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slicers/slicer2.xml" ContentType="application/vnd.ms-excel.slicer+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5.xml" ContentType="application/vnd.openxmlformats-officedocument.drawing+xml"/>
  <Override PartName="/xl/slicers/slicer3.xml" ContentType="application/vnd.ms-excel.slicer+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MUNIRUDEEN\Documents\"/>
    </mc:Choice>
  </mc:AlternateContent>
  <xr:revisionPtr revIDLastSave="0" documentId="13_ncr:1_{A2CB4727-FB34-4B96-A8DD-371F195A3686}" xr6:coauthVersionLast="47" xr6:coauthVersionMax="47" xr10:uidLastSave="{00000000-0000-0000-0000-000000000000}"/>
  <bookViews>
    <workbookView xWindow="-120" yWindow="-120" windowWidth="20730" windowHeight="11310" firstSheet="7" activeTab="8" xr2:uid="{0311E28C-EB57-4049-82F9-A00091AFBB27}"/>
  </bookViews>
  <sheets>
    <sheet name="KPIS" sheetId="5" r:id="rId1"/>
    <sheet name="Reports" sheetId="4" r:id="rId2"/>
    <sheet name="Sheet2" sheetId="3" r:id="rId3"/>
    <sheet name="Sheet1 (2)" sheetId="2" r:id="rId4"/>
    <sheet name="Sheet1" sheetId="6" r:id="rId5"/>
    <sheet name="Excutive overview" sheetId="7" r:id="rId6"/>
    <sheet name="Revenue Leakage &amp; opportunity" sheetId="8" r:id="rId7"/>
    <sheet name="Product, Customer &amp;Channel" sheetId="9" r:id="rId8"/>
    <sheet name="Insights &amp; Recomendations" sheetId="10" r:id="rId9"/>
  </sheets>
  <definedNames>
    <definedName name="_xlchart.v5.0" hidden="1">Reports!$H$20</definedName>
    <definedName name="_xlchart.v5.1" hidden="1">Reports!$H$21:$H$25</definedName>
    <definedName name="_xlchart.v5.2" hidden="1">Reports!$I$20</definedName>
    <definedName name="_xlchart.v5.3" hidden="1">Reports!$I$21:$I$25</definedName>
    <definedName name="_xlcn.WorksheetConnection_Book2Sheet11" hidden="1">Sheet1[]</definedName>
    <definedName name="ExternalData_1" localSheetId="3" hidden="1">'Sheet1 (2)'!$A$1:$P$3001</definedName>
    <definedName name="Slicer_Category">#N/A</definedName>
    <definedName name="Slicer_Channel">#N/A</definedName>
    <definedName name="Slicer_Country">#N/A</definedName>
    <definedName name="Slicer_Month_Name1">#N/A</definedName>
    <definedName name="Slicer_Region">#N/A</definedName>
  </definedNames>
  <calcPr calcId="191029" iterateDelta="1E-4"/>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s>
  <extLst>
    <ext xmlns:x14="http://schemas.microsoft.com/office/spreadsheetml/2009/9/main" uri="{876F7934-8845-4945-9796-88D515C7AA90}">
      <x14:pivotCaches>
        <pivotCache cacheId="20" r:id="rId30"/>
      </x14:pivotCaches>
    </ext>
    <ext xmlns:x14="http://schemas.microsoft.com/office/spreadsheetml/2009/9/main" uri="{BBE1A952-AA13-448e-AADC-164F8A28A991}">
      <x14:slicerCaches>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Book2!Sheet1"/>
        </x15:modelTables>
        <x15:extLst>
          <ext xmlns:x16="http://schemas.microsoft.com/office/spreadsheetml/2014/11/main" uri="{9835A34E-60A6-4A7C-AAB8-D5F71C897F49}">
            <x16:modelTimeGroupings>
              <x16:modelTimeGrouping tableName="Sheet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5" l="1"/>
  <c r="H18" i="5"/>
  <c r="D18" i="5"/>
  <c r="B18" i="5"/>
  <c r="C26" i="5"/>
  <c r="F5" i="5"/>
  <c r="H5" i="5"/>
  <c r="D5" i="5"/>
  <c r="E5" i="5"/>
  <c r="I21" i="5"/>
  <c r="I5" i="5"/>
  <c r="N5" i="5"/>
  <c r="M5" i="5"/>
  <c r="L5" i="5"/>
  <c r="J5" i="5"/>
  <c r="O5" i="5"/>
  <c r="I18" i="5"/>
  <c r="G5" i="5"/>
  <c r="K5" i="5"/>
  <c r="B5" i="5"/>
  <c r="K16" i="5"/>
  <c r="C5" i="5"/>
  <c r="J9"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9327C0-44D7-4E23-A668-0513F1F8E7D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CC274A10-EFBB-49DF-ACE1-0140643FAE9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60FA2F37-C097-4967-BEEE-CE8CA7EC4AC8}" name="WorksheetConnection_Book2!Sheet1" type="102" refreshedVersion="8" minRefreshableVersion="5">
    <extLst>
      <ext xmlns:x15="http://schemas.microsoft.com/office/spreadsheetml/2010/11/main" uri="{DE250136-89BD-433C-8126-D09CA5730AF9}">
        <x15:connection id="Sheet1">
          <x15:rangePr sourceName="_xlcn.WorksheetConnection_Book2Sheet11"/>
        </x15:connection>
      </ext>
    </extLst>
  </connection>
</connections>
</file>

<file path=xl/sharedStrings.xml><?xml version="1.0" encoding="utf-8"?>
<sst xmlns="http://schemas.openxmlformats.org/spreadsheetml/2006/main" count="33180" uniqueCount="557">
  <si>
    <t>Order ID</t>
  </si>
  <si>
    <t>Order Date</t>
  </si>
  <si>
    <t>Region</t>
  </si>
  <si>
    <t>Country</t>
  </si>
  <si>
    <t>Port</t>
  </si>
  <si>
    <t>Category</t>
  </si>
  <si>
    <t>Product</t>
  </si>
  <si>
    <t>Qty</t>
  </si>
  <si>
    <t>Unit Price (USD)</t>
  </si>
  <si>
    <t>Revenue</t>
  </si>
  <si>
    <t>Channel</t>
  </si>
  <si>
    <t>Customer</t>
  </si>
  <si>
    <t>Status</t>
  </si>
  <si>
    <t>Day Name</t>
  </si>
  <si>
    <t>Weekend</t>
  </si>
  <si>
    <t>Month Name</t>
  </si>
  <si>
    <t>Europe</t>
  </si>
  <si>
    <t>Netherlands</t>
  </si>
  <si>
    <t>Rotterdam</t>
  </si>
  <si>
    <t>Beauty</t>
  </si>
  <si>
    <t>Electric Toothbrush</t>
  </si>
  <si>
    <t>Direct B2B</t>
  </si>
  <si>
    <t>Raj Chen</t>
  </si>
  <si>
    <t>Completed</t>
  </si>
  <si>
    <t>Friday</t>
  </si>
  <si>
    <t>Weekday</t>
  </si>
  <si>
    <t>January</t>
  </si>
  <si>
    <t>Spain</t>
  </si>
  <si>
    <t>Valencia</t>
  </si>
  <si>
    <t>Apparel</t>
  </si>
  <si>
    <t>Denim Jacket</t>
  </si>
  <si>
    <t>Marketplace</t>
  </si>
  <si>
    <t>Liam Smith</t>
  </si>
  <si>
    <t>Wednesday</t>
  </si>
  <si>
    <t>Latin America</t>
  </si>
  <si>
    <t>Chile</t>
  </si>
  <si>
    <t>Valparaiso</t>
  </si>
  <si>
    <t>Vitamin C Serum</t>
  </si>
  <si>
    <t>Omar Adeyemi</t>
  </si>
  <si>
    <t>Asia Pacific</t>
  </si>
  <si>
    <t>India</t>
  </si>
  <si>
    <t>Mumbai</t>
  </si>
  <si>
    <t>Facial Cleanser</t>
  </si>
  <si>
    <t>Mei Novak</t>
  </si>
  <si>
    <t>Cancelled</t>
  </si>
  <si>
    <t>Thursday</t>
  </si>
  <si>
    <t>Brazil</t>
  </si>
  <si>
    <t>Sao Paulo</t>
  </si>
  <si>
    <t>Hair Dryer</t>
  </si>
  <si>
    <t>Lucas Novak</t>
  </si>
  <si>
    <t>Saturday</t>
  </si>
  <si>
    <t>Colombia</t>
  </si>
  <si>
    <t>Cartagena</t>
  </si>
  <si>
    <t>Retail Partner</t>
  </si>
  <si>
    <t>Mei Tanaka</t>
  </si>
  <si>
    <t>Tuesday</t>
  </si>
  <si>
    <t>China</t>
  </si>
  <si>
    <t>Shanghai</t>
  </si>
  <si>
    <t>Running Shoes</t>
  </si>
  <si>
    <t>Online</t>
  </si>
  <si>
    <t>Omar Kim</t>
  </si>
  <si>
    <t>North America</t>
  </si>
  <si>
    <t>United States</t>
  </si>
  <si>
    <t>Los Angeles</t>
  </si>
  <si>
    <t>Other</t>
  </si>
  <si>
    <t>Yoga Mat</t>
  </si>
  <si>
    <t>James Okafor</t>
  </si>
  <si>
    <t>Australia</t>
  </si>
  <si>
    <t>Sydney</t>
  </si>
  <si>
    <t>James Adeyemi</t>
  </si>
  <si>
    <t>Home Goods</t>
  </si>
  <si>
    <t>Storage Ottoman</t>
  </si>
  <si>
    <t>Amara Tanaka</t>
  </si>
  <si>
    <t>Electronics</t>
  </si>
  <si>
    <t>Bluetooth Speaker</t>
  </si>
  <si>
    <t>Yuki Muller</t>
  </si>
  <si>
    <t>Sunday</t>
  </si>
  <si>
    <t>Middle East &amp; Africa</t>
  </si>
  <si>
    <t>South Africa</t>
  </si>
  <si>
    <t>Durban</t>
  </si>
  <si>
    <t>Wireless Earbuds</t>
  </si>
  <si>
    <t>Maria Kim</t>
  </si>
  <si>
    <t>Monday</t>
  </si>
  <si>
    <t>James Sharma</t>
  </si>
  <si>
    <t>Canada</t>
  </si>
  <si>
    <t>Vancouver</t>
  </si>
  <si>
    <t>Memory Foam Pillow</t>
  </si>
  <si>
    <t>Sofia Khan</t>
  </si>
  <si>
    <t>Omar Tanaka</t>
  </si>
  <si>
    <t>James Tanaka</t>
  </si>
  <si>
    <t>Mexico</t>
  </si>
  <si>
    <t>Veracruz</t>
  </si>
  <si>
    <t>Lucas Larsen</t>
  </si>
  <si>
    <t>Singapore</t>
  </si>
  <si>
    <t>Noah Tanaka</t>
  </si>
  <si>
    <t>Fatima Khan</t>
  </si>
  <si>
    <t>Elena Santos</t>
  </si>
  <si>
    <t>Sofia Tanaka</t>
  </si>
  <si>
    <t>Chidi Muller</t>
  </si>
  <si>
    <t>Noah Chen</t>
  </si>
  <si>
    <t>Wool Sweater</t>
  </si>
  <si>
    <t>Elena Wang</t>
  </si>
  <si>
    <t>Refunded</t>
  </si>
  <si>
    <t>Nigeria</t>
  </si>
  <si>
    <t>Lagos</t>
  </si>
  <si>
    <t>Board Game</t>
  </si>
  <si>
    <t>Olga Petrov</t>
  </si>
  <si>
    <t>Maria Ali</t>
  </si>
  <si>
    <t>LED Desk Lamp</t>
  </si>
  <si>
    <t>Sofia Santos</t>
  </si>
  <si>
    <t>Noah Larsen</t>
  </si>
  <si>
    <t>United Kingdom</t>
  </si>
  <si>
    <t>Felixstowe</t>
  </si>
  <si>
    <t>Cotton T-Shirt</t>
  </si>
  <si>
    <t>Kenji Kim</t>
  </si>
  <si>
    <t>Chidi Petrov</t>
  </si>
  <si>
    <t>4K Action Camera</t>
  </si>
  <si>
    <t>Maria Muller</t>
  </si>
  <si>
    <t>Japan</t>
  </si>
  <si>
    <t>Yokohama</t>
  </si>
  <si>
    <t>James Garcia</t>
  </si>
  <si>
    <t>Mei Ali</t>
  </si>
  <si>
    <t>February</t>
  </si>
  <si>
    <t>Rain Jacket</t>
  </si>
  <si>
    <t>Carlos Sharma</t>
  </si>
  <si>
    <t>Noah Hassan</t>
  </si>
  <si>
    <t>Power Bank 20000mAh</t>
  </si>
  <si>
    <t>Maria Wang</t>
  </si>
  <si>
    <t>Smart Watch</t>
  </si>
  <si>
    <t>Fatima Dubois</t>
  </si>
  <si>
    <t>Yuki Garcia</t>
  </si>
  <si>
    <t>Kenji Chen</t>
  </si>
  <si>
    <t>Stainless Steel Bottle</t>
  </si>
  <si>
    <t>Omar Okafor</t>
  </si>
  <si>
    <t>Kenji Santos</t>
  </si>
  <si>
    <t>Aisha Hassan</t>
  </si>
  <si>
    <t>Omar Novak</t>
  </si>
  <si>
    <t>Mei Kim</t>
  </si>
  <si>
    <t>James Larsen</t>
  </si>
  <si>
    <t>Amara Sharma</t>
  </si>
  <si>
    <t>Camping Tent</t>
  </si>
  <si>
    <t>Wei Khan</t>
  </si>
  <si>
    <t>Wei Ali</t>
  </si>
  <si>
    <t>Ceramic Cookware Set</t>
  </si>
  <si>
    <t>Wei Novak</t>
  </si>
  <si>
    <t>Amara Garcia</t>
  </si>
  <si>
    <t>France</t>
  </si>
  <si>
    <t>Le Havre</t>
  </si>
  <si>
    <t>Lucas Chen</t>
  </si>
  <si>
    <t>Yuki Chen</t>
  </si>
  <si>
    <t>Maria Okafor</t>
  </si>
  <si>
    <t>Saudi Arabia</t>
  </si>
  <si>
    <t>Jeddah</t>
  </si>
  <si>
    <t>Mei Khan</t>
  </si>
  <si>
    <t>Sofia Silva</t>
  </si>
  <si>
    <t>Aisha Muller</t>
  </si>
  <si>
    <t>Raj Garcia</t>
  </si>
  <si>
    <t>Kenji Muller</t>
  </si>
  <si>
    <t>Ingrid Dubois</t>
  </si>
  <si>
    <t>Pet Carrier</t>
  </si>
  <si>
    <t>Yuki Khan</t>
  </si>
  <si>
    <t>Elena Okafor</t>
  </si>
  <si>
    <t>Raj Petrov</t>
  </si>
  <si>
    <t>Sofia Chen</t>
  </si>
  <si>
    <t>Argentina</t>
  </si>
  <si>
    <t>Buenos Aires</t>
  </si>
  <si>
    <t>Olga Khan</t>
  </si>
  <si>
    <t>Mei Rossi</t>
  </si>
  <si>
    <t>Raj Okafor</t>
  </si>
  <si>
    <t>Liam Dubois</t>
  </si>
  <si>
    <t>Wei Garcia</t>
  </si>
  <si>
    <t>Fatima Novak</t>
  </si>
  <si>
    <t>Omar Khan</t>
  </si>
  <si>
    <t>Raj Rossi</t>
  </si>
  <si>
    <t>Liam Kim</t>
  </si>
  <si>
    <t>Olga Muller</t>
  </si>
  <si>
    <t>Yuki Adeyemi</t>
  </si>
  <si>
    <t>Mei Hassan</t>
  </si>
  <si>
    <t>Sofia Novak</t>
  </si>
  <si>
    <t>Chidi Hassan</t>
  </si>
  <si>
    <t>Elena Rossi</t>
  </si>
  <si>
    <t>Carlos Chen</t>
  </si>
  <si>
    <t>Liam Garcia</t>
  </si>
  <si>
    <t>Laptop Stand</t>
  </si>
  <si>
    <t>Aisha Dubois</t>
  </si>
  <si>
    <t>Noah Sharma</t>
  </si>
  <si>
    <t>Wei Santos</t>
  </si>
  <si>
    <t>Ingrid Kim</t>
  </si>
  <si>
    <t>Olga Adeyemi</t>
  </si>
  <si>
    <t>Aisha Smith</t>
  </si>
  <si>
    <t>Raj Tanaka</t>
  </si>
  <si>
    <t>Liam Ali</t>
  </si>
  <si>
    <t>Sofia Okafor</t>
  </si>
  <si>
    <t>Noah Dubois</t>
  </si>
  <si>
    <t>Mei Smith</t>
  </si>
  <si>
    <t>March</t>
  </si>
  <si>
    <t>Omar Garcia</t>
  </si>
  <si>
    <t>Sofia Wang</t>
  </si>
  <si>
    <t>Germany</t>
  </si>
  <si>
    <t>Hamburg</t>
  </si>
  <si>
    <t>Sofia Dubois</t>
  </si>
  <si>
    <t>Liam Chen</t>
  </si>
  <si>
    <t>Carlos Khan</t>
  </si>
  <si>
    <t>Chidi Smith</t>
  </si>
  <si>
    <t>Maria Petrov</t>
  </si>
  <si>
    <t>United Arab Emirates</t>
  </si>
  <si>
    <t>Dubai</t>
  </si>
  <si>
    <t>Chidi Tanaka</t>
  </si>
  <si>
    <t>Lucas Okafor</t>
  </si>
  <si>
    <t>Aisha Garcia</t>
  </si>
  <si>
    <t>Chidi Chen</t>
  </si>
  <si>
    <t>Fatima Larsen</t>
  </si>
  <si>
    <t>Olga Santos</t>
  </si>
  <si>
    <t>Raj Ali</t>
  </si>
  <si>
    <t>Aisha Tanaka</t>
  </si>
  <si>
    <t>Yuki Okafor</t>
  </si>
  <si>
    <t>Ingrid Larsen</t>
  </si>
  <si>
    <t>Sofia Garcia</t>
  </si>
  <si>
    <t>Yuki Sharma</t>
  </si>
  <si>
    <t>Kenji Garcia</t>
  </si>
  <si>
    <t>Ingrid Tanaka</t>
  </si>
  <si>
    <t>James Muller</t>
  </si>
  <si>
    <t>Fatima Chen</t>
  </si>
  <si>
    <t>Sofia Hassan</t>
  </si>
  <si>
    <t>Carlos Novak</t>
  </si>
  <si>
    <t>Ingrid Silva</t>
  </si>
  <si>
    <t>Fatima Ali</t>
  </si>
  <si>
    <t>Aisha Larsen</t>
  </si>
  <si>
    <t>Lucas Petrov</t>
  </si>
  <si>
    <t>Olga Ali</t>
  </si>
  <si>
    <t>Lucas Khan</t>
  </si>
  <si>
    <t>Carlos Silva</t>
  </si>
  <si>
    <t>Liam Muller</t>
  </si>
  <si>
    <t>Ingrid Ali</t>
  </si>
  <si>
    <t>Liam Novak</t>
  </si>
  <si>
    <t>Wei Tanaka</t>
  </si>
  <si>
    <t>Omar Hassan</t>
  </si>
  <si>
    <t>Olga Kim</t>
  </si>
  <si>
    <t>Wei Hassan</t>
  </si>
  <si>
    <t>Noah Muller</t>
  </si>
  <si>
    <t>Carlos Kim</t>
  </si>
  <si>
    <t>Amara Ali</t>
  </si>
  <si>
    <t>James Rossi</t>
  </si>
  <si>
    <t>Ingrid Okafor</t>
  </si>
  <si>
    <t>Yuki Rossi</t>
  </si>
  <si>
    <t>Lucas Adeyemi</t>
  </si>
  <si>
    <t>Chidi Okafor</t>
  </si>
  <si>
    <t>Elena Larsen</t>
  </si>
  <si>
    <t>Raj Larsen</t>
  </si>
  <si>
    <t>Sofia Smith</t>
  </si>
  <si>
    <t>Maria Larsen</t>
  </si>
  <si>
    <t>Omar Rossi</t>
  </si>
  <si>
    <t>Kenji Larsen</t>
  </si>
  <si>
    <t>Noah Rossi</t>
  </si>
  <si>
    <t>James Novak</t>
  </si>
  <si>
    <t>Sofia Ali</t>
  </si>
  <si>
    <t>Ingrid Rossi</t>
  </si>
  <si>
    <t>James Petrov</t>
  </si>
  <si>
    <t>Mei Garcia</t>
  </si>
  <si>
    <t>James Ali</t>
  </si>
  <si>
    <t>Fatima Rossi</t>
  </si>
  <si>
    <t>Ingrid Muller</t>
  </si>
  <si>
    <t>Olga Sharma</t>
  </si>
  <si>
    <t>Noah Ali</t>
  </si>
  <si>
    <t>Kenji Tanaka</t>
  </si>
  <si>
    <t>Olga Rossi</t>
  </si>
  <si>
    <t>Elena Dubois</t>
  </si>
  <si>
    <t>Elena Tanaka</t>
  </si>
  <si>
    <t>Mei Sharma</t>
  </si>
  <si>
    <t>Chidi Garcia</t>
  </si>
  <si>
    <t>Sofia Sharma</t>
  </si>
  <si>
    <t>Amara Santos</t>
  </si>
  <si>
    <t>Yuki Smith</t>
  </si>
  <si>
    <t>Aisha Okafor</t>
  </si>
  <si>
    <t>Lucas Ali</t>
  </si>
  <si>
    <t>Kenji Hassan</t>
  </si>
  <si>
    <t>April</t>
  </si>
  <si>
    <t>Chidi Dubois</t>
  </si>
  <si>
    <t>Liam Tanaka</t>
  </si>
  <si>
    <t>Chidi Novak</t>
  </si>
  <si>
    <t>Maria Smith</t>
  </si>
  <si>
    <t>Wei Sharma</t>
  </si>
  <si>
    <t>Ingrid Smith</t>
  </si>
  <si>
    <t>Maria Silva</t>
  </si>
  <si>
    <t>Ingrid Chen</t>
  </si>
  <si>
    <t>Lucas Kim</t>
  </si>
  <si>
    <t>Olga Garcia</t>
  </si>
  <si>
    <t>Lucas Silva</t>
  </si>
  <si>
    <t>Noah Novak</t>
  </si>
  <si>
    <t>Yuki Hassan</t>
  </si>
  <si>
    <t>Olga Dubois</t>
  </si>
  <si>
    <t>Amara Okafor</t>
  </si>
  <si>
    <t>Lucas Dubois</t>
  </si>
  <si>
    <t>Yuki Santos</t>
  </si>
  <si>
    <t>Liam Larsen</t>
  </si>
  <si>
    <t>Omar Ali</t>
  </si>
  <si>
    <t>Noah Khan</t>
  </si>
  <si>
    <t>Fatima Muller</t>
  </si>
  <si>
    <t>Lucas Wang</t>
  </si>
  <si>
    <t>Liam Khan</t>
  </si>
  <si>
    <t>Ingrid Novak</t>
  </si>
  <si>
    <t>Maria Hassan</t>
  </si>
  <si>
    <t>Maria Rossi</t>
  </si>
  <si>
    <t>Wei Muller</t>
  </si>
  <si>
    <t>Chidi Sharma</t>
  </si>
  <si>
    <t>Kenji Okafor</t>
  </si>
  <si>
    <t>Mei Santos</t>
  </si>
  <si>
    <t>Chidi Wang</t>
  </si>
  <si>
    <t>Amara Smith</t>
  </si>
  <si>
    <t>Ingrid Santos</t>
  </si>
  <si>
    <t>James Silva</t>
  </si>
  <si>
    <t>Noah Smith</t>
  </si>
  <si>
    <t>Raj Khan</t>
  </si>
  <si>
    <t>Raj Dubois</t>
  </si>
  <si>
    <t>Amara Khan</t>
  </si>
  <si>
    <t>Aisha Sharma</t>
  </si>
  <si>
    <t>Noah Kim</t>
  </si>
  <si>
    <t>James Smith</t>
  </si>
  <si>
    <t>Mei Okafor</t>
  </si>
  <si>
    <t>Yuki Tanaka</t>
  </si>
  <si>
    <t>Maria Dubois</t>
  </si>
  <si>
    <t>Yuki Silva</t>
  </si>
  <si>
    <t>Liam Sharma</t>
  </si>
  <si>
    <t>Aisha Ali</t>
  </si>
  <si>
    <t>Raj Silva</t>
  </si>
  <si>
    <t>Elena Hassan</t>
  </si>
  <si>
    <t>Wei Okafor</t>
  </si>
  <si>
    <t>Amara Dubois</t>
  </si>
  <si>
    <t>Olga Tanaka</t>
  </si>
  <si>
    <t>Noah Petrov</t>
  </si>
  <si>
    <t>Olga Hassan</t>
  </si>
  <si>
    <t>Sofia Larsen</t>
  </si>
  <si>
    <t>Fatima Hassan</t>
  </si>
  <si>
    <t>Mei Chen</t>
  </si>
  <si>
    <t>Ingrid Khan</t>
  </si>
  <si>
    <t>Noah Silva</t>
  </si>
  <si>
    <t>Olga Wang</t>
  </si>
  <si>
    <t>Aisha Adeyemi</t>
  </si>
  <si>
    <t>Sofia Adeyemi</t>
  </si>
  <si>
    <t>Kenji Silva</t>
  </si>
  <si>
    <t>Raj Adeyemi</t>
  </si>
  <si>
    <t>Amara Petrov</t>
  </si>
  <si>
    <t>Ingrid Garcia</t>
  </si>
  <si>
    <t>Lucas Rossi</t>
  </si>
  <si>
    <t>Olga Silva</t>
  </si>
  <si>
    <t>Sofia Kim</t>
  </si>
  <si>
    <t>Ingrid Wang</t>
  </si>
  <si>
    <t>Kenji Smith</t>
  </si>
  <si>
    <t>Raj Novak</t>
  </si>
  <si>
    <t>Maria Garcia</t>
  </si>
  <si>
    <t>Elena Sharma</t>
  </si>
  <si>
    <t>Elena Smith</t>
  </si>
  <si>
    <t>Liam Petrov</t>
  </si>
  <si>
    <t>Kenji Dubois</t>
  </si>
  <si>
    <t>Liam Santos</t>
  </si>
  <si>
    <t>Liam Wang</t>
  </si>
  <si>
    <t>Raj Smith</t>
  </si>
  <si>
    <t>Aisha Petrov</t>
  </si>
  <si>
    <t>Elena Novak</t>
  </si>
  <si>
    <t>Noah Wang</t>
  </si>
  <si>
    <t>Olga Chen</t>
  </si>
  <si>
    <t>Sofia Muller</t>
  </si>
  <si>
    <t>May</t>
  </si>
  <si>
    <t>Maria Tanaka</t>
  </si>
  <si>
    <t>Yuki Novak</t>
  </si>
  <si>
    <t>Carlos Dubois</t>
  </si>
  <si>
    <t>Wei Dubois</t>
  </si>
  <si>
    <t>Elena Adeyemi</t>
  </si>
  <si>
    <t>Carlos Hassan</t>
  </si>
  <si>
    <t>Olga Larsen</t>
  </si>
  <si>
    <t>Chidi Adeyemi</t>
  </si>
  <si>
    <t>Aisha Khan</t>
  </si>
  <si>
    <t>Amara Wang</t>
  </si>
  <si>
    <t>Fatima Tanaka</t>
  </si>
  <si>
    <t>Yuki Ali</t>
  </si>
  <si>
    <t>Wei Petrov</t>
  </si>
  <si>
    <t>Noah Garcia</t>
  </si>
  <si>
    <t>Olga Novak</t>
  </si>
  <si>
    <t>Amara Hassan</t>
  </si>
  <si>
    <t>Raj Wang</t>
  </si>
  <si>
    <t>Wei Kim</t>
  </si>
  <si>
    <t>Elena Chen</t>
  </si>
  <si>
    <t>Mei Muller</t>
  </si>
  <si>
    <t>Omar Petrov</t>
  </si>
  <si>
    <t>Maria Novak</t>
  </si>
  <si>
    <t>Raj Kim</t>
  </si>
  <si>
    <t>Chidi Ali</t>
  </si>
  <si>
    <t>Raj Sharma</t>
  </si>
  <si>
    <t>James Dubois</t>
  </si>
  <si>
    <t>Ingrid Sharma</t>
  </si>
  <si>
    <t>Yuki Dubois</t>
  </si>
  <si>
    <t>Omar Larsen</t>
  </si>
  <si>
    <t>Ingrid Adeyemi</t>
  </si>
  <si>
    <t>James Wang</t>
  </si>
  <si>
    <t>Mei Wang</t>
  </si>
  <si>
    <t>Lucas Garcia</t>
  </si>
  <si>
    <t>Aisha Rossi</t>
  </si>
  <si>
    <t>Amara Rossi</t>
  </si>
  <si>
    <t>James Chen</t>
  </si>
  <si>
    <t>Yuki Kim</t>
  </si>
  <si>
    <t>Elena Ali</t>
  </si>
  <si>
    <t>James Hassan</t>
  </si>
  <si>
    <t>Carlos Garcia</t>
  </si>
  <si>
    <t>James Santos</t>
  </si>
  <si>
    <t>Carlos Ali</t>
  </si>
  <si>
    <t>Noah Adeyemi</t>
  </si>
  <si>
    <t>Wei Silva</t>
  </si>
  <si>
    <t>Aisha Chen</t>
  </si>
  <si>
    <t>Sofia Rossi</t>
  </si>
  <si>
    <t>Mei Larsen</t>
  </si>
  <si>
    <t>Lucas Muller</t>
  </si>
  <si>
    <t>Wei Rossi</t>
  </si>
  <si>
    <t>Chidi Santos</t>
  </si>
  <si>
    <t>Fatima Santos</t>
  </si>
  <si>
    <t>Yuki Larsen</t>
  </si>
  <si>
    <t>Lucas Hassan</t>
  </si>
  <si>
    <t>Lucas Sharma</t>
  </si>
  <si>
    <t>Omar Muller</t>
  </si>
  <si>
    <t>Fatima Kim</t>
  </si>
  <si>
    <t>Carlos Okafor</t>
  </si>
  <si>
    <t>Elena Garcia</t>
  </si>
  <si>
    <t>Kenji Novak</t>
  </si>
  <si>
    <t>Ingrid Hassan</t>
  </si>
  <si>
    <t>Carlos Wang</t>
  </si>
  <si>
    <t>Raj Hassan</t>
  </si>
  <si>
    <t>Carlos Petrov</t>
  </si>
  <si>
    <t>Amara Kim</t>
  </si>
  <si>
    <t>Fatima Silva</t>
  </si>
  <si>
    <t>Liam Hassan</t>
  </si>
  <si>
    <t>Amara Silva</t>
  </si>
  <si>
    <t>Aisha Silva</t>
  </si>
  <si>
    <t>Kenji Sharma</t>
  </si>
  <si>
    <t>June</t>
  </si>
  <si>
    <t>Aisha Santos</t>
  </si>
  <si>
    <t>Kenji Rossi</t>
  </si>
  <si>
    <t>Wei Adeyemi</t>
  </si>
  <si>
    <t>Omar Dubois</t>
  </si>
  <si>
    <t>Fatima Smith</t>
  </si>
  <si>
    <t>Kenji Khan</t>
  </si>
  <si>
    <t>Raj Muller</t>
  </si>
  <si>
    <t>Mei Silva</t>
  </si>
  <si>
    <t>Elena Kim</t>
  </si>
  <si>
    <t>Mei Petrov</t>
  </si>
  <si>
    <t>Chidi Kim</t>
  </si>
  <si>
    <t>Yuki Wang</t>
  </si>
  <si>
    <t>Wei Smith</t>
  </si>
  <si>
    <t>Sofia Petrov</t>
  </si>
  <si>
    <t>Raj Santos</t>
  </si>
  <si>
    <t>Kenji Ali</t>
  </si>
  <si>
    <t>Carlos Santos</t>
  </si>
  <si>
    <t>Maria Sharma</t>
  </si>
  <si>
    <t>Carlos Muller</t>
  </si>
  <si>
    <t>James Khan</t>
  </si>
  <si>
    <t>Fatima Sharma</t>
  </si>
  <si>
    <t>Mei Dubois</t>
  </si>
  <si>
    <t>Fatima Wang</t>
  </si>
  <si>
    <t>Liam Okafor</t>
  </si>
  <si>
    <t>Chidi Rossi</t>
  </si>
  <si>
    <t>Liam Rossi</t>
  </si>
  <si>
    <t>Kenji Wang</t>
  </si>
  <si>
    <t>Maria Chen</t>
  </si>
  <si>
    <t>Noah Santos</t>
  </si>
  <si>
    <t>Omar Wang</t>
  </si>
  <si>
    <t>Aisha Novak</t>
  </si>
  <si>
    <t>Chidi Silva</t>
  </si>
  <si>
    <t>Fatima Petrov</t>
  </si>
  <si>
    <t>Liam Silva</t>
  </si>
  <si>
    <t>Carlos Smith</t>
  </si>
  <si>
    <t>Wei Larsen</t>
  </si>
  <si>
    <t>Amara Novak</t>
  </si>
  <si>
    <t>Yuki Petrov</t>
  </si>
  <si>
    <t>Maria Khan</t>
  </si>
  <si>
    <t>Chidi Larsen</t>
  </si>
  <si>
    <t>Omar Silva</t>
  </si>
  <si>
    <t>Noah Okafor</t>
  </si>
  <si>
    <t>Lucas Tanaka</t>
  </si>
  <si>
    <t>July</t>
  </si>
  <si>
    <t>Fatima Adeyemi</t>
  </si>
  <si>
    <t>Wei Chen</t>
  </si>
  <si>
    <t>Fatima Okafor</t>
  </si>
  <si>
    <t>Chidi Khan</t>
  </si>
  <si>
    <t>Elena Khan</t>
  </si>
  <si>
    <t>Olga Okafor</t>
  </si>
  <si>
    <t>Omar Smith</t>
  </si>
  <si>
    <t>Omar Chen</t>
  </si>
  <si>
    <t>Amara Larsen</t>
  </si>
  <si>
    <t>Olga Smith</t>
  </si>
  <si>
    <t>Wei Wang</t>
  </si>
  <si>
    <t>Carlos Larsen</t>
  </si>
  <si>
    <t>Aisha Wang</t>
  </si>
  <si>
    <t>Lucas Santos</t>
  </si>
  <si>
    <t>Kenji Petrov</t>
  </si>
  <si>
    <t>Amara Muller</t>
  </si>
  <si>
    <t>Elena Muller</t>
  </si>
  <si>
    <t>Elena Petrov</t>
  </si>
  <si>
    <t>Kenji Adeyemi</t>
  </si>
  <si>
    <t>Liam Adeyemi</t>
  </si>
  <si>
    <t>Mei Adeyemi</t>
  </si>
  <si>
    <t>Maria Santos</t>
  </si>
  <si>
    <t>Omar Santos</t>
  </si>
  <si>
    <t>Amara Chen</t>
  </si>
  <si>
    <t>August</t>
  </si>
  <si>
    <t>Carlos Tanaka</t>
  </si>
  <si>
    <t>Fatima Garcia</t>
  </si>
  <si>
    <t>Ingrid Petrov</t>
  </si>
  <si>
    <t>Elena Silva</t>
  </si>
  <si>
    <t>Lucas Smith</t>
  </si>
  <si>
    <t>September</t>
  </si>
  <si>
    <t>Maria Adeyemi</t>
  </si>
  <si>
    <t>James Kim</t>
  </si>
  <si>
    <t>Carlos Rossi</t>
  </si>
  <si>
    <t>Amara Adeyemi</t>
  </si>
  <si>
    <t>Carlos Adeyemi</t>
  </si>
  <si>
    <t>October</t>
  </si>
  <si>
    <t>Omar Sharma</t>
  </si>
  <si>
    <t>Aisha Kim</t>
  </si>
  <si>
    <t>November</t>
  </si>
  <si>
    <t>December</t>
  </si>
  <si>
    <t>Total Revenue</t>
  </si>
  <si>
    <t>Row Labels</t>
  </si>
  <si>
    <t>Grand Total</t>
  </si>
  <si>
    <t>Apr</t>
  </si>
  <si>
    <t>Aug</t>
  </si>
  <si>
    <t>Dec</t>
  </si>
  <si>
    <t>Feb</t>
  </si>
  <si>
    <t>Jan</t>
  </si>
  <si>
    <t>Jul</t>
  </si>
  <si>
    <t>Jun</t>
  </si>
  <si>
    <t>Mar</t>
  </si>
  <si>
    <t>Nov</t>
  </si>
  <si>
    <t>Oct</t>
  </si>
  <si>
    <t>Sep</t>
  </si>
  <si>
    <t>Which categories  are driving revenue?</t>
  </si>
  <si>
    <t>Which products are driving revenue?</t>
  </si>
  <si>
    <t>How did performance change over time?</t>
  </si>
  <si>
    <r>
      <rPr>
        <sz val="7"/>
        <color theme="1"/>
        <rFont val="Times New Roman"/>
        <family val="1"/>
      </rPr>
      <t xml:space="preserve"> </t>
    </r>
    <r>
      <rPr>
        <sz val="10"/>
        <color theme="1"/>
        <rFont val="Times New Roman"/>
        <family val="1"/>
      </rPr>
      <t>Which regions are performing best?</t>
    </r>
  </si>
  <si>
    <t>Which countries are performing best?</t>
  </si>
  <si>
    <t>Which Sale channel are performing best?</t>
  </si>
  <si>
    <t>Which customers generate the most value?</t>
  </si>
  <si>
    <t>Total Qty</t>
  </si>
  <si>
    <t>Average Qty Ordered</t>
  </si>
  <si>
    <t>Total Order</t>
  </si>
  <si>
    <t>Completed Orders</t>
  </si>
  <si>
    <t>Cancelled Order</t>
  </si>
  <si>
    <t>Refunded Order</t>
  </si>
  <si>
    <t>Failed Orders</t>
  </si>
  <si>
    <t>Failed Order Rate</t>
  </si>
  <si>
    <t>Refund Revenue</t>
  </si>
  <si>
    <t>Cancelled Revenue</t>
  </si>
  <si>
    <t>Revenue at Risk</t>
  </si>
  <si>
    <t>Revenue at Risk %</t>
  </si>
  <si>
    <t>Top Product</t>
  </si>
  <si>
    <t>Top Customer</t>
  </si>
  <si>
    <t>Top Channel</t>
  </si>
  <si>
    <t>Top Product Revenue</t>
  </si>
  <si>
    <t>Completed Rate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</si>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</sst>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9" x14ac:knownFonts="1">
    <font>
      <sz val="11"/>
      <color theme="1"/>
      <name val="Aptos Narrow"/>
      <family val="2"/>
      <scheme val="minor"/>
    </font>
    <font>
      <b/>
      <sz val="11"/>
      <color theme="1"/>
      <name val="Aptos Narrow"/>
      <family val="2"/>
      <scheme val="minor"/>
    </font>
    <font>
      <sz val="10"/>
      <color theme="1"/>
      <name val="Times New Roman"/>
      <family val="1"/>
    </font>
    <font>
      <sz val="7"/>
      <color theme="1"/>
      <name val="Times New Roman"/>
      <family val="1"/>
    </font>
    <font>
      <b/>
      <sz val="11"/>
      <color theme="1"/>
      <name val="Aptos Narrow"/>
      <scheme val="minor"/>
    </font>
    <font>
      <sz val="11"/>
      <color theme="1"/>
      <name val="Aptos Narrow"/>
      <family val="2"/>
      <scheme val="minor"/>
    </font>
    <font>
      <b/>
      <sz val="16"/>
      <color theme="1"/>
      <name val="Aptos Narrow"/>
      <family val="2"/>
      <scheme val="minor"/>
    </font>
    <font>
      <sz val="14"/>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6"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
    <xf numFmtId="0" fontId="0"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cellStyleXfs>
  <cellXfs count="36">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64" fontId="0" fillId="0" borderId="0" xfId="0" applyNumberFormat="1"/>
    <xf numFmtId="0" fontId="2" fillId="0" borderId="0" xfId="0" applyFont="1" applyAlignment="1">
      <alignment horizontal="left" vertical="center" indent="2"/>
    </xf>
    <xf numFmtId="0" fontId="0" fillId="0" borderId="0" xfId="0" applyAlignment="1">
      <alignment horizontal="center"/>
    </xf>
    <xf numFmtId="164" fontId="1" fillId="0" borderId="0" xfId="0" applyNumberFormat="1" applyFont="1"/>
    <xf numFmtId="0" fontId="2" fillId="2" borderId="0" xfId="0" applyFont="1" applyFill="1" applyAlignment="1">
      <alignment horizontal="left" vertical="center" indent="2"/>
    </xf>
    <xf numFmtId="0" fontId="0" fillId="2" borderId="0" xfId="0" applyFill="1"/>
    <xf numFmtId="0" fontId="2" fillId="2" borderId="0" xfId="0" applyFont="1" applyFill="1" applyAlignment="1">
      <alignment horizontal="center" vertical="center"/>
    </xf>
    <xf numFmtId="0" fontId="0" fillId="2" borderId="0" xfId="0" applyFill="1" applyAlignment="1">
      <alignment horizontal="center"/>
    </xf>
    <xf numFmtId="165" fontId="0" fillId="0" borderId="0" xfId="0" applyNumberFormat="1"/>
    <xf numFmtId="9" fontId="0" fillId="0" borderId="0" xfId="0" applyNumberFormat="1"/>
    <xf numFmtId="1" fontId="0" fillId="0" borderId="0" xfId="0" applyNumberFormat="1"/>
    <xf numFmtId="164" fontId="4" fillId="0" borderId="0" xfId="1" applyNumberFormat="1" applyFont="1"/>
    <xf numFmtId="165" fontId="4" fillId="0" borderId="0" xfId="2" applyNumberFormat="1" applyFont="1"/>
    <xf numFmtId="43" fontId="0" fillId="0" borderId="0" xfId="1" applyFont="1"/>
    <xf numFmtId="9" fontId="0" fillId="0" borderId="0" xfId="3" applyFont="1"/>
    <xf numFmtId="164" fontId="6" fillId="0" borderId="0" xfId="1" applyNumberFormat="1" applyFont="1"/>
    <xf numFmtId="9" fontId="7" fillId="0" borderId="0" xfId="3" applyFont="1"/>
    <xf numFmtId="165" fontId="0" fillId="0" borderId="0" xfId="2" applyNumberFormat="1" applyFont="1"/>
    <xf numFmtId="165" fontId="1" fillId="0" borderId="0" xfId="2" applyNumberFormat="1" applyFont="1"/>
    <xf numFmtId="2" fontId="0" fillId="0" borderId="0" xfId="0" applyNumberFormat="1"/>
    <xf numFmtId="10" fontId="1" fillId="0" borderId="0" xfId="0" applyNumberFormat="1" applyFont="1"/>
    <xf numFmtId="165" fontId="8" fillId="0" borderId="0" xfId="2" applyNumberFormat="1" applyFont="1"/>
    <xf numFmtId="9" fontId="1" fillId="0" borderId="0" xfId="0" applyNumberFormat="1" applyFont="1"/>
  </cellXfs>
  <cellStyles count="4">
    <cellStyle name="Comma" xfId="1" builtinId="3"/>
    <cellStyle name="Currency" xfId="2" builtinId="4"/>
    <cellStyle name="Normal" xfId="0" builtinId="0"/>
    <cellStyle name="Percent" xfId="3" builtinId="5"/>
  </cellStyles>
  <dxfs count="5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numFmt numFmtId="13" formatCode="0%"/>
    </dxf>
    <dxf>
      <numFmt numFmtId="13" formatCode="0%"/>
    </dxf>
    <dxf>
      <numFmt numFmtId="13" formatCode="0%"/>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font>
        <b/>
      </font>
    </dxf>
    <dxf>
      <numFmt numFmtId="164" formatCode="_(* #,##0_);_(* \(#,##0\);_(* &quot;-&quot;??_);_(@_)"/>
    </dxf>
    <dxf>
      <font>
        <b/>
      </font>
      <numFmt numFmtId="164" formatCode="_(* #,##0_);_(* \(#,##0\);_(* &quot;-&quot;??_);_(@_)"/>
    </dxf>
    <dxf>
      <font>
        <b/>
      </font>
      <numFmt numFmtId="164" formatCode="_(* #,##0_);_(* \(#,##0\);_(* &quot;-&quot;??_);_(@_)"/>
    </dxf>
    <dxf>
      <numFmt numFmtId="164" formatCode="_(* #,##0_);_(* \(#,##0\);_(* &quot;-&quot;??_);_(@_)"/>
    </dxf>
    <dxf>
      <numFmt numFmtId="14" formatCode="0.00%"/>
    </dxf>
    <dxf>
      <font>
        <b/>
      </font>
      <numFmt numFmtId="164" formatCode="_(* #,##0_);_(* \(#,##0\);_(* &quot;-&quot;??_);_(@_)"/>
    </dxf>
    <dxf>
      <font>
        <b/>
      </font>
      <numFmt numFmtId="164" formatCode="_(* #,##0_);_(* \(#,##0\);_(* &quot;-&quot;??_);_(@_)"/>
    </dxf>
    <dxf>
      <font>
        <b/>
      </font>
      <numFmt numFmtId="164" formatCode="_(* #,##0_);_(* \(#,##0\);_(* &quot;-&quot;??_);_(@_)"/>
    </dxf>
    <dxf>
      <font>
        <b/>
      </font>
      <numFmt numFmtId="164" formatCode="_(* #,##0_);_(* \(#,##0\);_(* &quot;-&quot;??_);_(@_)"/>
    </dxf>
    <dxf>
      <numFmt numFmtId="2" formatCode="0.00"/>
    </dxf>
    <dxf>
      <numFmt numFmtId="13" formatCode="0%"/>
    </dxf>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_(* #,##0_);_(* \(#,##0\);_(* &quot;-&quot;??_);_(@_)"/>
    </dxf>
    <dxf>
      <numFmt numFmtId="165" formatCode="_(&quot;$&quot;* #,##0_);_(&quot;$&quot;* \(#,##0\);_(&quot;$&quot;* &quot;-&quot;??_);_(@_)"/>
    </dxf>
    <dxf>
      <numFmt numFmtId="164" formatCode="_(* #,##0_);_(* \(#,##0\);_(* &quot;-&quot;??_);_(@_)"/>
    </dxf>
    <dxf>
      <numFmt numFmtId="164" formatCode="_(* #,##0_);_(* \(#,##0\);_(* &quot;-&quot;??_);_(@_)"/>
    </dxf>
    <dxf>
      <numFmt numFmtId="164" formatCode="_(* #,##0_);_(* \(#,##0\);_(* &quot;-&quot;??_);_(@_)"/>
    </dxf>
    <dxf>
      <numFmt numFmtId="165" formatCode="_(&quot;$&quot;* #,##0_);_(&quot;$&quot;* \(#,##0\);_(&quot;$&quot;* &quot;-&quot;??_);_(@_)"/>
    </dxf>
    <dxf>
      <numFmt numFmtId="165" formatCode="_(&quot;$&quot;* #,##0_);_(&quot;$&quot;* \(#,##0\);_(&quot;$&quot;*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customXml" Target="../customXml/item1.xml"/><Relationship Id="rId47" Type="http://schemas.openxmlformats.org/officeDocument/2006/relationships/customXml" Target="../customXml/item6.xml"/><Relationship Id="rId63" Type="http://schemas.openxmlformats.org/officeDocument/2006/relationships/customXml" Target="../customXml/item22.xml"/><Relationship Id="rId68" Type="http://schemas.openxmlformats.org/officeDocument/2006/relationships/customXml" Target="../customXml/item2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pivotCacheDefinition" Target="pivotCache/pivotCacheDefinition20.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5.xml"/><Relationship Id="rId32" Type="http://schemas.microsoft.com/office/2007/relationships/slicerCache" Target="slicerCaches/slicerCache2.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66"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microsoft.com/office/2007/relationships/slicerCache" Target="slicerCaches/slicerCache5.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69"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10.xml"/><Relationship Id="rId72" Type="http://schemas.openxmlformats.org/officeDocument/2006/relationships/customXml" Target="../customXml/item31.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microsoft.com/office/2007/relationships/slicerCache" Target="slicerCaches/slicerCache3.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 Id="rId67" Type="http://schemas.openxmlformats.org/officeDocument/2006/relationships/customXml" Target="../customXml/item26.xml"/><Relationship Id="rId20" Type="http://schemas.openxmlformats.org/officeDocument/2006/relationships/pivotCacheDefinition" Target="pivotCache/pivotCacheDefinition11.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70"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pivotCacheDefinition" Target="pivotCache/pivotCacheDefinition1.xml"/><Relationship Id="rId31" Type="http://schemas.microsoft.com/office/2007/relationships/slicerCache" Target="slicerCaches/slicerCache1.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73" Type="http://schemas.openxmlformats.org/officeDocument/2006/relationships/customXml" Target="../customXml/item3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sharedStrings" Target="sharedStrings.xml"/><Relationship Id="rId34" Type="http://schemas.microsoft.com/office/2007/relationships/slicerCache" Target="slicerCaches/slicerCache4.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71" Type="http://schemas.openxmlformats.org/officeDocument/2006/relationships/customXml" Target="../customXml/item3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Cancelled</a:t>
            </a:r>
            <a:r>
              <a:rPr lang="en-US" baseline="0"/>
              <a:t> Order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Reports!$Q$32:$Q$35</c:f>
              <c:strCache>
                <c:ptCount val="4"/>
                <c:pt idx="0">
                  <c:v>Direct B2B</c:v>
                </c:pt>
                <c:pt idx="1">
                  <c:v>Marketplace</c:v>
                </c:pt>
                <c:pt idx="2">
                  <c:v>Online</c:v>
                </c:pt>
                <c:pt idx="3">
                  <c:v>Retail Partner</c:v>
                </c:pt>
              </c:strCache>
            </c:strRef>
          </c:cat>
          <c:val>
            <c:numRef>
              <c:f>Reports!$R$32:$R$35</c:f>
              <c:numCache>
                <c:formatCode>_(* #,##0_);_(* \(#,##0\);_(* "-"??_);_(@_)</c:formatCode>
                <c:ptCount val="4"/>
                <c:pt idx="0">
                  <c:v>93</c:v>
                </c:pt>
                <c:pt idx="1">
                  <c:v>99</c:v>
                </c:pt>
                <c:pt idx="2">
                  <c:v>100</c:v>
                </c:pt>
                <c:pt idx="3">
                  <c:v>128</c:v>
                </c:pt>
              </c:numCache>
            </c:numRef>
          </c:val>
          <c:extLst>
            <c:ext xmlns:c16="http://schemas.microsoft.com/office/drawing/2014/chart" uri="{C3380CC4-5D6E-409C-BE32-E72D297353CC}">
              <c16:uniqueId val="{00000000-2CE1-4A02-A0D5-37A093AF53DA}"/>
            </c:ext>
          </c:extLst>
        </c:ser>
        <c:dLbls>
          <c:showLegendKey val="0"/>
          <c:showVal val="0"/>
          <c:showCatName val="0"/>
          <c:showSerName val="0"/>
          <c:showPercent val="0"/>
          <c:showBubbleSize val="0"/>
        </c:dLbls>
        <c:gapWidth val="219"/>
        <c:overlap val="-27"/>
        <c:axId val="457899216"/>
        <c:axId val="457897776"/>
      </c:barChart>
      <c:catAx>
        <c:axId val="45789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97776"/>
        <c:crosses val="autoZero"/>
        <c:auto val="1"/>
        <c:lblAlgn val="ctr"/>
        <c:lblOffset val="100"/>
        <c:noMultiLvlLbl val="0"/>
      </c:catAx>
      <c:valAx>
        <c:axId val="4578977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99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 Trend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Reports!$C$3</c:f>
              <c:strCache>
                <c:ptCount val="1"/>
                <c:pt idx="0">
                  <c:v>Total</c:v>
                </c:pt>
              </c:strCache>
            </c:strRef>
          </c:tx>
          <c:spPr>
            <a:ln w="28575" cap="rnd">
              <a:solidFill>
                <a:schemeClr val="accent1"/>
              </a:solidFill>
              <a:round/>
            </a:ln>
            <a:effectLst/>
          </c:spPr>
          <c:marker>
            <c:symbol val="none"/>
          </c:marker>
          <c:cat>
            <c:strRef>
              <c:f>Reports!$B$4:$B$16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Reports!$C$4:$C$16</c:f>
              <c:numCache>
                <c:formatCode>_(* #,##0_);_(* \(#,##0\);_(* "-"??_);_(@_)</c:formatCode>
                <c:ptCount val="12"/>
                <c:pt idx="0">
                  <c:v>4598.84</c:v>
                </c:pt>
                <c:pt idx="1">
                  <c:v>12283.4</c:v>
                </c:pt>
                <c:pt idx="2">
                  <c:v>27010.67</c:v>
                </c:pt>
                <c:pt idx="3">
                  <c:v>33891.589999999997</c:v>
                </c:pt>
                <c:pt idx="4">
                  <c:v>47664.91</c:v>
                </c:pt>
                <c:pt idx="5">
                  <c:v>45806.73</c:v>
                </c:pt>
                <c:pt idx="6">
                  <c:v>71032.42</c:v>
                </c:pt>
                <c:pt idx="7">
                  <c:v>75620.67</c:v>
                </c:pt>
                <c:pt idx="8">
                  <c:v>80482.86</c:v>
                </c:pt>
                <c:pt idx="9">
                  <c:v>80435.399999999994</c:v>
                </c:pt>
                <c:pt idx="10">
                  <c:v>76985.22</c:v>
                </c:pt>
                <c:pt idx="11">
                  <c:v>29486.18</c:v>
                </c:pt>
              </c:numCache>
            </c:numRef>
          </c:val>
          <c:smooth val="0"/>
          <c:extLst>
            <c:ext xmlns:c16="http://schemas.microsoft.com/office/drawing/2014/chart" uri="{C3380CC4-5D6E-409C-BE32-E72D297353CC}">
              <c16:uniqueId val="{00000000-A312-4DBC-B3FC-8201E9B25D79}"/>
            </c:ext>
          </c:extLst>
        </c:ser>
        <c:dLbls>
          <c:showLegendKey val="0"/>
          <c:showVal val="0"/>
          <c:showCatName val="0"/>
          <c:showSerName val="0"/>
          <c:showPercent val="0"/>
          <c:showBubbleSize val="0"/>
        </c:dLbls>
        <c:smooth val="0"/>
        <c:axId val="1628449343"/>
        <c:axId val="1628450303"/>
      </c:lineChart>
      <c:catAx>
        <c:axId val="162844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450303"/>
        <c:crosses val="autoZero"/>
        <c:auto val="1"/>
        <c:lblAlgn val="ctr"/>
        <c:lblOffset val="100"/>
        <c:noMultiLvlLbl val="0"/>
      </c:catAx>
      <c:valAx>
        <c:axId val="1628450303"/>
        <c:scaling>
          <c:orientation val="minMax"/>
        </c:scaling>
        <c:delete val="1"/>
        <c:axPos val="l"/>
        <c:numFmt formatCode="_(* #,##0_);_(* \(#,##0\);_(* &quot;-&quot;??_);_(@_)" sourceLinked="1"/>
        <c:majorTickMark val="none"/>
        <c:minorTickMark val="none"/>
        <c:tickLblPos val="nextTo"/>
        <c:crossAx val="162844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Reports!$F$3</c:f>
              <c:strCache>
                <c:ptCount val="1"/>
                <c:pt idx="0">
                  <c:v>Total</c:v>
                </c:pt>
              </c:strCache>
            </c:strRef>
          </c:tx>
          <c:spPr>
            <a:solidFill>
              <a:schemeClr val="accent1"/>
            </a:solidFill>
            <a:ln>
              <a:noFill/>
            </a:ln>
            <a:effectLst/>
          </c:spPr>
          <c:invertIfNegative val="0"/>
          <c:cat>
            <c:strRef>
              <c:f>Reports!$E$4:$E$9</c:f>
              <c:strCache>
                <c:ptCount val="5"/>
                <c:pt idx="0">
                  <c:v>Camping Tent</c:v>
                </c:pt>
                <c:pt idx="1">
                  <c:v>Ceramic Cookware Set</c:v>
                </c:pt>
                <c:pt idx="2">
                  <c:v>Rain Jacket</c:v>
                </c:pt>
                <c:pt idx="3">
                  <c:v>Smart Watch</c:v>
                </c:pt>
                <c:pt idx="4">
                  <c:v>4K Action Camera</c:v>
                </c:pt>
              </c:strCache>
            </c:strRef>
          </c:cat>
          <c:val>
            <c:numRef>
              <c:f>Reports!$F$4:$F$9</c:f>
              <c:numCache>
                <c:formatCode>_(* #,##0_);_(* \(#,##0\);_(* "-"??_);_(@_)</c:formatCode>
                <c:ptCount val="5"/>
                <c:pt idx="0">
                  <c:v>38589.360000000001</c:v>
                </c:pt>
                <c:pt idx="1">
                  <c:v>39534.81</c:v>
                </c:pt>
                <c:pt idx="2">
                  <c:v>40178.69</c:v>
                </c:pt>
                <c:pt idx="3">
                  <c:v>63446.36</c:v>
                </c:pt>
                <c:pt idx="4">
                  <c:v>124141.71</c:v>
                </c:pt>
              </c:numCache>
            </c:numRef>
          </c:val>
          <c:extLst>
            <c:ext xmlns:c16="http://schemas.microsoft.com/office/drawing/2014/chart" uri="{C3380CC4-5D6E-409C-BE32-E72D297353CC}">
              <c16:uniqueId val="{00000000-0B5E-40B8-9DD6-B0BB7F8733A1}"/>
            </c:ext>
          </c:extLst>
        </c:ser>
        <c:dLbls>
          <c:showLegendKey val="0"/>
          <c:showVal val="0"/>
          <c:showCatName val="0"/>
          <c:showSerName val="0"/>
          <c:showPercent val="0"/>
          <c:showBubbleSize val="0"/>
        </c:dLbls>
        <c:gapWidth val="182"/>
        <c:axId val="1809510335"/>
        <c:axId val="1809510815"/>
      </c:barChart>
      <c:catAx>
        <c:axId val="1809510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10815"/>
        <c:crosses val="autoZero"/>
        <c:auto val="1"/>
        <c:lblAlgn val="ctr"/>
        <c:lblOffset val="100"/>
        <c:noMultiLvlLbl val="0"/>
      </c:catAx>
      <c:valAx>
        <c:axId val="1809510815"/>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51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Reports!$I$3</c:f>
              <c:strCache>
                <c:ptCount val="1"/>
                <c:pt idx="0">
                  <c:v>Total</c:v>
                </c:pt>
              </c:strCache>
            </c:strRef>
          </c:tx>
          <c:spPr>
            <a:solidFill>
              <a:schemeClr val="accent1"/>
            </a:solidFill>
            <a:ln>
              <a:noFill/>
            </a:ln>
            <a:effectLst/>
          </c:spPr>
          <c:invertIfNegative val="0"/>
          <c:cat>
            <c:strRef>
              <c:f>Reports!$H$4:$H$9</c:f>
              <c:strCache>
                <c:ptCount val="5"/>
                <c:pt idx="0">
                  <c:v>Electronics</c:v>
                </c:pt>
                <c:pt idx="1">
                  <c:v>Apparel</c:v>
                </c:pt>
                <c:pt idx="2">
                  <c:v>Home Goods</c:v>
                </c:pt>
                <c:pt idx="3">
                  <c:v>Other</c:v>
                </c:pt>
                <c:pt idx="4">
                  <c:v>Beauty</c:v>
                </c:pt>
              </c:strCache>
            </c:strRef>
          </c:cat>
          <c:val>
            <c:numRef>
              <c:f>Reports!$I$4:$I$9</c:f>
              <c:numCache>
                <c:formatCode>General</c:formatCode>
                <c:ptCount val="5"/>
                <c:pt idx="0">
                  <c:v>265519.17</c:v>
                </c:pt>
                <c:pt idx="1">
                  <c:v>125573.65</c:v>
                </c:pt>
                <c:pt idx="2">
                  <c:v>85943.94</c:v>
                </c:pt>
                <c:pt idx="3">
                  <c:v>63945.56</c:v>
                </c:pt>
                <c:pt idx="4">
                  <c:v>44316.57</c:v>
                </c:pt>
              </c:numCache>
            </c:numRef>
          </c:val>
          <c:extLst>
            <c:ext xmlns:c16="http://schemas.microsoft.com/office/drawing/2014/chart" uri="{C3380CC4-5D6E-409C-BE32-E72D297353CC}">
              <c16:uniqueId val="{00000000-8424-49FB-8DDB-6AD56E42B641}"/>
            </c:ext>
          </c:extLst>
        </c:ser>
        <c:dLbls>
          <c:showLegendKey val="0"/>
          <c:showVal val="0"/>
          <c:showCatName val="0"/>
          <c:showSerName val="0"/>
          <c:showPercent val="0"/>
          <c:showBubbleSize val="0"/>
        </c:dLbls>
        <c:gapWidth val="219"/>
        <c:overlap val="-27"/>
        <c:axId val="1548864751"/>
        <c:axId val="1619019983"/>
      </c:barChart>
      <c:catAx>
        <c:axId val="15488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019983"/>
        <c:crosses val="autoZero"/>
        <c:auto val="1"/>
        <c:lblAlgn val="ctr"/>
        <c:lblOffset val="100"/>
        <c:noMultiLvlLbl val="0"/>
      </c:catAx>
      <c:valAx>
        <c:axId val="1619019983"/>
        <c:scaling>
          <c:orientation val="minMax"/>
        </c:scaling>
        <c:delete val="1"/>
        <c:axPos val="l"/>
        <c:numFmt formatCode="General" sourceLinked="1"/>
        <c:majorTickMark val="none"/>
        <c:minorTickMark val="none"/>
        <c:tickLblPos val="nextTo"/>
        <c:crossAx val="154886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Reports!$L$3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EC-4AB1-B5DB-9743B05A2E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EC-4AB1-B5DB-9743B05A2E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EC-4AB1-B5DB-9743B05A2E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EC-4AB1-B5DB-9743B05A2EE4}"/>
              </c:ext>
            </c:extLst>
          </c:dPt>
          <c:cat>
            <c:strRef>
              <c:f>Reports!$K$4:$K$8</c:f>
              <c:strCache>
                <c:ptCount val="4"/>
                <c:pt idx="0">
                  <c:v>Online</c:v>
                </c:pt>
                <c:pt idx="1">
                  <c:v>Marketplace</c:v>
                </c:pt>
                <c:pt idx="2">
                  <c:v>Retail Partner</c:v>
                </c:pt>
                <c:pt idx="3">
                  <c:v>Direct B2B</c:v>
                </c:pt>
              </c:strCache>
            </c:strRef>
          </c:cat>
          <c:val>
            <c:numRef>
              <c:f>Reports!$L$4:$L$8</c:f>
              <c:numCache>
                <c:formatCode>_(* #,##0_);_(* \(#,##0\);_(* "-"??_);_(@_)</c:formatCode>
                <c:ptCount val="4"/>
                <c:pt idx="0">
                  <c:v>140380.39000000001</c:v>
                </c:pt>
                <c:pt idx="1">
                  <c:v>147819.18</c:v>
                </c:pt>
                <c:pt idx="2">
                  <c:v>148418.98000000001</c:v>
                </c:pt>
                <c:pt idx="3">
                  <c:v>148680.34</c:v>
                </c:pt>
              </c:numCache>
            </c:numRef>
          </c:val>
          <c:extLst>
            <c:ext xmlns:c16="http://schemas.microsoft.com/office/drawing/2014/chart" uri="{C3380CC4-5D6E-409C-BE32-E72D297353CC}">
              <c16:uniqueId val="{00000008-39EC-4AB1-B5DB-9743B05A2E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Reports!$F$12</c:f>
              <c:strCache>
                <c:ptCount val="1"/>
                <c:pt idx="0">
                  <c:v>Total</c:v>
                </c:pt>
              </c:strCache>
            </c:strRef>
          </c:tx>
          <c:spPr>
            <a:solidFill>
              <a:schemeClr val="accent1"/>
            </a:solidFill>
            <a:ln>
              <a:noFill/>
            </a:ln>
            <a:effectLst/>
          </c:spPr>
          <c:invertIfNegative val="0"/>
          <c:cat>
            <c:strRef>
              <c:f>Reports!$E$13:$E$18</c:f>
              <c:strCache>
                <c:ptCount val="5"/>
                <c:pt idx="0">
                  <c:v>Middle East &amp; Africa</c:v>
                </c:pt>
                <c:pt idx="1">
                  <c:v>Latin America</c:v>
                </c:pt>
                <c:pt idx="2">
                  <c:v>Europe</c:v>
                </c:pt>
                <c:pt idx="3">
                  <c:v>North America</c:v>
                </c:pt>
                <c:pt idx="4">
                  <c:v>Asia Pacific</c:v>
                </c:pt>
              </c:strCache>
            </c:strRef>
          </c:cat>
          <c:val>
            <c:numRef>
              <c:f>Reports!$F$13:$F$18</c:f>
              <c:numCache>
                <c:formatCode>_(* #,##0_);_(* \(#,##0\);_(* "-"??_);_(@_)</c:formatCode>
                <c:ptCount val="5"/>
                <c:pt idx="0">
                  <c:v>57871.33</c:v>
                </c:pt>
                <c:pt idx="1">
                  <c:v>72429.38</c:v>
                </c:pt>
                <c:pt idx="2">
                  <c:v>133200.98000000001</c:v>
                </c:pt>
                <c:pt idx="3">
                  <c:v>145102.81</c:v>
                </c:pt>
                <c:pt idx="4">
                  <c:v>176694.39</c:v>
                </c:pt>
              </c:numCache>
            </c:numRef>
          </c:val>
          <c:extLst>
            <c:ext xmlns:c16="http://schemas.microsoft.com/office/drawing/2014/chart" uri="{C3380CC4-5D6E-409C-BE32-E72D297353CC}">
              <c16:uniqueId val="{00000000-D404-4609-A2B5-A80871102956}"/>
            </c:ext>
          </c:extLst>
        </c:ser>
        <c:dLbls>
          <c:showLegendKey val="0"/>
          <c:showVal val="0"/>
          <c:showCatName val="0"/>
          <c:showSerName val="0"/>
          <c:showPercent val="0"/>
          <c:showBubbleSize val="0"/>
        </c:dLbls>
        <c:gapWidth val="182"/>
        <c:axId val="1820903615"/>
        <c:axId val="1820900735"/>
      </c:barChart>
      <c:catAx>
        <c:axId val="182090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900735"/>
        <c:crosses val="autoZero"/>
        <c:auto val="1"/>
        <c:lblAlgn val="ctr"/>
        <c:lblOffset val="100"/>
        <c:noMultiLvlLbl val="0"/>
      </c:catAx>
      <c:valAx>
        <c:axId val="1820900735"/>
        <c:scaling>
          <c:orientation val="minMax"/>
        </c:scaling>
        <c:delete val="1"/>
        <c:axPos val="b"/>
        <c:numFmt formatCode="_(* #,##0_);_(* \(#,##0\);_(* &quot;-&quot;??_);_(@_)" sourceLinked="1"/>
        <c:majorTickMark val="none"/>
        <c:minorTickMark val="none"/>
        <c:tickLblPos val="nextTo"/>
        <c:crossAx val="182090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Reports!$C$22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74-4A42-A71F-425BF6A391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74-4A42-A71F-425BF6A391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74-4A42-A71F-425BF6A391CD}"/>
              </c:ext>
            </c:extLst>
          </c:dPt>
          <c:cat>
            <c:strRef>
              <c:f>Reports!$B$23:$B$26</c:f>
              <c:strCache>
                <c:ptCount val="3"/>
                <c:pt idx="0">
                  <c:v>Cancelled</c:v>
                </c:pt>
                <c:pt idx="1">
                  <c:v>Completed</c:v>
                </c:pt>
                <c:pt idx="2">
                  <c:v>Refunded</c:v>
                </c:pt>
              </c:strCache>
            </c:strRef>
          </c:cat>
          <c:val>
            <c:numRef>
              <c:f>Reports!$C$23:$C$26</c:f>
              <c:numCache>
                <c:formatCode>_(* #,##0_);_(* \(#,##0\);_(* "-"??_);_(@_)</c:formatCode>
                <c:ptCount val="3"/>
                <c:pt idx="0">
                  <c:v>77228.69</c:v>
                </c:pt>
                <c:pt idx="1">
                  <c:v>419697.04</c:v>
                </c:pt>
                <c:pt idx="2">
                  <c:v>88373.16</c:v>
                </c:pt>
              </c:numCache>
            </c:numRef>
          </c:val>
          <c:extLst>
            <c:ext xmlns:c16="http://schemas.microsoft.com/office/drawing/2014/chart" uri="{C3380CC4-5D6E-409C-BE32-E72D297353CC}">
              <c16:uniqueId val="{00000006-5474-4A42-A71F-425BF6A391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Reports!$L$12</c:f>
              <c:strCache>
                <c:ptCount val="1"/>
                <c:pt idx="0">
                  <c:v>Total</c:v>
                </c:pt>
              </c:strCache>
            </c:strRef>
          </c:tx>
          <c:spPr>
            <a:solidFill>
              <a:schemeClr val="accent1"/>
            </a:solidFill>
            <a:ln>
              <a:noFill/>
            </a:ln>
            <a:effectLst/>
          </c:spPr>
          <c:invertIfNegative val="0"/>
          <c:cat>
            <c:strRef>
              <c:f>Reports!$K$13:$K$18</c:f>
              <c:strCache>
                <c:ptCount val="5"/>
                <c:pt idx="0">
                  <c:v>Yuki Sharma</c:v>
                </c:pt>
                <c:pt idx="1">
                  <c:v>Wei Muller</c:v>
                </c:pt>
                <c:pt idx="2">
                  <c:v>Aisha Okafor</c:v>
                </c:pt>
                <c:pt idx="3">
                  <c:v>Ingrid Silva</c:v>
                </c:pt>
                <c:pt idx="4">
                  <c:v>Chidi Novak</c:v>
                </c:pt>
              </c:strCache>
            </c:strRef>
          </c:cat>
          <c:val>
            <c:numRef>
              <c:f>Reports!$L$13:$L$18</c:f>
              <c:numCache>
                <c:formatCode>_(* #,##0_);_(* \(#,##0\);_(* "-"??_);_(@_)</c:formatCode>
                <c:ptCount val="5"/>
                <c:pt idx="0">
                  <c:v>5397.7</c:v>
                </c:pt>
                <c:pt idx="1">
                  <c:v>5039.0200000000004</c:v>
                </c:pt>
                <c:pt idx="2">
                  <c:v>4590</c:v>
                </c:pt>
                <c:pt idx="3">
                  <c:v>4308.8900000000003</c:v>
                </c:pt>
                <c:pt idx="4">
                  <c:v>4211.96</c:v>
                </c:pt>
              </c:numCache>
            </c:numRef>
          </c:val>
          <c:extLst>
            <c:ext xmlns:c16="http://schemas.microsoft.com/office/drawing/2014/chart" uri="{C3380CC4-5D6E-409C-BE32-E72D297353CC}">
              <c16:uniqueId val="{00000000-8991-49BD-9560-0FAFBA954C7E}"/>
            </c:ext>
          </c:extLst>
        </c:ser>
        <c:dLbls>
          <c:showLegendKey val="0"/>
          <c:showVal val="0"/>
          <c:showCatName val="0"/>
          <c:showSerName val="0"/>
          <c:showPercent val="0"/>
          <c:showBubbleSize val="0"/>
        </c:dLbls>
        <c:gapWidth val="219"/>
        <c:overlap val="-27"/>
        <c:axId val="1624437855"/>
        <c:axId val="1624437375"/>
      </c:barChart>
      <c:catAx>
        <c:axId val="162443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37375"/>
        <c:crosses val="autoZero"/>
        <c:auto val="1"/>
        <c:lblAlgn val="ctr"/>
        <c:lblOffset val="100"/>
        <c:noMultiLvlLbl val="0"/>
      </c:catAx>
      <c:valAx>
        <c:axId val="16244373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43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at Risk by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numRef>
              <c:f>Reports!$E$30:$E$34</c:f>
              <c:numCache>
                <c:formatCode>General</c:formatCode>
                <c:ptCount val="5"/>
              </c:numCache>
            </c:numRef>
          </c:cat>
          <c:val>
            <c:numRef>
              <c:f>Reports!$F$30:$F$34</c:f>
              <c:numCache>
                <c:formatCode>_(* #,##0_);_(* \(#,##0\);_(* "-"??_);_(@_)</c:formatCode>
                <c:ptCount val="5"/>
              </c:numCache>
            </c:numRef>
          </c:val>
          <c:extLst>
            <c:ext xmlns:c16="http://schemas.microsoft.com/office/drawing/2014/chart" uri="{C3380CC4-5D6E-409C-BE32-E72D297353CC}">
              <c16:uniqueId val="{00000000-DF23-434B-B451-F55B5A1D5FE6}"/>
            </c:ext>
          </c:extLst>
        </c:ser>
        <c:dLbls>
          <c:showLegendKey val="0"/>
          <c:showVal val="0"/>
          <c:showCatName val="0"/>
          <c:showSerName val="0"/>
          <c:showPercent val="0"/>
          <c:showBubbleSize val="0"/>
        </c:dLbls>
        <c:gapWidth val="182"/>
        <c:axId val="1802316352"/>
        <c:axId val="1802318752"/>
      </c:barChart>
      <c:catAx>
        <c:axId val="180231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318752"/>
        <c:crosses val="autoZero"/>
        <c:auto val="1"/>
        <c:lblAlgn val="ctr"/>
        <c:lblOffset val="100"/>
        <c:noMultiLvlLbl val="0"/>
      </c:catAx>
      <c:valAx>
        <c:axId val="180231875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31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at Risk by Cannel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Reports!$K$31:$K$34</c:f>
              <c:strCache>
                <c:ptCount val="4"/>
                <c:pt idx="0">
                  <c:v>Online</c:v>
                </c:pt>
                <c:pt idx="1">
                  <c:v>Marketplace</c:v>
                </c:pt>
                <c:pt idx="2">
                  <c:v>Direct B2B</c:v>
                </c:pt>
                <c:pt idx="3">
                  <c:v>Retail Partner</c:v>
                </c:pt>
              </c:strCache>
            </c:strRef>
          </c:cat>
          <c:val>
            <c:numRef>
              <c:f>Reports!$L$31:$L$34</c:f>
              <c:numCache>
                <c:formatCode>_(* #,##0_);_(* \(#,##0\);_(* "-"??_);_(@_)</c:formatCode>
                <c:ptCount val="4"/>
                <c:pt idx="0">
                  <c:v>37682.19</c:v>
                </c:pt>
                <c:pt idx="1">
                  <c:v>37916.539999999994</c:v>
                </c:pt>
                <c:pt idx="2">
                  <c:v>42075.06</c:v>
                </c:pt>
                <c:pt idx="3">
                  <c:v>47928.06</c:v>
                </c:pt>
              </c:numCache>
            </c:numRef>
          </c:val>
          <c:extLst>
            <c:ext xmlns:c16="http://schemas.microsoft.com/office/drawing/2014/chart" uri="{C3380CC4-5D6E-409C-BE32-E72D297353CC}">
              <c16:uniqueId val="{00000000-EA0C-4E76-881A-B1C294D91B24}"/>
            </c:ext>
          </c:extLst>
        </c:ser>
        <c:dLbls>
          <c:showLegendKey val="0"/>
          <c:showVal val="0"/>
          <c:showCatName val="0"/>
          <c:showSerName val="0"/>
          <c:showPercent val="0"/>
          <c:showBubbleSize val="0"/>
        </c:dLbls>
        <c:gapWidth val="182"/>
        <c:axId val="1751428368"/>
        <c:axId val="1751426928"/>
      </c:barChart>
      <c:catAx>
        <c:axId val="175142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26928"/>
        <c:crosses val="autoZero"/>
        <c:auto val="1"/>
        <c:lblAlgn val="ctr"/>
        <c:lblOffset val="100"/>
        <c:noMultiLvlLbl val="0"/>
      </c:catAx>
      <c:valAx>
        <c:axId val="175142692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42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Failed</a:t>
            </a:r>
            <a:r>
              <a:rPr lang="en-US" baseline="0"/>
              <a:t> Order Rate by Region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Reports!$H$39:$H$43</c:f>
              <c:strCache>
                <c:ptCount val="5"/>
                <c:pt idx="0">
                  <c:v>Asia Pacific</c:v>
                </c:pt>
                <c:pt idx="1">
                  <c:v>Latin America</c:v>
                </c:pt>
                <c:pt idx="2">
                  <c:v>North America</c:v>
                </c:pt>
                <c:pt idx="3">
                  <c:v>Europe</c:v>
                </c:pt>
                <c:pt idx="4">
                  <c:v>Middle East &amp; Africa</c:v>
                </c:pt>
              </c:strCache>
            </c:strRef>
          </c:cat>
          <c:val>
            <c:numRef>
              <c:f>Reports!$I$39:$I$43</c:f>
              <c:numCache>
                <c:formatCode>0.00%</c:formatCode>
                <c:ptCount val="5"/>
                <c:pt idx="0">
                  <c:v>0.31921824104234525</c:v>
                </c:pt>
                <c:pt idx="1">
                  <c:v>0.31025641025641026</c:v>
                </c:pt>
                <c:pt idx="2">
                  <c:v>0.28221649484536082</c:v>
                </c:pt>
                <c:pt idx="3">
                  <c:v>0.26856240126382308</c:v>
                </c:pt>
                <c:pt idx="4">
                  <c:v>0.26071428571428573</c:v>
                </c:pt>
              </c:numCache>
            </c:numRef>
          </c:val>
          <c:extLst>
            <c:ext xmlns:c16="http://schemas.microsoft.com/office/drawing/2014/chart" uri="{C3380CC4-5D6E-409C-BE32-E72D297353CC}">
              <c16:uniqueId val="{00000000-FD7A-4570-8FD0-D2FCCEC7E70D}"/>
            </c:ext>
          </c:extLst>
        </c:ser>
        <c:dLbls>
          <c:showLegendKey val="0"/>
          <c:showVal val="0"/>
          <c:showCatName val="0"/>
          <c:showSerName val="0"/>
          <c:showPercent val="0"/>
          <c:showBubbleSize val="0"/>
        </c:dLbls>
        <c:gapWidth val="219"/>
        <c:overlap val="-27"/>
        <c:axId val="1965836240"/>
        <c:axId val="1981160576"/>
      </c:barChart>
      <c:catAx>
        <c:axId val="1965836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160576"/>
        <c:crosses val="autoZero"/>
        <c:auto val="1"/>
        <c:lblAlgn val="ctr"/>
        <c:lblOffset val="100"/>
        <c:noMultiLvlLbl val="0"/>
      </c:catAx>
      <c:valAx>
        <c:axId val="1981160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36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2">
                    <a:lumMod val="75000"/>
                    <a:lumOff val="25000"/>
                  </a:schemeClr>
                </a:solidFill>
              </a:rPr>
              <a:t>Monthly</a:t>
            </a:r>
            <a:r>
              <a:rPr lang="en-US" baseline="0">
                <a:solidFill>
                  <a:schemeClr val="tx2">
                    <a:lumMod val="75000"/>
                    <a:lumOff val="25000"/>
                  </a:schemeClr>
                </a:solidFill>
              </a:rPr>
              <a:t> Revenue Trend </a:t>
            </a:r>
            <a:endParaRPr lang="en-US">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60000"/>
                <a:lumOff val="40000"/>
              </a:schemeClr>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Reports!$C$3</c:f>
              <c:strCache>
                <c:ptCount val="1"/>
                <c:pt idx="0">
                  <c:v>Total</c:v>
                </c:pt>
              </c:strCache>
            </c:strRef>
          </c:tx>
          <c:spPr>
            <a:ln w="28575" cap="rnd">
              <a:solidFill>
                <a:schemeClr val="accent5">
                  <a:lumMod val="60000"/>
                  <a:lumOff val="40000"/>
                </a:schemeClr>
              </a:solidFill>
              <a:round/>
            </a:ln>
            <a:effectLst/>
          </c:spPr>
          <c:marker>
            <c:symbol val="none"/>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Reports!$C$4:$C$16</c:f>
              <c:numCache>
                <c:formatCode>_(* #,##0_);_(* \(#,##0\);_(* "-"??_);_(@_)</c:formatCode>
                <c:ptCount val="12"/>
                <c:pt idx="0">
                  <c:v>4598.84</c:v>
                </c:pt>
                <c:pt idx="1">
                  <c:v>12283.4</c:v>
                </c:pt>
                <c:pt idx="2">
                  <c:v>27010.67</c:v>
                </c:pt>
                <c:pt idx="3">
                  <c:v>33891.589999999997</c:v>
                </c:pt>
                <c:pt idx="4">
                  <c:v>47664.91</c:v>
                </c:pt>
                <c:pt idx="5">
                  <c:v>45806.73</c:v>
                </c:pt>
                <c:pt idx="6">
                  <c:v>71032.42</c:v>
                </c:pt>
                <c:pt idx="7">
                  <c:v>75620.67</c:v>
                </c:pt>
                <c:pt idx="8">
                  <c:v>80482.86</c:v>
                </c:pt>
                <c:pt idx="9">
                  <c:v>80435.399999999994</c:v>
                </c:pt>
                <c:pt idx="10">
                  <c:v>76985.22</c:v>
                </c:pt>
                <c:pt idx="11">
                  <c:v>29486.18</c:v>
                </c:pt>
              </c:numCache>
            </c:numRef>
          </c:val>
          <c:smooth val="0"/>
          <c:extLst>
            <c:ext xmlns:c16="http://schemas.microsoft.com/office/drawing/2014/chart" uri="{C3380CC4-5D6E-409C-BE32-E72D297353CC}">
              <c16:uniqueId val="{00000000-6A3F-414E-B035-465B2E0773A7}"/>
            </c:ext>
          </c:extLst>
        </c:ser>
        <c:dLbls>
          <c:dLblPos val="t"/>
          <c:showLegendKey val="0"/>
          <c:showVal val="1"/>
          <c:showCatName val="0"/>
          <c:showSerName val="0"/>
          <c:showPercent val="0"/>
          <c:showBubbleSize val="0"/>
        </c:dLbls>
        <c:smooth val="0"/>
        <c:axId val="1628449343"/>
        <c:axId val="1628450303"/>
      </c:lineChart>
      <c:catAx>
        <c:axId val="162844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628450303"/>
        <c:crosses val="autoZero"/>
        <c:auto val="1"/>
        <c:lblAlgn val="ctr"/>
        <c:lblOffset val="100"/>
        <c:noMultiLvlLbl val="0"/>
      </c:catAx>
      <c:valAx>
        <c:axId val="1628450303"/>
        <c:scaling>
          <c:orientation val="minMax"/>
        </c:scaling>
        <c:delete val="1"/>
        <c:axPos val="l"/>
        <c:numFmt formatCode="_(* #,##0_);_(* \(#,##0\);_(* &quot;-&quot;??_);_(@_)" sourceLinked="1"/>
        <c:majorTickMark val="none"/>
        <c:minorTickMark val="none"/>
        <c:tickLblPos val="nextTo"/>
        <c:crossAx val="162844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p.xlsx]Reports!PivotTable4</c:name>
    <c:fmtId val="9"/>
  </c:pivotSource>
  <c:chart>
    <c:title>
      <c:tx>
        <c:rich>
          <a:bodyPr rot="0" spcFirstLastPara="1" vertOverflow="ellipsis" vert="horz" wrap="square" anchor="ctr" anchorCtr="1"/>
          <a:lstStyle/>
          <a:p>
            <a:pPr algn="ctr" rtl="0">
              <a:defRPr lang="en-US" sz="1400" b="0" i="0" u="none" strike="noStrike" kern="1200" spc="0" baseline="0">
                <a:solidFill>
                  <a:schemeClr val="tx2">
                    <a:lumMod val="75000"/>
                    <a:lumOff val="25000"/>
                  </a:schemeClr>
                </a:solidFill>
                <a:latin typeface="+mn-lt"/>
                <a:ea typeface="+mn-ea"/>
                <a:cs typeface="+mn-cs"/>
              </a:defRPr>
            </a:pPr>
            <a:r>
              <a:rPr lang="en-US" sz="1400" b="0" i="0" u="none" strike="noStrike" kern="1200" spc="0" baseline="0">
                <a:solidFill>
                  <a:schemeClr val="tx2">
                    <a:lumMod val="75000"/>
                    <a:lumOff val="25000"/>
                  </a:schemeClr>
                </a:solidFill>
                <a:latin typeface="+mn-lt"/>
                <a:ea typeface="+mn-ea"/>
                <a:cs typeface="+mn-cs"/>
              </a:rPr>
              <a:t>Revenue by Region</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pivotFmt>
      <c:pivotFmt>
        <c:idx val="6"/>
        <c:spPr>
          <a:solidFill>
            <a:schemeClr val="tx2">
              <a:lumMod val="50000"/>
              <a:lumOff val="50000"/>
            </a:schemeClr>
          </a:solidFill>
          <a:ln>
            <a:noFill/>
          </a:ln>
          <a:effectLst/>
        </c:spPr>
      </c:pivotFmt>
      <c:pivotFmt>
        <c:idx val="7"/>
        <c:spPr>
          <a:solidFill>
            <a:schemeClr val="accent5">
              <a:lumMod val="60000"/>
              <a:lumOff val="40000"/>
            </a:schemeClr>
          </a:solidFill>
          <a:ln>
            <a:noFill/>
          </a:ln>
          <a:effectLst/>
        </c:spPr>
      </c:pivotFmt>
    </c:pivotFmts>
    <c:plotArea>
      <c:layout/>
      <c:barChart>
        <c:barDir val="bar"/>
        <c:grouping val="clustered"/>
        <c:varyColors val="0"/>
        <c:ser>
          <c:idx val="0"/>
          <c:order val="0"/>
          <c:tx>
            <c:strRef>
              <c:f>Reports!$F$12</c:f>
              <c:strCache>
                <c:ptCount val="1"/>
                <c:pt idx="0">
                  <c:v>Total</c:v>
                </c:pt>
              </c:strCache>
            </c:strRef>
          </c:tx>
          <c:spPr>
            <a:solidFill>
              <a:schemeClr val="accent1"/>
            </a:solidFill>
            <a:ln>
              <a:noFill/>
            </a:ln>
            <a:effectLst/>
          </c:spPr>
          <c:invertIfNegative val="0"/>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1FB5-4354-B417-6D7E763D303D}"/>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2-1FB5-4354-B417-6D7E763D303D}"/>
              </c:ext>
            </c:extLst>
          </c:dPt>
          <c:dPt>
            <c:idx val="4"/>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1FB5-4354-B417-6D7E763D303D}"/>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Reports!$E$13:$E$18</c:f>
              <c:strCache>
                <c:ptCount val="5"/>
                <c:pt idx="0">
                  <c:v>Middle East &amp; Africa</c:v>
                </c:pt>
                <c:pt idx="1">
                  <c:v>Latin America</c:v>
                </c:pt>
                <c:pt idx="2">
                  <c:v>Europe</c:v>
                </c:pt>
                <c:pt idx="3">
                  <c:v>North America</c:v>
                </c:pt>
                <c:pt idx="4">
                  <c:v>Asia Pacific</c:v>
                </c:pt>
              </c:strCache>
            </c:strRef>
          </c:cat>
          <c:val>
            <c:numRef>
              <c:f>Reports!$F$13:$F$18</c:f>
              <c:numCache>
                <c:formatCode>_(* #,##0_);_(* \(#,##0\);_(* "-"??_);_(@_)</c:formatCode>
                <c:ptCount val="5"/>
                <c:pt idx="0">
                  <c:v>57871.33</c:v>
                </c:pt>
                <c:pt idx="1">
                  <c:v>72429.38</c:v>
                </c:pt>
                <c:pt idx="2">
                  <c:v>133200.98000000001</c:v>
                </c:pt>
                <c:pt idx="3">
                  <c:v>145102.81</c:v>
                </c:pt>
                <c:pt idx="4">
                  <c:v>176694.39</c:v>
                </c:pt>
              </c:numCache>
            </c:numRef>
          </c:val>
          <c:extLst>
            <c:ext xmlns:c16="http://schemas.microsoft.com/office/drawing/2014/chart" uri="{C3380CC4-5D6E-409C-BE32-E72D297353CC}">
              <c16:uniqueId val="{00000000-1FB5-4354-B417-6D7E763D303D}"/>
            </c:ext>
          </c:extLst>
        </c:ser>
        <c:dLbls>
          <c:showLegendKey val="0"/>
          <c:showVal val="0"/>
          <c:showCatName val="0"/>
          <c:showSerName val="0"/>
          <c:showPercent val="0"/>
          <c:showBubbleSize val="0"/>
        </c:dLbls>
        <c:gapWidth val="182"/>
        <c:axId val="1820903615"/>
        <c:axId val="1820900735"/>
      </c:barChart>
      <c:catAx>
        <c:axId val="182090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75000"/>
                  </a:schemeClr>
                </a:solidFill>
                <a:latin typeface="+mn-lt"/>
                <a:ea typeface="+mn-ea"/>
                <a:cs typeface="+mn-cs"/>
              </a:defRPr>
            </a:pPr>
            <a:endParaRPr lang="en-US"/>
          </a:p>
        </c:txPr>
        <c:crossAx val="1820900735"/>
        <c:crosses val="autoZero"/>
        <c:auto val="1"/>
        <c:lblAlgn val="ctr"/>
        <c:lblOffset val="100"/>
        <c:noMultiLvlLbl val="0"/>
      </c:catAx>
      <c:valAx>
        <c:axId val="1820900735"/>
        <c:scaling>
          <c:orientation val="minMax"/>
        </c:scaling>
        <c:delete val="1"/>
        <c:axPos val="b"/>
        <c:numFmt formatCode="_(* #,##0_);_(* \(#,##0\);_(* &quot;-&quot;??_);_(@_)" sourceLinked="1"/>
        <c:majorTickMark val="none"/>
        <c:minorTickMark val="none"/>
        <c:tickLblPos val="nextTo"/>
        <c:crossAx val="182090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tx2">
                    <a:lumMod val="75000"/>
                    <a:lumOff val="25000"/>
                  </a:schemeClr>
                </a:solidFill>
              </a:rPr>
              <a:t>Revenue by Categories</a:t>
            </a:r>
          </a:p>
        </c:rich>
      </c:tx>
      <c:layout>
        <c:manualLayout>
          <c:xMode val="edge"/>
          <c:yMode val="edge"/>
          <c:x val="0.1554899684253549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pivotFmt>
      <c:pivotFmt>
        <c:idx val="6"/>
        <c:spPr>
          <a:solidFill>
            <a:schemeClr val="tx2">
              <a:lumMod val="50000"/>
              <a:lumOff val="50000"/>
            </a:schemeClr>
          </a:solidFill>
          <a:ln>
            <a:noFill/>
          </a:ln>
          <a:effectLst/>
        </c:spPr>
      </c:pivotFmt>
      <c:pivotFmt>
        <c:idx val="7"/>
        <c:spPr>
          <a:solidFill>
            <a:schemeClr val="accent5">
              <a:lumMod val="60000"/>
              <a:lumOff val="40000"/>
            </a:schemeClr>
          </a:solidFill>
          <a:ln>
            <a:noFill/>
          </a:ln>
          <a:effectLst/>
        </c:spPr>
      </c:pivotFmt>
    </c:pivotFmts>
    <c:plotArea>
      <c:layout/>
      <c:barChart>
        <c:barDir val="col"/>
        <c:grouping val="clustered"/>
        <c:varyColors val="0"/>
        <c:ser>
          <c:idx val="0"/>
          <c:order val="0"/>
          <c:tx>
            <c:strRef>
              <c:f>Reports!$I$3</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5DE3-489E-BCB4-8E0475B56437}"/>
              </c:ext>
            </c:extLst>
          </c:dPt>
          <c:dPt>
            <c:idx val="2"/>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2-5DE3-489E-BCB4-8E0475B56437}"/>
              </c:ext>
            </c:extLst>
          </c:dPt>
          <c:dPt>
            <c:idx val="3"/>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5DE3-489E-BCB4-8E0475B56437}"/>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Reports!$H$4:$H$9</c:f>
              <c:strCache>
                <c:ptCount val="5"/>
                <c:pt idx="0">
                  <c:v>Electronics</c:v>
                </c:pt>
                <c:pt idx="1">
                  <c:v>Apparel</c:v>
                </c:pt>
                <c:pt idx="2">
                  <c:v>Home Goods</c:v>
                </c:pt>
                <c:pt idx="3">
                  <c:v>Other</c:v>
                </c:pt>
                <c:pt idx="4">
                  <c:v>Beauty</c:v>
                </c:pt>
              </c:strCache>
            </c:strRef>
          </c:cat>
          <c:val>
            <c:numRef>
              <c:f>Reports!$I$4:$I$9</c:f>
              <c:numCache>
                <c:formatCode>General</c:formatCode>
                <c:ptCount val="5"/>
                <c:pt idx="0">
                  <c:v>265519.17</c:v>
                </c:pt>
                <c:pt idx="1">
                  <c:v>125573.65</c:v>
                </c:pt>
                <c:pt idx="2">
                  <c:v>85943.94</c:v>
                </c:pt>
                <c:pt idx="3">
                  <c:v>63945.56</c:v>
                </c:pt>
                <c:pt idx="4">
                  <c:v>44316.57</c:v>
                </c:pt>
              </c:numCache>
            </c:numRef>
          </c:val>
          <c:extLst>
            <c:ext xmlns:c16="http://schemas.microsoft.com/office/drawing/2014/chart" uri="{C3380CC4-5D6E-409C-BE32-E72D297353CC}">
              <c16:uniqueId val="{00000000-5DE3-489E-BCB4-8E0475B56437}"/>
            </c:ext>
          </c:extLst>
        </c:ser>
        <c:dLbls>
          <c:dLblPos val="outEnd"/>
          <c:showLegendKey val="0"/>
          <c:showVal val="1"/>
          <c:showCatName val="0"/>
          <c:showSerName val="0"/>
          <c:showPercent val="0"/>
          <c:showBubbleSize val="0"/>
        </c:dLbls>
        <c:gapWidth val="219"/>
        <c:overlap val="-27"/>
        <c:axId val="1548864751"/>
        <c:axId val="1619019983"/>
      </c:barChart>
      <c:catAx>
        <c:axId val="15488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60000"/>
                    <a:lumOff val="40000"/>
                  </a:schemeClr>
                </a:solidFill>
                <a:latin typeface="+mn-lt"/>
                <a:ea typeface="+mn-ea"/>
                <a:cs typeface="+mn-cs"/>
              </a:defRPr>
            </a:pPr>
            <a:endParaRPr lang="en-US"/>
          </a:p>
        </c:txPr>
        <c:crossAx val="1619019983"/>
        <c:crosses val="autoZero"/>
        <c:auto val="1"/>
        <c:lblAlgn val="ctr"/>
        <c:lblOffset val="100"/>
        <c:noMultiLvlLbl val="0"/>
      </c:catAx>
      <c:valAx>
        <c:axId val="1619019983"/>
        <c:scaling>
          <c:orientation val="minMax"/>
        </c:scaling>
        <c:delete val="1"/>
        <c:axPos val="l"/>
        <c:numFmt formatCode="General" sourceLinked="1"/>
        <c:majorTickMark val="none"/>
        <c:minorTickMark val="none"/>
        <c:tickLblPos val="nextTo"/>
        <c:crossAx val="154886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p.xlsx]Reports!PivotTable7</c:name>
    <c:fmtId val="17"/>
  </c:pivotSource>
  <c:chart>
    <c:title>
      <c:tx>
        <c:rich>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r>
              <a:rPr lang="en-US">
                <a:solidFill>
                  <a:schemeClr val="tx2">
                    <a:lumMod val="75000"/>
                    <a:lumOff val="25000"/>
                  </a:schemeClr>
                </a:solidFill>
              </a:rPr>
              <a:t>Order</a:t>
            </a:r>
            <a:r>
              <a:rPr lang="en-US" baseline="0">
                <a:solidFill>
                  <a:schemeClr val="tx2">
                    <a:lumMod val="75000"/>
                    <a:lumOff val="25000"/>
                  </a:schemeClr>
                </a:solidFill>
              </a:rPr>
              <a:t> Status</a:t>
            </a:r>
            <a:endParaRPr lang="en-US">
              <a:solidFill>
                <a:schemeClr val="tx2">
                  <a:lumMod val="75000"/>
                  <a:lumOff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75000"/>
                  <a:lumOff val="2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w="19050">
            <a:solidFill>
              <a:schemeClr val="lt1"/>
            </a:solidFill>
          </a:ln>
          <a:effectLst/>
        </c:spPr>
      </c:pivotFmt>
      <c:pivotFmt>
        <c:idx val="15"/>
        <c:spPr>
          <a:solidFill>
            <a:schemeClr val="accent3">
              <a:lumMod val="60000"/>
              <a:lumOff val="40000"/>
            </a:schemeClr>
          </a:solidFill>
          <a:ln w="19050">
            <a:solidFill>
              <a:schemeClr val="lt1"/>
            </a:solidFill>
          </a:ln>
          <a:effectLst/>
        </c:spPr>
      </c:pivotFmt>
      <c:pivotFmt>
        <c:idx val="16"/>
        <c:spPr>
          <a:solidFill>
            <a:srgbClr val="FFFF00"/>
          </a:solidFill>
          <a:ln w="19050">
            <a:solidFill>
              <a:schemeClr val="lt1"/>
            </a:solidFill>
          </a:ln>
          <a:effectLst/>
        </c:spPr>
      </c:pivotFmt>
    </c:pivotFmts>
    <c:plotArea>
      <c:layout/>
      <c:doughnutChart>
        <c:varyColors val="1"/>
        <c:ser>
          <c:idx val="0"/>
          <c:order val="0"/>
          <c:tx>
            <c:strRef>
              <c:f>Reports!$C$22</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1539-49E2-8A91-9B7EFA286FC1}"/>
              </c:ext>
            </c:extLst>
          </c:dPt>
          <c:dPt>
            <c:idx val="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03-1539-49E2-8A91-9B7EFA286FC1}"/>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1539-49E2-8A91-9B7EFA286FC1}"/>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Reports!$B$23:$B$26</c:f>
              <c:strCache>
                <c:ptCount val="3"/>
                <c:pt idx="0">
                  <c:v>Cancelled</c:v>
                </c:pt>
                <c:pt idx="1">
                  <c:v>Completed</c:v>
                </c:pt>
                <c:pt idx="2">
                  <c:v>Refunded</c:v>
                </c:pt>
              </c:strCache>
            </c:strRef>
          </c:cat>
          <c:val>
            <c:numRef>
              <c:f>Reports!$C$23:$C$26</c:f>
              <c:numCache>
                <c:formatCode>_(* #,##0_);_(* \(#,##0\);_(* "-"??_);_(@_)</c:formatCode>
                <c:ptCount val="3"/>
                <c:pt idx="0">
                  <c:v>77228.69</c:v>
                </c:pt>
                <c:pt idx="1">
                  <c:v>419697.04</c:v>
                </c:pt>
                <c:pt idx="2">
                  <c:v>88373.16</c:v>
                </c:pt>
              </c:numCache>
            </c:numRef>
          </c:val>
          <c:extLst>
            <c:ext xmlns:c16="http://schemas.microsoft.com/office/drawing/2014/chart" uri="{C3380CC4-5D6E-409C-BE32-E72D297353CC}">
              <c16:uniqueId val="{00000006-1539-49E2-8A91-9B7EFA286FC1}"/>
            </c:ext>
          </c:extLst>
        </c:ser>
        <c:dLbls>
          <c:showLegendKey val="0"/>
          <c:showVal val="1"/>
          <c:showCatName val="0"/>
          <c:showSerName val="0"/>
          <c:showPercent val="0"/>
          <c:showBubbleSize val="0"/>
          <c:showLeaderLines val="1"/>
        </c:dLbls>
        <c:firstSliceAng val="0"/>
        <c:holeSize val="7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p.xlsx]Reports!PivotTable2</c:name>
    <c:fmtId val="20"/>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US">
                <a:solidFill>
                  <a:schemeClr val="tx2">
                    <a:lumMod val="90000"/>
                    <a:lumOff val="10000"/>
                  </a:schemeClr>
                </a:solidFill>
              </a:rPr>
              <a:t>Monthly</a:t>
            </a:r>
            <a:r>
              <a:rPr lang="en-US" baseline="0">
                <a:solidFill>
                  <a:schemeClr val="tx2">
                    <a:lumMod val="90000"/>
                    <a:lumOff val="10000"/>
                  </a:schemeClr>
                </a:solidFill>
              </a:rPr>
              <a:t> Revenue Trend </a:t>
            </a:r>
            <a:endParaRPr lang="en-US">
              <a:solidFill>
                <a:schemeClr val="tx2">
                  <a:lumMod val="90000"/>
                  <a:lumOff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Reports!$C$3</c:f>
              <c:strCache>
                <c:ptCount val="1"/>
                <c:pt idx="0">
                  <c:v>Total</c:v>
                </c:pt>
              </c:strCache>
            </c:strRef>
          </c:tx>
          <c:spPr>
            <a:ln w="28575" cap="rnd">
              <a:solidFill>
                <a:schemeClr val="accent1"/>
              </a:solidFill>
              <a:round/>
            </a:ln>
            <a:effectLst/>
          </c:spPr>
          <c:marker>
            <c:symbol val="none"/>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lumMod val="90000"/>
                        <a:lumOff val="1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Reports!$C$4:$C$16</c:f>
              <c:numCache>
                <c:formatCode>_(* #,##0_);_(* \(#,##0\);_(* "-"??_);_(@_)</c:formatCode>
                <c:ptCount val="12"/>
                <c:pt idx="0">
                  <c:v>4598.84</c:v>
                </c:pt>
                <c:pt idx="1">
                  <c:v>12283.4</c:v>
                </c:pt>
                <c:pt idx="2">
                  <c:v>27010.67</c:v>
                </c:pt>
                <c:pt idx="3">
                  <c:v>33891.589999999997</c:v>
                </c:pt>
                <c:pt idx="4">
                  <c:v>47664.91</c:v>
                </c:pt>
                <c:pt idx="5">
                  <c:v>45806.73</c:v>
                </c:pt>
                <c:pt idx="6">
                  <c:v>71032.42</c:v>
                </c:pt>
                <c:pt idx="7">
                  <c:v>75620.67</c:v>
                </c:pt>
                <c:pt idx="8">
                  <c:v>80482.86</c:v>
                </c:pt>
                <c:pt idx="9">
                  <c:v>80435.399999999994</c:v>
                </c:pt>
                <c:pt idx="10">
                  <c:v>76985.22</c:v>
                </c:pt>
                <c:pt idx="11">
                  <c:v>29486.18</c:v>
                </c:pt>
              </c:numCache>
            </c:numRef>
          </c:val>
          <c:smooth val="0"/>
          <c:extLst>
            <c:ext xmlns:c16="http://schemas.microsoft.com/office/drawing/2014/chart" uri="{C3380CC4-5D6E-409C-BE32-E72D297353CC}">
              <c16:uniqueId val="{00000000-CFD6-4EEB-8649-65FD39A9C5CE}"/>
            </c:ext>
          </c:extLst>
        </c:ser>
        <c:dLbls>
          <c:dLblPos val="t"/>
          <c:showLegendKey val="0"/>
          <c:showVal val="1"/>
          <c:showCatName val="0"/>
          <c:showSerName val="0"/>
          <c:showPercent val="0"/>
          <c:showBubbleSize val="0"/>
        </c:dLbls>
        <c:smooth val="0"/>
        <c:axId val="1628449343"/>
        <c:axId val="1628450303"/>
      </c:lineChart>
      <c:catAx>
        <c:axId val="162844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90000"/>
                    <a:lumOff val="10000"/>
                  </a:schemeClr>
                </a:solidFill>
                <a:latin typeface="+mn-lt"/>
                <a:ea typeface="+mn-ea"/>
                <a:cs typeface="+mn-cs"/>
              </a:defRPr>
            </a:pPr>
            <a:endParaRPr lang="en-US"/>
          </a:p>
        </c:txPr>
        <c:crossAx val="1628450303"/>
        <c:crosses val="autoZero"/>
        <c:auto val="1"/>
        <c:lblAlgn val="ctr"/>
        <c:lblOffset val="100"/>
        <c:noMultiLvlLbl val="0"/>
      </c:catAx>
      <c:valAx>
        <c:axId val="1628450303"/>
        <c:scaling>
          <c:orientation val="minMax"/>
        </c:scaling>
        <c:delete val="1"/>
        <c:axPos val="l"/>
        <c:numFmt formatCode="_(* #,##0_);_(* \(#,##0\);_(* &quot;-&quot;??_);_(@_)" sourceLinked="1"/>
        <c:majorTickMark val="none"/>
        <c:minorTickMark val="none"/>
        <c:tickLblPos val="nextTo"/>
        <c:crossAx val="1628449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p.xlsx]Reports!PivotTable4</c:name>
    <c:fmtId val="13"/>
  </c:pivotSource>
  <c:chart>
    <c:title>
      <c:tx>
        <c:rich>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r>
              <a:rPr lang="en-US">
                <a:solidFill>
                  <a:schemeClr val="tx2">
                    <a:lumMod val="90000"/>
                    <a:lumOff val="10000"/>
                  </a:schemeClr>
                </a:solidFill>
              </a:rPr>
              <a:t>Revenue by Region</a:t>
            </a:r>
          </a:p>
        </c:rich>
      </c:tx>
      <c:layout>
        <c:manualLayout>
          <c:xMode val="edge"/>
          <c:yMode val="edge"/>
          <c:x val="0.29342243198828633"/>
          <c:y val="5.2083333333333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1">
              <a:lumMod val="60000"/>
              <a:lumOff val="40000"/>
            </a:schemeClr>
          </a:solidFill>
          <a:ln>
            <a:noFill/>
          </a:ln>
          <a:effectLst/>
        </c:spPr>
      </c:pivotFmt>
      <c:pivotFmt>
        <c:idx val="7"/>
        <c:spPr>
          <a:solidFill>
            <a:srgbClr val="FFFF00"/>
          </a:solidFill>
          <a:ln>
            <a:noFill/>
          </a:ln>
          <a:effectLst/>
        </c:spPr>
      </c:pivotFmt>
      <c:pivotFmt>
        <c:idx val="8"/>
        <c:spPr>
          <a:solidFill>
            <a:srgbClr val="FF0000"/>
          </a:solidFill>
          <a:ln>
            <a:noFill/>
          </a:ln>
          <a:effectLst/>
        </c:spPr>
      </c:pivotFmt>
    </c:pivotFmts>
    <c:plotArea>
      <c:layout>
        <c:manualLayout>
          <c:layoutTarget val="inner"/>
          <c:xMode val="edge"/>
          <c:yMode val="edge"/>
          <c:x val="0.24245831288893044"/>
          <c:y val="0.29260416666666672"/>
          <c:w val="0.71402042103787466"/>
          <c:h val="0.65531249999999985"/>
        </c:manualLayout>
      </c:layout>
      <c:barChart>
        <c:barDir val="bar"/>
        <c:grouping val="clustered"/>
        <c:varyColors val="0"/>
        <c:ser>
          <c:idx val="0"/>
          <c:order val="0"/>
          <c:tx>
            <c:strRef>
              <c:f>Reports!$F$12</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4-6E38-4180-AC6E-B6E8EBA77623}"/>
              </c:ext>
            </c:extLst>
          </c:dPt>
          <c:dPt>
            <c:idx val="1"/>
            <c:invertIfNegative val="0"/>
            <c:bubble3D val="0"/>
            <c:spPr>
              <a:solidFill>
                <a:srgbClr val="FFFF00"/>
              </a:solidFill>
              <a:ln>
                <a:noFill/>
              </a:ln>
              <a:effectLst/>
            </c:spPr>
            <c:extLst>
              <c:ext xmlns:c16="http://schemas.microsoft.com/office/drawing/2014/chart" uri="{C3380CC4-5D6E-409C-BE32-E72D297353CC}">
                <c16:uniqueId val="{00000003-6E38-4180-AC6E-B6E8EBA77623}"/>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6E38-4180-AC6E-B6E8EBA77623}"/>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1-6E38-4180-AC6E-B6E8EBA77623}"/>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Reports!$E$13:$E$18</c:f>
              <c:strCache>
                <c:ptCount val="5"/>
                <c:pt idx="0">
                  <c:v>Middle East &amp; Africa</c:v>
                </c:pt>
                <c:pt idx="1">
                  <c:v>Latin America</c:v>
                </c:pt>
                <c:pt idx="2">
                  <c:v>Europe</c:v>
                </c:pt>
                <c:pt idx="3">
                  <c:v>North America</c:v>
                </c:pt>
                <c:pt idx="4">
                  <c:v>Asia Pacific</c:v>
                </c:pt>
              </c:strCache>
            </c:strRef>
          </c:cat>
          <c:val>
            <c:numRef>
              <c:f>Reports!$F$13:$F$18</c:f>
              <c:numCache>
                <c:formatCode>_(* #,##0_);_(* \(#,##0\);_(* "-"??_);_(@_)</c:formatCode>
                <c:ptCount val="5"/>
                <c:pt idx="0">
                  <c:v>57871.33</c:v>
                </c:pt>
                <c:pt idx="1">
                  <c:v>72429.38</c:v>
                </c:pt>
                <c:pt idx="2">
                  <c:v>133200.98000000001</c:v>
                </c:pt>
                <c:pt idx="3">
                  <c:v>145102.81</c:v>
                </c:pt>
                <c:pt idx="4">
                  <c:v>176694.39</c:v>
                </c:pt>
              </c:numCache>
            </c:numRef>
          </c:val>
          <c:extLst>
            <c:ext xmlns:c16="http://schemas.microsoft.com/office/drawing/2014/chart" uri="{C3380CC4-5D6E-409C-BE32-E72D297353CC}">
              <c16:uniqueId val="{00000000-6E38-4180-AC6E-B6E8EBA77623}"/>
            </c:ext>
          </c:extLst>
        </c:ser>
        <c:dLbls>
          <c:dLblPos val="outEnd"/>
          <c:showLegendKey val="0"/>
          <c:showVal val="1"/>
          <c:showCatName val="0"/>
          <c:showSerName val="0"/>
          <c:showPercent val="0"/>
          <c:showBubbleSize val="0"/>
        </c:dLbls>
        <c:gapWidth val="182"/>
        <c:axId val="1820903615"/>
        <c:axId val="1820900735"/>
      </c:barChart>
      <c:catAx>
        <c:axId val="18209036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1" i="0" u="none" strike="noStrike" kern="1200" baseline="0">
                <a:solidFill>
                  <a:schemeClr val="tx2">
                    <a:lumMod val="90000"/>
                    <a:lumOff val="10000"/>
                  </a:schemeClr>
                </a:solidFill>
                <a:latin typeface="+mn-lt"/>
                <a:ea typeface="+mn-ea"/>
                <a:cs typeface="+mn-cs"/>
              </a:defRPr>
            </a:pPr>
            <a:endParaRPr lang="en-US"/>
          </a:p>
        </c:txPr>
        <c:crossAx val="1820900735"/>
        <c:crosses val="autoZero"/>
        <c:auto val="1"/>
        <c:lblAlgn val="ctr"/>
        <c:lblOffset val="100"/>
        <c:noMultiLvlLbl val="0"/>
      </c:catAx>
      <c:valAx>
        <c:axId val="1820900735"/>
        <c:scaling>
          <c:orientation val="minMax"/>
        </c:scaling>
        <c:delete val="1"/>
        <c:axPos val="b"/>
        <c:numFmt formatCode="_(* #,##0_);_(* \(#,##0\);_(* &quot;-&quot;??_);_(@_)" sourceLinked="1"/>
        <c:majorTickMark val="none"/>
        <c:minorTickMark val="none"/>
        <c:tickLblPos val="nextTo"/>
        <c:crossAx val="182090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a:t>
            </a:r>
            <a:r>
              <a:rPr lang="en-US" b="1" baseline="0">
                <a:solidFill>
                  <a:schemeClr val="accent1"/>
                </a:solidFill>
              </a:rPr>
              <a:t> by Categories</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pivotFmt>
      <c:pivotFmt>
        <c:idx val="6"/>
        <c:spPr>
          <a:solidFill>
            <a:schemeClr val="accent4"/>
          </a:solidFill>
          <a:ln>
            <a:noFill/>
          </a:ln>
          <a:effectLst/>
        </c:spPr>
      </c:pivotFmt>
      <c:pivotFmt>
        <c:idx val="7"/>
        <c:spPr>
          <a:solidFill>
            <a:srgbClr val="FFFF00"/>
          </a:solidFill>
          <a:ln>
            <a:noFill/>
          </a:ln>
          <a:effectLst/>
        </c:spPr>
      </c:pivotFmt>
      <c:pivotFmt>
        <c:idx val="8"/>
        <c:spPr>
          <a:solidFill>
            <a:schemeClr val="accent2"/>
          </a:solidFill>
          <a:ln>
            <a:noFill/>
          </a:ln>
          <a:effectLst/>
        </c:spPr>
      </c:pivotFmt>
    </c:pivotFmts>
    <c:plotArea>
      <c:layout>
        <c:manualLayout>
          <c:layoutTarget val="inner"/>
          <c:xMode val="edge"/>
          <c:yMode val="edge"/>
          <c:x val="7.8529046176625691E-2"/>
          <c:y val="9.8765432098765427E-2"/>
          <c:w val="0.85514808012537036"/>
          <c:h val="0.60414843977836108"/>
        </c:manualLayout>
      </c:layout>
      <c:barChart>
        <c:barDir val="col"/>
        <c:grouping val="clustered"/>
        <c:varyColors val="0"/>
        <c:ser>
          <c:idx val="0"/>
          <c:order val="0"/>
          <c:tx>
            <c:strRef>
              <c:f>Reports!$I$3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F6EC-46B6-8701-A0FDF9E2F288}"/>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2-F6EC-46B6-8701-A0FDF9E2F288}"/>
              </c:ext>
            </c:extLst>
          </c:dPt>
          <c:dPt>
            <c:idx val="3"/>
            <c:invertIfNegative val="0"/>
            <c:bubble3D val="0"/>
            <c:spPr>
              <a:solidFill>
                <a:srgbClr val="FFFF00"/>
              </a:solidFill>
              <a:ln>
                <a:noFill/>
              </a:ln>
              <a:effectLst/>
            </c:spPr>
            <c:extLst>
              <c:ext xmlns:c16="http://schemas.microsoft.com/office/drawing/2014/chart" uri="{C3380CC4-5D6E-409C-BE32-E72D297353CC}">
                <c16:uniqueId val="{00000003-F6EC-46B6-8701-A0FDF9E2F288}"/>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7-0C5C-464B-93A2-6CC09C06978F}"/>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Reports!$H$4:$H$9</c:f>
              <c:strCache>
                <c:ptCount val="5"/>
                <c:pt idx="0">
                  <c:v>Electronics</c:v>
                </c:pt>
                <c:pt idx="1">
                  <c:v>Apparel</c:v>
                </c:pt>
                <c:pt idx="2">
                  <c:v>Home Goods</c:v>
                </c:pt>
                <c:pt idx="3">
                  <c:v>Other</c:v>
                </c:pt>
                <c:pt idx="4">
                  <c:v>Beauty</c:v>
                </c:pt>
              </c:strCache>
            </c:strRef>
          </c:cat>
          <c:val>
            <c:numRef>
              <c:f>Reports!$I$4:$I$9</c:f>
              <c:numCache>
                <c:formatCode>General</c:formatCode>
                <c:ptCount val="5"/>
                <c:pt idx="0">
                  <c:v>265519.17</c:v>
                </c:pt>
                <c:pt idx="1">
                  <c:v>125573.65</c:v>
                </c:pt>
                <c:pt idx="2">
                  <c:v>85943.94</c:v>
                </c:pt>
                <c:pt idx="3">
                  <c:v>63945.56</c:v>
                </c:pt>
                <c:pt idx="4">
                  <c:v>44316.57</c:v>
                </c:pt>
              </c:numCache>
            </c:numRef>
          </c:val>
          <c:extLst>
            <c:ext xmlns:c16="http://schemas.microsoft.com/office/drawing/2014/chart" uri="{C3380CC4-5D6E-409C-BE32-E72D297353CC}">
              <c16:uniqueId val="{00000000-F6EC-46B6-8701-A0FDF9E2F288}"/>
            </c:ext>
          </c:extLst>
        </c:ser>
        <c:dLbls>
          <c:showLegendKey val="0"/>
          <c:showVal val="1"/>
          <c:showCatName val="0"/>
          <c:showSerName val="0"/>
          <c:showPercent val="0"/>
          <c:showBubbleSize val="0"/>
        </c:dLbls>
        <c:gapWidth val="219"/>
        <c:overlap val="-27"/>
        <c:axId val="1548864751"/>
        <c:axId val="1619019983"/>
      </c:barChart>
      <c:catAx>
        <c:axId val="15488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019983"/>
        <c:crosses val="autoZero"/>
        <c:auto val="1"/>
        <c:lblAlgn val="ctr"/>
        <c:lblOffset val="100"/>
        <c:noMultiLvlLbl val="0"/>
      </c:catAx>
      <c:valAx>
        <c:axId val="1619019983"/>
        <c:scaling>
          <c:orientation val="minMax"/>
        </c:scaling>
        <c:delete val="1"/>
        <c:axPos val="l"/>
        <c:numFmt formatCode="General" sourceLinked="1"/>
        <c:majorTickMark val="none"/>
        <c:minorTickMark val="none"/>
        <c:tickLblPos val="nextTo"/>
        <c:crossAx val="154886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p.xlsx]Reports!PivotTable7</c:name>
    <c:fmtId val="26"/>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Order</a:t>
            </a:r>
            <a:r>
              <a:rPr lang="en-US" baseline="0">
                <a:solidFill>
                  <a:schemeClr val="accent1"/>
                </a:solidFill>
              </a:rPr>
              <a:t> Status</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0000"/>
          </a:solidFill>
          <a:ln w="19050">
            <a:solidFill>
              <a:schemeClr val="lt1"/>
            </a:solidFill>
          </a:ln>
          <a:effectLst/>
        </c:spPr>
        <c:dLbl>
          <c:idx val="0"/>
          <c:layout>
            <c:manualLayout>
              <c:x val="-6.6334957059867557E-3"/>
              <c:y val="7.889546351084813E-3"/>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00B050"/>
          </a:solidFill>
          <a:ln w="19050">
            <a:solidFill>
              <a:schemeClr val="lt1"/>
            </a:solidFill>
          </a:ln>
          <a:effectLst/>
        </c:spPr>
      </c:pivotFmt>
      <c:pivotFmt>
        <c:idx val="16"/>
        <c:spPr>
          <a:solidFill>
            <a:srgbClr val="FFFF00"/>
          </a:solidFill>
          <a:ln w="19050">
            <a:solidFill>
              <a:schemeClr val="lt1"/>
            </a:solidFill>
          </a:ln>
          <a:effectLst/>
        </c:spPr>
      </c:pivotFmt>
    </c:pivotFmts>
    <c:plotArea>
      <c:layout/>
      <c:doughnutChart>
        <c:varyColors val="1"/>
        <c:ser>
          <c:idx val="0"/>
          <c:order val="0"/>
          <c:tx>
            <c:strRef>
              <c:f>Reports!$C$22</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C6FC-437D-AA01-469C2061B77C}"/>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C6FC-437D-AA01-469C2061B77C}"/>
              </c:ext>
            </c:extLst>
          </c:dPt>
          <c:dPt>
            <c:idx val="2"/>
            <c:bubble3D val="0"/>
            <c:spPr>
              <a:solidFill>
                <a:srgbClr val="FFFF00"/>
              </a:solidFill>
              <a:ln w="19050">
                <a:solidFill>
                  <a:schemeClr val="lt1"/>
                </a:solidFill>
              </a:ln>
              <a:effectLst/>
            </c:spPr>
            <c:extLst>
              <c:ext xmlns:c16="http://schemas.microsoft.com/office/drawing/2014/chart" uri="{C3380CC4-5D6E-409C-BE32-E72D297353CC}">
                <c16:uniqueId val="{00000005-C6FC-437D-AA01-469C2061B77C}"/>
              </c:ext>
            </c:extLst>
          </c:dPt>
          <c:dLbls>
            <c:dLbl>
              <c:idx val="0"/>
              <c:layout>
                <c:manualLayout>
                  <c:x val="-6.6334957059867557E-3"/>
                  <c:y val="7.8895463510848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FC-437D-AA01-469C2061B77C}"/>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Reports!$B$23:$B$26</c:f>
              <c:strCache>
                <c:ptCount val="3"/>
                <c:pt idx="0">
                  <c:v>Cancelled</c:v>
                </c:pt>
                <c:pt idx="1">
                  <c:v>Completed</c:v>
                </c:pt>
                <c:pt idx="2">
                  <c:v>Refunded</c:v>
                </c:pt>
              </c:strCache>
            </c:strRef>
          </c:cat>
          <c:val>
            <c:numRef>
              <c:f>Reports!$C$23:$C$26</c:f>
              <c:numCache>
                <c:formatCode>_(* #,##0_);_(* \(#,##0\);_(* "-"??_);_(@_)</c:formatCode>
                <c:ptCount val="3"/>
                <c:pt idx="0">
                  <c:v>77228.69</c:v>
                </c:pt>
                <c:pt idx="1">
                  <c:v>419697.04</c:v>
                </c:pt>
                <c:pt idx="2">
                  <c:v>88373.16</c:v>
                </c:pt>
              </c:numCache>
            </c:numRef>
          </c:val>
          <c:extLst>
            <c:ext xmlns:c16="http://schemas.microsoft.com/office/drawing/2014/chart" uri="{C3380CC4-5D6E-409C-BE32-E72D297353CC}">
              <c16:uniqueId val="{00000006-C6FC-437D-AA01-469C2061B77C}"/>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p.xlsx]Reports!PivotTable8</c:name>
    <c:fmtId val="3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r>
              <a:rPr lang="en-US" sz="1400" b="1" i="0" u="none" strike="noStrike" kern="1200" spc="0" baseline="0">
                <a:solidFill>
                  <a:schemeClr val="tx2"/>
                </a:solidFill>
              </a:rPr>
              <a:t>Revenue at Risk by Categories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layout>
        <c:manualLayout>
          <c:xMode val="edge"/>
          <c:yMode val="edge"/>
          <c:x val="0.22362749738249932"/>
          <c:y val="9.661809515189911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C000"/>
          </a:solidFill>
          <a:ln>
            <a:noFill/>
          </a:ln>
          <a:effectLst/>
        </c:spPr>
      </c:pivotFmt>
      <c:pivotFmt>
        <c:idx val="5"/>
        <c:spPr>
          <a:solidFill>
            <a:srgbClr val="FFFF00"/>
          </a:solidFill>
          <a:ln>
            <a:noFill/>
          </a:ln>
          <a:effectLst/>
        </c:spPr>
      </c:pivotFmt>
      <c:pivotFmt>
        <c:idx val="6"/>
        <c:spPr>
          <a:solidFill>
            <a:srgbClr val="00B050"/>
          </a:solidFill>
          <a:ln>
            <a:noFill/>
          </a:ln>
          <a:effectLst/>
        </c:spPr>
      </c:pivotFmt>
    </c:pivotFmts>
    <c:plotArea>
      <c:layout>
        <c:manualLayout>
          <c:layoutTarget val="inner"/>
          <c:xMode val="edge"/>
          <c:yMode val="edge"/>
          <c:x val="0.25841811908342915"/>
          <c:y val="0.34783333333333333"/>
          <c:w val="0.72660060750833111"/>
          <c:h val="0.56049999999999989"/>
        </c:manualLayout>
      </c:layout>
      <c:barChart>
        <c:barDir val="bar"/>
        <c:grouping val="clustered"/>
        <c:varyColors val="0"/>
        <c:ser>
          <c:idx val="0"/>
          <c:order val="0"/>
          <c:tx>
            <c:strRef>
              <c:f>Reports!$C$29</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4-BF0D-4BCF-ACF1-E3331FE4818C}"/>
              </c:ext>
            </c:extLst>
          </c:dPt>
          <c:dPt>
            <c:idx val="2"/>
            <c:invertIfNegative val="0"/>
            <c:bubble3D val="0"/>
            <c:spPr>
              <a:solidFill>
                <a:srgbClr val="FFFF00"/>
              </a:solidFill>
              <a:ln>
                <a:noFill/>
              </a:ln>
              <a:effectLst/>
            </c:spPr>
            <c:extLst>
              <c:ext xmlns:c16="http://schemas.microsoft.com/office/drawing/2014/chart" uri="{C3380CC4-5D6E-409C-BE32-E72D297353CC}">
                <c16:uniqueId val="{00000003-BF0D-4BCF-ACF1-E3331FE4818C}"/>
              </c:ext>
            </c:extLst>
          </c:dPt>
          <c:dPt>
            <c:idx val="3"/>
            <c:invertIfNegative val="0"/>
            <c:bubble3D val="0"/>
            <c:spPr>
              <a:solidFill>
                <a:srgbClr val="FFC000"/>
              </a:solidFill>
              <a:ln>
                <a:noFill/>
              </a:ln>
              <a:effectLst/>
            </c:spPr>
            <c:extLst>
              <c:ext xmlns:c16="http://schemas.microsoft.com/office/drawing/2014/chart" uri="{C3380CC4-5D6E-409C-BE32-E72D297353CC}">
                <c16:uniqueId val="{00000002-BF0D-4BCF-ACF1-E3331FE4818C}"/>
              </c:ext>
            </c:extLst>
          </c:dPt>
          <c:dPt>
            <c:idx val="4"/>
            <c:invertIfNegative val="0"/>
            <c:bubble3D val="0"/>
            <c:spPr>
              <a:solidFill>
                <a:srgbClr val="FF0000"/>
              </a:solidFill>
              <a:ln>
                <a:noFill/>
              </a:ln>
              <a:effectLst/>
            </c:spPr>
            <c:extLst>
              <c:ext xmlns:c16="http://schemas.microsoft.com/office/drawing/2014/chart" uri="{C3380CC4-5D6E-409C-BE32-E72D297353CC}">
                <c16:uniqueId val="{00000001-BF0D-4BCF-ACF1-E3331FE4818C}"/>
              </c:ext>
            </c:extLst>
          </c:dPt>
          <c:dLbls>
            <c:numFmt formatCode="&quot;$&quot;0,&quot;K&quot;" sourceLinked="0"/>
            <c:spPr>
              <a:noFill/>
              <a:ln>
                <a:noFill/>
              </a:ln>
              <a:effectLst/>
            </c:spPr>
            <c:txPr>
              <a:bodyPr rot="0" spcFirstLastPara="1" vertOverflow="ellipsis" vert="horz" wrap="square" anchor="ctr" anchorCtr="1"/>
              <a:lstStyle/>
              <a:p>
                <a:pPr>
                  <a:defRPr lang="en-US"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Reports!$B$30:$B$35</c:f>
              <c:strCache>
                <c:ptCount val="5"/>
                <c:pt idx="0">
                  <c:v>Beauty</c:v>
                </c:pt>
                <c:pt idx="1">
                  <c:v>Other</c:v>
                </c:pt>
                <c:pt idx="2">
                  <c:v>Home Goods</c:v>
                </c:pt>
                <c:pt idx="3">
                  <c:v>Apparel</c:v>
                </c:pt>
                <c:pt idx="4">
                  <c:v>Electronics</c:v>
                </c:pt>
              </c:strCache>
            </c:strRef>
          </c:cat>
          <c:val>
            <c:numRef>
              <c:f>Reports!$C$30:$C$35</c:f>
              <c:numCache>
                <c:formatCode>_(* #,##0_);_(* \(#,##0\);_(* "-"??_);_(@_)</c:formatCode>
                <c:ptCount val="5"/>
                <c:pt idx="0">
                  <c:v>16283.79</c:v>
                </c:pt>
                <c:pt idx="1">
                  <c:v>20643.41</c:v>
                </c:pt>
                <c:pt idx="2">
                  <c:v>26266.800000000003</c:v>
                </c:pt>
                <c:pt idx="3">
                  <c:v>27271.33</c:v>
                </c:pt>
                <c:pt idx="4">
                  <c:v>75136.51999999999</c:v>
                </c:pt>
              </c:numCache>
            </c:numRef>
          </c:val>
          <c:extLst>
            <c:ext xmlns:c16="http://schemas.microsoft.com/office/drawing/2014/chart" uri="{C3380CC4-5D6E-409C-BE32-E72D297353CC}">
              <c16:uniqueId val="{00000000-BF0D-4BCF-ACF1-E3331FE4818C}"/>
            </c:ext>
          </c:extLst>
        </c:ser>
        <c:dLbls>
          <c:dLblPos val="outEnd"/>
          <c:showLegendKey val="0"/>
          <c:showVal val="1"/>
          <c:showCatName val="0"/>
          <c:showSerName val="0"/>
          <c:showPercent val="0"/>
          <c:showBubbleSize val="0"/>
        </c:dLbls>
        <c:gapWidth val="182"/>
        <c:axId val="157897807"/>
        <c:axId val="157899727"/>
      </c:barChart>
      <c:catAx>
        <c:axId val="15789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2"/>
                </a:solidFill>
                <a:latin typeface="+mn-lt"/>
                <a:ea typeface="+mn-ea"/>
                <a:cs typeface="+mn-cs"/>
              </a:defRPr>
            </a:pPr>
            <a:endParaRPr lang="en-US"/>
          </a:p>
        </c:txPr>
        <c:crossAx val="157899727"/>
        <c:crosses val="autoZero"/>
        <c:auto val="1"/>
        <c:lblAlgn val="ctr"/>
        <c:lblOffset val="100"/>
        <c:noMultiLvlLbl val="0"/>
      </c:catAx>
      <c:valAx>
        <c:axId val="157899727"/>
        <c:scaling>
          <c:orientation val="minMax"/>
        </c:scaling>
        <c:delete val="1"/>
        <c:axPos val="b"/>
        <c:numFmt formatCode="_(* #,##0_);_(* \(#,##0\);_(* &quot;-&quot;??_);_(@_)" sourceLinked="1"/>
        <c:majorTickMark val="none"/>
        <c:minorTickMark val="none"/>
        <c:tickLblPos val="nextTo"/>
        <c:crossAx val="15789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p.xlsx]Reports!PivotTable9</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Revenue</a:t>
            </a:r>
            <a:r>
              <a:rPr lang="en-US" b="1" baseline="0">
                <a:solidFill>
                  <a:schemeClr val="tx2"/>
                </a:solidFill>
              </a:rPr>
              <a:t> at Risk by Channel</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C000"/>
          </a:solidFill>
          <a:ln>
            <a:noFill/>
          </a:ln>
          <a:effectLst/>
        </c:spPr>
      </c:pivotFmt>
      <c:pivotFmt>
        <c:idx val="5"/>
        <c:spPr>
          <a:solidFill>
            <a:srgbClr val="00B050"/>
          </a:solidFill>
          <a:ln>
            <a:noFill/>
          </a:ln>
          <a:effectLst/>
        </c:spPr>
      </c:pivotFmt>
    </c:pivotFmts>
    <c:plotArea>
      <c:layout/>
      <c:barChart>
        <c:barDir val="bar"/>
        <c:grouping val="clustered"/>
        <c:varyColors val="0"/>
        <c:ser>
          <c:idx val="0"/>
          <c:order val="0"/>
          <c:tx>
            <c:strRef>
              <c:f>Reports!$I$30</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3-D1A7-4D0F-8B9E-CE58D6DE67FB}"/>
              </c:ext>
            </c:extLst>
          </c:dPt>
          <c:dPt>
            <c:idx val="2"/>
            <c:invertIfNegative val="0"/>
            <c:bubble3D val="0"/>
            <c:spPr>
              <a:solidFill>
                <a:srgbClr val="FFC000"/>
              </a:solidFill>
              <a:ln>
                <a:noFill/>
              </a:ln>
              <a:effectLst/>
            </c:spPr>
            <c:extLst>
              <c:ext xmlns:c16="http://schemas.microsoft.com/office/drawing/2014/chart" uri="{C3380CC4-5D6E-409C-BE32-E72D297353CC}">
                <c16:uniqueId val="{00000002-D1A7-4D0F-8B9E-CE58D6DE67FB}"/>
              </c:ext>
            </c:extLst>
          </c:dPt>
          <c:dPt>
            <c:idx val="3"/>
            <c:invertIfNegative val="0"/>
            <c:bubble3D val="0"/>
            <c:spPr>
              <a:solidFill>
                <a:srgbClr val="FF0000"/>
              </a:solidFill>
              <a:ln>
                <a:noFill/>
              </a:ln>
              <a:effectLst/>
            </c:spPr>
            <c:extLst>
              <c:ext xmlns:c16="http://schemas.microsoft.com/office/drawing/2014/chart" uri="{C3380CC4-5D6E-409C-BE32-E72D297353CC}">
                <c16:uniqueId val="{00000001-D1A7-4D0F-8B9E-CE58D6DE67FB}"/>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Reports!$H$31:$H$35</c:f>
              <c:strCache>
                <c:ptCount val="4"/>
                <c:pt idx="0">
                  <c:v>Online</c:v>
                </c:pt>
                <c:pt idx="1">
                  <c:v>Marketplace</c:v>
                </c:pt>
                <c:pt idx="2">
                  <c:v>Direct B2B</c:v>
                </c:pt>
                <c:pt idx="3">
                  <c:v>Retail Partner</c:v>
                </c:pt>
              </c:strCache>
            </c:strRef>
          </c:cat>
          <c:val>
            <c:numRef>
              <c:f>Reports!$I$31:$I$35</c:f>
              <c:numCache>
                <c:formatCode>_(* #,##0_);_(* \(#,##0\);_(* "-"??_);_(@_)</c:formatCode>
                <c:ptCount val="4"/>
                <c:pt idx="0">
                  <c:v>37682.19</c:v>
                </c:pt>
                <c:pt idx="1">
                  <c:v>37916.539999999994</c:v>
                </c:pt>
                <c:pt idx="2">
                  <c:v>42075.06</c:v>
                </c:pt>
                <c:pt idx="3">
                  <c:v>47928.06</c:v>
                </c:pt>
              </c:numCache>
            </c:numRef>
          </c:val>
          <c:extLst>
            <c:ext xmlns:c16="http://schemas.microsoft.com/office/drawing/2014/chart" uri="{C3380CC4-5D6E-409C-BE32-E72D297353CC}">
              <c16:uniqueId val="{00000000-D1A7-4D0F-8B9E-CE58D6DE67FB}"/>
            </c:ext>
          </c:extLst>
        </c:ser>
        <c:dLbls>
          <c:showLegendKey val="0"/>
          <c:showVal val="1"/>
          <c:showCatName val="0"/>
          <c:showSerName val="0"/>
          <c:showPercent val="0"/>
          <c:showBubbleSize val="0"/>
        </c:dLbls>
        <c:gapWidth val="182"/>
        <c:axId val="819789775"/>
        <c:axId val="819801775"/>
      </c:barChart>
      <c:catAx>
        <c:axId val="819789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819801775"/>
        <c:crosses val="autoZero"/>
        <c:auto val="1"/>
        <c:lblAlgn val="ctr"/>
        <c:lblOffset val="100"/>
        <c:noMultiLvlLbl val="0"/>
      </c:catAx>
      <c:valAx>
        <c:axId val="819801775"/>
        <c:scaling>
          <c:orientation val="minMax"/>
        </c:scaling>
        <c:delete val="1"/>
        <c:axPos val="b"/>
        <c:numFmt formatCode="_(* #,##0_);_(* \(#,##0\);_(* &quot;-&quot;??_);_(@_)" sourceLinked="1"/>
        <c:majorTickMark val="none"/>
        <c:minorTickMark val="none"/>
        <c:tickLblPos val="nextTo"/>
        <c:crossAx val="81978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p.xlsx]Reports!PivotTable11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Failed Order Rate</a:t>
            </a:r>
            <a:r>
              <a:rPr lang="en-US" b="1" baseline="0">
                <a:solidFill>
                  <a:schemeClr val="tx2"/>
                </a:solidFill>
              </a:rPr>
              <a:t> by Region</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C000"/>
          </a:solidFill>
          <a:ln>
            <a:noFill/>
          </a:ln>
          <a:effectLst/>
        </c:spPr>
      </c:pivotFmt>
      <c:pivotFmt>
        <c:idx val="5"/>
        <c:spPr>
          <a:solidFill>
            <a:srgbClr val="FFFF00"/>
          </a:solidFill>
          <a:ln>
            <a:noFill/>
          </a:ln>
          <a:effectLst/>
        </c:spPr>
      </c:pivotFmt>
      <c:pivotFmt>
        <c:idx val="6"/>
        <c:spPr>
          <a:solidFill>
            <a:srgbClr val="00B050"/>
          </a:solidFill>
          <a:ln>
            <a:noFill/>
          </a:ln>
          <a:effectLst/>
        </c:spPr>
      </c:pivotFmt>
    </c:pivotFmts>
    <c:plotArea>
      <c:layout/>
      <c:barChart>
        <c:barDir val="col"/>
        <c:grouping val="clustered"/>
        <c:varyColors val="0"/>
        <c:ser>
          <c:idx val="0"/>
          <c:order val="0"/>
          <c:tx>
            <c:strRef>
              <c:f>Reports!$F$38</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9505-4316-B1B2-056EEAFBE3DB}"/>
              </c:ext>
            </c:extLst>
          </c:dPt>
          <c:dPt>
            <c:idx val="1"/>
            <c:invertIfNegative val="0"/>
            <c:bubble3D val="0"/>
            <c:spPr>
              <a:solidFill>
                <a:srgbClr val="FFC000"/>
              </a:solidFill>
              <a:ln>
                <a:noFill/>
              </a:ln>
              <a:effectLst/>
            </c:spPr>
            <c:extLst>
              <c:ext xmlns:c16="http://schemas.microsoft.com/office/drawing/2014/chart" uri="{C3380CC4-5D6E-409C-BE32-E72D297353CC}">
                <c16:uniqueId val="{00000002-9505-4316-B1B2-056EEAFBE3DB}"/>
              </c:ext>
            </c:extLst>
          </c:dPt>
          <c:dPt>
            <c:idx val="2"/>
            <c:invertIfNegative val="0"/>
            <c:bubble3D val="0"/>
            <c:spPr>
              <a:solidFill>
                <a:srgbClr val="FFFF00"/>
              </a:solidFill>
              <a:ln>
                <a:noFill/>
              </a:ln>
              <a:effectLst/>
            </c:spPr>
            <c:extLst>
              <c:ext xmlns:c16="http://schemas.microsoft.com/office/drawing/2014/chart" uri="{C3380CC4-5D6E-409C-BE32-E72D297353CC}">
                <c16:uniqueId val="{00000003-9505-4316-B1B2-056EEAFBE3DB}"/>
              </c:ext>
            </c:extLst>
          </c:dPt>
          <c:dPt>
            <c:idx val="4"/>
            <c:invertIfNegative val="0"/>
            <c:bubble3D val="0"/>
            <c:spPr>
              <a:solidFill>
                <a:srgbClr val="00B050"/>
              </a:solidFill>
              <a:ln>
                <a:noFill/>
              </a:ln>
              <a:effectLst/>
            </c:spPr>
            <c:extLst>
              <c:ext xmlns:c16="http://schemas.microsoft.com/office/drawing/2014/chart" uri="{C3380CC4-5D6E-409C-BE32-E72D297353CC}">
                <c16:uniqueId val="{00000004-9505-4316-B1B2-056EEAFBE3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Reports!$E$39:$E$44</c:f>
              <c:strCache>
                <c:ptCount val="5"/>
                <c:pt idx="0">
                  <c:v>Asia Pacific</c:v>
                </c:pt>
                <c:pt idx="1">
                  <c:v>Latin America</c:v>
                </c:pt>
                <c:pt idx="2">
                  <c:v>North America</c:v>
                </c:pt>
                <c:pt idx="3">
                  <c:v>Europe</c:v>
                </c:pt>
                <c:pt idx="4">
                  <c:v>Middle East &amp; Africa</c:v>
                </c:pt>
              </c:strCache>
            </c:strRef>
          </c:cat>
          <c:val>
            <c:numRef>
              <c:f>Reports!$F$39:$F$44</c:f>
              <c:numCache>
                <c:formatCode>0.00%</c:formatCode>
                <c:ptCount val="5"/>
                <c:pt idx="0">
                  <c:v>0.31921824104234525</c:v>
                </c:pt>
                <c:pt idx="1">
                  <c:v>0.31025641025641026</c:v>
                </c:pt>
                <c:pt idx="2">
                  <c:v>0.28221649484536082</c:v>
                </c:pt>
                <c:pt idx="3">
                  <c:v>0.26856240126382308</c:v>
                </c:pt>
                <c:pt idx="4">
                  <c:v>0.26071428571428573</c:v>
                </c:pt>
              </c:numCache>
            </c:numRef>
          </c:val>
          <c:extLst>
            <c:ext xmlns:c16="http://schemas.microsoft.com/office/drawing/2014/chart" uri="{C3380CC4-5D6E-409C-BE32-E72D297353CC}">
              <c16:uniqueId val="{00000000-9505-4316-B1B2-056EEAFBE3DB}"/>
            </c:ext>
          </c:extLst>
        </c:ser>
        <c:dLbls>
          <c:dLblPos val="outEnd"/>
          <c:showLegendKey val="0"/>
          <c:showVal val="1"/>
          <c:showCatName val="0"/>
          <c:showSerName val="0"/>
          <c:showPercent val="0"/>
          <c:showBubbleSize val="0"/>
        </c:dLbls>
        <c:gapWidth val="182"/>
        <c:axId val="716535231"/>
        <c:axId val="716535711"/>
      </c:barChart>
      <c:catAx>
        <c:axId val="7165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716535711"/>
        <c:crosses val="autoZero"/>
        <c:auto val="1"/>
        <c:lblAlgn val="ctr"/>
        <c:lblOffset val="100"/>
        <c:noMultiLvlLbl val="0"/>
      </c:catAx>
      <c:valAx>
        <c:axId val="716535711"/>
        <c:scaling>
          <c:orientation val="minMax"/>
        </c:scaling>
        <c:delete val="1"/>
        <c:axPos val="l"/>
        <c:numFmt formatCode="0.00%" sourceLinked="1"/>
        <c:majorTickMark val="none"/>
        <c:minorTickMark val="none"/>
        <c:tickLblPos val="nextTo"/>
        <c:crossAx val="7165352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p.xlsx]Reports!PivotTable12</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Cancelled</a:t>
            </a:r>
            <a:r>
              <a:rPr lang="en-US" b="1" baseline="0">
                <a:solidFill>
                  <a:schemeClr val="tx2"/>
                </a:solidFill>
              </a:rPr>
              <a:t> Order by Channel</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C000"/>
          </a:solidFill>
          <a:ln>
            <a:noFill/>
          </a:ln>
          <a:effectLst/>
        </c:spPr>
      </c:pivotFmt>
      <c:pivotFmt>
        <c:idx val="5"/>
        <c:spPr>
          <a:solidFill>
            <a:srgbClr val="00B050"/>
          </a:solidFill>
          <a:ln>
            <a:noFill/>
          </a:ln>
          <a:effectLst/>
        </c:spPr>
      </c:pivotFmt>
    </c:pivotFmts>
    <c:plotArea>
      <c:layout/>
      <c:barChart>
        <c:barDir val="col"/>
        <c:grouping val="clustered"/>
        <c:varyColors val="0"/>
        <c:ser>
          <c:idx val="0"/>
          <c:order val="0"/>
          <c:tx>
            <c:strRef>
              <c:f>Reports!$O$31</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3-AF35-4CA0-B1A9-1457D33EEC82}"/>
              </c:ext>
            </c:extLst>
          </c:dPt>
          <c:dPt>
            <c:idx val="2"/>
            <c:invertIfNegative val="0"/>
            <c:bubble3D val="0"/>
            <c:spPr>
              <a:solidFill>
                <a:srgbClr val="FFC000"/>
              </a:solidFill>
              <a:ln>
                <a:noFill/>
              </a:ln>
              <a:effectLst/>
            </c:spPr>
            <c:extLst>
              <c:ext xmlns:c16="http://schemas.microsoft.com/office/drawing/2014/chart" uri="{C3380CC4-5D6E-409C-BE32-E72D297353CC}">
                <c16:uniqueId val="{00000002-AF35-4CA0-B1A9-1457D33EEC82}"/>
              </c:ext>
            </c:extLst>
          </c:dPt>
          <c:dPt>
            <c:idx val="3"/>
            <c:invertIfNegative val="0"/>
            <c:bubble3D val="0"/>
            <c:spPr>
              <a:solidFill>
                <a:srgbClr val="FF0000"/>
              </a:solidFill>
              <a:ln>
                <a:noFill/>
              </a:ln>
              <a:effectLst/>
            </c:spPr>
            <c:extLst>
              <c:ext xmlns:c16="http://schemas.microsoft.com/office/drawing/2014/chart" uri="{C3380CC4-5D6E-409C-BE32-E72D297353CC}">
                <c16:uniqueId val="{00000001-AF35-4CA0-B1A9-1457D33EEC8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Reports!$N$32:$N$36</c:f>
              <c:strCache>
                <c:ptCount val="4"/>
                <c:pt idx="0">
                  <c:v>Direct B2B</c:v>
                </c:pt>
                <c:pt idx="1">
                  <c:v>Marketplace</c:v>
                </c:pt>
                <c:pt idx="2">
                  <c:v>Online</c:v>
                </c:pt>
                <c:pt idx="3">
                  <c:v>Retail Partner</c:v>
                </c:pt>
              </c:strCache>
            </c:strRef>
          </c:cat>
          <c:val>
            <c:numRef>
              <c:f>Reports!$O$32:$O$36</c:f>
              <c:numCache>
                <c:formatCode>_(* #,##0_);_(* \(#,##0\);_(* "-"??_);_(@_)</c:formatCode>
                <c:ptCount val="4"/>
                <c:pt idx="0">
                  <c:v>93</c:v>
                </c:pt>
                <c:pt idx="1">
                  <c:v>99</c:v>
                </c:pt>
                <c:pt idx="2">
                  <c:v>100</c:v>
                </c:pt>
                <c:pt idx="3">
                  <c:v>128</c:v>
                </c:pt>
              </c:numCache>
            </c:numRef>
          </c:val>
          <c:extLst>
            <c:ext xmlns:c16="http://schemas.microsoft.com/office/drawing/2014/chart" uri="{C3380CC4-5D6E-409C-BE32-E72D297353CC}">
              <c16:uniqueId val="{00000000-AF35-4CA0-B1A9-1457D33EEC82}"/>
            </c:ext>
          </c:extLst>
        </c:ser>
        <c:dLbls>
          <c:dLblPos val="outEnd"/>
          <c:showLegendKey val="0"/>
          <c:showVal val="1"/>
          <c:showCatName val="0"/>
          <c:showSerName val="0"/>
          <c:showPercent val="0"/>
          <c:showBubbleSize val="0"/>
        </c:dLbls>
        <c:gapWidth val="219"/>
        <c:overlap val="-27"/>
        <c:axId val="834912351"/>
        <c:axId val="834913311"/>
      </c:barChart>
      <c:catAx>
        <c:axId val="83491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834913311"/>
        <c:crosses val="autoZero"/>
        <c:auto val="1"/>
        <c:lblAlgn val="ctr"/>
        <c:lblOffset val="100"/>
        <c:noMultiLvlLbl val="0"/>
      </c:catAx>
      <c:valAx>
        <c:axId val="834913311"/>
        <c:scaling>
          <c:orientation val="minMax"/>
        </c:scaling>
        <c:delete val="1"/>
        <c:axPos val="l"/>
        <c:numFmt formatCode="_(* #,##0_);_(* \(#,##0\);_(* &quot;-&quot;??_);_(@_)" sourceLinked="1"/>
        <c:majorTickMark val="none"/>
        <c:minorTickMark val="none"/>
        <c:tickLblPos val="nextTo"/>
        <c:crossAx val="83491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rgbClr val="FFFF00"/>
          </a:solidFill>
          <a:ln>
            <a:noFill/>
          </a:ln>
          <a:effectLst/>
        </c:spPr>
      </c:pivotFmt>
    </c:pivotFmts>
    <c:plotArea>
      <c:layout/>
      <c:barChart>
        <c:barDir val="bar"/>
        <c:grouping val="clustered"/>
        <c:varyColors val="0"/>
        <c:ser>
          <c:idx val="0"/>
          <c:order val="0"/>
          <c:tx>
            <c:strRef>
              <c:f>Reports!$F$3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4-446C-40E7-BE12-353B4CE995C0}"/>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446C-40E7-BE12-353B4CE995C0}"/>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446C-40E7-BE12-353B4CE995C0}"/>
              </c:ext>
            </c:extLst>
          </c:dPt>
          <c:dPt>
            <c:idx val="4"/>
            <c:invertIfNegative val="0"/>
            <c:bubble3D val="0"/>
            <c:spPr>
              <a:solidFill>
                <a:srgbClr val="00B050"/>
              </a:solidFill>
              <a:ln>
                <a:noFill/>
              </a:ln>
              <a:effectLst/>
            </c:spPr>
            <c:extLst>
              <c:ext xmlns:c16="http://schemas.microsoft.com/office/drawing/2014/chart" uri="{C3380CC4-5D6E-409C-BE32-E72D297353CC}">
                <c16:uniqueId val="{00000001-446C-40E7-BE12-353B4CE995C0}"/>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Reports!$E$4:$E$9</c:f>
              <c:strCache>
                <c:ptCount val="5"/>
                <c:pt idx="0">
                  <c:v>Camping Tent</c:v>
                </c:pt>
                <c:pt idx="1">
                  <c:v>Ceramic Cookware Set</c:v>
                </c:pt>
                <c:pt idx="2">
                  <c:v>Rain Jacket</c:v>
                </c:pt>
                <c:pt idx="3">
                  <c:v>Smart Watch</c:v>
                </c:pt>
                <c:pt idx="4">
                  <c:v>4K Action Camera</c:v>
                </c:pt>
              </c:strCache>
            </c:strRef>
          </c:cat>
          <c:val>
            <c:numRef>
              <c:f>Reports!$F$4:$F$9</c:f>
              <c:numCache>
                <c:formatCode>_(* #,##0_);_(* \(#,##0\);_(* "-"??_);_(@_)</c:formatCode>
                <c:ptCount val="5"/>
                <c:pt idx="0">
                  <c:v>38589.360000000001</c:v>
                </c:pt>
                <c:pt idx="1">
                  <c:v>39534.81</c:v>
                </c:pt>
                <c:pt idx="2">
                  <c:v>40178.69</c:v>
                </c:pt>
                <c:pt idx="3">
                  <c:v>63446.36</c:v>
                </c:pt>
                <c:pt idx="4">
                  <c:v>124141.71</c:v>
                </c:pt>
              </c:numCache>
            </c:numRef>
          </c:val>
          <c:extLst>
            <c:ext xmlns:c16="http://schemas.microsoft.com/office/drawing/2014/chart" uri="{C3380CC4-5D6E-409C-BE32-E72D297353CC}">
              <c16:uniqueId val="{00000000-446C-40E7-BE12-353B4CE995C0}"/>
            </c:ext>
          </c:extLst>
        </c:ser>
        <c:dLbls>
          <c:dLblPos val="outEnd"/>
          <c:showLegendKey val="0"/>
          <c:showVal val="1"/>
          <c:showCatName val="0"/>
          <c:showSerName val="0"/>
          <c:showPercent val="0"/>
          <c:showBubbleSize val="0"/>
        </c:dLbls>
        <c:gapWidth val="182"/>
        <c:axId val="1357731215"/>
        <c:axId val="1417396575"/>
      </c:barChart>
      <c:catAx>
        <c:axId val="135773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417396575"/>
        <c:crosses val="autoZero"/>
        <c:auto val="1"/>
        <c:lblAlgn val="ctr"/>
        <c:lblOffset val="100"/>
        <c:noMultiLvlLbl val="0"/>
      </c:catAx>
      <c:valAx>
        <c:axId val="1417396575"/>
        <c:scaling>
          <c:orientation val="minMax"/>
        </c:scaling>
        <c:delete val="1"/>
        <c:axPos val="b"/>
        <c:numFmt formatCode="_(* #,##0_);_(* \(#,##0\);_(* &quot;-&quot;??_);_(@_)" sourceLinked="1"/>
        <c:majorTickMark val="none"/>
        <c:minorTickMark val="none"/>
        <c:tickLblPos val="nextTo"/>
        <c:crossAx val="135773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p.xlsx]Reports!PivotTable6</c:name>
    <c:fmtId val="26"/>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Revenue</a:t>
            </a:r>
            <a:r>
              <a:rPr lang="en-US" b="1" baseline="0">
                <a:solidFill>
                  <a:schemeClr val="tx2"/>
                </a:solidFill>
              </a:rPr>
              <a:t> by Sale Channel</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chemeClr val="accent6">
              <a:lumMod val="40000"/>
              <a:lumOff val="60000"/>
            </a:schemeClr>
          </a:solidFill>
          <a:ln>
            <a:noFill/>
          </a:ln>
          <a:effectLst/>
        </c:spPr>
      </c:pivotFmt>
      <c:pivotFmt>
        <c:idx val="5"/>
        <c:spPr>
          <a:solidFill>
            <a:schemeClr val="accent6">
              <a:lumMod val="40000"/>
              <a:lumOff val="60000"/>
            </a:schemeClr>
          </a:solidFill>
          <a:ln>
            <a:noFill/>
          </a:ln>
          <a:effectLst/>
        </c:spPr>
      </c:pivotFmt>
      <c:pivotFmt>
        <c:idx val="6"/>
        <c:spPr>
          <a:solidFill>
            <a:srgbClr val="FFFF00"/>
          </a:solidFill>
          <a:ln>
            <a:noFill/>
          </a:ln>
          <a:effectLst/>
        </c:spPr>
      </c:pivotFmt>
    </c:pivotFmts>
    <c:plotArea>
      <c:layout/>
      <c:barChart>
        <c:barDir val="bar"/>
        <c:grouping val="clustered"/>
        <c:varyColors val="0"/>
        <c:ser>
          <c:idx val="0"/>
          <c:order val="0"/>
          <c:tx>
            <c:strRef>
              <c:f>Reports!$L$3</c:f>
              <c:strCache>
                <c:ptCount val="1"/>
                <c:pt idx="0">
                  <c:v>Total</c:v>
                </c:pt>
              </c:strCache>
            </c:strRef>
          </c:tx>
          <c:spPr>
            <a:solidFill>
              <a:schemeClr val="accent1"/>
            </a:solidFill>
            <a:ln>
              <a:noFill/>
            </a:ln>
            <a:effectLst/>
          </c:spPr>
          <c:invertIfNegative val="0"/>
          <c:dPt>
            <c:idx val="0"/>
            <c:invertIfNegative val="0"/>
            <c:bubble3D val="0"/>
            <c:spPr>
              <a:solidFill>
                <a:srgbClr val="FFFF00"/>
              </a:solidFill>
              <a:ln>
                <a:noFill/>
              </a:ln>
              <a:effectLst/>
            </c:spPr>
            <c:extLst>
              <c:ext xmlns:c16="http://schemas.microsoft.com/office/drawing/2014/chart" uri="{C3380CC4-5D6E-409C-BE32-E72D297353CC}">
                <c16:uniqueId val="{00000004-A8B7-444F-9116-47AEB0AD288F}"/>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A8B7-444F-9116-47AEB0AD288F}"/>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2-A8B7-444F-9116-47AEB0AD288F}"/>
              </c:ext>
            </c:extLst>
          </c:dPt>
          <c:dPt>
            <c:idx val="3"/>
            <c:invertIfNegative val="0"/>
            <c:bubble3D val="0"/>
            <c:spPr>
              <a:solidFill>
                <a:srgbClr val="00B050"/>
              </a:solidFill>
              <a:ln>
                <a:noFill/>
              </a:ln>
              <a:effectLst/>
            </c:spPr>
            <c:extLst>
              <c:ext xmlns:c16="http://schemas.microsoft.com/office/drawing/2014/chart" uri="{C3380CC4-5D6E-409C-BE32-E72D297353CC}">
                <c16:uniqueId val="{00000001-A8B7-444F-9116-47AEB0AD288F}"/>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Reports!$K$4:$K$8</c:f>
              <c:strCache>
                <c:ptCount val="4"/>
                <c:pt idx="0">
                  <c:v>Online</c:v>
                </c:pt>
                <c:pt idx="1">
                  <c:v>Marketplace</c:v>
                </c:pt>
                <c:pt idx="2">
                  <c:v>Retail Partner</c:v>
                </c:pt>
                <c:pt idx="3">
                  <c:v>Direct B2B</c:v>
                </c:pt>
              </c:strCache>
            </c:strRef>
          </c:cat>
          <c:val>
            <c:numRef>
              <c:f>Reports!$L$4:$L$8</c:f>
              <c:numCache>
                <c:formatCode>_(* #,##0_);_(* \(#,##0\);_(* "-"??_);_(@_)</c:formatCode>
                <c:ptCount val="4"/>
                <c:pt idx="0">
                  <c:v>140380.39000000001</c:v>
                </c:pt>
                <c:pt idx="1">
                  <c:v>147819.18</c:v>
                </c:pt>
                <c:pt idx="2">
                  <c:v>148418.98000000001</c:v>
                </c:pt>
                <c:pt idx="3">
                  <c:v>148680.34</c:v>
                </c:pt>
              </c:numCache>
            </c:numRef>
          </c:val>
          <c:extLst>
            <c:ext xmlns:c16="http://schemas.microsoft.com/office/drawing/2014/chart" uri="{C3380CC4-5D6E-409C-BE32-E72D297353CC}">
              <c16:uniqueId val="{00000000-A8B7-444F-9116-47AEB0AD288F}"/>
            </c:ext>
          </c:extLst>
        </c:ser>
        <c:dLbls>
          <c:dLblPos val="outEnd"/>
          <c:showLegendKey val="0"/>
          <c:showVal val="1"/>
          <c:showCatName val="0"/>
          <c:showSerName val="0"/>
          <c:showPercent val="0"/>
          <c:showBubbleSize val="0"/>
        </c:dLbls>
        <c:gapWidth val="182"/>
        <c:axId val="1417828223"/>
        <c:axId val="1417829183"/>
      </c:barChart>
      <c:catAx>
        <c:axId val="1417828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417829183"/>
        <c:crosses val="autoZero"/>
        <c:auto val="1"/>
        <c:lblAlgn val="ctr"/>
        <c:lblOffset val="100"/>
        <c:noMultiLvlLbl val="0"/>
      </c:catAx>
      <c:valAx>
        <c:axId val="1417829183"/>
        <c:scaling>
          <c:orientation val="minMax"/>
        </c:scaling>
        <c:delete val="1"/>
        <c:axPos val="b"/>
        <c:numFmt formatCode="_(* #,##0_);_(* \(#,##0\);_(* &quot;-&quot;??_);_(@_)" sourceLinked="1"/>
        <c:majorTickMark val="none"/>
        <c:minorTickMark val="none"/>
        <c:tickLblPos val="nextTo"/>
        <c:crossAx val="1417828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p.xlsx]Reports!PivotTable10</c:name>
    <c:fmtId val="13"/>
  </c:pivotSource>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US" b="1">
                <a:solidFill>
                  <a:schemeClr val="tx2"/>
                </a:solidFill>
              </a:rPr>
              <a:t>5</a:t>
            </a:r>
            <a:r>
              <a:rPr lang="en-US" b="1" baseline="0">
                <a:solidFill>
                  <a:schemeClr val="tx2"/>
                </a:solidFill>
              </a:rPr>
              <a:t> Top Customers by Revenue</a:t>
            </a:r>
            <a:endParaRPr lang="en-US" b="1">
              <a:solidFill>
                <a:schemeClr val="tx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pivotFmt>
      <c:pivotFmt>
        <c:idx val="4"/>
        <c:spPr>
          <a:solidFill>
            <a:schemeClr val="accent3">
              <a:lumMod val="60000"/>
              <a:lumOff val="40000"/>
            </a:schemeClr>
          </a:solidFill>
          <a:ln>
            <a:noFill/>
          </a:ln>
          <a:effectLst/>
        </c:spPr>
      </c:pivotFmt>
      <c:pivotFmt>
        <c:idx val="5"/>
        <c:spPr>
          <a:solidFill>
            <a:schemeClr val="accent3">
              <a:lumMod val="20000"/>
              <a:lumOff val="80000"/>
            </a:schemeClr>
          </a:solidFill>
          <a:ln>
            <a:noFill/>
          </a:ln>
          <a:effectLst/>
        </c:spPr>
      </c:pivotFmt>
    </c:pivotFmts>
    <c:plotArea>
      <c:layout/>
      <c:barChart>
        <c:barDir val="col"/>
        <c:grouping val="clustered"/>
        <c:varyColors val="0"/>
        <c:ser>
          <c:idx val="0"/>
          <c:order val="0"/>
          <c:tx>
            <c:strRef>
              <c:f>Reports!$L$12</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351C-4743-BC43-BA56FCA0A6CD}"/>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2-351C-4743-BC43-BA56FCA0A6CD}"/>
              </c:ext>
            </c:extLst>
          </c:dPt>
          <c:dPt>
            <c:idx val="2"/>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3-351C-4743-BC43-BA56FCA0A6CD}"/>
              </c:ext>
            </c:extLst>
          </c:dPt>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Reports!$K$13:$K$18</c:f>
              <c:strCache>
                <c:ptCount val="5"/>
                <c:pt idx="0">
                  <c:v>Yuki Sharma</c:v>
                </c:pt>
                <c:pt idx="1">
                  <c:v>Wei Muller</c:v>
                </c:pt>
                <c:pt idx="2">
                  <c:v>Aisha Okafor</c:v>
                </c:pt>
                <c:pt idx="3">
                  <c:v>Ingrid Silva</c:v>
                </c:pt>
                <c:pt idx="4">
                  <c:v>Chidi Novak</c:v>
                </c:pt>
              </c:strCache>
            </c:strRef>
          </c:cat>
          <c:val>
            <c:numRef>
              <c:f>Reports!$L$13:$L$18</c:f>
              <c:numCache>
                <c:formatCode>_(* #,##0_);_(* \(#,##0\);_(* "-"??_);_(@_)</c:formatCode>
                <c:ptCount val="5"/>
                <c:pt idx="0">
                  <c:v>5397.7</c:v>
                </c:pt>
                <c:pt idx="1">
                  <c:v>5039.0200000000004</c:v>
                </c:pt>
                <c:pt idx="2">
                  <c:v>4590</c:v>
                </c:pt>
                <c:pt idx="3">
                  <c:v>4308.8900000000003</c:v>
                </c:pt>
                <c:pt idx="4">
                  <c:v>4211.96</c:v>
                </c:pt>
              </c:numCache>
            </c:numRef>
          </c:val>
          <c:extLst>
            <c:ext xmlns:c16="http://schemas.microsoft.com/office/drawing/2014/chart" uri="{C3380CC4-5D6E-409C-BE32-E72D297353CC}">
              <c16:uniqueId val="{00000000-351C-4743-BC43-BA56FCA0A6CD}"/>
            </c:ext>
          </c:extLst>
        </c:ser>
        <c:dLbls>
          <c:dLblPos val="outEnd"/>
          <c:showLegendKey val="0"/>
          <c:showVal val="1"/>
          <c:showCatName val="0"/>
          <c:showSerName val="0"/>
          <c:showPercent val="0"/>
          <c:showBubbleSize val="0"/>
        </c:dLbls>
        <c:gapWidth val="219"/>
        <c:overlap val="-27"/>
        <c:axId val="1981693391"/>
        <c:axId val="1981692911"/>
      </c:barChart>
      <c:catAx>
        <c:axId val="198169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981692911"/>
        <c:crosses val="autoZero"/>
        <c:auto val="1"/>
        <c:lblAlgn val="ctr"/>
        <c:lblOffset val="100"/>
        <c:noMultiLvlLbl val="0"/>
      </c:catAx>
      <c:valAx>
        <c:axId val="1981692911"/>
        <c:scaling>
          <c:orientation val="minMax"/>
        </c:scaling>
        <c:delete val="1"/>
        <c:axPos val="l"/>
        <c:numFmt formatCode="_(* #,##0_);_(* \(#,##0\);_(* &quot;-&quot;??_);_(@_)" sourceLinked="1"/>
        <c:majorTickMark val="none"/>
        <c:minorTickMark val="none"/>
        <c:tickLblPos val="nextTo"/>
        <c:crossAx val="1981693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 data p.xlsx]Reports!PivotTable13</c:name>
    <c:fmtId val="33"/>
  </c:pivotSource>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b="1">
                <a:solidFill>
                  <a:srgbClr val="002060"/>
                </a:solidFill>
              </a:rPr>
              <a:t>Failed</a:t>
            </a:r>
            <a:r>
              <a:rPr lang="en-US" b="1" baseline="0">
                <a:solidFill>
                  <a:srgbClr val="002060"/>
                </a:solidFill>
              </a:rPr>
              <a:t> Order Rate by Channel </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235955056179775"/>
              <c:y val="-4.12371134020618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235955056179768"/>
              <c:y val="4.81099656357387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34082397003746"/>
              <c:y val="4.12371134020618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4906367041198518E-2"/>
              <c:y val="-0.1443298969072164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Reports!$F$21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09-452B-9753-914DBF1CEB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09-452B-9753-914DBF1CEB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09-452B-9753-914DBF1CEB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809-452B-9753-914DBF1CEBD7}"/>
              </c:ext>
            </c:extLst>
          </c:dPt>
          <c:dLbls>
            <c:dLbl>
              <c:idx val="0"/>
              <c:layout>
                <c:manualLayout>
                  <c:x val="0.11235955056179775"/>
                  <c:y val="-4.12371134020618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09-452B-9753-914DBF1CEBD7}"/>
                </c:ext>
              </c:extLst>
            </c:dLbl>
            <c:dLbl>
              <c:idx val="1"/>
              <c:layout>
                <c:manualLayout>
                  <c:x val="0.11235955056179768"/>
                  <c:y val="4.8109965635738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09-452B-9753-914DBF1CEBD7}"/>
                </c:ext>
              </c:extLst>
            </c:dLbl>
            <c:dLbl>
              <c:idx val="2"/>
              <c:layout>
                <c:manualLayout>
                  <c:x val="-0.12734082397003746"/>
                  <c:y val="4.12371134020618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809-452B-9753-914DBF1CEBD7}"/>
                </c:ext>
              </c:extLst>
            </c:dLbl>
            <c:dLbl>
              <c:idx val="3"/>
              <c:layout>
                <c:manualLayout>
                  <c:x val="-7.4906367041198518E-2"/>
                  <c:y val="-0.144329896907216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809-452B-9753-914DBF1CEBD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Reports!$E$22:$E$26</c:f>
              <c:strCache>
                <c:ptCount val="4"/>
                <c:pt idx="0">
                  <c:v>Direct B2B</c:v>
                </c:pt>
                <c:pt idx="1">
                  <c:v>Marketplace</c:v>
                </c:pt>
                <c:pt idx="2">
                  <c:v>Online</c:v>
                </c:pt>
                <c:pt idx="3">
                  <c:v>Retail Partner</c:v>
                </c:pt>
              </c:strCache>
            </c:strRef>
          </c:cat>
          <c:val>
            <c:numRef>
              <c:f>Reports!$F$22:$F$26</c:f>
              <c:numCache>
                <c:formatCode>0%</c:formatCode>
                <c:ptCount val="4"/>
                <c:pt idx="0">
                  <c:v>0.296043656207367</c:v>
                </c:pt>
                <c:pt idx="1">
                  <c:v>0.29459459459459458</c:v>
                </c:pt>
                <c:pt idx="2">
                  <c:v>0.27978580990629182</c:v>
                </c:pt>
                <c:pt idx="3">
                  <c:v>0.29871794871794871</c:v>
                </c:pt>
              </c:numCache>
            </c:numRef>
          </c:val>
          <c:extLst>
            <c:ext xmlns:c16="http://schemas.microsoft.com/office/drawing/2014/chart" uri="{C3380CC4-5D6E-409C-BE32-E72D297353CC}">
              <c16:uniqueId val="{00000008-6809-452B-9753-914DBF1CEB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25A13CF-B918-4D60-83A3-EE214D764A49}">
          <cx:dataLabels>
            <cx:visibility seriesName="0" categoryName="0" value="1"/>
          </cx:dataLabels>
          <cx:dataId val="0"/>
          <cx:layoutPr>
            <cx:geography cultureLanguage="en-US" cultureRegion="NG" attribution="Powered by Bing">
              <cx:geoCache provider="{E9337A44-BEBE-4D9F-B70C-5C5E7DAFC167}">
                <cx:binary>1Hvpctw6suarOPz7wgc7gY4+HTEgWaXSbsmyZf9hyJLMfQXB7Y3uc8yLTdLbkcpqqd3TEXfGoQhL
VUUmkUh8md+XWX+/nf52W9zfdK+msqjs326nP18nfd/87Y8/7G1yX97YN2V629W2/tK/ua3LP+ov
X9Lb+z/uupsxreI/KCb8j9vkpuvvp9f/+DvcLb6vj+vbmz6tq7fuvpsv7q0revvMe0++9eq2dlW/
Xh7Dnf58fXI/pbf161f3VZ/287u5uf/z9aOPvH71x/6NfjH6qoDn6t0dXEvZG82Y0MwTr18VdRV/
fx0RTN8IrD3Mhf5h7vSmhEtefoSvD3Bzd9fdW/vq+/9/Xffocf96ObW1/22tfr0+2cn116X88diX
//j73guwuL1XHrh73xMvvbXvbT9Jq5sfq/+/dzaTb8TqaqK5/vbvkc8JZm88wRjX7IfNbx5/8TGe
dvj3y/b8/f3VfXf7p//z7r6q0v7+7tVlf9Pf2x8u+A+4XUMkM+Fx5uGv/8C9D0Nd6zeYKCbZj23h
P2x/c/+//FhPb8Pe5Xvbsffu/rZcXf7Pb4t/U93c/QePgQRk8ZhWEotv+0H39kO+kVgRrAT9+f43
vPt+HF58nqc34sc69nbgx8v7rvf/1/+86w9vmpvqRzT+B04CeFZwIoRHnwQg5r3RnhSSQjJ46PEX
H+Nph3+/bM/f31/dd/fh+X/C3f88F/zMgsFNfxN+TZ8P0sHz735dHmT0vUufy8Lf3Le7+/M10err
yr4lsvUWj3x78b//21WQ2394/Ocl9ze2//O1EG8UlcrzIHFozQknr1+N99/focQjUmqMJeOelK9f
VXXXJ3++RhS/UR7xlNaM0jWNe69f2dp9e4+8YUpLgETOFVeSsZ8Vy3ldzHFd/XTG979fVa48r9Oq
t3++ZnCn5tvH1idVFB5JYi6JZhxTj1EAz+b25gKqIvg0+S+qll5mNuqCyssTdOqN+Vj7aqosCoYJ
S2/DZkRiw8syi3w+6KE3EZ3ReEQ6zmMzVXJpQxbpbNmioZ4aEy2VtjsyUTT6Q9tnxaFHUDOaRiSY
G9WOJDVaq8ILLMOyMaJL6HnVeagKXKKrwnAyJ9aQ0uvuYp5p5petYxd9njVdwLtGFL4ttJVBOjp7
wOOROX9gzbV1sr6NUep95lVX3z2M1kd+u62buUvj5Hux9/PPf5w199Vl393f9yc3zdeq5a/3Hv/5
V1GzhsvPCmcv/L6VlP8kNp99818MXAaV389q8pfAPb7/fFPtxe16xbe4hVrnK4x8i1Um3kB1A7gj
lISA1RQg/3usMv5Gaoop5gQuAPiBMP4eqoy9wZC2pYIYg62UEPs/VvvI43Ayn4hUIiDPPwhVD46R
8jQcCkj1mGmh4WEfhmrXD6qOy5z4k0z7LsyGPL4rNBsSv/RUfoLRFBsv6/OPpVfPW+TNXRa4OUef
PNVJFRZZXN+5LCUQl01RXKX9GH3ONfV40HmKnEeRl3O/qlC0BGVVVp/iHPeGFt1UG5yj/BhOeF5t
4q5cKlNa4hYzo2XqTNYNqoJ7ZlHhx5KMTYB1NH4pWi2uqkJn77Khyt9F1ZAMplqQd1l7I89NPfDm
uCzd+K6c+/QUDW7ug2xI42PXkV5uiq6IkoBJFwUETbgzg5i7656RKPJ73ekqkMLFp4ldvMb3pJVX
bqBYBR2qqmm7NK5pjsgwRaHm01yZxBV1bpRwjTTdPOYf47S5K8Yuz4J2rkPYQ9qFLRpxYYYSq9jn
rY5zn8Yj/sSXmZ14cqo/sIScFqISSYh4Rio/j/J5o5jzwqp1fbyhSd0HSPUtNVFB88lgKgQxXMyD
9O2E8WFTDBXbMFomn0SB49FUxTBroxzpkalsy5BhiSqYT+Iq6wN4tb2pOGprP/Y0kX5CivFyyFR2
aq3AZwyjDMHiZmtNUess93kPBzxIZoKjrWdHcZHaav6kVFTqLdAmPpkoWbLetLoaw7KoWWImK6ez
zHWy8AGWo8wwseQ8ELxwH3gk4yqg48g+RtOoZx8wuUZ+7ZXtgSOO3hb1kG/xoqN2M2uSfympkndp
UmTt4dLZgvh5heQ9uKstA7ygufR5k6dgaS53jE6oMo125edutg3aSJwtTcgnrWfTZLEuN13KkyzI
pM4TP87y7m1qF2JNH6VMBDFW0TvMlvZLzWpeAUB7PfJzkdt3vFnKy8IrsiJAGS2JkaxpD7tFqOtp
HgXfxtbh7uD3cfLkB9N+DIpfj/5fiPn/G5quifOfg6npXHWfPqwB1s9/g1JCxBug6JxJgFDyrTr7
BquE8DcYMFV7lEhPA779hFXxBpg7xxpe5oQCgsJb32EVrsEMQwG4kh7BPSV+C1b3UFUTAFNK2cpb
qWKK7xUAS4NwwslY7pZ0kobFV6jL5zCOqslIPb8fuSqNzo7zYdfgMt95bkgPlqU5nXX26YHLnkB4
yBQP8f3bk2ilqWSCrut+jO/OJnkZRWm5a/JxF81+VBjK049CN8Q8b4k8tWjwIWUc4J2Bqx+bam3G
cFK6ctfj6EPCq5BO9HiKJDtgXUI2TRRNJo/H4hRqn85f0noOZVdkm4XS9IA4q8PnH4ivJfr+4jls
A6GMCsohSh4/UUqs6FOh0UHfomBM5/Yiiw6UJtXlUOZDmCfLUe76LOgw0YDK1BM8qBXGR1qO7Zbw
tDyap3aszWzjC52Im9jOUDnthsJuiLUbmw4hVGk3c09JYWqZ2LtoabkMVGlz08zHvN9SRfsD19LI
zLIMWiQ/uKWU4VL2gXDlYYq8IHFXznaeaSs0nUZF2S1+TU94ttMzSr8QOnrnULa6z5RWpsfZqYtQ
t+EW0cDFyzGe8Me2jT7WZfbOTUeJPo0xK8Msa3ZIZZdLlSeGxqmC3LGc1oPbSa+PPtdLYeahGC4J
mfojXqP2XJUa7j8TeZ60XXYyyyT38aBikyxNG+Ckmz8ny1J8qFMvFIODtDcnZuH1fIza8qSVy0kV
e6lRyRDMc3k9iogGw6gyg9lorCdPZKK39aLDIinpKQB6SLLCnUdeczWyhIeQiefCzzw8+tmcAjKX
NImMZ20dVKVt/W5MulAkk/Irp6Mjr6taAziAUsD6fPHLupW+Ggq8GYrlUxbFwpqhjaqDcUTCR+NI
jab2sHJ4flv35ENNa+G7Dh92vEEnqFvualjsqRc1dRgn+s7r4tkgUWamapvMnyic5Gwm07YE6rLV
46wOZZHwoI3qylcdioMyzhVITaX0G93SXV0PB2XNujNbDE3QVvV2qvrbTDenrISDsYireSGHFeaQ
sdI8nMvyE6g177ukv45Rw327zLNRs7Q7LMf0oCpH5se4dUGNHDlaimLw8wb2NbEVPphxORsxlYvJ
6xT7eafak7zPKz9y9l2ctJ4pBEqOI7pkFzWL6VVfEP15TGJ0rstytMbrl9lYNKpDj3fJrY2oPcsm
553gRsSdkQDEn2yc6aO4BfoBv0hsVOQluwRB2GcLij+QlkcXrLJR4o+1mD9Xs6WnLMPJmcadCCIo
Wy7SAue5KSUCp3k51Zd6SCZhit5lRjtCTqqGic+6nJMqbCZa7YqqGc7ZgqadllO17UXRHPbEql3v
IWvGGI0XPbdLGXCi24PFpvlNlc3LlzaPo4OxqYJ6ZtUtdUR+wJh3N8IV1fmg43HnlkRejFM8npSW
Lycp7orzMkfDiSvjJTYjauojAeLlsW28ejsvvWJ+01ElTtXc9QfNjOerpk3Zee+S4URkM74EeLvN
rWxLQ71yvC8oO5GuSi6XhqDWb72KBQs5IIMNk8noqeNQl4mmv20FvnO9A+ED9zdias4QVumRasJk
QNE2axFUVuWQ9j53fCfsp2oE7PItCxudOLOU0/u85NFBR9z0wZvIYT9Q73ypPsj1880ylL5zsY+K
o6bISkAme8XIuBy6WR1MxRSWiJ8QJK55jPLUzKnwjOVebugwtoHin2Zvxtuet3fgEhYUbg5RFLuw
4L2PGnUwj9SZdMyDKu+7DZ1K2M7DoZ02tjRL1Z9Fw3LASBYMuuh8DDFZL71x6F2EmyNaboXODCAt
qc3APxdR7/yeaL+2aUCmDdHlYNKMHiqvPFxy8qFhQcqAK6TxBw8lfjQOOzcOQR2zo3RaNo3gR2Pi
BUu9GZsP7XAk59lf1OxLmpvEo31AU+9cuFs3Vp4Z8n67tOhdC1BCyGakB7m3GFbA4w3uhHroLMsO
KcuDOPOCLun8VtwkCoe1Sw5iXCUHVDbywLbEtAnzs6mHOrSq6C6x8WQW1xambQ5i5g4Wdumq3u8q
ZOzwBeUoCWfZ+HHbGwQIO2B3FCvnj7zwozQ6d7zbiq7W2yTpNomXBMOC/FYCkvclPEmVSj+uGj8d
kjDTpV94tSGsMS3yfNRxk+K3cTIazRoSyjXTLMu2mN95AGguO8saflRgOHPDuyJJPzN1D7W3NEXL
i20zpE0QJdlpN52gaL5EU+uFUqO1hkfnCbXB0izqZLLITDHNTB2V97a0ld8AxTViZKddRY4AQPzn
c7nAa8n0l6YCLIRhRQmodFwJ0Ha8PaIKqk8yCFHnu3RyZqhTKJ3i05FHRdACdDSdeF9VUeeLGoVx
ftgknIY9V9d0tsm2nLZQMW7sIHWoSR3v+nFb9OkclmWVnyb1tBhe0aCJ24BEcx2MGNUXRFBy7qrW
AiryzyJLztplSEydketIYxb0uI4NJQdJMlzlC283VtqrDKnUHwYHZyrphoAIBduQRh8x58NbORYG
2L7yM7K0wUTVaZTNNBxZVL/vet6kEHXVR2rR6eyy+nBmyTs8u24jsuEDGriP0+wwT1Phd5RekoXO
Rqs4OaknfaInvrXAe4GGzaaMxWjIlB8ShzaKjOogI0SbZoLM1MVQBFqoOCB3RaavyzGsy4hcQqwc
8bjKz8ZchB3r1WZel+4treHdNED2qDbjoC/G1lnTkmk2rS0AEwYDxd3iO5R87At0nHJiEt0FpYBa
ZZr1acemUKXNFR7L68SN0lDWmhhva3sr6YjMgtLoIOvyeufqpgHuZZuDyeoDW9MDKFSvh7k/S3N6
n2fz6HdC1ls1gyQR1bM/ttwZLCk33LmDpoJUmI3sKoYU3WH7GUUJHLa2hocrPqm6ViZulRn7drvY
RQelowl4CurhTsblMbD+a9xHeDtY0ZkOlDEDPDMzIBdedl1PTJW2pzZWhVEg4YcAHHGIbXROxdKZ
mcMHavneIxAgenZliNNSve+dtCGds0+0xtSUEQhzeTVvPd1A0buwPgDP51CFeYXRNaWHkxLSb8fq
WjTDTWM9flV35ecJEyDBpSiCjFm/Glyo9AD81psAVViYNvR4xnQ7IpD5WjyBZrDLvPaWI+u7fH5b
EByiBIo4L8lMnyQsQEl/iMqYGEheRwmpQOCJcLCo8SJC9K3FrjdZjQ7zsj7FUW943UMMFCjAQ08D
Tcpw6dOLJSP+PKVjgKfiQBf0PV3Si4nJE6AHPhogYU3ZB1V1R5ZcUl3t4ukuTuhxQSe/mYptMYSN
E0GBANGqz5gvgRi6nYq6E8CEsAGNJKW9kUmy8+rLGLhEPfIQZFEjkDAqw2byrpmrgtGWIW2jw9Jh
3zrry/K47kM1UbOQHSqmt3mr3yvsOxBLdVyfp9WGVWTLxb3XiQ2bAopOlMiMdFvG81OoDY6bXIUy
OdWuMK7bzsMI9GUJ8RLgHrLX9Cm2W9cD1ubu2LVneTNs6g7Avv0k1HzDk5vG3aEZfD8uPspAO7vr
EQ4Lch6Tq65vQTfIQb85r7ANpmbyNWoOZBKM8V1WdX6XfJkWz8Tppunv0nECahAsJTrq6bBRzeFU
XlTMBpEm4TiYoYHgSeeAy/60LAF/SB9MXWZQTv01b1AmQ6Th1H0qpsBjwGJod9hHNgDvajtdTByO
KJQq6XjagIoVFeDhXpmupoHSySlqg5riIw55M8ojo1t+mGIdIKi/Mijo8xiidig3PfSwUyhUS/mW
tbeiXMKZecbZLVrgPjHfqDI5o8PgZ5UKZw7MRvp950LRR0ExFkHXTz7t4SiW2LScGQr6M6183VYm
zzZQKV+IVpguvoQiLByUCmTTbEdMg4klm7YdNs08gHgdmyq6LskSuiVcdBaOEIHFGAVuGg9mDdJ3
SoO8g8qczkeS3gxxt8lSZJzGx8OiDuMaDv22xd17CYKjqvgJzfIzTIZwEsIIfDyX3RbN3dG85HCs
6sB26GAZeLhkoeDygtca9LjuuE7l4aDmQMojmYgVPU4qkRrJzzL6iZDUL0sSyLl6yxyANkxSVGdx
NZolvhW12uTjSTrZoJp0IHAK5Cnyvei0L9yWlpCw7dI5vwTn+Z2jsWlFobegoeSmY2QtTZvTvGvC
PGd4W+bp26pTb5M+f5dGWWNmwewmdsAjcBxLuAuZQRKcN/kwnIzl0vkOkGGZoQiayvp92cVf2rI/
GeNkOUxBG5x4rI8i0jNTF3l52AzexhvezZH6wuhw3pGAa7lFPFZBirqjGkN50KstrhaIbKgVBlTc
Qw8jBlm3Oe1T2voyU/w9sW0RRqLc/peVIl283Mt3bdR1p0uj6pOCtvq6bReyjbNs5WIlKncpLwow
3cabsk/1zhY5O2dqSj/lJFJHeSuyLSlkf/R8+UFWMf5B+QEaDtVCwhSC9DjkSiL3yo+mnVA5VzTe
NT1INsHotdMFcMMeBEWi4EXXHEYrP1lUNe+aDg/nBYmqHawqBfBaOU20spty5TnRV8qjVvZTfSVC
2VdShFZ+FK1Mia+cqV7Z07TyKP6VUjVtji6QZ5MPpJnsnUJZuoNc52ETq644tJ3VR2mZ8U/Wg0rV
MMK9E0WS/qziMrnNlVCHDEHNIFIBdK/uOnQusjz6HC89vXI9yi6askmPUQxcETTYdzkGipY3ZXei
ZIl9uXLLZWWZS8LtJqICOlh6IsDxpwbHIBws6G2hR3fb5/VwWTH9gZcUmZoDvDb8OtZUm7KPz/Oe
HE+iYKtGfbPIDIRs22RHUz11vjdEZ0sMNKfMwnkBEZnmYoudbYKkA7qbkhhyGE0ARfsq6K33YSo6
yEtsuM6rYYDgjCud7eIhdtfJbIfa76bCC5epbmNTzrk+tEC5PQMtuyEPFVpleU6tCxMqegBT3Wr7
toRwurQrpatXclevNA/aHv1B/ZX7TV95YLdSQr6SwzFZ6qP+K2MsVvKYrDSyWAnlsFLLfiWZbqWb
fCWey0pByUpGq5WWDsBPm5WolitlnVfyylYa+3z0gqz5IHa/ls4eSIAgcEqOMbR8Hstgnkb1rDEu
dlE96jAW+npUZRp2Dd8lcvSCss4TKGfl1fNmn1DfHpndOzJI5ozM7Vzsxrbu/EpAXUVyCz0Ipd4+
b+kJkfOhJQ8/XqCD5maRd6TYJcn4GcXpNsqGwbjFuyvSl1ZFHhORFQmop7D86kuQOfHesv5CqqTN
3FGxIg4cdXXEVxTqVzyCRrveDXKMN9mKVkvGyh1KVwibY0u2+YpreKTV8k2B/d6/P3/YiP6p+X/r
S//88x/v6hJ+nu0S/Gu9hO19vY6W2P1brU/z09z/I01ZDnvwz/sIJzCpE9/Y25vuYS+BrBd9nyfA
b7hHqPRgFopoAXrxj3kCzt4Q5cEgAfQLCP42EfhjnoCQN/BZmFoDVf3rtMFf3QREBYzrCMJgRkFJ
JQX9rXmCvYgjQHbXjik8IcSexOvsxMMerWoiB0AOauyQFNNuAS5jeAwA+MAp34Pn4dTC3tACTFFQ
WAyHh5ZUr2veswIjDWSyGTRdRXuU4PZqcMMHJ6aw1kVjOg7S9/MG95cFpqDtDT0c8C30K731VD+Y
kphYOUdZPLXQeJX4LJmbaKs9oIS/aYUSGMGAwSoKk1UwQLXXAMnyuBznbAbpBic2mLGlW24Z/zZ5
820+5QnnPYZYBX1c4mlo+oDeLD2Bv/ZGHqwlQ7kqSFdZPy8n7i9dB0JNvMl5epwq+27KslsHqeqF
pT2GvdUo1dBrgfVB64PD6MpjB85LHPejBZ7HZRsHxMl+4zUzCgWk+eMae80LEfIY0Fd7DOYBwRKD
0QQF3ZDH9rx5xpGSLYh+zLv2otoLwFzt8zjvX7D0S2gAS8RCQOds7cdhb29l0QwkJAM5DbJGMh3O
C4fuTOOKf8MKlClgC6YtGFnbgQ8DcMjHTKbK9X7SJm1+mM1thCAYWzu9YOiXo0Wh+QZnGEZ7CHSi
9iM943qIl0T3flGADOvGPN/qAboPCvrNmwbV9Ivt+/Lg+cB/YreEhrJVCtDLsGB7u4W9SC61K0BN
pcCfJa+mDUwXoQ10M/QLgbi/XRorOGBKrZKYkiDVPXYkhtLZjS0DBXSMsy1ILWwXjVH5gpU9L0Lw
AUJBrEPKhR6cR/ZOcifypFYD8K98ji6E6Pk2iofjZkzDqcI7nev4hW3bO1+rQQ7H2oM5MiYV03uI
KBZcNdPUFD528xFLtIBd095h0dB61+ZJ8cKGPWWOSmAZErbNk/vHubXQFm4dKXwqpbAhVlWVmiFp
iyPo0yHiO1541Qs+3ds5WCKVBMID2uEUZoH5HgazCubUVJ7mvjdKtGu4vgQKZX97YdB9htCHqSXo
2f+ycQmJWytsDUam0e5iXPIdfC8gC5OoJeE0su6FfXtqUSs8SQ+QCpr6e/vG1Qr6Jcp8OPTpxnlN
ERY6Rv/GqtRqBAYKGIT+Xh1YsSKdG6KgM5jXhYkqVATAEGa/7kvr4z4n4fPn+YlVQR6DUIT9EmvZ
8fiQeRy5BY507i9RmfkAnTmoSqAg/a4V2CIoMuBnrQbUnhU91wWMRMncb5tUBv1guyB3tt48b2UP
myDsINag4NBQJBGYxNyz0kttU7VAt1d1IE3CvOQc2ngBbsdY9MKCnjIFM3YUZjGBthO8b4qS2FtG
r/CnpYBBJ8eB3BENaiAIsze/vyrwHMy1wWmCAYh1Bx8UAW4ZXNEsGlo4Mn7XuGg6GlLojDXz6H47
Fpgn144I5BSIvf1aLcKkT12clJAfY+jTDdIhf0pr799YEGC7WMUPti7r8YISBkN1vS1KUGuQPVkQ
XsgpdW0Un+JKN4fPe+/X+IY6d032kO45h4P12NiYVa3qvLz0cWEx9ODS4QQ6LGr321aUJPC9BgZA
S6CYfmylRHgUMxxRf+waGHe0y0c+F94L4f3EUtYZYpjoh1qJcbGXqdKBZAmIZaWPXFWEadXxs7hv
x5Pnl/JEZD+ysrc7FFTytCq70k+jMTlQDUgqS99CWxYGRi5/1xSHIoJShbmCiON7BFuMaJrbgeW+
GOkCfVQt8iCnIvtQKIde2KFflwWT0wBw8P0xCaRrHZ99eIp0nud05Dj3QZfnR7nnVcf9GKc3wCX4
C9jw6z5xydfcRKFEAVt7HhwjCspIDaZqwNVQdDMyOSX2BStr4P7VuQQkgPpSwHwtgSkkYHJsLxqq
zBsLBZPgfhI38XBCXV1fFzAq0h/BvAlr/JyiQr0Qgb/aBBIigTEKKP8UIMVjJ45AruhYx4XfEMZA
v8ddgHIBDRdLoWBn3YvDX+uuPF4kDM8rso7cKQJ8ZM9gDbtDkrqFYV2YzbG+xxodb6VuLCiDelbv
0QjDllsJeAjtsqG3czhnDYZmZ2Ove6JgkDXKXEz9pqKRhSG5xJ1xp0tkiMyhXwTNUYs2jiN5tHAW
vzAk92vICWAbGrSdNRII3nv4LrNxTBiko3Epm8oUy2AbIAVL9BkVUSFeiIenrEng2PBdBIA7cNnj
vbFd0UxdA3XemHn9vClzQa863kJ3qVNavNQ5fyISCOZYeVwLhaGafWyNRmmWuhLyH2e5NRNPZBZW
Q5HH/jRV89pFqru3z6PFesu9WCAYjAkACw9inj02iWO5JCiHuV+r8SZ18n4G3djPcRKkLfSsOB8v
nzf41Brh9HoUhgOgHAO15RFkOMytRS2kQ2iZQU8nZh/0lJ60RRr5eQHtl+etPbF/4ExQijzF4cug
bC/Ns2JgHkxZlDA7zXFqUG+bd2hu813GU3b2+7bWdAiD+aCWAMd/vDLViG6cx6LyhbJTmMCgxlE5
xNlhUdolfN7UE7vmwddqwHswwgTF+h7uVkkVSxXBKMeioRHftrl3RZWFWReuSAgUMguLeY5fyGG/
7hx89cBbh3jhAK5n7/H6akXdkqYYzoK09gTGuKJQ4JHsdAp9AU043/zuIpVeawtYqZZc7eMiotDe
SBSUaG6cxq2COZLMuLRzx0Uy4sMsyqdzRFsRPG/114iBcWSYghdUSPhF7J1By2deew6sduNSwMAR
JLI2b2Fupy9eCk4FDnt89gC/mIZvHzH4Rgl0qh47lGXag+8CNKWf0coNZpl5ed7qDleGVUv1vljy
4jK37ZKYdHaufgHafo0hkBsgXqHL8FUl2ltokUIuTBuY8PJgZgJa+aXwWw7KpdHLmJ3+H+q+bMtO
HNv2hy41BKJ9hd1Hb0c4HH5h2E4nSKJRhyT4+jO3q869aWee9Kl6uy/OHG5CGxBLa81uR9nAn0H3
Zb/q8f90jsNmRXJ4IxMUOmBwP9Vv4dS6TjPHaVeN1TmU3QBfSV/+4r3/q1VQQ1OKeS8hxc9lbXNQ
3BDFMJ+PmdwVQuumgmjrFzv0T3sFwBdehOsdrLIYZ+mPD9DaoF2coXeM9drvrw1ZHa/gx1nvt/9k
KWAqmBVhmINc/selhm3RdoQIGRfkc0jZbNilZIV4hUfh+PdvwF/cOzRYGU6hNEV5ya5//ofRaIxZ
WTAoA5sgo6IeIZ2bdq0eoOL5D9YBQXPd/sC8fm5DPMg8Pk4bBiPjZVeTth8+5WW0rLu/X+dPG/36
lACdoLtDVUaX9eP1dFHQJuuyETqFhMnalK2LmlJWuhEhjs5hjhJzsMkq/5PrQ93LYRqDeetnGlpQ
nvF8gt1FZxWMJ23EP2cC8uH/aJkSUzqGS1jAr5v0D4+r0xvXRe7HBgMIZDqFZOBSI8Bhv9gW3zG7
H8oV7iMlMV6mAka04k/XU4h5XjY8r1SDxoYhoO8gStRzDb3TeSb0JBnAmwna7VKVC6RTU/KLl+Cv
duYfPsHP3GE1BFMseYyBcIly15RLPr0u6Za9+/sN86tlfqrLuWFhNXi5YKsM4W6syhc6Qh/+nyxy
LR9Fjs2Z/LQrobLZIt9ee621E/pQkk42UE1U5BeP7a92P8CHPEVvB5zy50Nm0syJRSVjk3GV1z4N
8TuTJh6oFDq+tJ4L1d7G/fSrIeMv72EM6gFiTwJ/wE9lfl2yuSIzlk0hqlgaGM6216Fb6C/a17+q
wJQCXrk6ZuCy/GkqzN3VnKvQ37Ukg2pyXtPDWljALCmUmuu/fajgZb4alq8IOgZr+uOblrAldT7D
NcHOa+tt7iVrKNPzv/9GYx00kRji4UfGOfnjOhmkwEs6o2DRrYS20bi0O2ZBs1/0c3++d5jc8xha
A5Ce1yyDH5cp5pDKJO0cdsK61Hwz6871BZyI8Tz+okZdN/OPpQMtVYLdBwYRKGL6050b1uCiHKNk
0/uxPUCxqI5Sr+NDn8fzScAx8gt8Kr5+9h8WLDC9p3keo4O7Qnw/Ncg8k9maREtoOE8Ef4DdNZs/
Q+JPNWarStunPpPkdSpsNe+FLKCJLPi6FGf0DJF8//dv+p/uMyQI6NNBaAIqARny033WU8J7ObvQ
iEJFB1aQ8UgAZjz1FA6cv18K2+SnC4dtnqSYHBGIg3MVmocfH2qroKyGNbJokCASoVKuU+Sqh2JN
U/NxopLADSlKCINzuIGitPUNJt9te9CuL+0xxdHBmwEw7LMSQbDPfDV62rGxm6Gs3ubsHkaU4l0G
ZjG7iECCqbX0cdivuqAfUy5sfgOVYjXXStMcWkEdFPx0OJ++syPMQ7jjNrR7dJ9Ajmxhqw9zQksI
EieCR1OFZPH3bAbc966FTNryxi6hbT+MZIDMeOzTIGp4QFn7Ja2GJR/3OKVKL2uyFayEAgn+EQ6D
QlxI+gUu/bFYmzVHk/G09iIqVDN3UTxAYFjqEQhcpQsz3syiwyZYbJxzXfuho/TOMN5Gc73lEF/v
FQIAitvRibYb9lWlx8BqnmXT1jUl3xb+W8iiNlwgWh9aCCfpGr7SshsZEL5e+azmU3AsrjvjA9tN
ZBv5K4UeMlV1YGubvyvcXFVn3eope5wXXxUHtebUnC0ecNLYdYaCNJfpSnDp6UShP4XLVx3Tdcmr
e7ENa9V4A13XbSuUWh/8pofoJerGxNy0zmr3XK4znLIxi8nFdf2U1VHYtukbbG7rNz4vUXJLFz/C
F9WzvLiogg7bXZ4Krs+Jnvxy7rq51XvGAQR/hMlXZHDZ+rxsiq7tfkvRVJUMokiRkpqrdOpuKHw6
rNsBDOzZa5T2bVJ3KMpXy0iq168QU4HTh+YN1oVPeNtEu2tVNrXv23Yo80ucybI4GAFD4tsYYsb3
dJp0/jnongwTIBA2QhwNF5/q9mIyMGeKXgfyDoEGS1unkTb5wwTZDqzNmyK4Hj9Vv+ukSr7peTC+
JkU+die6kH5AQyiLfu9F0aaHDkLIB4OB9Gq58Sw800W3cQN1WDbuktVl+ptiLXmjtDcwaOX4bPWW
SIuDQLFJHbSY/C2BbxCOqcST7VVHDo6RQjOoCEnrC9vEI5qXOtaCfUx0Mox1bOYsrU3WLmq3AGRc
mtB3cwezzkSwtzdR0F1PAv0aO7gf4EfYIqhtQY/19VQFDg19NvMHY3n8lSRGsN3soMQ7ehGF56qd
Sn3OyOJhYEoKEhpIAee0EWbK8t04SJUdJkmSbx2nsFWWXVK444ZBHNrVeAv+0Hph3wo+0vSuW0ss
vG55DqMf9mxZT10EzzysAPGz9ClchDNUtf5SyAwzl+6FFJeyhRrvkPqp++pnjCn7ZEzo1Exxbj8V
G8/sC0MzDH0sbGGYeEWOLggAsHpvppmsd4XoEguFfR96YK+brSAsdqoQ0D+T1hymTGRrPYxlT3Yu
cmN718sWpq+utaW5cLV0adMxTp83EW3968byCQ+Dcw71M0M+wIHbOH1B4e9fZRXad6jdidhPJs/5
SzTJCeWmVGQ7edTM3zVJ7VvmRh1uABrwt8qZq92U+AV6a6PysEMP3kJ1v4jxG0na+KV3IKrhyk+t
r7MucdERILrqGh/aOf/kZgfbT5jH2LyO8Ka9IzqyD/EWAzzyUZVuN6hD04PbYIA7R6Os5lPWavgm
gQWp99I6MTTzGJW/u7Wt5vNqw6KOFV8Sdiv7mLxFPcm6o1z5EB2hDOq+UR/Hsl5KU/nzWKls2dmJ
S8QGoGMsDzFTnN9C21zFl9ST7DXvicnraEmTj5xgYIcdo+wjhZc9lOyywnR/E8M2ut3KpZ+mnYHV
J9qXvqNzk7e9d03VrlAr1n429HFsoz7eCWVgDiMw35T7sfR++dKCzld3ZpwLW1NIOOketaTwdVuM
a2hMxLenYQOk9gkGEfKpzNtOvEDyJOKbwUR5elrTHiVfdRBLN3Aj2qSJF6RUHFFLXHIYSyOhu17b
LY93SEVZs8bQMHYfB5htvkinktd8mMv2kMbRCDEEHWLUBoYzQO/D4p0CHkM7BZvFYMZnKAV19drB
wtkdiwGvax1mjCI1LKPJO5pAKdokvE35TdxW8MxgKhrhPyC+5btCIeBlp0uBGAvksvCriBzxG6/5
NNDkKKqh3G6LDrKxl97Kua29lDglRe+GcSdAE5bYiFzbpurhqa2t4xE56hW7/C0alj5vuHXLJY26
ANXqhoe3r0pGzB6ynKsRoJpXATdq2ObfNdj+FTOTGz/DdFd8U/Dj669B+BgCKAcpwZ5Fs4DTZIsU
mgQ55tkHlI2B6nppB1I9oVoZc5pH2oWLxDtK4SWwHGERS7AkwLc86PY1Ubli76NyITE2e5mvO0ZC
qY9Xnt+9E3Eq+/ejbG16judYXq3A5ZKO+9IV0/hckm2u+tr05YJdsnE23+nee3ExUlfDqetSWL9h
AUjXtmaYZ/TrFFkEnjSV3cbK1WKjsftkK7D6nzPbwQjOnBzNVxrKgFeItX12r8au/JbOrcNhTyqb
XWDMU6yeeLxu5zV3Edu3M8rysc2tEFAM5CXucDPNgakP6Izg7axlNLniFPIhTp9TsZL4QY/AEl/z
RZjufcCdXmBGUX540Omm4gPoxd4dISqlfVPSZXj1cEKt71ZHp2iHy+fqC9hW2zWVWNMFQvREkTOJ
ys0387QUAahSQS+ZYav5KPsNmFwS81HXGdj4G042uMamggM8D3E1qYYbF4/wSw7EnfTqErqLSxbL
B7NqjxIkEXEUNya1eDHrnixT9GmEl9Yf4151/oA4hC27TRPmiwPmyiG+EzGbQhMsPGm1coQnB8hQ
OHyd3ZaER3gGRPLB5TS6V3qZi1sHOtd+lRVx/j7t1hloC4JlYvO+T6AfQXKMT+zBRoWMH4uJc1gP
bFp9jiwh5kPReo8Uj1xWyVCHJVqyPY4nIKJRxOcUyR5tvpK5th7Ozs+yW330Uc0dw1G6juvL92b6
35Lo/u/0t/+/ZXl8l8/9zyLcs/08rD/ob69yu3+FeZT/AJHyLxXt96y1/9bfIjAJ4R4YPZDaAdgc
o9f/DfNIi39cSVuCmA/Mf+hbMbX8d0ZS9g9A+xV0OSSvMMVX6b8T5vEj2FGARr1KBWBIxZwFQODn
BA3MzAqdQpnUPcKNbhBPACYae32wCT1tCTdNn8X9L8boH2fb4kqEQLpEwUcCEbiu/+PEpSBmd2xa
t9rxxN4SMeTnLur6b5gw4SqqsCz/xTT9c3oHloSxBTQFZvarxOjn9A49MYMyzjF9jUN7v6Xumq4Q
VZfAtwxut7Yqb0ehiococ/KCNrCC8TOYDtq4EsxsZGcP52dPk+UXH+zHSfd6K0Bfl/gvdsF3XdyP
t2JSOhEqkKUeWhSGchzDI8dR2NaacLhBfjHr/jDp/nOxlIAcuqr8EQR3RaD+gHtW6EPn2cQwGFfj
1Nb9IBGEVoUuPf/9OnH8nfX/f2jCFbpAfh0CoKANB0+D1X5cKklHodPYkhoHl9leJIIypjP6L1ns
qpZXy845w/PbuV2lvEdFm4uHzbdxVos0ndQNn6JMX2iLKK0Ddbqk+9YUcWgc2dh2xhCu9xLvzm9x
l8TtDgelRnun+2o+8AFu/rdy+I6uVlrJC0HnOe8yyuW0L5QLO0gwWnojxWgwlspEvnbdsv4WOU5V
sxk405DiVSl0VcZ9dIL37uBTtiVNUvVePyIIQb7PObxFO+flhvGryu1YZ2Zo6XnYqvRjBilbd4zK
vF/x0YLHNFOVaUH3BuqJ0EzIE0tgsMwdEMUsjuADqlaIdaG0u/od402z4qZ3DukxO1sMGkEFWqf+
bNsRDkkDv3WCPABXHcd4WZ54H8cPSYdus7l6Ot5gNHyIVIAYPNpg0IGwYDr0Ond5nVNffERKmUnr
bDbp/IgJax4PwzCH6L2hdKV7i2S84ZZsyLKoy5wHuM36WLz5eMpfA4na/ZToPG0yWKneSlnqBzKV
/stiUmbqLBMl5lL43CjsrKySwEnWZPxCZgMXdqqgVK4H2mMSLSPobBsbjbCXIyUNv68hP90taNuz
mikiChB7Hc7dNqHvXSsKWFnR+smr8MzuO5na/bb4AV1jJCq1PMKf6dx7M5ZYs81H9UayuW/yK2sG
oA7G17oLxXbhzM73AlR6einnkT0X6Qz9JAfKMO1X0/KvZLSwUKNpydheREOSHwO1EtL6bUsJPIZw
0+vj5pJh65ut3Gj7oHnk/G8lSkVML1WlOEwvabcReVnJMs4HmxrwT4ti3DyOZJZvxHH8r4hSPHuX
KjjNLBsShoiEgs3zA5ZeFT/otp3EPiqqVj8KE1PxqOhixbFdxyCnJglTz4/WwuAIC/5IzFNQCGiR
NdQ+0+J3HiCpf0SUysRfRpn0w22GbY9dmIvr365nYhZK6n/9ZrnFzJ1CBUcoJucKP7ndQlGInRZl
Dj/TIDvAXXXs28xtO1ZNHdot0Rb5J+RpdOtu7cbcHGSR99GrVj3u2ta7K1jONvnmGLqcfaQ8Wi/o
BHHVcPjiDzspyyfMjKxHKIBR5m3N4NfdtTmbd3hT5mzny8KG/bJ2FQZgl+LfR+Dz4KwvQixe3KDx
qhAZVt6kyzzwD4XttXj0eSrHZ0R0j2avR4a6YQ0cMIiRqBhDIho3zyxVETurFXMtUuxQm79CNYDU
iTwshhynQk3frEEw0aDj6p1NZpm99VO51XyZY3sAVHsRItaHqNvKD5Snojr4zKTPnWLF/bzE5A6e
sFPfjbWCeiKgUEJqg1TBxK1pzePiyExx5i6xnxbY7o5xvhy2Lnuhq3CnDMxuZieEDqiha9BDF49w
dQ+PKiNRs4yYUuockVs3FG7QD2jqF72HuooVT3kyPU90/F3NLWD2mQXYCgcbIwPGTRW8/VdVEqP3
mPft0ICf9++nGIVwYMn8W4J8hBrIZP40zONJBKYPRZe9Ol6hxZ+QALRs8QcYVr+NeM53hYLJu0/j
UwSx83FVsj0X0/JlsiNi9bISIKXvd6SN3kccuSfeFOsOY5h4rFZV26gEqbdWiIkKL57Zo7SkP5ie
ocVH63znDPz4i3NHwEh1tLJ4Xxkkf+bLfF9MEworODYZIIBh9xXvP5Qj4gHSbWsGwB77ApMpLNVM
fowhdmqE+DCl682V4GxI3F2WrTzmpFcXm+udzkV6hh0SeYnt7ZaUJUQ7OAvost0Ath0OYwax7tJW
7EAU4FNF7Q21A4rYwt/hBPM7EBgdoMXxkkiUUb6VMIzS7HUr1mc6AOuxIzKLepOMCD7d9Bld0Lmz
QFHZvN22rfuEgRHmTahba6VSBEbmORJOhC+BVMFbA87nuDDAzVW5o/Oy6xL6G/D6M4DY08QSCrRt
XN9agWDYpu3xlCDuIAhZmQ7I4blNePdMK35AZ7fVulp5jcBJu9ZtOap0tzIOp5Xf+uVAHC2fFKkQ
OUCtuku7/NKJqUL+VvZEpPNNP2IztdXy6lzxRDjyJhbDbgErnRBeaepKdPcJa1G4A0JakLt67ICf
7KlI1vO6Do8IZBp3sUn2iPmk3aWCQg89l8FBFYmJnSNZfeHOBF+nFqMRENKcbDVBfazxbvmnqgRc
GKP27DM/PMV6i/ius0TV2hrrmlCu02dvN5SmSBZjtJPBQYyKSW8AqOrUXuaDP7p4yk4eNoAXmHv8
iI/albjV2jNWp3n3sYLLCK/GZpY6iheEw/TJIkA8B/k82SL+XGH2/VRFUuZNXuhK7ONV3qJyrA/a
XMOXBkQjFuUEEGgT0+e+NTo+jP267ZYR0P5+BWC0BN3tuiITpy4XcI1oTiXfg18sn41ckKHQc99f
M3DTaG88cHVgJeyu78SA2oikph0JzryF3sYnTfrik8wTtZ/ngT0JTAc4JuBxP+RhzR+WuPpMMnjO
yy5C1IBiMLMf47ib8y+ZqOBLriz+GWIzu46AP8BAUBelk0eZI+7M2wWpO1uEHJi4C79XCokC1TwL
MACIaXvNSrlBytlyRHho4P+7Jc6gYxYtBAL7tKW52xkAWSAUyIAoEzzG8hXMCaIbWOeBBSQ9KQ8T
EYjuGW3wO7DtuOjEAwLsOCJhRhiJ0XJJXRyREkPB4On+YYxic2yh9/2CyVicNgIRUylE0VRFR/ca
rqLd0PUQxsC9veJY5MgSHtigUHpzhQ6jyp4Ar5qpXpeN7nJM3eoOqn3WDL0rVD0LIw+ZFuo9WIDt
lOB3A0xLc3wmLCAvJzYCp37Xua8xwuCO1CAbR0FxOqAkDsPWTGnoFXze17SkmafXOGGk7o2LTQ6d
i5DKMCpGPhS+OiLW9RoCpeypTfV4JiMJCGCJUHNm02ZN1nkkVHFVXLpknN+XoXhlgyY7A1RiqIkz
J7HI6Z6liPqwU340qItHYKQi2Wkaxc8acWZ7HLFTg0A42WwK4q8KTfsTG1J2SlFAERGY8DOj83Bo
0bijHLKsljgOb0Cw6eO00ArNzuDOiF8AssxE/uTQaz8tekHaaqfyG5tlv4O+Gs5yuBZhVboWQ8ui
5z1Hdm6FiJcuvuNiIZfcLNt9nzCgcVHFGUEw5Dh+VaVBmAlwlul8DXi530J1WGaNvFWhJ4iHt8Xg
1aZWFO8s0uoQXJrz9hhHm92VM4++rIPpPxJtNAbSSg7nIqZVeypcXCFoZCjrKhoHOBPz+cYU8PMH
6ftvOFNNXJcWeUiFD/qy9hgqEFdcNdT7FJb5zD+h9CwM+BnLjj2RK/reXiPQKnbD0UXbUjbSML2z
tOC1gMrh0sIGf+DJZl8spREy6ni0nrgh/MZ23B5AZNA3CHtxXgIxywnCP/JquXH5Zh8EsOQPEt8r
kh4AFea6HtJIunotWvu+dKq8o7qI0c4M7h0QA4L0wajwR9I6DOFl6ObaDAuK9ZpuM1S8xIRnT2I4
wQH99b8jxABbmo9r8qkrYkC3yP1BwOGKMGyFCGx/WKIBAR0OCN5RThB21XlA3IhTI8ww1K1fpE8Q
3IPIWIQj6zwJD7mPSnoRXcn0KUcwnUfmTTcXN2bLngYY/7M6iGrWR+10celjOj7Do5I2PcSbl0XQ
cJlGJAyZuYS0suBfpbKx2m02drcQOkQRkLtePUF57y8cXBaoRTrsE2YRjEJEF9VD5+PDlppWNNSh
qIMBR4ZawuB2bZbWdeneod3pHno8fsTZSdBrKwcMA4gPijyaqpEdk6VIdi125gnk72ckJqzvWA4T
+8F7brIdWjGEMVg53HkYnM7QpiFIuV/6BoGlH9q8Zzeo6vFNOW7ZvWNQlWtUzWNVquTglqy9S1HF
HzIkre1B6EXoATr2knkFfSAUiPt5Tfo7Bwhlh+jQ9Gu5bPI1y4m5DQh7eIpaIo7TXL4AR1dnslJx
m2Xj9AL+1xw2GdjeEmTxROk0n9ok0d0BNUjuxHSNXRtJLmtZJh4hiAkOauQfzPuZMTT6G3bzUngU
J0R4bC7kx2wCtYHWQ/WIOB5as9xkGCj3PSwPOwrURNYMR/4xJMqdyeQoEJm+jQ7AUTAoTYB0IZPK
o5Ma/XygGhmv0J0i3K1fGTpEWUmIOegyZx9yU6ZNC1b6xBG6sVsym+AQ38x1qoyvATy4YGHj7rEN
eX4YYf+9G9RUfEBk1/Y7r6ICoDoh28NI9AMGSFM1Cp92Xw3XbDA3xACrVSQAqkYLwlo4esUotzO5
KcuJ48ApUzwtyEs009s7q3kGwgad/XHwkXjMi9lVNRJcAE8TK1HAkBPR0bqgcX9ZBj+HRhdh2yeK
28a3A/sNyVoIUFtSeVh7luqDHxEsdZhUTl0zZ8l1Q2LMvPGFL6JaYrS8RWhHcV4NsBuVI81DIgbw
AU6C9EsOac/71a/bZTAmRz7SYtraQRqz7snKE3C9GDBY3evSdXsOwwbC02j3Sjuh3rKhszUcNvRd
TBeFENGuPScQG15ARFJsSNiXnsFXIlEwn0KKLEAxV78DyOfPkFV8G7uAU9d1aIIRbudogycPVtAA
QnhdkavC6oRL+lUTW+yoxQGHNgCRtTr0AfOpFfKm3xJxNlBEHSLdI01JDGW3V4ogbhHKew+O3s4H
rNw3gsVgfW0LhYJeEMOVLeYVh9t4Nl7T+2UL9qQRyb3WBHsmaYKfhvcV78TdADPU85iv4j5FHG3t
pN1w98ubAo/l0iI87QA9QYj3bQ6rHgYgjUZBE8F/GwyCat2wMPp1Xaj4PCBBBw92Lb7gi5RAuGRS
Hvk0zWeiK5bti0pDdW2EYCvO4s4/WQ3iDMxTMYbz4uLs/Vb4xJ1kYqdX6/DQmxl17NYLghBWTNMM
QyCaqRuxKoLci8FWBBw0E8cEBmvWrBapRDzBTLRvRZJ/GuIO9mRgNmO/SzZYRcDBczucikRs8QHf
HFV88RLCkluR+a1oynULFNGK/fR5mFb1mUTj9gJkEIYk6C0rjdcIfSnuXh/pO59Oa9c4gVzMGyFW
fxh52b/2uUTzgzMULKxGx/k7mjODjVr0yVxHLGJ3iSHdsoNcXT/AQxO/AZ26httkvrspGG1f1Vg8
4/yGZ4h4M//ml4L0MK2A/8TOWs1nAU724nv4sjBPXPGtbADHi3okp684F1x/9lFUPJUgleQO1VK/
MLEgEizpKe+REJrOJ0g8kMdkmXQX0DVqD/bVPzOQG3s2IkPlCh73r4sshwsf4jFudJt1n8HzAViA
aiTGpAQxKrCG4CUdzgstp1eXQ7N86LcY6FpkCyADYu1Dt48LY2xdWTr0u8BK/KpQ1AFT9DBONRay
3U8hHXDAgIQBEoGvkgAWhUAvpLglOouReWQqK5sZybxf8a/R9GcOrUYsBvlm+6i9mYxsPUYHDvb+
KnTBD5EZjqgddPjEHQZZpOjsVzPsUzOmL2VstgYnE/4a3kkkVuG7MTa8Q3Tk4/XEwu/z77gTcpXk
W8JGei7L7tJ1E8JVKp4nw5m1GRmHWniN07rOWyTDSWQDL/F2gvkJAiQIduB5eRg7jpsBzmsjKxKO
EZN5M1TOF8nVrwnYiRYy2g4FsnGQYQSS1zzmWwV4Zq2CfJvSDPdK0go/wpctfgV3low34CTI/EKT
ySTgt1M6vGiQSNc8QVnak+0XnEIRH1Z8wADDvLgzMOOqL+MEgewepPYV/vkO5QC/wk1KLAcUtIya
Dbc9j1i2mxRyF/bVSD0/ER9BgYHvK+DhKbRKvkUZxQ+ALQ+36Z/YDpXol2+iqM/MwRuCZ5DLDheX
04C/U81eiT10zHF+XLNNAfLyusKNWsA/hMYaip9v8ZyAvEqwsw/4hjQ8fwBt8XijtBrN2wC3N8qz
bLf5hSQLAvdQLpEBYEA3iLso1diUPcZ1cQcCPuVZs5Z8EfcxSs946xaxvKLxN/bDlIdWv8SGbPLg
5wKaEuIguzguEKYh+bmU+GmwvOCDakQLD/fwq+JTlWW15GfAgAjXnUaLrxFQwUz3XEPWtXP4DOGm
DP1cAdeigO0gZm7TBrm+07Jn+YxLDANMynUChVhAg6S7I4PGFGdGOt5CW2hrrUP6gYUSOVZLyU9j
Fh/EVGzjc9pCrlT/H5L0E+A26Ftm2yI1dyIQB+Cw40Y+QKUSz+dyNtnb35MHfyKH4PoFNQEjJoza
eA9/IimQsQBfNaPYtcjSfJgChRLMji4PdUUgDTrQeBntL1iY79LhP9AVWAsETAI/IdJowLr9nCGF
ZhpfpYPmqc6LSL4BvXME+tgYCiiMdzu4eLJLuhql6tJFyHkbwABHhxVQC3hVoZ4GP3LZVA5agqsx
pZ4CGQ8rVdkn5Uvrd1nvMRqrTeKwXy3UWRhcbPmS5pF7X6i4P1SxQqzxHMV6V0FQ8atsiR9tM1fi
BzwTtMxlWZK/sG5vUSJjHB9rjRmYYW/P+tz1Qu0MzcKj9qm/owVIZD536vnvn+bP/BbSW8DDFNCT
YmV8/QBozD9STqvbOMc9n/HwDNBYAixh2Ou5hz4Aoy5qx98v9/OFYjkYeHNknpSI+PlTpsW0gnfH
fp1r+b0wscCATcPXdX09WoGiMJj1ClKgcAB53HAG7/7+A8Tpnz4C6EWQurBDgVLN//nnfyDZmE9Y
EOANavR/anntzbBFeygBbQ6GKuoecCalbh+ZTgJN7o14a7cBXw6SdWoB4FNoRHEupMNEbUE6IZO1
h8KlnQqkZdtE5F1NS85401qawuoaWgcQxmJ/NRAiIN7Obsl2CpT7AgNTj/iaFq8wsvAhLCcn2cmo
32UQbobmn7B95pATvAPQfO1RUgoKIgF2qQEZp5o3YxTMp7JbU3YzodFJ7oFU5xIZmUidPunBEvs4
+ICH+F/Unelu3FiWdV+lXoAG5wH40EBziFERmiVbfwjZkjmTl/Pw9N+i7ayylFl2J/pPF5CZQFpW
DIzgveees/fa8DaV6p7akwWXzj7TozqdWJS7QeaB7VLmyrd9WBabSU7WpXkM+S8yhyoLsio0jkgo
revImfnTGtwBwrVRQywEuF9RwGEa60qdxuwW6lDw4snESradBu+VyZoWPUdiEuEGU519KBp0UL7e
Wf1FamfOV1mLWUq5xgl7REgb+tB3Zhg+lk4IsaiJ4/hhabrl2pLmjsUWKG/sGjmxDoFKfza/SBrB
gp9bA5tUZ6MD3cXGPPevRq5TZaG96aXbKdXCbo9sg+2g7UlkcJmspopfLXZSbCq0rfmFltBpCNSl
LmdXd9hyvbmJ2WUzzeZCcY5PttK0KlRQdvLAYRtJ3b5DMglal/Ap5j3f9iujzpzkMCHsmDaJ1tFq
a8tpknedMsrFcbJGBCddUtPe7J1Z1MHw7RH6ROdJehr4qV+1IwhE9KaJs2P28+0iWLxpizFpw5cG
W/UFMt4+9cZiiNurbnLEp5b0G5r7YgrpRI7OhtgJ61GFjeyrqUwfnHSv+hx2XVkEIfJUpr6S/Yzd
8IT8jN6zCbP+rJg6B4y8TWfp8H0Xn8YU402XDror1QOMezpfX5UqU68xeCg6EjpLB6yP4yk/UFaX
v1sW32kfsISxVKzab6Y8Bsp39e3i5JhZJjSlVN2kxb3lRcycrnmPrFO2Hkqyp9TxObV7PoJfLxLr
FvbzboONHNgUjB+cdmw373cbdeT8ENq4fvLc4bgYSbQekYPO09Wvn2ddXN88j4O4hBM8tr7VUvKe
Q0LfDcV4CvtV1yTrIQZu/JoiGq93ceoYQPxLi4NNvsiIE8NFqT523BRff/0S/nSJv3kKVt4PWXYQ
zrW3l3hx8BSUBWRjebQnaJOUebQirGugaQzNNWN+KaKZa/DrZ31fQ/COUcdgJ2egblr2+zfOjCYG
OUeHoISWc9QU6l9WrXUcmpfNpyECYfGbdf9P+xzvk/k6/h9UO4yv3xmgIEikU5ExJlzixLmc5pBI
r2jSXp25YSn59bt7//XBecIeo2B3B/GhoCB6e01LRA1ON6WAxh1KVRSpIpPI/BBL+fnXT/RXHx7g
AKynCvoE5b0lNO6jUm90IgMQQ2afDSNMQGXHOX8A30sg1Lanl+8D/18/L3f+u2+uKqv4hjAAYMfg
mmrrK/tpE2XTK802RF9KayK/lOW2Pcy6jHEum0nMwK9dkZdlZdNXI6mUF0PqBnyrqd0+t7GWdIFk
z/WLWqWNGqBlMI4ZE6bZF6GTX1vFoN2L0iounInul5swin9wGFY+F4kqAy0PbZtjGN0fttphptGV
JGL01WgYnnMcE0g6Emc6QMozKl8l3OtZMwbiW4gUq9MLVmdGELVZfR7RCsJiV9Rpz+y+tK8mxWK7
mpMmSj5Wjl10WHv0Gv+4a0pWoW2tb+evnsJA8gSDloLGf2GF+46eSf/qqB3LUBvaiziM1aIThWiW
g7RDkMGqHetp1xM4JSWwE7+dI51G8Oflt+aDpFF3ngrOgvaVjtxdHKJcJOVZ7qrwJrMihTHfMnZy
cejNMLWD1u4E6pK+KDgTqciNiQ+IK5WN01nQLmoLsgNbR8ywCPaNnPnTqR6awt4ki85CVo4ptgDm
x7fTt0ZBjN/SzZnpvaRIqOnAJI582RpFxxtBxkFPcqZIcFJ72hpZrteeVqL7UMrha55rRolqASSA
p8623HotkVjyRWukdDSNTO98sNC9vqtEiafDlIzwMUFebQGU753dtETax1Yk4wPs8oQ6RDINcZCw
dhzLJtIjb45TOwlKx263TbquTAQd6TvGmbbpJVXIFjineqd79jQOoN6zBfGSGI3j9z3BoHvUsK6F
5Px9bxpASCjbTyIe14/KsakJRJRQj33/+0wK7OgoEz9iXyRdY+sXMOyyj5NB6AiczUnsgAw7pp8h
1v4k0b+/05Fh0F3Q5XB5QjaRHUtFqpCpCqmmq0qZuzVmx9iMszN2mxxNPnShpe/DUwpmJN80RdfW
ASqBojglYwtIPJ+gBvkGAhAJU5fBl/m7PGJpZl5yWXaR2JqFTUczn9k6aY+KWHaJkyNiJf724aZN
oi3EYZDecazm6YeR+m8JSP83jNf/g/hWwJw/rX5/ytTk6nVJG//jYb3xy3+A9H4uX9qfpaTfHuC7
lBSR/gcOVGAA1jxL9nS0nz+yYdcf2agA2OlVBaQV3d9/ikkV+wNID8ABGp5n+r7r7vRDTMqP1kJE
x6BpyfZqbvw7YtK3+y4onjXsUweliqfDXuFnb5fteWka4N2m47eMnDx9nEh0wBYxLNs+n39TWbzd
cb8/F/XfiqYDQcWbePtcMueqHA1hSJvfICQoitLArGUROHH78NMHcvW9YPoZHfuOjv7jqWx8/cj0
QE+Y7+rEiXhaJ0x4W8sYI2BycNc84BAYfWXWs03R0EefhmHPeF/y2fg/zhb2llC+ipOoeiq0r0N0
Iyk6KH2pkH08tm1IeiWze9UbdLLMyGr89Qt+u29/f73YjhQkdeuZ/9sR9afdM8WrZ4wjk9F+1jCa
tbXMwHPdsOkzczIO6U/CS/xdVbJehX9Vmzwrx26+YZx6DazuKHzffiB5nhhkJxWOL1Ib+GddXUc1
a7jKpmtOtKw5ibqFNFYnWrD0pjQl0GfTOQ16RWOJOp8YMj9JgPrr68gJr4TGwI5Uk5MYHiYpGzeJ
ghsDWAEjUMyLLtOy2rMj52k2iPfJRHU7NuY1YomJtVHS3JkVy+tNOw4MK9lmBoCekA3VVQQZMU3j
tH4RiaCtcJYQd+BpeA4vfv05fDtAvLskFPp8EJjgEPGY7yq1Zo3fSrLO8bFnTETGAgxB6PVS5gVV
MNw7v2+jj1QCpqe04YUcOoccUY8rRGRuf/NS1qv/p5fCfQIajpf0JxTBXGWWXgzC8WWHImEYC2jB
yOeYGNsFigFQ/zmOlWDNkYg5eimIK7yZEcho1I8jWtTfRA78aaXArgGc9o+X897h6yDaszJsnD7i
GvSZGoTfAcMQk8QHKDK/k3+/LSe/fTUhc7AkWoBAqBDWn/90QyRTVOjagJyKJEFyPcZuQEaKWOPX
15i18s/X2KBe1SwN7zKr4NunKXQxM2Mf1hQRPD7D1D1BQyBbKulPtFIGfLiLP3O8JL9Jk1zUzofZ
ErO/dh1jY9eauezFldVukbPcCNrsXpoPO8qZF61k8jU4px4U+wnLEtM3rd+EpUrOTEXjAHCYSyKA
RF1+1pZk8OrYuWeCcdmHrX5ECcXgfRWz1DTCCGwiAlCMTKPMojsrs28rSb+vYYoSjVURbiRZ29KO
i0CfUFvg3XqW5PQFr+YndEP1hY0LU3KixbcnAoYxWFpultwPSNuQDNdkxlYMOXieGK+pjc9sKKvf
XOd3Yv7vH+fKacZ+Bb+cy/32OsdTXo9mlju+lROng/WtYuIMAchA52JIdygYqqMix+bGnBGtWZEP
eRy1o2F7A7/2m7Pm237fjxcD49PgmMR5/j3/jrijvrPD0PY5DsUuZZrJOKySXfkLGE58sa0r4k72
fv1V+8snhUfnkL8K+vv9k+JfKlgkeNIyuhq6ztlEJinrelOfloSoTRgIPd+233Tm/3I5I7EblAMH
XZbkd8tZOXIiHeqU7d3o96uYPSCtKttim1p7eY4ntf2TVS0EolTWE+7rBJqXscNA8Tvqm7LeSe9X
M1oKVEL4X7CtvGsrh52xVKKPHD+ie+3NhTzQrkdIH9MA8+Q6RgQFmIueKKqfsEknv27X/pUlnQVV
CRogX6r6yp0IFNr9+pMx/rT5srLxvbRW4B5LzXumGTHNUWSorDVO8Umz6vwyn89z1pEeZ2IOcxRu
HllsK13bQ5RezHBGRgKyYjCSHimV0fkEZriKIiMMQqbhVsL51Baaga0aAlyq3SRqgx6oTRFsOQuP
BurWs0rT05D0hEN6qu3RDkQhfcIr70ecAzlAPZvyKn+Y+XZM+QVegx0d2NDVpKj0GH1CppVq4Y5m
/GywrDEvnDdtpawuy0tSHRmqFgXHg6g9SqjKfaQQIA+40FE0pb4515af4GanXZZfJ5n+G0bcX+0U
YPbgLyLGoBvwblE1Yhp/fWjZ/pg6CFZAwUZ2h844uU+QxXxfWv7W+eN/aGAbXpuub17/cXoW7T82
ffnyjKy8/A/Ik2At+fdGtv8uX8jGef75/MHf/2Fk+7BiOWxnbXLRmkFB+MfhQ/mAWgcUNWWOA4rY
XhGFP4IkdPUDNCeOKt8QGyyQPNyPswc/4pC5fufRIqowR/5WKrXztv5k7mOucyZ6RSanGPpH7zZ5
YtikTieb3g3DSv6cDKl1BStjYptbKm/Bj+HCpqz2YWfZ94TSocXsa+meyfIFo+Fo6+RS4DBknfg7
yOiGS0sfEYYPU/JAkinpPPAgg2ip7Q1EKbbmafiCUulpifIBO/18HZJSv7W0IscM7WAQUQlzzM2l
92Tc+cz79eapQXBQT/YnQYXjl5VG/HJ4L5uxtqFJHm/DujkqdkEU5lTeC1Ppz2DlXmlauYiRCtJ/
dF/mtnussbsEbT1bB1Wtuq2mdnOAUsIKwBijPSfx+IsuyTe8lOI0QKsbK+xSDocx2qGQOBpUjpe4
F5JNoaAOL1sk9AwVam8eUfFC8aAFMXbHrlEYcUZ9GSy2uWwYH0YUG9pLpS+hn6zBx7hJtkgPh7s0
FzdaJF7CTHrUhxDZe5sYXyWSWgmNie9Qquskj447p1Lz3erZ8TAQLYcFGfn3svJv3b//m/7Bz+kv
//UflBFjs2r++5v6Ln79x/a5+Jy8va/5nR9tBUX7sMJ/iL+gmiAMYGXlfc+blxTzA3UG7QaAffwM
mt4/b21+i2MieaWkZVCL0bD9563Nj2S4lyStUBgx4DD+1q3NXfx2v2f6J69SOdYd3JJUWu9O4IL5
4jzl+bVKJqNgI0vtJzRIxrUG+hVtlpGie77UlaRz7qzBaUNvamvnjrCx8WUR+dySyWmnB3LXCrK6
czt/1GbZnnxJpM4+byvtcQjp/m61WtbxqyTLzYpMppKgWogPmKss6aJGVpzuxrlP7ntsCNzMow3+
Q53ovRkNTItTAkSCuLIij9B0GLbN+EEerukK9MT51bX95CQ2yt0BRXztJQB3OqS71aC46bCYYL8S
DmWeWWjz6KrDCFo4i0M9MJ2EaF27kRrNmxGmUrdD+AwD2v1Nt+EhcTAIVrDSbWpbd21YH0ixcizw
o5rBplpSPY6CCLUGRkmtR6k929+yzfSZ3uqMOZ9o145YwBChPqfqrB3oZiO6FziQBmaWUjYNd0Lu
9HPXW4vuklmHFqTqB93xFt2J0ZEYjQbDRaknOsNdLaV7TY/ngJRnRCZa5xSPWdrRExkLncOkyHJS
shxcWIEJpBelZIMjMliEmpe+pg2EmVmg0s+JtGi5q4bChlYE923azVZKz2QeYwMHmd1k007Kq3j2
wsFZWymL+oJXWY9YoAnh9KOkmRGqa8R/uYNVpbI3i1FqAyOHwI3MS7YiOKV9knOSkZa7DmGxrDy0
agyHqBcZWafQRLJupzS6ipMGu6bijhb+yHxMJ7JowgLKcC9bogjyArEtgJLoUBiykvu5HHHcK2Jn
oZteEemGTFwhyrqvRggb327lv7Xk/Q9LFvFa3nbN62tHzfIfUKgYoMiAkq2pGlBfMamvc7x/v8p5
eSIERVn1Rxf15yLmLx/rj9VPdj4oDkWDoVuMuoy1v/fH6sePWPRWLBjro8KI71+rn/xBA90FjJAU
LFCc6xnsj6aq/AENLhQ6MH5QwxGj/J2mKvi/t6vf+8vwp9SKqE165MLpvi+OjHpcS3kthoKpDKmR
NNWU+ZxZzKL8mT18uSc8Ui4DUopTI8BsZYSHvHJjhjiW1+lBle2sL5np6mTKmDd1fWVih8cSAAgK
aeryaKObsF5WICZiGjchvF2/VvSLMLobwn28Opk8hVLfeE7iWzs7S/3ZEodaPbbmVWVf6OnV0B4z
/ntEHrkkl+20RZ/t5eFRURpPTc4NlDBrXrylO1v6duUyydlnq9yF4c3oPBjJZSW94ghxe/3cLLRK
HaZYpKDmpyJleLU3lc0QHo0qMMu7Cbe45qlr6OxObfbx+KwOSIOr2FVgtKf9TTHfxuCM5L2UPSrL
05DtrfgUtrui25vzMRq3uFfMcWOKXZqT035hKqG75A+O4auZ100YhJjkbs1koxuXsXOhjEGaH9cE
5/igjad5uJplerl+HFPKfJKqTY7VCNmnll4xQQk1RF67ZvnoGxFuycP6T4Wh4TGervsMBpSMbvTI
aKY0zo1+W7e3YX5K451keGkWxDbBCi6Qgmzxu3Q7mwcSWS0cU9lJKBtVbOv4+znrb60jf106rQ/x
fy0Tb6X0/ful4Dg30by03XP58xrA6fGPisfmDiX1gza1AlKZtj4Fx/db3uSGN/GprMd3oJWWQmvh
j6OMxo9Mzj/8zh8/+nHHa6wgyNwYyfxz+PJf/4/LFr1WPwYM35MM//X/Pw8cCOd6e5hhekILkc6W
xvNxMEIx9bbFNUtlJoSpx7u2WS0XVrIsQRICp6KYUHeaaNfBKP6h89Qt/Q7W0ri3LETuaVVLFCml
OI7NkL8Q5iRd5qwfV0qY3ZoxcAFP6FIddGmt7DuyNDR3MPvuBM+g+VpP6IFc1LGhb5S5/joMkJxc
YyjIJugL/Y54b6qCqY2HCF173ZA8rz3U9ixk2hRhcmVNJSndrZHQTQamRiqq7oRflNqRDulg04lI
Wj3DAzpI4WVZKIyCTQNU90Afsaiinay09qbP87PFpj6iOTXUR8Sm+quSAJFqkZ1vZESDe3Vypn09
WTAfwG6lwdJa5nURW+AJmbbi+7baxzgZWqhAsv3RNsevgyOa3k2GXOyAoDA2zrRILv0epN2dYZX5
Qa60b4yc+gsx8yad+pzuyBRfMkPAbajPKlCIpdzpXfc5adTUZYC+0FLtwFRpabKxKs3VWzPd9FZ6
IWvkRdtEgMcJ4KM0Mh876UtbF5c2dQa1at4/Sbkj+QRCmK4tELP2Y/SEOdE4J8uJAXTUmK9jR8+w
TpWbORRPwko/ii60KMuK2DULXBAxJUnUJ8oq4kG/bJvBUlI4lcZEWLfVfB5hIcQgK2sHV5hIq/xT
gtvJXRpb2kItPBlCawKaaB4o0SOuue7Wyur5Qe/6feYYcB4wDEfLjmqUq4jzWZ53uZkpngzNLDYj
/VCW0cs4dj5z/sSD1GV4Rf2kpMRezdmWEpuCOQXPJM3U63G1sAXYr9VMHLfWXPdqS6fWNp574dA1
ggFutthS5KLQPSKSHLcv5l02xh/Zfh9iw0w4AQNmQepS2Dv6fHCU4QymaQHAywTiR7tM7XcEIErB
aM6I2xprmb1sSdUviBHpykoI/9yCzlaC8aozgSKN2jZV234PF8Dn6NG6et8BA8yb3i9mhegcNecL
oRfrsdwosOrKeRLAfrBcOI83ixoXG6UduGD1mH7JY9mkvyc6Wo+pdHQatd+gRbAiN2RcfhyNHtuZ
Bq8b3EBAg2XYpFInVDeDcRWUmnEa2QDMUZ0/ggKattM47eEsuCT5kERsmPUe5U13tgm7uFrwFz0Q
AVE8dsYNA3z8kw37Q5Sbzu0A8tzlLIbnHlZAcyX4SSCysaYczzQ0doVNxSoNzf2CmjodehR3clkC
WVTyTWeK/oBBRvlqYa7bp3K41rb9rrLb6FKO5cmvOtqqCsPs1u2y9FrIsFUQ4iyePTras2SlJeep
6TipyoXaG+Uua4ubMSIIpLacec8ByTw5chhtjFDsckxJ5KU1J6Miu8xNO/m+RL7CNKqGQ4ZTJiWX
JM+62qUE81UwNUvvnBt57nYGHDEpDP3aic7ZLFHDp0wY7IzYv4lma1l8pd9cuZDoFr79pJsPHMQi
ebxP50n2RO2z5My4z+FU47Z+TLp89Yakl3lafwLHB16tGQ7gLG+VngsZDaqfCpQT5XSIZ3tf0g/J
EUha4TXqxTOY3kPbW4EWxQ9zXhkuLrnwPCNRxWf/xNwJ0miM4xx45EOS0r40cwgE5asUc2YFuWRm
Jwe06C6f622Sszg7A7wBR/5kmnV0TPskvdESrPGjwu1udRLY/NTvZOlESJpyMcALP0pN1fodvak8
q0B3YL0q5KX1uFv5xhcMpqOCmGYRVFLiI8YTHqSOgpGR4o82ZaO8YOxU7XJX5EbpdXBO5GWKd7J8
R/JHslN6eWE1SA4alYyQpdovu6zf1piN3XY2PspJD5cv285WLnyG0WDF6FfZOcNWSWcAIJVo/4q+
/QTN8NMsdTV6VXVmFhOhrOQYps14rrVEb3fjGNGyQljcM8a4XKwIzCx1UIyrOUK9cAfJ5hFTvbiw
jOZ6kj9K1boghv227TDRctQ8TLK1DashIIH5JKWwoBuJbcYxL9NBGBAh1NLVjcgHezZvhNmnZ33o
u0NRcws52ZOaj1RcRh00YsBAFIruCXxN7qJA+Kohh3ma6JW4cmXszdrAHwUcyCEDnWLNeEL+Q952
KLtdX8ofhXls9Fa6nMwC6oUSixsDEbNTHszua+tM7QN3BwthYs7nyVIrv0nHcpul7d7CrLI12nEb
yU7I3lafdU2/WmaahQAA7ytHu7ecLN23wph8lZO6nw6a9RjK45Hx3uwqSfQYj9KRpPYg1LXRHVaP
Z1j3wwED+bhpRa16bZUY93A59SutIz1jaZStjXXFDSXMljqJPeNM9dtk3cdaxsfmsufp2zi0iHw2
g1jP8dwb0SkKLXKlnBHbfbIwgokWRBAY6ndJbSm7JIu7bd7amAJLht9JmLmGnPaeEsF6bStrawvx
mDvqeFGm+Y020tRoZu1oqm23befqcybqp94Z/XpAhTfETIinOFs2KMnOq5pdU7XLWdLgQWT5vOnC
eJtarY4tU/naZfZeq2YmQYJ8CcscdJ7LxiHT5y4AJcUPM+W6rsF1o6UakKnX90JJd0qEfq5sa+tU
CUu9NRtV3VRopL24wf9RNYN8obDakhSneNJUqjdMQsuLED6xG3WwYNvQLHfLJIuHWquXbQwE2RSz
20UrQSO2duoqrV7UORBD72ApTzfaqAdRhfzMRJztC9xXl6j7/aoYYcw6w8EE8YhnAuOElKEzV4qt
KklmkI/GBlSCK2FZc/PVVcLMdXSzQZ+3bRRup6bcZFGFVztbWmTw8qPAQeUrar1VKxv5pKZsJpOd
SbXFWdeTu7CnpUMJd5IcfLZV1KO/05mUyoMEegJVaTDgl69Zq712CbtduRAia2O2NuXuOolzzDl4
p9bZj69nje3aZb6J9TAPKuUytKMs6LGJ4r0M9zkQajQdrMZ57ayY0czTW/m2kaYL08gsABzE78Hy
dZWydi6YblJmZfIjRqYcISP9rEaRc+iycxlE1COnyKRq6ukTIUK0VzF7OEV7a6RYGHv4q8Ia7kIg
E14xFk/M/rV9Kw2Gi6b9Jo9VUMG9foyMJIYiZSFFVuNI3os4hHbOxMIv81aBC1Y33lQ1D9wzO2YY
/lDkqg89JEVHbXSbJE6snaGjQcLiy1cuUT/3VlXdYHG8bhUum56NVtBSYSkO/XL4Vh7NBPhXtxSk
I85GpvoLCh09M7dlFH+tpF65BovFTjaUpw5f+FKW7qiHCWSM9lvZQ1prJ80bPIDNRpls0GTltAe0
8sqkoQv62NmpS/9UdCqSbgC4wcR5YaM5U/w8otHe9AMH6DKHu4AHxhx2plrh/xTy8tSqCdb5eAq3
SQTvJunk+UJaKNhIpwu3C4yTe6c2v4Bka7e1AdgNbJRFBVkmXtrIE18RKepu5SZkCqs55XyJJPST
Ua8qKRp+yhNqRcuFJxq5RHuKq0Sxp11qLlsKsD1ggFvLmi+ShHhn9Lj1bYHkMLDAbrz0aQwqpzLK
CwYHizdESupnwBCCVkSAPvJ22RmzspQuhIvXLi1CkB1O0x4MszrMg/IV19EXZYGiU4vo2OaZH4b1
E6rh8ArhjwggoVnbwtGqXW58xXaIzlHXrmx7fuxoGSOMKfSdUVUPcIftjVmasQsNGrls32Hv1NXP
cVvsnGhaThSJTH+agBZl70VzwjA2M4+lJCtYEJ0iqPM6ddH2Dd6QnM1xNYkV2itkNor2rt1NetLs
ZVvSrwB4Qua7GmC+nyTmJAEMuPQamgzA3JjvvzHf2Il213O5T4Yj8694guzpJMz/rf5FCYVyla8+
vzqbH5a0/dzY6U0baWeljoCCWsp0FQK5ch2gUV4qmsQ3rZKiA0OfF85YTd0RkvhxVozxoFHFXMGZ
WlYC7xIoXRQfjcjB4W9R2wurqsH0FvK5B9VQj/XX0Im8XClPxUJqjB2LgJwOKjX286hfRl9v4n59
Di2I8rg6jX04ftRCW/LyWBruODfq7K+Jg2DG6L8mVh/ereyGG2MoxxctIakYi8F4VgVWTBYDM/8c
NaF6EYdaL4LS7MNgrqFjU2eJj/EM3zmFyvQlMdDu5tpkAdqhfEE8ey2gW+6XJNtUTY50AjJar4mv
JrCeFhAUcy0+gkzNH2KM39tsAHOAcuqTrixeL4WLb4RQqapmQs6WCiiATm8gmE2XvRbZ2znWgKVx
NPHBVCdeCVOjm7N8Z/fqcJGlAqc5dEvuuv48EGAC7RtHVVRPPk53IOFhr+yspP3S6SCoSgXvocPj
9SYy4Dq9XxJl9OCOiNrt21E+LYNyzqtkDz6w3QqpMA9GBAdODSNghbTAMgehE8guH6ByexJOfwJe
t8F54jnaOAd1tHwqlxZXjiGZ9aUTZs5BN0fEQZr+aI/pLWkYxR55gsa5j9iysZg/F2TfOdj+y5cs
bG6NetpYtcZmnVpuxK86kUpmnJTp5yS95mCwT/sdee0ew1BTyk9JKfbI9dTn0VGNwIiVR6gHOyxa
Z46oNAXz5hUu8GYioNDqyP3JehoBJTKHabIQMyhzMCpWdAF+3jxWVaT6HEEBwZfMRsoMansFvAN/
uXHUixgitlwy9CRxZWOA4ctncVl15YYUhP5WmDRQCtXc9bZeeoxX96VZHGWDKmZcDDAvMX24RpLD
R+yiCFpG6NVgPQolQD5OJEPXaVfTDD1dGSL7wIyDw6W8OKcU25WbVVq97cL5urW08aUtU9OvLewC
k3CUW6c0KQzG9YxgRv2cbEa1apCjKTCLifq4dRxRYj7NrTygezVcTLUq7oquB8uBY6zxNCSFm6yw
4hs1rM0gW2IAxPjjt6OTwdbJ9XGXVYxoIRpARLPTsf/SxksgmGJssUg/51JthH4b6dy7ijUObtgN
t6JZ7CNG6WZvyB1FipZv1Diugqg38uM8Z4+aMVx1op49JJ4KXoKhua0tAbgYfXjHPQy+BcZHMcmZ
DbhwdI7GUB+GPho9IRvLPpsqsYV/Dzuj79KNPNm4V0YFysrMiVutKmnbo1F50VNqmmDl+ViT9hQB
OWeJ53pTBHByVWIVBHlOuVmbmfBF7sjgGsunKWR8H+puaQP2qLL+YJkN/oBxnSoNvezheq02vdKH
oHAkZjTThHBIz9WttBT2w1zP9GQp1PLcrHYjlRiwUG5up5eeJsFOA0PxrpqZiKtZCZuOxszc6IzO
wuqkLtyZSAEP2Islv5yI0ggbmF4cUhmeCzO5b1nU7KZW2VbL/NRHL4OpsRlFQxlUvV3u5RTpo7Do
kiiZei/3QgfuCck5sg0A4Y4x72XFOY0tG0GsTSpBOmrO32Vi4XZogOh0Z5RvenlRYeBq42iAV5LK
nDp66F5KrW0XiGWrJ1lFPoMAACFPTwpGZZKjhOPv85RjVS4JLA/kiEIqtbKDhLQLJgwgqMVITszM
vkRheR1K7WsPOgc4z50l4O9BEsl8pSa63TAZq4ZLol7LU3SVkyv0QOQp2/0INI8uWOHOkmr41RRL
L5Ui4cW1jXsLZ7lbFZABKtnaRKl91Apzs8zIlqno4Urq2bHAH+cRlkitE0W3yqBeFtV0SvI4DvpW
uaFORSyrGDISR/sBXL60mRKOxVp0EaYJ8l498RNhXyFX/li30006zXt2/nPftQEy9Y1RV75QdZSX
3MjqzGDCVklfYkJijnfYQ1NckeZUbxRVvrHq1XICGVnGzIgYk42CWzzmPKtRokVTdOGgrnwO9YnW
YSemdJPkSfQpiglnG9sYoa2iRJtWa6nJuoLKwgQ+ni83Cn6f5zBP49Myl3hhUubN6Ox8EDwPCv3R
V4EQi0yX4mB0/EYjYihfJGpswuylmMo9x0Bo/e3MCQwMXDoaQdPnD3067GjIlK96DFBpDJlIV1Ie
bfJSR2silXe4EWDopba1Fp9JkDg9u4iqdefJmNDNJZqyLazpThT0KMu2GR55i9W+0vSP9Hh5dWVE
n8Eycg9Bd7kNseVsVPSPr+U83pQ0IQiKYwOzBqhIXBF0txyAWpWGQrcMd2BzuWuaNb+0twjC6IEA
JgOtTZFwjeK5vNT4vOlQzTeoFWgMxu2wZRi3zcrmhU5MHCj5DLHGQMfrcLTx/j97Z9LcNpau6f/S
60QGpoNh0XdBAiQlkqKowZK9QdiSDRwAB/P86/uB83aV7brX2RXRm47oVUVkRSYpEDj4hvd9XlEY
jIHHbPgEeIluaCqfRGPfOG3xkLrVNR/m6rDMbn01M35lf7Zf4DXcaxGzGjg8WpAQfbVvJn0M+tFW
Dz1WsAckLhyfhdzbY/SxrOJzz/27yS3toY8S8+i2S3J1l+62QwnIJme+GRd22biBtqTMN9s0RnnU
So2ZlyqAnAy3zdCFgseapJnEBbclWoZUOXM+i2EracAnRx+by1hQtbPaP1Ra9aVfIjD6/d4oe3e3
sB+Spn875jAPKyU/MT9+LqzpG0d8tqHDqu/KYgg84ljGym5ObD/cAIrJdC3M3N/IOKoJk3Jr3l4Y
iBAgiCZsUn86iKzvDhqzYEnMEx3mPN7XqjxirugCBOyKTmLsbnxVlTfjeKsyeSsSMazm7BmXsZ5v
DHehKuKw32A5PXdZdEo8Kwtc1vRCa5dgMOpPWl3UoRLTDSUt5iO2A7f8hQOm4TQQLdPqxozWVgjN
FX9gTKdSPkAZ6yCJFBoVej0+a1HVH/1yuY2BAh9LT8V3FIot4+XsGVNyvEmEOQS+P7lPuKcEdGDt
lGVdg9HfOyDL/rSQEXIPqBOlFakGPqIurV6Oc2Z+Ttzu3pznb/BYwkkuflio6LZmQ7NJCMzZOoyf
vxWRcW0b49gx0kTCyWa1i3bwIS1Ev9/s3vXRTnFd6dfbwGr1h842L+Uy6rvZ7yCJOkYephm1GOzX
jd420dHWUYe6QsuDtraKd+WxxTDnhy6Ot44zAk5NDSr2uauQEIskIxbCPjsIIfZzDAJywRDPw1t4
YVk3p8atbOxzHQfcSPBM3ZZkk0YmARCoQ6NyuWQFl52XqtyVIxRB92PnltWpqEcSmMpxG03TDnI2
423q0EcyJav7ONGssIaCEUIw6i8Qd486WRQMuuhk0mKdepmYl1X/mJvuXUSpOYGXpBBXPTuYHMxK
WbJXbm9hiCje50zuMk4mvb+6ziUxHPg8rR7vIO7WsFrSCXKyda/VDZyZ3l92jmQCAh8slNTFpoar
wySd/dY2KMTYajg7jf9+0DXtzrb6c+trN/SoTFnE/LWw0q9WA4c1N7Mr78v8RlWEu6Btl7lbHzxS
1Ubrg5eY+jfmahltg5eFNH/yK3nvH2EMAQaoDfumSdDWYkPtty2ifvLo92OuXTWBS85K6xtAMTPZ
HyspsHJvpvSSuu4BFNoJbrITCGbsXaej0I0xq8AaKvZVksZBZ8hzs+TFhVM8ZtumJwdTDNFJMPw7
GEUs9T2m4Zah02uRmpBrGeJwG064VungN4CUjg7qpG1eL7vUq9lDdB2q/N58c3LrMZYs1Lisj4MD
3K/BRgliIE4rGGNd95AYkFNZpsmwgSUXeWS8AkBog5HCJimxLFd9Gn0GNeOEczVMYQ2+JzQNExGM
Lznlxqn50KPDYi422vWjTsbuEyvUU5X2gCOk+5X28qFWi3Huu1GqO1HjL9y4Ikk/S1PclJRO07rN
nMv4RB5z9DBXpRNSabbMg8TCITXB/lwkYORoXRXUKtcehri+d1v9zc5ntJWpIvoEVjKbAlSVtf1Y
Rc2R8eTC8dmzxO84UEtgf7gm79zI3OrGCf5EYCuP3NIa1vamKVgADSDe6ZOmLxW01jCalldzKeZ9
16gHhrOcBT0zXIwUCJnqB8OE1VQpde/n5cHKmJWOiMu9ztNJwrMOfvYs0ypgMvbAmahtkWYOWzLX
nwqTZwdjeL7N4DSGpte9S1yh9HpW9kE4Ng3rkIISzAK9QxcEL/hK27eNwBOx4o3ZJmjpfZaSPVRp
w+OQ2TWMYlSYERyNoTxoFdg33R8uMz0Qra+5Bfg6bpc0YusRL28eZRtW3zejgx7IOSgqDKAjyxO9
upvbTNtrmtLu5k7shkWe62LyDzb5Q4ENAwJe2ICtLu0H7yZrNOip0XIn9aHZk4HIP0868mQi39/k
FFEbxSmnBAQIr33RdQZ3xiwEdgDvCZtPDbHSyUmSkvNVwr/bSxWhwvMbcZsscPcwJ37QMQCF+M2d
bWYNu9K9r/rmdijNa8fGd8MrxwxbxnsbA80oKjgX8p2hzlnk30FBvGQ9c20wH8FCQ1QNcQB2PQpG
y882CSwNY7SAiFYG0jt0eihzGVEtycIkQcOGw+rEeox00wmmzr9N4pmH3V15xgQBkMFyprvfNERQ
HRx6GM6bvt+ARDFOVmF9U63JyAIdCjlr7EQcfxf1ZYSE0FuSG8skEHrj9vAch7FP9iVFor2RMOZ2
ZBvZBx9q/E0RUeiwfsIVOFPUx4Gh8uy+Syst8OrUfGYBe4wzc+dM5M+46T2vTNKNXI+bRE2nso/n
jHGJW+Yb6bc8/jNZR/Qi/Ll2EUKhBiMmevNRxOp1qJbxXugTlGNley3glSaFMh4bYi9Bg23qoQLV
6c2IYFLf9q5aKi8JvB2aBrML0sk2SQyo5k8NBsnPgM8gL2rqAxPbKqBE1baJ5sqjJZOE3RMQ8GFJ
HjIbg8DkRJ9Nzb7D0R2MxSu/7NYHCTeKIgnTEWcxUyXodP1zyqttNNNQd5El90qs1qfTUq8rgf4W
7zZ7ILzoZLgzHx2nSxXlD3M7VQ91rzPQAP1ndtO+zBhC5ALBAbQ+Pf3o8F7S8+E+X6aLPxP9sO27
adU6x2+99bl34I5sJA7zDcxstptvwr6bKKcGsYYKLlcP3n6ZphZcGX85+AbI3qQezp4D+lLeyszd
JVZ7Fml1nHoVKkL7AsmE60GW5rtn1OMZMEQWfP/K2fzuL3kw2G2QN/SnCxSmqe7He1L8Eo5yhJBL
tYFt91aN5UvsHIp52BtxxNufzlUZ5sfIr8GyEUi2zJCZae8gseRcBtYPBX2ewQTQH1hQ6Fq3zWzt
xgfIsy8sjrHYytjO5v5HDJgP8CNA8tt3+TR9UrbNHBslTUP+HPDVcFzKh3SMvFs7QitqL4QoVVyP
cSYyo7FYcpT1pYL0s/8+alWVx7TSF/d2LVg39akKoY1qgYsrJfD1mqPVR04Jib//MJOWFjgjGuSN
iooPoy67bQQkHEqde5SiO099cSA96W0U1rXq0mWb1oV2LITHbirz6Ozbhg8bpnk7OvIWAm3PRAaL
TJ4UFJwuzSsJ9YAY4gMLhi70SC8893Xpnl1DmaEOgMrYEKvJsE7Ll/eCEMSgbWICRhApPGHtJS9w
9bXftHVpYZObRu9GNrX1YpsTSorZGeJ9bJjaefi+jchF7qTbBi3bGhOXqo8peXgvE9EfvGtLB00X
Io+9NGpuJKV9sHPpXufILc5py0hxlzq01pNlcdeWZndXiC45xb2j3fuDCXgudcWlKSf/HUtP5YFw
H7MTwwZ9Fy0eK4u57rNiU2Ul36tO1A3Lxwiba2IdYXt6FvuSyH5qBwgBcP5ddr9uFrpzhWxH5AtL
khkkni6yd9shMMuKXKY4tdkW+zK1IJHmfjJCoCeMqrfyaa9z2+0MSzqXvCqs19hc97b6WN2RAENl
4zbibZrkCUfv8MbQNtvOUbLLWQ+BhTzUk3EnStAYXK3q1OF6+KQbs36/DF2/6wxr5dbC/0kIPEhj
jVTiwYy3MsuW/Tx3uKbqWTxgbTLelSP00CjKdFPN0Uyx10K8U0z7aW5PUe6A2us+oBgwWaOSUSfH
elfbg/2lsssbVz9DyzvPNvz1zjXST6mYqSLcezGpx0KbXgYFmW0SibufKor+VUDMgtV5iHJGjkQg
cl6BGNG/FcSSXIq05o8cpujkN0N2h5I8dHMf0DJrELfeRXlPYa0/t5UXj0E7acCYSADZItpqwfNB
c54B1LMlSdg61EaKyoRkbi1X05FEtSOaUpJP+ta/L+MWVgOvLktLQlmO62PVsvNFu/VumzXEE5Gh
jzERGvAiCMgNyj9Jk3Z2mIaRPq7FJpWl1tWbmTdAxVVb2aWHXsYD0zmtWpeGzg3jei9E6mBQ+mPj
eUrKHOdZU/GlOY/ZBpiyTdnGefJrgonuMreG0R1G6Lbs6ZqUwc1fZbUI2jyxPw5iGlCFVOwOhP0G
wGSL6VkdvHXUkixDfAtgrwhYrtEP6zA+x45FmNsw01VdMpLKV2s3QzZ7L3Uz9GEhatbULsAoqO/q
ijlpAdistPmumXjC2QYU68x4xuNOxRwvzkzAHj3Opu8axLFObxZvRBCqsIcvdXTHdtlVgMn3eWHZ
R6MaZOi1s/6yLOKd19In1/JvajmKE9MHXvO1pTmfZxl7xyYns3FgQHNmuOew38xBrU2xOPdDPT1i
rY74eXEyXwEuPmujWUcBw9kBBGRVvpMW0B7IDFYW/YDT8VZujvHSc9oUJLSdKwsI7RBFPXiUJHsU
Tt+/wmIWSWBXPUJZhpvM681xiYYAEqX7NJnOeCDSQx4YV5GWGHcPRT42Vyg7xrHmwb/BLFHedBzL
x8Idm5MvbcRG4HuyndWq6ZzphfaOgzANm6yPv+jS0w/SrBCkLvoEo8/tZEZaSzQ9FAnq2jFd1BDm
7RRdEpuAeqXhsSoyDzJ9h0lhQS5Co5VfcD7fml11NimeQ5pr98NgxGsV6MqbMWNAo5youjZVjYIF
38Hehnz4OBsquRGd6lhR0d9sJmepLgWDkwPECIzR7TBaGxPEW14ZzCwMrBB9NlY3IrWx7XfM3+yu
8fnO4h20YbMVVV2ddbTGxzVY6dnO+9ElqRW2i9snF4RZK1YdLh67Tjceboq4G7+4fVE9Gcgsz2UJ
UC0uz4jW+L0NUlciPAj3iy+Hj3HZlN/0qjOQ24lcHaza7M8W4h0GDXoyvMrWKxYYNOQtGkbCSLno
v4GK6+8iCFshQ9wpTBsEc0I56YOJHX1jASy+TNOQXodc0Ep2mUoPaW/Q78djFl3xYKAv1nm09bQw
TjxfbbB4On7rhZnXDAFiRQuRiyTjnF+snTz+Aj/+CAJ3Phe+iyyMGQnOhUbe6Emz7GRnNdtlKvqd
Kez+6I2NRkGYJEEyEGsdg2YjmsWdrpWMhg9aLdWV/1J2pLNzvghnbMgM0iT687xRxjMqAUjsGOvR
RnvOfeK2L1CI8m2C2jbI4exS4Hj+IekN70FnWtbsNd3MLgmYI7Tc8/KpUz0r32xRhMOieI4zy79z
MnQUrgE+vG2R+TROqu+srFFE2JYOo7AG6DGGudAgHPmk6Cs2paVikpbLCKVcltxbXi6QIFXJYYlM
lyFCr65RpE37MVbpLgX29oId0L0j01oec9H54VhHHbkE1nbi9bDt+zk5tYbHfTUNKLEnL7s1iMiS
Gz+zccPKavwUi4mp4FwTeNq0nf9liKboUcVm8zzGQx6Ude2/xZK8hCwH9D5ZcwTuaCJemc1XDoSx
hBHF3e4fmP2vxZDn5deGrywhJVb5u1qgz2ss6MIEqNQRrDAye6AmKZBPolNy93PaT+V2bWjCCM9P
HERGOZ0so1aMvBcmpCKvLjO+l22rGv6ZXjm7UeOs9w3NfILSLMmdBupDSunkrKgiB6UVPW3lneVS
QlMyrTGIraH7VmCJ2MGO5DQpmdFxBPIV3CSuDqqQ8tKDlw8KCUqCoDYGpAbCvRzR7YXmNZEHKEWw
55Bmug+xwenVKlIs044gvLCYKeVkyUQRr35R3Q5Ot3IRWxzA3Dbde0ceAmAskxOtstl5gjQ2bhbN
6QM/Rp43xRpwbsIhVtO/uHVyWJorvZ9Qn6U/YUFMUb72YmBZh+VBGyv9Nar8OWRrxuqtvVpNzCCf
Flbj7sEoNF1r79GYrfgisnR5mh3RntpkzJMtkeKrDq9Q1zm30W0O5AGkbBrCrkKNZ2vM5qWRa7sy
HtujMYzJfSEti4w7CrsB3xzztKI+ZHlTdRtjEvFRCUbzrJO1ADFcHBRYgl6kOTmbavTBtMQjiiep
F+9W6njXeXbVG3Bi4mdcQg7IIWOQ0ir9PRWjycBOefOeMpc0qqL4No89foEVuDhQTvnlmzk4WiBY
zwY2aODAAV792sq6uJ9FX3+h+Ucpg5wwrkwCT97KEUApiRYbLP3pN6MrVVBqw3yeiaclM8zx66uL
NHC9p8ZsY+SDc5dG9y1mNuaxVvXox9CsNmyH9Wdi0Fp+mk7zn9jqoa2tyOaeR0Q0jgO/esP7Un5V
ltlSuxtieZQoNrcZ4Wbv36kXhpvqX9aEiQdWPwyG17iLuCu1FwmHl6DEmYyaIR9QmrbUmnBv7zIV
sw4w5+arPprmc6zGfhfXuXeCA0ZR4ZTLUaAuOOhtywatbFDy6Cx1NmPBEcIaHErnlJbZVeMvJLbC
MgnX1rp7A0D5Q6x5zq63JtK8YqjwLDpVFZhaLILYs/qQtBsqIRVN4YhizWHx1nHjDpPNa0WD5qun
12kCh2/p9cMsKYKRCaX8yUjrgkXW1rax0Yofx7hJGHy71X1E+wtROzfaoLB6pqLcIYSXp2b/aEpm
optybMXV01ictc3cP2skjDzbkni4YanYz4oE4OZMKMaymYvpgJK9vbWrpnjrbUpPsM9E/lVtvy/M
JeO1UAMKIWT9XYuogqN63mtlYhCnLrsg7qf2SH2HvF9rsQw6GmMhuoTkQc+EFsaKgUziSi6WP3Mn
K0+8ol2KTzQj5YORY1nW4nQtOCeSqDRv8q+xt5IKGynD0UWeF+dl/qB39SevRWo7L5R1bqyRXzTU
/raMCGXw506e0sVwH0t7XW022LghIcAf29po4OmlUsIBMeS9xi1JjGPZnOlT0pOoNOfjUEEUGmD/
fUXgNdkowmIorZM7P6Z4m1ESg9Rj884E9D4t0DwhFNBOeR7lDMrJQjjINTCwHBCzbIS/KMQGDuTI
Tcs4jIq5NT/anZO8JVHKFZBu/EWbJ8Z1HW1Uksto53mIjGwetebWhgnfMOod41eLcB7cFZ46eyVp
8zKqV9KDayUHoh6s9uBrTOMn2r3NqBQdkpM4l7rEU+iRPINUayY4e0k8HUkbEWElNpLncZmqT+Br
xYNL1trRaREDK7LeUbNCqtx0BWXXNNXe00o+YtJisC7g/8Uo4Pv5JY3yltV5wxLFY3D9lLPHmVjQ
GO5w24+qMJmfdVbQAvoNUyCMj00NkH4PZpG5JoIFlizpaOTPpEp9dBca5t3ii+kjsljGOmVK+41d
1OXlbSovyMrZOCg3a5Jt6STixM2O6aud+vtJVQZ/PL3mRisVfYjXkUxCCNDq/owIt+7Mxr4dBqd9
xu4pjxhi4APXeffKMDlD3dUjNP6OtCvqifErfpVHcoyI//EQ6U59MzEsgANVj+rRM7uLKTCo9aO0
wsmLlqPr6uqlWnOiE6iI28RlUNimphuMMW0nzWqGjK2oPvdp3YOsnb11h2+mRHKJNjQmSd5agTqL
+HHzKRfEYfRCLOQZJlUwaZG4GB2hgwWi4eMs+U/PyWzu+gU1dtK60XZxE3rDBRGrYqykTU8xhfSx
MjSN7GfLfLb9ysZAoan72KujU0+8/eNcC/VeDqDg4M0M8mwLg1Vvi4IotL3CWVdQNpqnJdY/WUiU
LqqJ8LwZvDEAF4lratj9lkm+/iltx+Fk24qX4NzrFy8W8ZZ7nEA/vyvu62ZKX6w07iCC9MnJL5S8
jNQWt6zvmTqbTa5tLDo23h1s1WNPlyEDAi8sMuFe/BHXbzqb8VNNYfVSVUywAQtGpyGu5l1aO947
1LD0o43m+OtYeCCSUOBsncUqaKBstfNzPEdEASnnzppb9xOZqPNmsrMMc8wsfbJE0zI5eKmbPMtY
QZ5pIubC2ohCdyb4a8vWwbphIhx91P00v8YWkMnVbvy6OJkCweAuX2Icwoga7O6YaqN7aItVbGUv
8cxoedA3vcYgUZd8cU1o6ZtCrvokvLw/DZVBolRpVbeygKAgLd6G2qThsQG3F+DjmJDKk8ZF+9d9
HQlUOY7kB76NQx6HU9YgArKF8LcULGRxU10lWbhYKQ13jybvi2pg425s08AX4DMxrHinfTZyX743
MnugAJwO7Si6jWIl8YYoHdMlORs3kXQdkvkcnlPesh5peZ0/JJ+BsQ173Mi8vVqPvBZddLce46Qt
xykb6ghDAZGCxrbokDVmzmTdjLhUPlHKJ199VI3PJurXZK8pX9zqXswLyq/ZNKyeJB9Bn4qf4nRk
f98Zmn+w3ImcQQJ39pZreywGx2lPk16eJxOzzdQAtQjc3sFYQyoP7ZC40easAYxfLF1II+I+GnXK
Dg+rWWyNxufW9O0PleF0h6kn2TF2QEoYsqT9n1qw/FHGcKYuExRnVTxwQXt7ul+l3jzww5whdxjI
jJQEQGwK7t79SOIU/QOu2CgnDYMdJrGr9viNcEqmJJ2R4DnXRoxGdS25t41pAQqivCF5l6KwD1Y5
eDsTKTT7GL84GGlcbcl4GCm2fWe6rXlAqYJ6ld00a4/FYGW+FU09vEW+GT3HiSgEU1o2dpPr1e+E
3btQ4FGomVPDxdBn42HJJ2Yl5joPbqbm8kc5sF+d68WHeK7Sy+gO1rjFy7KQZjLCO+jTnKyEbjow
O383E8NSW5eDjPmKSUEZrdi9SJd+Ei7aoA7wujX+QmQp6P/qqL7lBWReLTAe6iAMaT87dZ+/Ur94
21r3muAPdtZ+U+pJfCARszmoyuq+pQvqG3TNHJSqtBHSVRpSE2PsQ5Owza3WR0vYQzHZMlXR9kUS
tzctMu2gak2I9P3ytWG9f+f4JJPyChlZ5/TwfpuNZ1isVW2VPxHyqedhxjYCl2DBhlh1dsXil7WP
CQ4/NU+66PPDTJTuqQFIdJmybLzN47k4pJ0labVjli+eO8mXxa3YXXIXsrGiLLpSSZy9TvZfpJ9N
O5XLJpzJEHmSHaLkEHQ0+UsWcsbUqvuTqhHbe4jIggE/9LbtYvmoJu3VIW1l2zW5eQtyLrktZdM+
T0sy4dhQ9jXGKnRLalMZuHo37QiMTK5/WN1AT2678kDSB6FmtebvKmCwOyLSwQFWaHxT45n3E9t4
oqRWv4JExNWIhW5Dq7u3OI5kkBsZbgmrUpijwTP3vLnM5hOnQxHSuiy7spotuI/KrDZ/2ILQm2qx
fGwxfbXj3WVcLTaWJ1Mk3jnRouEF1X/1HCOUCf6QiG+mUh+dfUr1s0+TBDFIS2P8R9cmYBStPDlM
SPLu0wj9MQEipGHa6biXNDL7HmfR/wcbkDt18/4//wcJFL9zL5/k17ek+1q03Vf5s4F5/ff+ghb4
f4JS+ivQngW7hVH5fxuY/T/BAnuGb9sm0NcV2fJPA7MLPZa5K/wmECoOjuV/IAts90/e+iu/lb6H
AsB2/x1kAXiXH/lsLopHOGErT9bjc2xb/MIC7fURQWxT09XifAl6Z26PS2dfSs7qYIyY/MciJ49Y
4MrtSLUJmaPRwBUzm3C9d55cAjSCmrv7vJBUvs+WYWt2FNi2fGWiBUdA4BRlIXAB4T+uXi0chNmJ
jSPVbda8ZJyLmyb3zJuschGipxUcEuR8KJthTRBOQdXNjE2VDOiwrdnl0AaTyqOtJLn9WVNlIdF/
uzdVCuvQgfwH+8wrKOhz+zLXyKW9gZlHqif3mlaSv6gDU8wMpLQWZuB9R2oygS4FL7g6dR/sureD
77fD/wWr/o9O/f/4P6OC/D9EOVoBQ/+96T/4WqjPTfaj43/9F/56Xgzxp0E5taLBfBdG54oS+cvw
70EqWvlF8EF9+KD47f/xvAj3Txeav+WbpkuRwf/843kR9p/850ygICsQgDHYv8VN/vlxcbAtWHwy
nwQ60IEeyFf4kU9aFhlrYnx0oLoaXOw1dVKE2jqcZV0efrgm/8ka+JEt8HMmxPeP8gCd8ClMwS1Q
bT9/VCZdkob7lmwwtkq4GCxzJxGDUI4MbFFxJOxHxFvPGEO8fSUJdPv9x3/HH/6T3PjX53MGWSZU
ON/jqv/8+f2IZ5kpZbeVdhYn94YJ6cKcPOntUmtgfqVhmre5BKiYtwjSaxeFUmw8utbgvsWpG92b
tt+4AX2ArjY0mVjJFqNZ126ZpiBjLKkq9qz4xm8YUlyck9goSZ7zuKQNO7ZkS+QI+8ukqYtvE8I4
wjTNlAIEJlPyxP3D8q2x6+gLRe7wMgwCTXarFWd/wLwaklmYPP/+ghjGz8DI/7wiwDQZmK+/iLPe
HD/AaaEnRHQDa+4kYHwigLCjfy7QH8jNXAm002yc7Bc9N43PeeuYKyvekJBFGcswklms+n1RDL2Q
5ERip7FHdQKGctVba7DKBAhbUaWJYlX6rmBKomxUjyNqMvGkxggGn6LORK1BinL+RfRJne80UA3T
wcNS8Dr1noUsFEjlg0DBm22Q+E49SxpS3hC5NN1b2s/TU5u5TEQ1/ooRnmyf3A1TW5u3LWpBlgNw
9FGNK1e1N3otSLfXiMrAFOxXjHMnx+xIsed1wdCrsdeIUiVRIONl6D7raNOzDX4Jksba3nSd8+KV
rsZuwPI+RQaqvQPZhiPK+KExWG80k+sGBooDFzFW3z06DG/je6tI0c1HtZd8ZtGI5YOFOy57WlM1
bJ3GbZmAtwVJhFkXWcSqtqLtsEXT8uH+lKRxppRR9maxF14E9TLYrAatgjZji3dZr4MO4bF1gmnh
k40b4XPfRuidcPz7ZB+7k1YYgclMpSfeJm/cgzQm33zjD3bEcY54TW5d241J8448dzxHseZHu0V6
lSTPaMCYn3NXqC07O9L/IsvK8yAaMlLVAQj4xSUl1QF7hEqR6JAClVtBnhrNxXSKpQysHCfGFqFx
AZ4gGtoIQbGdgLPpLNhX/Ehs2PBEOdCBkWUkgUuiOPmcTPLGAJ9xU4WEEeMuyaIJASsBDMNfL7Kf
wCd/dxh5HLlEizi6ATD+51uf4R0RzXrfsXNz/T14EptYi7a+ZIZJ192P3cToBe/GoKNgpOn+u3Qa
6E0/YGS/P3ogK6E66SzLHLyXP38+7WosocHRaaVxEXZNaR+BQkgW2MrYl4af/h0Q/L846H0Bs9j0
2F2AYvilLnLqxCirdfIyFmNJ6eN0W3xkzVE2pfeZjqkh63exg06gm5rrQb/J68r6Uo7MzXYTAjEc
ZwQ7LEKzjhZCF/evkvu//T3+BTvDbg59AVkBzN10lpAAc348i0yFTKJmqLatmeHel/4s9r2V2uGo
ZwOeFNwVq7A9ORRs9v1NOZnGlg0LXYfSkGn1mv43b6v1bfDz22LlaQthC5/3tqX/8mIstLbQDQsL
D/GZaPwG0gF95KPYNP/mFP7XQ1hQH8D9ATEI0vB7QfvDIWxUmRhhCKwA7nG4x4bREicwj+iAlN2i
a53KWZJ/LVabFy4sY7OQ5AL0xUEvsTH6kXiZrJnH11osOKx7p6n1wNXsfK+0NlJBXyrR/s13/teb
FxivBXjRtLgyFCE//1ZwPoQ7ROtXZvD/BSVNu2cRqXbSLZJHuWj2/m+u0frj//PHcFfiM9U80TyC
STjPzC9PKxoiZCYaQ4VBy+0PdUSXsZGNM/ZbL15QiNYjNS8skfiS+ln2YST319mMdavtfv9Ffr4p
qFuoXMCtgXHA2uN8L+V+vEmTRVQGpn1WtJ42XnNaEKhb2fz0+08x/quPAQsHeRg7O3jMX+49Y8RF
kQ5wUUsOfihrSeE/KkSeDxJpAtsUEue6tlmeFeBX+GiFSaixXuC9slOCxXaa4ZXGoZzqz3hfaSh+
/+1+LuPWa0BvR9kIdxezFClBP//4KDXN1l7tRww/optaeFo45UayL7LhOYYnHXo2GVdRnSVHfR7a
x3//08mfIuLDcfQ1zOznTweBhH+wdzBpkuceh10OcKDMADYSuoBoaSGw+JwN5qgCo9JxA7jL+On3
3+Dn5/Wvv9+EOcytz8EtnPX6/PC84sxIKPK4B4aCbeO2q9awKIRRZIyBu99EaS4P5tz+HeL/lwNy
/VxBAgiFv+CUtHnCfv5cqy4ds6lGwk1Sq5RhZOr6M7xPSiNcZ0TCpo4barCzL6vMQ2zxKo0E9QmZ
oQtAelft6L2TKfj9xfj5JPj+pfDyrL0LiWe26f9yaq9sZgtjEpCcCPGWa7Pm6vWpR3NoL8cBh+3L
7z9vvfN/PAi4CB71IVubtYa3fq3hadbNBYsvPA/CUIJM00SYEYoMlMLrHlXlIiiD4LWLSt8Jf//J
//pMrp9s0SWtn2x+JyX+8LMvRl7kXgYOqEbtFsRImsLIZQ/1+08xfn5Nf7+gHi0ShxwJeq4wfrmg
o49QQ6BA2+ZVog6oa6KzBeJ0W/dG8dTnbrO+675gQXR3tiJ2AQ5E/OxDDDjb+BdviczKbtLGLj4L
9jN/8+zZ32Mkfrn8a+obBwBTFl/3frkH+xJ+FuofrIfVeM/6wruyMmoraLN5v6H8bshFQG5gLtjj
7P4O73Pos+0Q6Yr+yqYMikmKf6rBAEbyBlEWzC0aXm/WEhGtbuSd86YAS8ttm2AFYPWQWjj+MiN5
ZWXnpwwFKZ8reNd7bvzl3o79lzTW4xNAYCMKM41RIV2MdHmNihxNMoXbN5H4ySuhlQ3SsQ7AbqiL
qkWO2uoAS4qpmt+0JKqTsBuZ2oy9UCToKCb38FrMKMCyITjSwJR8BLilX3A+QBpSiQPvkUyxWD9m
g4e+0faN4X9Rdma7kSPbFf0Vw+80yOAQJGD7IZmz5qk0vBBSlcQ5OI9f78W+htEaILmfLvpWdzEz
SUbEOWfvtUEa0Ti9oIePP6opDcQNRek1B87MJeNrD/Uc+QilfTMUHuanboCytqqtANmpmqZeWwE2
xpxLdWDWOxUbLdFzE7zXnKQ5GCdR7L7NjLkIxRta7w5Kt4d0nsJtxIWZYje326p+FUBfABAx3Jix
KWvxEc8op+lQU/M6gzoEu9IsHrIgbl7dEGIMkrJc2Rjh6uQ1YogSHHg2LXdlktpF3E09Di8c2+J6
NXMiutUtZu9bjMpZvefFxzIHrisN0ZCLgIlFYUwXOHqN184dxxfXiKJziuPevOXLeL/6RqWUAKD4
zjrNUJTFhUCsFccFg+d6FIwPcq3zQI60OWp5MeptumFSo4wV0iUbzUg588nYGSr3nJzT+CEHPkaa
tzFxQ1s9Sks6111drUcRebsZugSh5CXJM6Oh0DMSe2IeVL2kCCJfyPj7qOP+TF06/7IC1lO89naA
ML5BGasNU2v4aTn1tV/Zmsf9Q6T2yyUR7znpWw9cXKLrj1ChjT+UERMoACOf3xxC7R4iGERqneqj
MR6mbLJNtCnKvK21tHokd06/KoThXWnZoGdrwGzJMSdFBFGs4jeHnjB4zO+ceTxve3qQ2K7NSR74
XvI3VBLslB5TbN4xchyOduo6wY6aheq9LsyuJijVRmQbWj3loeY0rtghAw7DbU8lROxQlDpgI9o0
ZfIPioTCMx3HQwIwA3kLYCO+Rscg9Wg6aY3tr0el6augsloW+Iiy1HCK6tnJkRr4tgwQ0NIRgAc4
loVuIJUaqzcrg/jiMpxEETnOHZ6ZOHX7Ta53xECFPS0ofsmuJn23CTv3SEilBactTRHfTiKCj0co
H6kQ7PMvgWbNWLaw1pRHvnk5nncTmeq7lBkHXnJTt+nG4HfWsW0bgQE0Ga8BYqeUM/SOmQ20Qk7e
pe6nrcMgswv0Se3ihudklRJ2aG4zUQB5ndtCPFCwk/HrxoF5nvKwgvzRW4eZldOTzAjNzik3wawH
Ym0p17z1CAKHFR2m2Nm5R+6aOhp+Wc/LXXIH4/a0ImAYXTBJiSaoJ+JlVzU6vYcwdoEGVpBTECvY
ifNraDKco07b0SrKVJA8kG1fTCup4Qc8pLYnn8qi1eBne4Xxe3Ta8krrEbf5nTZJZ6fFmsc9nwJ1
Us8hwTm0X+R1gewSe7SreJWy1vQecRu5by1JYg+5rebbIs9Q90jOSrx2ptfcTtMs+Nxz6SoUBdqC
rotDdphGutqjYYcct1ozha4WRLZ5GRrxnG/ZBu12TyiNOGtDq3Q3zsxPs7HLTPpD2Vc0Ecreuvbs
bLSXgBrMuJxIqwiObDfclBPbC9EtRjNtrCnp9JUQds0DMvc5MB7DLnliof7hByr0ExRM8yVxCNmN
riOcWpWZSZhS2tb408YsCou9l7R4OnDjmOPGRYKzN1vVR36DyhABZ2IybZM5Jsd5efJVk4R/bMMK
M39MR/0Y80R4a7hGhnVmTBZlldfmHhaPoNe0rds6HLSazKIKTZv5CpG1etUZmN/zN1hvDSC4AY9S
pR7dvKb7n81pjPk/QErHHheX0XpyGccRCoSlFmjFMnFrlH09WDamibHXxboDK6YuXMFU2y8qk1ah
XoNIHhFF/UrU2CNlFy4iqawYy+PU8LDs8ZkxBbP72u6xA1L4rxsioLL9aMwO/RjLKjqgHsP8xspp
nHsJ1tJV1bgDQ/4+CuP1nJgtKsxSdw7dMEoOVHUVkPCoA0PptkNTpCXQgbBMxQXG9G44jSKnucyi
AH8pgb3YBpoERKtf1yOe3FKV+RNaBBhYS7KwLZkSz4Rh90YNHSwm4ck8MyrlGfBpigT9WmxJbWOK
GQTfFNnu6Lt9GQTbQu9wyFqlEbFuGFFz5M1xsPt7Tn+VFna3ZQTp/KrEpF3POL/aw5zl6ZkYG3ZC
3Ag6PVaz6zroGikuhEI7BfRTxnsm9VWCsuQ6DhyYCRVgQvhKzVnuqeY1z7LyHr/UZd1Ta3GmOaJ4
KOKfDnafyybHAPiL2poC0qRAfX98zwpez7jOBt8WKahb1WLs9wfsDoVv23UKLCjpHJJkk/kiEaMB
PhEPKaQj5DpoLTTRId2Z1KStumggHhTdTvdUw5ECiVlplloDZIoV3JkpWewTGey4H06mS2X1/uxH
Ab58dLq8OlTyDzU4bpoyJ8UTZVyFsJK8x2RXkrlH1F9ptH90Wd1YeOLhfRtpfaCppP8ubWu8jdEv
QtLTwQX89JPq5uePZJrMFG2y/wBYfTwstxGlgkqhXnkeq/Kx1+vlDRgK89lxHTqvHuP3cp0JLf4l
EY/EyBpSpBYG1L9fuW52sT+4Rn/lqYJD1QCX11heZNzb9GRi9wJNcPRKxkSUr72s7Qmbj1wcH6ju
+mm55MRxl/H9n6F1kn4TYExWvugE70NoltlLVXuBcSTBsRr82JbavtO5X6sebVW76vspuOmg2RRM
XqbwNuBxf270AMFmG3bmG11a/REaATYnUktIkElVAOxOH6xixM5itRFCORebaTDwxO1nlAzxiYNa
6S6LxwVFFJj1Y8T06MY0UsL/ctVXNb1pvOCZGwrOd20rq41Fc107MYvEAqMQdja+BwetXzZO6Rvu
m2WMGnMWWA2cJ+w1TEiUu02gO6c6g64nt6/n5z6ZkmyDFBiHpGw8XVsLq4XdYXO2yxl7ygRWQ1lz
fOPsU2zxOOcWurEi2GRhV9134HvCdWcTSuHnLT1Zcju97CnU0GGsAiCtGwAuPaRI2aRvGJcDa591
vbVtOTSyFM3kxK5Mro0XAURngAN0ai+IhgMDRlsoO2ULIwuu0suSSWsaoROnjC3POJ/ahh8UkBpW
gxcV3g9dks+FscP02bGlxc9PUNiHLgEqb7fTmwDSSY3syZhQ7gaJyV6goK+WqnZ+uN7nupFexJIA
ziBRLAP298tLzjHHHmqUO41Q9omH5u++GBDcGlbBmv/9UvB5KbMZonENupVCfmrVdoXmxVlQ4PQ0
mmzDNwU3kMycwEupndDTVhvRZvo6TRL93FGt+KEJ9/mntU2+LL+qxXzU+pj2aUwAkgOam34dedP5
HAUL36m21tiX9K3jxD/lqi0/3fuFzzZpcrB2S5P0c/mhJC/H2R3ShuOFGqvwwS0nC4JnN25dDix3
3jLbD+h+XP3z3xj9OC1AQfCYtcTi/L3LxFio7hMkp2i74vKUhGXtPmn0/jjHOmCSQOtAL3bBXdqX
YqMo/X/ofn/xnaHLegIUvHA8ltj3l9cU8p04iLh8kYAVyFtn4w1Dv+8te8KGYZS+PqX64fvvbH7x
YPEMi7+aSaQCfxzKpDi3MqnQiptZ0/9RPAKWD++LPWaIS4XRQgP/7GO2KoKdcsYWHIIXTc9RC8CF
vkwbqzVZLrWCcwTHpTLs2AZn1nVnnlAOpkVZU5XAeSE3J0Xi+qibDediUWa3oKrSNdGRxLbO6YRB
3TPPPLsvDJSUEnErVlNcQDaxsEgtlDti/sytDFqOUOEalQcaX9gLgbMOmRw2O6TUDWM4XSMKR4/H
YFO0MjB/eA2/6EhJ0j8cpo9Q+pkdvL9HCTxRDHSIIbtaBffs+yng6kyRPPP9bfmi5yZptkqXtq+u
0/d8fx2NK0MFCMAbYpqlz+pa1BHIcDZdUVwFcBtgczcT+DpR45j7/tqf33WHkwQaI0YAroPe6P21
59AT0EwipqXIC3eouwcIrInrlx7UZS0B1PuPr2ehu7BobS+pTx+nPnpfk3BfA8YPQm8+ZxuvMAxg
ab5oeeNjP2cWo/3wFT/fRgaAHr+wyegLgMGHnUJ2Bf9/Sebt4OCRi1oXKQLPM/CK77/a55eLto1k
bMOmLw1e7vc/pdEVTYMusPUlHsdL3vlk26EtYv2utYcup8OBSms80JfsN2YO/uP7y3+xQSHtknw/
QrQQC3y4k7A5olnvUV/0Y0vWQmd6l0ZXjn6u68XD95f64qFB108mIGczh57th7VThxu/SK74pnKe
bmB7AAsqQgmq3aPmgWfU/PrnFySPbLl5TKlQ57z/abMW7kFdGGRlpXaydRmM7AO6B7eVdKZTpLLJ
D9cTy5bzfktyUBQJxlGMh3j/PryShZrg/Og8M3VOUeWnFSaSVZ7nal0RD7QzGsObd+nQTbfQJrVm
BZXA+oV5doKGLSs98Z00iUp8i3133mAdx9+dhEQuu/bYXSetZidrvYQduppwDOo4EXBN/9BP/+Jx
JFyJR5+VgqSlj4993kUNtjcaSyEd4GPdjelFnmMPFJVNKIeEJnocB+wuMCzNQyZG/Fff37TPWxyL
GgJBBzQDwUcfI5ORAXqdsgKekiaIfGCy5m7Up/KthZ5L+wCImqMjx/j+ol+87KykQrdNtDS2+Lhm
l56cuqb2Wn8UPJQzk6ujGSXz2T+/CkorhrS868ss4f3ziKQBf1HGVRxsBlc1JyQfiUj5Q5D2hzDk
pd5yJFm2kiElQmFXfHilea8kTRVEw7Qvnmgl1yclHPM11Ln+EJcA901Dk5f0f2mYtxU0gzgS573K
p22qO+CYwz7D2Pv9V/+r5vvwargGn4uADuZDHFDff/d+rr0qTsfOb0OyXkCslnt3SopfeHqmznf0
wdm4YIx0okni5JGHYPEqdd1PtelymY8fgwVhOczo6Gnkh81ZtaFJEExOadpVmGFKxql3TZqLm2oK
G4jjdaM9yhQm00ovxvHVrXtvusziyPjN2Vkgj0tdN/zhlfviiScykdE1A0TBT/Thp2n6xs2xlyEB
0YJnZYXTwWwc86j347zxYirDAc3DDz/E58PDojVhVET/jtGZtZTwfxubuZnmZiMoSt9Sc3IIgzBb
GxYYX3rDFS6Jsd3MCYj7qO+b398/CV98WwiMbKsmR3c+wYdFORxZkxPPA4xYpPplxHT1QhNQxUO8
dPvJrtuXTCXF8/cXFZ+vSn6SNPim7rLPfXz1ijgPlx4Zr55T1K6vgUBqzznXgD5q2F+DVZO23Qwp
GAvJYo4YiV7WUeWfVkK193IUCaDa0gK1OemRqLe0GDG1W26XjThDFcEfyO+Mc2RnE1lervUatTbL
l2kENGWwh8Por6xcI8FZOc4uGjD4svc1E2DsoPlhn/28pSNwYFPXEcLwqn9sv2hZ5paFS+9Q63p7
V1tptuFghQkoiIvD97/rp0v9VW5KzmYeHib0F+8fozRIcmjsLhEpor2dK1z1QT3YdMci+58+sOzi
LG3L5JqxifvxJYndfMqNgTYXHf14PRhVcFD0enxdMzDUNQRUVWbZXJtCNdvvv+Nn2QcPq2ssajB7
kcr/9ed/e1foD5h2QPaR7zmZfqMWPxAhJflp7UIHnqfZucwUCkBtZpTHIMU8b5KmuDKiylp1bSgP
Kfbw86ZYlo/vP9mnXcvhk9E75x1ehMfOh/1E93Kz4KuDRYKodRa5nQOLPTWP319F/FXUvls0OeEj
h170yEQpYxJ8f5ehgQrYemIk+QDN3zY2PNzZrSwzQhMYzz7Aoy8egJ4tqix7rNEjqmRgVGrigacu
ccYJhLbWAMmMaM1gZY7qJ29M3RfMoKOxiRRGvzNBtQ5sKtX1G6CZ/UXuNm21hR2QEHua4HYCKQDU
gbahbi3pEpoTHayhEt2KHm5b+xoyZiZOdJ4iUL55BSG479wzDzQPSBhJl5tcQeBvsOdivVs1A8EE
JEI1NAvjtHsEYoPsU+Q1aiZL5h3Wo2KaX7uqi3HBRwQ6ndRRZxXHsErpxw911wDKpjBrQJk4vbNy
vAzka+nh7Vw87K62BpreNfuOsai8xpcP934OeSDezGqwiU4Y+z+2Sw7WPsrzxMOZZMIPE3VNVAnr
T2lCGwsYmNVoktU67/v2JcgC8cQkqfGAgoU5R8tupC9PDlZ1CTAlYHAgAGntpNTCV2gm09J4rmIG
Bk5l/cbTJgrgoVX3mIKke2PgLE7mEdM3215aehun8Mh+yqdMnTEAMkjHTcgCWy2JeSh4TMIcGPxB
odGp8miJT1lNUhv6Fsi9zpSZyEQbqiMZO0AGxsGUXN0q6xtlh7UOaxPh8druW2SsQ6vmX6qEiFS0
FjEY3riIDWYeBrzJDtNALO4ZxJyuGcqL0BqH365Qo75RXj09tTPBvKuqKvM7rascexOlrQtrzklN
shEp6cin8wRhVVE/KNrHKHwjYiyNNN11IlRkypV6vad54GbbtCoNSJCJXrWM9jhwr5GGI0ggKAGe
BtoV8YbtvW5g6+GipURiiSNHRXNrtgGDHEoFYQQjmSjOEOXl3srhcGNw4k+HECOcWsYFeaGVh6ot
S+imhks8jpV0+D8w4ekWsZShNDGHD2Anmfaap5EIvC2Gl8badFMNJKvQnB7nWWzVDzWr3CUmabfw
s6jqzhAcqfskqsRtx3Se/IuMbI91py2d4kHU3rWXi+gWnq/n+AM92BedceJLM/fQgyJ0xg85ZzUH
XJiBMZ83DD2nFg+Tt6rcyrbXLiPHaDU2gbbGHN+FKE01cWfajFzreq5+UwB0hzw1TcK9SUdPSb3s
vN90VEHrNH3VbpU1Kyb/tsUP0zctMvF6wOK4jZgGc4snrch8jKcemnR3QQUroiGYyeeV98cunOoB
QB+FURuZFkoWYZQnxtR6r9PQh3/5qHte6MbBmwc1vepWfawixssWoQ2AHzzC/FrX7vVtE6LWPsk4
fJ5z/A/IJtYKhHn0hkPxwx71eT1eDt8CgaqDGEd6Hw7eEBfwDg40e62QlKWUZ5sIhnL+aT/6dHaj
7YIFBeIiKmX+58Ny3JJm7zG1ZEjcAbhmIt45T5kxGysI4e6RZ6m5FJnbn5RWOe2I1age0RrwzBSZ
62f6IgqDFrQnq4CMG+Q3OybJjyWY0ruC21D/sEd9tXtiODSws7hMhD4V4Q19t57pLoThyJJqGxJP
eKccl4FFwpjthMFfMq8kuc/XLDzBdcV4+aCqNL4aVJh2hMSiK2FEYdT3jEGS7oeP98UBhiIXGBSf
zvDY599vbZxBM4UpZPBFnpgvLaN5H/tq81gU0Q9H0M8VELeNAy+6ZZcKkKHj+0uhoigyErUGP2Lc
i5kd0T6nTjd5pSviXHSjV+0KYorIgMjDsyge4W0z4f2hOFyOBO+3ckn7jM7EcpQxGHu+/xB2CbB9
qBh35rnQdjAcxcqtxkfA6dY5bDLjh9Lmy8sx/mAYYfDEfvzOY08XEvw4uJ6oN89DPSdeAJz+ATMC
1iYPJsb3Z5VP3Qt+Y2YtmHI4ruH7+TATSNllND2mfSW0okLUlZf1SssV8CvsypAnA7kfgtm9bphE
bWowD+kPz9OnOmP5APS3UKIKj993WSL+dlYsAMEC38BMpRdY2WFNySUnTz7bSfLaJ/nwMEaWff/9
l/78DHNNjmX0ayyBuubDl8a9HeXkZ45+EKcJE7S4PIzIQpCiEs38w6W+uKGGIdjfbYo3KeTyWf72
/QJv0mDdwYxmqBXH8OG9AC99bTmPw+BJvMdR3zzSd8jCHRFydGkdPY5P5yBga+fNtq7LKOzuYy0R
N60WogrCcTJ3u94ujTtHM4KK+A77HPtTQHIEgerQuwkcWJtFTUNAm0v9ZYbUBxACjeEOomR7RzYa
IQu6CFFnUSefDL3yzua4d6OtsHobQRUZUJdukEz9yhkbogpKg0C20fayeJ1kJPRsqjpRz5M0oniT
a2b5YsMOh2A3DhYFm4VCptUS7CaxloOVHXQtsnfSDPs3es/DtML6D4SsHbw6POtR8FRXBBe4uU+X
SnoMvnq85hVmwp/aBl/dCp4yh7JWcDM+liWMHlrHNisqojF7JKNWnI45307rB6RYKDzUD4/2F9dj
zaCxSaHHEOqvKdHfbj2hyRBWcD0smsoWK5pFsIEbE3bvk65JZGZk6T8tmV882Sa2GHpY/O04ZD6s
Vvi2bM3gfUJ1O8/nIxvaKizN4hylTPNM+mi6jYrGWEvHmLa0xGpUxojNZeo8lB75tOjW3E2f6OY6
0fKk/mFt+/LDsdHj3abadt0PjQytgogBCHn0K2gv92bE0D9pewB9pePMP9TZXywrqG55t5F5MFv9
6Dwg7GOAvS+5lpf0q7iqqtOym/UTVKYV/1jgLEZf/cMXFF/dcSptUq+Xrj1wkPcve1ckUazZfMM+
8rBEVROwrhOVOpG1LS1YYhzQgzDeyiET91GlYZ/0gpKkmRYhJBmPcT+d8kayzU0JDa1VTdbj79IN
TKDtCPPvkWi1NzYtuNmvG4vcqDmv3Av+Tov4VEt0m94GNbGD2VS8IQ1mRgh6pXV/WNI+C/gp7AXO
eWxfUM+4le+/Zc+LOwZ0+HzX6epfMR2pLQ1cgprB6XmbMKihZ1im5oc9yrUoMxEKgAKzsNY4zWkN
CmP//Rr7xSmSz+NKw6Pm1vWPFrQaJpOHeBrdpirTmFMs85kVo6Pwh7oeQ/LHs8Di6OLsw9QHr/PH
IV6N/9Qrm2HwddLp9p1BtuNmQih7NUk1GCtHIeJk+pVEzzMdoHZtOOMArafLw+dkRMAAeM2MACIH
dkn0h5Nf65wt5BGCIXmFGS9m5XdyGq/oHI33kFN0UJPxACLMaiItRnAVkUoWMGQ8ScN0tnySYYs/
VL7GaypGSTGu2+oaC29yKicvukwzpMQgx1pgvq6uo9GGSl3dG3O5RJRLdGxklFbOWxZURJpNURXy
aogEuPP39+ev/vm7MxSqPkaR7PFMsiyc4u8fmLCV0NljAmRRMxvF2tHwxWpzAJ5RQzmH8lAa9zTn
xLWrkT6wttO+zo/oifPbJJDOddpbKrzi6NFY24ApW3cKaS1/VhNOaJBSkkaFx6fvNrKpoDpJmVRy
w44a1//yHv4jaMD/jwhwUb6qm7Z+fW3Pnsv/XC7wG2pIHRMR8d/v/5FQ+/+9/vq5fX73DxuF1pPu
52s9Xb82XcZ/+i8b4vJv/n//8N9e//pbbqfy9b/+/XfRqXb528K4eIfFEN/jNDiQEDP7/G/b56b4
Oxzgr//sX3QA8R8MmT3OkWx3tk6bmrXxX3QAzf4Pm76q7jGqXcYstCP/Dw8AU4DpBmvlX91t/iP+
CAhWG/3XvwPhwKHFbddxZy0qrH+E0zDQK71/ezlasq0hgGGZWLaGj8tWlka50eGAlANlNCke1Xxu
Elv52mogLXuEGiCrFO+L8pxd3qfiUYXJFsr0XkPCRrmD53hVTXTfgJ1CoSEdAeUKlbiGQJV52AnC
cngyWbqpxWRtncmL9xAEOZBNIUFjQU2vrUkKX1l3dd0ep6EiSwJp2SZzZbXvQB+dFE1yE2nzjoKU
1k8QglUqCI1tSYbS6watfxCelRp5Iq5RDhcuNmrygzXsClqcKe5he10Xkii0KQB7Od0HpAUkmvRb
+Ol5FAxbh+7JPTUEeeVSnSLUc9Z5Sg9wmB3xkI9NtCtnAlZFRejX3KBzxMxCz05v7vI+sS+GVjDB
NIEGSCd/yzMgpEE1NJe6k8xvYG2fhDtla4HDaI3sNjmI2GwgFhsBZkaSYhXqoysKdOOQRwgElNf0
d7HM8b11wWgc7SAkJxudu32NN0Pzq9CGojusiYB78vrM+DMmmeT4i/N9WCt6UlfTSAT6usLEd+oK
VkGuas1nVTsjeZE6ieZDCGk6zAP3DdMwfa/I7JAasxqhgCzz8LFwGzJDiIRrLgmIkPe00EwX0NU8
XRZVlp+bvBX4EUihREEszUNju0N12YD/PYtr+ea1Gcl0AT8hwSTtMBHL6EE/n3Db09BpvSjeOaEM
B9NPFP0/+p8LwlwBCTW7xCDJIcy9B7Fo6l8agofXWlPpF2VuksMMKV0Yt5Ue6ud9La+IW7E2ZMLg
pCS8D9METUS8z+GIihaD4mkRz/UGdTjlQZ2N+XEUmXPBIC7DcxQTIdrG80VQl+dIRUCMkZQ0nmec
kAnEzKfjHMpfEtwb4QXCgl9vWPu+KOOVOwfTFk/mU55Fa8LuaEiMc3wfUyWt4Yl60J2W3Ft7R1ik
Sa9ZHlwvmC8wQkRHdPibkH/FDK9K3Zrou6rzYLBOrVQ/TVJJ76nn7Dc9yCo5C4EzwUY/UZ1w18xo
wUmGG+hfxOwwuzaVto8mA7oCXAFXAm6s7ZpsiepMyvQCpAU0BpTjaQB+prll+u+jRMuYgAtokf14
PqKWbZ1Da173xU1l17sSzWsofqcmMVUTcdSZ/qBDH7vu0u4i6IPVaFU7lqNuW5NxglHiJKsJKJmC
sxCi3lgwvmKhZ+gKPkAB9faWYKw4CfaZHvszlp0B/MCJi8zrwK3a9tl4guGDo5IUuz5FqtlhQl8k
MgemyM0RHdp8aQOPJlo1HSm9Q7mp8J7d8NqcGsklOVXAcZ6wntxFuvLN2d5NboyLzjuYECC8WR0o
1y4ELU52Qn+q5xPLsjhLvlmsKgAGo0NjxuPdsBiJjaUDnoANL6SFKaBG6ivvoJsSEtqQFaJ5zRN1
oXEaUfrhKIjfiiy7zBKk2XNCXkqnVw9lNcA59YJNxdt4ELRbxhFv9pidq6p5zuJ4Z2jjvG9N42VS
hAyfZezzqN6abjclCnUhM8wAv2OBHlgnL22giSP1iYALXAPn7dgSFVLE4QGaRG1uUWtpBLTjwG3y
CMl4ngEluws9vCgS9BeTBZpk6VrTp83UZDdhGr3Gmv6iJn4qpPfpVU7XZO5T8n5IJVMO5WkCU/ba
moLmjznX1zrxpNd1vjTIQ6GdJ1FfmJsg8zDF9cQCndkBPCVRavUeXL90VrLLDsTDGr+Y2EL0zRsO
MiTG+cKqgw3ONO9aJQkBJ6kxP6d1451ZpIWFgUCc0Yp5U5cNNM0Cgi2qhzNk6jekZSsfjfYD82Wo
IFkyHgavZ0TDLLmOk/gYmaV3dEOXwbMg/SEQ5HKDJt4kpes3ZX5rZMNlRvM0aksi5+c2O2V8k1wE
irwZLboDPh6sC729J45ua6XPcWH6dhTeyHgSK1nor27s7ImROqqm2PdxuqNSZVcxnfEk7JeQk7T6
TX/jzE273/kY09hvGCalgH5rw/hdaXXmTyExl50R7/PR0PxBik3ppBsmD/kqGKGHglwuN65Mxg29
+5jaVwGnmRTRYqaDwa8TNPgCMqvyufwdGHq6zVp1HIFN/umHzN3ZhfoDPe84pLW+xank54gpy7zv
aIWTfhPk5xM8zariqJvUk6QIiDapnKCVkMW1mGSsX8b4a54fGxttJaYl7IcPtWLOxkPXyOKe4J5T
9BvEWljJpu3Gva09xhp4Vk72K0fM99JNd4n26NTMpqrhTGIGCLWBYQYAnDVPCVHWzKZtuet0dVVn
/RZp+2EOHV4H4TAb6y/Dtrwww+4EJ9G8ihP1IiUz0dhtSD/VDwhpDoMC+Ei6qVdZd5g4HwJLO/Z9
d0x5iIuogJucnCji0DtlkKgFkDSoo3OyOw4WfsAcQKykSUTIAw6pWw3Y0krW2rn01Ovc31SNJHyE
wD98h8y2+sl6gyG9MRNS/MQz2cQIPzVjpROaF4z2jWXaD1Pzlsts39NYdVqWGcj+K1NPzovM2JMW
5qyEG18mnbUSXXRJ/W35bkTirD2RrAfLt5dNC+srOsMYRC4kuQXZ70qPD2Fpb0RTrpOy9AnBnfnJ
h603PsWui1SWGUfEjG0zCSKjgp40KI1EOuaF+JVXGpFYZHus9AXV2JA2G56Y0/00RDtwZtuRRBtN
UNYkhKocdTEWhDX210CQ9/08XtFMZaTpqQ38xT+8tOuoMXdAe0OcqgSh2JWp+/Gg/XHK8hB5Hn4x
LFey8KcsOhT5xFbo7lSN8KfX1rpza2v1cx3pJNhp65llgwF7xQtYnwfMSXXVXoulBDYZ1mjVgXwy
AjxgfJIWbFQm7XIchiJJz9xGEg+b5Y8pDtbMOR9V84ADdNtV095K7a1dzmuiODPsdLiust3QojuR
vbsmDAGfblR7uzozub26A2qmW9tMGkVpncIaOJ10un9wJK862d0Vg6mt8+Fxzrt17iz5a30uT8ZG
S/ii3nRs8z/cykMq+E1AlpPCtHR/GWQt6Gfr6DQMaD1SWupKL1ZqkFdOn9e+hNixMTv7rJTgOmeS
7JtIXBOvMXInGiLsOFS3/aUWsS2OxkLWOdRzRDAMs1FB1jYod6KMutVgNjcjXYZ10Q6KdwKDAbRK
UD+kB+znxnpA+qJue0UYl0mf8cQDkrRyeh3X3ajZtxPuWaO49RabaWneFLhK7B4wsNZeRW51Qk16
ysh9NcCaVEzsCVBvju1EsR5WV1ZNyRn3+1HET6BLLukabTXvVBATg8ZzJ+IAqGaxzqzmNB/cW1wj
/XbW2z/Lgr7NyZxhBe13Gdn0ft3eVQqfNP3x5WyKLBu4C0nOd14U0De3VoOTr2XfbuVExkO0YuiQ
bQlS6nYNEyjo7G4V7/uOVF5dkrk82TaPeuniOIcKBeworF9UNJGeODsRj5JlbnLR/VJm/mhM7pNg
kHm0ibumOcUSYLBeiOTeVIpUWudgSA6Liv52wrrQ4+PxDVuwc6CzXpkyeG6x3nV9dm4ypud04i9u
YzNvNhTo2yYlUCQ/y83g3ArPg/hJFRxIrIssbXa90g52w7Csh5+ckSiN91IrYSWHDIp1vK8BPPZw
3qR6sbELzEiz0laVXoO6cXG6CsKuZfZcOeaOVOGNG3NDbO1WDvNBxaVP8vOO+nM/kvUcCo+HB2RE
XoqdUlqwI8vHR+W+IdqaAO9CBruWXmdlBdeyekoQD/jKVQS+WtcmgsiNXWmEoqbuNpDYWAmo62Pb
OCQ6o0cpTynwkJASGpB2qe9m6a+qJ4NsAjQ1euc20ZZEC70QXOZboHSldTlZ8sUIf2e6M0JcqgyM
scfOuDcL8WynQJfwSMd1Gm3zWbJrS8LgNEb0o9VUq0JV5lOEy/fRDSs2UuUmTMgHMe3mmkIyJsd7
RSDXTU0v/1dUBMzvYhFOZ4S02ds2LjlDOC1ZEl3IhokNfSUszldmaJNmqZwT00pfNNt8GFifV8BO
gbJhIVwppNBNGF+KyXzJRwlCOK5ujFFu8R7N/8PemSzHjWTb9lfK3vghDb0D0wCiY9+L1ARGihT6
3gE48PV3QZmvnkhliZaDa3YH16osB0mlghHhcD9+zt5rn/hT/8Vsk5vJsbsvmZ6/gmXEepefkW+w
MY1p3y3ptTNLfWs26UU06K99q510aWkF7orFykWYRd1ra8PUZQn5Cm2Ka14Uts2EPSfMt6/Fhr7N
npN/O8baWcxRekUWx7I1DS0/x9GFGszv/MPcOybVadH56XYssgGfZZaV3QU3XW3HmMLC45k7t4U0
+53vVcmjdEX+NdKgVhbVUgDEM/szt6Csl422fNVitJvTOGpb+Fne+biAVvY9p0YNYzZjjwFscney
WLQzy/SKKYT/sYaNirSsQ0zw9vexSRpoIFk1XZACNVzGDt73wFk8jweqbsGlx/1A1wzpOdEjpKNP
iArIATLOCJfTJ5Ljcm2o/QNCjcGDR5jHDn69EvQ+k/aYOJdm1s4jkPh7VhqKvmoZGedk1B0LJfhV
M405wd9suQEemfTCT62Jy7cmj2QopkgExqra5EViQKLGNh3IIqa73eHblZumtg1CSR0DWNwoiGAf
aX/Q4qCwYC6MGYfvzeQqaheae1gsb83UiiOw9cXSZ7jxfLgrGyO255lEbZv0E0aDx2kVtlCkyoOb
pY19IVokTTCd3PS49Frikckyo0nsREcAbeFj0OYk6C1Xg6wraugSehuzovPSzohuUoTIRLLXoOP9
GB/xw8NA9bsZu6Q6H+KFNz/AmbimhVTM3nbqAVJceobmuLsOB/NyR3hamoezWqMUYEwmm9k30mPZ
cl0LbS2aH9qqTqwdbruHpMtBbs9VTKZVpjekMiwwR7dCRKKNMUEKzUA0k+EFItU3a5Y1AbXLrQNs
OL21No7RGs05BIgqNkLUrpM6RrCwC8D9SldUuwaAVZ2YBVLJWqFEd1EgHJqOxcKk/jYbHFgSXOAS
Aa/WZ/tBoWqfJE7kqscSauWZBAGG0obg3zVHmPiCzoO+s9SucdPaQxcF7ATGacSQiZ0pVYRMVDIr
or0jPQwrE2lavC67CftZgzaM5BOg/640BycclcpgC/GvKAl8ZuWbjMy6EkR81p+7PTB1gnm0pQtQ
HTgvNRMVUAnSl8NJpCqn2unLHEHitpIoYHiGQLKMI2o9whLoKNeDLi4bhVU9dH1Du3H7wnpjwji8
mMjwrmdD9W9k1rph4edOKLsm2SuyqU4afayfGgN4BvIgx1yOkz4zKxwYOJOHV8yYwRycUnsiNtob
4j7It8mi+DqLgHET67kQHukqggfdVJnHai7AOLRJ+phCTDgdVUFXFSzK1tYnQOsJ2wCjzCXi/pDH
xpt0I//owB6/baTj3bSpV5+bcnCumRiTD4841Tjp+gYIhVs6/hc5Zc51W03meu3OGM0XTt9JTJn9
TGNjzuYTtyyb9dufUN41qUPsHIa4QDEDPRL6UW7aRKxpWVEu7J1CQvSFmDz5Xe8AxBMsr5O4ZiXV
bYVr77JKO22Hmso8LUnNSdlJMPXT9RJIZElAbsqji4ASv3+nA1Yj78K8JRnHf0Sz0ZxkTPNuI9lR
j9hT79PKGum2ORTjF8Sx+4/9MHN6l2mU+eFMFuxzBYxzP5bcjbO+N77lYoUDyNEoH7J8dmgzxpq1
yZqkvlgso3sjS/uSdYSaUzbZdy3ziBVS0zLWe1P2HDF8zu7O9dILvGM0SSv2F4r2uMGK0aJFBcUS
209A1tDdFWiOvTPZeO4XIJtUM7EgwLixRtxYpcH1bbFN2bC8wB6CmVALPT/S7e7pua4T5EkfDwbz
401e2xTJ9iXeXrarwrL3jU4Y4wb3fLEjfKU/0Iazjg5Jc1ed4UVc1qz6aC1fk+5m6mKSgrFLElS0
n4VQt3Dh05OWpxBuyGKBgZO1sxnimvJZM9I3g9SwJlBGNJ+YRRdfxbFn304wl6mIln5jVml/p/SE
iy8t6H4XD446JwvE5tra3Cy5PV8YTkscvbQ84gO5X/F5y2uLHYayA7ffpO6snA6BSYvhUPitubHJ
7Akg3vcbYjVbrjeNrk5zRNLbFqX9riAxIWgtRm/uhOJ9dCI6qvKCuci5XnCcwirlsQLO0uWPpEDe
djqVcL1HuHeqyvi1Aq4HD2KjUdqInohvfz4Mvk1REVF2LNFWj8iCmrwe21GaGQE5kCaLE42aJ2g4
G3U3nmPLjU7sbkaDoOfWq1tKDJ54Bsqdjq/5IS/YnSxjO5J828r00e2z09lruxe1lMl5SdLg94nC
IWM6ro+nbWPmj2BD5rcCfMiTYUv7JJrJ8VVJt0VRmE88RbPoDmPiNf5RFlqfURPmldqzPonBGzEy
PGK9zF4t6SSXZGBa3+zFxcneCi3ditwu7nXXMp6QbjYXVq9bsAuyXnuOu1YMuODVMUny4Q5xWAWj
GrT7JdEby/UkZETbXZfuS4Y+/MRMKWP5Q/vBmfSDrmz3laGaQI3YUL1PZj4+d9Jew3lle2lVZN15
2IH2IAVXGIlY9pVGIpBVESpDf2iITufZXmCcJAAaE5U8zh30zAmVSuDrAxLT+jLmCAxhQLiB68fx
hjGyf9Qja9ezmbY6iakc5IgS/fWRVKncJUt7Pk5lT++59XCoxKe0tQDDWLG7tQuDYWlMj3cZfNAt
i9oSGn5oTBgAUjCutev+VKoUMtgwyEMduXaYL45NDos4Ez4d+9gB5Kf1XGZlPx5+mCYNsmpyGqK4
u02GmdE9OoVsj28KSaaBTUU1eG9dJMJXoq+fVNq9ZbCpMtg2MaQBLllVdTLQig/MkfCGnOntKMsH
rQCvEbXWM34jGktJpu1cIAKojEnmq6IjFD8aMZN7b7gs/G6MxOVQZXRatLLb0dPazoOkpPM0Rqv5
0F26UKvGCRwI3UdYViTHvJhedcowIpwcuez1WntqcUpDHSQ3qmQZ+w3kJI3pkBwsQa7SGhzG5cI3
D00FN2SW43UUu+3GrvhcxqIU28Ebv6g473iOnQuaNtkD5We+r51x3LK970FW5RsF6oq/Zr6BPxEy
F9rFCA934+jXW9uo50Ntjc4RtalxhJrAo4yN+gnDeElp3dGssGLtqnAe0UPDUetOYlq7W6JxrY3l
ztdG7svdGGenA3lsB7ko3K5evhDC0kkRqDKPw7zA39Db5qXVubSJU4AmOc8SeUocb1Xo0qjzUBEv
k0PDQ99xvW6OBvKgzUzfcBK5cVOQbSB1UW7NmJh7zWi3TGO+zojA6bI1VEyD/GLntM5bH7I0wRq7
1namK6TALA/qsECiuw30CIzuBF+qV/JAZNYQIKHorqeJFZMX6oKRgmSvczOS2obiDIByc0vYyrnv
98Zx0Mq73pjPkDK9KsUgvWlPvUWcZU32QLoKrb5J3lLB65sSVNB1Ywj1GtO4MyHfXfSjp33Faywu
XT0v6FF0w4F9d9g6RVGcemWVUXzwZqahXq5dM3+RA2LtiCeN6Cji6ZAibLw+j5nrxBdlR1AmTXw9
q0v69yaV/UBkrhUsfX7NiPBQeuKQQIgORk9xOk2UX1Z5yPtu22vDJdHFW/hPj4CyxPXcDgFWwuo6
61vnuVajd4M+myyyiJ2OakkvwCLElBXKtO8UNwHM0mNP6rRNTmVd7TDO0nBjyrIfZSHPJmGdmDTx
glGfLvqoHx58P08uI63fOcRS3hjVQstNgq4ZGoXAeoRonPjec9syVgzaejbPp8mgq9OPERw4m4aY
EYJF+DovrXGoCDXzUh/twTDtJys2dvVg3Q1sJaGKVXdC7J98UdlMNK6EauYM1Y2VxoFeLWe4324I
RXshmnQPymzv0QTkGz0h5GNj+rd5xdQmBtMtJ/M4RxoZ7vbRrKjP/fprQ8hoWpH5ppWSQryTod3U
+bZfaCc2TUFrnY3dLwD19Y3+zRqrHwi5ANrlK/zwG/App7WVXhaA/vCbEyBN2Nme29J8cIHv7Eaz
eCDQhGRF07rHUnxC+O2xyqdigz5xbQvyIKjE7B8UQp0vqtS2ecvUxUt6svYmcqkMCKunomufsjg5
teuMYQET7iVoEXXvBPiFLedyGkCBehS9+ALt8JbrbHHP20Ec7kxt0HjHqUGmYdMxVnETDll8Zjkn
U9KcZjSQribwgDswYpdZ+mqS3gYsp6cv087jTmBKUFwIn9LRVC+AjZzLMZ3kKzmDg7vtgUiFSg1r
Jz1t/SjQeATtDUGFyYip1vavyypCrkZcuP8QcwXRTpmQa5fW7FVPdew4z6De0kcIhpPLH1qfJw+D
gBZQt3X9FmdxGzYlnPjQrGZJCVMVPWJz3dg75kTXOepH2NqeF3pNop8bYFqWsBMMpOxCX76JhBKD
fkz5RjEaM0fERoZbZmADK4gUPo0thpc0g990Qh6R928JmJv2JoUZjnM3e7KGaQYBblszzc0+60jW
qpSBlJsEoh+qlv8Vg/wfgXTjP2dE7Lq36lvyr/2QPlfIE/+Ul6yRLOt/9qcWRHOMP1D5CQjYNlox
+LJItv6fGMT+w9X5fvEygpzFCIYKkNDZVfHh/IFhTFjYstCJrOJ3RH1/iUHMP1YPm6HrFoEtnHr+
P8qKMJ33Qj0Hp7agx4nWgBcB/mIhO/lZldtiK8ZrPjn0AlGVc5AsjOhm22syulXojbAddjqlSOGs
CX1pOz1ZXWIP9ODzmhjBMVqCmhAsxGZLW+sB1MBSAUuK473jzQS+IgXOgc9LSe6Qs0yHWiKq2Pbd
7Pl0GV2N4K+BARGDbRh+skviS3y0dbqDD7W2kwhGpQ9g8oBsLGNZjJAUa+1YT13/3ff68oFEgrSm
Rcf99bCIyEZwCDmo3RJ3GOl7e+61Zt9lEEACLOGRuh2U4Z5M+GYVdk6/e0J3lMjAyDz3uq2Vde3G
OdlV5Vxnr7k2tze57udPvhGPVHpj0pJXLwUOMHKWGSpVEzlZutV25CW08xucU8hvFakC3wYwmI+4
QjmwCGaewxLXtnlGDqJmBSlmP6BwvWPft8xX88DOuUBiBdLKV8OM3PJBj6XrPfTFQigexEQiimFa
WXT+S+UEsaDtRc3GAcI5iByEob5Kh80way4bEALz9Eov4xgiIqBWhnulxXRqTkbFZDlj+z7Pe2xj
fNY5McpD1a15VkncnmD0bF9NNOLsxkjO2l0nZvQhNFcArOURWp5t4y/1BSmoXQ31re+HE0u3lIQF
hbrnJDUiuETuwmRwI0tXY6bmO/llRX+Rr9NkRBe21BIJwoVKviY+G/PZkON6OprQUR9nXfOeuSjb
r25COUlUjjs/2JkWfyloT/FuvKps6bvamMaUbDEqoVkaqJmaqeewaXTdPGfSb7/FVVuVlzlqGGOH
CBWY02YsVXYve/QkoaSTA0mxtOBQmgOfLS3hND9HAUQjLoXMwEWiaAb3RogGeqGuufqREBh6XZUS
gPSJ0GzKsKBVltx1deatmlpjntSmbXjOuHgODTNVHSBW3MXqxawTHMJkO6TkGpPb+VhCXQtV2608
ytL1GGmmtbazRsZf14ZsMNEMXCu0o10QI9dJdMwnUEqT5Bk1m/R4COCInK6kW0xVsyGj0BIOIUIL
Pe9oB4hLo+2JZoojDXEOLWlJ85h2QCIxUgmOs6Dt26IJ8iyOs/0S1+mjTqrJW1shIgkqVzRcusFK
15vOWmuzJbHqA1HD1bVcOlsRj9o2rKac9R6mwiZbm/YqEaGNAtcWptk0JsjIffu7lsdNwyqhtg19
WLJ0o8ekehZGDzBysq3uNp8sVAgIoOgk2FqBE7jiyt2eD0lNVINZQuEOtVhPCLSvzeFk6lTd4I9z
4x09az09EIZR7qHoN8R8FPp4vdRt9IhHgAO4K6R3UQLr6phKG/KOjPGV+GZa+V0cg5PfUA6ILzEB
BTcN3vwrfda688xarIDEk6GmY1ok3IFtv27DrixpDrcJpGQe2tb9yg6ZfvFlr54jZ/Y8tD4D2El2
6rZEQZV2DNzzqLqcPOqIrUuzbKCdnU1XM6nzjCrojRM3Nec5PcgOrWiwIPWMWKKA60IPlKYCe1aJ
Q0yqJB27WesV6YK4NUMP9CGrHoomcLZ0pJ/333aOj2+dHLq3f6Hp7P+1G6rXZ4mO8r2e83+mvHNN
yfjPR/oD7+Pbc/UvwEfzzye6uf5nf4U/oe9ccQurJcm2YWn9W95p8BPbEdR1jsPutIIE/jrPbeMP
Xxe2h3QT1zsSUAxcf53nP35ETAZ/fk0uwa7wT7LS7A8YGdNYme0Chw1pDgIuyXrcf3u+Sau4Jyru
/zLsMeNJWQbDZfR6w3VqX0fyOcIcIyTT5AOyBLp7ukt/5HC5K5sbH7q1hb8pMUPHQlxQNjsaIxuN
6Fyvu6vaB6t5cOZ7Go76cpG0V4Nsw2zvt9UmY+QXEZl97dbfPHERqzMR3TjG7T9flExH+P/H1fVO
SvwfxcjvFMf/MyTGqwXjPy/BPVrpb28/L771z/8lLSapDwbMGoRHcgZWmn9Xk4b/h0V1iaWfYg7M
mo/l5P8vPpYeJhP2N8Bz3LX/vfgs+w9Px1CO6hgUPiWl+U8W30ebIkYIyCAOlg/yuIjl+pijMBUY
aTXoRJuonmtmJu5y6estsmHly625dMOFLabxuoktbS+HIT2kY+18YoH4YK358TugbMaDy3Mm8Ce8
fwCUm05W2THImgebxIxFby+EocGxoaYNf/perv6U7f8cOPTBbfHjpfhcebf4eCDcrc6bn541Lrs9
LmFf28QksoQu0xIacG2fZ3/uy38q2P/udX55qNlqmLgA+2Luxa2c9fDzCxEl5U0eM0EqbdRKw1KT
qGUjk9jjpnMvJlFm60ylzRjoQ/mTlG+UX0fauPM31BPZOVkyzh2hIpzZlts1beAtrn+XM5IyDnje
kGK2k6QzBlc4AT5LuBO6EsEQbKtrrY/Ne7JSENe529CtNJ1t3SCMWCNCUDXHrZxeBYXDtlcTOOQx
y2FZJ55YwU/MI+ft4g0MGwyQ06ddteb7dDiqVlZ+IpJtR/PRPhGp1ifBP/x24MOsiSvC4J842j4u
BMssIqHpcZDE6pvbqngH+zn/xAhjfFxuPIc8jR6yfoqi9UB4/9W07cABT60DW6Q3DlpsT+RwKdK8
WD33qDPxlWkIBmig19nBjw2DuqCMg7QjeTY3JDIkiw609Ci7GM/r/5BZamJO0uni8/xDQMFp88Fo
1pm5hIXMr7f0SIqb3s3xmGn6uGvbTt+STKTd/f5T/8gxW19xBYBhEAbF5QC7fP+BKK4oqcWkApr9
mN4bJS7lAHQGwRd10X6jc8VAubLH8oswE9rOjNuHFy66bro1shT5jZic5MSUPtlDjPwZHiI61rIg
K5r5GdOtiTLfzPH2632foCtqGnr6v38L72/E+KfWd+BgnqI9yLn8EY5Ivg75nwtt2UQv7xdKyX1q
g9cepH3emP7r71/s1/VDuCodAGN1xTo85e8/LsCXVbFYQtvYuRXRrVnsfVkVRC5okfVJXthH28f6
xuCwIO2CsrpCAD5c9ROmRpo7aNGmGlOESGXR+OkOYaC7dXJDmw80l5l2Rb7BfWIm7e5tcTr/SsUz
YvOy4nqz0YtYb3drYp93JAkiv+99Ja5cEtOdwMlbi+wkibQ7RNIFGFdHdn9BkY1iVzop2CZbEMdH
E2Ecr2rKdnszWiopmIiZUgsQIjP/ncoRFVCN2P5K2kynL/mhez0ts/OiSEqvmQNqzUldddxzyrhn
o5JuvZDuiPnugovbnDARa5Np//uv6aNx68dnR//GxOanU6V9/J5yjxnk4tJEs5EiEZpgNiWXbVMl
ycZDCXBfIdV5jBmSo/LtpbtfRqNJtq0p/MvOn7NXRZeQ++VgdS9dDbW/Lyv3immce0VACKHXTjbl
5q7jmvbQ1Sm+hpYgC5pO/64j/uYc+RAO+WNlc9KbYi0GOLHcdTH+dGDJoiN4jUl5UFd1Vu6cmb6x
RTZbGPsMsFZNRrFxqFP30mmpFm1DbQoUntvOZVa7EI5U0CUaXVSl3nBvuQ1ydo1jJwTybPxDQNGP
D3xtftEfY/+CC/v+d428jqd03Viz3JpCA/554PQi2/7+I1lPzj8P9h99Ol4FJhRSEYFLinP1o0u4
SZUbR20dBzgnBTJqoc6MNiVypmzqjiEpIqPGii1+5Lnd1e9f+5dy6ceLO9Rr7DM8kh/jn+iBjWNS
wIyXSPpfUP+laEOb+cJGln5fx0NR0UmmlJ+nQrWBZmkqDenPDJ/8Hr/ud/wG3op04NICcOHDlUG0
kaMNNmWMlpATkIAIP3PqFl8mtgXuqJXhfnIy/90LMu10cKF5nk5V+v6rVUs1jpZOvos5JzKs5to9
SJcm2gqkorUjyk/OpHUP/fgl88YIl+Ly5XM9e/96kmVDQr1kurbaAxoDBXRPOffJsfG3r0IZyN0P
iAsFx/tXKZTvkwXAu0KObB/6Se9CXzfEJ+Xt374KcDnQshQGhrVa+356hCeknN7M0AudVjsHDqYE
PB+81O+X5t+9iuAWy3NHGAPE6PevggtkHEeb6VTeaktotwggHBkXnzx8f/sqHiJsCugVjvbhe3Hi
EiPlxHYkmoGoMUdaxWHCdnDz+zfz6zMOQYT7CCorqJYgPt6/GSTwqeOWfDFTPk272lLWruGP7okP
d4881vODn63xY4T1fPIGf7yD9yuPdAV0ORzsOv/4COhtQFm1HWFKwQzOdavLpb4j2mHYFclcbesF
+VudM49c5FDtBvtbj1CQIgiJG7i9Tx66db/88KtY+E7Zvrk2CsNcf/7TwnHQE6T07dP1w26eUdyK
zQwd6eDbs/oEFPNjqb9/LS4r3ET5rKHZUgi+fy03jTul2+WqlVn8B552v98gRSD0hJsDDgm3Siex
SyddP0FZmAomWll0BpEOhpMRD8lDIycRXZb8LTfKHhgokB3oaDsIs0TfDd2wsCkuqSwD3+pp29oj
mU5od/KIST5Sp3hjdDp0M5hrfI5Fho2Vhql1sD0ED5889r9+rjaLyl7N8OslTayL/KfPVaHjW1E4
PuMByuoqtowAse2AkBSZ++8X8q/7JuWDBWdgRXezbX7YN7ktFMqm5bs2afS3qZ7lmSbjPJSm/71u
kQj+/uV+fWf0kmwTQghVCmvnw4rxnZIm+cTLkSVEKJhGi3cjJUpHRtX6p2Gx61P4fs3wprivcwab
3jrgev85liPDG3QX0aZgXrtpdFGdSK9vTpamiHbRUuk78ojFQ1l45s3Q+91Rt3ICCQwn/4SX8et2
QYcOAA+sEouP+uO9kfZqOtoti1eMc/OFblqPJJnEB8TorcWYxYqWY1HoztZIS+eTEv3Xj3zd1222
DC6tv95Z89k2GFzxkWNhs4Ns4V7fpx3R0RpSid9/ux83X9JePNvg2gGNALDUL7eciOAwfC9DUGbD
N6OytTASZvzJEvpxlP/8rXLRAFrM5s4l1DH43/tvlUj12ixrnfHMUqIH1oQf7efIokU0zoh7N66V
O9ZhJH89PWouMMdgwOY6h2pUBplCGUnrAcEohCaAJdIH0l6q9qyVud+gaCFF6ZrNgMQoRjoOptyK
iIwR/C+icTwS9VU8oL/ZFXWJvuv3n97HL4r3xRWXLG2LlhqP5MdHUbiN0Q5jG2RiyS9iZvO7WSXa
2Wg59Sef4a9fFAkVwDq5vEO0pkn84SO0bcKLFg1DCZkNDD00PyRkq/jkDf1ywWGxw4fRMcSR18Ad
4cM3NSf0cIaiAwmJCeGJCK4s29B2whmlXGe6xPVeegEWv+FW9lXNfg6+EWxckfSPZS8HZNWWXGj5
uKmJyGisNaRiSSoJgrOn0gmZ1VRT2AxRZ6GCtLBniyom8WZYsuiz+vKXwpr3QuOBpoHORsJI+0NF
608pw+gsgxdQZHeGX3bPPXoPCtpUnNg99qlaOeaNYnR8FyVje+aajXX5+wXy67fGA8Yxu/b0GeUL
8/23NsAEGGGcNMEUjcUujaKG/WKJPzkR/uZVKAN5h3xt6wt9qNPiUWbZVFcMsFvuLA2w1+MYjfr2
k/fydy/DTIHWsU4J7a+zkJ/PuETWaTpUBHmXQqFYjr2pnzeQerpbe7TVk2Ceftl5qr9pRKouKuzb
941yLewyjY9Qi8IMD46nUQjhltSnA4KzptmPRaN/b6F7n69hK+4ux80X77psLLF0jvgvksJMcSpo
jpODaRDinv41dqSZtNALeACY6kcSzs7h78gvdVERLjRFq/497pU6X/LO9oJUzW4c9NNYPGFGVhL5
s67KIKra8aVsrOUb+WvoB4wfg2CA3RX5u3kVIlUX9SdPmPHxhMMUh5wDsByZCXCuzA9LAjYCFx8D
igWl2PSlxQn5fUiRPqdt5N0NqZWH3Ypig9vtJy9RSQOl4ohoN/6wDM1nv8z6lb3fmNcaQnC0r/dP
irUPX6lR+ktWOSqwzJs82gRYW8eY6Wfw11DxPzav/+ZhpJNGg9zhOeCaKT4c7M0s8M5qMKCQyzrD
2YLNn+E+STB8L13C0HlKxhj+jrArBAbm4DJjR1vGUBYa/d3vV/JHvv3avrGRz3AbcHnT7scqA7BH
hGraJNRriqopiBwmFqyXyV/5q+nwvWeYDojaIpoyTPXUPGV8YdDxsumKcATp6QPzD9vifNaGT87+
X9cHv5u1tuiog0ymiB92rdJoJ9DEeR3EykYbZ8xptFWZR9xtk9fFEYUaDiPMVLW/W+a5dDYek+AB
jSyKwIZwsc/OuD8rvPeLBNkS+8q6bMEViQ/d46EcjFVeiSTUzHomONHi0Dz00aXsVDE56ZYbhHdt
kXHZYafypqdMVhKlRi60pzKd9XuJDuaLXbnZbZnP3VZhE7ovBnMpQl8bpi94qNQdfaroLoL0modo
PY1zs0BysKGi5g0p29Lu7KjX4qu6z2fiXUvNrTlSrMw7cSblnIOdtr4S76l9R0NSkOBtOkOx9b0o
epBzrdh8mkrgPZH+N6pnnEAlO5a1TbyF2FlCAS0r8PxE2OgQmG5tQABnLyuy7SRiODIjfqoNKkG6
YG+p2U63SybtCDNNvKD9bR0ECSAl5OPk4+7cVSKpvrYOuw19aSOB5qIDn+NI7MS4M3AdfGsFqXMh
ooF0CDPaie6uwijOJKD2C6QptadWDHYppzNCJIv0CLnc+YpfGLmlgyrmwWaCwVg3domN8gHswGYw
JwIas1ESmWXiBcgOWQvAdqPGvPNBq9MvCCNH+Pd9RdLgPgVGeDOARLyPcOthVmY+hwUF9RVZbtGQ
X+Qo5h8sDpEmHNH0vjXmJL96yYx0PeqTKYj1wUtCt1yqb7pyiQWDrT4f7RjgExtV7fZhl7V43qzK
hzhX19pbKzVAg10Kt1nLNJawhfHRPOJvZPqRVwVaYbMvvHQnx3rBFWtPAusVVvV5ivxrB3P1tEVJ
Zo50iIfhWRqsn01trOlkluyKZ/JPodIQsricV3nZL/tx0OUFDaXqMcF186VFDjsE8dwZHVIzZnY7
sCAm931XqxH/WLSVT+uEMEkprKg8J/SOsF6lTHeggR2N8UotKy/8su09wqEsqge9qIfuYhgshF1F
XsRUOuC2yWsUUrWbzGtbUlwiUmCBWy++sTXrNtHD2vI5Wcp+EG/14mh0w2sTgU0NulhtIndwXdzM
NN8vBeHAjOisqkS37MH836hZQ8LtEAyPNI/pQNjmmcGgbnRS8Aa6tG0U4rk17syChGrwTN364VUL
GVWG1MPM0Rdsp3M65WTd9v2pVqOz2WllLtROlZG8a1KNrGo4tslj3TUo46dlGb+WUdHBlEWkm+wG
V0TnU8SN6SxasuR+NCGxPwwjypnAsRr8g35uE2jZIqlHo5J41bAtRIPdjnQ8INJJbqxmP4Xm7pRe
d3Of4g7TiQIzLZ7JxWyuC0HKwlqjzW8IvQG7NT30GjR2411eVoC0EZI7xH2IsnqSo5HEG6lEfxZj
76M8GEvtaKSOeML4OTyqxrMU5jmB4B3rj+TBNqSDYXTx87tBn137NJ/xBG4aspnOxgkO6L7IqUWR
3rD3YsGxSRaRvW72oaEG9VQ7CRY3ATHnKlW2ji5MdIN9gsDa1E9MvSjlKdAIh5lrNlg7YORY0vIx
r25S04tq9MuacpGO4ds99Ssf4TRX4JECu+P+HbYQkvZSy9E3l6posJq7qhgIlLDGLmSMUJ/PhWJC
oqbMn7l9Iy9GaYW8EV0ikb7wgKY5IM88eVVxu8Tbyov6nQY6/gSCl3ZmWjQMg1mLmhfuVoJXRVdw
VcQjKdpMfCiTc6/EV5+gdgmsRtO8sMJUKzYG05nzCX8aaD/Ug5DD58zfks5YKSadVRbtBk8kzRFb
HvZq6Y1lc9D1Mr2X0rSTkFhIRjyEpOUWrBRtyjdYNnFujb5amCmXaYGjN0HRENoyr9qd7SPaZ+OH
DLFVzdC/pr4e14FpTlYHJtyV+kG1WFC3reVUN2JBcVlUIi12Qkrr0ZaA7wLM4BweU59i8OmV6Zfb
3CW0uai7ZQxLZJ24b5DBDRsJ5jUHQpnby1XldcnLIApvOnN8Dr2DBLUxBo6cmPEQN7oizrklk9g8
6PhxdI7dTQIb6zum1OlWmRoXWQwusb9RMCU2xryEsebtx2xobxc9c3YY48/pRJG9Ho1o4Xt6CaV+
AURmq4n4RWvES+lo+ypmYpRFKix53Deaq7YN+rgSD1aViislqztvZM0wn9ws1WXaNk+FnR+5NW6n
PH/T02xHvAFuTj3wGDPXjnsRuTpjS7+Ax16GGJBDHN8DblF/LxL3FicicvsisJv+dDai7LbO0otp
Hk8dt3jJCPV2uvp8MZ7q4S6Py61nfTMk1CRDHG3+hn5OwdMkW7zvO05WsRME14Ww5pHo9ti6F6tz
NgnqP9TAVWR9jYlQ31QNnesm0i8HrQAzkxjJcBNVAhEmLQp1YNZwSieVP2uhV9IdHBVFr5dXcSRU
qLftPhX93TBiqIt5MIayPo+mgm03WYWb4tpWxVGSM8A7LG9l132h3rjrNSBb4IOnr3qFXU6fxR7n
1Vc3cbYtVKLYdMCxdTf/RdmZLMdtLFH0ixCBwowteuYskiJFbRCiKGEeCoX5698B30bsZrDDC9sL
20J3A6jKyrz3XNMovttatbchjxJDDQ2jxmPruAc7++5F16ZdNMTBO35QsNMt2ntsKsPfTEYXLtV7
WOBfLaL2u6ijawvrG+KoYd6ZM8yp0fSYTg4PhcLH1kOXqS330Ojm91Clv0Dt4oQA+ZH39Q5j7TZk
yBNwmNm6wvwxasYd8CbUxUxn9Ep/MJIWuw3Uutqz6V+T8cXXRKw1G7u2ih9MKHxxig5Tw/IUFPG8
kRo0ZXO+w777oxfDsyZ/mINYRVr6O23zN2z/mGdUeW2k41WUwioaYuqh4jbMiVvKNcAQkTB/egk3
HprbytSG8ULE5ToKp8sFrhvP6Xow9LeKBwgCxfyWmD8HZvSDPd0Okf1MIBcWNQeInqPvo86W94Pw
sGbHlHFY94xho3vVmyWy/TT2CKpRjUsJiyNKaRa0DTHnIGqYh5Kj1Owrm6cijfSVPnevvPi3FZS9
QzXBt+tcljgE3PddM2BNMtvfACyAR0GLZpYqioYiCSv6qq/K66GtIUpht9qyMXvPMY+OddAH+xoZ
BcFSar9E9u69urnKeobMrnclbYilbYUVJDe1GyeFbEHqNGPUZNyH1DG7WGVvHHuRNheY+YziES3n
i9vEWIXUr74H8xmounb1wxCNnLYgphMyUVZVeEWQ7/jklKb200Ad8lYYOUgOEmEn8DnUIIh8VYo6
AMeHj3uqNnA6c1SkhqTA8sEoIlEffaKHDgrHJGHC+gT4KVYGPlZ8svC3YpUnhJUY7fwjnQuBYA94
Srnuw9pf4laB2ZCrQPLjJGme5eayt4ACrPh4ruX88YfQ8dZmWg39CvSUvmsJlWNgUWtibSmR3CLx
TpCz8lbEZAi4MBY7b5Eg+awGryMz7VdwF6TZtKaarY1X9BDjkMI0lJu1QDU9lfGCyjJMfOklRdbF
pHvhtNHnBrMibd+BNdLLKhMWoSl+FbpVfpNGPN5bztCn2yyKafy3ZdoMK5FnIbYzjE/eWjae9xZ3
afyzxYvGs2tW8pvb83KtZZ5BjWsI2WT5ajV7NdT4eYKevtBFSxwsEU7mXOagI1PKxgyWURok7hxW
1MdZJVcqz2mBWI2UBWA4J7v30iqY2QdJeAcbtwE5AQC3zEwNp5J0eqQ/Q2cnK2GNlCH2KJrftbJG
/pPCc+59G6067CfHgVfIdrIg9cgVoPdcwz+Kh3rA645n8u+EkafgVWt6O4hkji+j1oCmr80BqDDb
yEB1i9kWQlNM0wv/sEscfDBhG7gH/6pXN5IFFpMhNZq7YSwVXfppk4i1qQ9o7Xuts/9ij+X2VbKL
nq3es/Etunn8SmCPqDdO1jZPWiv6q2pS0aJO6ECL2GEn+dqz0vHlGyq9dr2Crd1B9A1yMHLnGIZd
tLDt7CHCyOXKgmcHcPDdzBBTbhKi7b/nKYKoNQf38MmVqnwFn2kYgWaX4pcRxvjpQJHUtxZt8ets
MkVxwKRfUJaZOeKgRC6DvRjheLql2Oyji0ri3V6TRuEDTlISXQINXB2vrtt6e1oeWbOKHD+5zwZR
XGoyr57drO5vdGd5diet5VdmDqkt3eRhAONR6V6O0AOjz0rOjKaAsFGddxlxOizeBjQrMbOze11P
+WbZne9j3/JCYufDOjqkRZ/8iLAU92stTVzwjIWDlG40zO5Vt6LqTm9SkxfbIkXcMdLiacjyClIA
lnfYjDp2f0jJvI1BHpXejxQ/BfqSCUsmjJt6AGgo8qVC0ovLpHUSHYYc4ixQSWHyTYtUR8puODG3
TZwOEJ4z+POCU3HMvT03/U1jFh5xLxDgXjlnJOhZzLltt3WfVdfClbHEYaHFrzX/ww8nM92CPdjD
0yYZtdOKLyqPGgKzTuDya7d3IszLX7OfM+zrO834VTlhdY0MqRMrv9fopwEndH5rFM7fEpgynAzc
Qni7QlmYQZvQozNG2Vl3pGobMb/owFFs286dcIPG0nNzq1W4pwA99kJt6rm37X1UI1+8M626qdfQ
krrfNGf0dg3nyH8g5aS844/tX3JRcZTHyTM9xD5lLsSlrsuwrMr2L+hngkOqVL20jSMi4InL2pTS
NOAQVFsxfDeOof019vV43zQ4E7cRhjtybCqLitYJM8Yavk9+C2MyNdUAHi0iglNjblMYVCJ5xg2e
P4c+8tfAckf+HbnEDXMsp7htyFvDK8PzAse0jmoJSM8lsqcuZkLpzbYYrnBJx9mmn0htW/Xtgnk0
o5H3pacMOHgRhxqOEnWJLkrO+tvg6om77onbfK5AFMBa9HNXx+nUxRczpgQLFMfQwhZNeQAAIo14
UTKjcHaFa1+mJF/hnupx6AzoeC+xGGnMN2zvOtc77MgcZbvfybiQdkphE/7OI6gulU60aJB3S8qP
JNMNILuJg5Jvko6/vXJi7ffKIaSyJcHxiYpWUxthhVRZ0WyP7CqxHd9NuKAfI91R3ytVx2xgRFBa
GzoWPBOEQLNx+yP9jnWrTS6GfnLazcUq7R945mCFOgVMqKAZsgkSJfA3DJaVp1+IFmUoAW8uJICU
7COM7bMf3cXuVGFoS7G1Bn2bTX6gepuziPKr3gtmS2svkT2Y1iYvOIys67h3r/XFiLQRQrovsnTK
MEAJrf+aWM+MbV83+kvnNPMfY+rrV2DFljrMo3Sv28GJF4tzBIU4xhq8y6emfdCoJOQqVwmPGADB
Ol+nlhsBqx/SpcMFXPCPyDvBwxDLZFoPiu4TyEG7e81ZuOA3gIVI1tYo/WStIugu1BNduzPzHjv8
oOZObcDRz9OGNmrdBKHmQB+rQGF+ox1g6RcTWxe+GBnNaiddPKeZsiLSkOmGwXUIKW7iqDe1DQTt
3Oa5Yv8iJymK7uym5mFwFD1RvGUJAL90mjsjwDM4V0HciPxHATzmTehsMuxPnUHNTDLZRtNoY5MW
lsw7EBTVzzTzIZG5Yw80INdmmM/4YX7Tf3SuzTFrbyrlLKR8amKHRmMz/IKXDMMh8mkyISd81wNY
WvEfpTVsMYyMXDJuGO0xhzgatBnpLKCMJRm+xzKFCjKM1xyOz2gjTkYpXITwE6KoGVa4TF8/9t1F
7zNFLjmdcvRMNk3OD5UVVXxmhn0iS7Z4A0gEXUzKeAK8Y2kN7Mu4odWDBxvozPUEEoKdQFnPoKz0
tRHn4rJOfRMeB21teu3lBpfyo9EBnZ2ojuHw+/Z6UoqjnkVR9XUT/mR2+v7ZHF2gz8a+etxVHssK
Jx/l8Gpa2ldG2cRbuwrv4b+NZwZX4niWv/wMQI6xS3j4Johu+/hro5BIjSaMapaPoSX6WDWwqiuL
yqWo8LeafbW2lwIPlE+7dTDkrlociS+z8HR4ZoZn45lrgeJE5rQhzri88FqdfldK06FqjPD71z/M
uxzoQ7+dj8uxFiX5Aol/NxD9O2cD/2TmIu+rlWbFxT5Jl2g511fbsVHGoUviZhvnGskzLDgXDh8e
pHjSXSR6+OwXkb/OKF/uaVFFHGxMHapmZJjBXABfIUkJyOxIqsLXn/iTpxlVOU+Pg4aROcFyq/8R
v1AVlhrJakCW8Av9UWXuv8Y1odn/+SqGQ2Y8U11Cbk/0e7rZFCT7kgHZtmFyRWO3XWNR6LdfX+V0
As4Yn3bbYlxhKuYcB05x8PArF5cbCG2jDGrP8LfoiZs3uyDzDeG5f12OJdjtJmZRrSvnWo5L770w
CjhBaGXhsYxQ2LNRVLtJb8FEz/D4Lmn6xRd57qqdAg72YDkTgfcUr+uvP/7pW8Wnx9yLlAPtCkO9
j7ciqQzllTpBFgMORHKuTY12JepAZav/KpBf3ioOfx7PKqIn/TgAuB5yMbQDLo96rgAnJtByI7/i
fTac31DQknNv8cng1LGsJaUAZxFqUd8+eso6XeMwL0hVdOywvyHXhb3JsuQGXUFzQJpjbyWBNveD
i5GUVlm1Nt2+2TGjLu6+/o2PBVh8ceQROEpcz0esf6yZ0cUEMpJe9coWXftHS1WIuWUotw49Ntru
pXNG+nF6Ty20pAwqafYwPD1WJ4+hbsfNxPnJ75ry1rFU+aNwevdqsLL0zL702aXYLZalebm1xyoT
j2CqDlEeHYQogtCGiKNdZSF98KBMwAB//TueLhscaPkZdcdbqAjvU9p/lg1OSaNpsjFhg8Es5TUF
mHa4MWeu8tlyirONJ5QtgFiN44F7lQ3Ys00AqtrYhvaq9O3w2UNmFm6MvpwxUoEP6wCWE+11J+YO
+IkgbRkmD1PYfO1mI1EDed3LG2OmVx402FFugY47jz0pvRq1fzF3ED+y6GnudWc4s+p9ckewfRnI
Bbj3SCmXCf4/P5JWJwnNi7hG+jDba2MctZukFOVVKDrn6ev7cfpc88d76N2oGPAGGEdFiezDBnYu
IMSaUMg9fMj5oAkgl9JkHpmZdXpmrfrseu/VFss6+9wSdfLvV0vDKqw7zoCrLpzs3dBFOPqZhm5I
JfZukxnT0JmSYxlUf9xYbbYNpusUXQiDloiXfy/Yt2JwhWKfytFmcwowwocU2sG12wh3l6mMtloX
tQ+T8Gb6pmWWn5vtnwrhHIQ66PrITuRhxKD48RNYnMCJngBH6JCV8Banwr9Mq9KnNSw1cGLRlA0a
MtixMQJYtvpb40cLa7n2luAHXsN4ZUcRbOBCq71nR6SgX4gtUDQ9SWJdeGxVqHFunIiNBQbMiCBs
8vi3m8ToBFRSwp2vPEs5B8ad+kInl9mLSTHhBlZCYO11loS0qZnWW7RYk7ohGS4EhBS4fqq76y4j
mBUt+Nhexy2IhU2fDe6D6GYEXKjgHHzvU2nol9S+ywEVxZIdtIZOjxCxQ/TUdb7xdx4WaGUaW88q
kQlZKl2q/pJtoF4LLtLtkYWMxPBl+BpXBWSEPzg3Bfm+pjdK/Phx5j/3TVuhijRa2wUGV9nGeiwJ
/WA0PiQvrVHKF7of7V3EoVBfs8u3T3HX0pQF5kHSnE/Lz9hWCnHY1WxOVH1GZOFbouASMbHTduuD
j7LyHw1RiEiXG9tN6W1x5N4PdJc17HpxB6F17tuDqj3/zXKb6j6akIBtatBRLyMcX8Sx7VyKrQ4R
JQ4MV8kQX2Sf0DDnNBlMHqPvYMKC+awLa/huWFWvMQhOmTnK3gH34SJlAIWJUiYKmlEDVArZL+d2
lIm4sfISTchUzmO0RjKep6u+A5eZ0Q+j70eT8opvl/6FrU8fsJ0KcL+qs5K/WlfIA8L6hl5pNMaP
UAlnEWSDB1eTuJ8gq+GuBE1oMXBp4e7DoCjd/FUoOE0JTOzHr5eb0+Uf4B0bKHm3lLp0Lj6+CxLI
uF8kMYYee1QbRvsGmAS8Y19f5X15//jSUytSxiGS4kJQND9eJvL7AjUHM91iks1awVj7NfH7NGA/
ff3AcTzZtHNeb0YytFalTJp1j/AXhWVNNFHWuJepp8brllJrVTNITQKhIv0KCxzSiMav121BeBEH
dbAmJIYSs0275Ouv8Mk6ySmOJYvCBwbYcXldh2Vt8ZYV4KlK+8YEqrouDQnjziSiODJ5dL6+3olf
AVMOfiuuyJPKZY9zIYeo0mPPopSDvHE/7+0f+bbYhfv5b34xtIxsz9yiT3ZorscDgDvHY93xjjaC
Ki37zujKerX+ebj/c3847ILNaj8E629DcKbAOX3oPl7qaDtlelboDbF4qxFMWcVcxD/nBBCf3K4P
32b5CP/s2FPEKgqjsl5dbh+3fJXdbvf34fLbmS/yyXO9fBO0rZj5gStaR6qsatAjBLdcRm7U9/FK
rqa7fm9f5ttxhZxkBZZ6h9rkwKCfdKI7beu/fP2UnBYmXBt/OWcxPsKJZ47WTIO5u0aYTSMyGMPe
O/Au1dumnb0z3/X0pv3/EiYPCKezY+N7HXam1gBLxT9jRM8KMTZFv/9fjQ4Uozp/cZx3FrvhsdXQ
kAUzWiLrqBOT/FFGpX0/WSnzzIxokq9/u1M1JNfyTJ3nHQMHHYWlY/HPMzI7w2hNhNuuEKZ2FwuA
ctX0jDMkEpSc0ZMe/cwLbVinOEG2aWmAoYGi7lx//TE+u4VY4y3ePOpv671v8u+ngBJi6NxIGu6i
3TBsHA5wyJ/8hiiPr6/02R1kHMBTQlPN5tz08ftiGksrJ2EnTcmHPyBTng8wRc1zC9cidD5a6wXP
JH0In6bSibYWoY9n9C4cUfbCvtu5c2Qt4hK/RcsDy35Tab54rKDOE9WZFfpLUuveA6zq+CGOLOOK
eQ8kaeoKhVIpX4QpNnM10PHhQLZSJdv/3tKAGYF/D+SaThP6GBugUsZn6JCWNqCir7z4O92qlmd+
/M9+FZSprsBOw90+trJ0OmjQibESY/q+uAqd0v0WmwAyoUyk3xueTxOpw6jOPFyf3HLsidwOTi+c
XI4tip4kkCo3aXHacWfDbHXr9UQc85nv9tmbtDRrfJykdFSd470jETkDOhN2Y1paqYFoNkvHVWTJ
lDNZ4SifdkQdG0R3RAWusmpGY+yleX/p15OuzrzWn7xPBiZitEq+T3V7fKDRkkyRe7AAtBAeAXGi
iYxEddoRRhCvv36hPrkUzUGshNSVNDXfVcT/vLomIlOizESyMpTrbssGxSHKqEumff9duY3rBEyF
TZcHd6b9vt/9eylEUNDZ4d9CzeWwPoMEJz7MrW/h81HL91Z0MAih+5Y1s3NAZ86cUSv9m6+/7/vh
8+jVXhp/HIJZq+iHHJVxtTOiuPE4f4xt5kBGR1J7bVcTaH4QrvVa8+K/zRibG4h3+k4zhoTEx856
G70xW1Qngr9Jn0DEAutvlVukp+D9FEhP5C7sTXYwNCEj0RAuo+U0z4nb0Bd9XyFTmKbiXBL2J6+k
6eGg8Jibsbcd85lCIfEEi4nnozKnJ+Yc3gMzyx42p5duhD74BEzK+Mxv+MkzgytZeKix2eBOHLAL
8tMjrzFZAd5At9ERi6s6iZDOi/UzJ10O1adLMUMURg8e7BF21eXD/PPUMHomXhQ6dTBK9DUBsRva
EMQx55k+zZGbEXfARF1ZOuI2RN/ZY5LN/kaPTPmtjJWPQMBcT36nXTVdmVC8JwUxeaWY08fZWVSJ
EO1QdXaLqpfovSFXO2y/woKfXEGFjUhe/WVklfhVw61/rXDpEBvUTsZNj8odFG9pO1iNQyaOmMlU
AddDVDpKNcL7vk9JUVDW1IQWBPiJtbs2FkO6Ep2f3+BndX5oWeleVllto5wO9fEmkzN6/d6T4gZ5
eAR7t4ccvnJbWf/pAMlVJAYZFQLryVUN8l4Njm3dpc5j19riuY/G+oeJXFwuvth6utdcQN5bYOEG
8LmCZJl2qBlJMjFIL8j0AB1sMfC9z/XIsQIc+2aIgmdo+oD+p2bfVhkQkU1kteQJ9XaE0ATnDsBe
wH1wGyZ5HdNTkmuUOHW4niZP8TZ5w+Bj/Nf51EvjxcMKY0JmL8ICbZ9foJxase0i3XP8kpGNbUSp
HuiovkOQIG5y64HBBT87KZDrvhqmm86ZMnM7aT3i9DxzZBL4eZQ+NWERTWuG0s0vpyqgZjQs3YSO
5JjEAicv+VPJWZmNNbb05grBlKeR7tUAMSsI8CMjTWuNZKvlFidbnq56QXbXPWmSYzu3JAZFCAsR
t8/E1TAtuBj8IpzWde313+GvILYiCc4kkXJM60Nuh25xVYw9iKqCuXCQ0Vl9W5JOoBIrPcnXWevE
132XOKQ14Ry7zqU/GTuFNAsJ3EhaxQpJqvcHijVH5ZyvduXWulFDkye1A05kpmyEi32PaHKUeh6M
g1YhZbCgSm8mPfPe6BSN2UVjTI2xsnNkOFAjgfujJR/JmtCG+aUeI0CArd5DVk0YCyEeKCkZg7hM
kNAaJC+gEjE8uhiD7Ue3ejuZPMQkIJEcNzQTYhuDKeam0p38NysKHTZZZYROzcPyUxOm0rc7LYmg
sgoSs+st8Wqj3HS1knIfYinzUGJDDV4xZZbztnAGq6YpUPUk5ODKol2jRG3y5MeI13kQC4ZrcWVe
zr1mtWupZ9PPphFhf2EbdduttMzJocG/z4aIvqxrsieIAyN1tbRoMjW5b0NYJMl7BykTDDtU06q+
8boSzSSMfzvdZ0U4IG+pNddYZ03iloe57pH3Rry+pNE13vAQuVVk7dmlLDdImmS4qtDUP8PBr3/F
2GqaTcYmiRCr8CUBxGirxEaLnM689bsMlhbxKRHmiSR6S1q9fByqjDLcVcKuriw1sFA2esfDkjq0
eTZL4jAi7iYMX8kFap9IJTE8JCuD+0dSd+B261U2kNzixleDSCr9pSe5gXx7ndEejoLQh4ethyh6
+vTORmDzXTNH4z4uBk7cOvjtRU0KvFrz8hmhhd2Ki7QrGpMEMSd6mzDTf0cXUT19vdd+UrlRqmOP
wq9L39w5OpzYOG1tsicTghV4xnPKp5tCIwXr66uYp5fhz8ZRRDuQ0xD2s487hONFOMpbLgPuZzOv
QYiu8mvzAApkba7Lrbz2b8ROu8/24z7eAgba+rtqm2/EptraGwwmQXk97b0NGoYz++QnY/OPn2z5
5P/sXU3tdk0k+GRZ4Ab5+g9ItM0ftCzBAwzjNYaeM3XjJ56vjxc82iwrBg5DslywCF7vg8PLavPt
29e/9une//EKR+VTQmxu049cQXPbwJBXEWArmW6/vshnd5RRjuks4D/2g6OvIVqzZVbEbl0zgty4
smdBMf1zDrlPvgpnJepsOlTwsq2jr7JQ3fMYJtAq0/LmYLe2vnXIwL5TdVWtv/5CpwMDl+plmWjr
NhSE42NrZpfo6uG5IJytkBZFDX3tuneq1yGcnYuiHzGTAEdQj1JromFvp5F27tEwTuooPIB4NDne
2LC63t+if55FdIbMyRShl33fpPo9bkQCyVUniDTkaB9i+dEi4PcITV602HQutB4L/s6Hmr2p8Wpx
tIzm5NwL8smNZjrouhRU/Dr4KD++IMCMu2YEKYeeSlnfJzQmyKz4DS+JW5DUAYVl/R66nNCLvOsp
05xI5H5gJANCrk43i192rE8/LCcxp9U0wQP++rZ9MmaBfbk0FDmBLl2HoxUMf/Lkih5RvcjstLxi
5oE2k0An3GPlhE4aBW1io972QrcJ5KTaN3sMvXxT1prdItZW2S9ZEOja92petN/GRNI19Qc+cejj
u9zITIJ6DRvTmiulJneaH2cHxws9GcS1xFIiO1mrM0/jCbiLKSn6FSaBNn1SBwv2x5+9nOeowyuJ
bTXLGOdnbWZel8QHvDVTM9xRVtfhqi8Mn2hkc6p/l4rVFbJgbT1o8ei0KLzMcWMOxG8cbJF197FD
R5mgTXiAJLMSxrX5+j58cjgHdEtJRR8ZJZW70Ej/XUjpnMlu9JnwETxRLji/+cEzSXSTbpk9qL4j
Jwow1+85m5OfMUflLQ4jozizKn32KRbwjs8pFsw84NSPn6Krwe9E8GNoEQy+dknxjtxp6OfkKTep
vVaZn08/x7bKnIA8yXHYFPRgfqm5zF7P/B6nQiSOQ5y8OL8KNr5jlkqfw/PLGPit7KaFx1m3FclS
o3MZGdZ4kZq1exCe1DdZmUx3bRqP33kgcOaITLsF2h2uBzogG8a3E9EpXbb1RejsGGpb1y2T+jNP
27KMfjxwv/MI0Wax0MJQOHrHdWBg9MyWMO4uicjgDUk1bzQywDq2jnBq1Jkf55M1xQe5QqPIZzDI
bf94l3rSc90iJF3AYSx0g2C33st2GvdnbsEigDn6Wr67tNygkCDOPB5yzzIq/DRKiMZMcgY+4ahA
E4jI1tCtjtoSG8XrUAau0+IjgydOlpnNCP6FdETnzDJ6+gt7+tJuRmMIIoJpy8dvPLv5OBFTh+W0
87sfiai8jcrb6cmebfMCkWby/evv/om0iQUbUZmg94AJ7BjK6Xclo0STUVjZEGG25WjLdLLNNP1v
6g1zvCka3/ntmHVJYDWCuDsby8JfJyNjaM3gmimxa1bWNcCHgbTj0AT/MaMUZWUl6ztG9e7JXxEx
cN+seXJfm8EhB7LD5Xu2e35aAfA9wKAsgDW4NccvtAybymxK2rxu72t/cgVHgW1afJMpPQJJOuc1
RafE5WD16za100PouYSZ5vhbA23SirtZ5NMeSBOtoTl0zzQ+P1lv2HromHFbeZChbX28r1Pa+EYU
M9hUWYU81Qxjrb+eqmhs2XFc8y+x5OpedUP0REYpuetQLI1rf2qq8Uzx8MnvZNB8XVR5EIwoYj5+
EGXoiiBhg5b26Nv7FrcVJqzWuqTzfk7N+cnehDIP1SwcZMRZJ+osw0wmzCfgGdWcOlt99NqLcnby
B9vNkgcBVKYLeP2jHbsBeaeeULe5aUeXSjj13iXL64Aet7whp8sPskRWB01L573g3JWdGRKcrsE0
wOhJM37RKRKO58FtjDqhBX+5msxBfzFHgtmhiLSXVQpIyyW0FVNtXx9QrFrnKMGnXT8uvag+PGoD
pj9HZUlHPF1D2iICG7fpJxZyyDjbDL0nHrgxr5gge8l42+pRchmmc8v83ZX+a5/2w3df75W+6VFT
e7jZSnVVJnFZrmdVuE6Q9xPiCydqhHlmEzhdlJG3ubRdGQSBtD9eolzVz3PMSrkyMy+/oosRrR1B
tMHXC9Nnt8RzUC3SHQaqcDx58yVH9K7Hl+RFVf+QFS7eW0q7t5Gq5a5VcuQwHKo2KCnHzwB6PkGB
eOzEDnMungUWieNTKIL3XBu8bBUyJdrbgIAulbNkLOHD+ou0MN2MfhWOW+zI0y2ZrSGQgdCU37Ew
OLukUOE3SYDKuf7wZx+LuTs5QcBPeYOPTx6R4TdM56p8VYs2tdYF9p8H8oKxhGW+iXTbSF+txsb0
UxgsYk0pHjtCM8cNeCb3EMqixo0XqXPa+E8WFPr/4CDh+iFMPq77tRFtZbaEts1k6TwU9F829Ant
A1ms50QBn1yKQyTTDUg5wNWPh1bOJEzQLKFaVT4QigZkw9og2/iaDM1zegd3WZA/1gSLxM4BFrUs
CEiMP66TcdipUMZWuxrr3JpusQkWG59RYnqIRVTf4AbvYGDGNcYtrWrRfDROiIFU+eZzljb0Z6pi
jh8lAkIRJHoX35leFSGvcvmXa8vVFvdfOssL102n59kwAV771Do2vpxCd2+8vjWJ3Uaa8hM9q3iG
sqKec+yZT4IMZsOv9Scsd/rPxlEXTPjy7dzLrN/Mfp8ALylnYCFhJodAG1QT7arUVfo2TFrzm/KV
biPn0tEStZKvHrRmgvUI/xGYFZIkfXiydc9krteKmAS32g//iAGD5C7L/ZHcHDQ6XQBkH9ZNVRZ+
HkQDyA36annEZM3N7D8+8tenJGwMAh9dkm4Gh18vSIeRZJsy6ednm0jTFO8tFq2g0hONcqF1JFK/
wRz/5gbLyY64U+yu+P7zR0InnHOn+NNllykZ3KEFY7qsL0cNA9zu2LMsmqH8nOGBs7O1thp/2Nbk
LO/hlkRYGkd1Zk37RAbCPqgz4Fmobcto8uNDlQ1jN6uGMsSfcNPZyL+ubFzyd3OqO/RlR9dZK4yc
iPC0fj8w21ozy+x2uVkY3xrdn7eIxqxDhEeL45wu/asSfOqZCvRdqnz05C9JDQyGFw0ApeHRh6wH
3UjiRWtnp5VY0+sjGdDjUf/TDXXN2VhaJDHGo27eT1hhHkmzTAwEmj7xoZ4+2k0AfYdcdM4JcLgq
X2I1tvx5qQaVPpRBR0oBhRhWvWtT9KmLYr7RtLWwQVnAk/aoKXHmJ+PGkl3i7zGnRfdumpVveEAn
EjcT33wjDRxP5Zxl6W0zOeFv1ZZdt418Z7qF4CIv2Alji3OUqf1piWH2z+3ay9t/9BstLcqF9LeU
DcflnGmHhdYxali54Ao2Lklga9q16aZE2PEzidz+BrWwhySTwYxJ6X5bUWNe5b0z7ubCiFeZqBif
fL1jfvJIM11Dfr4wolAGH5WYCBojL3SkWlmz1q0l0L032kCClKIoDFKGbUy14nN63ZMlmYg4WIdo
6EDZcZA4OhGGKsGLAoeEXCWtOIRuqi7w6VHN1O65yvW0nORangGzT0e1QKvj6MFkh2WsYguG9SUc
qU04avKNwYV4TMI4/alZHfWkHQGGZ8Y6kCGlkTNBu9q+jo1ZvDWG+Os0HQTCyZwfbelOf4BHtt/S
xpufv74T72K4D48HugqEULbJKiio7Y5+FQ4BratqWa9MjRgBsrRaOZBqQdbG1hJySq5FiqFkXYu6
hGjQzOEA8GAcGHN6XUyrFJQj2Xl0+KegS5Ouui362jxzJHlHHR5/SKb3zO99h2bMsaml5MXg7pmY
nicr+zXSrvo72QX6XL8wwmfXnoHyuqMz/Y7qNH3qZx3gEVZuip0S9by1igS2vVXu5hJJrBiK6KD3
NQ6IoQOceIBDSSXvvx8hW9wgO74f7JLIqlENQ5jJ+jUcJK/eGMSZkZWtoV7c+WY1W2fK1dNGuksq
Dr3aBTGHx/fYVGa5bekOGTIa1RfWoU8FcxdTWlsvdnv6Lbm3BgjYbzoaRau4o3fpY6PFf8ew+cxj
cVJTLJ9koWkSPUJt+Q5H/qdv27KJmjm+Vy5TvHgMQwPDVrvY0C6iJBI7ox+3aFUO7gQPU84FY7X8
3Mr1vnof3XU+g7MEOloW/zw6/4Usn5Vyl89gqOFmiFAMAkY2nBcnsoijU1EhVshHKCJcnYFTBCJm
0AUJKage7hZ5yVrF5XwYytDdq4hwUt9iDhl2enzVDHa3TcpQAtUZx10uTcJOQlp7DNR0bPxZTrS1
RSS4h5u6kA2metXKrVfCQ6h0wqO0yjMuvaZpn77+4U8XKQNJJOgiDr1I/PWjpkqaAqhUvk1ho/zw
cdbHftNWnbuFLSvv//ul+GEXXyGiRBQyHzdPSDZZ0ya46TprYOCcO+O2bvGBI2GvzrSt3tVSH28l
BzDkj7zCBCFwNz9eq3W1KZIyZS8tZ7i4cpio2bCw5PQh1iKLocFWfkm/HdxS0HPOWWPgJsU8p60z
iAUYpo1ToLtSJ/Jcd37qdd4d5irHQj5U8tkw0fonHrfTi4R1R0yedkvzW9xFhB6Czk7qvSX7aDtm
hE6DYiB12HQmIoBJE7mSU1Wf04+ctOkYvEBOJQiNAc8y+Pj4fcVUTy4k/2KVuZPzR4/LvCQaPdXu
shA9yZa9utd2+ag6HMc00ZI9B2SwlRHzYRBSYxS9UZhIa8VvKvZj25HFLkrbrtfjYOn7Wni4DOTg
xgUAktx+Mtra/P3103GyRfMNyANiD+P1oyNytEVTEjZzPGeAfdI+uSHub7ytO3c4+LORobX0aZLM
ybll59OL0jvlBVj8JcdAYnI42sQiWAld6dDecYwrwQkCEYP95/yYs3F+tFqvPiPPPdWL81Wpc5G8
4bECI3rU10gquIf0+TAdmlm1J/5A7OuGmj5AseJfhJlVrWb+9j/2zms5bqzJ1q8y0ffogTcnpv8L
lKETWZRIipJuEJREwQMbdgN4+vNB7VgoknXEczvdER2hJgWzHTJXrlyLBENBh3Cc9WykGiFw0Wk1
zQuJcgzyP4AteCBWB4ASpH+CpMUhYJgIUMoMfU8r5l4Vpf6TmTR6ZFM+E6ToCL7Pr82X5lCn2wpj
UXgmKhwDwv43SIrmia8GiWuvE+pd52MkoSzkQ4MFdVROETq0fSRh73TVcEdA0RQb9G66aKN0AoLM
FLpj4AMnQiAkG4VREUUCwOX1ZfncZM2dBLZHM4TN8y/WJVhDmlK5hCM+1u67Js7Du1GvshXNnBFW
4o21DtLcvCoRVrseTUiT6MgM7+y6b7ZITY2fX3+cZ45rYB9gf0DKn/ZH+/u8m2IpEXLLV1rcJZ/t
JEcYPLSDL2roEVK9fq9DYBYEi68hM0X9jCrAHOk/+SaPSAmwNzhUQi8YNlFsn9NbtwWtlmhWNAXY
cPyZZYm0k4uCRJ6dHLn/fGgtDnHdhipvzv6OnGmLoTeyFHoo4jOrakzym8Sqoo2JCg3Ub76KYkrk
/ThbluMA0220RpgnU1zUiGTl+m0jrfFIUPjMJiF3gIHBf9gmS4RFqftKK4yoIEGBlRPi1HuK9ePR
TTIP6vKlZ/xGIwKBRLqUwMYcNtKj3qNWTMqL4ZHbfNBHvf6keSHFR01pc2ertgryLkAHDuqGahP5
jZFm/JrJxywt1DABUM6zavP6fDwzAHy3Md1xqRETwy+mI+pcFR4t0xFagIst4qsXdlpZZ6/f5ZkV
zj0YXwQIYAcvu4XpzxkdM8bEZ3RRfpr6GCu8LIGMjSjCkb393AtB2iEzM/ENgB28v77d0qNC7HHs
4ZPgXZCBQ2t1aa67ef2NnrsNzqcQEpDIgIW8uA3+E6i2tfQjlRM8WbcxvQuUaY55bT0zboCfAOUs
mpkqu8irSnzv3TYG4ky0sEABTm02hmLmFRTdSTuyFQ4ZP/AJyfD5VnAjiB6LSLm2EPyJqJ/DdpKk
Bwpqq3mtFbsCB20/KzWUASdjWrtF6VzqBl6KaVkoqyA0vR0VRWXdqT3hcO217weIX8cQiGeGAoY7
D0gVm9Ld8nOmCTgL9GkVaIHWQedTs1If9Sm0v84MDfdyDIgZzxJal69EYpjlps2K/gNXor7psOAC
BJzUvPFdZ0A5xdD5Yvk1BORjXJVn1gWNyjMjHe7FLCq+v/zKMAYzhHa4ArOozzqdXvzJOPZpP0TG
KTCB0XJ+m0D2XGr/Lni5eFBEuxqbrhpp/35AGFdM3VrHIRBWbRyvsbAWV0nZRFclWrnZGo3z6DNS
ufeTphhrGwz7WCAwr/jFGYe5pDELE9gEEkuDn6Iva9isJrpJpSPfC7OdJeiq9AcaztPWlGN3Colo
oyT5I+YI/cYcPHEigYWOHGiHjXT0HpD9zqsE7uhBmq+2gQInVAVelHR2Ukz64cmqPEGuKttQ3kqu
sSp3PhTh1KLKizZp0o8jnHj5PXX197pEo8ete/NHrVZojMCN2dhVOZ0NbYRUinCcI9/Deab2R422
bxhEwPz8yxbfn0mkbj1LFEyiokCDbZvSvURP1bvIjAEfJHrLTpRMukcKPs/cFOF9djptE3ismItF
Oomib6wO5aUmmDj0kcG6RI2nPamGclxVgVKsSyqEq9dPzEMwGFNeFghWb2xfWl4XEXIf2aludk21
Guq8+RyxiG5KSHKfXCHNK9QekUVDAc57sO0IgVnQFl1bFRbCV3QnB9lHO2qjrw0KL1ewCPSZc+aM
nzu9sO+PPOczozOzU2DdwNchSJp//iRCqqBBVFipVyuzh/vMQY+tX6aZ0ydXr8Ocb5aefxVmMl5r
SjjcjwjRza3nZu6uA9Famxiqvn5alnmebGqi1/M6SNJHFBlz9I2SAWHn1593HrbFCmK1w+ghdMRB
bPm4TjlWQhY8bpwZ9TpRaYjOaOfaKlFu3MmiMb44bYyadAQT7fU7Hx7J6HHYmgaThyhBdRYDldFC
NjdFzjUFVRJChtFV2IJydLBqj3zVn7sVUi5zIYxEmGa9/TlB3Rtc0ADF6Wlz3yCk6PnCTXp/RN/2
yFs9M/18ZJBYIUqdmSKLmkWE0WGoqNQsnBJ5UMjrpft1MvTwXPHUESVglLDhghu1eswV45l3ZFvM
HXAELmCoi+FE0itD8FBFuEWrq03Y9N66MIvU98w+PBKPHZIDHUhgkFGg0UHsJFTaH0+3SGD4IN69
wgi1cFcCRvZjUdOoN3ueonCbDgYJtE5/orcdnMCSG4ezaToVmY2ivqIghOkT0WE7S0eRgr5tTpXS
zt0oXKGKV+tnIdaGyG2HXbXxQr0K1gr6qV+EnRS130Ot93BJIPo+csY8M3eUiue+7dlrjfWy/1qi
8mBR5IFYpYMVfSQi7S7mBtR3FmaEH2CXqOt8SpL3r2+Dw08+4RJcX5J+chq4svs3dUOQPfxakHCp
ymAjQCN9I5Hqr4dn3IaKAJRimsCQHNq/zaB1ktY6j67teNRpYRjt9/Yw0Z1OswrVSIq0Z4hr0mVo
iupcqFbFgk2wEp5BYBQlkSgitPLHuAlONKkDQb8+CvO22D+GTChVAFXQXmY9g8UOdTOT9EWotPbg
b/DFziIaEpAmWo82uq5+m9nRyes3fCZepY1WnRXkyImY8QXAoeDAMeJyUK/0yFV7lKFtb42ng+Uh
2aNN3iqJJA0GEe6yqm+GhrPttK6a0NKrsgyF0cAJ/aLJnC+Rmqe7OGg6BCu77AgU+0yoxjKbieDI
PMw6Aotx4dgP+1bBVjUvK2ODypy91VW4FQmKI1+IlqOE1traxfLZrM6tbJDbusGCEZH58ANEV/uC
0vQxEtyhGBz1MmaKWSLSI/1dHDW5UmjoD+sI92DuI+ifdJ1vqYiSz5ElpscypSC89YBogk0qaELZ
9GXX3QBc5eU2CFwcFDJKKahHoFt5r9St8R3Ke2Ou3WbS1NUwwSXWKEB8OzLhhxEmcSW4AesMvzao
Cvs7QFaQ3NRaVRBM6XEb6ZuMItNoDWd6NaYb6L4mbY3RsNVqW15VntNa614Vxnckke3t689yeFbP
5yZ8sp8RAgW6/UcRSPISgyNG2YTigSZf7cLrjG9yqNojuOLh4cKNZskLwFNqa+788yfBiBI5cY5t
KDeqZbDStDSh6kvd4vXXee4uMJxYpSjzzDXw/bs0epBEVUsylDYRi6Iv3M1Qov/8+l0OBw2XIYoF
9B2y9viS799F70s0IWwtXcVRWa9mwuQWJczwvNGt76/f6fB9qA/YBofDbFtOVLR/p4q8eZaexxo2
LYoLz7TA9HFC2Lx+l2dOIAjVJjjiHAUR1i5O/hY7KkOrAvpxZepdxmKQjyFEkXXdINskWZr3YdYm
Pj25uCZ3U7/KtK5fo75arcKipuKJus5FFsbowqedc+QbfzjakLo0Ilk0TFB8WRaBqCtoQZBlNJ+a
1fcgzXQEMBvjQ+Km7Zcj43C4MdHAmNXvKPTBXV5uTAP1H46QVPGRJmzZfpOW+ommN+eQP5ONTAbc
6RW+aSvYsPo6sKPmtoOm85HQWf9llQUqfTSfQzrR0MmDN7Y/9UlBYigpFPG5i/G5U6fhzNbD9Fi2
e1ibITr0SMOh9s9+you1HCrdCN8IIcZCr9M7jyDAj13qM0gvQ2Ix1QSEAsn8tO277wbZ5RoZjP7r
6+N+OMMwo2m+oRJGXRuFn/1XpY2Zfkc+WfQ72PE2GkkWATc6NPqrY6P6zGeMdyQj4ktG2wU33b8X
Dn6cuTkehm5UYgdkldmM1sdZq130pVUg1htZ1o+snJzYn4OYy3Hk87wKVBPylIkzLX5dak85ZGrc
xDkS9j33dAzDHDX/ZOovJ70YjUBqTZ6DunSEXz2KjCc6vb+3LWzLW2Td6/NE7dV4FRp0L7lZHJ6g
0/3BLVxaSEYSibPQQLTgyGMdnkJwgOHYU2AgJGJn7I8ZxhNZpLRpjv1Kl8FtM/MzGznuX/0UwbGG
1gyTnf/OC2L/LtqQtCrlrWJFXUr5KrK4vKCUPlHut9QjINzBC3GruSdyPsSBzJcvhP6VKQoXQoon
seTrEyM8IWv/ZQSX4gQ8WHuWkUDxcSn1VAQKVoUSMXc6FMQpjCu0u2vXWb++eebNsRevEq/Pyi4s
GnbwAfAdZ840BGjfrjK3GO6qNDbuDDTJPjpGo57Bg7b90Fbr0wF5djQup/LXZ800bHh4nB0/s839
WYuD3isLmxwLssoMtnrFiXA7DGJKjJxef9ODpAgyCJks0zZbYxI57d8KxCCPlAYdDl0vEa7K/ULX
sKg6j4iUjfaYIirEpMORJfmiMZF/CJGWZCBXcsi7FZ4g5Ob4RsgO0b0VaJoKBaXQpbey0gEPiSE3
wp3d5ZjYjbC7H7IahMx3S8P8HoeQAk8iK5QPU2uMF9SQu5MKOVR9lWu2Dnc+L/jEhMIaaf6n/j1B
0fGmlsM4g9Q5hVr3AeqD3dJBUqnWDZYSnenTfABRC1wU961IG+vbKNBba2WGEtGJoJUo3Tm1HPNz
09HhaRYceCu6sVFjU0MFI+ZW9hp9zK2ZxuvILvWrRvGCBC2Qvrno0EtCAr+I3Mc8GvtTWwyZgtlR
MiGGD6+UZunerq9mXacEVUOJ4aJXd0a0opKvPCROLC+8CEccGuFjg/UQhlhmd9JRvpSoJN6HTqBT
xK7HT53TGN/DpFS+CDW2CiR9rKj0Oz11PM7dTrnCIVfBX92UAsVAIpLqXT+r3axF36LwSTyDJF+q
Tsj4wHVJlLNJjeKTwUSA5yQP7WjyK12gAemWgmZ/POTUtdLo3pccvwFekGaxTwLTW9NXOxUzK2Wk
i2vXRiaHgoZOImS8fMAWqctG2950VoXXVJZM6DijXMs0DTilJ1uqqeJzn5e5juh5MyHT1SbDbZtV
url2EBW4w4chL9ad12JYAvu2dvwSLnq1pumFkoOljYgXNbRtC1+Oovs4YW94ixo61eVEVG2xzVgl
IURAMZQbDw/F8nwSSBeh0lvk1AM69GXxKABcX/cob/c+q8y21ugqU53CRQiXq6EQCMuRPOrD2p7b
1dapM2Xfk6kZ2ETo2ut+OLjaZ0ODcuKHnoXLEBSq7mPn5ZOKtmBPVAf0m7oYmcnyO/SIbrjx1K76
mJqWCacPGhQrhKzvHQC9qq1arYFVHROwRDCijP5abZFcXBWRU8/N8i5CHPkYidnyPEVEgv0U+WEg
nTsUPpJyZUSeeyWmun9nMJpczglnUzmjN6fNRI8jnrjVJKGSZ7NJAQvRmbl2KYZmZYm1BrgsR97r
B8/hEcuHSdPmKHyG7pZfJhMSwNRlBLtaRUPMijputPWgCb6r4th8Pw3WeCczgVAJboN+DrJyJAI+
pCXOuktzexlokDanN/snX4PUkyd64LocRQva2bxizb7NzypbuvAwJnutp0l/gtivsTJcXMNoXga8
caFmaVBUfOL4eMMR1X94fWCe+Y4CgRr0P/6pF74IDCAyTVTpTWTXVeHuyiIbbppG9Y4M/2FUxOuT
AwAbzY0lEDP3Xx8gRs/VKMlXiqT0IadtYHqYIqu3VmhtncL6CJfoXeJOqEJi+jqa0DKqUN3VeX8E
uzoIVOFW0zoOFRzmuUbQvP8gmi7cVup0MQXGGHz1MIVYF+XUXFQ2/ka/OrRsBeoLuAoQoIML7d9K
mpXMiD9n5wLhnAgjC36Ixvll6wLKe3NxCQyVBhVW1/5dTG+0nIaKEs6ZbbqVZmjexnETHsn9nxk2
qDWzhpsDxEU1cXEXeyDHFeAzddCneHXU0xZ7s1n11DmSwR0uSEhac+UOJs8zfJjaoELuYMy9slw2
RRo74zYQUHJfn5tD2g0zgi0mxUHUBWe6/f4LdVYTNUmMf7uHBgluSQW4zWpS08nddEERCL+shq5C
mAVfAl9JRnlfGbYsV4Mlk1lovurOOqPL+iMb5Zm3Z5fABwTR4ZxaVlCaqMrMupdIjNSFvaEp0d2k
Gso/R97+MC7iq0NUBDoKSHqwaHSKh7FezuZPMsbSYIjSG3RlaLVvRbWlkGtdARZ677XBwIa7sGiR
05U2wntCWNeOliV3jA3uaeD13q2RebYP0C5/fSgQdqcu6M16JIT7+zMUTENSJynFJC/E6kRVW6Jw
j26Z14fimQHn6j+hW+JSkqT9u6R61WDOCXLrZBqWcl4nr9Qs044st2e2DxQjXJX4ZwZfF5vU6lK7
l4kmZsObGnUcuHZWHlenWWAWx+b2AAGZe/TnyYU4AdHxwAcgKEu+5xXZhNOr1xHOMR+TyRvvutiK
TnU83a+7Tkvfh0EYY2Gh2/dmn1q3VU+2/PrQ/kx19/MangTUC17A7N6ynMFIoPodxPDxbLTF4vMx
mNRPUdq1X8lFYlhf9Mw3vqxk4V6gCmZ81GSVROe9HY/ZKndb8yagUnOnpSUGgEXaqX6ml93Z2DpD
tMlQ6/yGICucUh2Q9yLzRtFsp0mq39NWYotK3Aqqnog8/+EGstbXZVgCKMbmZN+9/p6Hk0uhBXIj
lQZtbuNeLKE2sQehQTZcITWbrPm0m+gWJ/onjY6RI7c6zJ/oS0cLleQJ9hIKJPur1QJCpqWl5VaG
EevntapPri+S0rxyDQpnp0gICLjh0qqOeYo8c2c6TSisgvKAHywJwHZdjcgDYS406LL9WCSIX2Ou
0WwNpzK+6FE6bM2gSj++PrKHxxTwGY4OzCPnlfqzdPgEcUYOu2EFIYjqTg3E0UBa1j2KXtZlE8QT
oUR6rBn5UCZvlppF/xMAg6on07o/wCk5j5qZdFKkqVbd5O6ESbJGn6exrUK3M87G0AhrfNoM5UOk
e7QMuqnIbhyv6LAka7PoOpYB2U4pFFS9NHikNymy3msDM9EGsgFKsmdUfqpvZVPUHyK+LpQBrSj+
jGOTh+wnblzXDe3P+DwWFJKww1I63+iUJNuIsEzTd0OQ2oqPHWRF71YnalrCXCXX1rYJmWZNGmb+
UJyxKU4T/KBNn2gXDdmqxqg0ntLxU63UTjRTG4PudAgJE/yCZL371dMOTgXbfgZOZneoZbBXW5iS
YmCIN9nUNO8A+jvaFTBQNulUWL++Qg4YB0AW7sxWZdLQH/Dm4/3JCglptXLVuO/AtJ3sMtVpDJs1
uupTvEmqUzLukBYKR78KyhR1wNfvffDp4N6c5kQP4H3UrRdrhX4vJaSjEvkUOsLOYSDQg6d7xp+Z
w39/G/5P+Fhe/3leNv/5H/78rcS4Jg6jdvHH/1zG33AFLX+0/zP/tX9+bf8v/WcnHoubtn58bC8f
xPI39/4i1//r/uuH9mHvD4AGcTu+7x7r8cNj02Xtz5vwpPNv/r/+8L8ef17ldhSPf/yGuUzRzlcL
cen57a8fnX3/4ze29JMBn6//1w+vHnL+3uVDV8ftQxE/HPylx4em/eM3xfzdnWM4j6IhqBK1FT6F
8vHnjzTnd4TSVJSNPcBBZNM4zwpwgeiP33Tnd8ivCFbNas8qNSZ+1JTd/CPN/N3RAS49HXyHnyPy
/ffr703UvxP3X0WXX5dx0TZ//La/PizyPI2buFDjkOACeZ1PtydrU7dbrOu6+EsMOu5nzhD43YBz
x5Mx+eumT2+y//H56yYU42cRBQ6tpYaBmedOCM/mCy3z0WkxItfQxIpyrgp5LIV+9nWoMRD+Q0eh
9Ln/OqE1m0iO3mdtzFLha9LrP7SY/Kbr11/o8DY6eQx0EFDXGUVe3GaCTJjYlfUJKn7ubgo1727L
MeqDI+O2f3DM48Zt5uIfhfvZO2g5OTF+uCCDn6aIJoHECoz70AV1Czqc3z2g8m3gOOI0Lcb8SAL6
3I0B6jATo12UJGcRLaQswK421U9GngRrZFCxL1abeO7IqDoMXXN9LUY7uRqVuDpCtZuDg3/DsT9f
GfCfKNdlx7Bd9icQq3NFr7XpE6LtLRF8blLFlXYzWduyg8972hqFqa/tIXDwUbP01sGcRMhj5IzD
BauT3MyWLyxaGrUWT2GPscgmoX/CBtiEzxjeVkKhmz/NtSPH8+GNCMnIpej3Zi1Rg91/XakoSLNG
xifKHtU2AP/DH4VanEcz0p9H9N4J/XQPGs7BpPKRQ5mDJke4jEQQi+or6Lki8V+8mkYjRMkENhJm
aMHAPgG8zG9iTDA1v8YthWh17INzxwvH1ldhKcWotBL8ImDZ6/DsWxlht4Lh4dfACRCs7GrbeKDs
kADsaS3qT1OBNeranoa03PTskcnvxwmRS72OXWulqGFmXxhVoeKuDq4vsC/Oo9ZHuEH7xpfUHDZJ
P0GVMoMEMNnQ0hCPUzPsQeIrw1FOFPT+m4vA0KZL15q6d/E0jch9WLgzb2XViQc3p/R6OcPNxXvX
U6J7w04nZwVHVC1P9YQ2Ed9Mkh7VGPC+najsjv6vWmJaM9leGvsK5YEbqvpgn8BOrdiIMQgAgOWU
eis1y8vvND0n1iZTUQU/A9usb8deAkjZdKqjuZnminMq4rA5E4GI1NWEZfmwqmpLYOM8lfFpGIYo
jUo8jIZNTyTS3zpk9WigFvaIi1Aa918ipYi+12phufjxxHqKVSedxMGDVrtq+BV50uDDhG1Ie9V3
dtCthqF27Qh8habnQj1RFQgK51WrG5F6Y7pJZKhrWBmG8h7ZFLRKfC0YChSTfQi7CBFfB1aMQhPA
H7ay+L76RtBCb9iM9PNDHTEhTDbKFQwipa4/C1HGifFen0zh5qeqtPLmQ6LWWtfQ9pMpgX0jS69s
hxP8KpF9aY0ubeOLXKvTSt1qZtLDYfBTKxKWi3i1AuupB6l1pta9zbOwIvRYKZMaaOo2xNIGlwNF
s6KhXiskWZlhroGqneo+6HuDIkVsOp2Abl8h4Bqc9QJVlAh437LaW5Sy6F4DVM7rH1NtAJQkgJ+V
t+qHthbBu94Ii268tvQ4sX96VRl1cmInoyXR8M9VpSjumqhO8GexIPmhkVtWwhBr0+BWePfFoaiQ
qG+QoIEarOZXkaem6kVP+UA9aYy4/iHHUk6+ZdTupRfZ8M1KVJLvjbpHEb017ewxyUo9/AFjqDOv
mpG2Syj2gXB2etgru5Z0NDgZOPWijyPoN7AwLn36iVMP+XQdlFb/ns+CFe4GESoTUXSRfB7KNnFO
MHN1rdkceNIYDF0O5X2ka6I7iSZocu9aTF3t01h6NW5B1mBOflKEWnKhYRqLWbOuol44NQVUuMnW
FHB2r9BPFDk44mtIDoXbZWgM03ogpeZXzUEd0PHtwy78JIOkr7etR0nyjl7C3rjVpj4IdnHbadnW
HXGi/ZSMWFXeoj2kRt+9vK3sb5g6GUhVZzhQaY1vdble3lcl5uGJP7DdvctErWx09oI28dpLeNdk
OqtebWXg+lWD6fAdUoA1DYsxJWnkJoyyIIwuy5CoVyEbtt4pTTgxl/g1wBVN7OvRFVmB0+0sjFTI
PnvfWHYqfS1WOXV6C3oUPUa9qW7ipLEFmrtCfwfyjie50OrsvWZHw3VXJwnu8HWDe2aLStiwNq3A
om6FM+mPrmJAt02cUGEpmt5EC0k49rjGOgcdemRNokvwe7NZjVqXxicCGkjsxzn1P9rg7eA9Jo/D
x4a2ENhhhcV2iRW4QAyRzWeoCWPXISfq+9sgdKy7EhtcJGPC3AzXXjnVctsndgxtTgksEr6io5wY
WHV0Sa00/tyMEn9HhB6Gaw0PK2PllYhprNImUCQlhxDlTbew8p00TI52bYytj4XUwy9u29XCt1Il
+KzqSfmtQ+fuFqARlMiJ9OQxMiepraImbr7YiqpeisrK0rXWxmmIoker0lKsuuPnkumr15WVOGIV
GQ3KLg4VoS+WV8Qp9N26uJjGsLXh+8jmvpFN9Hl0rfxrRKOB5PtRVF/bvFQGBP9keSYwhI1PIJjL
qwI/+PwsVUy127pD7vbrxJjir9Ryrfd9NWZ3mtIZD0muDDbS02ORrvq2QmQszZovuCKYd1hFym+c
UIh0lDQUuGs+c1glJE6tz/qtrr2Vozp1vjJFzo+BWhbyItwGTZpKGsEaJqdkBWYeKfXYduqHSUd1
m5vUdewLYkV1hXpohnW4DDRly0vjrJxPXtqe4AOFa4hwWloKkyKfxUM72tjWRWJUmo/WOWjf1MiL
iViU9kqsWX50cdq+a5Re3mTMgFzbfFipwKadnl2ydYKrMpnwn6aeHkyYF4JSctBWuLC7bh3RDMRX
EuWVxB2+GYWgddTsh9lafkrDb2PiwD1pqQJK3xkVzkJETlrsXkarvMqawOl9dZLiK838GBlGWs+8
kFnlD7ZbV9q6tAkztni6Wb2vI9nZbCY1TMU6nISESIvhdbaC0NWnG7yLu3dRavU2Qv0Ijm8rdC4/
sWUK7UQG2Nes9KDBgq7OWolqH4jKB6OJh2n7M5T/39T1N0CwJ1nNQep685CXe1nrz9//K2tFXPJ3
CmAgwTS/wtWeSxP/ZK367+4sKeCARQMaENL+lbQqmvH7TA0hlwRNneNn8qa/slaFtJVkd85lYJmB
hYBA/kraOuMWT/MESGukR7QBkbxSulqaIYHGIWAG6fdWxIjpImOMyls8AKr4eRv0Z3TtonE3BcVD
0adIZ1V5ZW1rjOUzRCgn8V0gCbOJWsRMSh0iGPIGFQvT1fgbq5FoyzkrerWS25iOG2WFzWCzCaXM
J7/JbPvatCLCyUI1kJMM01F31ok+ljfJpHyh5RkuG7SN8qtqgGb5RWk0chPMYBy5Bp/4wIyIZHX0
98Smw6X1e24L1/IlQnUZpOx6crfwxsR1bJj5toJEUa0kyh/d5slkP5OTL1NYCqqQ/gAZmEYy2SUL
v2Zi46nKtNtMjYNVo9Mcl+doX75+lzl/2Z8mbJFnwWcVWStNX2pFZWxeRI1j7TYvzGZTwGPdDkbT
bRU9ijZGnyt/7uYXs5wFNspKnV+FSoxBhE/mtuwc7vS8mAxaM29tVYwXIbYDnwfDRYI20ezxB/E+
pU4ddZ0TKrcRs6w5nHCNQQWnH0pzY4h2dkcwC/NbXqjtY6CWHmUQ6m8ODAHZ5n44luaNGeMHRLuH
ScXCgbhHf4sxlhta+8lRRlk3my737G4FDp+W6IVqcAXSTsK4QRCugGaZm8mugcCAP6UhaE9Qg+BK
8aZuBkmFuIBsX31IJzk8KHaC3bjS8PFCl6D+ge0Jgh6JKZzcN/ugO9bNczBh1PTm/lls7GchmqV0
uESODrdHG3ZJWPwIpvIiVBibSfdOlTSI//fsBZecYcPZJva//z7fDo7eVRTP8uR/ApB///qfJ69m
AO+BX83saB2Eej7Y/jx4HeN3NBRpZdE4YznyZiXvvw5eix/BF5jFbS0QI3dWevkbLbQ4x2lV59hF
cII+3f8PtFDh2tAY6RedYYwnKGELMQTBdC+8VjHO2hpF6pyWsj3mGrV/JP179fn/P7k6MiEByvBK
eB14Y7mCHRBv66TOjh0Ne0fRv1dfIOAp+XUe9Jq7w2uKOKJLIO8E5rF23peene/k02cPHT21LeGZ
OxFont8q8WUF/eoIDvjSxRcwY5R3kDLUwdpZjXfHIX4HguQcQaBeuvYCDXKT2o4rUzd3kO1OUK+8
AP1ZP1nURz8xf4843d37Y0KujQsJTeU78oBbK+BATRE0OXLxhTDHv1efYa4nq0WWtpc46BjtRnyc
7oGrOkqMbfHFUwcc5V0DWKYsjW1eNPppjGjG2int5Ag++vygHTBM6jTEaJf2wB2VkHgVJNbp1Ovf
3jZq88n85L3ywBNNMDAh+HrsQs+TEMDRRHzbxRcbWE0VRdiWNBAKLhDmnsJdkaXHBGhfGpX5/z95
ckfRR3fQMn2HG803WHN30B4f3/bci83bajUgMcnAbgqZycmSl0Lq+ptOBpqg95+77LgocaC+axNh
bku6ck91oLI3bV64DvtXV+0uw08r0Xee1E81Gb6P6mPc4ZcGfLF3xVjWWQH4dp3nSr0ekJTY6kPn
nbxpzJd9gjhG2WprKNk1pHLUW3WrbK7pzemPmd6+8PTuYgNbAMK909fRNeoCJHnxLIHZiLvXH35B
5vvneFgWEBSIURauUOF1YSW3eop/X4wi80lfEqKD6hT9ViqN9mhDosFVzqox927tDdo6w01LY8Pa
UmCEvG3XLUVk6bgxs0Fpq12gJSd1ZLqneiHyI8D+S8O42NJdP6oxoqnVrs2Cm6BHL8uGN/O2rbFk
goZ6OJVJC9nSqjyQ50p8HSLtCF3vpQdf7GnqsG1VClfsYhRw7mCHr+IhDY7M/0sXX+xptKE0S8kH
sStiGyTfnAKaXG0DodnX19dL11/s6sqQZLfIBeyctIvPk7yLVnYfGbdvu/piY3tVbIsOsv+uwNXH
7zxTXlqDMX56/erzyvg3KftnaywlYQw59JPrNc5OAtpANTJiShCFdW7V+THKwwvD87MG9eRTYARV
H1HUcHe2tDZkupHvGW+c2iVV1ZBRUIvKtHed7UUnhpfiaaSTnb8+OC89+eLzW46GXhnaoO8qR7+0
g+xdFaa/xBr9d9wXO7Wg90Of1KTc6UlFb7VideN9HRy17H3pyef//2TMXZllFdCbs6OB8cxVbgeK
oq+PyUsLZrFTAzMu8CAcnV1sUgcNUs/+qPdZtPLiTrt7/RYLtdl/B2exYW3FFTgcNO4uBx3xM09r
znHDvBGt084c89heD0pYfIxLueqn6scEUwndFWu6G42GvHkU2kkbCrhDSV/Y51oc0R2Blj06eAP8
wab5SpsX7Sqi/NCV8RnyNt5KQ2znrK4wPTofYv3j6y/ywixYi/VjpiI1cP/TdtIhRbKSzAY8qpMj
M/HC1ZfazarThzX4aLFr9Wlc5amO452KjOabnn1ZGZZl3ItKn/QdqiHfeinfpb3+/k2XXtpP9dLI
olCpvJ2jSMqww/U0Fd/fdulFHJEVRV6MU+ntOkxFfV0Vu8Dx3paTAoLub6p8LExKJFw8tJwL+0Jq
+ZGv3/x0zxzCP7vBnuzWoKPC3XLRneNk6pUlMpBFFUEK5lfftOiqPrhURlcugOoRasULu3jZH2jQ
dp0DwTs7DG3Hd1WQpef0flmrsB2s9dumYl62T14KNKmnhzbxdiXbyhdedkkD7NtyLntxCGlFY6VR
Vns7JLSSW9rsq09dUPdvC3SWmuEoWROiG3wT3ZR6uV5+EXp0ZKZfGvdFqGCMdW5mYe7uai2Lryx8
sXDLVfSLwO2O6bgsOuv/OT3tRcCA6H7nAni6uz7NnM/paGkUm1A/wH+luW0hxb93UOc6zfMucDeR
JqaTNA6UDS6t2umUCO06H2neyUsswgaRFN/etBwOGcCI4YRIquCKgXGpaaYnOPbcv+3ai12fxrZd
W0ZChOGlp66Kr5hIkNZ428UXu74AUzYCpyHEgGS7NUs12SJDeST8euEMpwCyt0kmTUajxNaAdLNB
xAS/hvveDYO3HbTWYgsavYb3SxDrO2RvrA0kInzJS3V648AsNmGBqYfT4xy3C9OsPcuj+i7zqmMm
nS8NzCIESMLOTGuLixsBEoS5Trm7tt64XBabkAYrfL4TsIlBDBcJDYMoOZ2+vlgWbXP/bL6lVVbf
U+miP8X+v5yd2XKkuLqFn4gIBoHELeScttNDTa4bogaXEEIIITGIpz8rd5w4e+88XV3RvuyObmyD
hn9a37o0ZG7PA5v5dzLS+iWryFA2Y0OTAsoW90xgxIMZKwF+20p/5LxTHzoB55goW9jn2njzz6Yg
/+8XIjeFNyYxu5motL1gTL2viwkapicxkex9YcLtGGfIfZ4r3aqLSbM9Lt3vcFX/00Dcb9YAudl5
kYG9F/xM2wsHXXU32wFuIGH7z4Q0/34xN8FZlcNOLWC0vYiAZvdogkPcTOz7Lqhr6f8/L7+oiTD3
j0z/gh7XC6Y59zVXm79fYr97K9d//x/3apD1KUTCeDQC4TsMx8DN5R8hCv79Rm42tCQm4xjvaS95
2H5fBZxjIvnOZXKzndWqlHXUr5cgCL+DbbYWg/N/QlL/7o3c7GcJ2/JwgD3dZSEg189NbPcz9DXv
O+bIzXUKvwnZQnJeXaoFPvcBZr/K1kf+fV8zudmeFCwfHwmxXqKe5oellaTgDftTJ+K6U/4isLzt
iIc1/LJNFbJLRcI36LbdFkyI7tlQog/JOCelxZzk+2pPt/Oxcx9NZMH07sXD2POMITa1XZLWvvPp
N7s1ZxpTiCkgY12MeB54+g9hY/9waP9m/SQ3m3XkGCnoLAoUEGHQI+br69240D8JeH/39Ou//4/9
Wk+jRNe2kpegau1exRNsAqPwD6/ldx/4ZstiBCjKmn6sLnCQbOISArTxPh3nFqQGN4dQz/eCXQMt
ENLedfrcNu/DdJ3HBMy4SwBhIBzM48htat/Hrnzf82/2cu4x7AjYanNxYyA2PTE7z4No+76H32zl
IGJyJhg9vXjMaRbpFUc7ufQfWsP+3/l5K9EOazB6Eh2g6GIAXoepnSjR5pd7ZcNqp2rrTmbKPULu
BA5mQ07enI4Q9b3rb4tvYuChqmJZkai5XAfz2SgPST78weXrNyv4lgwkjQlNuDh54azdjDV5A4D1
faHYrdREBbXhoA6tF9IayMNEXI6jeufJfSuVrtdgIZGyzQUivapIOw5jifgPG+937+RmV8f4dDFm
/KoHCCt/BgA7ldqk70w5buWDC12mHnfZcqHzBNz2zB+AgWHv22GQCv3XeYQDv8PIe9Og912rAQRS
mr46DDi/5/FXbMTN4900uZyn9Xltoods/iJZ8vEdKxxPvgkHc5FUK4YPm3OVwW0mGl9ZgOmo9z37
5nqByC7yVRrIs1mGl7yufmKO5j2HDn7tm9tFohXaVgwVhL6ZZeEQrOxNXf2JhfSX6xBPv1mHKl5o
17d9e14Dk9wvVC9bFVX95n2v5eZ6gUQxRZici3PW0Aeo0csxa1/f9+ibZViFyEpakM7OKnffgbH9
uEbkD0WW372Tmzukn0AqCYQQZ7z6RxqEsqBqeVenEi/85g5RjdCkAh7+zEVzRUGBH9Tz5j0ROMw0
8v/ePDVpIhqoOTiRJvgqXXJFTg/x+9b4bR+GOzgL8tUFp8SLzzHXZ9KO74mg8HvfbE3R1kRydFNP
brDN/dKJo1FJ9viulXJrgGkDD/Atm+ozmrQPYaeAqbX9n7iav1kr18nV/4zO4KYEWDDp+RnDxctm
BEu9ANb+PVkPXsvN5kw6DluWMYlObSQq0J9blOlV954UEw+/2ZtdMmcaAxz8rNpg2eoYyod4bV/e
985vdueKNu8KN4TgZOrMHUE0WTdqAATofU+/2aBeoz811hE7uZWYezV34yFUuXjfoXXbuQA7jJgG
PJTTQBZcy02Krim4YO8pDmO6/maLYvoukrPH08GRlqWNIHox9bsqHnj4zeXpObUQdHl2CrRmGDml
X9MelLF3vfXb9oUdPBQ/ECmcRJDUD7AV/BpkzrxvNd62MJiLWsNCT09Z3bxUOpkBulinP1yh1834
/9LYq7r2vzcpQ6kffudVdgqoJjtwmetTL8Cj1X3yrpo/fsTNVjV9FMilDrOTWzBwG5nYf8iXIf/0
968+/s0xc9uwSNbVJGHd0tNAbUy/YsyevmCSJixqDCecXA34GJCrXTGZSj6SbkgmLC3/4msyPbk5
5T+dNVO7I+nINwDSJmgm2vmZxlV4IYbRnSBV+DFSudxPGbDdY4C+Zl4DM1+tlrzvxr5F/KT1FBEY
RmM2IFH9Qx/q5N7qDELQv39Hv3tFN0dOEAZo3FdZeoK894sJ9Etk9fsCguzmvAGHCHPNiGVOQRv5
08rMUnKAzP6wr363Om8iAqCEUPZA+/lkskwBMGeytYyzIXqOxNS9LzC47Z6AwiEWsYzpCYa9/pWN
zG9pW/8zyuX/Jq6wY785djQYRRVcudeTSFT+LA1fjg0OT15CEmSTMuwHB9r7lS7y95/6GlX/xX6+
7YtbaccJvnDpaQbSYKPxUfZ1EsjNMkVi1yFM+fH3P+dfNbq/+kE3Bwd6qNI1M2YAYgiqphcN1etQ
9nC537B2gO+Ugkoc9Ef9wlUakg2an7Es2ghTgOC5A2JY5CuX53hIyREAQ/JZpAv/IKXPn3TQWV0Q
MyXYjyp8SKZ1PrElgM0JgtonFrb1pcH88r5p7fyhTT14jmD3WXAwu+xMF/URmBO+hTsV6gMT90Nb
MPRr9rnv/N4kQfexRSnhTreZm2EAD+dz3Qr7mcfAEv7h5fzmI9yceJ2TXStMtZ66sYu2sEhetlT8
LwTkt9qL333h5L9PbOhZB2Eh0Dw12NV7Iiy4gAqOUkoO/bMVvvlD4PnXo31YujenRg2/LdPlPa6G
oO3DY69mAwxCxaNiZoCVC1hYfc6AyvoRLgYtsLh+i2LUWCPlW3SURL+3tWfvqZNk8a23akMMlMmi
jk5w+fhpMaZaVGCsbt/1uf4lcvmPMiK4WN4rMsQnMmZfYdjSWveHc/033+rWyQhqa9lkLYJ3yJsX
ANHEUIZQcBd0JaxER/JPCLvfHPC3DF2QEjIRgdWKT3WlnlZu39Hon3Ho/n2E3RzxmeUGSnwanbCX
6K+esgoeEDL8/vcv/3oQ/tU5cnPEj6OPAAmPCMwl8vwTDd1ySppM3ZGG6q3lXO/mnvkTJX90r/vd
y7oJM4dw8tkkDTk1koQngqW6YVABvy+luu3aRWgw1qtT5GRyMpxE1wHyIKL85e/f1u9+95ts0Gu4
CngYsJy6delgEacRkfCZxR///vFXY5i//h63iIy1t2B0g3h10mF2VXDXzeqxbHUIZ7+4yGvGIbad
p8z+FGl+hcs2a7OsmFtu5gBVcQECeDUU8JJlwC5VMZSmGRyKEXW15WDhL1CXDtqW2Barth5mCwFN
WvLJ/WsLFm7xPPzFRwPPbyBQ2Lg+NJlMOTzPV4nS1MInTA0W/aqa7iEW4IYOPo/3cExPg60NNS6L
BXidg5rhMbqFSVj0xVUwMif5cBdL34iCdzBwneDzHgIFXKebOaUtcki4MZSQSs/NwQQsvWubZHyC
Pr0iGzgA1yjGV7LeiTz6xUWw/qwmCuzECO8EE+bucwWOz4MGZeNV5ct4MXUX7mqarbt5rVTzy1s/
6KJdsra6DPngviigLoN9rdO2vVA4DYiosIj+FBa5aGByAdOGSw5AxMYqiBvVGuAbezmxzTCmCrlu
Yu4EJu9+ChASCpm1L71cyV2Ov0EVrHZL2doIPJBANqVsRvUEhAGUDfFg6A7divUxFGE2PeRtBded
Ku3SS5vyCj0UKg4tMGLXYnEUl3JtK3sA0iHuXwINpAa8avIvQTOYglGexZtExR8hHgp/gMjxK/NS
n66jIZ8AuuUaoAgIHQGWQOiRL226Ub21m4G4cdcwbuWWiaASB0q1LKDh7D/1to1ZGbf1Is5Dncfj
Ya7XOLyA7iirfT0BCXhohmpJPmKY2dBtoDv8/5iTX6D6zuFDVUKBqg6Y6I2O+AAYjCo6TARAtD5z
FhT9jOqPKwRNg+ZTxdkcn6mVua+3ODYxel0GHUDrdxHD/1oAcDmV68DDRzjvhqRssy7eVVzDqnMa
ZzIGG2dnzY9OtqK+XI0OdwLr/a71gAGMSW/vZk17uukssMYpkpJu07Vq6J+oZG24S62h4e46cpzt
mnTJB8jZ1YqaQOGaQGOUmgKUcJ+aytSfOoMR1ouGUhbo5wqRYwjicieNxG9i2gD8DBqvHUACsySn
jHQA+cfezsMOtEeefJvcJNZHDDIysReZCvov8eTlHN0lOolnU8SErVMh+2mCG1YctsndAgaJ+AHF
SoQOuEAP7A6uWV36dLX+gtQeHyPd1SB7Z7vEDjk7wHh+AHQhrBwbiz5sdVpOFm7f91UHoM0rhbPR
sKvWNOkuDI0ZtlnBE+BdMS9wYHyqpowmO0mXbAaNvCfiTWadbZoCydnEL32ChbjH/NaUnbTumx4F
QSVQb+j5ODb3bl2b6VGykW+bIajmCnxgMCsLm89z9hmd5aR/NT6V/RMjKkXEEjJsTzJGfXJYO0KX
X01cB9OTDGdh7jqCyddjoiyWbFQ3DZyWs7p3b2j2NMk9CxvpXuWQL+wA0aAIPgIA0SOA1JYusKO5
unqWjM59BSfAvhsfAWRYQdwB/YF1D4KGdtw3zmfjlqBn1X1oKVnGewq85XymIwA2WwPcQP85i5CK
INNsa6zjUYX5vpdjbu7XhLv6kDeNMl/ClcXq3pPegjM+wSZ0hIF2Bkb4kTbOdT/h6DfDYVZHc7yH
y3WqD+2iPD/3oBpHh6wGBQEnF4Px/HHJ1TQDtZSmWmxcuGBmsehH0Dg+d2um3a4fAWG5i3Ea+XQL
WlTVnCTgH9VnjLlk8qPKOmgri66bK8Ihsl5N9dDirFDHBX9T8zTUTust5kFsemy6Km1fu8pbeqox
zAMv1jpt9+2M/37TrSvMyTLfMfNUxdqG0GZHMtYHhDF+VpsU+vD2EMIxDL6Taw4e8J1v8WEegowI
5wouQerf4yKiy12UC+GOsx7n7o1KFCQOsYa5WCEmBTiGHbJh2PRWttHPFa7O415FuQOxYRjo5Ius
ToMNt5GA90EIT6zxm47BfH+Eub3sgKwnneAB8pjQwBgoAuvwq23zBoNfa6RxQUGsIKrvHLiM4Jma
KBpPnQG+ZE9US9ldJKOJ/Wg0NNwfnYyDbgethKu+JNEwx/cwUjKYXgImYvw1xcFEj3WLzx0WmDSL
yHcSxmAYJisJwrOFFr8rUshozBudpsnXRTLFyfCZxsJGOy2iZLmXLsyWu9kkSI6KduJMfhvdWOUP
LGoB+liwESaM/dDZVh8ZlFnBrqnmq/8X9Qu/E4lWQWkSDxrQRkG9fG5dMAd7OYwmhXrRpAKeCEPc
GnDfpqixG0zD5aizhLhMwh9rPYZigx+kpNxcN4eF2wpBKwhYEXjShHQbY7pG3l290K7NXDgKTD9X
Zaz81kBK5L65FcNDSM984z8yDZLdh0RPs3wbWxgt6s3AgmxMd5lIUE/aOteD1Iu5VTU8gY8Je+qD
CsOazaWOnTOHsTYwLDv0eSX8m2rnDteDgPUoYNWYaFbo6raY/VkKoPVFmm1oLTDJVri4D6Y7mEXA
nrcDFpzitq0q2w9FNrghjbYi9xmzmzrB5CfZ03Fy4yssQOcl3c8rKPIwgCThIL42II05X2bjBJ6b
ghcwGQtAUfiUwZMhCsBlcpFY9lXLtJX7CqYjPNoIEPeC7oTy/Jg8xfDQmecyWfLMAKvSjT0cxmRU
i5OuXQJbVCJANcFAP5upPKVocgKUzSbXUcgH8hGIqqYLMDMPOn/SpMeVBV4eKHzWpl8AyGZ0P8cA
X+9hZq/ZJl2zYS4tVQ0CpkXYOhW7SNOKt2jKTFm3zQAM8/s2m2X8GlQ1qCPLyMivZqVd9EbVlMhD
v8ABw0EfXbZOdI9xsKRhkUnYyO0xbMLZGbaL4XIAkYYtHvDUKDmxvu487utZyV01BFP4sUskX7dZ
DrJOs+fxIoM7DwwLsGUqDg9X+HmzZynu7y3vhE2nMp/AVLkXdRjF93rxCwyQUKUDwG4yc/XIFe/Y
S6SmyXyz0Pkcg3HoAJoYM3hKj2F+mgR3+xxh1PB1hHIsOuFPTiw7DhIevXlRd0tOt8AgAoxUrMCV
d0fIkwacGqKBjVC+2OWJpeA3YQCiS2fS7b10cfwMsNPCQWmhoVlOMBQRzVMQ2TQ6g9UcI1zD1o2g
xKaQTdXfeZCY4cAEPYGgrI917EKFEzbXrzNkF+MZXgUw+Gioj9kxjSxEjl1uu8CCoham4rsEOm3Z
rlMd1CdE1lnyxYGY7S6NBkbwueqBMz9OjmEBZou8NjZcA3bwfhkCg9+ESbKOB3w/iDnWLLUnAouB
n2g64TIEPfbAdTr/otTWgI/NUzf1j0lWdeMd7WvfXBIfNOnFg42Wv/jE9/4AdZUSmIxsQT460zbx
fqcrafUbUNVBumu5C9krhjjH+SWFMwV7qbgaqh8NflfEO5LStf5awY8AwDBQuOrssqq80RoFm9aF
+MvCrCvqsBVnkVgCJ95ssNMSlajYCg89L6H8yFDf3kFaYJgqqqkX+1hO8LCR0Ks0lyobeYCIsg33
JgP4XeRqcGI7MQbGHKgqZorKUKgheBm1Ef28RWOiSvtDixnXPfgiuKodrcBAKweQiBIEZ2tKf1bd
zGDQmkH2FT5glicVx3hZUw022LTsV8AoXmiDiW2E+hR53E4D1ixYMcOzRN0TNnQYJpUNU+YhhjGa
joox82OG+zkYYosPF/BmvVc2qkc4r/ceM1sDroukbNN6fLK4IHD8mXmByr/gVnQbjMYv/U/4XQVP
2UqQvauQ2nOHMN3Bb7KKwQMsNQn4B6zaiBS06bP5aGGkPhThpHz4EDnD0IytAJ/md2AddgQhw6TZ
uMWD24NcsIk/1LTP5+Xe5FFvHmddebppx7YNnxAoiHC7eukd3wUqzOgzrFMQ/MLRdWRPQ97X896O
tLojzFk0rVO+R8gFDQVmUmWu9oNAWHJZEQaqbR9jXentEKbSmuOUajghI6K+1vcARwruIakx0y87
N45+n6Mm/jSj0fyG5BSH2S73SoNLH1fLiPmnIf3ps3wqBVqJsL8KY1+VA4O6F6T9KUwmD1MKLaTZ
kxGVDHPkCiYtWyT4cE3ZkDFR84e6r/nsNujIOsM3AVlZIoA0HuLxMc3tHD+SrA5ehZmvPu8cmQEr
wWoSkn1CZszceZQ9mCmln4mntGyCAYy0QqG0StJNTTrXFYvL3X29JOE3m2Sm7sulCZq42sRTD0PT
AkS6gXwxEQnmTQBP7lEW14m46d4s8LUThasQyY5od4VtvLULr/qvTPRs3krsiPSZ4Y8YT7mhc9qW
aPm4TWN6f3VEY7otFAbR1rLvXB3FSHf7dvqmwcuI9p5BxwHbqyUYgk84ZFU2IHcNpN+uNWAvc5EP
8ULSwvQDH/eZrNP63i9DkhzmMWfj28QwMFTDhQZouZ1d0ZlIX2zayOEOM72AhB5jxPevtgoTWB5J
jesRNYJT1rayRAbUR1s2j+mmS3gSbwYZLq9iZsH+6llyAWIwCDbBgn9G7T15Mwooq51rTHOPtZKd
CZM5mlDOg7Q39clRJaBBNkumX0YK46eCDKhpbDoUMl0RoVvkizCJqM4/wJdgQRui69+SxibQc7YY
OTHDAtMgnmdPbEKKhZCkv5pgtsi2cNJWsPMFutDO8tEmA074BVyik9BqOGN32ajUQHai0J2vR8lC
VWZudYi+5+mQhg4ByjKkReCZKquAD/umn/gmSld7sEla7SnMdU6NwAHFIvgX9Uqn91GEgk1U9w0C
Np99Y6QazjJawy21Q1SYtoG5XJzMZcphQDdNpH+14CeVnW7jTVPRaJtVOHYD1UEizubPg8sl0jKC
wMkh5V5bG27rBmfGGNO1lC6bMWZPYM2SoOAB5P2npJ7g114lS4mDotoGqJ/EeAdBtXMyHJAxaXf0
wfLDEZA5odFHwqYofh+h5VKCHF/h/fM4slDcOXMGACVGFkDGX8Zk0ce+xfFBRDC9ttrOAGwP2WM2
9M3HJmmqo+JDdWqY6XCewBkU+DVwzpqIb70AmG4TZYpvu2ZB2FTnJjjMYCRuvAEWr8iyzn0dfQNo
fpU35wZzIh8aK9BtyhK+Y1WsDrJHEFhAs76SEnLn6oysGrEdZo/2ZnLZGdMmGrA+HA17ridoTmmS
uHq7VISpczemy3fw1hEAI7klj0ZqgfSfLv2bhIrrYEngn0ldtXvN6STLrFvx0rhIN7wx4bZNTP+j
m2Z2HrPMvsAkLMbKj2HnhfgrLWoshp1J+YIZqJ4c4BCktits685kUN2hFYNfS5+7eacCI+siNFX9
xlslLk2e8C96BugxngKltkkd6U9tVy1+J1Vjs5MItdwJ5WCnGJG2e0k575960qbfqqgXvya+BI9w
rkVgBh7Ox1UHQXIPTlh9mYauOs5xDZHoopt505IaMYCXo94LNIG+OZyD5gDAbWQ2Tc2rPVDLy1yS
vg3rchWVP4D/yeutDkHQLUBqbSIY5+oUxS07+QGlo2aE3xWuL3C+Kh+9WrXgXi5E68MzkDqr+xSn
bqbnPJ0CATyJCiD6U7CpLOya1w/JSvl9EmVy3M4o5KGIpPyPMPTqNcO8wX0WwC4b3w4pItJKsBNg
eueCrYOy68WtsU4KOKPZ9lcl4ERShoihHngDjOSGCwdDZypX+8gjhJhubcaTByNwKOBnbPgDumG9
fFgR/vKtdIRfgB3qcvjBQU+M3x7xRclw1X/LsoUeMeend3EWDL8qF8LercexfupZUoNFiVgVekKc
abxsQz02wOYKcknojG00TyrsNzRK265oh2BOwaoAoaEYQJ9j5WhprzYmAevw2FLcflulEnMG0xH0
yYCB3gjyqc3ug8GxnyEVHfT2EhjIImoW9Rr2hGIVowMQbjEQgzCF4qvqbcu8+4oYz36u1rx602YA
vjViAY/LbL46bNZjN8WncUGWWfopB8YRoWv4BSrj8QGHQvRtMPX8NqAt9ziz0cOPNZRYk8G8uvt5
zrPTXPP6R9a69DtCNvoZCHCKnIx3U3D2c61/1RXit+JKCGs2HHHSw7Taei3JkuTniNsYh7mz8bN0
iN4KIIWxINep5ecYEUhdGvh/2l212LXbcUsmfcwirU4mupZAKH4YCOqx6xziToWiRmtgrZTEraaf
BeOk3fB0xGRwnFqZluNsJv3g0lByVcBxXK6PFhb1S8GADNXQ445V8GVBVHdKQWHayrG22WYNF1Rc
We5kvsWAh3uJ+2ZJy5AsQNVVScXzpxW91gMqHsjNcCiGFQpDrNV3xoWhKWnngwOtME28rbXJ4s81
7/PLGi/6g44EMvCVumooCa1R+3CmsuuI62Cx5qWFS8QP5xp4P4TMkm3gVfecOBJ8DbSiez0wwIRH
kyD8Sw2R9uBnIT5lq0imTYh89mk2nL/BR7CVB4zYgQE7LCjt7TKlGLwF41a9th5z27mduoeeVoJt
q1TD8AY1i2wqO+Qg/MRRlR+hmmT5CXhA5E3wtsqaDckGje8UCsPLhYVDvwUfvmVlDVAPcg7MfLiN
G0jylM8eHxTPrg3oqN16CVVEbaFxWVQA4C24sjTRrDvPvJm/idRaeGR4eHoUmSFsHxKYBBRIThCE
EzuT6NMk5ExRnOX1po59sG5FsnB9EmuLnSoxqhEf8d54tk0T1xxFjg7f3DlID2K8um8BNIFN2SIw
uc8TEE53Vdhbf6QSrjXHDuYEX4ZRwzKLZiLu4K28dtgQuNkyc0TxoJbbgaJAdsCMNWCdZFTsXNWL
D6+AT1xDXTZB1IjYC7Rw2MOB6cKmJYRJ4gCbyk1lkuv9G1c6zw/ccfmZALPbP+UuqoMn6qPYQ5Bv
9LIPbM/dTnoaPY5T13yTDgySbSqAk9jCAUSitwKDuB9tTRGBJCy1fBvBCgpemcOQjPeApqUOOe0U
LhthBL30TTB9H9wokgMofPkWGR4KKyHgF22BD9Z+S+HIuqHr2MRY6n6qN0CkIxlBYqZ3LJ/r/dCB
zl9IkQY/1onSe1QkWLb3ifFH9EBU8yOBivN5GrhCLjRU6q4PR2UeAXQPjyhBPtYtiEsRD9dThLQb
QgCvQdMeQPdDsbFTdbKHFAUjq50Y+StU02B/gwA3HVXmGkDYwbPcr/EMPLxbVboNjYUHZ6/nu540
BFn6vHRgUy8pD/cBjfrPprdxvkHUO+htl+ix3xsP2yQcdkjMil7GDLB8CxSKggMifZ5I3d/HEQPG
2CKyBE8wUe657lqNomQ8q72O2vVnnYzoCrd1PpOHPp4Gt83z6QoNMTj6UeWFk3aRig4uLdEcIFiD
CIlQU7gUzIjNkq162sJyO28OMgsZHK0J5k52ktRqBsEgE3k5Q5KzyeycoefhM6+LTKBiU0ThjBM1
IV3+kDIAfwPCxI8lkRKw8EaE0w46ME23OLMQ84Se77K4A6oxyJMElea+52HBa63cce16b4Cr9zUY
0+2k1UYZjLBtYRAhj3RMsgvq1ummaRP+wOD4t41iQT9lLka9iiHNLXIAMtUnHjibFnLJW4R6TR4N
JXiRjdykaDde/xQMgRRzPnJTzFHi9knXwdZS2aTdLmmqXquxdrt4HpH011ahzzLlw/M4aP81Dcc0
3VCFBkI5Dwi5t6MQOAkwXc5gjcWX7EO7rjChslUvnwM5efJgGODmSNZn2PZotCb8Nq2CBdVRjCj3
ew1zigROqQntCttXIoCGivpnSFX9uEFNH/dAPKL+V7g+7N0ROH76jee17H6tST83BdJLVAvCXuMl
AaDJz9WQQHDUdaTDPC6klOsj1IOV3A86gGc34S6/w6y+e6xGDqxq1sG1YgN0NhLRheZyhR+f4c9L
s5Kp9CutPqCzNrz1EfUwjmui5pC24CPhnsfNxI06KdTFll2CrPHaWZjqi5ixpoqB+zY912au7ckL
CjB316DOcIAztVq2bePbbwbF7i3Xlfgyk2x6TVTkf3okNicU4LHqEr98WNoIaJ0W/Fi2k5UhoEc4
c8TWEvPGJ8TAoXwAXRTZTUuTU4tZJfsh0sRl+wza1/54HZH3JZoDYE4TzAWc0cDq8q9+WSN04wZE
3zgwBvUGcr7/Max1zHdX0feHhqM7xoWJjphcyM7jHFU/kfCkdr+slUCEjmbMm8sGrAIOmhrGZ4AM
R2M4M8h7K+3v0gyFv6my4gOb50tcpQSuTEROBwQIGmh7DwuFyLifuV7sdM9hYhtvO4g8z5Jk8RE2
IsOdm0HCqkO2wjrKV3WKmi9FQmQqtRw1PjQKpDpCCkotLjhEcwKs8oUMKDugXFq2AkKJPcbr459w
ANRBMQVozjjRTL8miXoxjvoJ3HUuqk++NQvF8rJUb+AFPOHgmY27T+H6+0uRHEFw2oQ0LdDMRJeF
cgGum+uMPmjH5MsS1GhyQov/ccHVhsvYrgIFzIWgEWxYd4LrX/Tsg0T/7Oog3E59rLdRiF5ZgzMG
B12CyDBhNd3C4YSf1n7sdnOCHx+FrgaUXaPml0tcMkDFwgiZsnqHsjBMBGY6CbMZUVl7ljJHJsZX
gdb7EFb3PVgucLEA/f7b1MirsW6a4lYJruBuFsMpVFh7Rs+KV6We8v/h6DyW20a2MPxEqEIOWwQm
kQqURrK1QckJOTVCd+Pp76e7c5U9HosEus/5o32SQb+9B2qlbH4RnCE4ToKb7ILxRKNn78LtVP4T
Gxh8N6RZ0reeAATIC+fn3FbbYemK4gXlQJgufiBTNXryYzVmndpQzvcpMNon6i6qBJhzOJVBbrzz
tiMXNWkIIL7dtY5EZJiZnAEQuAupHccJxxtU5awlIaGVSddRTia6vWeE0/g9fFl+WXQIPIB/D6xu
1foovos/wpy5N7Ggtk72DAZgiqK6rQ4R4UCiipVzmYmoEi65y62qUpeqv1R3031DFZLaTr8kngq8
Uzfk6uRakLF9r/WVZUMfFG/EMxUW1QlJkndu2yE8LEa3H/2ib69L60UZFXW/e6ckSNca8MuPIqdt
ZGgsGeuh0ukQqei5qT3zXVYDnTTU7z0B6raPY9VZv3nYnXR3S7p+HVoIUjWYsBxEm8XDdyxF3u85
mUZb/eUUYIZOZxanubLKNCj2mVPcoGeaGhMAzeqL/N7u6FM4cNgIl/9+Ltw/ARUVa5ntDvAgEWNB
+1IG1XIAkYYWzZVKHRGsx2DRAb1m+fZr3WhpUPW6n6fB/cPA/Rc7nH/HS6/T1e/NR1XDWUlw+jfK
1YIjtK+dVoaKzmEkjMdZTl8+5aZZM2FldIs8Orgz1B4rSM1tWQfuG8jCfAS0ai6ml5cHRIcTF7mu
/9ruMpzAIf2XVixvc9BW763p00qwMgPgUJpzorKb5oHWrfBOWEmQ7rRekdLsR13clCKyqVPQHcH2
gZnmvfU7QJXD57l56R6JDv1Kqf0g63fRiAQlSx9H0ttkUqKeKLnssS6kU4OsaVJL8ayM6qddd8L6
KmXvqOZCa1rvu1kRDEaylpQdOUe5rFyEjW/AxzwT4mkWV8JQbcc40DskG1CpZSl2jxeg87aPbY9U
f2Js0+oVKLUeIKu0cKP/SroXfnuNHsons1TBlA1WqMW/Sjs77dyKpIwxLekztW97tIfLV1hN5nDh
467b356NkgCaW4zlkz01vnPdBWXp3z009oemfGa62I3VQTc6FOJM9whLmeDa2yxuSbOdLPlftIpy
+hsa0qdRoicGWyDn5TeYNsy+IjcfdU6ZrG5dgOlqK/pcl5YZ2g3C4hH6s7EysfUUz1hbW2d2sCxv
pVzpyZZzKIws36ZaJ4C6AaOluyAd50ZcOv5ebyTV/EtPjQvnlRvEKjxWRT69s1COzEgtx01HV8Gu
301lmOIlov2rPDhcjWYStdN4A1SxkTM0eTP+21Dv9W9j7en+btm1IjGx4uJXqQikqOOKl7W+DvM4
dUlkuTs9AjY0lhtzLff9U78sVLorujiYuhsiW3HUS0tANTgukplLFDmuvkbUIRQ/FmPQ4RPTllm9
a+ntY7yv7ijfSSHjYbJtqCcrc7S0f0K8htZzA8hS/CvDpf+3BiixM2dAqF6lm0cW+cUbQBjOg1gt
JwFp2o1nRp+lyOawNN4iyVNSxcJtyslEmFAFTR4Xk+dNcWFQmHEIl6UCN168Tbkd5eMhbeRLCTlD
6zmqJyMOBoS+aGkpuumgfc3cXP9ZckTBl8HnDa53VSRfrfHs50gfuPcXkUVUP6w/Gs/o5d8ISCm0
Y20IJXrmsTIqqQjiWgdT5nqqIP9mml0+nNqAEU+WghTzczeWc9il9Yjc7ELRaJ83kPHUvt9oWO6s
E3ofoc+zMOZuSIO5C9vHWQkVHYOSoIHpLAOrYCwqQn//dDdioRJpOt2ACI3KCwbjLgrkfyXQlvOi
VrLVplTNAf1C8bJ5gvHXt3bv0aA6ZoW0tlFomC6f0BZ7OYKBMTaMQl1ni+T+7oGdlG2XJPxeF388
7XkePZzUpu7If4iBbycKnILiOw++2sDAVrPw6a6AD2t/Q2D1+8fMgeX9q63FhJj0q1ZW5snEBup2
zAoBWjm4rYafPV3srgqtbLf8vmd3KhdjkQXyBwO04djxZRbtmfOEBe7U94O9/zCLLRhTZ17CqrlD
Fmg5PH6ncXdmGu7VtP/yrcJXX22wlg0Mt/bbX/Rx9ZREVY5TlIeRFLnpO3zQ26dbsUNgxxQhb2aq
gAe6415skXMfSfw/QcBTM0K3dl+wGe38CJhCa/wJsURS9g+8vwky3r6WvpJw0eKGKr3tb5bHajYc
uEuDsKXuzWM/0Q7nBJ90146/eJlr92YudjXFtI9I92DVS8nb30xOmWzWTFv7vET/itKsvjbmH0p7
DMSF4Zw0DvKC4ji6xd7ec3/mut4pSHrmMPHrM+RW573So0XKgDTbbbkZI+rUS12Py8HKZ9GlaNa9
rOZxYzbZpvBPGdVNRFFPPfGKFowVjIzTYtCVboKH8vO32OORRrcpsiQns3xKVB5zF0DnyyOBZPxE
8WX/mWgUCoEWIFCBtWXoXj1IanYOqA3nmPsCwZU1RO09HKvI6GLl06iWbq1pixtQY/ujRGSzPkWs
FzqBGA2mWzlQn3fQDu9vNkaQwLGzqn20k6m0A+9dEprgZJFlqjlmf9if9EBb0xBvGDz2pK7BX58N
VC8Uz3lAmHHtaE8zkKjpYbKnVSV53ubliUSfElay1EYT8/Lg5hxsdZ8KQ7ofpvRN9WX2IXV9emUh
Bxzd9LuyrU0wHHui/7lZ0XBcJIo1p/CDc+QswH4e2tLEblpvialR5lUCyKh50asABJvCDo/OHivc
02FABUChWBksp54HwH7LGw+UaGyNNpnyun2e3ZB4oplpl6GlJNgftrDuLg2N5fvZ31pxRr7u//Yi
RT8Pgg3zB0l422vBNzsnpZz0FZTbRw0amOIu0AgEf3yw+V8EEATdSTW97FPbc0EGA5NR8BzAvrsX
RAnbi1u5GpC/60MqJYlgfJSNUTcPdVMOTBtOt365Y+SoR1NF4ydcnvrT5UFHD/2YlyRarK4Lq1fg
EzFQryYyyrcwqbe6JOfC9YITMCO/XJmEoZr4ssiM2o32Nrahn/VFtx1pwVN1OlUSGML8fpEHO4IN
0aP4LCWB9gmdTwiCtm0sqKFz7ebdnrfhbwtR+GeQxbC/7q43fWoK+uaXum2m/EGIxhAPpja26JDD
kIsM4eQ+plE/U2RBr1LZP3q6kjy2FSDKAc9Xbdx99B2YvfZG/IKS+9YZf8P1c6zUsILoq3KEsmsK
U+QwMUXtJLJaUcB52omGOLRCp+FCpWH4CQAXr1eM3rWZ/1lLWVg0mKDnBqCI1oj2JE931tEYhWH/
MId8mN55qwJqrToNwCUns/lO+2nIAeCL64K/czQ2vyproGTIAwUuD8EuR/8BDRlXdTXj+yJibQqS
3bDsEwKlesZbCbCwzMP4svn2BLgpkCpUz4U9uMUdoMq/A8E2xR9/Zqcw13r7MfSL8YLFVPWJRXFb
h2VqnTn7jbU17gVn14ubqyJIgmDzwsyn5B3ZaTAZbvVA45bTfjTu2HNcFqXhnSQLWHCKCEkwD4EP
PHJA4VWtaWFKJCodTVHu2StItacovTb168TvKhHTw+ZyLgVuH+o5qzbhidQpisl+6xTgrjq2drc7
aYNx77lYBjPKXFRJPFd7J7uk1JEGnpV2hHAl9rYhGJ5K3ZT5Z+u1tXcFENryMPHHPHRjQKR9ypzJ
D7xbWDAaP3WNFOduoM0FElpMnEtrHc2XJdTybZz3qYwNz57JyZ06WAfaYaNjp9fiHHSc9KdNr7OM
gU39CoKDc+hh1PNuPyAfNZvXgVsJUXvvan68YgSo/OHtKzUmMiJNJXM2uYlU7gRg05fVRWefcOzX
SMngzaRe4sOeeJLpd5Om8U+rseTXXp//tRdHfFLsHAwHBYO1xWU+qiJrd6DjxGAs83/bnH0GPXtR
uRr3UPrenm2EnkzvVM65xqFV/ZL/6Rkzgo99pKhOFHb7YDDq3OcxnNCgNILvq809DcewrkFsGm49
AxxTC81Tv7b9VD67U9+aT5uFDvXa5otxHTsULdycvX4cDcYq1Nl10zxOSwmngvITw1VXtm3mBUZJ
DkC77B5suVU4bz26Odr3Fp9Y8E6UiWRLiEeW6e8GPD86iR5959Yb0w/HbOcobgu7fBqt1jCfPU7F
Mt3rZfjJZlIgAJhcpq4BEKe/NR0NN1k/SBxGS92QHW9SX8khRnJRHqN5JJgUPmf/6WtrSJAtz+u3
XN5+bmcatF+6rRbDaxgMZX0WZTt9z/68KjENncBLenO8u/KXCu21jcDvWDL9d0sc5HpH+wJW+cpG
Eg3ZJOzt0bV771aMOZ2EzAsILSLDdu4oWpSbsmzN8/ve2sgrA+l37Vs15mafVYVCsWPBwYAIUr9Z
PJpOZD41FrWTMAzN3BwKmXfhqR83r7oi4qsBiLdpyf9BKdTLzylqx+Etd3ZYIQaphW9g7+ZbDiDr
HtDALyHQ47bym/MyTEfim9H9UyK4siIPyybPLcree73ajX0Y7TFvU6hhXTzTwwTVXRqIMR87yLDx
SPUqu3nsDLYp77vxXaE90gu64JLg5vNuENz8EH1lI1SseatwynuzH/f5vkw3Z1Nld3KbvdwhWBa0
nGDk+3EejO7QovE5T5KjIq7xW2wJg+ryONO4cxHhjCaIIsGXKJiHy7LZ/hRHho8ayNCopwRci5d5
pXButKFHybAarnyYKFB3fjBRaD8JDHdwzu7u7f9qqkDVm9zb6tYqe/qcsZwUcT3IrUhY16W+LQtd
sbHB1bEkELEo/0Zt0su4wg7JrJuM+SxpAuWfOQ3Bs5fvBhP36qyPmvrBXyLyx2OgFhN/0uIo84SE
3xOHSO5BnaDjsLuk/0Z5LmCZOThOXu5H15qL7W8Y0T1MBZy0+mStlv6MDEHcp8FwS+ZN7eoo9Qau
rgQZmCyfN2oTDjQqmQurWmD+QzrRJd0y2E3G/5wotnKdfId+V2OMznM3iTbFDlb4Sd6wg//mqV4/
i10vGTov7Aiunw8iG62O3d5tvyOz7GIeGQgNRfj8Fh7qom7IblpXATxpcVilw2Qux2mfhz9MWE22
eY28eqT/HHBMrqlivLuuBbjmgOfgU0ZDzQM5NpeV4q8hdeele7bqfOyObUW2FdRIdyotRaqhUTkZ
Z5kN50gl60EwC8V1tEcnb6z1M5/ysmaMhO2ImsQ3l4QNF3WpMxaHtYAveKEEkq57A3OV+2qqcntw
o3FNkVTMMXfciljVFQSa+UMTCGDBXXJfzLMLJzKIm0vN409vdJX9Xy2sxXKPEheR/UOIupIPESmW
V3s2vVe79MOPHOVbkeAxyrc4NCCJA8yrcyy62v6rUEftsRlt8lZ6gzy1ToMIpiMI/9iLb9igabuH
tlvDgs9eOL+dofGHA+Qq3gHo7bZLtr7dynOxo5/oLLsYT2buRQ4jAclfrVm4V74xxgAlcoRVjTVd
8sh0H/OwAiL1R5deag93zpMq9XLjL/mBbItgE4II9le8h5ham1A0VpKXq3naKRjYs6JtjCER6OX2
Y2BxV4T7XJwLaaiYoun2hHx8fh0a4eRgSv6m70HYAzTs5C4OcSMCQz8imEUXztBn/OdvDnS4FNv3
Xb8PRypAw+UI0UXbLnWfwvxrmqstaWJDOZcATKAxlI7T7unCnqvJcdwRq3GwTN6YGbvVycdutbgr
dow9w1GZvWukE+xoeYdcqubrSnXXCEZGijaDZW1GRnTJa+LqEfu0bEcRiiPvIVhWGFLNBX3iGESY
tfRjzoIph+2Zfd79ogDGx3LkbqWKWwqP333EbRczMKZnbzUWN3N3MViPjJtrnloDEvkPs2oMYEHT
CLNAKqZlHtrwNPFMMLcxYJeJx/oILWapaU8xda067gJ/EM97T54+YJ6yJpDvuchRdKCtfWVS2Vb+
26rAkkGA4FsZzYFxkSMbXzZH1vSf6w4q5UAp3sSGTwdocK0Yv6s98pOph5KiBLWmWwhqYOEUNyEB
HmlqZ+iCld8yvmPry2QxycqVfrQDVyVahQLZEJxXwyQdU0SN8kRqFLa3jYHVT7hN1XztEVXUBwsR
iH621mm2IE26NTp8n8Nkx0NLmmHstagYErwkVpkVe01bn1Tf+dqjPyr/Keq8YH9CyFfKM7oIV8fa
5K261byq3WULvNk9ERhXsfuZSrrHaMit8q+N5YCseaMC6ighXGVsNnn4MxooiH8OrWF2eamN0sZp
NLRF6pemWpNV5Y2fLBwKfSKoldNzPKF9m170wt3L0V+0iLCStuN5otPVzCEj1nxBzZlo8o27a7RO
JB2jBK864z/+7OaeFbbjeDWd8NqJYchvlnDaPJO9Kt6dtS+/sIcBd7ulJ4NU0NgJfBu5bri+w8a6
/UMnA0gfYEpkm8hZJ3TZzjQfRpMNOt6wTNngqmgA0gZ1PGDRPP9nY9oZD90cVOaxD4Ptb1GO0aH0
93mki519ISZIVR8CVJ/0vE7r+jgNy9od9k2H4t7va2MgeqkKinXzchRltkV989uAxJ8f+7II58x1
I330iYfXsRzakiD/b5fBd/thcdB5VWEewayc+MoP/6Azc++kBlbXcghgQMPSZrMNZYXYZN8XfRCM
Eop4ttUc3+Bt+eiNIjBB4bveruOi3Zz8tNJ2nj86dEx/uz2X3kFQbqIWu9Fgq/ufg5yrp77vAx2v
2vfevFEaDju6GdZX28M1eZMz5MTfognwee19GbyKbxkXBB0c8sUF0e4Odu3t0FGG2m88SBaTdCP3
0zx7+XO7I6187VjYn10uXTQE+OrS3JvVfrXrqgnor3WaT4atxUrsnlO0itE57x/m4kUCLyDFXSld
yhtQ/1q5cWPvHg/OMP2kTrBPBczPX78wNaNKBGtjbLL8KOXcv/E2Q1x6uX1aYXl/T/TRvirl+Ve7
n/dfuqrbA5lI9TUwA//Lz9E0wD4gMKxE/Zugi7FPWtvTmK49dTUQ5s3JKiYF61eIHx2GBlbTcQ0e
O5yh3BDcnbTtdDgTGyDywF7Gn1HlG9Bp7f6OiFE97bCP59YI8A5SflVltdLeg6GG6tFqNzbjPTdA
v4KJaBxWMTtAYV6sh8mytyPSkeUTXZnxJMsKhh0l5gPG0inKMLT1f5BGUbeLIpvbXhpvYSnFfdCj
+vKxeFwtzCrPKlCXhgfpyKw0vZrbxN1lBmI9Ij4vLuEmxHkwbNTVRsOMSfyXmVne9htcAjfOXNZX
VGG4wGxlXYs+8n4iHB5J8VHR98XYIcqhMH4474VnnmzZ61vAKYzgpBs+6KWmzp5v5He5VcO/vvUx
s6iF3g5UQ3fyDL7rF9R6dhGBXB2nFn8a7RhnwD555q9is2GsLm+h30TXYvtW9M251aIktLB5Cubi
dhtFykkWAjxafQEZZuoMzhQWEkG2Bzym0NxENdwkLnpcMMXqj3cymdSGBCw06B/u2u7FthE4etLo
M3up5I9u64BcAbfKKNW0N53mUtG2KgWkvqhZ+jbHJcQz6KhLXk1Ep7FiXuG4BOFOCoqkkFePYkUD
GEzFbTYmpAgiH9rEbKyvuQmMcxHU+SUPVfBTGa4DKBd6NziQ5ZeujRXRhlm/SyuAdVmlfYVgkWdj
29cHjDB9mkcizAo7qi/jd5aoURfqHVq0v9ahqeKFyffbfWgdHZbXcHfUAYPUV4C+9rTs0XZimXW+
wmlcHubdG14ADUFfv/tFapLrEmOkzQC6xXQ58irjiDa2wZpgRgeFCbOK/Xz/Tbo7znPM4B/+0otf
BQ6aF6hxDM8SonI02u3YGQPF1hOPEepjsaYAWDYN4H2wv/P8IlqZhvC/HH6rSe3NLP7ppjcyiAB2
VjjrR4t3DvJ2zc2FqdTsbzNN6lbiOa71WhjepKDmze6ii2Zkka6VfWMLMy8jhCeXjTLgfDmP0r5H
z4yugF7vUoslaaa1qCgtxcQCC8QEYe9z2tgrIiBQFf26GOsYHtxGtx+h74LCAsFl7ENo5YJtrp/R
hIHqABQYZz1G3Wlw4ADDasA4xBndx0z+TYrnbv3t9371A3/GDOkRSILG3OY2FmV3j2btDy+di4ug
LMfux9xLnM2RJq0lLhc3ZMHBF42jrkVRZC/NI1UrSLgQlh1br64va5cDe+fOouAAlb5Uo2s+4NAW
RwPupcuYfZs3xVCI/g+XG2YMo4VhlAwL9uh8dEPz2Yf+hO94WbkIV782LzYhKRCTvmMnlkRcfaq1
QKRbrjYMNK7tlKliS30wBeRDa3d0a+192YjyHme8JKkd9ty0fK0+t4hkBSrhJhKm4ibhKVPvJiKz
NYYaw3/n1y6xa6ZCTD7NbOil0VcHiRoCXzt8Q3DBD+m8DNIXL8W+69Nkdc0Gu1yuqJom619T790F
i7qJnr8z0B1GhHvj866m6O8EslrE+tv6l1j00zzY7trcSMBZaDVBweZhzWc1PCFR16ib0BbVMcNO
n8cSU9qJUTC8TaXIM8Bg5CRidJJuFN0vfG0QySjBlsycp+W/HA+m9UGUQfSiLI1QoyAWt61j35F4
ADGjrIegW6xzJ5DqYPlcD3or8HyVU5evyWYuwWVqC1L5hmjo1cUim4DRbLH64zIrS4DwjfuzR9F7
3ETjtqWB3+4fuV/mCV0EdnRsiOP5LAZ//stQ4Z00K9Vh91ozwz4zvNl7aL3tzmb9HemfJzQ5zLmX
dig/6mmKz1Jsdom8x3avZdcvmeXUyIzBc7wmdnDuAcDJFvauMqwLigsJDrkYn0uEGQ+AOWj+m2Tn
nsniNb6AGNz+pHFAP2AuGx5QT1RnSbn0zSuMHpFnNEzXxth4NnRhPZaany3ymG15o4CkHKZWPEyz
jGLQL/XP9as5w3Hg8W8yvTfZFlhooLzh5VDvvpIBlt9MxCuPhTP2R+C2ET/SpA8L8IEbG8U2lqSA
r8PrNkwsa3ULFFOSW/yoq3741VdG/2xEvnHygml/m1B/4f8EjNoTOmPGGq9LDVLp+9HBXpv2Zd+l
c7Dk7gE+DNFfH38SAQa7+S3GbprTQopRtsI7PTsirK5NruX7tyTm0YbZ/y8I3O1HWzJ94Kfa/wjS
kAscL+wOMQtsewFC04kj1vlioP9/+TYZYnsxeCgSKui2m5o7zDTUH/0uTce5B0itz7kTds+1va+/
HDpHHcwbfjNw2kM1oPQFZSVmrYEEYKmbsUBYHIRusOYHV+XbI0o+Qg6JVevrhDBnwGzEET7KqCIc
/gs3PLMZN41+Kpa17rN57K1X3+SaaPC3/lKri7RIRRDRjyZerPqryi14JkujEo/ATv6ZKA0zV6zt
/rciiuwwL+4aPoWbha5oIUT4Kgp8F5fVNMz3eQamykrPnJAALmNQn8sCjckAKFwsTZrPNRqcqiYa
74jzOuxeiVqJrGzW5XBDKWz8Z4+A0Ieod6fyMAQw2EmD3rE4YCby/oxl7g9HPeGUicuQ+5swJLsz
3xvL962j2DqQVN3yJRCosW278FH99biy1Wrkl1lvKpqSkWuA3Dr6ZXKdsPDJ6YrKTvfAjAI7FXBS
vXl4fspVs4Nikj64q+HU4AHIbNRBLIt3NgI92Z8dhHxCZaG13bkEg+VNyrAoz/tgS/eFaLVdxc1k
8OayzDkP1Aj4yMvnXD8h/Qrba5cbLWluDNL1/OjNU60WcDhrP5DUgSRcicoNUyqrN2M4OJ4/pYjQ
qV3DbWCOI3+0GPRqproMTPkTcf43Xcima2A5GoeQWBNCYq4t+XvOew+fFL3BzTYDJ2Pb6I+xBIGt
bqM/0+we95O0MrMjSlAf512z70LLNt6NtBRbJqA7E9rICFH+didPmzWo8RG/dLnpjiqpPXcWN2i0
MMRt0nmiQEcWoL6LvaIX+8O4Rk5/3wXKuyfTNxF/J9gNd/HshOztqJw9L3oze1MssdrcVV1B2/SX
N0SIQWJ8MuthKOE5o1jkyNkYqAPPpwWtwbxCaMEiUsQUw0uOAAfb0GiqT6pI8GcAECongT+r7h0z
yg94wunCVzi/Rl5Dj69huJg1As/9NcF3fxaYVi7r5KLStyQRDkPfgSpFMGa/eF0AxgVJNWyb4qm0
lioZPBSGXiiQoMjFx02Bge9n7yw9eyKVUbocwzduhejojtRTtVXD3WuH83FHt8qOAAaesjG7P/3W
dEZ8DcSrxSgZrKQW36oYYMcuocFB7mkFZvKwNUN/8Fuk7PNctx64ad66KQok+7lpC+9hEdtwQdk2
3JHS/7LGqMK2V88/GRvrw2z7daYLXo3I7axXMxyX56hp2je1bvnLTHAAHV0I7G++CPDfm/O85a/N
N3ye+MZWbOm0G9w08JbDwVo1gQc7hYI/3Cif5LvMq2A8RjU4AUklnPZEsomCa8+13A2Vpkv6QyjR
N6fcGluNa0n15bH0OImZyCsxHvxacbFuOXpFEgxCYPb/I6OdtKV1goUPX/g+6jbbVWhFj0MdOgRz
LMj606YNy+FPSdhHfqhIbvEf0Qx1OlmbWnS3oFdVfbDLfZqOHsQ1J4MKjFuLewVtFtbVT3/d8fpO
Q/U128jgMqQXzrOZT4r50h/4niD2nOgnMUuw0jYCm/EwNSuvsopI6Tn7ebAvZ7g7cAcp+vlLIrSv
zlirWgODmxqazMJPGxF3U6NVDJDUtZfeH+XXJIMNuQVSCRc8YgrN2BEmrjdsx6I5bV3PsYDEYraf
92jN12c/LOrlKDxbB28BarerveixyrQmCOQEeLRB3s9rsyRIW5YuK7zC3rNW21V3t0EVWLoROGGg
QNQx/Gi6XW/Xqcdqnm5lvTJHe4NlxR0iQJYcZoHxqp2BkSkwIcWyBhQhUbJT23NvBvwrm3o0+nTM
h907jIG3jchomnmPMZDZLDf16v9z2o4rhSsmeF/tcT4tqmo+Q9Aa7xum2zi1/ehscrd4eYzu118x
oDZeTtUa1oqfkxnh3jEVxMV99ky7voo6rM1Yr3iEEsQQ2/ysSxj+qqus19nFwJbiYtbHBQuVQKDa
h2Ns52haALfwnWWDMrogsVXR20iIQTwOgDRGGJt8sYhMChMqGPWYqp9woYyf/jwS6LiN7sooRMah
iiUBDzBnheCkmbeg/9bHbvtbT4XjZ93MkuMx6MEZUQD5pOBY1YjzHGePupZ1G/zQsnS9hN46szqv
VVNnta164+qOTTMfl+8EkiMKy3aMCXIs1NEC+jT+Eoy+1TSdFOJbnxPVxe+Wl03SnLPZGvW5RTDr
l+FFI9pV4nj65q6jvONVWpeGuAGK4Uv3z1bVU/dv6QIYfoD9pj1rggsYUXJFOE4p2nJLI1v0iO+o
EsLRsZdtVTzoci6GT5zLQcDtEPTeeI96iiLKxGV92i6tK2VwxMm7zhiYhtk7OpUMxIm4gf4OkxLd
Bb0qb4sclZ0JvpQu5T5W3c1YulU+gJnUL30kxce++bpN/BBJ1MHxO5kfWoJqTsPojg9V34C/svZD
uBBBYV0Uz11SNlP4Xi0Cx4nLwPq7snOdX5yB6eJnTSCQjzOC2FF0elp/aXDbKfGEnL8QexOhtq2M
mA+eiPLgCODs5dmEVPVWNFb1pTAjvTqGdj8WZh8IcuQuHEpeWbmXlVAFHYtxNYlAYtINX2EP5PRa
50OCGAS4qeMeHcOISrxuysJ6xd0WYstQGRlrqPmRlyz3Afj2YC+7+agJJbhBJHooQYxiIc+RRCNy
z4Ba/kPAUCNQbf7H2Znsxq0kUfSLCHBOclujVJJYsi3Jw4bwyHme+fV9+FZ2tmUBuXxoNFUmGcnM
iHvPjcLTJqpC/5Ui3eF85iT7YnCG2zQ0nGE3TSYyIz0vv0T51rxcR2/6Shs6/RAPc/5znpl57qkw
FHM9m6ADC1hxQ+smPIWGRWA6w736ZQBHdh5F7N4VIQAJ2ze1wI/47Aw1vedzZEwT0lqNSVzBlQO/
94R5zte+Czq4VFg0u1Dczy6qmdQ3u/QYh+wu95meZU/+oBmfSr+woPyag3HLSTblsB6l83Gyoko/
0Kd3mD8h6ecTsWopqh0abGc7tJyD7xnM0+tFVCA4MKHs1rowMEMVvRYynm0T2ngp/o6sA07QNkJn
arYutw7GQyA4jb2eQ44eO7jD49dG1BNW+6z3p9vBX8SpZft5ctq0vKKHAsSDzCW/VOlc3jPhm4K8
yLadQhgHZZWGCGp661kUmpFd0rzA2z0wowi8vvHPVuprh9bx3y26bVxsGDyM58LMv3AWrn/0TExu
RDp37mPZhH73wLDyOeL4ckyFWR2aZYYt5WsxKxMDM8q6Wd/xK5yHxeRAQOO+Ayo79aDCEC6AYiku
+FZt9qelc9tx0OuvOZAZTGtwgiPQBB464DCJi58atOa7am6yC4azab+6Ie6+rIu+Ix3tP3lJ2aL7
w6QPTqADKeJ63F4HIN/OGGlKM2po8bRaVpzd87735xyaxzHPh47zAn7R7WSwDXCmocXu6aJyPoS2
5fALdBSAeDc+Qqlw9q5V/yjM2gj6ErAeKwxG43gszqW/Ok9Donffi9lrmWj0/m2bZNaHCm0LfGMO
lRGlYKCx8QQyDs+oz5ZGU4zGDHP5Y4Gued7jdnR3UA2WO6ubJ/Yc7Nx21Jhh0y60CaQr17INaQoW
NJfqKqP56q7xA1pS71KMzcx/g0hc93g5y5e5MepjCL/lPq5t72udTd23CkzR/eJuTBp3QQXFIPkG
O5+B4IvxyKVzQYMI044Ce8rd93xZx0Nh0FkFheF84JSi3bv5NNw3Rpz3B5unX14QABoX17Y2LqYH
UqTCnrrJAAb/pURfb+xnvsnJvZ3n9dembY2bOva4rQ6agmNk9+lNASD2LguHabNy99PNGCXlLfPg
4RBGvfmN7cHypIcmo25vbqqWVlXUHLG9uqdpWvBjpql/Y6YoX3TkCWy5wHd/7pwGzX6DfWjnoCQ+
0zWlHENd1MvR5rAa3XhV1jx5rTG9kEYRIVkrNQh4NWqB2eTFRKbAA0QqU+/GbmT702EWXtkKvoeU
6Nx7xn86icls2HNpLKqMa816V/R6GbCV69GdOTQCwhUleR63zc2Sd+WDE/vhsbfD/m5OGayj7g0v
dqPpzy39w5ZBl4Z1odpYcLuu0X/U5AlfphwviOEa8Xs+6tnVdePmEJlu/aJnQ36DRMF9YJDanRZz
Zg2o6fOe06b3D/TSSJGlD60BKEvKzxZSm/HYF6sLtZJdR4i6bhsHUauMnz/rxuJ8nLpBOxHTkz5w
asIsbQz5UVjIL6PKG4G1QUn6kWH5/rZu6+0iTLKbBv6fBy8p5gdjqPBiDmufHgFFGHhfKs5pkLRg
dk5kLSQQU+3b3ARBtZx8IhJSIAsJbPRvaVqZ9X3KRy3GjTQ5TUdWDRL7fAc0jB3zrtWEEwZ6zKaN
7nnvi+E9IsvETtkU1wV9zxQSDhRGK/a9Aq0ntDC0TyiCikeXc7oDxyWMexbWwq3XLqDtzfmCo0tP
hBnfYdzNu8rN0Vg+MF4PU+20ghiJfi4FwOmTt6J2e68hMat+/puZ+hqSVQJh99GECEdExoXdXOAj
qWzws6tdWmLjwnEoxEQC2IWb87np5kvZvpVu9sqvlsPxks42RJ6XxgWLJJawc5f3iqk8cjKeZqBO
ydhGX+Z+4ei2urtOn2o1VrMchRdpIb2PNjMvUTdcOe585NP3BvD6tVuyQZx/w0AvIYsYsjzzAuYO
s3b0QcsQfCs9STkHzyUwLjVNbBJVEX6z++WL4FVXvPb27/ntdzNlQOdiieECxSZnrTZuE00xe8KS
YeMWtkyTrvclRlN/sBLTAkHjtYoPc2MQ//7LG1Bqjg4KgS0lJqfshPhJjepvSdDqoqkBMyROfYEK
vKs+WelbSeVbWf+FV21JNdnyAY05k9UXF+2Fts/RwSGfQYSTAJBVzFmR4+5s4WC8qFr+iJH9suri
ihf4oPQmymF2M80BvvFlfcl970vWVo90Mn6pXVqCU0eN1WeFyJYLH9Srbh/xuKql/chZdnMztAyU
kuWiA6L35kdnydTA8qa0egOdS3BKR8sl8rGq28aWrsLhQu0F/y+z5LcXXNSG3pidNlP2nnVFLdHc
orgcFB+lVJxxh7a484bp4k7jXWdEZ7Ln3qk9SqkyeZJrA59+vJRmfyS+6XMnesU7LlUmid9Z1xvd
eAm7rDkitHGOollMxTsulSc8LNzuiHcuxpKGQTtzxAVbn9wq3RZDQsdnwBsax0Kr2m0+8Xpwf4ah
o/bLDSkpJPXRMUwtxFgnZvLvaxWHhcLO1D4ShlSbrVbUYWGuPVRJ0SPIpqcUxobaIzWkL6fnd3EG
tbQg/0Ug1o/uW7tS2wIZUn1qUedlY9Q2F2QUSOxzbNWNAdBL7XlKn047mh0Q1JDLWcCBRGjRczqn
k9on6L9cjd+KP0GnbTrZUF9Cw9jsaILNbAZKSe2nSxXqGUhJVlFVl6hcPUAZY0BTvtqrXVyq0RIG
Umok/HTMINkOMsjJwOSqeHGpRIe8S4ph5OOW6PkTdBdmMeXwVlar89+H+C8faF2qUSxcurWkDjcG
j+yTqaXnyh5emCJCTKvJWYRLU22CZXFbi/UyV+1+6cr13vH8Yj3Bk4heMDRmt6lDno0IO5+zTlvt
t4MOY9ruhzOjcEHCNWzE+XbPqPtd2HLahdGAmkTDW9qSvu0OqAydxXQuzQLefRq/ixk0Ku7FHc0A
73Eq/eya66gXUa7NAW6M5CKASe3iWLvNB/tD0vrk3I/vhmn8OC/xfJzXjCYZx7y15M/WotSmJ68s
s1Pv6tERWY1/ylp/m6rW7zLsJcc8Ggz0wPF4ayAQdJAowE5f7uZZRKe1cobumQCAGytvp2qHrUv7
AQJY0DlwRhQQ0HhHG4mtMVnnmhn7PU7UiiZUCkg2Tq5+E4ZXeJhHPerGz+li4nDs3cMiQuuInv/O
8NpPK+PaW3vIr1o5MnyIG+1JtNX8dfbZGbj6XVFmkGTCWtwYGkAePJVACbxkI/0KYwTsMI8IMLVu
3hHqiwAFr26JQcfe0WK4T6IBwWZ1Z9T5LYfW8sPsheHZ0YBfu8jYA9BlWNsWJH4jREDbfBwd63H0
nOnEIbDANCpm3FwYwvdlqPVHK52GvZv6+cc0QVaV9NrZQCLymAG4gsEWMKwqD0WVPq85YbHszsrl
tNbaDbySp1pbJtoiWCjZbx58JmLLAb7yo40LZ48oFNhROy83cANA2Wexdw+VcUJlsNxreC3xvjl7
IwrDvcfTbzTLEXj33fkcQha9cS0Dk0EpTuivuhe6jMgRRibKMP/pVorC9aHV5KgY9ybwrT1gE/3k
Tprp7nHW4kVzzfbOsyDUQ7OxGwjLzO16q3Nu62bp70O/Dypexg1Oe/TI5k7OXssuC47O5OyLcbkZ
evd+isrnqV/ORuYN5bEaMTfZvpu/75jU3y+O/pBCojx20IL3sfCxLBmgM0c4s3e4m/p93+jPBoqQ
kw4Fmxct9Yu94xXZRawMYwW6etfD6WtHZ4D5zB67ba7rcUPr4ZefecuhEPixBc2n2wFL1KGxMUhG
rleQaLHCBR5IX7fXd31P7NSjH4kOjHnXwhYy5nvIdws855ISdgPPREXD4GV+WAhDg4WyNCv+SOZF
2AX70bpE5FR8socBF2Tr6R/AUrj3zlRhJIBdW3ycoL1wE+xpT+CVv3wAXvPg0Ncwn8NqIOigus0s
V79PQLp+6ppOPw2m/9hoaX2zTkyHRHwAY3TrWsz1/Xk8ddusGXubcWwINx5s+pceGqyzl0TwceAV
wEvgnd5v1h48MPO7DBLQqZiSS59Zd3DMvolo9AIjNaE39S2Vvaz1+mlN8hwsQpI4Z9D/5r6a6JmO
TXwpdIuZV9EtICZA3JIy4SMgdx2RrKdmTKx7xxRpdDCHWT/Ba35wEt/0DrDHEaZB4zqiqgi1Q7nU
287qSxwTagHlJN87qVv9NMJSo3GeNS9Jwsjb6Mr2GOP3vB/X8CVP3M0fto7F1ab1czKL6sIMntoA
vusPWw+rslENIprfwc1hmQntG1wGXzFIGi++xiEOyTqJsExPm4NGhxMNIPJZ/nvUrw6gi+M8LRpz
+HoTN4lW044ebpjnGLfU0etacfCyFlaOiFqeRYy5bkn08r5b8ivCmvCB2IarxhJel3QALUtDnI2G
hiyRCcQYy4EBQvwzSe83Zdbe8IJp1wjLzikUMdBjBgzejE6ragvUAU4DRQujH+UcNuuPukQYlXVW
9gEBl4macIo+GZo/fUh12/3UloP2oFcoH/fT0Pv+F4bjw3cN+G4LVadsnsJ2+IlwTbuDfYdWcuFR
onAdLpEGkm7hiR6aXqzv2VSsp76I6/WABBgJAFOy76Pdcp4eXfLYNAwoeoEDaLHzLzTGFyJNxwzz
XG0e/bVtDrHflhDb28d+woiX9UTtWXYfoTNpZ56MXbk+aHD/Cy3F6Ebvm+QjkoC+uoyaPS77HgXe
fTqNvthbfv+57dCBWoDEL2MxIafLOm9hkOP2Xwf0D/vS71dkGbbz5FubmKTHgBgyODiAN8FRBqMY
9wcIGgN0yL4D63Tjj7V3XrMqumdwAvLZaC/4gGO81Y39iMSiOFiMG281X2fkYNZHywEmvV+K6JG+
IwFFqz1MEygfK2akOv9ifOuKOw1qePNFMN7ZZ3MbnZ1agPPy26cxzo2POo8UXV+B2wocRWXXTv0M
u2kdDl7TVtbBS03xKR99Jm2NrntBU6w38JiXG9tB+zMT/3Bu0hWTq2ZnX6MsdgvC3bsSwZn1C6yG
975qmZj2efLD0hnVoaozqk/DUup39ehHn8ZtQt7g7z3kLMhwJqpYpDv2NPk+ToYe20cC9yLNjfGq
Dfiph7CATiV6z7oF6v6EQ8u4jVALYjMV8bNo6uWqpYV93sYcKILt2Tj6JiY0AHRMmYD9XdN+XB9t
feXgYTkXFrQIZGIOgf5Ud7lISbFA1LEXzHGbfaHnLZ+sykKL7RsMPYq67O5QE4KrIphpeDdhenyq
0rG798RYPmOWGo69Y0UvyFJrNgjo4fsTqUDLDdP/ubpkBilAkPhih7SpjjHdEJesQWle7aaaw7O2
2hg47Fg7IFw/JmEDS99drMNU2Q8ToNwdlmlWtSl/trtwIqogfNeg4TYwL7X52eRLyr4OVo018Bey
/7wlSfMcshHboyUrH5co5ckVQlPLxNSlk1xfIWkDFWZf+spusn1qNg7K9g4VzRtHxVdi5XTpMIfV
tAcysFgwS1D+7oAkcOdNcDjAxE0Azss0qZ3sdOlkl8b422N2ORe+MOwihw4LJ+1XABcKBw2B0OPP
DiBfz65ecFhgAovPtY8TSlRntUtLx4x6BSIQeXZy1cWim7vCssCJM6JQu7zcCuBzluesMeY1metq
t/b+h2FGxK302+VegEFkQ8yEcb7WmfPSozvZlwb+G7WLS29PDVAQ2lGEI6TDD2QuqF/L0FbKtRem
3AuIMa5Nq2EYV5YNuFsiQ4Wbj96L2m+X2gFsBhZU2/p6ZQ730zAbECTtG6/6don/Ozfyw6VegGkT
hqLXTKzR0yWP7NGxrDtJ/owsqXtS+/VSw87P3cGD1tlfBZGn70jocvdxUdgf1a4udQTodZnF4oju
GntVctMWtffA4Nd7o/X11zWH2yNVahyNnSb0prsC2LW/upafHxA31GdEe8OZyWP2VmNjew3/9hyk
unWnxAl7yAxXmCPAHettI1hU9cvsLdH73qaxv+FKIpWhjzDlbgE8rBpOZ+cFLNInWDd7LYlUmktc
WvoMkGLJOJ9s1Ks+4CmzPA/glDOaalUsfwPSbPJgvRtekKFGqIwPRpOq9K343dKa71Y2aH64yAH8
8gHgGZEl9lQq/mypgBMincc1LvnZFiEiS0ZTLF/CVm1R1qUatsswd2p28IHmYJ7qun1FHrFSdelS
7ZaWP2uTjvSIXNIbE7wZY1+Vhhg3XCrcZAgjYIn8areYabkYOz9KFW+IVLWaZwo0MCuXHsoP2MRg
phbDG7uQ7ab+pVB1qVD11B3jKkZnBCvG2nMi1HY9iWlKL4rhS2283LQSt80cLUggaO3wdhq7BOG1
ysM0fKk0yRpybYE+IjBqc9olsDJCO3WVHqfhbwvbb33fcfQTZO+2FlTa9KyRghllkcrOUhi+VJpm
lIZw03mcjVcdddu5JQrss9otkQrTHToIKx6/uqOnaPQvRPAp3g+pKEdjIIgBLVeg6wUNAYRdSIrU
frRUlDT0yLcIqRyzt9+NLQhp0avtwQxfqkpDH7KBKEstmKPmYYblldfuL7WfLVVlZFo9muteC5za
i/aFM3x2kF2pXVuqSsdvyGiDAhXARPR26zQ/omx8Vrq2J9ck6tN86nj9hBDvh8Jdd9EoerVn6Uk1
6XJAhCc88wI2nGgx8oINVXsDPaki3RCUmJn6eGxGNGbLwlljsMf1pHZXpKLMCqtphmTiRanmG5f4
SBednNqlpaLsMtqxmq2HQS9K9In4Znzzje3u31dvTvJ/rlJ8wcwONR2rN8EM7B+0uX5jp/jalaWi
nLIpGtpw1IIlxcqzfYVtz1SaYwrDk6qyGDuW7U74gd0sz0Zrrzu6MrXi7Zbqsols8DVF2pCcMWg7
Y7CeDc2ND/9+ltsz+//PpeFJhenjOYYht7bXbK1ektTJ0dyt7/0tufrff+CV+y6k6uxamgI1Q+Rr
BgQDzSNw1dhlf6V2dak8ndpgZ2K79TWJYwzOpbEDc6n4VIVUoE4yGeuISeeaesNmiGqB9+ST2kdT
yPXpObO1WCu/3EECSa/Tu7VhQrzxWLer/OWxCqlEQWLiuS3i5kpCzvDF8beeOwz0GzMjCoKIGCaO
/34Ar7w/Ynvsv20raggctc3x5yqQeLIjctP62OP9eXLJheoU/4hUu+EIpRhoZn3tmLs/2qsQd8Qt
YV1dnTd2pNv78rf7JRdwnWlwSJ36Gto21nTTcsmEjuw0SOvVeI+4HdaP73inuSR5XfHdleo6IW1E
EFW3fROtJ9KIYWtp7fd/P5bXqk4q60RAYqXXX15N0wL10bhMZDPbUvuau1JNi9TRrBUyRwBhwSfT
C5p5umRqu2BXKuma5hJH7Si6lnkcP9SkZr5fDaIllW6MK9W0SWQFkvh1pNmRPkFe+TwNYLDVri2V
dMSMprDMtLsiN3skButxdMGBqF1bKmg8MNDCIfhd8QcD6MFQp6frF7VrSzXct7hum7Torno0fA91
89HIc8VLS5U7AB5ogKV11w6WxL1tNg2DH2O4+fcPf2XxcaWqrbrRd2KCiq+lN9KLB3VdHRMd0BkZ
w1iW/v1HXiklVyrTCuIEGPmSrifjO5KR7TsDd53ataUyRfRh9ubSLFfdEBfyWT4P7vBD6dKOVKMa
XxRn6gsvmDsNrfNg3ONY1g9qF5dq1Gma2DXGJAYluxAVg4OOlES1V8aRKrQvmIiPUzghNBkeszX8
InpsD2q/W6pQFJsCF5XmBy3+hZ1hdu8cT7EXYzhSifbJOiBOKvwgJiIKbkXJxNvPLcWfLhUpm4W0
69uyv66ud697yz2C8ye1uyIVKYnfmCotrbqKirXFXqydRadTbVF0zD83CM0YwshrfNzfjv85sq2I
4X/UnNR+uVSbQKDZorlrebXC5jGhV5rGb5XmKzsoRyrNiqeZGWR/XMFL/sTIHuELdT8PfefeVEKx
X2rYUpXC3HbcTZ/FOIjJR4rcTwy2ktRPGLZUpaXhTn3bh+nVLcf+BpnOHnxT+caOaXvv/rJjsqUy
TaFzRYtfp9cMPs450YC/Apfv3ljZX7u6VKhEZsXM7uP0asZCnCpofPv/+oRKr40tVWpRVV5cVn1y
RSTwRB5kvPP09Vbt2lKd1o4DrtvUk+u8JmdAa99XrZnU1gBbKtSiqPMWs2pyNcv4HZq0Xw5Qa8Vr
S3VKiglDMbKP4CIO4sEHAfvZJvdK8XlKhYqevdB0m7viptp7vZh+gCEYFX+5VKmiA39pJVVyrRoS
RTqMl/hcE1vtPZctSR3pfmT06fE19/SPsMVfUIoqaU6FIXuSBrcXrgfe5ZotDYEuUXJjN2GktvDK
niSdOD/YXCv7aI18U29GOONW/ovSW25J9Rn2tpmWDr8cvGK19xzUXsRVZ4o/XapPXNJk9nhjGPjD
mOxb3/OPM7ExileXKhRDcrVoRUffLfW/mN5AomrxqHZbpAJFF77mVVrRB0rcc2O1TyJHA6J2balA
x9FdxrpLvEDDnQQnsY8OVQu2SO3qUoHadlJkxlIJ2mMw4YkaqUf3We3SUn3WA9lKIdK1ICsQ9eYR
orgkU7zjsicJzQA03lkLg6rUuhvydM7akquNYcHM/Ll3qe0Sgn4HHcUmtuTLnC7ur9mly6z2RE3p
E1rVulFPcWoHZOx4p3awjeOQ+b+U7rpsTgrjLtWmfrYCZrLPYqnv1npU26HL7iRzXZmygYEJotav
d6jQU2IY1X61VJtDR1hGaGZToOV2eRzRXmKTL05qF5eqk/zMUK+8aMJ57t1p9vYhstS6eaZUnI0P
unmE+UD0h+5fWyTBzSmPesLr1X66VJ4L2KsqIzAnSNYsYzaToPftO7XF3JQKFI+4nq+Yq8DhbmpA
a/3pL7raaygLkrDHE+aYm32gVeZxjglkFRn+aaW7IguSmnS0Rt0y+mAq+puVFAqQP+/VLi3VpoMM
hriSuQ+2cPOdsSI4RqL0pHZx9891JbY8e279vA+iEjhV4X/yY4I01K4tfTuTbuznUPjY21NEoqab
n8bYUtxqyWokeCLDmqFmD3rLfs4GwqLHQm1RkX1JBKS0NQGR8NxS2ydH2MNKsPQEbKrdFqlAibJ0
4Tt72+XjHwCbkr07YQtQu7hUnQjCARklTheQvDXjI8hR7a7dB7WLS9VpeGOW0lCsgtn0cW1salGT
sGm110VWGtkOoetFlFZB6AOBG/KDYetqO2dZaZR6cd86RlKhlSCWc/hqcrpVuiWyygh7LOzSnit3
LsBUcoLrQyQsxYtLxek7pt30IG1gQxLmTXIPgEjAlwBv1X68VKCDj458XM0yMN0lbA6pCTr9vNTG
qibc0X3pMwdCFQm4vvZBueYXooAslPQwO1V+vS7rD+CH9BN8jTrQ19DZr2n2Tov8H/++9nYH/r+l
oPtSGZEevcBQ0bm2Y3mXsLes79sWDOjGhCHl339j20j8/98wZC3W6nU65j6rDPouvhsH+POeflW7
tHTfmeV0o+M6ZZBbGOfAb4XkVRuOVqktBLIgCwiblWt4EoKxZlgLJnUufxm6sNS+eLp09411gKQa
koLokI/+otVggkatMNU2SLIsyyqazo+NqIBF0j1lTvNjsJuPKvddlzVZa5OD3KlTQgeWL2Wnf7dt
ofRN0mVB1gpgVMszrtxPMLa3nOhFV1p3dVmOxRxxsFtC3oJRhxNf2vo+jVq1gwUxXn/uL8ghjiaC
a/uA2I/yOw2j9ZlTktLmRfel9csjh8wxdV7zxCPYKrKWD+7qKDXPdH+r2t+myW7vRQmRVmVQL2D8
iy6fbxhaKNFlQOlJX9KahKossac2MFq3hpw0TtV6TarOWT4pvYmyEiksoIB17doGXoQ/jGwx3Tku
YOzfWB//vnbpshZpwYXZTdFUB0TeXAH8l4e5SNX0cLqsRgKptXgihVxEasuDOWvXJEyVJrq6J72O
XuEUA3hy9l5j+uSP7dlxWqVlRfekl9HJq5XpYsYynmrQ4LLpqXC1b2pPU3oZY9xHTUm6ajDaGtqS
FRtT16iNc6AY//mmr1iZYs2KmiBrrPkdWMd1v6R19MbWazul/P9XTpf1SMLB1+f1Wg1CTverA4Rq
70uVxHMMPkwMYB2xSKYF+PS92q2Svh1rh9cnaYom0GbD3odQz/GNIoxtD/++/n9di7/9g6TSbdPR
0+2wa6H+i0F8XY0GGrjXh+UnZtfe8FxA7t+YAGkkyjPZZAnW/ajV65dJF2Z7sUVFhENiaF19ocud
wnCEMr7s+jpL2V0Y1gY7T/MOK/SoPYVEcObB0OpPc9eCPpzCRRR3idZbw3ks42UXkZlnbrZoIIv/
/ge+UtqySmowxRZNYtZBvDGBZ42IhLdO98Z2j/5y74TUxfJCkHk4ppqgbLC1brxy3fvsaAnHH6/q
W/+Qukv3TLZ7Nt0SE9zkpzbsBnLAqs5S2nXp8ky3i7LZItWgCrKwPdG0/Bbmndo32pEWl6iKvbFz
jSZYs+7g+YCWYfP/+6Fsi8jfbtxWXb99jVIo22HrrU0AA3bwjz3x3/qhXwHDcpzRPDUdELk6f/4Z
vaqMususJvBW+0BYizjgKPbfqJzXXixpgWw0k5C3zGyCRa+H9yDAt8StqFN7rrL6y3SNEpRk3wQD
6PynstiQpdqQqW3shLRGuoKgRMtncbeWsNoBdTi6Gj71fz/c126M+eddB5dtJ/3Ae9MwhN1ZoXfJ
hab2Tgp5ORy1ZQU0zU0HZkFywQgADQTnSe2XS2uh7jpDTC5EQ4fH6XZm5NwKrXrjlr/yysvKLqLH
ijEcwyYI19zZ67SlbkUi4rNVzOEbb+R/3bm/lJUs8DLz3NZNAiMCrfCLr1nZ/SJ9oLxhiU+g2Ubz
ZwgB4Z2mhdVhnvVl12XFcDP4encymiF+V1hjfOgx0du7ORXdLWkS3gXK/cav5n9640a88no40qJZ
+rVldDV1Q1DprzbPR/z/83xWeoKyCM0liQxKvMgC6GHvVovkL2dEXq52cWk5KcgHTydBTQpYxnG0
QNXw1fa3rrSYWNZYrPGSt4Ht+MfBze6IBvyh9qu35/DbWivgmZN+RkqBWXnNPS+efzN0Rf/GO/fK
03TllWQ1KnqLrOTwLR508Rg6mtKhX5claBl0Q3zpfhP4jfEkiMa+aiJdPqjdFGkdwew5o+ON6KBZ
G+l18cr9nGdPaheXlpFwiAGzZTTR/JJAIi8mZm3wKKJ/X13w3P5S5LL8LHbIBdOiqCUAnEauVjjj
Q7ro5aVznPxS2Fb1ws5qeMM18MqqJSuvosgGGei0HIxyGBfVUJDxpFXoeJEKq30uHOn9bARoK2Kr
6sA2tAvn0nPbrmrHI0d6OS3ihmpfZ3OUiNF5gayuvZvduldba2T9le1UcZzlPObQIOGkSuh8b6E0
/37Kr9SVI72geZsl86RRtckWtZJPiwBn4n1Tu7j0gtImtZM4LCqO6+KHHYHWnWFFqf1yWXg1VVG4
6FCeA7clDy1cSHAjIUjxPCQrr3D1aA2I/yogLvRuxdmO7ZPjutJ9kZVXq17kw9QxEKjW+BNZjd+6
fFRbzWzp2xGyJ/KBtuWB22j9pSOBg/F6q/aey6orYskBQ+p5FXiWfShr72NW5i9qt0SqzjWumBp5
XNpFLnZI8uh7RRjnG0vZKy+5rLpqpr4JYUBzeNHN/jC70ZduNRX357b553fPqkj23cJcgoqMzBvT
1h69sJrUdoq2VJ5dO4WkCMALHwdRHRf0VzCYPMXHKZVnlBp17WRbH1Drv4k4uisb8cbB65U7Lmuu
Cicd83le6sCPCauYhsjamV4tLkovi6y6SrTJ9fuZAYyR8Y1IIu22bOo3vkSv/fLtc/jbNmZpsslK
o6kMtPqQ27aDwd4K1d5DWXNlV57XeS7fCX0sv+dxd5sQ0qF4bWlnRyiCTaYBrcXUIqwDwFcbKe5H
Lak242RcXc1hGR868UK889qFattRGQOdoYAcjZIUHd8l5KrZC5toJLV3RCrLsIYvVydJHnge1yS4
Od9P9hunw1d2KzIE2uvNzIxKl3ckAsxOfPUw/2oH4smmfp2e1H6/VJz+LGjCEIyDEK3Pj5qXXmdn
atS+nbLmij66P/m+nQclHTPNDm+HcPqo9LtlxVUbr+Vi6nzbhJddLCBzoWh+/PvSr9x2WW3V9hFm
R1KlAoKfy9veLpstMsy/tcWq+OOlr2da6QPZQCEbFgKojhDJ7Ye0rtUwLbqsuqqWVi/oE1dB6w0n
u2jhhhV5orbiykhoY9EM+mhRHZSRc87cQxmr+W7xHf65Ig6tlkUg6+MAGZC+y0mR67NEbbWVVVdD
6TojjhlitAiHg9Inrp2hqX3eZAZU0o+pbbSsiPRwPgEmekjaVm23IuutuswUwlnyOvDy4WVYvPdO
m3z790v+yvdHlltZI8EgVVttI6J+JPu7ptPtvHFHvL8f6WS1lUW6S1bURR00hl6TUhMTwGnoKYmj
ZIF4Tjgd5lDX9k3UvDXG+G9F+cspUuZDO+NaJJ3wqiBv+uXT0k14e+MiTI+DL5I7Msz466MBl1Dr
13zXEoX63icCJ3ArUX9MW29+75b9sKebMFwzIyzOWZ6S9FLY/SFKxHtytfN9ldXrnhTb7L7Hz77L
MlJh2g64X1K36bklmfKULuGXqiu0s77MeqT2ifmvXf/bVmHUQ2ejHhYBiX7vct//boSGkslRl2lX
HuFNtqaXdWDpfbHDgzTs2rJV3CvI8Gu/JlgtcXnH+o7DJLjndZe2aqwcXVaYjT7yaZ306oBQlRty
ixLiRrPsoFYd0lqUp2VkhiIrg2UxjmLZ4np8oaa3JxH4z4WOWAHhm8mcB0YRE5LpeI++lfxU++HS
Rl6kxoR/0imCyGg+uY5/s5jklildW1aAgY4sMs+jaACtfo+04ps5eWobBVkBtuD39EMi1YLUcPoT
GVczrQe1s42sAUtEb4RjJyJIU2Z1a+pVfm+MfvfGTXllrfs/2pTQxinPqyJITSM/L+QS36yIBepV
xPtM2BoIzdIhHttRA/fp+rZr+W010Koyi0fmHUE7mmN8HCDc7p3CYC1Se8rbB+O36w+xKGq9LkuW
BPNsCTwyWl2pyUIhmf958WURbh8WHAXHJHnW7Kk7NPHqqzWwZNnTEgLAbanVwNb/x9m1NMmJc8s/
dIkQQkhiS1X1y01Ne2zPN54NYc+MASHEGwS//mbNyi13dUVo45VDrRI6D52TJ3OI0kVBdqmK/aZ7
iAt62ne0Gggt63OPkjOkcalOGREf/c7cScIhWDZMukFVog36PysL5vJkMl5VCZ64qKex2oMIeOr2
XKolx7P+eYek8I3Lcnmt/hJ2sfbFKn66LCPAGpSWhQE4Duy8RzLO1QHTBP0BhLn0kTXQrmyhUOyT
DuGvXXbx01+DFOUMCuCwASy/+lQ2j4wTn4QcKzsJeY12N+CbU3PeIAGeRoavKdma39//updF3jok
x2JDSGpujaBAtG3JXZkkx1jJe5Lor+F+CxXwX0h96284VmuquILmCcMPmCSB+iOv/jGxqV4CjcHL
YCkhaL8W/EMRyoml4J2uLxTHiPbNHPUvDCq7bdqFa7Udwry0fy9jqG/hhq9uzbF5UCeEMwHK7FyB
iLqHPCWiqS6ggFsZcI4cmqhpyR047quHDu+U+1IM0TMTAf3TbFX0JPp6ewhWMHq3QvAjgF/94f3P
cjmat47MCcMJLSrIFAbNGareEMaDNCgkdr1Kr7hQThyeyM6ZYojDcwRlgxjql4ctARbTb+uOvwDL
Jw+mdmzBo7aUmGNazTEHbZvf6i44rR8oj2bToewQYsp72os5taPXu4MnLjSNocwFKQHUpkKyipQX
PQe/anTDHV35pC40zeTlvHEwap+jfQU3MvmR02C/Eeivre24iDBRKAo0qAroUeCqGKZSsLbdeDFd
XMEbd9FFp5GlGwLeGvReCgXlyZJC2GGL5AerGy/4Cw7+8rt+cp7agHoPTOj1uZmkPIKh+2nZqltX
5tr+HRsHF1fF0Q5oMLkn10cJ5tBD3YcRjLkXPk8V7N8x16qKkIK3qjn3kGr4AjHjlyiYjF9kkY65
1qBsagiIis/oRkKme0r+KCYgSbys1WXOWtEJt8as2PllckK0zxryGl5Lu2iw0rJlkHkDyXVreQrd
0TwVcvz+/uJXgrvLZwKRjpVCaq0+6wn6IIeiq6HOEUbqj7YHScgs+PZs50if3v9rV+zL7YTlzShK
utD6nENy/dCT4TOY2/2OyW2EgX8e4uaY6jvPWwkxaRZB9DaePD2D2wsDYsDwTa2wLEaiT2uCikJI
V33j3l/5Ci4oTzeoAZkBprXt7SnXEEQZId4dyVOFWTnKS58UFJq7Tm61dUMSkxwWAE3sP5MieU7M
5IUYxtqO6wTrPV33SF7WXv5lpHwokvjz+7fmSm7l0pctC1rWMZCIKOz1KO2XUWceCSBA96aek/8V
TNaf3v9DF56NNzy0C2Az4I4WxCYa0t0QkEw1RJTR8tzMPaTG10doF1tg86HGlMqc1MAAQTT7hmH8
Vxd440+77dAkNqZEuG9QRe+WDFohBPK7DARGS2HupimATvlsk0NlKvDAxhB1pEZVn7mB0HGzB14t
QnxE18UTeJcVKvJnE9I/K13/VXdeNJFY2nHt1szgyqzRJmCiuashQp6agX17/7tdcSsuwi7ZaN+2
O9beg+2jiibISK3tLbWua4s7eRiU3GxVVhX8img/5EWsID7MvbQFoITkML6gZN0u6NshhZwbcqjn
6Rvav161HCzuPNwkWPIg+CLVuSopEJN8mdKo6m5kM1eOxUWtzaGCOHJR1Gj4bn+v4TAd9rX23bnj
TIDepkE4wR+qiUIXI/g+VYsXuzdO5ZLe/JQjxWXZr9zieyZEMjB4tX+ORezTgsDal8P6ae1lgVy0
7iH8WVgS3eU5jw9gc63uva65i1sLEhpGQsFHQBk6+ATFgqc2XPYbvu/a93Tss7PhtjUMAY5te/nQ
JlI/osR/q1t9JXfkjhFBNKjs8QRQ55Kw6hRzMCyHPIbIUd161Yp54mLMIiEKaEDN9TnqwXFp9e+Y
L/HzLy78s4vNPEq7VOh1dJ/tUH/f5vbB65u6WHitoDber0N9HiGDc1rGdj5giqe4EVaufFQXDr9C
5T3gqLKeVzvztGLJkyY3ZQyvLe4Y0mZYAnURPH8paz8kgpS467EXARG+pmNJBNVc2q145cUVUAIJ
USmBVplfsu5i7EixtUtvUUgBCCF+llQnKWmDWzC4K+mKi7Hrw7rHiyiuweQcpsES/2/KxyMZmi8q
UavnL3DeMlvJNIr+rD7vmIodKlDm19VXvxvpmCoGaujUdwnsSJkv4C02h0WTW6M7V+6MC7SLY2Dh
k2JCGt2rLgUu2abQ1fYqa/OEOZcm1Cyw0NXC6iE7DnH0ZaPM71Rc2NfCWkpHCffI9wXSeRC5E37O
xcV8rSEKzg2ICM/K9o96VZ9rvd6aK72S0LqQr8HKcVrooMA930ADvO+E+FJEpjy2xoCYlKgSXFAc
YoupMCX9buc5v/GiufahnVsko8DSUdkGTOkMUOIRRM87n394XVEXEdazCLRkSYQryqm4R70DsmHt
MvvZlosIa/pEQ6PG1ucgoA/LkEN6MfHNbFweLj4BE8JmgrSpXqLPNW3ZkY7LciNDuBJmXVAYL4Y4
jnmJR1hvkwdebsVLArT1j1HDKR38Dt9x+5KNlsztgl8w6DE1s0aFz1jPs3cs2IwxG9iAfLiLy3+b
XJ5XEC96btx53CwrGtXVMNbo96K9abt7VXMvcnCeRNRJ/Fq584v62Hkogu5EOb0LBfOM4i5EbF32
DiJ0yBEGGQxpQIuX3ux++cd/CsU/Zaxihl7hWsCU1ngAqw3IENQ3KNl7abvwxAWHtWyrBqbwdKeY
1DyMfIaSInQJC8/74iLEYr6FY8O65lxx9olUq8ajHeKtXjfdxYgJRNmqr1AbK7qwPjAK4eS4gPjr
+6tfsVWXkktpOffzJfOj4M14LPdpfwjqhh7imgZ37/+JK07YBYlFE43Vpid9Jqzs0wlSQyS8JYVx
bfuOpRYUIF90AmvU+Adt0hEap6e+tuZjVXbLDWzulbKYixYrSa4Bwx9Q6id7d5J7vR5mE85I1nCB
ViH+nIveS5MEN9Wx4Hhb1awigN2TgojftlI2j7Jino8TFz82gJVWQ5ZZnRfd3bfqGx/sye8bO4F2
2eug5GusQMIUz6eFhfF90OdfvBb/BUA2rDHUVPBsyyfRHjgt5NGG1mdanycuggyjBGvfWPiGnNLm
QMRkjkE0/+m3c6fUaZpNJzLf1dky/nfTbStYuxIvXTPs3ClPkH6a6oZPKKxgkPxBs3x6Ytr4FVZc
QNUAeDQzatXnDkKh6TIl38to9PyejtEC6CRXKog6z3JKHi00Do4bKa2fu3FJu5QehBhiwIxpbH/v
6apOUK7ybIe6gCoxkB2K13iWgHypeCr50LyMZTJ6bt19T0GxqhsJGmfr2P4jqf3QylvyCJdL8UZl
10X2zSuE5FWkcM17uk9otSbohO8hlNkE2jgPpg35jZz7v3rEG3/KBW9Vu91JwIGw2rTW0J8u8hTa
w/JhGaf5MYaMcToV9t+oS8bmwHQAmXoixhTT2uNDA3kgCIBTfgcpKXqfD0oeIC9fvkR8ZsdtJvPH
BCRJoKXIwwfQ+PO7diLqLp/xLjrEI6jIj3Tb1xNU4qO7Nen0ySRLTtKqn9iDmFeMP09g0T6xfftS
QgH6blC2ZXehbTsLSeYk79PZrmAFLHRHP9cVhYa9nYJmOQLhGWQ038HpB0GFEyGX2akKZH/3zaQ6
4OTLXchUlrF+rHgXGmgn9TyHSHrYfILuDhocIeqff0g6bi+YhqWPQiLRIUR0L6B8NTdC1ZVQ64Lb
yp23W1Mj1IK84UzpfjSQq37flV2JtC62bQXPCw/CAe2PpRrvOIb2IDWnxSkOluLx/T9xbfeOQ6PR
ONi6wh2lcsfER0/+13bTLfzQtcUvv+unFDMQTAl8KeTdQiSH3UbtqV6bzmdIjScuhVfTg9Cix1Pz
3IANN/1CGPUaVcHK7ntB7uBM2VBQHCFj/NC0G6TEcDv9kksXyFZunWyhgYoKzjKagwQB5GmVY3vy
+6COPyuGRXVR1wEmR1tziOb4txET5jcy12sf1Ek54kAIhSIrUr+geOCJKQ+ot/hl9NJFsoVUozbX
tJiG38a7SC3PAPB4gazBpS1f30SyALMeA0B83ooNwp4BKb4kS8E+v3/m/8W5X92vdKFrQFfHaE2i
u12xQnyIkBf/izZ0dLTA4qX7lpM/6maEFn1H2vsIzvDOrCQqD3248UdlVlvhf+J/eV0wKdyvpANF
uGwqwN9b9cxy+n0c6uWGw3g7qEkXS8fDPFoYpofPTRAU5kDlRsGNio7TsZ8urVPaQwDN67rJXyjG
ombleF6osyzz5zYuX6Qloefalyv+k29KIr3SiyjCeS32GslWg+dpa2IvK5Qu96JBnYfgAaYwRzPa
FAN7DJgi69Vrki73YtnZOS6EqEDkExHQxReIfA3zyoekC22rynWdtIB3apM2PORGIIra9dZb66ql
OHdTQC8q0UOPEjnbxk+VsvH9BijRCUjkUaYDinnPG7SZssY2kCBotH4xchhTzCLnw6GL9fybHdbo
xl1+O75KFwq3skYW+3x5myXyr7EEPWnRmQAlUjveiFFXrMXFwy1o8gRJGVcgnGi2A8EMLkAMhcFI
joyX+lC2nR84TrrguMKGud3jBAVfvj8v+GlppaMbv+Jtt49Rx1e28r6PvLaGkwuIruUDpC1hy3xF
KWtVyNzq+Ub189rijjHHM5rEyQxsOASD+Cnp4+0k6uDL+zt/mziLS5ejTe18tYBkqnM4husB+Sd4
MsplAQ0RdHKAGNfjw5D0WqW7YFsKncYhC2owl77/56/9Nqc8QSF90MxdBVcS02+qqO/huG48G64t
7eQKJtrkxDke+ZrNH8UGcUOI93lJJOPUHEvXfY9ctcc3MaMFudo0fbHtzWL6f3WINyLuL9C4ddm2
PECa025EQ5Sxz/mn0WIaLFVyN3u6mrj9W4t6zA/5inLysYpU3h3qnUwPYbez+3jKgz+KpYadDDo/
0jyiTxtgTMD9TzKFUF7/fcgp8ap4YFb4lQX9H4nDVYDQozqDDe9OTq0GP0bx4nVBXLCH2CEc1G17
ARahSKQJ22Qa7F7FFOliPSLgGPYy4iWOeT7orf3C5sBz6ddO5f86gF8nXYXlGSRI+3GaevWMipMX
dQCXLtZDjmsfCI33Y5mY6GWy8fRd16L28zcuam+lHR2CeVNnvsyfpTJg4bWaeaZvTgGrKaK4ROYL
zEF1qCymGuOY3io9X7F4F6sntoStCq/n87zS7WQpXUACWdxwlNcWd1y8DIeu7hmmeuOm+WdDzy/H
OKNfuuYC9JB12lmCrPDMgi5MuSx+mwj56GVALvZtXhmAXi1S2k01jzmCFBoVnsbpgt9imgy7sro6
56IrDskUHkS/rp43xfHfArIHtpiT6rwU47eRqiWNimg5eZ2Ki2gCPDge8TkBPo75p0I2L23S/+63
dPTaG9a1oYYzi6W16Q5J1MrjGElPv+LES4lZfpSreZAlqukOtrnv7Dj5HbiLmY66mCowhgbZgknz
QxjkVcq6bvO74y5UqhSktsiRsHM9hc8xrOizmpfJL9i7KClwvUZ5vNgShc76VHbHZPTiUOLSBUnV
e4RoWQ7lmcn+vm/Xh42t371uiguSYk0fFQtdS3DYb+LI+LRhwlxav7zWBUm1Tb83JMTG6x1vDBbi
rTNUzIsqDMfiuEO2DyhoanzOuVzJ88oUOUjKc7+00IVJqQHT92pRQTY0VX4PIdjtOAM67HfsjoEW
QooJqjV5VhfdS2DmD0vPPW+5C5Iqd0wrgs8HNlQbxDaNKZWgGzwvueMR7bxTjuHi8hxw+hCHbfHQ
2aR88DsVJ6OVXYFIX3XVWWy7PilSyUNstlt8mFeipwuQSqIGqnIrVh/X37bk25T/8Nq1O3kBld2q
HEKkE1FhHzifs766Ne977WXkTl50i2hCHgZID+uRfYzBkp3WNCmOfVvLD+vCfxS1MVmfl8s5mOfl
MC+9X19VumMZEyJdCZRLebYt38GJuC+nwhp19Ds0x3Y3bkK7jbw4xzi0sdzqtJ4LP6/jYtWCEF+5
ZxJMKKTqDlGwP9mIFJ4bdyyXm0KvRcCKsxyqY8fmA/PTKefShasl8ypQCAqxdM5Vqsz+NSp7r9an
dOFqpAd3ZlBj7Xrgz0nV/2gNKB/8vqVjtvPKyxrc4MWZ9kWVGmLVw4qszO8p4CLS1NoEtmYDVp/W
JQ0TfjL5vPlt3QWk1TXXBZ1NcW7USNJSBfwwT5Ap9ToYF5EG0WloWloczD40f0BU7EsylV7Mh1y6
eLSiTRrA/zRSPCDVH1huvpRMaD9HHDnWKUMzrA1ZcFtohBZj8LQCN+Z3Jhfv/FNZuEWCRDsiEVYt
mg852Wm6ytmv9SNdprK4MD2HbkZxFsEWH7o1QhJZDvEN27/8/DdqIi4UDYocNfg7kiBTQZinaBkO
aS+1Pe6gL/I8eSe+gsQgWeuQBtkEmS5AjwtwxK+ebzwXkSaDNuGT1sW5XWJz2KPq0xj2fomkC0ej
c4j+taZJViKR2dTyIMPEz0hdJFodFZ1q0X7PBCj/MD+VzA+TWJlf5ciFojWVXNa63JIssJ0+NEMo
jn2+ffG67S4STUwV69HoRJddjqe8sh8GYW6cypXKt4tAa2gNorJuDTKgCswdG9v1UeXR9LjwKf4T
lSp15/UT3PY7iOCbvFiGBAQCxTGw2wY2Fk9wp3Tp0LZqFXLHMy+Dttj8pCBL94DxspPXzl2MmywS
2QQdkux8a8hp6kGit5ggunH+/12/N7yBC2ubd1FUeoaposCrjoSQ9qneFD+s9fLNrgPcD6E2A3dn
la75/CLY8Js2JD9uyUWbPSl+L1fO7+3WLAe0ZYHnaPdPbRTrQ9/H5H7W5f/0rItPcdU/hNPw26hA
I0NioDxjsZTPYdgoILvkH35n5fid1W4F+ih7npX4QdT2kHbm/We/tZ38gFNKpQwDmW0V7Y9lXr4A
SHOL//oSN974Ci6OblfaVHbe8JJizbO04MgyuJ43vvG1xaUTrEwPtRISJVneieeJyQs62M8zuIxr
kwnKoOEqyfQQrWOqLQm6Q8fGxm+4UrpIuiRZ1VDSMMlA8Tod1jn5C+1+P2fvAumicB7CWSwyYwUp
+HFaqrU6hCYQNzL4K4HWJScLB4Zm4QqfXNfFcMhBzvKwxrM6hVOx+zkHF1FHS0urYeJJNnCS6d4A
Zysbz0eCi6jb4mrfFo2JDxDG8CbFAD3oWWzSFcyvOBE65qqSDnwXuU2yfeI9iOe0uTOBkTfatteu
vWOwguazZuDyy4rZ/j4E5M+NxX4bd3F0677AR+4dLIpux8acSFd6ximnqr/voOyMuhYGxdhdjF40
Bh3CWw3aa211l6cMYAZTL0rhiy6zOtpqlncj3cdDk9vuibZlfUSM1N/QKiI01QPPH1fRBadeJPpe
acTLBVrCN67u28IeXLocZjkPxcy7KM9ER8anTtbmKVlRbEurnRSnRmrW4y1TDH8M65A3B8DIoyWN
V6ChjjTk1RP6ddWxjkQ/pxg23p6aYp/uLi3YKiVlVd+HNTjg3/f9b1uycNEseCSHczn0MjNTZE45
naLn3Vj+GUJJwiu8CBfE0jCw7vM1kllVsL8L2n3re+6lZ8GFq5OXqwYsl0OD0FW27EDaIU4Xy71y
feFiWEa7A08w1jIrWvolxlDmYSbd1/fP/W0TBiHi68gFSqUJ1JpSZAB38FOp93uM/4xHn8UhCPZ6
cQtWrKiYZZIRFnxIxvk+jPXvfktHr5dGygZQo0C22e/0ixkmqNIsg998uvwFGNjAEnY9Jlk0s9/r
bn1sYKx++3Yc8sIjOrB2gsvM5Uve0G9LQv28savoyRUdozHE0iPdnlQufwRKeC0tXESgncoYPFIw
nSg29SEWE9gKQYvlcyTChQSWVT+2i5YyS/haH/MZOGnb1zd84LX77Xh7FuWNbVFGz6wEOovUzQ6C
HeF1CYUL0Uqg/RgRoEizcM/n+xzkdhh5ZZ/eP5a3323CFcdkC7UWLWiJ9yZf7tdGkZSJfD/qdYeH
UWFy4117OYlfE2PhYq/AQomxWjZLZPMzSgkrpPZKsOSH3ZFzUj+QZAF6tYTyxPs/68oHcYFYNkj6
fas7kfUd+Ssx6jcehl4VQLRGXvsECf4eWgaDyAwajmnM59/2uH7x2/blK/1UjgJRFrClkJzJhth+
6sbiG2RzvVId4ZKScVFOvFAUcWls868zL6svELr10rXkwuUj45Qlu62xcbnlyxGkc//rY+GH3QRq
//Wp7GqhXZ5j8brfZfqcMIDJ3j/vy8vprVtJX6+8RqykJXRzs15F7EOkmHqqlFruI0h+pjrqq7s6
nIM7Q4ruhr1dsQMXfFDnU2nl2ousMjHqmH2VVk3xQ9goE+jcHKlePr//065ZgBMCdJVIvENnkW1d
HZ+7YAwPOhB+KDXhor2iC9d0yReR7UIA99xfWFRt4BcHXLDXXvczIFyKo8Km9bGY9Xgal1v8nVfO
xcXyqLYcBi46ngFI8axtfW+G/B+vI3dZt+KqXGoQ7vIsklVy3FXy0l7Uo/0Wd1xDPY/9zmYeo7IA
b40XYvkJ+JviRkPmSmsPRPSvLSEG6Qad6hbXJWGkTU0Zj/8rkzg6J3b82ob9dmrrfTrBWOa0t8v0
AcmWH6OYcME+sySjBaVYnGFUqThOJqrvGNXMLza7kJx5aWmx7SLOwi2PEPQJ+20nbXTrSXElgLqU
VJqWAyRqBc+SoQTFyMbVERzVeLHkA7Efd7SK/PJF4eL8MSS70xjPr4yHbPw95qM92Fh3NwL0Fbtw
IYtVEZJGKcazuEzkaQBvoiV+j2HxC2RxKsJt2ac4W8zwVHTRP8V8axbj2radaKxJhclgjD9nZNzm
U0y36HGM1+7oZXTcNTpc+RnA/suR2/nQsoYdYygD+y3umNwSRLyvG4ZTWdc6RWUveIwasXuufjmw
n1KJYjDdsIS4LSJsIe1b2/AeBei//bbuRORqqTAkrxI4owC6yS3N0PXzm90RrrTinOy6qEs4upHX
JO32+W5oSk8v6iK6hn7C0Hq7x1kxBuSY6xwzAFCQ9rwuTqUq7m27VdzizNfqh1j4eugKTMp4nbkL
6GpzjJho3uAuaqPGA5mAEuU5i/2mb4QL69IozsI5apz7sv1OUL9LJ8Y880MX2LWZZWjD2sRZRYL8
cRq6f3bwHvt5eBfXVewxOk+Ay2fJtI2P+SLbO9B/3JrKvBjMGzmii+sStK4misl1vKXDvwgLn20/
fn3/k14s/a2lHRtV44Q5VrnTjNU1/WgsMY/dkA8Pha2Vn1t3GbCQIqw9gWoT+nJdAMYxkUJ+nh/e
3/+1o3HSZ4appzBuApZFIWh/iri9i1V0i2r82uJOAhsNu2zI2mPxap1SUD8+cbP7vbNix1ADirpL
EJeXu06gWrCi3g6tX78SiXChXcBf5SFYseOslCAtavQBiFS/jbvorjmOcWV4G2eQ3Pl3UOprTeMb
L5Mr5+2Cu/KyCKNBY9dRLX/brbpfwlta9NeWdsLotOel6cqKZpFu46Nd+y7t28APRyBcRlWdl6tQ
rKMZ9Nq+hlVwHAn74XXBXewWtSaO+woCPXMCdQ5oGJi0Ldh+9FvdiaLLQncggFuWTaH5XxJr3HKA
3PzeCy58q5sxALvgeZuhHWDTWhVFWgFW52f5LoArllMHxpCFZWDA7lLI737fbfOn37E4xrn3ohjG
ZGVZ24gfdCA/ZB9/8VraRW8NVSuTauFh1g1QJE3BUan/MEwufjXGX/ADZGiXgvQ0G4s2TllLPtTJ
5GeeLjZsoJIPyIsoIig5clOTgy5LP8yccKFh7bRWJC9MlMW5/oeh5aK1nwX9AgwD0WXIIKqekZ29
gDz2QxImnpmiiwujy6ryol/DbGIgpBCLRl23kLlfP8QVsDR9UiUbG8Ks1vrANrA6Kj8qA+HiwloA
Duoo7LE0i/9NivL3BgwZfjfcCcmGotEHcD7NOAQBQIgR/NvNnpVPl55MDsNSRetGs1BN5NS08m5J
St/FHasPmqRQfV1EWWnMl2hvwHSppv95HYqLBusicO0sE+Yo29Hq1A78pUMZ2s8VuniwrbXgdJCa
ZqLl5ntUk/JTEZb/+u3ced7uvRabameaDcFmH6K1/thO1rNr4cLB8pwwUixhmG19sN1FYx8c5eo3
fyJcQBiLtqhXoHHPps58XkQPmZ/JS3ONCxdKVXZVgxrLFGZLUQ+HAkqT6R4CmuF35o4JFXveqKnD
o1bX7Q9brLCg1o/tVrj0YCB5aviuKMkq1cT3ImimQyQx4ea3c8eGirGoijLsSNbs5jhp+hww9d1r
aRfYVIKbpqNGE3jDPStj+cfSrF5DHMKlB1sH2vc2zvesttDEPWBSln2ZZpt/fn/nVx5ZLrSpmRj0
zVdCsnmdyuYo1NCihJlHwV9F2Zsb1ZYrtP7CxTcBKLtosxcki5oqzg8s6vTvmjQQltxbfZCg100t
M2Anw8M7pNAVgBalDeBG96DY/o67sjy9/3PfzrXRWX9d9yFN3SU9a/ZMQmz0Xgb8az9LP9pR4SKt
QL1fRnOSb1mnetsfxgEcvGloQgkJjlwaP34x4QKuOhtxMZJkz8xmLAgjVn5ovNNuF2tlunzqxhH3
rdnWH+B8qw6sLm9EmsuL5o0XvQu1MkuSbMKGeyYSwPiZovprORf0tJEmfpqHVsV+pu5CrgjOo6io
2FEli7evooqHQwja+FvtgMsj+63f4XiSbl/6Sqpqz5IoWU4YYFH/Vr3kfwdA8T1ysZb47KQfTu2y
h0ceQ4KFiTCAHtiuIr9MxsVmFXQoR5Aokmxn/wi44nQglWdtwUURF6GdWjRPSAZasvjQQAc+qurh
xsb/E/R94/B+4fEKQtFhWHfPtpEUIDMDAYYFu/nzVG7tMVeyuo87DAautjGHnO1hqhNlDnXYQqSr
SuqUj3mLFj8dy1QOQXQCjS16qeUCHSZWbtu96kjUHHMzNF4PUXSZX/uMdWlaOuraZjYa59OYoK+9
k80vTYciyOvVu6rjlyl0rG6KMkVnfrkTTK6ee79Y4k91bhIMTU6sthcUDeY5N52WsvAL12Cnf724
poAhj7tcs7VGZ8pokEtCUMJr58IF8QFxm9TjBj8UhBAhztVDi3/83IOLyUu2fSqrpN2zhW1/9brS
wJPGLz4RRrh4K8O4XIvQ7BlUtb4tL3ut/vZbOHp92hOGTQa5j3DMpumhBcBRjk5n6F16Hjh9vb4m
u8ZEd7lnDKSDH+TadQc2zLdUqxlWecvqnXrlnC+m6/JuzzibaArlOnPaaHsLqXBtdcch11NP277H
6lCIz1Ne9iRd4torAwOf/uuDCTAHsJWab1k/FfFnNYbbCx/HwOsugjP79eptLFlDA7llpmz1SW+Y
R03Y5DczBz7f16sHSrPWhP2SDSz8TsNBHdsq9OMiBQHs68WLWgFG11vMTTSLOoyrzu+BWyxuBIq3
0ScgHnRWZ3tETTnZLOS1uLO5jvQxqYh41nWsvsWCDk9WFEASJNPk+YtcHFYuo7UDoduc2RLOph8w
6002r4oJOIBe/x4UM6qejcWcAaswP+ZRGN7FGBT2S2xd3FXEVs1zsIxmdAghM1kJcR+iR+25uhNG
1i7cAN/gY1Yb9qCnT4DHewGvQAzw+lTGKKHT3rIxG+v8H1L9qCCL52dZLuqKNVYsOV5mmYn3O2in
Dem0kh8+zhgjna+3HSw7pk3oNAJV+0HUtksBvqpu7PsS+X91ldxVf9zMoGKM6I1Z0g3DXdxt0wmA
j+ghgrj3k1ly+k0Uy62p9bc9J3fVIPUS4lFc4odEuwzTuEmWj3Yc1V9+x+TYsE6mzu5TNGAmZ94f
gW9fUshZ+YGVgPh+/RE23haYw2qGDCrh/645yWLMS3tt3MVBRaYOx1awPsO0zB9xYP+qksAvWHEX
CDXVS7KEBlfejGObKcq748Xt+JmqS2rUxkGUB8EyZEmLWbWYkDSxlR9dBXdxUEaV82Ax+JTBl6kP
YgeURAedl6g55y7SKRrrwBbTCsI4tSswcs8YhLDTR78v6lgswHLtnkA3Pevq6S4gjU4hXuk3e4aa
2+ubKPDU5+PC+8wqETyMKmnuNz162qgLooqCsMg5rfrMGPoJQwiHxtpv75/KlcoMBINf79xizAmf
su+ziI78IbfioV8XhI72kEftSxDGpyERX3mxlk96KtQHZgB+2mxzq49wJcq7wKqttCj5rLbPZKi3
DiMtmt2PvaR/m7K0z1BlLcJ01dH6repL5XcVXMAVxKkh7iaTLjPhOD637dCdjGHD5/eP9IpHdVni
Zpzb/3N2Hk1u41wX/kMfqwgikNhSUidS7vY4z4bl14EEAxjB9Ou/o1m5YcuqwmYWnioIDSJcXDz3
nCpCqHv2QXEfZ2/61NVudwBhE1f+Ykoy1lN3HvXHFQmOuB31cuPYudZv6yQOWx70UrP2DPPP40Am
VEbcyvtca/ry77/cQrd13aBnUWFIlujdHcF/3IbaWtNDF0ZbWS9oFwU/cJivYuYxt2JVYZNWHR09
ycXanbHN9Xch1EpPlLDs4NZ1K3aueJv9F5yfTZiRuMubeECNqWPj1qKuoLFmao+05+VQaT+Mx007
Hl42ZwVWYUJ8QtvzUPg6Ff0wp0HrVmcrbMiqCfqxiBRvzqMij/s8fWjWW0rNV6agjVhBTrsps3DX
51JE/6IMLY/7Rf3j9C1twqoSTQYaZGvPLArez96alhwxuFvb1qpsQbX6Cu9yZ4+Jso6brsxTCAko
t63QFs6Sq2F+HYj6HK2mP6i63A6rvzkeizZeVUTtlulA6jOT2VdPZXtsptFt7dvKWUEZFKqIaI25
MpLTTr3xWBH14jbq1upss4mh6PEy6oP/gCvKx6Gg939v+vLh/hDd23CVokyVhG/1GZUO4nMbefzI
d7wTjLBJvVGRfWWu24QV9H02mmUtdnLmvYeZBQRnped2X7MRKy+kQbmKvT6zdY6OXjjkQES1m6Sg
sCkrvxGG5CTX50jP2yFs+qcdpuw3ltKVkbdFsvhUiFV7bXeGlMP4dmLBcgyzqE/qDNS+08e1YauL
8zpqClV7DnYsp32cyoPo2+KkVn93QhaFDV11+bwv0VRiTYn2DNPkB7OLGxmXa/PGOk6L1t9xQ66a
8xo06gxz0OxUrnS9MTbXWg9eBwFlNa1dto7duYEYcdVlMvb48tFt3K31GikKDSGvbc6F3+yP+cKj
tOvW7Ajf51uPIldu5cw6UxeIgPgzz5oz8Tr/nbcstYpptYyJKiPwxl4pTlsRiBu7xJXBsl/Cx7Ib
hx6CcudNb89C/W/c3fBL8d+zzC+xGFQZRJ6vXXMedv5Reu1bWt1SkL/SaZsf84c8AJsWtecxHOvT
NKR7H7gpugsb8PJqmOwiL424o23DuCnnJ0IyxwuWDXhNyp97udDmPLUFFCC8uYrz3nNLJdiMFxwp
INEFKZgzJz+3CLThrIRj8thmvKph7sZgUd252jKkt2RQPY5m5jd6fsnu/eGoshmvKQjpqLy+Pk9A
YKInFvCiPICaXGCxEPL8R807N40MYTNfA0C1eet0DRFc/z6c5nfd7Gbehtru1/vOMkZBRdtFn6um
+ops2ufOgwSQ075jM1/tAkC6axGEFLKo+0Mtyu19NeYojyyhiukWzdtKYI2pq4wQxGjruMyHqN7h
cZfdUka6smZt+AuRCMpgtqA+E8rkgQjTnLpoEDfG58qmadNfTHlcNtOI81z2fbIsmYbFbgtPK7zG
l/OBBGF3vzU1ucGZXDnhbXkwPrb+svezxtsbaWF6sATA5FDESGr14+8f/NpwXZbKL7snyzmpUaOK
I9Kr4iiAd0XAczddAmFDYe2YjXAeRuNLy1jaEHPfi/KWTsy1sbn8Rb/0XC+jXCe/wzKAmstJFv33
hk3qqQqC+sbHvjY2VvjQyBAWNSNpznWwHMYM7gNsbd67jbu1iCe5bMprxvo8i/xH4XUfRq+/EVBd
maM2u2Vg0bPn29Kce75M/whglp96VHvmcVXxIW5Vr+EbGrmxxMLGueZmzgY8nOMzcEXuxdqro8xY
4bZV2DTXHOldIOGOraIcf6hgfCBQiXaL32yGaxZr2e1bVyNjXejjWtBnUU365PR9bXRq1TWq5uAb
d67DIDpK0YWnCmorNw6yKzPTJqaMgiFJIE195mv5huLOEsth+urWc2vWm4KRAhBLfW5X8diOoohz
OLs7fk9r2iu9+2GbddV5YVGy+stTMxm3m7+NSJnNlAhNSHnWfQFJs75dYzJObjcJ2+zRCyQzVbiU
Z1j6NAfQPt4hJ7vbFdRGn5COWyezE3UedPaxwj1xr6cbTV/ZC2zyyZsy1Y0oTzzDoNxHNlp12SPr
hulp8VvyknsegRt3XX1xmjo2CSWhwKSzzahzGxn5AN/I/IB8ZnZjvV7Z8G2AphjzWvBqV2czZe2/
yzYNd3lAtqcJvpM3ts4r68rmaHhWbrlaJ3XWKkN5zljuh7on7Og2PJdf/eXEmrI6grJtjtb59ji3
a3FaezG6XbB8a9lu47J2YyNy1HTMzx03D9m4u5n9CFu6iIh1ylhN83MJ4vFQ54LGHjyU3fYE37rr
Vqic1XO45edFms9VAQvRsHjnNuLWHTc0tQkDkH9gu/mHbBzeNFR/dmma2+BtxvJuilSNppfowdTt
p6D2vrk1bYEVMJXO5jHv87MyI/R52I4rnHDD8/hveB5d+y5rPS8N6/G4NOPjTLpPbv22YsnAW3zk
0NB0RoIPwS66uPRgiebW+GVX+GXx9DirZ1Gq/OwhZXdaASRDckG5YUX8NyTKm02rAuml3Ncviq3n
zEROkQC3eahcozosXwMvjVQXPk9bGz7nJnM69LiNQwVmyZupK/Kzaen8HBVsOfUyYk55V27zUJsX
LmRreQ4eilyqzxV0Yn1yI87489HEbRyqUFg/DUXXlVFeEUuP9c8cOs4acv/BdG/won0k0rt1s/3z
uyy3SSigl3NEzOKlVe8pfli9Vh3bXEw/o3oSd0i26but673DznjhtCVD9fH1lCUebOtUqLx02037
04u86YgLReZUfchtQIqsM8nX0eAPIt3XschfQoicOa01yxHw/4qs5Q2kg3GWiJ+Q12+PKuDBjUPw
2new1jGjI0IR7eVnDT+ycyO67m4nU/VU13gNqqk0cYOy/ie81bolmIEfvv4MIjNST9PopXrFLI5K
WHZWnVtRL7e5qYLJGbMXuTWydidIdL50Q34jdrv07/dsFbexqUxOtASHKFMzbx+apXyzl5tTnIMS
lNdDUsyL8jRKFs4s28K4W7ZPU8YdJ4915vrLBmk5jTOX+dsTDcXPRg5uOCO3AakgWEcloD6VGj0+
1lvWxAEhvtsJYyNShkELmedLllZV81iP7MuG+lWnBWUTUmMR0mnOqZeCmfxOuqW7D8jkphTCbUAK
dnJNP+yrTCe/+VkQ8MID8mlOwRm3ASlWY24H2YAjoIMsQ1TP/4a+cXsL5r/xUbLr1bBomW7l9gVG
M2/nbvnsNuL09Qxn06Sy1edZqnbIhO50/roNPL+x9f73JvuHpWnjUXXPmchxkKQQ29HnjYTT3TxF
5k1eGt88KVwi7nuUzMcw2M3uw5x7L9ji9OMGa0p4Qw5m+UzklL8EBCZGMQSN2GFaJxnF3VxN3xnK
YN6HLa2+lWJneRwUlXhrSh3msW4E8ji5pOanAh/4mfoMbJPXVzVIxyU41XlUH6bIN1+LqNvv8MCA
ouClaZ6LgngmXstpgTErAuG48+Rk4gJT5twKtsM0OwgOIo809JRqf4lZUeBxfhnCBOBF+WWNvALy
nNHM74Jlr9K88ep7D2K6j2JZOnRpkW7QHGQDX3+5jhXwhaAUltDVqOK9HPGU7+bsyG04bOMjOP1B
ZimHiUu7iDY2ATaRv0+5P78ucJv86kJdVObS8Q417z8HXPYeYUv6Q4VN/iYP2unh7z9z5ViwYa9x
7QbeM5GlpPfvs6h+tyCkv/EnXGv7Eqv9EmQrUUP+Zh6iNPPxruPV24mz3s00htusV91EYgcykaXC
0FRl/AP0Cd0CVdsPNJuRn6nlGKU1ibKYeu88Qm6V3v057cBtp8SoDVsfi0emWYUS+Ilu+X0zGnLQ
4+5mcMyFtVmJZh5N08MFfRKjjgXbziX8bx2/afD6my474NzKE1GKpMwj2UtyaGdSuh0PtsBWMIOD
Dqs9Sic+b8eL9dWhr9re7epkWybmrZq8AnrtaT9m31VLvsHp9Z+/r6Irtw8b++L7BIEqf8rSYmbN
UeXBfAop/LXLCNY9Unv74w7x/Bs/dmVZ2RhYjbTMCrX0LF27MkASTr/wJnRKBXObA0NxORsKhV1n
m+R46OV6ypfQDRnkNgg2czZGmo/oeObXd53fvcnHzE1tj9tKWyhNCWDEjK8764hBiiAqT1w00fHv
H/jamF/+/ZetjDergGoAoqJxFNnBI30Zyz3o3BaVDYKNXQjbx5DLlHV49oMHyBzvrPzg1nVrxeYl
URf7a5kKbWDD4n9XLHPbKLl1uJpiHaqtwahAzfgh6h/asHe7rdgYWJfDPc7biUxh9HRGiS0EPfjw
1mlAbP4r9AZt2HLptUCBtZ9VhzDy3EoAuA2ARRXZdV/uMm3hO1N03hozeBq4zROb/8K0y2mmmUzX
Vr7RjRmOhV8qtylu819qoyM0BfIwXZW+1yWdD2VUOC59m/wao7KoK5WLVK0qoU32GK2OYb9NfK2F
Eq3ghUjpkg+xJst9MMh/3aaKdZR2pCBwNihFWo0fJ6afq3Z228Rtha0GOtp+WCqR1gqrXQbi0Wfa
Cc/ktr5Wg52JRFsHc8TJS735X1rt79zGw7qNrxlptE8uY+0JPyVe6T2sA9JtTq3bgFTdwLts2BqR
IpfHIQywrIcqIjcC3f8erP9wy7IRKdPUK6wegL5BrBjLfdPGP6ylyB9h44Lwncvv0guLeItWnvi8
EV+xlpuHbcTeU2Q9VXFe+ctJ0InjmdFDcUGOA+157YKC4I26zg5b2RO3jdUGQyhkzMUia56uJL5M
6tHp4ZHbBIjITcvLGu36QizQMWn9WJc3rrFXjkibEsuCERe8gIZYh1WCWksaB2Ho5l7ObUps6bTk
BdlEinTHN+E3XwxWo9uss1KIGlblggSSp5v2l6Pyh+WO8v1WgvLaqFiBQ1WU7UjynKf9zN7xqitj
QD9ueSCbClslgVkPOJlUNfKA+PKbXHe3hIdNhXkGFtrcYzyVuDxDhmZGtqaKHA9JmwuTMkdkNkLU
AnJ6P+YImm6Munn9chsH2+sKeuMzID/FOg+COX0L1YiblMeVgjBuA2F1QIe2njFbLhBSPF+MKEIB
26KY4Hw76DyiL3kWDO/9DIaph2ySg4rhayXv9TYtBzL1m9u0/U1/a+xn35NZcDGKe+PtXYrKKqeK
fm6DVkohvTBshqVjQdOma1OS5Y5NW8shUpsRuoto6s9g3TwYPtOpvIXTXVlrtrIX9jTlG02DtFPm
SEV9T/bZ7WZqGyROHe9GwJFBiofUk+JFUqz8RtNXMgK/scxM4UFBYqRF22nYpG4/6cj7414FtdvF
12aa+0DpemJekCKQftzJ+OS82mw6rC2X0odIVpBODcZE+G+7WrpNFRsFIwgE5DpvJKVRZuLQUwnZ
c7ftzQbBfK66riNkw/bWl0dZmDCGgo12e6mzUTCPdgHKkQo/7dbg+zb0eBdRNzp+ZbLYIFhgQraF
Zt9TVcgt6ZrLJJ/mMp4lc4zCbBqM1+temC7Y01b0TSyz7EtXylv36CtZTVs+axgGrfKo3/F61s3v
NcvLt/XSF1/4qvIH1peD463A1tLakXxkkm8rHgPkO9RXghWd3AIdGw3LggY85MKXNJrr7cHL2/YQ
mtCtDgSeVa8zDb7EIwZp0bqk4XGKxv6uVj5zm5k2GzaF217l84hRMc0Se5N87pHOuxG+X5mbNh22
16YadlwiU4XN5tAQXT+MKsrv56IKbuyVV3Z4GwlD7b6RkUblc96CZYGw12Fog1u362v9t4ATz/fq
oNv8JQ23EK7bpGtSqKqo5zljnVv8bRNhWVH1MOEYl5QWff8wepCxLpHJPjpFsra2EsRlWkhkY3Qo
cIS4DoIvNDRusaYNhPV1W8Lqq15RtFJC1ECG8QDbphsz59pnDV7P+TIw/QDbnjX1eTvfUTjg3PsN
6pbdhsXKUjW+JFFXRXMqIn0c1PC86PHGdnyt49ZinXsqs64xc6q97SWqi+gQ5GZ0muzMZsKQrhsn
1vlDWk/e0ehv8IVxelRntmRbwLiY630dUyYJ3D51e1rmyu0BmdlI2NyzaQ02b0iZ1+YHlkdvvbJw
s7pltgdnH7ImKv12TAv5ofIbg2tP5Trel33hlxyvJ2cfBQxo27D2i8rHf1Dd6rQymQ2E1VVX9XVR
juA6PBVDzrOnU+20eJhNhBUNRfqL5yNumKAjisA/eKKPnA4MZhNh26qbfJgvHS/m/dC12ZOYaHBy
WZiYa68HfK1a6ILA1SeFydi58sOvmyzfuTVtLcy9h1zqinK7NIO8S1zS6UVJt/Of2eyX6Q2O0agZ
UtP4P7JZvPfrxQl5ZjbjhczxUC0Tms7G+k223fvT6HRdZDbfZXhWdBI20WlBTH6sO0UO8Gy49Vj9
532Q2YhXDVPlvoOVajriFexMNRF3lxS+20Zoi2AhSdfWPPe6dJPr+0CTc9FV753miU1zMb+ExUab
d6nYxH5XN/53bw/dilmYTXPte9dXJaoA0ylf/xcATDHTzWDr2ohbR2aYSan3TbXpGi5nMXSHbVmd
kt7MxrlKXlTQ3V91amBxmEgh50efNG4CkMw2/+vAexgGZilFaKsOqD48shVGfU6f0ya6aK0UCZCo
TzWUkU8da80pjHry4tZ69Hq/ypYaDg1r0KfbJh85T+ksboQof34/ZjbRpWcWlHjD0KnMKm869XML
smf0TfsthLHtWzIX0UO41HvntqJsyCusJCw9yYRxYsI/ZaGRh2ocvroNk3WOBryBjq8I6zQcvG+9
Dps46rPG7cywIa8MdaNk92ST5kP7gcCgWEniFMwx211T5P7eq6ltUi809MGM/Fhnu3SK/JnNePFN
ySCbpiYdOZjkyUORcOQjY+g25NZJiv0x6lpTNilv/O7YzgOqLyHP79i6dZjOa1c00NTW6Z6HX5t2
SzMDtcC/9/y/5NzvzzLM5pzAH0USRag6xeiYB5F1hY57PWxHw5rmDZS91B3vyf4yLKE5T+W4nRrS
kkeuvRJ7XzjBD0zVzfGyGcp4YXU2HiDF2CdZaWZy4gOor6BvNow21KgPNUM40Jb5fIbjrBvuDwXb
1/uCb2DY1CusXrqF32dG7nuzOeUamK2WVQRhuRG4t6Vjn8VtB3NNbphbGp7ZCFXD9rUnJfJIdZDB
gat/zipHf3JmM1SKRjPFXrYlc9s81PDB/VksbfH975PmyuFnQ1Ryr5bZkHJPPDV/b0Z5XALpxmIw
m54yLOuRpa72pPApZKfICE0rVCe5WU4y+42zXatojVQmEkAIb8BRLnHZlh/dhsWKCfx2BYC9NXsC
gfr+sKLq8n4MmZssHLPhLLFkXiSzaUtCswZJxpoyhqKHcQI+cOpYa6iZoqhrOE9Wo/dHQkt1qNW+
ucUFNp9VygyP1nkVJh6f34dI6sSFzDy37dHmsUKYE3UFzwWkTiiPF0SScZlzN905ODK+HpipwYtk
L8yWgCfv75axqO6WzM23Fdf+140PHCJrY0hosvDwS67VHRs7t4JoZgNZpW+wlfOKJi1kWjf5QWet
21lqq3LhGSASQkdBQiXWflgM9IC0sttFyWaxZjoiwIBhYOKVJskMPLb90LEogNmqXKUWmcZ1PUhQ
ObsdRxmyY0ndUnTMprGiKJRt0Y9BsvdkOKwtMgwZRHFvHNRX9lybyIo06rjJnK1Jy4r6cxNEy/hQ
7H7hu2UabDzDQz0YNDZqmoQFatsiFTd+5QYiMxtNKMLWw11gx7CLbojJAiXEi5Cm065rowkwgKvF
prs18Zd5jdtiDI8DDii3zcWG1dY5gNMDLLmSiuQqhmTmUx3dolavfFKbVcsXWIrstYfNvFVdvHTj
Q+/PH5xGxUbV5LwxCl3oIOlpwe60hyKAWSLp4Na6tW9FC62gnTetSTltwaEKpsfMG90oZGazalrt
Yjd5GCTiUG+0i0U+OE5Em1VrDA35nskgyVf2AL0s2GU2t55frn1N+novl1sfRlUvRFIb+X6ZsjuU
9N0SbrvWthVZzE0XVrlewoQU9AUVxe/4Frod/Das1lFdD6WWazJ4eZ0fhjK4SPzzDX4cbnPFiiwE
2QgZQoYVBFlOPOR/Kk39yalpW1/Kr3UuVIaDCOkYmJNMrYCbpVBuV11bXwpKnEDW4BCX8ACXoBzP
Ri9qXc2DW9+t6VJ2AaW6RSTXesMYh110B3Hmf9zatqZLXkMt3RtNkJh1Tsi0PGz77rjbWjfdfudi
k9scJBAUXe88ZvCEGS2+YyLTpofktAKCJRjzbgPg0Wa0fB+F1HMbcxse6ncJEW+h16SeQnoXIeQ9
Vc1au60kGxoko2ogL9RvyVQQFuOdfYm1j1oup29qo4OQVCxhBqvWpBFLCdQjGB40HgfcckY2zTSx
cKqXoqWJ7xdvzDI/bXPo2nMrHyUHvw024S0Jn335JIttfhBkZW4p++CyZf7yatTMcCiC39ySlDtc
uqaqqD+EbOBHt1G3VimRrMMjWElxYERHkfknuII5lXowG2kal1AxNTZbUnaijz3kdQ4wP3KzVWc2
1YRbi+jHDR2XQx88ymhrThmUIhwXkrWn057LMmcYdJ9X6pEoMyRZs9+SJLxMjD+kpGyoKZyXgta4
wWETyKc74of0ey1F845uZrjxB1wClT/9RPR61vjTUHuQFCfJEOroOY/UcKzFIE5rE3k4Q6gb3Mps
0En2MCvvl5AkYVt8YWH/kmXULcKzKafam72x14wAhav8ZxpRHeeTEG6JLxt0mgOGa526tL6Eb33p
NbEZ/P85LSqbcBoU7yBwtawJXEurD01dLM9LSKEz/vfmL9/wT9/WWrPhZvwQLPSSNF63vesITG1i
GDt3p7oKvONOm+FFDTnqH5qiaD7+/TfDP/4m/U3+YsVRBeEuk7Q14febh6ur8rw7H5DbJzj6bi8T
6ZEJ/fuPXYkGbbZqm2i7VQPDhsrnf1AD8DWUyu0Ms9mqXhQL7zROGb1EB9OO/8u73fEcsMmqEq7g
PVyTZqQN6uIwdzPeDiI3XxFmk1U8rH3I+PdzElTCPML6bT7hrtm7xbA2WkUY6ww0ZOZkGiA6cXmI
giWb40K2oSpah0gTgLdJat7SOCL4T77emJdXpoqtssWDrFu9nqDjZPGO64VkGcLGTeuJ2ThV6Yeg
wXzM+iaHDs7izbHxl/Wt0yy3aaphhe1GDfvkBBfY8kGFXhabrY9uvPhdOQBsnmodaxS5dPWSzNBU
ez8FUJuL6xLvuGQqoGU3lY5SR8yW2/Imb8tQCbkkag++THyKsxl5bbcxsqLxEbRcpbWYk1mNPIYq
SgWOtv/s1rh1yHctr0H9LjOOgFzDAFeeV7M6ZfmozVbNWEtNtfQmkeFan+Bu0iJFGX536Ti18arG
tAAJZrMkQ87G+7FbI2howCrGrfXLEfBLwAlDgkWEtF+SPs/Fwd/nJvYjPji2fpmvv7TeZjBOx0Pc
nOyqN3E1Qvu9ke0tCfU/R1bUtsQ0o5FtDYX8BAlcdudjR05z1kYPm8gqpxOE2qgV2OhimfN8TBaP
vkExwM+FCDdHT2qjVprkpegrTPegK6cTN/4Wo8rZ7ZkVtgmvh35q5JRNWTYlHtvaN0Gn54dq4uGN
iPPPOzG1YSspCx+H1L4k29C18RrId6Xi75ympE1EXQ5skU3lnCzMfyybf+fcrcqF2kBUxKpAcD9Y
knbZ2sM27UG8U9M6bV/UhqIgWkkbsmBMqF/PJ3+b1JGh9swpVUFtKIpUc+D1EhuvH2xlok0BMXwY
Bzn2/bLEflmoi6EkHOcKrUN9/E7t43Doo9HpOk5tLEpWslo9X81JH5EPEJl8E+6+2zy0oShMcaOr
EmPeBo0+lTp70b633blNRGsJMa2gbOXTKVEooj/k/qAPvb7R9pW9y8aiGm4qUBvSJLA2XA9NN9T3
6zRWR7WUbjk5arNRnLFC5ZOakhL/725E1vVe1dwtbKc2HKVz7a/9Hk1JBK4l9bz9E5l1ewMpvjI6
ttzVPlNcaUN/TZARraoHyPzVbyu/Lx/HPBC3fuTKHmZjUqFpNeygyZQE5fSgCfu0hYVTtAchsdfL
yWwNqy8GH0lLBhpPgzfElb/daPzPN0Lk+F83riDe7MM7GPuj4qivH2Z5WlYD11bQzO/IFOhD0OX+
oc9Q7uu0EGxMChVZAdSo5zkZuiE4GOHXJz/f3aQCqE1KBQvfCKRChqRUY7ry6IWW+kY67do8slaw
YnUX+BPSxkIH7NFbeqDvJuiOPYSEbkQI137CClr9CBVrdYgHu6gI1h+tL8vTYrDq4kHLW2HUlfu4
LQ0VQQ6rDSbcY2Vfmm+mLPyTGWl7LNVGHnMx0ge++bVToEzt503P4BvXe14l295+12VfnoSPi5bT
TLL5LOlDgzUaujlpaPQp7xYVDzlqWt0avyyYXw6xAhSr5698xCsh/4G68ScUDf10a9oKk9uSIY03
XY4w8DxtTPVc/68fO+JmikJteKoSqiCdDJckqIP6Oc8KuH7OrVO1DbXpKV12iptsHJNojZddq+9D
nfnf3Abmsrn+MuYhvDjmxsgB6an2UxOot0Mb7Y7f00p9UVgFgAzY2sSobYzHnD/2VXAjI3hlE7UN
B4vpUmza8zbJMzIdaJEEvlbx3FUkrvjyrMJsv+O124sntWmnTAukliEel4CSUwdKCh6LqFYPbt/A
utpKXzbQkN5MYmje/ouEiP8wEyhiO7Vu0050k3NLNL7CCBfw52yrsnsyr8WNDeFyIv6e3qQ27rT6
zMyeJCaZ2EbbuF0iegjhIJMDrMBJ1oSB5zabbPSJ8TGC2qA/JvNFaLCFs1QcZJu+kVO7cgzY7JMQ
jTdX7T4kvtiyd0rDQqDuNLmbIkiA3PgNeWWsrIPfaz1t9ihfErnW5LCFKIjaAu2dl8CUx0oW+V2L
zHMcLSSAvCNurY4jZ61xGL/7UyVG8sTXrDvt8Mw+easbH0FtQmqY56Bf95k8eXlB42zn4JkdK0mo
TUgtNcPTIkfjdVHrGPJ+LY/cTgSbjxIDFR0laFoK6J5Ek27iCXiX25qzVrTe9nluw2BO5L4glKAQ
ak76KlxvPNZdmaw2BrQpJfKQAWuu58JkcT+2RZrrkCbNGtEbUeplcvxhYds4UOUFnb82yI+vQv3E
W9FBTVC3+Pvw/JfA/1Pj1nFcNAM8vfNxSIC8FhIDD4p5u7wdFHAbPaFKsHvI8mp4XLayOUx519z5
c5OdaNs0P/7ehWt/nhXhh1XdmAVfKeENVFKj6KvI+q9uTVvLvArWddLbOCceWeHl9E8Zuqk2UxsY
KvsdpolsQhTTVC8Q+qCzGy1ImXVULxzIpJZ4sODce4vc51eWu5nR0d+0rXSRoaZqwFrw1U8RohZ5
jKr/uQ21FbzrOYOn87b3F3f1r+P6NvAmxyVsWxjW9aLNFBXkqZENArr1RBt543Z8Ze7Z1HdG6Frr
LcfW0wBrCLvlwBb9yWlEbHCykuNesAxt50aBPxw1CiCEG1NCbbgRBR8lJa2qEqP1F9rwRFHfDVij
Nj1Fje91WSj9p8Js7yTzPoSmuhErXolRbHRKtWLRevL8p5z25sHbETmwroveNMbnRyga7e/dxt5a
RHg20+0eZv4TVDPjrMreQN36g1vTweswfUTqvYQbJXnKpP5RjupoYC17Yze+Nh2tRVR668bFEvlP
qIH54Yfh523IbqkoXGvbOgi9rBO5zjEkue7e9E3Aj/DEFSenQbEBKixPzMMAHe+b7kVFPWw05egm
H0RtfmqAJ3DZZ9x/ksvwnFPzYDY3FWpqw1OQh5NNVKHpaFWHiPKvufBvVVBdGXAbnWoHNndsZOg2
xdOwbL95uCa5TRRbCaqiXZSriPpPIqre67r7GLX6RkRzrduXf//lGqqWAApQA7pNd/I4K3k/jNzt
/mPrQA3w0wpVfxmR4ms7bE+RFjdSR9c6bS1Kv9HBXBOMR9BWp2g6rI26c5vZ1pKkWen1iHwvO0n1
0a/2eOvcasioLf8UbFAMHRSGYyjzZ11XsaK12z3WJqXyzRQcBmBNMvpzF0fNuh/3YrxlsnJltG0F
qJ2FYjFVGcCFMX///9R9WXPcOJb1X6mod3pAcJ+Y6ogPIJmbMlN7SnphaCXAneDOX/+dlN3ddrrK
mtJTT1SFbTmdBAkCF3c59xyhTeBPm6dPBpenyCgh6GAQJena66L7pPfu3XT83Il8iozq3HoYjf64
a+poVwyS2wX53NI+hUXlpfCafsAyiTrEc20swRgWOf6n1uApLirz4nSK0XS8UbKSS7D3G36XGB/F
wn/1Nk/OygyQd6LlOja81933mQrGqvscaZJxikhy3VkmZTqnQBsaLjNy86kaxs/5bqeQpERSO9Li
XAckVWNt3y3mIf/kpU/OyiIZI+n2WrKh0EMyEzY29596k6doJIeWuReNuDCaOmBgS5537uf8klMo
kgWeSajCd/O6t3qDJbYa0SkJ9pHP3fhJmDhqNI0s3Us2fZds9SR7ru36cyAq4xSL1Jpz6sgoKTbY
QABQEUBpDQZ6sPZzb/MUjQSdi35ISZNt+lTMSzs2ct/uP5vSOYUjjXHaeFaTlpskqR6UUT0rZ/gc
qb9xCkbKtCjP8rGY15AisdlEe8KoND/ns53ij+a67Gni5PM6NyrfzKMbwxAfpRX+wqaciv3Vbk4U
oN3FRjPS+2hG23uTW58MY8nJ7iSN65Zl2dF1145jxi2VOKDbT/rPaUvTUwxS1EsYK11lm0izHjTw
bSQk+ZyHT08hSGOmEaXHToFKcgTOx6oZQ0N6H7XTWn+aKaKnFE9DQxoQmXnlZqqq8nFITXKpyk5e
xb1nLD5jCOgp0ZMLjlDTnY1iMw/TQ5bkWyrJp7BfYPb90fNUtCaRjjbjjVfmcmtWDlmlVt19sNzf
8fM/Z7ogFfLj5Z3WSsZxyIoNmL1z3xnzOjRKcwrjbNI5tcyex3VJIqbLtr2ZbXdeDFjDj4M2tHco
C8R3FOd75EPXPFqkvbAfR4UUh60rUSzAUdlyKOjoUUCJpfxYNnY4N1bxKQ+AngKcDNGBExDzvkbx
yYdgX8rUmNJPBRP0FN80GXKyzAHcqW43sySvFmn7UT/gOy/xn036ifuczCYEK/Sy3EgNJphLoKF9
MDN2zjIBTKbiLdRhLE6SGuxvUP1aAvKqVVzTopH3XmwGTWoiK2i1iebTzNUThpaO5trIdLKJ4l4u
RNwTPwWtycJBJ/ldV7vODk3qaCSXnqf8SJ/wYvSjV1MYpn47dJEIQayrtoqivJzLZlyBrbDcRHX9
Uf3iz20fPQVdRY1Mk7rBdNr5ixq8Dek+JyBDT8HkDjRSuqJqSrglJrmo+3ZktPWcT9U2sUx/3B92
C8RiUln6ujHoPJ1H9piNCWsh7O59KiqBZMmPI2Rl6nUqm8i6kH3bbZQXe966SmJ6+ynbdHpcpgYK
X8ZkGWvHCgpV1R4KR/UQfTA/f2FcT89LMPKZBghKZuTzhqZdGVoagYDeg69CK/RGfm6n/3RyZh2o
4K3YWPeuWd7aqhgPkeGqz5nY06PT0RVtGxuKfd3YtMrXNACdRwK9sQ/qan++9vXTo7NKhJGXcTmt
U6V1Deua0RVMaVX6qRWknx6fkGYwQO6k6Hp21cjEEWgeQsBC9Z+K9vXTAxRyAkNsDoKus0Z3OPre
CodpU6m5nzK1+unpKVKljKJwxzWZNXlfoyJ15vWx98ER91ezf7KDtdxRpGmQKDfyHAJQee0ov5XJ
9LmDAj1uP+5fMjlRZdZqXLcezSQzIXnrS+FMn4N96qenXOxo7Tzpiqz1PGlQsc4bHHQiyT8XxOin
Bx1ESd1oqLGDM2JaAZjuIQAziXm4+Iz50U+RvE2BQFrPy2Htpal+Toe0jPwSevLuJzfXid/rZL0S
He2ntZVF3WMBvsfljNzl5afu/vTYAm1EZXSNGNZNTIaNKCXu23Xz9nO6cPopYpiCoB+YW8yONTde
CUydTi6BrhtfP3f7JwFqVhummtxpXGf5kPkkdUQK1T9DfQ7Wq5+ChnvLbpHNNYZ1BNzAFYKNbgrS
NLXyr3b/v57H/45fy/OvPlHzj//Bz89lNSkZi/bkx39clzn+/5/jd/71b378xj8Wr+XuMX9tTv/R
D9/Bdb+N6z+2jz/8EBQAzk0X3auaLl+bLmvfr487PP7L/+2Hv72+X+V6ql7/+P257AqoD1y+xrIs
fv/20erlj9+P6cH/+v7y3z473v8fv7NH9fT4Ujan33h9bNo/ftcs74tJiU4JBe7ectxjBml4/edH
gJi7cIahn+la1pHKoihVKzCk8QVlK932HI/qDsQgkNNqyu7bRwSJCteDEhkwMiBf+f2f9/bDy/n3
y/qt6PLzUhZt88fvJ8GEBSluy3Mt3aIGZCadnw68IvGaglag1U4s/Yx4Vtz6iRnLABsz6gLby00g
PCKqzcybJABLTaNRjQvTwsLM0au9FpBBfrPmvqOcptnw2mvQRphVacaBsJxaZ62hDy8g1LOYair7
prSKZKvsbP4W0P2thbeVz6psyrf2dFn9sBL3/atqO/X62/axan4Lu+LlscU7P/3Of+BStC0Ixriu
Z9ueDhJXvH+smb9em7tSvZVZ+tuqyR6Ll+9X6J9e6OuS1W3ni+fZJgJME4vQO9Z9v67Y90902/Is
E8Lkrnn85NuC1aiLL5n0uCCJfVxOOFu/rViNel90QA1BaOtZnqODxu5vrNgfK6+uB7GN45VA/4zl
b5JTPHjmxq45RLU4dOtJMZBZ3s0f1GDe+zX/Hev9PIT3o5vQ6oCc6zOG8N2b+LG/y/Y9eujYAC7A
D9yoH13xn0Y6xeVnjoOQwsVIZaCW5x8Rk/z5g3iwHoYFLnLrVBQhLtARYYpBHAYOZG23mw9RSK6r
3Ue1pffy6E8z9t1AJ46VqY8ueD9GcShMACiDfGZOqHTmPYlw1TNjDf6CdbWJzjsfAfBq8tXOCCbB
bN8N05Xtl2HuhbrzgRf5XrP41V2duJNZMsb2nE3ioNzl3PJ0GZavXtCFbTD46nG87R9GE/mPD7yb
9+rRr4Y9ruDvCpBCRdSsHQwLP9BX1+NqPkP6TTs0N+AsWUesOW8ggWexYr12rr/b3t/M+/fm/E8f
2XFB6a5TF9K1PyG2ay1Bvr8VB/256JmrWPlQ8u4eQYx5raCGtE9DSQNwyH0Emzm6J6cP/f3AMA3f
P7RHFVUECKzDMAUOEJuKzbfPH7EyvJdbfjXKyc5sjF44Jn452Io5klX3pGZACKbyOKAJmWQBFSyO
8sGvp/Uk+/N1nzqua1IHx6VNT8tAvSwT8JR54mDmgSqaNozjaQ4GF+SQFU5vZqLkx9H7cZFDBY1P
48ogfcNyZbcbR9cy3kkHPJh9pzgEi8ttpps7r01TPx2dq0RTD1rh3qYgoA/yKI+Y1MdFQbW3El0o
S6d0PKb3mgxHg/pp0RzmaW4Cfa5i/9dP+V6G+3l2//2UcDq+f4cgYnOmkVBxoAtt357H2/ESutw7
SGTeTk/6vcE+QqG/G6BfjXhiN4okRisJncXBuDJdDpFxjZlBHsTM3WuCu3fuR5HfO0DnVyOe2IRo
ylSval0c6iB/rJdRMIEOIBjD7Ixwp+HEC/rzmWV+HoxMn7iR+U0ceC7v06UUDFjkYSkW2apZZgv8
nO6R1ttEHxiu41756R6hHWEboEqy6Gm5dHZ7IooW96jO5o23y/3k4ddv+r2H4HQEV7dwJhCL2OQU
SDe15THckPKQs4nbC9WzbXpZXqqXtmIzq7kWPA8Jq2/ce9CV+tO+Pegx0wL50G4mkOW6ob2azukV
gTkHQfgh9qMAqbYoZs5KC/Wr8bxeEodFrwn37gdmvSjTT/Xggvj1efeSnkcsYegXZRXLKYvPH8FV
+oERfsd4/eoJT9ZyJmqdtEITB4t1gVj1frHX2BzWvMzY7JNguCQmS9fiyl2ZrJ7CmUeM+nloPtlM
cfFAWITf6ysRdMzzuw9u70Qr8qtB+f4FnCz8aZpmMJxE4jAtkrNpTQRvbtNlt+iXbekjaeC2i3Gt
r8mZWBvn3ln1oSbYcYBfzc/JPij6aiBgCJCHlFVn5lrcZ/68LLnaDOcpv0Z220cbk5/yg1o3vseP
i6Je17xdN1sRqs14UTydPz6PF1kgw4wn/K7jvW/cuxB28qHJnmzLA71ErzRh1XbYfNQ8cRK2fJs/
FG/gh4KP8qdmbAH9d22kQh5av/WLlaK+vfCerVD3izAJnQA2uQrsqzno9vKl5e1N7L/9eg/9qe2C
WiaEAHEP4Eo6mUEqYm1y7UQe5C29pa/apfliC9auizxIZ9QjmWWw4SM+hBOY87cH/27UE+dibuLU
MopcHpKw2ltLjZ03Z+1CrEET9dEaPZY2floi3w11kpFQlVOByxZDpbsCwd4WFiEK5aoIoh0MZ/mB
0Xvns/rVcCceBBRvytQpC3kwF9F69FM/2kW89cez0YdB2o1PWjDdkxXKR75iw6q5Sn3Hl4cP3urR
g/jVXZx4GM6UZ7OT46GxKRfDolrOi+xJ7MWTt4vXVmAE1RaqaMk22oEablr8evQTrvJvb9dydPBx
I7ZD6h13953rWGTFqOcR5qALZj/zk33my03mC1/jkldvw33td37EqjWIHn3V+luXk/gDZ8d5Z7n+
aQ7QhuRSh4Cv/5SRdeq8uCpNzMHd6ilnkt1dbZ9uQ7mrWeFjxTW835TsabV9ctimYfBO/JwHlAXr
RcUEO1+ZPOd7ygnP1zm7sxcPDUvCfHENGyLCyyDlyzPhhynLcb3VeWDi+Xr2dBuHVznbRyucwjzc
8IIrv2EG28YYomEPF1sn3JSLh4uU7Wd812KhwyzfXBB2MfrZ2Rhu970/BA2PfJ4xvpj889fw/P7y
OZj2bsJoMIeSbfeEW4zykm16317vt2bwcC24wd4AX2Pb2we/Zte3Nf78rPyJ77czM1c5W5bsOmMY
n+mhwe7CaKUF+fsE6KHNhY+rNrjqzF73Dw5u7qL0c3a1m9jL9mHGI/gbzQ8u90yxs4zjtld+eLG+
LdnAtnieF8VkeLN8iUMXN5fxii1vOh7xl7souH2IVmCW5+cWjq+MX6X4c8n3mMvj6hg3T3gfMStY
jmcuucZWFrvYXvm9v1217Hoxsodp8bDhL6Nv4K8eRjwU4TOsJs5yD3feLPYPiNTgc3k8zPlixhOm
25Zd2nir07mNq+Tc9LHvQly/ZYHJWpYe//AcWEGwcBkf1wbnV8F6Z7N0sToPR3a/vMGtGnzR81XD
zpFqx7o9O+yuNhnfsfOzGcv5bLn2uMZrP1ifrYPLM5etPf+uZptlx65UsLKCMwzC4Wkxjqo0e3t0
/YbDI4VcEFvcm8zEijuPg3btMpj3bcd2BQuWFnyJEq+i47srypaBYC9o38OEGutn4S+GUFsba0bD
R7a7mfz0OmYPgucLGxMXXOK3iq3j47tL2K3HHL9gBRf4y7NXhwfrahFtgrXOj3f2WvLQJ1hsPbf3
uzMMhPvkFd/upR+8Bf568Xp0dILdy7bj6y7w2A0MGmHDeVAEi9eZJ8s62Hbri4lve78Pex8tYv4y
ZcstKnKcrm+xuycsq+3+uvfDiU+B8m9ut3uL3S0d7IjedxdkESxb32G3280F7jz14ZEFFUdZgG26
YH+b+qz03wx2dfeClXzcRg57y/1geXPLg/P1hAW4W9xj+nL2dru8Gxhmd/KT3eOZYi7b3cf8fgrH
YB20F5PvsjnoA21R+oIlm4jhbMd/i4LBiQuXmOxqLVjs46rH63Xc8y1fO97QTXCDu2uDdcSvLu6e
BrYZ/QYT4jDsvLBhanV9S/DG7IWLKbxw/OyGsGxZ7dS64Otm+Wsr+96B8iv7dlLTp5prS7OGfXNg
Xu60zd3sP20brJpbvCls2JXgW5NTTH3Jn64XbZCvnpE2qFcHl50dfdc+APSCX33OK/RcqHCD19B1
TrmNqyTSLU1TEpmDYkWCWPJoUa1icB9dJWGLBNSwt5duyYrA4AUW3K/n5R2Z+tO8fDf8yQnsoYHX
Novm6BPSi4dyB2gB7OBCBsYuWtp7SC+t0339wds4XvR0UA8kBRYxbCQWT5+ZiFT2rjHIQwNwKFLG
0blHEwQbev1YOMRlxVyVPB7VR7TAf+q/IfsNQiDE85bt0h/P2jx3y0HXMPAQzCvy5r6Z98MdBQE5
PFbnXLv+VvX6W/np/wdlPfWYycfiN9AKvj52v5Vvv121SD83rXz+v1AMoTaqdn+dcQ6aAQ9TyO9z
ze9f+ZpbNigywRB7g7dsey595wb9mls2yBcHSStQ5bgmWnPIsZPpX7ll64ujo07iubblUPDywOn9
V27Z+QI+GgslFlO3iW6he/tvJJf19wTZv5ejhYIM8RzbwD3oSLWTU4iKEfcGrcZIA7FivKir6toc
tX7iRQ8hxoWy5pm5SMoHXlyYrOuSYl81hdygMSK9y0jqPYzoUn/WhGpSVmMh+0fqbLoqK6h9dhog
kKVseIoOIj4k4gA75Fe9fHJtaoRWYq6LlkhmRG6Q98pPWusaY1mLskhWdFJhZ0cd9Bq9DXQt7zqF
WDo2bD65QkDqio4B7fNro4uQiRqVeZtDrS8QJJkyP4Y+ENSYtAkgYyNzW3Gd5DR6UUg0AdJktll5
NYoio1zodk+ZmWbuFeTLRGBlc8KIZsUTzwdS79AZmvNRqvZcs/IeZmIac7pAURrZrrG36viWAnLQ
XetaM2Rc1mqSQTsIvX8x6xp4Cq3p+xZSmbEouKF5msb6ETYPMaiuC3j27aBvS6HXZy2g0XjWzE77
Q2ei8TywE8deyBRtEqwCp0kRUDVSyeKqiy9Qjhq2ogFFLnrpSyiIVsYQ+dSY3DyotCi+nnWv7nbG
WHQLGkE9ipfEjbdmOYy3NAJpSgkW1u2Q6QuMfdFZJfLXpYGzbCKI4YjWLOlQxmdYOsGQRniLFRph
tFJ5K41AHZ3RJlqCDIIPAM4WifTjTixNOZmhcKrUHyAuufEsEVTgTK5JAq7F9Lp26rhikbrytLYK
ZT/PF46eppxo8jBbnthSIZKFAggMpTkU2gq/nUxS8XoSSj+4CkpVN4KAE0ExKGSXse/EXjv5WmEa
dfo1EvxblmtfvRZXrXp9bVE0O62U/VBd+8sa3H9gPQ2W41fWbCfjVyUfvzdm79/4Vigzv9iOgyya
AYUn16EEAfJXY0bxAZqXkIV3kBnwULT7lzFDZddFZh40aahkOYZ7bAb7ZsvML4i3ALdzUfXF6Y+i
8d8xZfZJjsQB2ppCcBWqUajvotfulITMyRpqJujpzvpEVuNiImOSMYOCl2Y1Z2Ryd5UDZRbsW5mK
bdc6betDPFQ1qwSc0BBAruzC5iO11bXTFbLxq3SIh70HIWAcz5aE+juLu5q466rVUUdmsPaAv+Mb
KTF8valmweoc6zlMqaOSpTOZicUrCCPaW3gZA+FTXGolU5J0FsvBJqmz0kYNnPcgjEfPAujSC2Yb
ujmyBtC7Fmis1NialtAeAD6yLVZ3A8lAlOdMW7Px4oc0kUbCjZxOPS/svML1cnA5IzufyoylbuxU
S1NrRQ4LN+RwwCMKNSBjSAC0nOyxrYHVcYaWtVLURgicVmmD8EbC/9BAzjctzcLM7jwHxCOmMEs9
aKErsFdz6z0K1Pfvyrh1X6qIeoo3k9VBCkiBR41NXafbdxHFkIdYr1sEKCakN7YTRe/eGvq4Wc+K
EmbJ7yxiIh2Jht7yypgTu/Xnah5okDqz13Cnctw5IL2I4H1bnXtblo2hX1ml6OatlajuzLMjF2Fe
C73MgskGrRRZHdXNHqpNJFvRpHNbVtk03VDbGFt09A7jHToqXbi2nisGRBRjEd2WIunNcPA0kS+b
CGTJLLbrxAhq2dRPaipKnc1AqT4Lu4gEJ3Qyb4fcau+JbDUr0LO0XaBRqUKsXxXucxOVJY6yQQ7N
Auol1sCPECOwyLtQlGOuG4PrCY3iA9MhRWSFKrGdiafgD88YmWzUXQFuMBw+6rithdXYY8+g6Nwg
TappLwJlkYGNg5QbPWrEJVq2mzdw2t60Mq6AvGp0QnkGOtQKFKiuvOoG5JcwQSm0zzN9NLg2K6Ux
e6bGgUJBC4QvJoGkmzNZ1mVn9gllfdJB7k4KSCQy6LF4Govo0FDWjvl4NxY26j5jDQ1l2mpSoQPz
SFgx29Z8UWc2ymyjrss8pEbpFiwr+jnloFhWr4Lm0XM05MXeAar3SZI5yUKg0caBdU5dIDPRR1aK
X+XwAOeA1ox0hKpFRKKuYnLyDNS60FfxaGpWte8Nq4tZDWDbzNK+dFufqMjymCtqnGSCooVpTVtl
NEwSWkoeW8ABMRIN07EdY9bnuyyNo+d80E1nUeUQPt9YbofjCWLuVXNVxODM9qFEIcGK09L0XE8s
ehlNVXqma3Mb+UKl5KWuUcgJY2mPOWv6xL1LoFx10dqtd1c6Dig3+kp35KrMjLZciSHL95D+Rst3
Do04pBSkk1Tca934lYL8NWaWql2CD4cZcVgNlnekU0EFwyN0TNwMIgbVg0HF3N0kZRbfd8nx/XhZ
Ik02tbpLfHsCVJqNMqM6y+wRWX9huDWMlB7XW89N8htCMRokKpPpdp4GQ+z7vFE21qHdpZdqNFXk
G0SzkYd053hpUlEPCxvOaRvECtDiwEoAr+ddDaSLb2hZjg1V24pAH8EEttCLcnTopB0APkzzumOH
SqHnOdw9UHaFsogFuLvRWYan86RW+ppZ9jWet5dbIGwME6w0tpcyfXaryHeVEdnh5Gj9vUac8j43
a9qxYdCqnmk1jQe/HaWBslXnTgl+jQGshq6ivc+aYnhq3FZtqjEG33XsWUjlplM1Vn5jm8YlFuyo
BxPadDwWgyVwCORU28g6AjhE/AobrmDoam8HHpmdUfDJdpMhcJyqEvtIELFSaYee0pk68aWs875l
YzR3YUFr2OTaxCtwpwwc63lcN/k2mu2i3LQ52i5Qc0niLkCTBEjM09lK8tCN8hZ+XpQXD+jAxqLo
ZDwWvK0957KJtGhmVmUL289anHdY1qO8l5LIjqumIK4Ph15em6bdNmB3Mcp1lFO9CdLYtRIem1XU
MlhTgvwLyTrFphqhIeQy8zbGJs202s9i+OaQcKT5rWxEVPhOCyAWHDYLdUAykuqWyhLemOpSLD4Q
7xWCZ0Vu3YtWpDHPykj6yk5mEdR6JSqmO475MnoSJWqc9cm9a0U2KVbm0FjDcBvZOTY0s+HNvUCY
udiBX1bCodZnZ4VurLxfRJKmb8lIs5012tYN1eR8n3VUPQsNtpBPZWm/6E0H9uipJOR2LCG4yIxG
lW8QGxeLcXbKDRTH5gep024Lobq6BNy7NFAZgRp06dd1JlP46KV+CfpT/WBbSSxYfkSksAHfvjuC
iUuGaG6+RLVlfoOAbL/WQckugSYx28WQJXMHTUzH25s0lxNLCAI01itaC0ZqUfasFT0UNTsHa6Yb
UhumEZtGsghCHAY2Sm9fp7FGUp6qyOlZFpltHZoJfHoENArFk95KyVZktXiGekrqsrGuDJNbWTa5
FzH6uzPeSNswdk3bVjHXYneYUjYmRe7pOON7aTymHsqA+OLcglhqoHE+ns/Q0xjB+IQeYPcs9vQ+
PbNjrU9wsoxzVFzbmWzhtYMeBWsATDvREgSdigzMi3OirybNysiFAmO3ziHIAYlQ4the4ae2UW3d
snazTdGKI0BhTvRnByRNgL9NU1yflVmUoV5cStT4x8zrpD8hnDCO35xmSEIJ4ylGD87ADTLlDRp5
bDNq/bqTUeTPY0uQGu/QGH2w51ZDZ4nWFMl1O4FqE3qyaPFaRnIASSazYeUBnrbQSwCUAQW6WcxN
Hz10JvCfAQHVqLksu9J1SihnZb0JBqw680BnqkC7T15raD0ppkFiiywmO9GG2e+RuGlRx3Vz0z3z
ZBtNb6AqJemugYFQYWvkrtrKNC7VNiJp4q2El+ozEMrwLcbBn0lBslAMVedsYvS6xNycY8RTtDez
+KkEJSZqhu2IZM+YWHmLiDTCjVLwEQ3LMUL4N7J8jA3zpRvbLlvHaT+l547lkZlD49XVFkVTt+hc
rqa+5mTC2l1mtVbbYU3mNONYpqXBjdmW+m1DZioXce3AFcZCtsYbt08KZJksa5A1S2hdO/feoOt3
yAGMdJG7XfRGOtQBFyCXtSdYiRRw9DwiBBWFGYvZb0F614Zu3TugDs1UOq0w52nHJwLucm6rpG73
CQxPthGI21/RSzBs3TFyHpxiIk6ou1MqQ101DV1A29SbggH8OSglOHo08xIs0JY/QzrcxaT15a5y
Gw3YqU5HLFjaVhyfaXgw1BQ0Q4cWLVztEeGvUz/BJsgutPrGxVLXiTR5bAy9u2+dDttcdzOjDEy4
HTW8NeQRcL5TtKrZtkvealCxwIP3ZAH/O51rI7A7WlNWFiKNfFsHszl8kL7NFnAQTMVqa8R+ixDi
Ih+Mc/PG9OQRGWOY9XVpwpsOuwnda1wNg9nwHD1ydlA5Mrms1CTeCmonKc96u0PteDShMlRFec0a
uNStXxaOGbNSNaBmbmp78BhA2La71kWMKVYOEQdNR6ESTKRxSnhrKLA8FWDUhatSp0ScGx3EK1aF
VYLCph8n9KCbQ1YfFUYj8D7Pg5YUS28oKwdZGTR7sb7r0mJbjwq1XIgf11D38sopw+QpTQR95/SS
J+VRc0AjeAvMEXZqBdAAdAVPcTFAt7taoHAJugWUvaqpAF3w0EyOj4TPMDHSeMMzMLIZvOhGlK9x
JTMvqKOiTp6qrDIn5dexhuBiamQF0gNbb8qZ16XTux03oIOCVtQSzUdjzWbLAetkiLDDszLfsWJq
If0wGhpALZPRQr4uLRxn78LmR+u5aBO1c1Q+JgfHGsYu4oUyEr3iCs6/eQ3XMzHgIKjqX4j5v5U/
+MuswA+5g19mGf4D8wdH9aG/Toay1yyWXf59+uD4ha/ZA/uLSUDdDTTZsex7JED5Z+4ASXD4dh5S
ATgu3zOU3xKhlv4FEaCtA0XrgrHcPmp9/zN3AJi5B+ZlRP0I+m2C1pa/kQY9Vvb/nQR13lOgMOme
dQQRGs57qf67MjQa2MeszhFhg0oSecOh8POyO3SZuYl61YZ0bj4qfB9LLj+NaCPJa7rERPPKCR5G
oudqSFwTYJ2a3ph6+igF/AktuW6i7op63YVbIfCJBuPgddYzMdQlchpPU16jeKQZoeqsV2FZZ2lb
cLtu7kpjyoKmt+PAbNwPqJ/wek5uFolhkwL+DCg0EMgAzuPz76anmyAeTqKIgrB2mJFvyJCgAH3/
TkhPQAXU0ovQNkWybN2WXisznS9SmS6UUMMimeebqSwg5xcXikHJWnKzVyhzj4gsEeg1u8wQ95Ys
/j9157UkObI05xciaBCZELcFVBVay1F7AxsJDSS0eHp+mMNDTlc3u/45/xV3zdbWbNcmC0BmZISH
u4faIbCm+2c11j/u4D20wgose8VvdkDdtTLaKXX7fZPTPptgsbbMfSM6xeOHqpqsQDrlEpCQhiYm
xOM+ipdvs9nfzqNADlau8LQ0ow0so9J8s812cafNj2arhD+0VnMEbch2rTnH15PKHAKa3RJq63/K
1R2CkdA17hBpFUFld26QyMx4aPpRe4ij2D54JsN+vUpZ4eZPuWtWR/jFoO+BOW83aviB2J7AxsoW
6ydjvPOfXS2ywxBrc9Cb68wUcm2vu1rju0761LkteUNZfUp64V2AcH1mIvKT7KC1xli1dnORX4IV
ZEeK9PzoNOt6DVnHu8im6KMxx+NOn71518y8IN2L20C4pnYc6DMd9Lrp9vGoXXpj8yFeSv1xhREF
cXms9gYDqG7yqTC/eWLIjtFiHfl+Xtig2b9j3hJpPw5DN2kJMSDJfkypVt4XXpRey4qJ7UHlWckx
pebe5WWSH3HcPY7Ul3nQU0pcSC9iBK3mReKKyoj+WrEmT41Zmfs62pz2k2yPVljsUhNwpR/dHSdQ
fEjz8pgtuXfhreZXzKTLgFH1dGoZb+mvJowjo7Du5Zq2+6Ffq6Dq2mGXJm19KzUFfTOvm32t1Mq/
cacmxaBuimWc/cqNfmV2Ev+IZ/m1W/rCH8eizPzUTvpQ2WX9sEZlFpSxMfvahn1kDPEJUOVZfmyI
LGhHjEZpUXyvnDX9arraxykprDsLBfH1mhjd0VSahTFj/NVZ6+JzY3f6U760s58gRcl3sUQMrqxY
3LSDpe1Nh/nrO8k16VeOqi7bSN16eqT+aciWNrl1AmoUl0FXOvmFlqoqADLE4rFNobcr+y7JDOt5
AxJ4ObK8KNvK8VVTZ7eMvlCHvPDkNyddi73WLCi2h7k9iDm5ZxhMv3dkRbgpPS8k9sUfGn1+xLOd
Rq8VF4e2X0KqO/ifpB/KbiGPG30XRK0q9nGchC2X6h5rnuixEGZ+Kwclj2Yl6ltN99Yvi+lMX4Y1
Eg/I9Nv91CZlultA8Y5mqsqd4z1grIeW2EbNQM4+3QhvEcMuStygMJ3o2AP8WDtLG74Vs7yzDSYP
KNTgVDU1UNRyk07OB2TDPxAHimuPUarHrnaHPYXTCiOFmSsP2F2S/mrqYLUubBn82YAOnKbZYXfT
7TuG9QU5+cSPcdY8P26F/SWKuo8lQyvCJQEvi1MFAUeq1CaTieqPohq+rmapbo3cFaHT2p8yHOQ+
NLiPP3T0n27rzohvCEGpX4+dsZXg1b5DM3JX9Qjn2nox7911dv9ZtCo7puzVB0Wn7VqlVXFvZvno
M1Ou8SNbLnsTz39/TCsMDiL1NZvK7lhndf8rgt9JDurEd9hE6TuROoM/mX39uVHJP0s58y6H/rFf
dFo6nRRXpQRKHDT9ro+nZ80Un2apf5T5gHCYoefxTU6NGeaiNW3fzEbjsbP0GZmiSfXqZl1QECB/
GnPFnFoOcKgMKljcFhn/uqtU6QFuZbFxUToNO3Ec0iunJ70MUCsXoeUoznVXjgK3ysYKdatajk2m
GeauifJU7uqlUXeqkXrCLdCooG7U8MVBgQKxkuIH5mWSDLlfRb3+XDOblDfbVr+Y21WGa29S0Blg
WNdObBx7B6goSosfJsOLg7RxSXbVVIezJ3Jyaydyvkkjrg+WlsJaYXCLSRlqpPuStPkylq3hVwWg
c1TH8sa1MvUQtUV+J6i2QzyWtIs4oucA5m9+X9O0mfeAhNFz5wyGnw4U+kG9qOk2aubksl+76iHO
BmPPtr4wXI8MP0efucNbYjloer0GQzKbh9i2xnpfSkcGpbdq+z6R3n3dRs32xorLIUNzozy6Awn2
MRAE3cOYmNlNDjHxF8DbeN9G1AQHo2J6C6fmoA+oz9j107QzxZJTOeQDRQmzCr1rnBN+TVrnfaSa
8PaIlsTXfgQjMQcxqV2jrcMVPbdc3arBVhu4gcdGbZTwYsuxvIObIb5pSwcv2JrWcBbjk9lU0WWy
OMNVLC2xV2m27jE4+JmUcXHbzWW9t53JOHTFdNk6Xb7PrLy/pyfjHTpZfmpbhoXPdq0WboM6CZe0
0v24KFRQIaa5KXQ9DpZqtAkTy1TtZOHpD7Vm9nsGqMwx3QxgXks12zfU5i+yjneFpCAeCu/glc1d
0q3pbT5N/cWYR9cuN9ANmQF07VmWQNEjl+SQZXlQtMX0pJxSHQDPpzxwx7W7jbz8sS/F7HMgomuc
O6xPFnmHr9aqupNuI8JlkCEN4Dbxs35akj2WmEmI5bR73RSWcZHDbf41OMDZLjfGldYlbWgI1Ya1
mf1KmTB3kUq7vmqMwgNsY5MSsrV5go3GJLT2Us/UiPZAbwvpuzhOX26eLeHSzwMAsJVQ0ledODCQ
KQtWWgIgjVoDnvPLLFph7JJ69Q7YDt0vsquaXWEwOL3X45sWX/2dW5ge0Oc4HrQyWwCJBm41JQVX
ki1vp1YCBA6a+rym4D7NWtdhh9yMUZRRex3TmPoUg8MdOuU2gFZjctWOc7+1+ocZCKDNLqtZU98A
gKMr8K7upzZHUQkNOK73Jsrqmyle7KMlk/ZR2NNDPw1JUFXx09QZ1cVoupO/Mmft6DFUgBnBJTD4
JPXAYg556BJ+9iC7TeBkdcY0Ec26cyfX9t3eEtd0AbvLylv6I1XhfRoZnl/MtZ8JN/8pRRMdJPYl
oZNUYe5a6WEYNJp3feFRBC4cQGOpg8GaFn8amyqkX2jcGnPxKR9leo0H7ONatc4zXR64lWlRXYrR
/FHVU33ZiX5ny9L6qOjrP+AtERboW+iutz9alKSYoIMLYF61y/Wc9D3JHsCwxT5V4/AA7NBxsa2u
e8tNmn1EQQqghG090bFprnpagJk+xdeVl9k/I6tTN93cmh/TNPY+uYyzIlNYIKbHEz0vlVX2fWJW
0/1kAafsxhhX+tV2PIr4aaC/lmbqitGu4Ltp9tlpI5JHE5k1LYF0Z1pFe2ssMQmhVmTE7vo+Mspn
AcDmm0algzpm8mgN8tLUlvQpV/ZNU3T4Npntvne04hrPjs9Zl9i73vaKi8wYKMpbu/Y9fTxI5TwR
6VLs61NvLx1usjHJfql2WAOqvB/5YH8to/55qdXDSi12U+Tud2VbX5fJTp5rLwEGjM2b3C2fFUn2
ZZkmnwsx97bPLwtSTD0CfYJ64GkF2SSDQb9NXRcf8macLrI0anxpKOUXhRzCNOrloVyWMgDkzn2n
mdXdWq5PbV25B1TedA66mcFvsbH1MO75ksUuW9obVejqUZlm4i8lN6gYaKeJOvrBQPJ0p7p59UfS
zcVtWXZJur3U48xvuMB2Wb+RTyzYNEnVqWdb5Ml1DrPjKO38EBv2TsbNeIHlQ3lTyKK8gHYMeD80
9By6UpCMuua9nhaCjmlCS7IfC99c+zA2nOmQqck9FHEpH6dZ/YBbZu6iBew/o1vYY6a1m6XX+5ON
EUnR67eYQTC1ulwt1GlAbwpOx9ym8x0058tsKlB0Ze56VSkBClVpbXK9FDKoJjRlQOrSzwFu48Ux
HmhEB25ti8ARmrhWrVXeJ2lR7hi2E++yrEAgMTuDe9Dyov7Ud5ruV+l6nc+z+8Pr609rUX3Tm3UK
LFqoUH2ckjkcpj5+izEZ3EnHKp7MPgbsKlyTjTpLhmGr1kUzOdTCrytzCJaiH5ddL6wB1DLGTLbx
Qm/QwqVSDNh09KFisl42KbYeJeYa9b9AxmjMeibhGANjCLS95E4cNYj0nf6l6X5N8TxfjKXrwq1J
5y/TNHp3c2J637V8hSrc1pNfkyHtvK7Qd4YRz4c5r8tjKsVjV9q9L5T10Obet6rVn4o+iS9FzWlg
dBj2O4vzlCZMVTKlBaha2emxoSSfS/tD70FlnGT6T1k0y62+RTrHK2jUZdF89Dxn2JfgzZCPParZ
Hal+fe2VxoW7KAQnplMFnln/oMtdPuWxiUFbJfWjiPO7gsMXcLOs4IYyv5hKulCQDJ6KZvAu+U1f
7OVjscTLoTLqO4p187F15uNkF8h7y3l5lLVDMypzui+1mVMlu7F9HKI8Oeo9FAWRbaXmLHk0D1FU
u1Iv8fvGg443hF+7HFil2iww077k4PEA+zbOLlWZl3TwSIiSLD96MymwPl/jF5gd6OJXvhM9ekue
30xVxJXlxQtoAGJ5pwhF3PPRI3u9Rn+vDqvu9cx1iK/XURNPVp1oH8m5h+vRspeLsqKv7MzU68wU
GS4tTKlXlXef6NJdOjmOM6pOFt/xagtjj9UNNDmpy8xGu+sLS+kfunSE4lzo2s0KvnHRj0Z3cNoa
Tjq17M/VWtT3FYiVNn2z/It9+lcg4X/BN+K/hiP+f+QuISAz/r8hRJ/g8fNPAHH73/8FIGo2ECKp
M4MD4a/+Gz7UDB0oUADZCssGm4IR+X+4R5rhgBJu9GK08xvtdbPv/DeRUtr/E8MJmiaG4QpcKXTr
bxBEFvkDz4OIiQ3ARq3FRsCBvHhqgms5hUWJM69XzLfpCEOEzOKhbxkQ9wG4ojY+JHFWf/vjzdz/
Cy18IX5+CSLaOoZcBhgSJFFUkzgYbD/qD1wunWVcRnHhXjq7u3j3+On69glxxfuLbPqf/wtUvl7j
BPvzllEoW+buZb77/A/iAfjg5+wHNpHPe0uc0LAXW5XN6rFEt3/4fPN8nwX3q/9F3517FOMljvn6
WbZn/eN9NTQvF7mw0NWm4XlOAh6mDM7ZyJ3o4V8tcyoniszEgPTFZ8mjKVD10Sm5udbkYJtqxxwh
MvqSVCj0nCejhgBZwmmYpR+RYfVQCyxxmZfebqAn/N/6kqdTW8Ty79e8Hu7uPP942yJd/O8tAV7/
4gUvuhyjgicvN5HJc7+7NZGTvL8GJ/3P3cKON2nFOg7oGARoPDherqHiaMXgzumPtSOmPZ5uSWCn
lrWji+Tcv7/Uy7YA8w9ZyjYgR2PiQRQR20/5Y7/ApDVpWzf9UZNR/RxL97Ja5yyctDi/nLyNOJc3
+pnzdhJI4Azieg6ZUpr4KBJOThRxOaTBNafECJuOu2jVJ5JGdPRBaZrVZWk66ZlOxIlwmHjFgvDQ
t2AigPe3yPrnQ0Za1pitabJgiZuACRy2F1Vr04nNYeipqQnyvAGWyxJvn/SNcyVlq8LOmFw/9+Lm
EOf99FUpnYnbvWGg4oIFFxRpOmPAkWJjTkWYPWp26QKpld6NA2i+G8q0Dmm9uUc1j/0+7UbnQnhG
eaVlebMXMFADa2gajB87JEE0Pfd2bm1jn8pir8ZSHt7/ztuW+SMACVPY6DBcJBlya0J5JzGu7ksU
kIgAD5aCq0RKVhzqevo7izpetHRsg8EfdJh0S9in40WgUVgRIGVzWOzS9CcZjQc899ozz3J6PEzP
0IXj0GYTAjHjqR3h2mq5KZdSHPreaz8qt9I2L+LpabAd44yS5Y2lfjewOCg4cLinbSEMpktMuyJx
WPDHDTAQzD8sZT/s3VUMj+9/obeWQg2BAY6HC5QhT05FXS5uzcAUMBAjlntgxzUw0tQ4JGbinYkv
rzYD9lTc34bAvsIApN0u3T8OfWYiwInShM6OY8s9dDTIZoV2Tnt0GlosJqVvfGWDrUB64p6eum5A
ITN5A/6phvmrUsaa+G0h0l9FROG2XztHPWFQ7xVnIvRL9RHbnDxH6DocYeHpwrJOng6zC73pxRgd
4ziuMYPBaPVzIfMpP1Q64nimZLdfUnKt3zASyNH7n/E0uBFsSMVo19JMNGElnhy0sjQTNYquCA0m
2sZgGbUhw7mrncl34FQ+mljInhvcevqmBaF0O3JkgB7uTuLkiRml0JZ9pdnHsanpD8JP+qzsqfS7
lqFfq7vWyM7q/szRON1ENHQNLg3+IrBwJE8+ryyjtUTwXIclw4p2iS7rm6ZO0jOzC05Pxe9VYNvb
zH0ROg/5cqsathEvHMA6bPquvEJIXe/sQvaHHPLYX54KljJ17ghepsG1eJo8xCOkwBkb79BuvTWY
MHmB7rWO+/f3xxsPhPuHRyjW6fbr7sm3yupmdtakUuFUYbwfMJCpSA+xJxIT9p5rizOmqq+X406H
fQDpQFA3nA7nHtw6wpS5n8NJF4iJJaMwXYsuTjVMxZkm+usNwVA5YH32Ibe6cxpVVuygazD9JaSP
3t7KqGiPuvLmM6n0W6t4LiqLjVKgQ/Z+uSE0WvuxU3ZLaJSLduintA21pvr2/kd6YxEJww/vPMtm
cMjpmByoh13pwdoLFS3ZfTbVS7XL0mT49f4yr2IFb0snD/K29ITa7mQv1O48N8IoplBjT945QxNd
m3rb3KjFXdEbzMv399c7KXTYBQ6OgJIMgHsaFt3pYZKFigfaTaHNeL0HO++1vWHlLV3Ssgkaj1ZB
r3pz72YREnErrc98ujf2ooNqBUoLRBjLODVzzomXTmKOU9jJVNtHKgWwnhJ93hWNPX54/1Hf+IIO
W54jRkjU9dMZiM2il3DzjSlEDoNEayk80/diPT1nI/XWM1nkILrhQOORv12m/rhKI9VZWWZ5Szgv
ovrKG3W60EVvaxxrFjs3y/zEKoS7je2IZhLfSW5VqBUnO6ZLmT0NoKiFYzxZLjbDduPe65iXf6xi
Tbtd16rsvtD0dp+nyHUfq7a23H2TgLnvatpI2Zno/Hs6zZ9pJY+MyyRSTbBYl2+6fYY/Hj+e7Uxk
k66HMe+BLl06j95RcyqngFGUCIhvPR2bfUoLuAkI7zpGBIk9Kp95GgyszyNmIR4K6WjQQTWYiwGw
ovbRiFOsiObKOjcc6NUB4OeiNqXqMLilX72+2XYypCfrEmaO4fyoIk2f/MQcej9pTblRiTMabW53
MzgTfjP6Mp2Jxq8u6m192mPsGL6efVrYOT08AlE2S7hYDd5EsHZ9YxrTI97I7eeIdvJ1xbNfvH8U
Xm1RFgW5seCY6bpLsHn5jdZh7WcTqWsIgWX8J/fGAvpi3tXRbjSq7pyV7purbUI40j9obacDE9SU
M7KeNn9Yjel44QC50pXqGsc3E/PcYKO3Xic0XUInGg1uhJMn49hHDGPn8BU9orOBkoswvaRD6NXp
tGfC6ryfHScWZ+rXE0e+7RTyRrkduL9RMP9LcPzHrk8MK1mdbl7Cte6hyq6wb45mb0X3VupOws/0
KoSLc1DKyT/p8aTuBOzYuLJQCm3aq2JGEWJQthS+VsS9eSYxe3Wr8OtIAyET4gOGsebJW9FS+leT
nunhIiDo0qVZnpGPIMfSekQjFlKJM5XLW58B9pwjIfPxKZztv//xOqAqpK4+lXooC7vw87Lybhqr
qz/gyx3vYZ+JYz3Z2hnH+zcXJRACbsLXI994uaheWKMmE3MNm2IqbCS6mNrK0WyezLRNHhNLZ25M
RvfEOfPx39jfgBeWxfANohX19Mt158akqOpTPUwnD3IdupFO2xfR6P6w+bif3j+6bzwklHwSHRtJ
BpnCyYWtzQwDzB1nCZNc19hFPa0UmdrD7ZR01Z7fAalIDd3fJnLbPUbGaJIxYgd/aphvjxaKrtZe
IU4pW+1aQzBWSZ8YVLt///FeXdK/FyIaby8SZuzJN0TkbjE1Y17DMtOHgIIqD4tZP2cs9tYqNueU
hzK5Mk8hZL2JnNnoayPssTAeAwn3VQ/QBJdnjby2z3FyG8KsBU7TcbOlLjo5eZVdeBoESCNsWl2f
92u7DE2gPBHDKI2312eAAz93fSzcYFrxL96p1uwQuSStAzNwKjDY05XM0zB1U/l3Mx9/Ry0APuTN
hGYAMXuLG38eUy+qVIqCNswKV3k0jHPZbaTW9Ry88NYR+XOhk89KrVpAsGQhWc1VvFurRsNWZm6K
R6NtkLS9v4lelfuEOMF1jYyBsg146+VjNU0/1FNeEX00zfGZMq59srPevOjmuXyC3uDcpfiYBl5p
MYDl/aXfSCeENG1HYAS+CcZPHnSJphy+J7FggS+Gr8Pa6xv1fn7kXkDiUPSefh1r0cIUO4mn4lio
vxvZ9PubUt7x7PgzU6ecFirMbqNVDAUztMuMMWWV3nXTZTp0yvurGWu/F2JnU39SiwtXnuLE1VKs
eZX3TqjHUgRQmnD7Wfry768uKhQyJO5Wfev6vPyWMA0nREgwQyOp2WD35TR7wTilJfQJleR+B+fy
8/vf8I3NijeJAFjjO9JAO1nSzOsExlXhhLU2OUEbO93eWhgHQwkYnal/3riYPW5JQt2WM4Ngvnw6
MiPXKHpDAEP3/T9lHlf3Fm58Y+AxobbatbXTDmdyv9N+0JaqeBQNpgUxZjNoOVlT1q1a6O6LsDTX
xjl0y2ouu2QbEN4aSXO1TpV6jJt4+CV6C3GevabGQ40oug7ef83o2Hi6k+BINQ3cSJ5g8KZPgiMg
POpwFPDh2A9e5ucz2cihN/rmQdNjYd8aOmNIjq5UPQTSwWvbXT6b8nsfo64+mHlvo48cq1Hu7dTN
P6JrbOqg4wapL9IMJ5UdNgeJux8zq/9YVWk7+GkamTBdR4F9r16t0VNtGsUnQ0vLWxx7u+azteat
FSJrm+9KaH3KdztL2sEIsGUzxElFEOiKzLL8xdQE4yfypnchc7Vi8r1xcTIf8Zzxo23H/hcJaFNf
J6aEX1RMZv6xQWqvsYF7x9mnRVc/ymEj6mewR1YINp0z7muzF99HD32jn+pRj3y2Mngl06J5nwdm
f8++FDNkhVyOmnuYORmTj6Rxbv0yt6I7+kNj/ZhZaFCZmjxCjdDA4OTByhqE9oIi0NiVjWtGe2xJ
538MnFMRraVDezNO0sqRqcr2nwwxAL8YrOsrqn7dvVjKdIJD4snlYz+q4Vn1VZXtrG41nq00034u
rSm+u10vmmM3WtOD7RUQDfI5gwi64pOwBFFOZUcaPkvroTDsNg7GxYweYGtoMD5wVrjvO6xhdgY2
Bd/xxJ0dmLbQwtFCjk7IM40f6mGQ0Z09MBt6J+1Mb/bwP8rboTIUWjPwrNlvrUmDeS2r8p9JpyVx
ZI5K8WGeJOzxqJmGH0Iflzgc+DPQoxtoG3wZ6fK7GxswJq1GVdVVUjKS23fWGW0rum1aIrYYcMCI
Bn7QoStjt0HVTVX6oK9TDQOnamD42uPcDb5bWGg3N77h6PemPplo0ccc274yMcO8VbV+nE2vjvza
LDsriJsJXfw85tb3Wsbo+HPDmNCnOe1YXrqaKr7O5TB/J4VcLxYnx9qwMsyWIWNm0yKFQVv4LXb1
+puw+tKAiTYUWBtHulbt68XVPmuxbndB3hXtgyKNIIsYdH4G+yzeu3o/6TupWRNePfpMn20q5lLs
Yy7JX/9jzGdmnGWQmNm62x+9gH5ikpNCyHk/ArxxT3vcc9JwqEQ3cufL6JdZymu0qBMhxtoMQG/1
oskhvs7J5zaeJ5Tzsq1ChD9ox6Oxj86V/m+FH8kFKcDbEDSftldKJHTVpCsz7AmTty0di6AsiuRM
mNvC6WmQI8bxfJSHtHFOHhIxYm/VuJWEZqeN9YIsv+Dmd/UB+3yEqxW24VbhfEuchYkX77/ft24X
rmf6YhaNXG7Rl+9XDHW8pQpmuBRZA+EtlcsRyvv6KJXrHOfO/vL+eq8fdbMT1Tfch2rz1VzHSEWV
ZiSTDNGTQJfFt0OHsthMariCYga3W+vkOh+SVSP9fX/p11vJEWAopguGSL/s9M6m6WSkjTZnF2qJ
M5yeEEp9i9Nch6KoTy6WC7VTDfuBsRtwxpPEO1d7vgHDAdzSqtuKFmqz08KlXxJboKMuL2xkNXE4
2thyQAqsagQYMXn2vqekM5CxpZ0V0gdQ2mEU8AqJ/3r/QehV9b/9nFBSvj305XUaQysPTAu2ACkw
2+Dl18+1tLFmxP8XTdvRh/a61rtaEGhcjm3qfn3/9b/eaazFWfZoszlMeNzS4j8KCRXLpqr1Ir+o
XAsjbitlvLmBH0Ei4O1Ld0zOfO7XO42aBcoArxzkWjhb2fXHeuOYChdNlRu6KTw7GEEuBOW1vLGy
xUBrgsULnl7dmZP8xgvdAEIH5SR+Hq9Kb7QicDOkhUQMc4lbLnJYrIu97uNB18883+vQ5DgOAYM9
YWMgddo4aePERkrdeWEtlXnQxJBf9pB0D3/91RyaM9gjclg3BPTlW0R5TrGgBkg5eqZxhUTaE5O1
xn066ROn1EjOoAimyR/4MhaSydNPozfIUQGNf7lgNq/WNFO1gQ2bdQH05RL+wDOs5mqeGuuhbqrJ
vpj6vCv9yYii6JglRnLXTS1sd7xTLCiRM63FLGq152hxujgwOpSZN5kpKolmI12HY6dk/5Dp/Rjd
or0XX/Ax8D6sGFCcI1C8sR9QslLt0brDfOu0m50uJqml7KNw1s3ZgAfCvJo9lmCOs1tiOed/v/1c
6D/gFiy5QXkvX57WMYdihfkTqgYDmJ1bVSVe2VbTPouirP9urv1W3UHH2RqSBr6ZW1x9uVqDik1z
EiMKe/xy/DIe7S+DXbZnuEZv7HNWYQgRVCP6Mqc9GQ+xBsypJQprW0tIRnIrGz7oMxLiMwu9cT8g
pjbprnJPbAHx5ePkjhgbG3uYEI8FZw1Il02yP7fz8RwomVmFwGiv3Dm5TpcV5d775+ytjbLBAZSv
bHt01y8XL8CLtbEzo1BHffNMRtSbnzHIqHB7aYV6/vvFgAYp8qhhIYydgB9xhxWJN49aqLU9xotN
5mU4fzT6xYjVw98HEDY++C7ECrKMV7SbeWXykLFoYYzJWVCMeMvpsTkdGMD2beF4nImKb0R9mhXw
PkHSaPieRkWp9/0MN1wLaY0nd6betIG92sV1l2M8ValRu2iN0j6zc7aPcxKzWJRTy3Ali/1z8vH6
Ec8S7m4tNFVp67u41PF9yBujk/vB7hCg2OVkY1OVVtNXzYzco9l1i/hraNsBaIH9x1ODLZ3CiHk1
26W0of8DXJZGmNQRxLAxltN0sIpx0YPVi+POd6OlfXp/O711Qh14xv9Ck+DOvNy7HMVkHLpSw2tl
ta/KbNWQr03mmed7axWXs0n/i3RVnsJmnaZW2bo1XxZtibODHq9ZQTV43bmpwW8kKjTbtgSN1jcN
ipPHsUdEkjJKeBwHNCnzeuzIUnxLYzDXNi7PkW/fOvkcC/wD4G3CeTpZrvfSrFCW68GI6UQgrLqj
/dRjLZqN/8HhoIe+9V6hpbFVTgK2K2lwm0Ox2Rj10MMGNxse9AQPsSAvB+yOK4E4YZc1nvf3QYB4
ilsFuS+2vq+CQM3W71eecYj6PgSWZfSKsdof8HoBD+mcav/+jnzjnfIuuW8370x0lCd5rSwA1X8r
BQtDMlk6MrJgSVwL8LHrzgTuN7YlTRbCKO5fG8h5cvZp5VeWUaC8UZlMbwuzSi4He8yOf/9ApGBc
uVAX2fsnDxRDDZhqMvkwzov5yu0yvOcaI/7pxWcHs2+WpKfRjLsB41GPkMaoq5MnMgvVGohevZCJ
kPWFAF85zIuZbcW3Hft6JAqM16LKL+IBll43jkjhPfdTa60xihHNPYN/vnEtb/PkCGjb6X9VthUA
G2U7b/d/h22un7u1OtZDO17G4Gh+qsUMnkEzj3nbiHfb3792y6JRANOZ2v40pqbQx5yhZG16LW12
PdkzdCi3ErBybW3GgfI/WI4albBDAH9VjKdWqobKkmSLmqcuEnu23IAtMd1PapHnpnu8EeY86ZLV
80/BQdnO0B/10RSt3oTllUe6A5XamGdtR8Zj7SLIF9is6t6Zh3sDVCYzpTMISdnk79Nc2NbGqahk
74VdsfYIrJCsl/5gJmLFdlBvtYNdR3F2Bczf5Uc8E9GDJ5WFF5eHFqs4c6B+F9sndzY/BSyCqT0U
iqchIsOASmSuiMIOLwHhe4AwzWVbl3Vy19YtcGuCUWi0j1ZtnAOtyPMrZsrPP+3FHj4nyq37XYMp
NfPJ5jQzuBewdEQWNjiXC7A65p2MZz43DeytL7ZlF7+h+a0z+fKLVREuiPqaRKGXte1P5VnpFz3P
6y/w5YoFI5VRmmf2/+uzRylGp3wrKihpT0OBwzmXiVGiuBbr1BxFNxpfIhk1egC7AreMTqVtHkDK
EU9r1yG8fP88vI6trm7RIuPq0Lc69+S+GrA/9NYod8mrrNbzGeKYOYccwwbjzP309kICsiM3P8Hm
ZKEE5u/Qx64TNnHsHrWkqC6GHrfh9x/n9a3E42wTdrdEEYLgSWDtiri187pjFfzJD8Y6igBrkuQA
L3E+s73ffKDNRcnb6IgQH19ulWSph2STu4dFBInGQx8QKnM8N6bizQcijQA4BNUhK3u5CiRbrEUW
2wkTjCiCzjMaTC9068LR8Cb7D94dpTRgJKPqXhFgTet/cXZeS3LjyBp+IkbQm9uyZKvVMjNyc8MY
o6U3oCef/nzQzeliMYrRip2di9WGUACBRCLzN5GVTPVIqZ9QcXRLdUZhIUbzZq72bDs3Z4V2P/0m
PGxh0N3OqixIsE0Qif4ST980wEIAsdEsdrN63Lna7g+0RFg5KmQW4B8knLcjJRYow8WeHIBdVRck
GuxrtcjG4+SVOlwnwzo/XsSN8QARA+YEBgicbF1bCWNDL0EXuX5Z2epTpYboFeRYSJYGPqSa1NR7
+3hkmxwq1M1d4KO38yuzMiZx6AgfTqp+7Gl1f+LdJtrnsBjQ7gphn++8xDa+HRwIwJsA9iRLafXt
ohFFfUQbXD9W+hmOM7KldPCd01zP9U5s3BqKD0dyQKqp3cG5EAfowI8ZGMqWi/sUW1IIqOeuKE1U
mx+v48ZppmrIQZYpkEwBb9cx84Rhd1w6vgE1+9BhKXGaGmU8Ph5la3e8GuXX/f0qITC0FBzv3Lo+
RwPwpYek0DDOw5+zm3Q+NG37N3Yjm56KuENoJ+m5ndVI+jbTzeVbVUt5MMvK+4T2+nyIpqq8mLCr
315jcSmvwO/w2BiUk1ZBUXEHhxpf5frOEEZnp/X6iw0gjy7XtMcmkV/kNrugCAz3VbbRqQJL1/bX
yVVvpS0JQclaNgiPo2OZnjKTHZkVCH8veMT6tUv3WcBUOFlpo//3+FNu5PCMDzyBKgjgOvott+N3
1ZLFhs3ajk5q1n6iRdlPTyw97puJ6+THQrfb6uMsMpTo3EZ3BAmQ0f6BvUT7VFMio9s8xujePP5Z
G+kEsQCEJzwXMFXrnAuFkbRvJsOh7mTNKLHblfY+RfD3774X7Xik7ey1B9cY+v9pwqIF/Hj0rVNE
lwuiCyU2mISr/VZIaLTwSHjtRmlPU47+ATRiJXg8ylZYYHMZ4MagRvIX3K58HDnmhEYymyxDy6Dp
y/ScDrN7cqf638cjbSTUkpzNTfWLscR74XYo1F6shQKP6wN5GD6MJWCNo0afA68G5Jt+YK2A9Fzi
RWOgqjy2PW2k29spe02kjXWFIokXPT09HhR3WZqRGBBsZs8vvTh76bN6OAzoFX15PNvNUbhM6Fbh
Sc+L8HayDZIh+thonh/iq4LSNdURUNiz2+U7l5ZctdXRlcB0KBZ0GWS56XYgNJskriIKfUgGVSgF
vwxxapDz/ZrnoZ08jSjlvje0Tt0r3m/EX0QYAU7a8DjvOx9zQ+e9rHL2Z55pzx2r/TQ5cfTejJru
WOIwen28opv7R+INgfaxqvSdb2fqVDo5Yqa5fm4aw4/MDev3dotEdmjQO4jHEF2vhBwVuqt3bTN0
2Uet29s8W5OmfcD+QR4ALc3Vak9mtyxtQherR6Hjx5RWrXe1nSJFX680TOPM/7Bk58cT3ziipODI
JdBw515dXzyUPUaj8Ljo3A6xuGaJkV+pvPqSSgWktw/FWJRuZBgmS75dYsOaEWGxYu44gAxf8sQz
f7YEZ+sQFyje7OzcjfAKVvX/B5NH6NUFrqrjVFozrxi7j1XziH9cht5g3gYT8LES7e9I+wjYw3UO
FQjhyX881a0DynNDNvbxrFPX0Uin94hgoeL6ChZJL4mZjc8wBfSdlHnr2/GGkoFGl0UZ+eev54gt
h133M+F1tpqzaSTRcZpt8xyLOtxZzq0JUSmlhQxQ9J41Y8bRsqg5WVfYpyLIwiU5uSV2G29fNiCY
8nUtG7l3oIAuhWNXZrYf50V8XbKiOi2JqHf24QblxtVlW5C0GJNvyue360YBe6oXu7B9FN5ruHZa
+3nGd+vAAaemZ2b2sQ7n+FrjpXBq61DF10d1ngGP0bQ0e+WkKiMS145oXoo0Qm9ySa2dL7sVd6UV
nKw5amiPrH5hOMhUMYb26iGOflRxHUOK4oy3gnqeNBwaHi/7ZvB7PdzqsMClLBI1imy/Hgbt7xAV
pf84qkNx6atmtI8Far1+WsfVnxAFzBrdOQe5Mi9cxB4sZGtHwy4imMkmMVnR7ZepTB2dD3uwfWVM
u+9erCVH8FvRh8wq451dsLWjXZJS2lSS7bGORnx5rHrc2YHWqRhHUCXLKYrBPD5e2q2QTqEf9yo+
pXOXZgOjHhOXMOPHSCIGcevqJwOwFmWOqvwoTKTyHo+3sXEMNoCDVoNDBX6N64H0VnfIQNqk9Sg3
hgNyDGgxKS+swHScLKsEv9r+RmCn9W2QWlPSoUa2aqHqmRdGrsKgGGWFh6ys9RMuLJav9wjlPZ7f
xnrCQQA4I3snHN71To2XATmNmK+G/OrR1lBpHeoqusZum+F0UXWnx+NtbMib8eSfvwqxudov6ZCm
jo+FhDT40PUXp2onXggi3bkzNoeim2FQO2It13u/npwcTwvd9osaI5gIyOuHUSjjl8oOdya1tYhc
9pKdC0qc7Px2Up5htAJgVxSMVTIc8McQ5wY7nHcL7h7HFPj1TnIlT+0qizSAr8C6RP5B0klvxxuS
QjEWo4sCo8HzKOjCofySlppWHbPKkFZOk5efqQihjE2bX3/XZUMaPP6OG6ed0gboDHpTJLTr6lwX
Tyr3rxsFfY32rlXz+OMOEjunfSPpIHTBRkYgRGJBVrvF0vMkF8KISDK6+hmdkOG97S7Oe6ex7eco
7CrvxAp1CI13XvT58QzXgkL0PujiSQI+EBSsfhz51V9t1Y73fKFMZRzETuUJMgFw13SDCtd87tsR
iDFWN9QHp5rXJGoxmPkg5TvQ6RyUoq5OOqq612ayzeUi9R4Q2EXsrb+OiutmJ8utG5QYNIlUdkYs
jL4//vFbC2fBqWHt5H/X/eweFLlRWx7ACMq4MfpHinMJ+zj+mCdL9+SpgJXcrFXPGNG758dDbx07
LgE6TRLYdddNDJ0qxPtzUny1UMeT1y/6NcQJ55Th/bCzCbfOAfAdqcRAFnX/xuDQqUW5JEHZx5l3
FSA+FvRS67z7yw4N/S93MLQfk2KCQEliPGUyjRfQDn92a7qokOnyPUezZ93pMnKva0yEiQOUU5Oz
5zbYYjjRv+0cLztRZuMqAjXAUwZTAMkwXJ36NEsj1ZwTgDUe2sGHOImgSSW90izHuAAceRhsr8NZ
C6h5unMONwIc9R4eUFQ3JARsNbQ+Uhc1hlbxseBx+vfF4OJM2gwVb37cja3PrRn3Yudm2lhY6X0g
Ia2SnbGudUxxotcIOis+GOkvuejKL2pefCk6d9j5glvrymqSAIIlQgpA/vmrc547mAFoOsrred5M
WEopBa8ZuJxPYnQG3BOAFpSgJqpi702+NUPYjDwD+Jx0HlbXxqxqXd/lI81n1CzdU1YrqMDC5UvR
15yaZScF3ggJYAX5egbXBmFhVTtyeiXnKqHd3Ey1Hl29zoGO6s6D2/lVajUVyl6u/TN28uiPUona
eWcLbQ5PRVuV72IoiastlClDzHF1QwAauvJFw16nOkVOO+eHljRjeu5h8la+6aZVE6BcOihfH4el
jVghFXCo3tNz5wytpo/MUaXNTRoHaTE4w3/wKbr4Cfc7ezgt+gjxoXadtIT+gJT3oQf5j7Wa19a/
UdiXcH/QjbZKo259iAHCiTmrgTMpUxu9y90+RSsao7jOiYqdA7TBCXdNl4awpDiws9fPWfR282xR
HMVvhK1E7z08ENQL8iUxQvKzYQaVU9UQEHulRRshttWi/eYVUTodVT3KnYsYiia9OvAln6xJUfp3
o6LML1NPf2dna24dBL4MoY0L9/6VYhVjrXpNpICmHnvMWeos+ksZhsY8hlmDXtLjnbAVzNiEtJ4J
pnyM1bErMkxSwwyAYlzaPIwsgfCo6caLEURGHf2dcH7my+MhN7IlbkTA4hiIUzNfly/IcdA7QOoj
MGetQNbbqS7LaOvnx6Po8pev8kISFRs/cQBfsgx+G8kyFznxyrXIWBrsZ/8TUaYl71pLm5NDoy/Z
dEgMPfKe5s4rp2uvOosSVP1owW4BvJUGERLV6TeBPyPGVY3RjO/Ccuhf4jFBfLczhto6zkvqzBA5
7H5+0lOnbj4nvNbtnwpZWIcAOf6PxwUKxJ5Oywa9AYYnhwaULt3gu+M7mtqUAXBNAsXLDS/Q7AUH
MkVCXbB4nL3ofZ+qdYN9A4oqx35pWeHCMlv9YmCa+VJ7GdS3x6u99U2pFXGWkUblmSY39atrw8Z8
XB0NOwk0J6yDRNj1Mc6B8z0eZeNokNeATwazTi9rXbgQQneHxnYTXB+s9AmVavEx65b66mBW8ePx
UJsTAt7APzgO3WVTKAw3SbOwxHoUTdcJ4MVRg364s2wbt638uznm0GXIEFd7NFfxS6NqmQRdD65b
cRqRH8YGMEFVwxerTb17H2lxff2dubGI6Gjx/ly/BfNlMEqB6z1z0yJMKmZTSbHAcPOdNdy45cB2
Sm4BqhNQGuSfv9oU4ei2lR3laZDhvGqemCNFysTRjfpQZKUUnMaXp36h6j98QXUlfTsgmvcOE7Tg
1CM7tQ40kVjqyczQa8HhjWeZp5tHUYj6Bcns0C+7LvYfr+tGLGWqaA1BEqE4sr7V0XyIaiqpcYA1
c3pZgAX75lIbp2SO5284ge8JJ2yMRz0TyWFABjR21xEOVJcDCUFEQYHPxzmPU+swpkl5Rblp8lVR
/sbNhK4wdF4XfOl9W88xRoR+cW4J5gE/oaXL6wv+EPoF+ugeOWXjpDMUNyAOa1K7bnUtEbrTMRZZ
FLR24gGUs/V3Qq21oEZPLHj81TaHolzLVpVAlHUSgpqqllc6r8NhhG26pG3+LhSR+6QU/bhDudk4
7mhuUhOUuoM0ZVfJ9YK1yThgZRssaACX74Y2NJoDzouWcarFAsN4jtM0/I4f5xJ/ezzLDRQeXTZw
ZTRlyfnuNqdmZUK36E4H1YLW0xUQCUTOyfWQc487HBcnEs9Lvwi8UWma477YgX2zL46ND/fRTvt+
PipGbX4bWsnBFn3vPPc2/8MZD9vkJVItM/76+CdvfRgg9hoEL6oPVABvw0cGNwlUy+D5o7AizCAj
z6cKlD/x8tmTFtyqUVPgQCdLtvDv2UOKCRyCpq7nA2PWX5JGmCTC1Xge9Kg64p4Wn8einfCMTJKT
aGL1KLpkTxx5I1yifkLXnNSPG2EdrtrWHZtUbWTftR7+V1XTgK/BZEovbPM4m8n42bWKn2Eqhp29
sXHX8dqjPgFmlCffuq28xDh1JhMN32wIOx9pEPsjNjJ7qiNbSAkyFo9zhtz5PWVqmuvemFQYe6Tb
WQnJXjHD05x0fXzRC6P5AQwm/dYVyvDN6gb+D2Yal7w146qqLsoSZ/bV6RYv3slGN4IoRTso6Bp6
Oqy/fCq9uqRyLW/xEGRvtU2TvU+caPmf7UULkkhzfKjnsP7+eFdvfGVgaCw0Xxi5lzu84OhESL/Q
6xob+i6e/T9HSz7EDf4mkf2t0Yy/qxK4yuMxN+KOJJ5ifo30L4S1VZrRjpACmmwCgBwZ1Y82LDDX
xifxHE0OZdql/k/NbHMn1m2cXo4uDwsOrqTkrdbVNoq4I/WFbOGlP6g04f6C8BSCOktzejw7+Tet
En1SQQnmprlNq2A1O7vB1sjKTBrbiYlTrNLpyC61GCxgQyg4bYfK7qzhVMWa+CdqljY8ekWjvB0O
Rx7O6vJJaZ+tg1XV5MqQCAoKWq3oWMxlqv3SOlYIMcjuRPX2RJjmMy8bxoTrtU6ELQxgBhOPJBoV
fQ4SpYq+NhYG5YkxiN+Z2KuhZPB4dT6GRMHYpxiw4mvT8ip65YdRp+MFa5DxN04iBR3IcogfwXFc
3Y4F2hB6GvZwZopJCWo9Vp+XhuDgzlV3dKfWvD7eN1s7FDIlsciTMNd1ulYbBsW0XIQ+1suI4CHw
rPZnve2Kn4a26HsIza0zyNtIyrzQ477rneE0JtQWsyI/ta02OnRTUqQvHliR7KTPM/Y+WqprMe48
VrLXkt6aKGk44GSCvGxH3n5Cz5jsMUa1xF9cjEmlj8RLWRXq0ahMcX77mlLBo63sAPK6w2QpU2LP
bgzvSVTRcunpsx5bM1J9rXf3KsBbswIfTIUEXChopdWxx+ZexVgN8HBWjflHXOIjzt7sHIelFnsM
jq0QQ+JEW1C2W+8y7dHxymxRaQziVeR8FCgmBH1oqp+A5iMaoHVj+55nVhtALB1/jLRm9t7XW7cG
WEpLCh/LJG6VC0Vmpiwjnn1+FYehGuiYV/eYsY32TzWP8OVD07o9RWNufCNbyPfwfFtL7f3SraCw
zy9YbyB6eLQdPMfHdKf40BX2dMETHVcAMOTf3r6BKD8C44HjCAJX/pRX4capRJxYNHz9qh9CPG+M
5SSGJHtSW/03MNpwKanfMxDfdB2yDX3mbaUwVOu5yzP+XyjFAHI7xiLFtzxr9jbsxiZi8SSYBhzY
fXMkstKyT7Be8yX6twX7ZS1fBCjGhkpUFf2YrYzbqynRVOIRUT3Nepv8fLy4G4keoASuZKKsZD6t
jswcdc1iVACH9Npyjk3b5acB/fzz41E2dgu9QvqUICygO63bbYaLDKIeA9fuJ9e5jMKMYRHo0zVt
MnsnsfmVmq7uftJ2tMGgD2xIT8SF21dWj4fsgBvx4FtjkhnloaO38Q+iYaP3TavzEC+Ivs+bn5HS
Wc/LZCYvWh0a9VeMjWkRmUPtjC8jekXTZezEnH9VxsFpgqybHQ1Bpyoq3hdaXPxR1fRdDhCClhd7
aHvlOI9NtjwPtab+QQO4a84K0uH9dZnD+T8PO8X4mIStblz0cRanHkxoeRznLk6CKsdCQJadNaSc
oBjHT/OIX5aXe9+xWZunTwjzeRjhGYmp+WXS5n9oS4tnRQtpfDjprVf9rzX7HJBz3dbdMS1KHY07
O+n+Viqhh6ik9WwlV7TxZztzZyyo7MwsA0zMxECfwazxkMPRuD6qfdoBQFJpk521oraWg1u75kvq
zWn2DY08Q93ZGxvZNtw+HtucAjbg+njPzbCkvTxzVLWU4zimdaAYKUJYpbVgxljab0+UGE8CnRA1
ulcJSUhBQ2vEyNIaVedThb/HU1cDvBpUb+dsbe16YiAUKuQaUDeQf/4qcOETmAiUZqMgtsysujh9
GUVHDR/e9qInKZ6Yjw/ZRjrBzSftG6Bt0WxdH2UB2IG3s+L3AIMuXI/Rn9Y8YcWHfPMpNU3zROV4
3Bl0c478rVJMFmzT+mQLu8ERRoV9Xw5jG/Dxwhc0tOwPEJ278+P5bQVL+OcI5KIJRaNudeG1zmTO
Y9vQlwCwMtAR0iOKFlaT2Kj2NKl7MvIZd74kV80n6FaIsaWxYwj/8a/YmjC4I9lyhXJ8d+9DTS8g
SlAtrOMx+gJatjyaS+N+LRS93dmpvy7RdShjl1I7BzELNnk14yJpHKNDXdtvSATnP3qvrP6iH+rU
hzpPzPiS58s4X3o9LPN3S6Kkz1FHA+2Q9pn9PUOP/6XIa68LjNxSyhOiaTbdWwtEExQkxUw/JZHt
lUf8urBAVOK++SLyMnOPY9upqI91mVIcS3ojf4PdSL+SqpbKBTK29oTPUR4fRgRO3jVRmPwG20yK
zXvSqgJY5nofT9TkFM3WFVRvii9ZZnjXeraRYFYnY+dbblx+UoODcZDa5gqWJ+rmgKa6h2ADJybr
ctTtC2JvVSc7n3GrkkSpmVYjjRmiwfpphuW7iVe8yWdMzOlZVAayGJbU8vY0ljgtTfOfGi7+ebKz
7+MQJwgWaT8f79qNIMtPoIoEaHdDLUbrKWSWnsIxRQ3AV8wsH/FgrZczQCHtomVltAMa2DgmhD0K
/Fz2pkRf3y5tu9jZmLcoj2TA2w9liGeo6SnJtVe4ex/PbfMrkgMT9n7VyVanRCyTkVo41/sWhj8+
6l6zP3qNtQN03BqFh7UEdElV1XVRKCkFLjFjqPhtZM7YtACM1zswvI/nsrlXJEgOIVVK6ndvwspV
EneaKeCrYeMEHpRYv5wM88NgU/m2vGn5Hz1r1T6Yg2c/G4W1xCcQYPanxz9j4ypBUMVFDI+ITg1j
dZVM3ljgLpRQ1s+m2J9hmR6HvknPpKYoP3tTf6VtuCf3tzWoxCoBPwBbDhvjdssIOlOFGY10ueMI
7XVVCZ8MrS3f56h4Yp5Qis96L7qdCsPGpYJqDBuUQCBNPVYhoGlFYk8TwiZRnNRfNcRJz1EnACku
RnKalKZ4N0FUP8YTN6dW/g4DQ+JNMMXigXNftVHRqJLabJxLmpzvy64uT5pX/wxdKo2SdPvmo0Jd
A3AHOHSYeHftr1TrtFrX29CPF0f/0zHmWNJd552zf/cylSwIKeAigc78I4/Sq7A666ITHV0N36tb
91MzNPWH3tPbU5/3zosocAZexhpQIvilNz80GBpSidRypJxMTn87NHZpYYqfQ+9PQ9yrh8WOxV9t
uCzzwSmtcI8if39apXQ4j29aUrRraUvcDhfNrrlAssUNZiCPRpSgUnKUONMl+jA4k8D/tqYQelzK
OpvhG9a5fsj1EYNbUqk03cGzbCw7D2SPniWnRwr13P6YNO1sLJ/LgbmXSMtmAPeLc8RqfEtF7353
VdGbl6g1nJGmksVj4nHM2BieirK8YEiPuE1XYbhfYmMY6fD7pC3GseooLB26xW4PZZYMz20JqrPG
HPtJ74tvbx8ZorN8WXKX3zUrPByTKLI0IxdA2KBRUufv1NIU08EsyvGqLZH7rmlEfwJaHQaPh/7l
lnKToqH3BLaRhJsWEenKagegUIYHiGeNfro4w1PWdGZ2mstQP+lDvFwnrVWe67Q3fnhzP9A1StpL
qhrhQdjtInuYzQE1vPjfPiz3VH/uoqkUouLC518gh2xDZgSvDmFlQIyOU33w+1Gxv7olElhlvThX
OAjLn40XG196Mx+/PF6OuzSD4ptFMQPGOQ8fLuTbQWvANZHV6r1f57WqnpG3zP3WiZMPo1cpzQWy
orlnWXd3L8t6n4nAGR0byedf73r03PU0qgffK3n3Wnoyn1XK4OfHE9scBewQYhhcFndQsa5tzDIM
28Fvmt76B73/+gPlBeM3RuGNxi0EXkD2SG6XT5i5WzYJRYtmdC3EmqcKSx5vr1OwNRca9o4KShb5
iDXsrZ0ts56HcfDNTpmPdTPHOKfFuxovMtSuTgb9bKyrAHRp5PKrDLAWVCpstAZ8c3Tca69XUXMq
Q1v7mEbCSk414HjvQAHEelmSqvqIz2flnlC/wlYBa3F37+q725qwN8CRoGJOQkNHQYav1+fBgcPv
aGKR4gSZfjBKqi4IkKtVfLC9SldofE/zf2/cNXJMyms4x0HzvGuyddh8Dy0AMF8hPf3Ym137UtTh
uLNrNmcGWRYmDPc6F9LtzLCgtCz0VhdSGGR7KxP7xrRPxGfat/pVS2Jvj8p/F+nph3PU6KuRpJE1
rU55NKHBzVef/SU307MHnO3ZKZv0j8mI68OkRc5V1yrhR10SvbWDKEeml8B/uGOoJd9O1U5oBoEC
UX1FEfXFLIzkkznTS7A9pdsLLPLvutm/cizuM76eBMWuH4euAVezq5XFB9psnpvQm5+7xo7/GBuz
2GM73icSDIbqHTwjkl8ymFW0nugQIjuHNc6YK+KbMerxO/JRN7kUYzN4h8FEg+zQtVb37xh55os7
eNOHNKUiuJND3MUG2jRS7YvYAJ2Lls3tArtRVw/Yniy+LvTyI2SN7gISDK3otx4MDVkjXvi6zr9h
rtwOMxRdZaUOW5YNFqaHSKB8cfS0aNp7e2/N5/VAq9sh0/RCEbmx+FqhmO/SZhDnIsvfjLpi1V6N
8gt3+iq24C9KfpjOiw/ZuD3E5bB8qs3031BfhhP689NOpnV3tcvh8M+SnB/JKpWTfjVcsyD1GCMT
4aOHtZwrDFOCxDSn65gu4lBKDaCxoCj8G5/s1aCrlSzLWbMWc1h815q0K8pDxVMkRn1n/90fOo0C
CedOFoTZhKvQkmGtY9oL5wCP6/ljrM/i3DkprsxQHXaGut8aJOxIdEDFREbmTgxdUdK4a83B8Esl
i09mDILH7Ns96tv9hOQo8khTcYZjvIpYsmIJ5hCtfpyqxVGf8/E4GlP9R9JTfX/8he7vAQArbAwY
BEBH756yqannYZaohj9DnT64uDqf56V1z11RJKcRNO63x+Pdb0NpgUniLTkTMJr0223YsbtzyO74
lHj5cMVMTPxVVSnavVEdJec0x4b7AJRV3SnEbK2o7BOgCMjXo750O2wFRdhBJ8L0AXLGJ5B6wzHX
aJZXiqHu7PmtFaUWI+EULCsQrNuhSl5yQsWmzBd5JoK467MvkbCX5wX3kp/eTMl2Jy7KQ3R754A1
I2niNuDmuZNbthDPTeoY9ueIJdrfaMM74gmyN4QEoy4qFJHxKLCueVPgzUelPyhNvfr38VfdWF7Z
zyVLIp0g013dRKE+tnmdlAhwhbjp9p6D8WMWamfXTd+sk0ZPhNPBpiU7vG/sznNMlyqCFr9URnyF
FGefFtbm/HhCGx8RagyHAoAqtfQ1bhQKqFUMhFGyFeHQmrOQ0qit/gRxtL7iq4Gj6eMBV4GFTiwX
G9ol5JggfyiA3O4aBxRASYcpD6isuM9WiFx1Z8Z777uNUaBAc7OAIAFgvH7t502PhWmb5/B1svIF
C8rmtFTuHslzdcblXHSs8yjj6PA875pzjimyrAb6GZha2R/yPtPOiFr84wzaUh/MGe2ZQwQSYmcF
V8fg16gAYnjUUUOmj7vKaPuu02BZNHkwWkn5J7407dMQYtqK7nBaeYcqE5JG3CegxpHcMT5mLv20
3/kNsKLZm5LDsIZeKoY5T1yqeYB6s/vZMki4cLlyDiIK06OdLM17RfHEwZ7T4ntuNvWXx5toa+F5
69DO4zHNe1P++as7vs5p/Q5VUwW0mVG4nEfjR+jY4kB+1h11RS/fQw4j6r15VANKPfIB9OlR4Vlt
3WVsptabRRUskM0+RZ2qX4U9tV9bdXLfp3X2MwGD8f3xmBsbmf1Fx96hyXVfvdGqMsflbygDrxLG
B1Ep4hArau4/HmVjSwE/4ALWqdWAuF/VaVBqAiAnlDJAedf9yxVpmp1HMWa1T2aD2lWhR2WFq1GU
2oes8pA3qduwST49/hVy/V7Fd7mxwbFR2ifTp421bm2Nnev1mpVXgSwmfA/N4d+5nK2DkvT6n49H
2lrVX6BDMkQC+fqWjLV6wa2wqAIRht3FyyPrshhTdn08yuZ8iHG/rgpKy3LVX+3SuE3ixmyWMmhT
np60IJtDZYQOLxXljXCnX0uHswclBYg+0g37dqjWsqq0xAUtcJxJ/zoaOYzQXuHsvkcMWGbAejXY
QZTGaX2iEGkVbz8alGaoZIDPdSjXr2ISOjEgaZOuDpY+U05tP8wBnoz9eazM4oR+NxnP1Bk7uc7G
VwSE5BgqVXSp479a3zGtIry8hioYI9W4GGFfHbxp3LNj3PiKsGLogcg+Pvi51dQMhPl564dlEGu5
eciSur7Who4KnaIM58cbZs1Tk5+RsSiImDyq5ee8/YxZTu1eVTjtrYib6Wo0oWgPGOEUH/MRC7pL
DfD8ObKbYT4N6OFkzzqMPeXczI4Ycen1yj2xwK0lRpsH03jocfqdvONUxFG/aDOTH6byX6GPHWR4
/EJ33mybw3B/grCi8Hana9pPbSbId6ogE23zKRozJ8CAVjk9Xt5VZebX6vLXg0iUfZA7sr1Icr2Z
PFEG1uBlxqGkmGmfjKJPtUsXxeOTOccoTaeDkl4rHQnIna+7MUnP5DlAPRwKEhv29uN6+LtFSrs0
Aa0P40/FqsYnzev1naXc2kPoL5OQS/EJyqSrYeg0jLxLiiaIFFP94ilN+KFuVOeqNFp7rDNTOdY4
5x2HYekumDd6Rz2bxJ+WUmQ7T8iNg0OPFsI0PUuN58gqJiVT3+hdHDUBKJDyZbCt8htlIoGKYjTs
RNqtpQVzwmsVJAH/yJ/yKtKmdbJMWmqLoKendR5KyHPsoTe2YCVYiWRc6kBBOiHzW0UC6M6hwks5
C1SnRL01Z6cxm9EbOKNcn+qFUnz7MdLD8Y2+wr9GJtOR2ARIwHdg+bwkFUoFxEDqldFno4P3DT21
3yFS360i8wM8xAVCMZa8cvXBQq/pSlfLUjhkTn8ooT0eylnsnfX7DSqHoVsA+9XggbreoEUeJWSo
YRJEg+CMzwUkhIPVFF79MmTFGH7R425Rn8ZRb43LoA4JYPbCKpUzHYAlcw8IcqR68Dg0rOVafq2w
bItKQi4PlHVuF9ZlqztxmwZlPRsT95ZK+jibUUFvdGLDndUinIO6qRbnELup969B9hse4Iep6bsw
TmQjq8uyg9rgx3mYbKP9oc2Qky6YycV/tk2dlQgiZckeU+XukLGYqECAQYcwSoqx+mZmP5QxPk5Z
gArM9C61yySYqhx3yrzwdq7bzaFILkBTIyFyF78UjyZx4S1ZABsp85c21g9TlTl+suRfHn+NrZGk
FT2PX4Cqd3zbqKiAsEVdykEr7ENnNF2Qh5OBsEKunB8PtTb1+vXhobvyjJOFKKLmbegYUCyOMBDL
AnJN/b/KpE8Gdc3wvigwumYsj/PiL8E3+CtN1Sx9smHdugct6tUfkNya/Cia3jTobWdK/96qB+tT
l3eWcnbyxKmOk+6W/6hhaGqHoZ2Mr5WLF+tBzwvQpmNkzHuz2Vy4X5V50EX3sV8XIPlpuKeBM2JQ
BoY4PQi1EceBxspOxrcVLHjCI9YN4ZuzvEpVcLiMS3DLaWAmGAAv/Zw8A92KLo8/z9YoXNng3KRH
GSWj268DILfzcsdJAzv13FMaI3tUJbN9evsonHzuZoAu9+4FeNcuFPP7JLCK2TphN2dc4B2+0Y5F
7jQiONgPCXaVrJ3buSTwVeIKL8tgzPTo4+Siym3ZffH2IM4o5JEAykHpr5vMs2KPpdFHjKLOzRke
UnZBJ97YyTI2Nhp9ECpgUrSdjHUVdhrFq6j+ZcSCUszO2YmyFuXFyXXLg11j3rOzDe4yN5ZOskkk
sZUcan2/Z0WMBGO3pAHwkNnvB7eERJLDyvOwCf42aTGi4Gpq/K3m6d7LSu6wm0epHJqHt/Ur7N2p
pbWxY8uCShpUXmOcGiMSCswnbTH8Cf/a91o8jV9LoG7/Q73Y+U+o1n+P9+bW+FKy2eJhDsN7fQLs
0MrKsvGyYCiLar6Q9bkN7OG8dwPby7II80DRfGqB3/VnIhZmB8biZtVOgiW/53oVEJ8FtICg4H3q
nCMRauC+kgWxOhRXY2oJxCbQrc+dlpZ/xFma6E/CbPdKzBvbzKBUy/ODTJJdttpmCKKPqN9a2JKO
ljEfQ7cU1iGh+g32FhrD2y84HpEEGllS4t2+zu8MBzSGVZZBJUZVP2g4Y38Wroj+m4zZ3kvpNlb0
ZjD9NhpkZigsqwl5sfdZ8U5x0+iETr96aNMvSqp+r0Kr2jlEq1KvjD/IA9BqQQmXkLo+RH3SjcKr
zSywUIweDlmejn+2JWrDOFAnqiuVlIrp/ePdu+Yw/xqU5r4lG/0UB9ZI16pFznPA6T4oXLF8Quc9
Qnpsmn207jCRtsvxMmCbfJpSW8NWsxqO4B+aM/lj8087l3v0l61F52IEl46LGpCoVZ2L3ZNMre6S
WFgpE1aH/mny3Pq5j+L0FPJuAi6e4XL8eBE2LjEZKEmrKdmicru6xNBxykpbqbIAT/TlU1cBABOq
4v7zeJStz0snBgqhFEix19k7Ej04qnckMkvsKpcSZ+oLigTijwb0wecMm/SdS3PrbHJGOJacF476
6jqzO9Lz1lNYS4N687BM1dmKeixq7GJPnH97KPJy6qBcOusmhTrZE8YZRRbYzf9x9iXNbeNst78I
VZyHLUhJlu3YcRI7jjesJI4BEgDBCQTAX/8d9d10FN24+t10V3W6QpEEn/EMUUrT0f0YknCrfJm+
Z7By8VWB9gKQIDasf4SAbm4JkQDtH7np+tsgJ/a6wWztnXHrhXR2UhRFFX1ilf0hrFwG02xyi0YL
pvbbet83M3PUle027lqo8k9wYWZxVJeNG/Prnmv+9vejcq7tdfoqoduBSABBJNRW513Dlsx5Pm8o
5UVfQMwRyPHgihFoDRzJNgn7HIdtLr/2o4atc4GhuqUt8VCfp0uZ60ffdllSd0M3zdWWdkm/6+Gk
me3LoQzf8x278ELwS0uQA5AD/uQ/AWfcx3zCtzPP6GqEbNUNhhvvfDqXLoJzjLUwdpm4zNlRXpsE
01+gq48t1vcHNDaCppsf3pmHXPhAT70lDjHw65iVniUzKAj160kW9JjaKf8UNr69n1PXfvdDIR9H
1Orv2QVcuuBJKwnzgn82lmf5LAeikXC1siPReqyXFlqai2P+Q0G2bzGW37u/n6p/SsuzIgGVOnaj
QLqeOvyzydPQwK7D6pUfFzXqhzjbeEJB5eNpjZ13/zm0zao/FE2QgSuIjeeVNduK8X5i/XXmtyjd
x0YUXd2fVm7fu07FCriAjvs6W9Qa08AL1lRL17ukMi4KgSUOY852WdnGAlPtIsYcBhwfQnvVhaTS
ExMQ0D1J8OxloPS+zDsyXY9NES90crKLa9XlE7bWwF/m+yl0uv3vMRIDcRQUyH/oL8+fiI76pACN
FRoyPvE7W8BACWSbuG6W2b9zqUsvG1tV1OL4rE8Dqt/rCYk/shivgh/gSn9s+qj/sixavoC7GFSt
INH/crowy4QQCDSjkNjPjnMDXkWiGExdbWjymun4joUJ+k04sV1vG3lP+vDSN4qFJ2b9CF4nV6rf
729TIjAA78BDNgjmuo1TVg8w53knMl/INMBJQ4rqtKH+czsdQIecjWVGrsJoCUDtGsObWU3zJwiC
iM9//1wu3dC/L3V6of+aWYIgBnXmAjJKM+zqqoQIdcg1xKj+h6uAaYChACATEFH6/SpZtjm+nhgz
TE4TFZiLH7DFe88D9EJCw9IQoENIv52YzGcBVLbcSfg4sGOTxzAEESHZgQ7e7kGrja5VNvEDK2RQ
M4mY9/f7u3Tsy39QeQk4G9AG/f3+TLBE4B3hCzPOt9WMT/6gVxnSUuB27arS6u/Xu1BBYnQJs8iT
lgiK6bNTX4IWhj40h2RZ4slDMofFXmD8t/cMDnPQUJEgzvr3AIEXL3oye8BWCP86n1EtWLbKLi34
0YZRsxN2Wysz8fQISZq8XnW6XJWYqb5TtV74FCDvBDNM6MGBo1qezu+/zmc+Z2NDyAy9m6IP7waR
LWh2c/NE1jLe//2hXrwUeFRA5yLN4xP//VIwbMzWQiL/9m1b7E3WSKqIYnfFuL7+D1dCjwcIORJw
ek5o6vpSpWqAIluRjqOpwhYGCliwafVNwRbzPezxOXD1VGeB4IMCD98ecvAf+gGO8WERnB/nxZjb
pCBin8PuPqZFwbLPs4Wa3y5V26aqpJmTl0TH4+24KfXeevb/80NOyy98LFgtnh1bNoz5qCXUyNtw
jGsejuIA4y+zt9EAK9O1JOgBxxWPItRFBdUsRKXGTLu/P/wL3+opOiBHgT2HJiz6/TWD1dPb1EGP
fRYGUmpd/qriaIakk0gxWMny/+EAx1j6YbILID8me79fTmqbRI0+Wcmf5nu1dqYFPXHhPxbgo98T
prwQzXGasOfCFBkD6/OlhtMbXF70QK5aZW0FZt507UUQHP/+BC99KCfw4kmdFbjg8yTo1ZiZVIL8
64Z2XusUeK0rL0DrouvSxt/+frGLrwt9EPR3TmJn5+suboNM6wiMQw76Vlr1i8aba0JsQTod1nZD
X/DOG7t0RVAQILiFQVfyh5HWkOQOuQUcdjARoJNfJMoAxtCx5k6SzC91KlUevBPQL704DEawwj+B
Qv+AoI4DQaMmDTt2bYfPUCUlSALZe1e5FMFRlqGuwOThzzl2A24RVnsoxaeeGAAxMpgHHyYQ1vZQ
mV9uFmwh4Dse8/Tw93d44cCcVs3Q1wTjD2Sns6qwtBgu8T7AsUy78Jpz3e5EbHPaADbwzss79/E5
BbvsBFw4raLAas5Ob/dfCQOq35svu7U9rpyp4BCpZhlr1ctmq4yNJvLU2HTM9rGKVHvVZykZq6af
gYyJtgbQmKALis9BwbFHZSLWV8Ko9VGqucv2XdqkwTuFw6Un8+9fexYRJ+I7ucwK2iIAjtSJXyFe
Z5eIwlLzP3rb/78HA7xYBLV2uDWdN35y7rC/w44a859t/RK4TVe6x+o4JvN4r82Q1POymHfe/OnN
njVjJ5IUKkhgq9HtnzV/kF6eRj2hZsj7sntYbOhpRkJeGThpV0UmSQ0NjOQbXk9Qr6ZUD38/eBc+
ZaByTsIMmDWe0uDvh2HVPFtsx/gxi/q4r9kksTgt0kVFB+ZgzEF9kJv3eqALZSjaA4CgUOiiKznv
4xUEyQDEhJtCSaL2JjR63qfWCroRGeIQYcQawgIQUEH+H6k3/7xiFGeokrBzwZD87HYdGzoRAYN5
JEOT3es8GLDw42EVdVP+zou99GRBuoHm4QmMh7XI70829xmweuq0C+maU0k/xuFBZSI6ZAMmlywY
t3e+lEtPFVwKdEWAH4CUcnbBzqguBkKwO3K2sq92FgMAV2O3m9LQ59ftbEpNETLLPbp3ot65+D9/
+9k5hlspCm30fAC7no+qUhM22GqPeLKGdwbEUZKMtQSPg1/HED2ZdqzTK/adK+N1vKDlxRaEBxGd
4qK/J3y2j2wigMUKFs39PSinU1oNLGyu89gs4qFp2uWhnIrpAzR54Yc6DMWw7aci1f07X8SFRAO6
KWhMiJCwUTw/nG7iYwIpUn4ch87dw2Q0ZNTAgmr/9w/v0mVK7EzQn2Bh9MeUCbQnAQVCyY/9Svxt
YSCq1Cf5eyKgF6InpGMhmYEjCC3l83oym9PNZDZTxyEF66WOwUCBLjYZgJBLMBZ++fs9RReOYAEN
LgB8sDwFguosja0weRrEaVnSxHPB9s08uJUCoRV9blViTZXxoWcUx3SJDj7yQ0ehz1mCYT07L19U
lHbbHvfRytp33rzG0HzbqsRFk7zKdY6/wCkCBXpTFs180BtzDxbUDHufBJzZz0uWMVElPfw8KjM2
jFxD0XZExlqNvEmY6R/AbNrGd17khUcMJh9EdAC9w5Dl/LxACEWZ3MQK1XKvtqoZV3uIWcKHo+nw
z3fKoHOq9imCwSMV4B8wfsBHPb/cJvtlhbsfHnG7hkUFnSsZVkYFk6J9KpmpeLSolwXmicNtAOp4
cBgY6SzNWI4BE3Clc0HJOoUG8/kYuox2U8NY//0cXHokYMQB14+aHkIYZ1G2D0K1uRV4+74r8P6D
weyJ8zNNpfyPWpf/PA6QRgH7BI8MiO+zSy2J5hyOLvIIodRwDzG05Wejmr4y0da//fe7gno0uB6n
7Sr2Q78HdHbabg+QgDkGiy72XsRZvUDnpMpE/+XvV7r0GSE/ASCH8Swkdc+GJbYRRmyzkkdMY16k
aotdCfVJGkA05SEp7VrBykXUNhy6d1qJC0HpH/efk4MsQHDnxUizpCxQKZ6m1suwi73PP3iAv/77
/vakCoOpDIS+oBpyFiXknMh+nmYcD9i1XW2CDDvu4PdFTPiesvupOjzLSrgU5pHITIAonZd07RI0
Kgw63FDB+DVXtq+mDB1Za3yIBER4BYq/fvz767tw/EsgIHBCAEf4E+/cLCcDlBXUmdZPM8BQc3PT
hTBs03n7DojkwkE58QxhoIQa40+dnaWNygnRWBytI+t2LCPI9V5zBNOhGmMHdsfWaefuVkBNs8+M
FVHzXji6UOWctjEIykgwf8IeFj+pgOkABJ4gaX82BDN7eEnz7kuYSTnSOc/UF4h1YVIL6b8u+0T8
AKLNhIo3oyZN2vtogYf3YYUiww0wXjCWHSxjCZUN6LW7v7+XC4cBTQ8Wk8iIYAafD5XaPFlNJ7BN
G1CSHVTkMqoDsV3pNN4qqVDfN61b3yF7X3xFAGmim8R8CVuG36NGMWgbNPkqjiaX8bew1PLR696i
L0/4oZsXcavwfJHegvT499u9NExChYGvGOkYHfP5pTE98j3MIMUxyj2HjbcCFZuCqbJ1lYQU+1gj
00gJQRE99NW6ijCGzV0Rg6K9juTT33/MpW8CFIATdBzFIRaVvz+GpY/RO+ephPpkNhYU/X303LJk
PFm3BIt7501fiGNgyYAkg1nsqfw5/Zp/tbjoshXXAxIQoH85aA4zhBihL1f/93tCvYtpxIm+9ocO
EUO9gsGhwVVkmD8ARBtTHvh+x5AX37mhS58ZilEMtEHDPo1Ef78huA+KkSwZGGxpIw6zUnlbxY7n
X52wPMa+wPSP//XmwMIFjgh4KhRzqGx+vyJEgUHaLzt1jCTE22mRwN0Q0ovDklK9wQr+71e7MJRA
JYztJwbLGcLZOTGlTzAGJA3iSLEWUBU3uoOWdK9S8QRTcXQyiZqLsVpAEBweSm05o01TAj7up5T4
Q4ZE7DEfZmuz623W8V02JrbfjX20NBQ2FGPyn18IFIshzXSqOkBuO+/uohm6Jj1kPo+gk0+7tnTp
NeRUYItcROJ+KZftneuleNy/JzKwhLGdBEYH1KE/zDyApxswd9HdsYF0cIWyY6q6ArYOfbzmV++8
i1P+Pb8Wqg8MSDGMAs3jLD9DOQx+aeEijwgqfq65WSHInp1kqSlUJIIvGm37t0bOoz5s+dSayoOu
4Sg4qh0DV3ocBB0XxbMboNLdtXSsfAWIaTIQgnUBeAzMWlaD6prZeu0ssvE7vz/68/djIfKPviZg
olim/n508w0auPkIAFWbh9PHBuO2H7ZBXQeqZ7Rl1dSkyS80jiVYUKpEBBJ50n1WQih/m/USGskc
fJr2naLnzy8YMjU43wDGYPD2h1Y5nqeB09wpVYd6+BK2JKOxLcvdqtbwcTDu698fwoXLnSb3CLio
sf7UnG9JYK1cWwnmHPoRDtXyO9NtADSVGYY6yda9x5r5M7ni00VVDEBAcQEr0yUI8USkwP60S/vJ
cmCyXRB4kPeTAtag3lxB7rx7p/75M84D0wxBdtgSoWDFTv33Nw02gAaHTazHQQTjbitmedKZzt9J
pKdP7M8jhZUpmlpUOeDPnW++MtU2wSpkeZzZFPN9BhYLu+t9nu7K0BNOlYW5eWW5y7+Fi9Xzjqdu
zmvIJqyeqoKsrzBh6aMTLS17XlzK7odGcnWXjjO81KZQreMtWCXLXNneeY0188QZID0Rmw+NbyB2
NrLFrR9n28uMtht8xisnGgn3YROoCYr3efl9CiR5TsZUfVTIsgxjvKh5LhjjG80kyqoasEPytkHZ
zNf9tuq7ULHlu/dOqttyc+5nGq5rB2pEuvZVLMDrqHArXFIo7kEzEICx+en0CXPqMBZN9+OScl9t
Ze7FRyiVyS9Br8Rz3kX6OXRbNx14JOcnXmCuvQvbbduonKyFG5BphPgFiRiujwazIUKLUnJLhxSe
rp9t0y8wEAE3UiQHazOsTkpi/PCdtTFmhN6P6ScS6OJHa8sx3bWow+0hgjObgIyCWKZbQbAqvVWg
S7HapE6KG6OID24AGo/jH6ssW0IhrmS3n4hoAmpbo4wAVw+3vqna0ssPKsoIMt40DeFH2TfjZ5WS
hq1gi7gyeN3cWPZXJBpt/KGLNXazsAJ2QYTQnJNeTkd4agOY+hoV3GQVcFi9Q70bp6/YLPTZDRp4
fxB+G+fKnLxyrhwmTuuVLFb5ypvIPGNhjEpFAc7waAJIcF85if+BAmVp+7pbfOQoFBZzGAcBcz/A
C4/bsQKAiL0V/RAnFfiO3UZNr+SL9syC3K2YxdJiLIpPEDYOJRBhin8d02YYQTGb5LcFiq6yiooZ
NblHsiuBcQNwbwfzETVSoHnCjapNAqojp74E5gqM+deGQX6tCkOAPQDHZ57VwKmVssa41z01nod3
KGOWbwARLf2OD7OYdqtkdqITvO4MzSD3L6uihNRvNaXb/IZvPK1XwCse/Fz2LW39kt2S3hSA2uVY
PCodirBCJyKqrhkyU60lbx/IPEH2N4WesqGg+Zsb0RVSw2xTT09sFPKmS+P+QHo1/PBxpspDJHw4
1DN8M2RVQoT4oV101lHSR6urcPxFB5tEKLrQaUvzX+EaN88bnPKudedatwOrBt5gfSBjWS8B8swt
H8cI5BIxJNcc82pNg8HON6btPJC7OWsewi1on0ukUAlZ9ZZ91qLpvgTpuL1w0s1blbY89FUXNewn
nJA4oW20yrYSYFkySmBD5utG5H1xNYSLe4qjMf5YDjI2tNVMPDmxpY8lS4ytttFnd0YBWVrztrA/
dUJ8RM2qMb+cikJzMLhMDOr/PHQQ8M5VG9Rcr97QUm8rwX835a4rzNTAaUJ39xBoZSHurM3Hrjaz
Tsc69nPrf4K2h095LtuU1xr7P3lFljG5VViZ3W8NL2sFhjqUTGA66Slgh8lWLSvov7XGck9RBe2+
SsnZfiJxNs21X2x0n7BY4h9pP9Vq2ApVuc2mvFKl6Z9bMck32ObGoA33Q4i361m+4BT2/cfRw9W+
Sn1rvnImZ1aNjqmNwv8EH8g6uQXK0Gk//hApTK9og2Cm6hkOtc1+4Vn2lAWdfZuzQj7FvRFut2Tr
klblnPGP6UAydgCeHEQg34+G1VxOqQFEC4PAGgV/GaLKYc1MLSPRIZmFYvtYY4lEVzZPH5yIAoFI
p+xjE0UYfvUJ6maq8y7+2QYt4zs/QTBqL4QvMNrB9uVbvPUdrwuMymDXChG4x5nwxlSqzdKvmO9N
y64jbNIUvMztjWDPe6KxuWKjW0j8Vxhv91NVMqKupgRNdWVHEUJsArqsos5wZkoakqH/CI5b9wyA
BTBg67ysjpZlsLww1owwT+p18B1+EctXCawFJAzmSLzI1GfjjkHWL6OlXaD7mLe4VtW17YljAbZZ
SrumHd5sCwhRPaVZp3br6vK8GotA3kegAzyEYCW4anGcLzBd4/ETmNyYQQatKYbHZgmyBYi0tf++
nQAm+BxDMu021sM6McrhNJiEaglqOL0tU1Xk3D0NYOmgNIVlbQq3px4W1QLamtBDgYtBSLcpgnAm
hrbQ+M36bct3BbE5MDg5AXwBOFWIqCbQDzzqoEmbw6yHE+MvT1o8lMhh4l+lQkSk6ocoVLvOkugJ
4wE9QuzVAqBntI5fZ1WWH8A+At0w9+C40FFp08PbUvqH2K3DbSr4nNOETQA3IUWKex9N/jHRYnvU
csRZhVBY9lY0qON2ekM5jdghomvXCWi+yokV4z5xsK2j5WAWD1gl5EAp6VQib+NxTY4tM/w70wgL
cEfkXFS+W8fHOYm52HcrSC4rxvz6GlI824j1TzIf3TCH32E+2MEeY8DfYKD23iLMm4Dt+im3b8O6
xZDUBrEH02Q1IwwGsy4/gOTQsNobnx/CqJ/HKm7SrK+g+bn8SvtGpnQbAs73nV9yha+MlW8gcU+w
kEU0IXTTyJaVAgyQw8y1hRUodtDqzbTZuqG24BqzaC0TT0PACpYqZBOTNLR9ec8Zh2hK4FNXeQlz
K5rEY/e8SsN/6SGya93kqvCYapPsgcWBxvefkqTHxkmmKDCgagqAEhKrGPGeaWL6+X4rIjNXHiXz
p4aADrefEfuPJnNNWTvVoDgekIkizAq9KQCnbqF8C6oesm6WNdPXKNHRBhAOE18mv5Vy12sAYCnc
pIr7AXoDa527BmdSR4ubrwTYar/invQfBelhqJOqRNmKFcUgKtuVq6u9OEUtbDH8g2O6za66qGs/
QKoK9hUz7PqA50in9aOAg4Q/eA2S/x5RIvhYwBHeoSgI/U4bNZR3aOG7B9hboPedkjFXdZ96QN08
OcElkG88IvLG5LAL2kAudGAB0g4c23gOQRwZtLeEsEHTZdJyqCzIFsiPqxvwiSLa/+q3pfsIuTR0
/2HC4RkLV5ItutqW3r2WoWGHOevTEt/L4r7ozOsb7uPlSxAopEFI7mP/0I/z2FAdIcJW8JNQlqok
QPInQkAmpciBO8gmm32TRYcvLNim+LrpVLHgDjD6pM2EoFyF0g7wzyN81ZRFOvuAXq51NIeA7VAn
XWyC3SZ0FFWOj4iLU+zStAZIBzAiCXWGCJ9IWdwDBARnjrzhjaDE+qbH8ePkdoYohaLDOK/4w3Yt
77XE3g55JoercGNLaw/rgp0h9mcShVcH14BfQ5SaFsx8FLGAUyoYlco5wllpvBGv8L91DaSSefhZ
qYE9ktSUz/kcIMkziZhuOtg8HSznzbSf4JIJaaIsCidMqAei4WLjMoID3xOsULJeP69lsA6Y3Alz
Bd9X3l9J18Zf1GRkjP4jbGM6TBEwjaWZwn4fjCQBoDsFRqPGVgPih4Htm/ukOFkq8wSbYmCRUkhd
osOSMOv0Ebd7jlXNAg0yAhloB3qZoSRLxQ8T9dt01SecfFIqgEjRDKD6Y3gCiFTpBAE12mWAj1Og
I6KrXhGH/R0UYGE95qz5XLbDGFRiKdaXOQjZLYeXjK/EFMvxCn1y2FWgVCCTEDQ7AuWhSu6mpOmx
Gyx4eG09Ce1BAXY3U1lY8wUyKSl+dZBKGH35LHgRQ9dd26yxoupziJVWyzi4ryNAewvl4ZxZGAHH
zlXcTOtCIQPTDHAct4LvQoNCvCp7dDY1jmrYV1glTT+5SFaoFZVt3lFkGRJ8CAmAIDdoDnJJI8im
oZVaI/VpbFs9U0j/RD9BO09RgpQ9xKrzcVA72/U4ZAmMWiyF4Mf4kQHSqCmUB5ofsQmXp21Qk6sd
io8ez+nUCUzKqalevVgwOC+cmGiDpSXQN+PYfp67rbwHYQH5f8v8ZPczyqSEdmPJfi5j3HzH2jNU
VVqMwVplTTLgspARvtPYI71OSYoKmwfZJwXBwIn2ZBJ3bAiwgPV96r7DUAjK8GUIHnSV6GG2tUfl
9SNJw+nrSWGM7C3qkWeyheYNqn1KgENqilOQVn6hAtXLdyVX3F40+xXTZfAA7hrsY+w+IrL9iRbN
vclB8hkLAYkjmqhhEugm1tHSjicIwo1L8YOtDSHaItFjqBkjpiZePgDRkCaV6Af5E+ZR08+Elcga
MoHAGx35vLX10pHkOTHozarE5fYZDS0CGQIWcJIFwvOtYCppKx+2K69R5g2n56MgKbJs0r+kLhsH
Cvse9JZptMUvIIqi8iHturhapKWcwF9a9XPbtPY1NQpQjk6hdaIAp5B7VOwp2lczyuawjiq01JjF
4TXLdGx3MJqfQV4AznJBVnT+m2ohQkeXfApIhQTfXTcwQ0G0mYT/QSxrb3Tk5u6hDwEF0kRlTxxE
cbEfrC9BRtBDGd9AAL0d6mJW7FA00yJq1J0DACyhX4eDWiHPQN3kY4Y6u9E9YCeRQeeskgiftXKy
CprsNDBWDGkczizTL5jmFoJav7XoATH7k7tT0n7ZSOIWmgEaJGrE6ObOjXH7lmVL0tXpTOSnNQra
vj4d6hsNLxUU7mMWjBV4BREsHbocg7Z5AXrOonr8XPjMTNVsrQsqQEII0h8R5lU0GzhpJdl0StHk
uqu+K8eQorSaHlnhC1flHRQoKJkm8l0iafxoXKZfRMw2qC7L0iD2pzpFR5yh6goTFxYIfwMpq04O
81cv87SFrY6b8j3yvv/cBbr9DpjM+AD9JfUyZVuYH9wajktVQgye0TnzAzKG6o2u+KZyhH8FODBV
6HDQHAuefDdmWu7iFtelLRxBXt0glETXvdkGOgJdjFSDXJ1WwejsR4k/+yRbUpJDpkL/rVGq/NSs
S1fWDQHwCl/COCEzJxjg038oQpQD1nBcu2bjFZEmBhys2NKotrZvHwVq30OpivLFblmCOF72XYp4
B5l6OgxN+QuaP6OgKAanaVdOTSL30EUouiouOAKqb6z6iqoxvLXQTzc0GdIQbux5OM97HYzFd9d0
/iWx0XKdhieNOli3+leEa5yVYklxwVKZHlESiEFGQ4wAXhefFvcm38atgnhs+wP1UZlQX5D+GqSM
JceUwgBxgHnA2Bz5sGGONI/BZg9daTuM7IMO2SPbprxEQxurQ4fO3F1N8BgjIMWnJNzxWc4fgFvx
vmqXotVITCNGUD1hePvdaCZJ56iXSGext8UNGWzwaPhk7kH5RjG0JYrfomhGu+a5ZD1QEvMKQ+o1
wsCu3UiMuhBIP0n5AP39nUoj9hDAN+SqjyL9yW7zTGBmAdsZ2oSF07VteD7QrVhtD4GIomgrzj2+
DgNKBcZla+R3RcLlj20Ny5eALFMH370yxEJ23EpD18JHjA4FhuSVMUP8JQ5W/dItpYPJ6VRYi+Hz
PARH9I3GomK1U1vB3S4IK47BMqNpAdlVlgzoN7J15HcBKeVYoaLjZA9iIrYd4EGmnzqehX0tIwMt
3RgDLk+TMIPgSZc7/ZrJFTZ9bM035PqymJ9E55pP1sVNU2PJEP2acTd3oozAJ8xDWTy4dnH4jao7
sZGj/KUBJEtR0aEpo3ODoTZNppJ9XyDnyCqlxwEZhvFi3A3o2n9FsS14DRlxjbSyrPFG0yEGLVQD
WHzXxAo5dcSAZt6HJ4bd9bKN6z2RneLAAy7lxyGbDAI0CTYMNvIpXmqCaWu/21JNcBiw8Q5poLbo
WhudJfjBTfYMLRew2Qq5qgeShPwD7EFchome019zb+akCrLWfbFdxPC8mM+uyaRJfg34cRFisWSY
g8gty7Nr+Ji7twHabLB9AH7ubUg8xjIsCSBnrQBHQb2ySPM6pNZM1C8iukVl5s1Bnah+tGwx46lc
P7j7CWXsS19mBjo1WMY/lrCL42jI505DD9IUL/Ctk19WeCsgVTjIpAIHWaAXE5teP5al7jg6bR2F
u0RtKgOlKg8+YyFIpmO/oLemZRNldzJt4msIDZcRLVZmXhxL1Q9UcNFbrDx2ARw+wjCnG2II+QxN
Ljgqti2cDk3fBjfgkA4TgNWNdnVh2fC9jY0vsEIr2QwRhzKbd8vGpqcVs7YIxTsTww61AEaLudla
CEYrPr7JYAxm7IAa9XOdGMKnxMy2qG2hCb68zamPswj5GxA66LGj0axftnB29z7h9hvOR/wpgwnd
D44pp6BuBjoU0pjN+KKgF/GBMc2iwyZW9t2jYiyqqfPYA5Y5mjG6iUh/ZXbtv20iDJ7XPhw+T9AK
eiZqnrKDBX7wHnz9/HvbsmaALKIXXT1iAtfXGwndAbg0oApRZEa/NqDAv80QMXqWvVOugtQRGldU
qtGr8pjz11CSynDmDD4SU8QCwnlBKL5kSQP5PBE1AJUkyP8BLSHNXFKvZDlVaeCcO5QTJiwoW/Ty
hMV19NDlpf5sUq5vwrHNxdWigoDXAtogSWWRTBxdeBzABSWCTyL1NmFfGjJ6hj1c1H21JScIm87C
wkHrKf3Vk9xjnIqVz/PWGihuctkOCUbbIhh22PnY6yGzLgfqIV+eQhbxEUGNxfmhh4R0QXEuAXnG
3UFqwJvgFoEI4a1tdIPN6xCub4ASIqoEnsM/EsslTfZ4XqdtH475Fz/kDv3Cgi7nGA/OptRr7BHp
UApXUJQe68sI1kBPQXspMIvrUMtSia1AT8ehTWBssiDCUAUAdouVicHBilkkf80YMGCeHQYAY05z
3O8TYAvDKllgul57PoGOC5oIQuNIJFribYCqCk0xKPS1xvSUAUoi5UcjRlhWc6syjZyry7Ji3Thd
2wjybviJ3drVCgbmH+SoyqyCWVPw1Lgpe5uxvvjcsxU1xiJwPg2QvhPmhKlOEJ5mUsKvT/ZfowVi
5dS1efu4mniN/4+jM1mSE9fC8BMRwTxsE8jMmsvlKrvsDeGhDWISIIEET3+/vJtedHS405kgnfOP
HxS5hG8zUrJpPKcTpPd3OGv13zr7Dme8SleaUS+Kuy660AcwPXV+trLPzMPy6An0HFcC+Lah3DdZ
/Vw5O+6YDO1wbic0FHkfa/k3FFVLbnrVpwv5rTHQM1V3Gauz3NaPWZkGlJUzu7lsiV6fMq3xgtMC
v/1rZnPb2FgQv0R7N73uwktGkg6WwDD8t8OTmTz/tdusK8oZg5Y4pVLt/9ohDh5kk+zv0eR13wee
0oik49m87jZYfsl2jr+NEO0gaCJm3RyDdv3okVvLx4TenIWNqDeslbPP8LwNXgsktG0RuwQHqZif
J9DVxbv2Mg22DhAm2qMAaN/dpXZRMyX+EAMWLKouYQXGhCmn3ZncXYTBXdksXsXO5QXifqL/j389
UqN2clLrucXC+frROl3wmoKcMm4gxfnPEAL0fe2U87nwWbzTSIb/Di+kPOyJbOt/Ex2E0CusyEGO
4qC912BaU9Go6YYDcso8EyzbS1xYvpnLtuLjwGrY+B5rxBie3QaD0N/ew618CiG/Nalz1cYkkzFQ
ksjFRs/hgAxNk+FWxaJ6jmzo2nzbh+zraGY7X32ievfLNpDyegMX3OnqG5a4MvIHu5V9MNbfRwed
LPDFAqRDjWIT5y6xr23R7M2hH9y4bqvSBkeSFeMYp/ok1JSYQiLFSBlL9PiGY2NvIeb3GSl2Yvgi
umwxXwEipMrbrHfTv43bR7CCabO492r1juiUcHs2uZoCxjOdVn3Hy8SYfoEYogxBrSwOczzNQzEP
w7yDn2LdKANvdFkARe2SxpXtCDzO1MVa75U2nA3pJnfcd3+vUsD/MbqlOk5hMLhlPLT225asOitM
kGgczDFU1ilEfHG88PPNfq5jGLdCb+n0wKU9fG6LCa5Z289/Om6w5rqhzO3OqdmH9hzPc/YybGro
Cl4WIITWT+aGNSPuslJ6uEVPYo0YEAUA+3S+XY/eXW2ETJ5aFoU/VR9SXjdvwQ+pm10Wbe+N48mS
ziLzrMerQurc4f2LxpDJ5gQcpuOLl0y+ft0jsR6fgB5WPR1A4HEZMsY0p6o39X+4+Or94kHdDQ8D
lUesBGuTDN8kGaT+2ZuJwigABcP5DmlxW5+3ZGnkc7hPlT3V5kjGOwOcvrCJhjSF814wBINGi/1+
CELlfXJssdFkEy4EcRJmWeNTL7iDn63bi+jVyQg+CU5OtltdYh7t35mqqvjOtYNcXqR/E4h1abT7
xeDK468UQIG/1pt586J50DSvvAtx1wjXKwOOvLYUNX6/fNNUpnPqjoN3ntN6ZTfl+YFK9QwhboLo
YM1/KavwnjSqWD9kt6H7g96Q1P5pe2dVvMEcPqeO9ZHvSwlln8leXTnapNsuZPX2QfCUWBuLe7bd
ocuxR7QA6cY0JIdW3PjxHxlHU3YByh/qvE8V/EgT1dlWwk1k35o9c9ACzof/J9hDZd/6KlZrKU3X
ZXQkb4yoaobJzQdPCv9ipn02TwTMOt7FaQWknkObijxzzs3/bOAsLr3QFbENGi703B+e+TvVLThI
V+3WMLxk3r+NP3x7BIKbu3MAiKk/koYz6LIfI8sj34/3Il3cZ/mEQ4EJlxieIPeIF9GPvjOK6zpt
FOwR17M+erQqLn+5WFKTwzyN3qtTzWmQN+mUOa8hA9xEWMOxbs9ZZVIoSt5/88WT62KewKqT8NMj
ECQplVUhTIvcfXPf7qnRT7wDns7ZMidyOjUvRBFKXPKnbVOR+8eD516KVADN3wWm76c7YF3SBdDf
c4lo/AiKc4vL4rpEemqKKBZGXfwVOdEJ58ruv/fAQ+o0dMYF3HGB0vN5l3Z8GhPFXdCzx6rCLCMC
dUt2zXDqSYLuTwgl3AfX21pAJxEse+5PYaZZjQhIvc8A3v4e0w7HjDZd6ZLFtQrO9VyRBFhzXmyP
YzbzHEFxH7bQjD7ya3szT3BXCWJx7GpXp5BUSnd8zLVqsxJNQGzzSurtp98dW5hnGKOPEw+cjq91
n7T6rLojZovI6Ksv/XEbdb6EdNcWiobCvaxImPOLRofz/r1LB9+FrAzX+D1Sk5fcZ3CrLInkGuaB
M/LBab7TH8tsKxwu1FTLfMNkanNFt/NRiH7bKL/Vu9b2/pbrvRf2CEVb4qrx+WvFB36axlmMfM7M
GL3xh3NBSv5y35Q2yisOvWbEW8Dr/2WTUs+EINX7FZKv+R5Wt+uIZvHUfXQb65rzlBkmi8gwb8LY
OYx5TVwP031ba+7FrnGOuEABcsB+6ySY9hwYdQ7u6TAKv4ast6jvWk3A3QmwshtZG6r1+CZ3dx5O
FC+mFfTCCPMrs7Wqzu7mhtMHRITih9naoX4AyEAFoITWYMzwW3HZ2wYhIrozBZVd9972DRi+qc+H
rUgbxSkRz8VE9w867yjV9nlcE+cpQl6R3gEnxNPJmVzhPURgHx/rVkWApQ2CMDhU5XCCLdkINBd2
IQ1JCcrDvN8DovGVP0wgdN5QNWed1PFwagXb5P10RGQC0wrovYHMsmIM/UK2ns5GkNRhqdTPJvTk
UUhziCof4mNSVOXJUBTtiH7nxzQMTL4B9FR7SoJ+7K+LFMp9yTo8lOdhG1L3ySXvjhN8AzKA04Qn
YerBGhBEJSMEoT59ZWJ94WE8qGFfFNaepu0BeT2Uv85zUCE//xLdEjm+d7ppGsjgDba2nNqKvTdE
eR19nWLhbsW6ETD8t9VVOkMWcI72zOfgN4CzLg/67LKEXcIFyPL58L1WFA7C16DUkcn0daxDtZ4z
9IHN13WxC+MErrjxbB2SxKd+2+XV0Mb8PpBH/bBQcb0UvtAHrCI6jyJovGh8TIJWTnfccgNKQyuA
SIRWEIWLCDba6wMxfIJ3VXEu5rRqqIWJ1n/DoWNBQEC/hndTvRDKtGEF+TtNnnoxkF+feNvt/3ET
FyJA6z04AxU7PjVDwAPvFLelO9VtYTIX/tQ6FVlCjMSWEGRIL9QFwXkciQ58J7sGyXpCF+F/7ars
cT9yCJrSMSJFBcKRRw7+BG1jeN38N/QXUrr50AF//yd707cXHKfdkC/w2Enhj0m8necQmh5bmXXW
WZ6So+2o/3bdbZueamLFN+KKgWge0byK7Ry3cv6pF7RRYFSrAFnM3JH4DKI9K07Emjp25R8Y9Pvt
WL6zTQzbyxJlzSOu4qW+NMu+BWcJSAxKsHXwtio7vBGZzRhUFNh1Hc3jRqeoe+IFUFDNbpicIlxp
w8k6gXkScPbZRRgOk9xTUIZ5NFh/p1xrYZtbHSXW89jN00UjtqrzgKKq5tGHNBuKasUxfE0JyEKF
u4/dXlC1vE659HfvKHQdyTWHY+DG5poXAbx2uDr5HiX1k6VuiCD10aQge1nXPGsknCiJmjXiLya8
o4yFp4PLno3Lj3Zc6ucN1zJaGMHn9ggEHs4He9S3ppnj553PPeZZla5s37WQ343t/V+EIHRvYdRP
P+vKG1BebEd4vN6UN+mTF2yArmiXFCE2gN4TdX6pPE6GBNmfooum5hTotFdAIA7VdLWKs+NyWGf8
zxO82OfeVno804MYRRdeRp2WfpNs/ZnkCERSWu77dPGduLOXGEWBypWok+iMIUhV79vKslwsYXi7
EEbtfucP85ZHzcDq/aJzNosuUjqeX8jGHM15SmOVnfeWMpO3tdrER9iGvLpCLtWPLs0UCIYNg5/Q
Pei4WmLDvuodwLC0tYl+LjUWktPMggdXzNDCK8/B9E2BuTV51SzzP0Pt71AIuKFnEMEOWU2sk1ei
ARbEDWm0tWfYdcub5DeVe3IDKdAbydUdCQusY5DxwR0/Gmmzj3aPp3+ohsP+KdxdgXh5wPngb7If
8kQ2YGyRKyY8bTOf7KuOZtlckW7RbWg3kOv3NbmRFkza65fYzPtvDy3OQNhkys6aOnL+C0HXikdK
EbnwqzhW4UOwa6U+DXrJ5FzRyxVelobz5d53gHgv9aGCtZhVsKGZ8c2ABbVisWmBlOzdKhL9lWhe
HlHHiaefA1623wbl9RcnI8k5H2tCZngjaZO+tpa4gKKZN1pGpqNyw5s6K6C1FE3seKmmbXs79Daw
Ty8ToTAahj4r/HSHO6qdXgPXNYKugGlivUXMYXZ1Rci0msLZZvcVixFomWzmhVxR9t3mPLAO/ie3
1EJO7Qlk9FLz6P3pRrvUp8C3hw+Kudn5DtEfXwKDxHRSVIQM56DRXlPEVoc/2C+QDACi7cO3VWrD
Db5u3EkU0cJqn/CGSPKRJ1815QoI2z51shXfGtP1XTHLzHPLLlkX+ZnM1RjzowWwKAEtufrqejo0
JAsN7m9dGYQ7iPGjA0mV2X4r7RykKcxi1VeUQlQmJFFEm3pqaOMpEr+LXlzmYfO3p4c4PK0B9Fxu
XIWDuB+dRqLwWmJxbsKWbNmMzD3S+YJp+mZ8kq7Pi1lo0OVM6oKSf/bwJqxwI7yOx/Os5kEb/Kji
+PSathovJPySfYZsL9RlxYMK7IvS/qPtazd5muOqRqtQa68ubaPB0N3Mie93Z50Ai5pk7uFwltuE
SihmlFMFh2CkxngOuFq7FYokCJjxbuyphCm2Ma1tgfataZCZTMBY21Rr2nOnFHTQk4nzbR8HNim+
rh+uk1Ksu07YyGD2oX8LuzXQRGgtXUQQnNAUfdb8ysWx9slyFZDrvw4lgM8SsOONOa7uGDREM79v
m8i2O9tY779YNXFVLuDfX9pDITLiqmxwVkxJfKMnh7XElh1jKbFNWMAnRu8zcpq4xNJQ/UcWIdqc
W4jO6xH7Q3vJqsFN7jk+t65g3A58rohpZiOODhcNEft8c64ZG9NLxA//z+X7mplvdSIuPULl/pda
SMo/MXLASZ9EMvpXaIH6Hme8s95hKs26mw7mmPJ4sOz3PhDk/CZj0PSTP6aAfKpNPfvAudmaPMqm
tExv3rGThlHwrhHBrcOFxajB7Vd3TX+PcrmziDIjhTE9AWk784SP3ZOHwHTgDQTlKDHsV/fjsi9P
jebnPx/x6n6FPNvesjTIfvqjD+vdKG5HF3za5eFBqOj+E0vmdCcNsdkUEEFecO4yC7kBCt+jCLMA
4esslrfEhK4paM2xWDrXcUpPGuGcQbisjF+CuneQfp7w0Y+D0YuHjk6TBbucp2uIfHCtz2QMpPMo
AgaBIpuhgfPQ7Yir8xvfOb6g2QB503OVxYXp3eipRwPWvO2SbKOWHutBrTmqFPHUa+uNL8FhFkg+
tTfZJXCEuCXpK+/NxYdJOJ8jfPtlzmSNedid9H9W6tY8WDBg+cJIst8yDdKKeXh0pXuBemUcCWM9
+68gU1KXDpv0xOmatt+lMl14Cio/Wt4P8F/Gqa4GG2YIt853b56d7XHvPdi5A3NJ9Az81W9n2gSi
8MOR/REUyLos0HEsgvS2pRi8G4iWmkIx2IpTZ1rt8DVN2WvLggZ8DTHqXhE0Zz8C1N/tWa8hz02W
9RYpYxDsf9Yt27kDuxnquUZJw0NV6fqfMy3Z9oZ0HOI1hFZdXsMm3VGRAhaZ1yNYt58IarsFSSvK
vdO8HfFwCTViqLLWmaNIdd6VyqVNttdjbf2NQbaSPzSDUI3/RDo/9slhWOwjH1dTFgybeU/xgeg/
MaAwUvLQaMwx8pjs14PiEPdVAxghmfDXMJyvwmxcUDWKuC9+sochOEiUfR+93v01Z0vyLUCpv972
vPnHUPdt9tWvWsTj/jG02aNxp7p/tUdwQ6xSkc4XH9ktGt+A2yqffMjeL4cAWXpclnnOHr0pgV8I
9dZ9jfCZxs+OXv32wgRU+aXfQaTQVJRtDjiXUy1stnEt7GMbgUeVZo23PxlX7ZarZpo4qpV0R4pg
Z1b9yvMU2D/5by8tmsThFItpRX4xsgm/7gBIsiDra6xOTBoD3a3T0W8nZLEL6ZhU0oHd21uaAXvX
xtQyHfQeLwxjt4a6o9J5suwSKEz6a5DXfO9EV62zkUwXcTrlLgfubYTFN1jIHe4bYB8N5X3FK5jl
uwDDzLt5SCXzyzSPOTHIfMI0m9zl32HbwG9u+uh1L5fMj/zcAxb/ITrTmxMe0MAv16RJwie1SH7H
UBHe/ESuBRLqKfMn9d6D0R7nnY6S29OYAcrhzGj7/IjV2J9DpCo7Uky2m5YkDzRR3NdcglscfXoT
QFPOpOsNl85R0/Jgtk68e8s0qHxT7e4Uq0WlCyMboFkOwa9fDho4nDNl50NQjlNdT/fGm9vmIUyn
jUk12NBo8tUwf47C7M8joQlEfM29JF3VtrJl6VSjYvTO9nv8IG3/ieM5uZIYur7NQYN8yM7T9MtE
Sf8PLjJ9p50GSHz1K+T3FKA++W7UvfQ4n1/NKPVSWpgKFJ7r7r/1DMJw3tDdb+HGJQSnSQQSs5FZ
dF71PvJnd1Xb2YwqyB6BKb2kWNNG/eRtmLlKgQCgxj1Dq4NkCv0xpNuGWWJfkMPtdZT+q23m12Ur
VGdzhHFqumbNHPwbHOStZdwjqmCRpHOP6Ny5nWL46M7+XrEAfLeKO+LGacfqHB5z5754O+d8Do3h
L3eBWKvj0iFZ/4FKChOEvw/pu0fz8fIyIdLTQFaJZ8BZ0kq+rOnOIa3SjRi7zabRr0Z0bXIB6oAt
k7US90GyZ5gaSLDvr1zqGulpUrtlEiXLUKJpRTyn8GA+HEyWO0o7AgbvBy/zvkit5LUaJYImf674
S+3CVAwy0g3v02TglA0WqX5sg+O756RpOd/Z2zlk+ZAsSZ3o4/mXx4XyYZtYLXlDPE5QulETpNdB
MOCXuKHCiSlnjMiGqmqZ4HuZUJa1sRn+2D5dv++7M6/3TuKau07XW/iW6iPdQ4hlcfx1J4OtJxx9
qABDltiPBXV+9HBwcBUIzNsRV+40Z+djjdi/wG5tM5w9x3oCC4NZXxvHGf+S+ME+vLvu8lOKvpVn
pFroldttA9qX4yQj5vPR/U51mmre8eGYDzYUPHU23bNiP7g3UU0ELu6ahXt4Z1T/TdWhsYUjVw4y
CrKRZ7lBivx5YMV8btFcfhAqAN0Wzs38J0Grpk9pl00PSSBp0U6rFTBHHZ14APrg+SHx1qo8bfzo
J8Xh7bddpCI5KQiT5rTsyDzwXotjO4V9I9Bh3cjDx5TuGVt6lWKuTLSHUhzTNVIOEzg+CIraSf/S
JGm8h8dQw1ugk/iTrLid75LNHPio3SNezomPUDyvXBvMl4Axrbrx+pnIN4iMcnYapi8S7OUfwYvY
3OsR2xpgou/3hWMCDtjVkeHCxcxI+zgMUBoo+We0JSgKEdCPPgtB2avUUeWU1faZ5CQT/z74JslZ
YWJ0H6YkHHBJtau/nRuRrUEZm2Dvrn1iw5nvK+KM6I9e4/jZGisK1hry60+WQVLReQIXAkg/yZ9k
b2H64qcIRAE3ehMcTW72251QXp1Qjvfi+XBVP5dOnKLtYiIJQ77ccORsHuetWs8LZhl1TR1Ad6jc
A9Xsoj0wZoX2VRU0isgMxc2OxFcwfmPcq6kRK0n09pG2NPq5S8z0lCRa1UXS6Dp5jIPd+x1Ysoth
VjcTXgCW7H5RIjPTr04lys/Fhkb+/qYWmwpqMcBAgPjSrYidGpcXo0WaXpVn2vbpmD35h+V4f+M8
68QFJ414clS8ThdjaxE9IBLP3omnEn9Gve6EnKFyDpEFjwv1X3IUDSslEd6nIdm4mlFVjYKtBNlp
jtkAOxL0bQ3IJFkTzySmUec3i4CrGSFedFCqvenwFWOVJ86Vr9tHYpgPXSpG3e5ZsWGcxzUgdytz
5oXTkgrEf5T4hO09wsPtMwsr8RyyadgCOaL+r47d5HMKsF09p5lZ5PVYXP0l6W3Q/XBBII6Po97M
cE31XmueUVwkxZjMW8aI0CXqrq0T7hYOP+/DeqTe5n3Yc8ox7HPscgOu5IqyNSnSaL0xvDhmDZ0C
r8L4BoAt/klnc/5MyPjY61bYRKSD6/DLGUYmxMSju+AKZxSLMmr6jvGptU1Js+qN8koDgUCJafZx
AVEYi9lFpou3PejCsvMSJwK1P5Lfo20g77wNpxDTy9wdhR1xmZZ9ItATbsSwBdfYQUFyadfD/5Gs
KKoKD2F2f3HjpPodGz7qslYriUfwcS+4RpBarRZZzC0NBy2PHsZd30Vg3+cu3u2M4oFnacAQNy7f
m3ZzfGieWwLhEkTGXmawz5lDYUh/4SEOviCv8H9zqm/xTUvV1WfAxrn56jXuOqHt547WX5rOSBgc
VKZV2Q52N1w/keiunl/7zNnxznKJzH2UhQM8/innJlwvwc6qBadVy+Gp8SlRwdtXyfXVbaJJFdu8
b4/d1o3oTRFHsjoFMIFPGC+kiyxWHJD/QzDRLBlqsdqr4wFvn0BYvas/9bGLzsvi7sG0odqCQKDx
IWrHOXyhc6JZzrFzg2HUlolXPtD4E50x38/pgCdjXtu9BkiBpuXpa1BZSI/12DQyXyLtccUYuav7
NpHZUGYuCrUOvx1afMLK0wtnnLtdnQYBK+KITHE6Apa/I1DfmZ+j2a+f6mUd9bPJjmPFB5kcqBdc
7BBQFxrPi1qx2l/A9KvkjQ81gt9i3alyU7nBRyUhdvPJE6y7SdNkFWK8kcM4a5AM7u6K7XxDPvBY
+U6UnEdMDw9dx0P/JXFJTrqypyPQZ8dCRBfPnlN99p1dwUNHaf5FCBGOO9auxV4caN7gHrk8g2Y8
dsEZqXvPg9SK7mmVnkGdikb+HfcU6i+eU9m/MXxmf5A8dviGk3qdcyxdPhsrAaHNezw39S90Rsl+
nojyjNgk6ObDsRUm/nke/r92kpQX8N6Buf/xzbSYE3ra9gmMaBH3ND0MG3lcnfpn/QaUGzAI3f9M
aCAP0DzyawsG9+PsRut03Ete5broQyFeRT20ODQSXuVv3M4jXgCUAfVTg1o6vUdYLoJi7bCjIpaE
xi2qXc8PQx+0VQ6Cl36fCZ3qLngHmWTWoWunu2Txuube84WkXZNiCAw6UEykZ1J9DjZbwXvnSx+q
6buRHW+Z77eEWhKXRg1CNLpal6Ddaf+CUJe0/djuuFN2f6pfqI6T3Lpbb0tIgLAqh9YAcU9OkH7Q
qy5RpMy7qZ54yZBY3Ja5r24deuu1P1ImlypJOSLiCKNSjNk3LZSnuPqzYJLx42oTbAcJMACHr2eS
J9PFx6dYIvRyClA+y4eggnXLOpedxm+3/XXg/8O3glNB8AJPbCKdn4wid5EPRGVA84YphwBfYDl6
IQiFrMH1TuuC0iqPaz/sLshxuvTsi3QIL9aBLCWTa1wubiqQ185qD8Q1jCsRnjfRBDf9WNS+aG0q
icati6eXY1jE+IX3V8Z3lecYe4eRAri4D9eXJsFJm8up2RCM8iUyixNf5buTtz6REGTT+2xaxud6
x9B+l+2kjiB/6Q52CLGnqF+q9t+B03W5g95kfQKSyoT7OjhROp2IWOtCnrb26ItBN5EsFmjU32qA
yi8T5cglnxMwJEaso/6i8AXYX7MO4MgEE1tXVohD4su0wXZdp21JmBypR/gXcEXi8UjoZyrc2G/H
y7aGm3nVnuxizH39/i0x5Pjzv4iHFMNCsDyk0tbuxdXoXk/rUUNPEPnAwT7W+BXBoWZunqFDCnOy
XezxQasW3gNwrkeu7Drx36xJ6iWvfduIPF322SsHIq3vbMbxmaO2JOY0Ovx44f6yi/pQW33E8FS0
K0mGJkbrpV73D9VV6ZcaisdjdEDSX7ihptPbQ5iE3lk22J5H4ptxdfSRMqeoSuZfUCHQ9tmYBeyw
YYPUkC9HgFkwF3ZXxOReV/pBcgDVxGsoYMEwFZfE59TJ2VsA/+92pDSAViPyU0awzlWAgcjrijkx
wsnbTnG3VSQ/hnf2QFB+jeyQ/oVzwIwFHNTWZWBnG5SHHPYP3mLoRMyY+yn1duldgpEsWgIVtvB9
Rn8oH2Vmdn1fz9H2jRf81tC3rXU5ZFL+DXSw/0OuK3CQzc6OJixleI5XFJ9cGin+p6kFb3czqWG8
MdVlF8eqY8ltXVVHuQQB+xOP+6tEI/UPEj0r0ADevEgg08vnsW9Hy4eLmYUN6wbWkq2eXyCpZsZD
i+bljsndpMzly5KeZHVw6gUZEQ851ptRlpR4ROhfZk6jwjbEwp8YavfvWxbpr8HsqR92SPZrT0yR
uJ/BqR8SktJuJlaD+aanSAUdb0L+P5hW1T7OaOA+/WZJR0ZL6U3IsDm4eeST2ZZkWlUgmtStJNfU
OGlX7EGDNSgzJG80KWKHy4TQj0gHZ05RJKT1+EpR2PyDuNvmTeyd88NbR4idIeE2eSQbqw9KgMot
yhG+p49JazGS0LgTIoRyKfULugSBxFD55nojQaH2EN2Dq6Owe1KhnX671B+bcrUhQQQEKuAZT1JZ
xxdLf0cGIojk6E3vccaCx91zYlnKvim0eALfTLXGxAxV0XuEmrmFovHtezIc8/c47KidCjzZ/NKc
erbswZ9/zw6KrxMi49peSKV3f/FIkBzKmuKyFyXGvhAwEd4S844opEdk6bpSZatSr/S8LIiqg8P7
E8/HyDYCDzcWMiFNu6iPZPoqSP8Jynla61dBhNRfLvMkLpy1330WaS9AWTv2/e8Rps4iQZ8T9prD
hKjsgg5Ka9kkcqIjYJg/JjyraGPTLromPstZ3qC7BzzyyWA+xQv5FLnvNTAaoa0zMioEcUYagma9
dLXcKq55E3/SxG7wtwRD9FInNbuQ12bB51Ylvn9ZZWK/tKKv+4cY4cq/ONnEp3Im3uWBd+v/EOmx
FiTeDUlONFLzLZGy3a6zOPBrJHWSXZ0s8M0z/jB6vrbMrugpfRHs92mM6pThcQMNkR0dpqdO2/jH
biwyAbtmurp00NIPHqY9cZ5oT3EZjdQNNsYQGV4O59gf11mb9c7HgpcVccfSiuPQZMkDLKkaeAln
PoWzSoBofJptBwdKpkQRebqdnse6IuKCp9f96DgtxguSLbqenKDb1VsXr+1rp/bjj4fb4c56uCpv
PDmF9HqTc01r/B4dmJNSAOusijM/DyemgLsxnkMXKYpD5lwomq6+RGQzQMpHoawLGzJfXkDkG++n
Vda8y3Bz1BlTY/x06HpYLjGRED/EymYBvDoNbwg6R3MyEV8cjwFJBTk3JmkbpoqPN9mv0X4CSNhR
7y4OOWy1F6NmWZ2dlYdtf6+vNRhl6bsWhr8VgxcyuGzzX+2nLAkaaYE+aRPbkG3nqL4M6xA45wAD
wR+374P4LjR+8N96TNEAtBK7r9XRDUjuZbp+3iqkEYtg/GdUCMcsuj8QWlL1TmrIy0h2FVJmyKT1
fp+26DhjNh9fUwBwbg0SSH8ZDPSA5mmkfmXx0Dh3K/Da1xl/QnvCEi2eNSriFg5oCl89oHCesj2A
C/B3Kaon/IcCn2e3ZC/K63t7wZdJCa9/Y2RQ0MxfHU8DTLmjnzVlpPuZ18dZ9PqSmdrW5W56qsQU
ye/yyvHExJUNHoW+PI491UE27Xqep4QsETGiHWlq2DFOIp0Gl8kPI/Q7/0eIhpszFGyDayrf8Xc/
RNJuPHEDKiYGpwYmhgyXFWmgB2f1u1ua7KXleiMdhovkZ4y9a7kXTVX7pWMT8AcACROUCRkjosB6
m7z51eEheQ+mZqCuYkledTNzyquVIc8ZZtyxROKg2wO4gJA7wSfUQXF01QS+5k/J2YWXQuM0NkGU
r3Av4I+uK98Y0hjkjHQ9rG6KY+py/I+0M9utGwm27A9dAmQyOb2emZIlS5YsDy+ELZc5zzO/vhfd
QLdFEYdwN+qhCjDKeUjmEBmxY21DHz8mGnvorhspo/VGFM4hdEW+eerMiMxYHgb7cEAHvOs8zJRu
9UJN6rkdhVDyJ3cay4IIYoiPvGfOEsNQcQyjn358lPC4vnh5WQNfCHR0+FPIDnKC2tVUNyo3mE9+
b8W04RtFiESIhqpul0fI0e9IO5AI8/Navnh27D00/uTdqVRqvFuZm5O1h7mh9EfH6bV0N42aOd4W
voSfNjRq+hv3weKbErTey4h4dHJjiFy/KX6EGJplSCB2ZBU7qOBlQG5M85z0A3hoNl1ddsFPeEaB
dQYqh1niOCajyfUHLIKrWEX50QtKjQy8ycXraFSU+vgMQUYfk2F6+sVSENHTj29OqBmrsqIGkdva
QWZpuY8xGzQulMUoVaCOibyDnCwb8RpKZ7w34qTNPtHz0D6MUds96mles00jaK9R4wfDl0rO9xP6
R7obWAzIxuw4tfpb9jhPfWI20khhjnrWIVkzDO3oeyRLaARFv7bjYjqD99Wmv/XsAa2koRjQMine
pXvT9jXV38VYLP1XUmGfJWt0Gu9I2nffWs1GAc49pfoUNAWSfWg4tzkqKePojZTg4Db59KN5uh/+
8stWGw5IxkG/zMwMsZuQfHgng7xLAzBAd74YngheQLXnT/EQsnBCmTWX0cxVlTJMIG9p0PHFLmLS
gP4n3omORqxDlRhD1TnnTqR/oCrbZLhxk+b+mLUJmhwS1cZz49hdvStavWIhIP/xSCf4nJiS8LG+
n7ywdHY+sCpjX2vZ3MXtE9ccFV+Lvpp1VE6nkkJL+8BPHT5VHE6A+ZXSIYNqGnpznGg3QE/J2WXy
ugwqnKmc6heQT1R/ksQuXmuns6qd5ps2R0XS0rmBiAPNiKwalID+bI6wj3QvDc+VOqD0AYqDdQfZ
IL2+F5MTPpPqN417JmICM1SYrXfUSoMzjeQ/pXO/RW1N0tIo/aMa9xBh+F+78gj+GG5BZE2g8Ohn
BPLPu6XnivQRiVfQDlZ0qLq+iU41SNuAC1bQ3QvRqTNEwA7upklX7Cffk+NzOi9G0hMRt9wid8xn
FQUIeAOjiG/9yk50CDtO/bWj6DmcU3rs71MOBOzUMmxhfcpOOUdD239vQEP/BzFBfpBKKkEbWbZn
732JiPqGTjYVgnORDy50IuOmqrBc3NHYgipiIrJivnLPN75rJES/aCg0CZvQHJHQpH3TejJFohfH
rupMSDccyPuaJiMXEEVXnvmzIN7V/UDzTSLMQj3odBalJ1u24/fE6slsT13g+AfBDTj9TlLWPtLi
O6d09Iq4meudol8QFLY3nd6RR1Ls0iAusQznB9UzkdCErwXz+QAdmn6JpNefIbGpT0MtkleFefKt
Tof8LpD+OLeNeOyghjdmrzTqq3OHska6zAFi91+QKpjZUX8xh93I+XXrMNPH20SmyYMSR7Gxn9AF
RzvDQmrwFTKGT7cbPsR0p4FnJm8/cVPknKHYfGiGov80RNHUfMop19E35VTNS0pOEmkoIPqvKCx6
+4x8TC9RAWXslJhCWsauLLl4Xno1V+rvFMbVbC/6sCw+kNfIb3Liq+lcIYsRx0D1FVoakHAB6UmH
4JE4RHzXfI/oM5uQjaDZbtDATWpUNuB0cH7YldSVctLKehGdp8kZ6SjLEoLnwlQd5lyQScJkNsDh
lHKFYxfIa634iMw1vqeZpoo+9EViIAVSU0RXsa9nqIUj6R8NcskFIWQ310FLKIyPUNBoXTe00M5c
VDKmvkeX5f2AwOVHD0VrVNEJKwyRHSvh9IgybVHeY+BcljstVPnVNNoIcSNs5N+otO3knGhpEtyQ
IM2J27An6lBl1aP6tbEL5Re38Yy32+fW42imEunlGFXmDmxkGz6VSL9Ouj+M7TERAzf+SXQ1Aljd
y0+o6qIHDdIRqKg8L6b7sCx1bGdptcEADvWtn97/D8pAU2nCpndNuwtuwHMW1l0nQs/ZTdY4aIf/
EZ5eSUSxqTt5HU5ZWpoVGcgdmSXHHirwcEKFrub8VROihDwqxktRjZl1TFpOrLHlw9E4EfcbdM8V
kKhJgANeE7ord5T5z/9C41L8HCn0FK0LMFrda0auowtBvyu4Z27BoWfQ5gIkCiSEHKsJipJ/FiDR
aKaF0tHTui2YhIMH9OgYmsK+H4HD7MkQWd8Vb+I+4RAHUtNGe5YTjdMIGOkb9M01UKSlYx1PWcjC
lmmBBFWY0qTL1Natrak5tfAwwWSH3fk6dHOFgWlawOFsoc+uDvoCR6n4pHFHriFu61VPfED/i47C
fK4tKi75Ay5RZUJD9vVBtdW3DABfQ8+MedDS0ySjBbL3SDq6fddpD8gY7LMUmrKXFGRORF2Qi9DX
HNPanA5FH5c7zE2dfdHnW6a8a1MLbNf/+SEzk/SvqQVtqbIqk5fcpSn0PWRWtq2Ft7SLdhsWrauf
E7kGhlAz2P0d4dUczMSSVeua1I/Puq0b9ybYuA1m9eoolrR4W7qOsG3xOTv0Ka2GQtQVuLOSnZLG
Je8r43j9+61Omr9GWZCx9cY3UWENrVvQFO3iUOEfbapDXyBxZTdRhZCSmK/bWA8rnwrLHxUTU021
8BVePBoG8g6JRtm6FjzEo1GMzX0b9x7wNtr+rj/fyltEC4qqxkSuBK1+AUBvgS2hB4laF6M6Qf9s
Y9onpJIUz/91HMFsUHXcbzRQtMvNJsjYzhGxMPuiWr/PJ4FUdBr8jTnxnqvLKISRurTokXxHnAXW
iC7cYOZ54BZPdl6Kz54zKMPNFEbCJQ/oiQ1r9vn7v91E8aPCUpK9ywIgv5zrAqsTCx5R7RIitC+B
wTVDiZL4OGSmD1J5Zv3HZg79zRNiA3z7x6hjMbaFaYJjwhzHb9Wav+3fK5qqC41g4eQ2nWJqbozQ
F/SSVBwuwEUmcrez0B26VUs8dqEqYJZcUzTjpm3pTjjFqlNyr/LoKaZGD7fFSKwx3dMS4RmXjHZa
RAQpHFAqrbbj36SWQRW+QN69S2jJT4/YQaGQTWGeoBRMJvlsVZNebGyf76cnlGsOBoliRuJds3Af
1JwkD8NQjG5gx+YzoCh0DFOgPl6fnO/X2zzKPF/YoTFHWqy3KlZiSU1jpFQFZiBQ+obmwkC4fTHV
5+tDrT6QYzq2I0EogmV6+81UWlUn27cYCr/sYyzJzM7SwY1VvfZAmFzgIKeb0iTR/nYUAFJOVTkS
k0HERPuxNkAfTFzq6FnYchtcWQBkNlVyq9x6LKpyb4dC25zRt2gPrs8FKd8laQ8fqu1npBEAQxF8
ALMa/OidFtmtSJQx2NhY5r9/sQhshtekRcsqdYHFBkY2NUpbWQ4u6RKFFGJKvTbvkemRcbgtSzU6
mHq+ZUK+8n5tMoAGTmVsMzg3v33owivCyGqq0Y2UEEsPs0+OVtX2Rx3szb9/SoaafRIkDh4YSb4d
yjcjIPIxczOSw1cphpbuLmq9pi7TjZFW3+RfIy0mTVMqIGTadHQbgtBPaLfM+8zJR1pjROeWUE6o
ydrm6fp6WB3UoZqoY6SjEnG8fTz64bhA2zR01Ig3frJi/Ne04PJiZ0K7S7VW/BipvP68Puja55Oc
eZKXKm11yQunbc2nqBP3rk+Py02Z0mOlSDoeSFFXGy91bSjbFBItnqMJiIRvnw/2NFfUvhjcXgIF
72VJ81HY/dcOvbNxEq28ScQTqkHZg7MAD6q3I5WjzLNOM3s3qrvmAYqofhoxD/lMabf8YHs+8sVQ
fb3+IlfHxCqInjPOQJSZb8cMRzKK2lwe7ZAFp1R96+Q2ATF/CAfASTACVPA/I2pyebk+8PuDXtc0
zgP8aFVzNvh4OzBauCyGi1Ry6BkB7dMU2xM8MH7laZv/pwMp8Te+4/t9mwGlanDOYvRhLk2zKhZe
H4i6hGWv1NwZYcmlcVhvfMP1UQhpCZ4Fe/ditmh1Bt1xaEo3zQfkIw6y/UcnMsXGw7yflDwMXrQ2
R6t4/9k0Uqey85rKrXp4Zqh36ulskk/sDwH04t/XP9XKYOZ8euPKBdLXsBefiurWaJVh0LgAd5Tb
BvvBUzB46f2oFluGS/MUf3sW6CA4iYZMbTZVWDpzOb1hUFDwarco6rL5Ba+ZW5Rox+QeQCGq6Y7i
Y3dDk4/3gINRwk1X46i//rgrnxAIEsuPsx0zuOW1BALk5MWkVF3DC9oPatMid6Hf6OX6KGsvlWjF
4TaHf5CxPPXscMqxl8pbN0hFcPKm9Aedu+nRkqiNr4+0stLmtY3Zt8XlVSyfh+JCH2iDVblmNKnn
drD9iBw2MGhqzl17Brna/LvlNHdCjHxVrkAcfcszocgxU9BBE7hqpQwPnAZQhczJuRU05p6uP92f
AHIxZTjAOXdY0rN+dd7h/oqh6fQL0MEARZL0fqY3s2FdRcWc9pwdXRXypjaq/D9aY/sfmBGII/ug
+izAfG/sZyvfkwkjBBYkOnHb8kRC2TyIUsy6BTS9z7BrKVPaYa1cxhR5/fVnXvmijg5wmO0MVySO
wbePbFlpYrZh2Loh6q5bpS+Mz17ZpjT81SSKwEDiEXP41yElAnK2TolABSOhxR6AUifLkjCqXSwm
IDkY5pHaa31QwZ7vs56O9evDvV+DDIcJI+YqKmVEaxHJTD3prqCxKzfQgtYFeJGfFZ51Y5T334xR
CHtnwzKVXN3iPSboiqXXe5UbNs50D27HPie+g7h6Rr1cf6DlUHwp1TLJ1XHymLhmLc4FpZSQ+1uF
AnrVlTd1rtcoVa385BvhvwYsf4Zises2zEHnnWUjBRhUZFWiujiJZBeClq80DvZzV5a/8f6WX2k5
0jxP/1p6GgCHOG5yDCqCoj/1rWcepAK+4/qrW54J8yi00Khc0zVuXcv7SReNGidFq7ka0QjEVcN8
0XXHconZrWPXaNERKqRzh2dKfRxgHG4stpWHxKlLZ21rxClcxd4+ZIxVMt5FICMFooubTLHbSzg3
G1x/yOWS5iEJhywELzQ62iRy3o4CzMuUITuLm8UGvekpfaghGE98ZEJU3djB/KOzzzze/45RBHOS
Npy347WTQjTkKapLYVDt9ukUR1+ryoJHd/25VuY9b444yEYlo747CTrUPqOSmYLuFTxc6ZqOJhhL
DYlcemzgG2wMt/KxUJ7yAkmHObSDLQ4DIy/RjdN/wLXZoAmpjKIPfFzLvf5Q+vx2/j5zeHts9Fw7
hGphhLfcOERjRlxmUeGx4mvnJcyzgASHzOvnslDQgNm4u4XkVPzglMl6xP2iFILjdoKSiX61E3vF
DzWAJ3ZrhSffUasLc1ur95XtoHAup2DEBYFtlbZ06nmPeZU1ygGgjvkwodUhdZMoujyZfRw63wAz
j9BQCtGhv6afQFAUw+jkZvDUuN1DkMmCPS49KtpxFJ/jxvm79oFtnNo0lZqHRcLi7UQafAF3Bmqp
G6h25E70G+4iJclJJtBsdv21r6wR0qa8dqzcV1JJUQTIAp78BDYr6L5YONi4tKP1h1a2xX/D2G24
Lc9nzOIj65QOdBbKnB9ZXhjsqm+zSWU4bPrgCk1++hujSfuzj1PFHvit+AjbA+fnFL+S6w/6J/h7
N7TBVYUbC2nQ5WmbJn5UlyVyK3K7vnFbZDL8ih7C+dQptjF7rdow7YLW/zi1SvlVpG15QtdvPpde
Lr70kBA+dqQMj9d/1cqX/pP/RaHOS3mXrk8HTfPDWGKDSoP2xa+a+gbuR/4ZBV208QLWh6K0RfXV
nPN6byeVIydQBorJl25UmJF5hVrHCLO7XEFg8v/wVHOWXpAEYn9fHMxpJ0p81TktAZnQuwQkuzkk
ShB8ouO8ebg+1soE1uf7k0mKW2I0vXisciQEiWp7ctEHTPGLT2z3eUBMcNcmQIFehRiVjcNrdUQ6
GefMk86/FiMGShr6WpxNrtYXFj32ICVRveH00vrkYRN/y5l6mU5gY+Sc1A2qBERt7+5vdacUVhk3
oxsHvjgMgq7HrkBJhTwjRSnqv6qObv5j5P1nTOYkGzERD+XHxWQJ0HGmvsEGnFn5J8Qh9HMiAT7n
fRL+fw41Hz9/BTxNTv3a7+zRnYQdhccM84HHNEYbtFMSVYwbU3P1ZRpYy1qmjqfhMiYAFWzaATIQ
16l77bYH8H9uZZL8nsXzF38qihe4uMXGHF1beoIuLkkNm7LS8mibRXlF35KtNGg6uh8ADJ6bogrB
IdHDfX05rG2wpO1tBpO2aS1XeVRX9HlnzkCbvqBI4eflhTZFjXbJGPJXT/SDLRYupQhwN7I0WyPP
y+bv7wj8NFLGjIdEmbgvUwv1kzMCFR0y5yIHrf3VBTWagsrMs42htbWx5xouiw1rW3t5rJRG0VGA
j/mqXVXlnOSN16FoHMPuACY4svdYjQTDIeNa1O9NJMbuSF9rBILfc27gaNnaTqUBINjbmfRBXNMd
DV1tHDx7VxlljVnRJHr6onu4P8frH2xtbpAFIvihLiHfReJpkHraCO7MLRM7OfWOYh1AByREj6q9
MffXNi4CClUQx7FvLe9LagfiWfbT5HZVOZ78PKgv2OXkB9Ufpw9BkI/n64+2ttZABVIGJMg3SPW+
nRHIgXXfB/7qdo7niJNs9fYObYvnP3R6Lmw39WaqhBbXzafrA/+pFy3PehQjtB9w1BMpL0Y2fc45
FcCFmyuDKGBLhPJH5eAC4zZWaVdniQ7CPuHUFYfHvooD6AYl7S/oLAfjaw82IftI10ksQMuHtDN5
ueztQzGGoOJt8ALxqab3W73kZRd9TiGhzawcr2hp4Agq/wYN/vQ5KjsVjdJomEhIUa/J741PO/ae
nqTmdWqmCV6EjUToQPdM+Tz2kYWi2S4HVPktxLtbqDk6vkHXX8zKDCBbCyPM4TQhyl5s60OU1SY9
uwOhfDtjzAotUW6jOOi/I7eNklPdtmF5+vcxNYsUGXl+Uv7LuKvAUyLoGoUMfE5v/aEsspFpx85w
RPDqaTSrdiQ9/l/GpAItDUcnpbsIQCqf7PBQMeYoLY+PoCFobtgbToYyDE+d6mxMuPmMWsw3BBcc
lapO+p26xtuZDqBQ7zwg9K6f4t2w8xpsbPYG4O4t4czKkpLkpg2uSKZJXLD4gA6EWBrP0sGV0B4C
CBOqpsD2SXErhdUag/kPpulDVI/Rj+tvdGWbkhLEMvEz/6Io/PYJpz6qTdWgtifAjGMPYYajc8Sy
R++OnTDERvlybZ4yRzVDauBuyMe9HU2mA8xaGqncspla2EYNIFAZKmI4WM0Er8QEYL6xD68cIZQw
DKYol1eSPIspY+eB3+hBOaFIgqp518Rze7AZxCaSx/SHqSh3Vmbpwz6zG2/jzJ5nx3L2UC6dw3/N
wBN4MTQ0tEytuZ667Cnlhc0/OaYNAr3KlpGLo6y8mNhWHbIqUqZd0ZXVxtte+7amw+UaowKd3N1i
9pICTgnONXaFJnu0sRJyMTz4OeHCcr4+ibS1kSwY4nPuxyH+mv/8rxgh1qBqZX7JdyVMEh+DyCCp
SuOBkh2g9FAR2TlTWtzpVktvMJ4v2feyLrMLIi37RU0zHRUinY0/WQWleROiW2lc0Mrkka7/zpXl
zHGFa4gURFGkx97+TDQqjeWkw+TKgN5N0TaQwGu6kDdGmRfr4rvTL0N3PXlFstzLqEURGg6CYCFd
jVM/OXtd2ha3yK79mxZ/IBqVu77S6avRolsLI05oT342fSOPm+NOOsS0tiCgz86qFSL6t2go/lWr
KLshKQsdk5NJWM0eohg0P3g9tJhwxcTqy0tH2j0ix4msn6ZSA7UFCa2KW+6HyXix6xLTZVNacQ/I
NLWgBBfNyEcK4wIAf8Nm/aEbx+jnIIPiUYa+/1sUZtocvF7z6d71MGDbY1aKUQ2k/OpGh0rnH1LF
HDMccnpxo6t1mn27/ibfyQm5rphk77X5JkgtcnkJTADGAkvwDa7RbSheiQqK/r8W2M8X+quD+kGV
teTOG3Zmf1u2A8TQjA8T7Emkjb8tROLpxgG0MtHJ6LOUyM8RlC6rCbYG4DIpNenqOar3nW9on7nl
ywe8B4en6w+/sldyJ6TeZXMf5dHnje2vNaU6VdbnhYG3psLeAsqtKUHpRBYew35D3+gnygzBv19o
SKOQg0RGw5DLzdKfQhGC/tehQaSmeSFscMJTL/Cg+TpKzdqqts3rbbFQbFRBBgC9+aa/DCGCeqS4
OGm6m+r0cOt0LZwrEwsAyOvpF+Tb/SlVi8frr3XlPGA+kTw2JbUMbSkW4upodU0WSKraFvpTQEcC
a3E77R+q0iF6LjvSVP4U39IC7W8Jnlc2IAzpETsi3WFLdhbftE8neu7xW0SVCqGbVifwWSDV/32b
4yBHGUillEaSpVKuD/FOicfMdOPW6PGmtLDZDrQtv/uVpWDPiqBZskkJf5kVjxrD8SQBmTuAvz84
sLywWmuUo55TObz+zd7VLdkHuAMaoKocR+Ptze/1r7WADp/OXSya3aqz6C43U+ODtJvwGCrGdLFG
ayRTnDZfZdvph0Cxo8OE78nGW11Zj7PihC9H4pZfsvgNJj0IMKUiyzVoO/qSREYD1FzzTrndG1/w
Cfe3CsNrT42oWM55PYE41p5/0V9PbdeJWdDsY87RboahvUG7zJTRoukYxYFaEr59I/Y4cT9AYfXD
HnPGydrY8Faf2ibKJ0TkxyyXSzyq4xAkqgWa05GnmK7cPW458KqQFBxy3Yq2rvwrS8RRSVoL9vxZ
v73QQNL4npiR11ouPU+RDSDEiSHVyuzQ2FibWIWcba/t8BPCB8BRtlpja0++fzSiateR8j3An7fP
IQyal+uTcO2HkfeU+EgJKDHqInjQchD0vaoYrF1bfrIIcXdG2/kbz7+yJfKm/+8oix3CAJCEGXqI
3UUM6pVj7zu+9OLL0MsfHQDgm7pv9I0w9U+hZ7ENc9BQsaaySyONs5jZoOkJ2W1O2aJKW2VXWEpb
nfJsKLBDwRF412DjQp9OAjTgYwbPgl6lAsDQnYhgCn+I1ab7Bqx1vOBy43XfwkSR+D2IDADPCCkF
SAhKLRCLtOv6+6rv40+e2eNmFIvO3JMfnbvllWR4oYaj4IDo+7WBO59RW4cQxco5iBsYbDrWv3Qc
gvHHMqaKNO+AM4nhfbK9AV1Srs95RR8pvn+oe9gOQHYNuVXCXV2QOqk++lFpcFCleLsgLeBYcKRr
k1RYPjqnKCJ4O1elpQYXLcbzdVdX0lF22hhaF81sRwAMAvUrDVmBZ56vT8eV7Xcu7TAbaSFBjL1Y
J07YarPri+lOVBqOkeljjxYJzL2cVN3YA1aOTIYiMz5LzeeK4dvHjo2YNiNbcGr5YfArpscJbnGB
P6FfjXc0vg2XFg7BDSV9YyuU5m9ezsxZ1UD6jE2B4uti5BT0ZzROpltPwN8yQ3R7OYRbtbK1V0kN
lFsiURa2X4v5D35xjEPbMtx+GjBL9LWUnS3SvwCq/fzvH42djZYGG7kUEeTb58EtA48YPeVkdvB7
juMw/4HkVr8LG+QU14da20jIFWMoPQerFALfDqVkEAaLgvmRDpZ+4xtK+WymqfgQcun+IAZw65ZZ
bcRWay/S4XZFfobFwRb4dkw/AroW4UbqWrrfWkeFICzdh0ZXHOGrRBuXg/XBuBegxiZoFYvFKCun
TLHvMdwQN3N2hnzml2vRBcST3FgA74fi2qoSMNKQR3isL6bhGIZGLDs2ZUck021ZjeCqPWN6KqZg
K5c7v6K3M36+IeuYUpDQJdRYDAXvIWZTFYZr0GdPdzSHfAr08HR9cpjvl7Q2b2NodGfh2bvkndMF
XiDaSHd73yid80DVQjwabd4Htxg/Zwm2fE57O8+rXxk2FdCLOVaBhdXxMxaG6rMj0RXuqzQqwVZp
kaBsDq7NAvuKlxpeC3WjVYfIa+yXwTLpPdcCkf2e6G146gr0+ScvNyUZysHzXs2EXsadYgT+ZzrF
8vSDDQ3N3kUtuccdTRaKtrc7z3xN2tjQzyGQwFfLgLUAJVsx/sOpV3+tMO77iK+q/bOBrpvvucJ2
I33posD4sLTqc+AUrfVMrxkprniayu5TPSRRdhvj0PA4ZUYfn7yumH7hoFilFy8H3n8YeyRB4DRL
8dzTHY8GqUTlu0fZlWkncnI4v8gk6/WdDybgNYm9oDvmY9RACiFgvosLxcRELy0b9QYfRpiAmpqq
u9aaceqJqbfmxjG+clmm8M4Rbs0XRjIciwURNqqKa0Ksu0TBODSCuXL8n2oZcBpiUK3Ju67Qe3QU
cYShZWA6CTxOYfUPHFnal8kunGojYvoTEi8mM8IZrpEak1mzltfJrul6aJEqhYk0eLJxYwbzEQEk
g2c9VHf2aDVH/J1BX0SUrnJFOodABhHIIV2nxqQADyKr/Hx96mvza1j+KBLldGZxl6AAu9iDpzQH
K5nkwpXJ2MZgQ2wl+xBm8DiYbY7/xZrQsFyGLITIUgM+j/apo07KDb05TXKTFukQnWSY4lG58cPm
HXn5wygqE+gj8iZVufhhlL/QmY45uKogzzuoZF4RHZOxL5270VHbH5PixOOuq2M734NzVPEDoJCF
14rER+xFpM2gXhRYT/pBxym3AAvRND8oz48fi1Drfl3/tSv7lEDXY8+qaqKP5W3IwNwTS9RKp1ie
qk8xjqXDftQBOW68Fef9SyEBj7IY6S+jmYtjrGtpxLIDVXfVPnO+JZ2PgQMizo86oSpsG+xqUhDP
PQCioU6AHpVYKWgbwoD3RymnC6p/4COkD9EK8hv/uocp9H6DCSrZk/mPJz6pDS02FeBGIMb7oG1H
55Igi9y4Cqy9Yg4CqjqI4zX0z2+HDQsoTnUzkfyaOoEFbxrdcHEQG4t05WwTUkcOgMGWTh178YK9
hE5+elKkSxUAm3ioKc5r6xT+o0QhHZ3+edZw0SCUJCFN79lyiyKq74YMKLabF6nhjhiCPE5N5G/k
vVdeHJdHixwvtVfEDotHKns7iyDo6i5hpX/jqSBuaOYq768/y/y3LJYryg3UesIh1cuN4O3nyabG
8vS+7N0s9Dznt9MLMz7QVyChX9YswLuMmvXGmCszUdLLQKMxwcH7eng2mYNt5bR/aaVef+/VWZ0C
bmRngdk5FLADP4w5Tn7XH1Sfn2TxpBgVGCQ/6D8hYTev0b/mf61jWx0Oeud2MZYmd6ko0cqB5qd2
gpypeuD14GSF1WgzA2R9atwQv4yjb9RBMUPi6c3piwDnkDBNI+3gQ1T0Pw50F3/uw4k61yzUuLOS
MsO3IA4K7TnwCXl2iPFnz+WYDfeHjrlK/K3gqPqhNIGWX2I2jBohlwitU5/EgGJTomv/U2J3qbkL
8u3mzLV3z5xCl0n6R+XLv30LVuDoliybxo0ifXzyMHTBKASwIHKWRpwG8tdYo2hl/+n621+ZZnNp
DrU+9Tn6buf1+9fLD7ISgJtEv67RRPWQ+NDP4QJZe1pe7Uc2q2Zjw513leXHJkdJLZIL7twk+nY8
UmAtATRCcmxVjcc+0+pXwF3BHmoC4NGqmV4R2pR76E/ZxjxbWbbcLdmDDK4OvOnFNDMKURdeRQ20
lTUYNCBjZ8M3hvP196mtvFBGYBXNuwPMsEWEXU521JeFSY9a2IIsaQxPrS9mpAnXLHrTZ8Lm8bTD
rEhRDgkYounWqJkTTy0mpPEOR2Wv+VX5GASc2Og64GaiEuh+cqX/LLCjlhu/d2XasVtSV5t7l943
FGEvgndxFVHEA/dAedgsHsYkAb7fNXrc7sLKS9x8aBLncP09rY3LFo2eAMmzEEtRSRHpgGOA/LtK
bhWXpG3CR1nleAJ3sfaRY7IGyFqFL9cHXfk2f3LjZP7m9shlfb/rBojqc/+gbk8FhEQVdye7s49D
m794eEy514dbmXH4/FGc5XxVqUovlnSVxarssK5067oF/WF1DjYMski25BlroTk12DnapMnAYaN4
u6gmo6QciImla6CFng69r4c/MjJMM9o3G7FFDirpavB7O6QacfikwlsX506WBsbnQo4/rj/3yre1
CGl0PhPBG+LDtz9n8DIFnqxauyEWm9h5J6H1WDCPz00r8tsYzJg4akmQ/3uiZY4UWRb6/G3f1Xum
OFZDShJ0FHaAwD0P98Qk9utLR1hwvP6IK3Ej6GXyH9xtSbQsrx6jM3JXDYvazadA2xu+qe3KSnX2
ahQ2p0EvvLPmqc0pZC2dAsz0nq8Pv5Iq1JhUVJPYS8lRLAUd0YS2PRRF44LOmLyDsFqQRBk2BQ8h
sGq61C1AWCiVmO1HPUwkWdZI87+oAeTfjR19JcKziCGJYOkXRI2w2FcHbtmgHuncGeJ2PJhodMyd
VIa2OtRdXm3V2FeWMDs4HQysK6Roy2OS+y7Sraamt6vPUew1QXvhmtXuHDx0DiDys41r79rTWWyQ
JDP42kTKb+dygDNboTtR4wJqpmm7rHS8hIZs9L/hyVGLj9e/68rpSFGW6xkHFVNrORoF/QKKYtXQ
TdY2+1bRgPIbWu62kaacrAFC8KBZxmMJDWpjPzYED/L2YCbdMofNPOZco118RuQtkZcnNBDR4Rez
VDtCdYwe2nTakcZQKYHROnI/JXb/5EQBRoq5tMcvwL+V/oCGzyPLbtueefSnybYhQRcqllG21wPQ
65sak4epHMLdiIeCdoAGVVTHuk+A19U+YpmzHefDTFGfIIL6uqf9Th28Z2A6+qO1s7zCetKKWkl2
Eyyze6/VjN+xpSnByRioGrg6OZPn3PcgAXdV1iL0qNsnpwdAcXJo1AAD2BiKzscbMafsrN7poP6Z
MWJezMgOBl2J0HUCr/+dBwDuXJr2GmuP74uRHSpYk95eM0Oc4nZGCnR575eBaWxMs/cfnqWMlpN0
mcadbKlwMaORRj9QbC7s7EI+zSAG5zf2Wm1who+OmiRIK3pNIvZbb0fIJrakb+s/gLiItIWqvZP4
lX6ApZulcB6bsok+TTXaGijFdXnnE82dqRlF94g76o8jHaVfr8/692uaeGkueRB/sKkta3JhTa1t
ivUJ5jJngmrBGVUxktv1QFROY09YdH2892uagIMgkFfNdQfazNs1ncRWUOL2Q5+BrLNjCMH8aFTq
f03X9vvrI70/Cd+ONC+6v6LrQYgsxLVCdRuM0I/N4LQYMHVA8DkTTyLAAsgYxvJ8fdD3YQeDsopt
jXieVNQiAm2ikX70gMcTHknUPtTtm26Iq43ghhLx+x2DKPpPzpr67buNP0vHviF/MlfNo6x/0Ttw
t9+dMo/1H4VFU8WtKgPRn+k2w0y9CSv44h6cazDxCYzFo6yFU7qEKjEpKcRr0a4wx2Y6YMYrsPzN
08nY6VpTlLsEY7AZoFcU0W3kJCTFfTMuWvg7aGsPbDRt6daFTLoHYotJwP+3u1+F9OiMDcKygT0d
eJMC/l/DHrOMB6s7lEHN3qrVWgP5O/HwGPZxs+voohn19kEJLKJQRN3B8IwkSPlshhFsTD/xW//W
6GxM5TCZ9397phVbB1lAqz2UbUjlUZpBvZt6yIP7CfPr6Ezev7inoh0mxzm7NIFtCc2PklpJAHak
yV5zgsSTNDzt0Ub8/lDx429F7+Bc6ge+ilslJmH1YZpIRcDjjqLyAw3NBolnmO8vWqPZ8T7Ag2zg
8Rpx3zfaFH2tJ+zpdmTGGzLtHrEAx2NaFd/tqLWrn02SkxQF+eUEtwbkwPF+UpXopRnHwDuUZd3n
J5CnzrkTmd68YooTPgEOTeOzaUKHvtgYd+UPas6Sec3ICVQ8r1L42DKa9f/i7Lx65ETWPv6JkMjh
FprpMMH2jPMNGnvXpCJnPv37wxevdmjUaM4erY61F64Gqp56wj+A5Gpn9QUtf7S8mqFLhF+OZVd8
TCqoaZ48Gnb8qja0Ry+NXXO1SLwYzVOyWkXV0Mh754TwfxCfObyoh8zYbcAiL1vE59NamS5YxNq2
l0dQ8D6IFlgWuOgcEwkbz4/gh1km5qVtVXy8aI7T3tdo936XjLrpaYkr6fhZzKXqHGzYL9qHIE70
0of1kKWehX6z/XUIARA+zBUowq8mGtzFa5imkuKqVt2etBr9Ndr9sjW6eoJK6IPUBuHgjmNHdjUz
stbv6znWk1OYFTX1VAOS3EUUWFJwwp7MGM/tuWruEEzk1hN2zQxATgyt/NY3sTV8awypUV1Rqepr
WGlRc1/EOd4fYRMhaDQSf+XThFvoiJvIks45rVZ8MAyTMAn50pLvsKSQEXQ0EegdM0C+Bz5EXh9a
OvExArSmoid+W+OTDhpvFhe5wPvYm0tD/Ym1XoCqLgZ6oGVFO33CRgtvPTvElMpBtlnjj+b4WGTp
VCGtmUedlwKw+BUEtUlvKM2S8j63nfEfp7Fi7qih5LPTqBqxRI8sQzpbLVQFV+DRGuMySo7jC3wh
TJcKAjs+rmZVeE1vtwqG2rb2qzbAQfhMfpjw4x+K5lIWtU12CNVajg/5KMXZSck6JQOuFiDXH5dO
8rXAvPjexM+NobgdiE+y0ZqGbydg1S/wevrpUjpK3NxZsxWcicHp8IFKIn7Ea0QujmIw29rDtpuD
ZUUTw8UxmrLwQVbaQTsJIQ8vAuWl35DfcdXVBQKk3myYXXQYhj7EPKeUElQfzbpLvaBBJPSI38D8
ONV2dc9b46UzwWaUVTGCytzJlnPFnxMHk0fAKGb3dZTb2voHukeHBW3TYffFvRBgVl2r3L2TkS+m
eUBCoHFxZf2T4+6h/B5Vuf86xm3+URGq8sWAJhMe40jE52FsMuUwFVibgVus6vrIX6Gde5vKyy1q
g5ENQkF7yevGPIZe5TLBXOpr56r9aqelEScits9BG4cV2Vxk3+mZqr/qCMi9pPqk/SwNQzzWpVY/
xnFo3zWhag6uVRvRz7DPx8DHERSNemwGlJ2adCPHQDIIgQFI/+r1qF8yY9UeOwmqehBUHtu+vBsd
Z7zP5Xq6l/vceP/NjwAgB4/uNxhpdfk9/7n52xBDu7bkXSTUhZ9qfDRGl1tMnAL2cuTmsel8noqg
+/ruux/8qEJBatBLvBrL4zGERG46WWcHUYoDRWr/EDC3u7u9ynX1yyukeQfunT6Xsh4ddICTWydQ
rLMkNEe4FIUBdtLJoD3l+Mx/rasov9eNsn/AU3B4nuu5+n37B2xkcAhcmTQ8VLgh2roFj4ZforY1
bxfzmPbQaOAQyxCI7Ig71un2UlsbRwODSGq81Ldr0IEMJVUeO5VnpTnmBhh2U5JxKSAz7zwpUKD2
CrHrrGppwJs0DxEguMre1KRpsC3QrLOiRq96aFaXWTjmswhmeefJNvJEh6PKKBd0Ct2ppST4zxZl
RK6mhBOwd2FEcSQG5cnoh+n59vu7ToGRi2B+gVcntCqUYd6uEkymWvXKaJ+NRpLvkySU8BmNLF5i
W56YCBTeoLJ7bi96vT+giy8Y+YUYsVAz3i5qzhifpz0NPRXXJAQZMXVggGwASu8V/39ZipktO4QZ
3vosYNpRBfJQ0+aacKtHC1JzI92YjlkSRDvH7vqD0XICqsRMlLN9BbzF1CuOSOzscxUBsF8A6Y9k
vdVOD+J6w7MKowDkaQDr0WV5++5mAbgmGXTrTCQPZB/QZihcLTQs7KAkDNcRs0St+/0v0QGBT7eU
bjS3yNs15aThNGDhhqCpuuRUnALF4yKWPLOthp1a+zp6AVs20RdFHgjZyPVIsmmaqMVFxzh3i2WB
ixxMGJ0GDNqBvg7AmQ/jqNn4i5PZ4a4LCvDAxG+sd87534bKquHyFyHDfck+Zdz29pkzyyoQ87LN
81DZoeRh5WQ8Mac1dI/ZhPMZQkLyB0qggTsjyPHSXUgbtdfUQ27i9AFU0WWcYJV3aMBKxdEM+kE5
9GWYpHe93WHygKFzbR9Cxyzrj0PWqh0FxRTmL6EEheNxmmfkWeAXLuZbdFRxO0AVZ/CAJ9jnfq4n
RkBJqv0GzNKpO9H7eh/T50Bti5DjwGBZw+6qop8ndLCsc1vlySnCzfN+lvNu5wVff2aUR6DX0VeB
tHj1fh0n7ktHIpAW6D8/d1Od/sCWsyhdTW0VDTtNK7rkGZ4IrlpXxRGfuOrb7V39V87r7SfWwKcQ
zJmA01BYQy7kJk7qAFW/szZYuXoAd2LmL0Na1t29ndMi9YBWO5knKJE+99iZNthGydhDw9yP2x8R
mrLDoZWwpDpBaMMvTEa/tbqvksHS/EkaMClS8JPco0Vffx6+CYNn+pDLHHh9PsRsSSWbRqdpocx+
nCgZTmIYaNx+ORshetnNiD7R9+LYL7/iP7fPgOOnU8eOcc4Xx+U2ZUjgljE7fK6EuqdbtJyl1YfQ
0OgjatI2XmgFbxdL8F9pQxlihERN7HXOOH3v58FKMFuJpo86SWrldZElP8RauytrsfE+NZ6QwYxM
t4RX+nZxTe5DLTXB2VcWbbtwMlOvnYy9y2GDvAy2E8k0+LIIPoBuf7sMmiiNVVedfUattn2Ej8fj
TRimf2pUCU066pJJorEmt2pFlc6hgP2SUhWkuaQNEP3lUMHc3pxfIXEBbKPzGnJKikQpXAQW2gwf
nTnHPoSevvDtNKkvZQu028M0NX6smKUDRE67+ofZk3HgLRXZXX+wuP1lHzKe89tWWtS28MbVnpyM
Kp/yT5UKD/0enLi1OUfpFtMI592xZpHCXxqaANBpia2jbJ8F/MfEPttdI3zMq7WTBgzn/fcX4o/M
QLhY6J6qqySncOTADEeqixhevje2VorTQI6vUjXt3V5buwlGE6Ji8l99j1XzslcFtyiuluSHjXyg
B24cIpL1ne7e1un87yqrB6Khl1S6nvLa1HgGtVNmd+EY9J8TDIV2ltpIEMlCkdVYYNhkHqsvFAyx
KNMwss+drAxYL08YTBK7cbmkN/TgVAzrocpbOxniRpYDg4njuEDcbXVNYgrmFvsxhealHmFCY4h5
uJMHvCIZKIx+jZPSx9vhbuuzMdaxsBFjf13BAjO5Hnt9GKxzyrt8mnHX9gCf2Tupzda7XEZwRFZS
N/bx2xjgCBBDcY8gGx1I50eBwbeDZSd9FTzPLmUzSGcMpPo9XfGNzQLFTl+odiSlVxeGTYtP1GQS
ZzFi9RGXUnjG5A2vOCeyd7Ltjc9G9GYQR5EL/WxdTRDdwenlsoPaVJRTc6aG+lvSpPGJKY94hFKZ
7YDzNiatgOSQAAa3z83B0PftKx0xdwjxIQzOdH/DR/S1rH8ASmrf6E85n0fwj4c8bQmIc+ocUjUz
P1VJEYw7mf91LgP4B0lulD5MQBPr+4tktkARrggvhUlrHc/3ZLifk2lEpwSNgq8RCZWDZ1WURp6j
5iFJupKX8U6Q23j3i/oNPlJkb6hdrt6EFWVQqQFhn1tFnifXkaVsAgUqTX/yOSCkRmZU7ETvjXub
lo2K7heAAmS/VvtZNxAQjUZHwkNnjs8j+I2PBV55Xh9P9SmOqtHNnWh2eyqK47vPK7z2BZUJ/UW7
+uxDmBmlM9O8NKzW+jiY+Kg5uSN2zuvf4LZKTBBqQzCJanXJEleXdgKRNJydSsLxYJQVnNZRpOoV
3D7ddABj4ALnlv+VJSv9mMCLxtTKmeIPMmajr6oyG/PnLEqTwDVJDiOqJmMen4o4KzIXiDnSsqVS
mYrnSH2LM0soxcpd2ypWgF9TIuMf1IUOjU7M5We/h8z60MCtRK+kE8oAwUngDxaZk42Z+hQP6UMv
mDO4Pbh141SGofIZJoMznBTQ1cw2wl57boYm+IZOT/zc1rlQDynW3I3PKCVqjxM82E8z+lcYLA2L
A3hL7Q5Sfap0bGfTxWG4j/XxxUzh73spEnwjtumd8gHHCRO7MiMTz30eZeYB19T8c0+2hsOjXZJp
tIGEY5URAyv16jGrgWNWrdUcst4pM6/Fhs5021DBbc5gPvTMNdOD7kdypXOjbqyY5RRj/skoIhyb
8GLAPNzOxah+zBMkh4CMaximJqk9XXKK0T+Z0ap/uhCAdznxjv0h7LKfiFKmjjvSzm48mcH1L7jG
2uc6i7NfjDSDH10d1r9tgffCJemS+QvcKkzxbB61Rnqjsx+g0kLkSixJ3GEXRs0X0B/CFhNRKQG1
LbH1L5lkmdHO3bsRuZfsGwAWg+eFBv42uE2d3WhK10nwzeNv06iaTAdqxfZ1PY93LsCtpdCRRiSD
PJwsaZVRVBgc8zNIVOQ8Hz8hv1J8zHHZusT4u+5cEht37QJpVGn+QA64umsZ8CUBJnL2uWVickox
+XyaEgyzbkeIjXBoL2wIY0H5Ucmu3p2JsRTG9ZZ9xrFE+s4HrO6j2JFjmCqaTclU2EV/uL3k1oOB
QwH5A6pKJnlZfa6kCRMGfBToE7IbktX3j0KFu3p7la0vRe7He6M9uHS13q5iR4NSxeDFz0OjzIe0
z8aD3g2/gZOlO9tv83mIsHDWF06utlx7/6kBdVMSphnxPBZ21Cf8JzE4LYO9efj28/z/KvrqeSSI
oLnIAaLR7BReivrFkcFR7LVwYE+3X93WA3Ff0fZfxG6QOXj7QPjb2ylmfvSxFFzqG9pd/zSSlfx6
9yrcv4sd3kJOu+qf4H9sC6mOnHPY9JmvdcV0pxRF/v5TBIdQ5lICU0dKuXptCfIPGSZ3Dq4Asa1Q
oQ2Bc8JVemh3XtrG96Fiosm0SJYuchRvX1orz0GWNTUzi7LrPqdDAlBA1VBPY4pehTtJzNZiOjsN
fBWYris+ghr0tF9aChvIGMEBlj0o3KYfXVzF9jzhNpIXBygw/miMKCwq3bfPFZo5mYvKLEbQ/pA8
/D2ZjwepnWjuVEhlCyCgt3/lEW54CnX3p9ubZCM8oZDMp6PEIXVax4pIQ8Eqm+m7Y16dudIk4Qg6
RKUOy7acPqNrEu58xq3HBY0IDZeREP9b7f1Z0GtNAGecEYRIf4P7xfC2b4L5wLhPPEkCDCaMDPmp
6Wv08W4/7NZXhSbBgBShKTr+67VRJ4u7pboC3jtfWrM3SHWM2noE/qGrO/Fx45BD79LwOqEiQFNr
tVhDAAlmq7BA5YWmX2tO9mRnqthZ5fqRUKVgasIAY+mRrl9nr3WYKzZNcHaAO5xANjRu10TFh9Ha
9f/Y4KyhaIz+mAFLx6ExvnoiAKYKU+ooOOcVjZ4DVfoUHZa2UUwbQ7O/UFLUg4dxrDkcmjZrRq/I
cD139VLPscXVdfJD3xobcw9me72nlh9GkxguBpy1tQiIjMKQ2eTxkp/MYXhH3zP9hcCofocDsVIi
s9e0uqdOYR27osAW1b+9rTaXX4BUTCYItuszNNoFhhuyEpzjrjMyD8PsqUfeCPSnK4VNcd8PsvYN
XKSI/XZA2ezdGYYuk+bRGEGzm3C1CiBFjSkmXhsBwuCwfnTJcQ65XPZ+Hjjacxame6O6jVqXC4W6
2kY9hnp3XW7VdVUxWS2Cs6zhn97rLYxS1A7M49ThddoprewbSoILSGkPH/Evxl5SH8rn2y99a+NT
cIEgoWFqXc2fcFrom8appXM0Dpo3OSPkWdHmvppbxs4Zuz7JywVKy5SYsVDZVy/YShszLIZCOqsj
FhV6Qj1tqZn2P+wiZtTopHHxLFLlb+8Ba267Ms/t5a0m052sCGwc2zzxxxQpqQ7rlINIB+0QW4g4
3n6Vy9/8trrk/sYlYhHTBDG1bnJFHcS8YNaDM7q/pleZmv4YdlXu2bKUf5CYQOzdrhtq2TrM7+Ws
sub1tBfnNx2jr9Y5z8BDlrotS9WfKISF1bPRz2Z2l2dd/s1qW+1L0+e68Cwc7S0vD+y4wJ+6qP/0
UPc+aUVDd+f2y9iKcuAhAVUvuhYguZfT/p9s00jtWch1CSRDGGl21w9p+iKbiYpYK+p834ZJVso7
6OP5T1lyQt1FGj//pMWWWh+Gzkpmr5JKJd3ZgtedHSCopCOcOmPpM61+VJMuaii1ZZ2TWH6euuyh
QIb8GDuNcZlCRfikB//gsT0fQlGJ77ffyHW3kPfAP9QwCEZc+QGauRppZka3MFTMxy5PD2lUewCR
xJMoImBvqG2ebq+4cbZBB+F7y7VpMw3R3n6CMOxTSasq5+wEEQBwR+79SCjyP6UyvR/dQGeXpJLr
DFVjbpC3S3XlBN+Lyek5tjLV06S6O0D5anc+3+YDwTRZJo3obq0TjzTWSFJpwZyB6WFmSuFHhQHV
8GUeNIqN9789A5o7fw2TQtLyt4+EBpWqByMldGgCKgR7mh+QxDHweQ72asBl260iB2BsAhb3HgPM
9dhELmCt21LnnDPD6OJT20Mhc4MRawwX06mx8GQzBomu9nb4ImP5uHdYNyIX65NmURPwf2uAD70P
mxSLOCLb0nywIQb4s9ZWh8LqhQdpbU/fe+MmAAjOA1sMbKGzrGI0/FNVmZZivmuM4ZFiSEdVP96b
eW49Fc0WSFok5Fxwq/tm6iXmABQm53ByzPhihErxksUaYVguraDzERt6P9adKGwzzEWSYANZMWAp
2aghVZw1aP+qclM/lNkcPNKJE3vUzq2zgL4sijA0XjA0Wb3DSco6Z2CPnsdSHpB3Re+4pifpyYgb
73RnN5ZiOohqN+P9RRd0tZQ8g4DRJlM7RxYoen8emHzQMjOkP2XUpJl/+9xt3Ry0ZqFZLYELdY3V
cmmlzMOMctEZZGf1Z8g0xMDAHcupmwhq5OM0F8X4rNXDjNp+WCMQ0zuwpw9pqtZ0YRvYrP4ol7LY
ud83dq0NMIYWFHuJbs0qxiGAUqVZCIVf6FL9bZbDb6ORS8+3n35jEWcp6yjfEKe6mpTJUaAp+DWb
Z6VUQ0+hU3iWJtD9t1e5PhpLQws0Djh27ud16tkEldLpC3Cxs4vyk2R2zoRnV2wCfpmT13gK9Z1g
eh3hWHDRUKWRYqB9sTqLKUqXVqOgtwePL/jUmnp2N8ZO+VIADXLnKeq/wzXKPScxmp2m/+ajLhc+
PTyg2esw3ihBqyVybwFyH6cjqLGSYZJmeiqEWyaR2vtVEVBvNxhycm8wCL+KOqljMuGvgOUG/Xgs
xkA51f1gvftqR+5naUapCBKTA672YqcitEmPyDpDXobnJWvhQ17Pvxy1L97//lAtpVG07Hom7qtr
ULe6PlUHEJmoZqtPaucAi24bdGdrSbmb5djY6VJep0lMGiHSoJvHxBjF3bfXbm31SWTCvAJCgPh5
Ysa1P6I04fVSMF6kRJ88hHve61qugxtaWNkmtxHX8HriBzDDUeemZKZaO+YhLrAHYUOV/qIA/+X2
0bs+4KAWgS8sEzaHOmXVhQXs07H+GJxGM44+9c1Qn+1SGfZsta5j9rIMVyyKa7zENSt40lo0LuH2
nQpbl0pPUpTiACURD15ZTfdGAJuL0fcCQruc8LVGMhLJOqExC06TbIpj05X4MZlVcIqUag/p/Xfu
+SZXQraSsT45Cc1y44q+pmB2ZmdmHV2kyQaXGSHPYflylyKDVE96+3vKymE8FCivm65cC7SIOqPN
X/PZSXI/tIwcBf9xrL7lRpH9O+Q0ne66uZsKOg2i+BWxLlyxaqgCTzc6S3jJXIF3HjVbsj5oId9M
dcMQv1pXzIluIXQUd8Ir8gKF3UxFHe0wd2kYHLhMp29aFVT/DlOagCcE2NWhIAWgg8g+oW28MFo9
Yr2FXWI6sdnyzmp7rxyC6oMhzbS4sjmM8KqctezbnA+IZM113v+Zk7A+gSsylEOUOwpO7UMnIHzI
c/o8zjY0mHdu2OWFLyY6TGbpNK5rJhiIWR7ggHQJxiY8MOrJz7kKwOH2KldbCJAtJ5AzSMUFWHQV
ZuRIQqKgHaVzAybsiy6X2kHMSvcUBdzpt5e6OoF/l/qrFsFKV3BlO0IGwjBAZ1h1E/taX6v3c57t
gQg2V+EeoJ+0tAXWOf0sus5E34Nm2iCcIyqSkp/DX9t5lqvbDbkW5EsWnU+IFldd73J26qS3jeDM
cFH1A6sVniKp8ffA6ZKLXo/xnrfBxneiy41u7gJ840JfXTyMwhpzxqP4grE3krWNbB0DsHhuFPV7
VdE1oJOHw2qeKQVTzEX7/u1VUCiTWgHLlM5zFFRfqCy19rA00x6UNpl7l+ZG3x9i0YkBquM8cFQi
s71gGRg+J2oyPqv5KL+MhtZGONKNUucWhZrYPgc3/8Xoud4bfW18cqISOitLvOVzrN6NMpvJ2EJl
O1tZnnyS6y7+CblS3pEN0rY+AUsw7WAMCjxndUMqYSqJynQgVtlSzBA+CgeHO1mjxJhquHKntB/t
2W2CGInWCdcr6RQytMcjXGnt1yx2tOiTlodSj+J7b3zHCQjGVIRUlHZK87SeXOaPreUPMsHzvkex
J/WMyKijT0owpgZiMZmZICOrtsZRimOp8WAdpK/5qPeT1/QGeEWUMXMiHAqDmm9YXVXdRZoRFLS6
ZbAW4IzmP3SBK7hvQaDuOURvfQVSTZV/qYtQmn67ayQjUQzcC+jjJnpEsK2mixZUEEpvR5Gtr7DA
qlEPQuz8Kor0jToYeZcH50qX8t+doUWPpSJG3TURsH835ouTAMBsuVrR4nTWJZHSI/JBez44i6RP
oR3OqmuoInsASdf7t5/rKlNfloIKQ6eKnuHV1Bsh9S7QAqYTUzzq3mCi+5ClwvYnee4fGhpbRynH
SqcaTfPf2ytfNedYeRGgI7jQwL3qD/cRYpWSPTjnygGi6JZTapzijLYA2o2VJ9lIMqqmAF6XGbMP
Cr/YyTy3Ng5oCQp3RKEIOauNMyizzHXaOGcjD6LLEJmzhxpAdnf7KbfeLwgGmaYt0gMw5N5uT/Qy
594IJOesWzUSd/jR9EdhROLHwuU7SdLwWg9W4wHKe3fHgPfLxGm5jphykBu+XVkqAG/htB2cjWHW
jmWtyccRlBPo4jJ/b8eA/J2zzMlglkbvZXnV/2n+NnqPwt+yXwO7Th9yVc7v86qz7uqy36ssN74a
WxVEyCJmfN2mm5YWHZor4QVF8eZrpYUL4zPrd+T7Nr4atKqlLmG8TK2wendmAZtj1BGg03o7/ROq
/XDMexi2flkPzs9ZyTTimpFHxywtg50ds/WEC1HnL1x3mRS9fZlWKtl2yxTsUhadcYR/rw0HWYdx
dbi9M5dneJtZA3SmF0CBzkyKXvXbdZx2TnPGBuFlht3ngzM/zVnvO3E7nvA02fPV3nijC1UNmiit
Dnbz6o1O2hTrahTGl0grK18Iy7kru8nEVMdMvmiVWp1VO6u/t3CEdjbnVYW58JBgqHD8CHMM/d4+
55gWDiKUdXwRJhi/UemNYytE+hnGrHYv5voP/Phgp+HyN0KvXi5gTgS4MKlgMLWO4FNmAjO0hLhA
TSgDn96yhISQXYSNaw12N/ptU2TJXRsnhXYKRqXpLxmINmBrfRR+E/j5ju6EStxvmPyq4fZ6nJc+
bX+cQ1SnM1zRFE3raj3b1G10KTwq0mhqbu3Uhk0YM+QPY6Qp4lL3ZltemqgOWrewWkzTY9Qv/7Gz
CS6B5MTnvuxq1S0LJ34CWxt+N/Hd/R6E8vAnDmVsusIKrJcbtY76G7yF+JFjVhD6JmJA0ZNh4Mfb
pob+zIB2frLYsJD1Z9mcPLSWq8+39+vmd+TcU9+CWL3q71ZOrnSDQLOAHjlzr2xWWsXNVGcw3CYL
S/M4TJi3eSOcYG3nSG5cVRTVLIxvKj2Kv+yQ/8Q39FpipMyz6JJYnWiPok9DcIxNqBvPRdrUj2z4
4ZcEXvoDaXGnPqDtylzr9uNf90nZx3/31JKPE5xW91WsaKIbtDi+TEnapp+EwbUNnpGJPUQSwpLb
oag6exLuyb9gqI8fR/yK5AMc3ybylMrqX+ZeS6SdiuR6rM3PQt0Q3D3Sf1BkVuHKHIcgbFpCZZE3
Te+zUFN6fVXCbBkZQiqukymxcVSUvmy9ZqoM4RqNqeeuLXRlp6rc+k5AihGU0pjkXCFV9A7ABO2A
8KLCwjssY04/KafgSQgwVkFm4s8q5fkhHiEcpgyNf9/+RMujrg89gEXmfug9XhcwwdQXQ+1k4SXX
68q1pcl4CEiqd87BRiaKwDhGJqDU2JTrufpkUwFCtGKVkEoT2BOaKKxyN1TzXujcXmoZnjLaBa29
Sl4oQxsrcFKuiFR1/LYb9U9aogwHNCyqnTx0eyma7TwWHNx1/VyGHVlMEoaXJBtanK1k/ZDl8+x2
fbc3Fd7cspSzOG5hgbmAjd7eCPUgorzA/vAs8tS8R3cm96VAMz5rUt48jXGBQpicC09GIfSuHRWY
Xlogvt7eK5vHGcT/QqFcGIHrarfCWSyOFBKZTpmsH4w5Y3Lgqi4/NLJIUDLBMjY7jqkegelOCW+P
+GkU86EIteFHoSuS46pmru0ZUm8FWXbwYkyB09IVPFVOs9kiioQX7rb+F1LsI1B2EcpfrKBt7pHU
hFGrDhjB3X4bf/uTq6ODaBSVCPk4XuS69vaT4DnZM0GU4gtTFzToK4xTfhXg0l+LcZJ/5GpXPfeT
JfJnNekLlEsquZNd2H4J+jqipih12tZ6RgEn+TIjoyvczJqlV7wB+9zL5075rJXOFLlxXlW9K2uD
pHuo2CjdwTajia6CVNZ3faGrcL4dLtZqKBvYeF1iveCJIIyLBvcPq6moxrc2mqPmJ+OLXNxnmB7+
g+VvT+UvrNLHEe4vVB2ZGw8FoAjY+iSS52Sqqn+kJC4Gr4AHAEAevRO0kbIo0fw0L4KGyDgVr42t
FIqLgH2FLluiZR8pDaXie2MbxT0A0UZ7Cecx9TO9mZv7qhmT31UkjH/jMBr+2fkg16HszfdYHZEy
nOwp1didg5G+qn1s+VNtVV6up/Pp3StBugeyDouTAec6xnQThdNAHnSZdEBvRo9vVz701iGPR+Pj
7aWWH73aZMtcY/HKZDxkrcuUvKkQYJba+NIXTnHfzigjmEVdHG6vshHJUP+kFmLuhYD1+kK0AMFi
OTAmF1ri3Tc9SOOn3Aniuxz3nJ0081qbFKAkSSbIFsAE/GkVoOnOoudrhMllkJzqtRnk+ecEs/Cr
jPbLS1e2w4ehLrNXperj8hTL0YDP0qB1pT/odvDz9nNvhA7uXd4sZT3SGuvJUWSAMO4r8hOwb/WT
3c5oEGHNcsfE1/KNIlG/O4Ywdz7pRhFj27RjiBogVK8EPWpHSHlVKNGlQmvLh4wAuQMB5Kewq1sP
D5Pwy//wkMsgjjblBlcMYa5uDnnKSxLH9JgWtfKXUMkt/iji4AfT/3F2dbpQ2k6E3Nq7NvKVzEAA
jVwhboiFSDsxs71ElLuxq+X2jB11ZD/ffr5rjBk7inplwaUbmM+s7+EJX/LWUqfoUkcBFGUAgv1n
WReIdreBjuxZGYqPEhzM31UejOemLwVSaw3urP6QDZXXtnKi3FVzX+186K1TtXATITKw2a/mhKEK
VaLuIrJ/VUmfBskajkNgOw/pnO7N0jZe9SK4R7FIHrJ0p97eRSLqzbwoq+iiRr3806pV7a6dYUHe
ftMbx8VBYBYeA8ECz7DV0cXEunJmRw8vlcqFM2rzIe4Cb5KTyQtSKFcdChbvj0zAObhmafnRYl+H
2mHMUd1ssTLNDSEOuhnKR1NhIG8i5LIT1TfOJdhahOfxXGDFdXMBMbFEksUQX8qpke77xO6e5jiR
Jk+Q9bd3uVSo3c4J2egwUBQuAsUL+oeh8tvPVoLoVUKFEyJron6syLxfGsue7pEVlS9RHHX3htnY
EhO+ROr82x9zY3cuh4Z51nJ0rubzvTqbViabtBFLLTvqVvyjr6Tio1pV/95eaGtv4ioBNwX0OlCA
1d6cUlBG/XI8C7SGPwAXepWBG+yUUVuLkPSDVkbcgy7i6k0GuCJqM42Ii9LgszOiIBr5kabXezTQ
rSPAZbAAYEChXW0SyVDyOGp5mK7tXyra0Edm19ad3oq4hsgol15cw63e2Sdb34paFaQYc8drHLaZ
o8SCUx+RRNKDj3U5ZJ6t4AtjFtOeifPfaLnKOBb+O608aFgE1lXNDmNDa0KzFBdIvGNwp3ZNlXxA
Jr/7U+sGyo/QR1BoG9tQP2j0Gy2XGUb7sURtAvDsHP1Ikh41SSsOytcGqNBvOQy7l1y0aC5muVFW
7uCU1l4yfv35DeYySzaBXDGwDPXtQeII6c2UTeJSajZWRF2g+GgNlzuNg61VlrmZvHTIruc2ttOR
7FohHbIhjw8Juij+VKXluw8m21ija8Onhsh9FRS6aIzatkKScTbFHRteHOtaKc9pDdvivUeTYQ10
kmUIzNDmqqCr7URthiG5WBJY+lI0pV8X2Z6A1PWZgTtFB4jjotBsX08Ds6ntsrBNkovcov/qqm01
tx76GNaHoGUy66rlqNR+D+RkD4rxtwZ7u5mZSJEWLHMiSJLrWbBJMYWyZJxdwAdpSyLSqLbXq109
HkpsQSI3UWbdGSiywqI50o81TVeSR/m1FGr3JUcetD8MSQelktvUZNjUN9nvKmsVTKSqEE3DCExA
+OAUcQT4FZj4v7Qhxw8G+qmmBylC/6A7UfxcKSZ6KZXq1CApikwbD3OrCGz/2tY2fbRKNSDlUahO
R75XPnmxmFFuN4LeFjCYG72Goa1krWfXizSLaDI99opS1r/OWgFduncMQk5STBSAuqhtxIQM/vPt
vXIdg3iVBnk7vTOUDNfzBWDx4Ck1lesxb5OjwObbV4sy9QordXaC+daGWbj28H/B6lwJ5JTBFA2S
NsaXEYFTF8Sq+UtPa3C+Vl+/wEnBoW1s3o3F5RJkHkuMpQuHEvQqhPRdq2hVSpoMckQ5NROEF7lw
sIQbVekAnLPaOXvXjT/gKhR0JsUdmOarjk5Ttygd5clFsQtDHOI00n8ntRkoCxkwRSmWG+jOmpx8
8EG8WL/VsEKm/PY3vc4/FrMN0h0M07aEt5IolZqgJ/8okzzw+mAKP9OLFvfNNGQPZitXZ12tO2Rl
+P07a2/tJ8pNxhy89mtEeQ0Qa1IH1s6FcLwF/7hoKOuo4oq9hu9W3F6czkzqEDrx61edShUlTsZ+
ChAR9kc7L0+Fk7U7cfs6f0Rem2QK1RM6Qig7vb2DxKTNnFszvahS5hUiy44B/XdXrpB2AXaxk4sr
G+8Pz6GlaOWRrqUwwkSkklGAoQnVTkUZYArNUwL67bMd5U3gL9FgPBhhA+/Y7unmuHWVSg99Bqqo
jmPh5RLWhSdzQDbMCyCq3ydyuCeW8hdWt4q/dJaXCRYQUC7O1TsZQyIeumbcZSHOAMcZ+AtIGCYC
2DK1yIM/KKgLyn7Vld2HMBj11gPn1Rd+3JXis4wF4x+sgLP53pTj4myocrvIWtc6JsVxYvkmFLvk
IPexDQFRyGVx/j/OzmNHbmtt11dEgDlMSVZodlC2JU8IS/JmzuRiuPr/oc7gqFlEEa2BsY0twau4
4hfekFP/kgJ8cnLh2fbqBxUixDKditDsMrCZqegOtvHO3gJohCKItaae6FO+XnWTSkYyDyyDghrI
Z73QHVdDR/pAg9FaVZy2E0l7FbNOmA4gJjcTuWhJzTsO0Mix22kOEvTiFbcy6Y8BzZPK9hFAJ5rb
Q9IYygejrnTJ0zLaF25nrFQ2FVhegZrXPIZeasnlpzBadEQ9YKRP7jTIPSXdTh8QNhR25arYHhRn
ZwCc6KVRmbdeNM32M/kIEMbZrOXFG+Qs+ZH1+kArcjG/F8OifTSqedRcBYhc4spdnKSnTJ1s048G
yej8LofSdVKGxlT9UdDepcpiTX9VrVbonhjn6FpVxti7RaLI/zR1Ev5X1KH5opgzLg4WoNjPyZhr
36HQI5HYl07tPIYl4s1uTeEzPM/ZIr61S1xILpc4Sgt5JKXjqRgg1D5ZEdVBtxpHqfUdrJS/EGFJ
2XnBaOxhznL5px2W1uhKett/Lxoxc37BbkZooaCK7lLZSJTnVG+mv5QW5/WzDQHeIC6YtaN0d6c6
RhYDRIuvoMh+88rOZowTEVrgD203Ic1MrdRP9TbyIrmY3q11whenSys6Zn35XEj94Pf0UDzLGtSD
2+xXZr3dcaCd1oQKHNctAD9StSIbZ/sB0RJNPzmRiGu/SbumfVmcqeFkqXESPWaOM6aXoic6QOFe
ypJrl06t4fa9MzoXYFrhfNa0EQ36wkJaJUMH2XANSvP2E22TefhPVtqk9xBKouxdsF2+yIPR5TjA
LjGS8VELv2eShFx9rAdb1Oeqz8bvRW5hD4DuuVI92/biPJvLbOp+G5vt+9SQ0q92jcErZAw9K/hr
U8cv74t59qTOGlNXQk3gW1ItcnYuLLkHLj4nJCZLrBfjR0jlHJgZYfQyEPNQBWOXDNgKc8FMfu7M
yjtZW7CLsxz22cFlshP4kFys0B6OOYHB+sT81rQVDeI5y1Q5D6qMS26jFo3j9uRY/qiwB6Ssa/yY
SPdg1L1Nx7AIVMAtp8G0bc+F1QrYbSX7IUaewE1N0BtjVlR+Ug90s4Yq9+yiC72+IxyV1Xp8RHWr
vWjdfASx3YlHeJ5JR/gtMH1vcCRorKe0PvghUMv8scmWF0md+hO9KOOlH+QJVfvCOhvGUSF45zFV
V20LxCDlVYV0c4tb4AYcrV43u+yU57BLZS9tHP28SjVe7sdcO+VKHip6hlRCWOqbUsVU0mrV8QF4
sLOp/4CwDra/qQ0G2+20hR6wWWTLhzQRSO5bjUwnE0LYkHweRmn5R1MRT2gQZ4Tt5EZJKJdvRpiB
+yeKWRmSZNI3xZoJy5VxlRKxpTY/ZUmxBNo0Fgej7O3ztXPG/QZJ5AbnxR8UxQzJHm/DVKK5BXD2
85w57fp6DE4wDZmFI7MRJ0eRoLITda/MBnrtBujXGwQdyPzR6ptYeojCvJtOWhutoomFY4Bd4Y90
EPp9jS60Iebvk5FM/3EX9R/ZNzRXy2xWMO2Ntd45mUpoNFeizUz1Q6sWf88AzWjmWal0tqeW/n1K
TvrxYOvs/vo1myXcBlK97dNQTh4VNYKfXi/cVOBI6Wkbad4BElAK/WnWsLGA/Bmd60qRH6cwUluX
vNjw4IPpLyNeKV4nCemdo03SebEH+VM0d+MVLIr0VdO76RLn0pGmz05YjGAeLxq5MzDUbfY/OIvV
OTGQY+6R/CFdivgy1nrxXzpN2eekkJSDSdo5yhBkViUmqie35cY4a+CU9IwHfSr/kcMwabxKDO37
iEf/iHmwOxgFcQsfbBQZtuXpHvF+jOtM6WGehtSnBIVLCzrNV6TYjPP9xd8JNOGqczWuCK1bKccK
/TdEYvguGsmTpyzoN1ezoR1kpXurtWKc2dF8Duv2+gXiCwmn4pIcIQd6UjdLftIpEV0iAiE/rtQj
jN3eBPLaUQWHkrZTT4WK0mIPEj5MhTn4BpHVScJH3UVN4+1FVG72VQSMboyCFfemsKmHoTXl0fpp
ydw/wUyVkV62Mf3KRXJwv+1+FUBdyncrT+wGGtCPtFmHTHrQa5E8D5IzPVC17P4plNhy72+Lo6E2
C4bZjBJPUcrxQpTlbMk2pTW4xF+iMHmzsj2VdZ4Fk3/oloJteL03LDCAIzTf8CHFkid2h1lrPcxe
xutkcYnc/6ydF4KyCEoIa0JN/2y9CX+LhKS2V1MwJfDNsyE6dfqSvsSFSH3LWP5phvg/vVPGg4d5
ZyZ/H9LexABjuRjZZCzOg2Im0MNwt5s+VWinCoLT7ghCsPd9lAvArPxCO29DrmaF2Mj4fTzUtlm+
SDjUPGZNpz+WZof67BiNPIKLdVBX2/vC1R5jrbpQV9sCWvk/l74bQhuPVTkLzHig9lot6jkyxupg
W+7cI3hhrsJaNLfQud1syxn/VqXrCSkrIfX+giyjP2o9xnl6knik6ubp/n7ZG28VZV0xbBgHbHvA
sIPDQZSoO2SDSM9JPy4/x874pve9GiSmcA7y8Z2ZJDuj0kMblHB1yzdPlKSU8nbFmsQxmsQGrhUF
xjsXpCWP/EZ2h2Ktfr2ftzzaqUrgLcI2CLh8xyetNOYXqj7m+8GGa3R/EncAXgY6aAh2ocRBS33b
DzDMHNczM1zVRx3lPM2F5NVTqfsTuIyLpFgzicgCsRaC2kur1f1fxZiVnqrU0mMUUfG+/3P2vpy2
rwlugb1004nSGsavHBVyFaqnpxkC3JWYTjpFVGoPUCk7xxH9GXbO+uzx/KmvrxvRinC0BNw+vNDm
p7qroquSSPK5XaL81HbG+0mq0gPwyXoENgk2qADeIdr11E9/lXx+u+LkrsgRtp+lh7Qro5Mzl9kH
ehHtgV7x7iT+Nsrmy2q5qEz8H6QHYaYJ+Ti2lm7qNImLLjTgpfsrtpdJgs+H+8pqrW7emydiCPNF
77F/e4DmYf2LKbrxMCJF4YsQhgChqKO9b3Bse+zDyflLaTLd8pJFA0rWhG9muZNdQLhYuxWkGTe5
tNaSvKcaoVk9y3nQm1YeOJFzZCqxO71I3K3yNVD3txmrJKdWlBZ1FHSaMQV2DojGNuL+xXGKP2jW
MadQAgiTVr70Zm5HEIVp0wCitacYCKbqlNdcFJ/ur+DuQVhV3yg/UJjfPhEIETitHQKNDnHhcGdr
xg3EzHAaTJHBFXnSeUMWH1hx7c3hr4sb+A7P01YnBHCSMlkI5Ab6HHXUBtUKc1hmMwshDd//vN2h
VlEJ7jf+Z5uMVFyfOfpl6EfDwPPmOcNso5OLhxD5toN4fV2O7fEG1IFINwSSW2A3HbS2khtyNQRa
88sw2DKSK0N2RkQ19YthTL+RgBlf+mj6g5I04EST4BMky8rmeH2ZjRMCOohFc4vHtXOpkNzyrWSY
DxoQe9cXCRblEsLptXf2ehQU+pXRsDnqAI/RAmkl+SFT1ezgDVD2NiSJ46pEgNsWrL/Xw1iDQrvV
QbJMao0lcpGoakDR9mJWXBOLqvYaWov2Hw0yGqntoky133azaC9Fvhhr3WoStUsnoHd8y7GA0657
I3arfCl+yuXSdifKm+pRK2hvm60iyuQ1VFIIYV//aFVd4glDNumhFPIcLHab/3BKVTuZ1qT8wYG1
gO7TxUOU8AZNiE5WO8p1TkGjKmx/hVG5iSkPl7ovxTnL5tItqio94JrtLcovZz+026jS25sdBrLR
iVsZuJkUjgLtRwULTIwgTpkhfTDtGboClKw/OLorGd4kPaVIt61MOSo8GhXP8sBSIv1TVrWJhxJ3
+2O2lm/3L4mdk+v8KnozClnpdmcX6aLUXQrMTSpRSqKdoLePWhIpL3jfOdhLGlHxyez1erkALT1K
fHaOFbkpFzyVSCo92xvKSvG3wgE2CowJ8K2rtDKYTRRw5YPp3B2HGhiVsBVnsq1c6FVoxk1nwJJv
s3p0hTFa5xHb9u9vn8vVARLsnkx8tZ3LuEBJYtEFRUyUkgKazYhazYBB6feGAbLzvedE0ASx/DhK
9/c+kNIi8awDzu2mNKPS7DK7kDJrOxTiIw2tBrpJe/Qo70U85MPolyNAY3EGN9dgiC+KNTdQVuN4
lWRdkqazfcgKq8ZuPS+UMceytk5F6hShCzVlnKjexiPNkkUbLE9rS60+CGb3vnwl0oJhAK15U8yu
7Cky0gr2faHL80tH9QFGwHQUne9+OQkeycIKBuX7X19yRo5AYg1Z5QF2hHKdqEwH2KJVfmRC8dBy
SQUPWkQvoG8m14kH8SD3TuMPo90cVFt2f8nae8c2AYjhDc1uNAZJcGjth1xCycQvYiAM8MKNpPFL
c7bMKxJEAyKOcoPjtEqicqoRaWnPGlAD280kc0wPftLOA+CApge6suaiN4okBtDKdjay8CGbk/zc
gtJ50tJJOa/gwT9YbTBpq9oFAP4bXeBiqULExRL2uSXHJ6Nv0pM0NUcEpJ38GulE9JQJJxA23L5o
01yGWtfgS2FmIKjipo6uQlYyIEBt6NdL+uP+tbE3fyDfmDqVav0NQ88hma7yanXmNaH4yy3SEHUp
cJARWf72t2y1alxhRiu5eFs5oD7RoE0VSYiYJeGl07pUcnWzrZ9EtxgakWisaG5mxMtf9z9x5w0l
zOZWJDRBaWmLs6wQU+8xyCVVwofh0g5SG9jWHD2GqY31BRIEwdRpR4GJtoMjcCCUcDFw5ZNubV7u
uIbejpEo8X0tlfopqRFf8pIYLRb6HyXpGETOIRjw9NbcVIvbH0NrY9VlNYDkoGKGPPRypks+JBRr
vvZQNTJ3gAVdeU3bzsPJjvPxw7w4EtiTNgMpqiTDlLpYcaT/Ul6c6KwXS5Gce+SPvuK+mUUefN/2
m9zDPHnfOULgMgcI6prWrW15gissOggp9553rix0ZxGzBIG0ubcsKa6Tpq4pOUtxhaj8ZGVPzVw7
58ZKqTwXcVc9xE7m0P+pk8v9Rd+7moHQ2/DzuZ5vFFZzAxJ5qTSIeKtqchoarb8USXiEItg7rI5G
LQRs1TrUuvV+qyxUBf11eeTpk5o0vxpyK4NTxfQ5rA0sTiotO6gr/kJXb3IdHtn/P+BmV7U1rokQ
D1A9tSqT+npXeKtA97toAiDIvzmuPmOMlAN4c9UQnS8roVNyf2p3P5oSILcU9UaS19cfjbM4Oirw
0rgy6ubdJDntOVki1ZMazXAjpzrqlN5eUfB3aCYQj9pIBv7qNP42yVLTpSJGMwb/EoGBtNBR/oGV
cDLD/CgJur0qXg2lbj6tSgEYOekq22xb5felWEbPQU3Jo3envXT0qZnj4kgqaK2wv15TPmqVbqZl
t1pYbNa0IcKmu8maTqnKfIYOeEhAKCc7CXPh5mZXfcgiqn+O1GFAlZtv9j1eGcMgShWOKOTxbeKX
dYa9TOoQB5pWxO/iaSmf7KGpl4cUcGt4sIP3FpNzgvwB+rK3Ulid6EZVwsk+yKIof9HCrsdNJZze
51WfHrzXe0ORFaLY+4t8sS01Tno062mbA241ndrvUxuTIaQKTl2G+vX9I7E3FPUvrMpsGGc39Da5
LWs56mHGJnMiPc6KlP/sNNH71qxNn+8PdXv6qIFRayAEW4XvtnWjfCikmWcHiDW5p9TxWhjaGJ2z
cMx8iiTL6f5wOyEf4632a6sJGrHf+nt+O31tl85JNKKZi1Si/Vm0ZehOSwgaWSqUkxiGGQSaqZ1x
ZJh9jK6ypxobK2/KFO2gDHL7mlBqgXlAJQSAOe4or3+ImY+xqAU/JBz79L1TGY6nmeSmyBZYnj7N
hps0EtjvUhgHhh471frXQ6+PzW9zgMhRbohhzoJmkeUOpE5X98ZJNrLsebHR6HPrdkmES+kZAnGh
tFowYCpQB0MeyueOh7ln9hrt6OLYeQ2wokHzAvFDjvCNpME00MQS5OeBWmIbUZadeemlJTmnYiLd
K/L6URNd6vdC2CxaG1/SapT/YOuv6os45JHj3uTwna5gV8EeCbLesLywbOVvyjD0nom72cE67G19
aj2rOzZl2RtIiZCjhhISRKqsXv5GSqGUPRs1Gl/qautTSSXh4ALZnV8CGIJVZKfxeN08B1qso1Vh
SHEQpkN+VmOFClcyF5o7KKHpV1qon4yWe6tSlfid0VCzxYKoPagf7H01kcyK6SV+Jcd+vfnQqbfL
LoItpzSp/Y/c9uY7MWflGVmN7lEngjsSGNsdkPnFoBN80A2Vw1LSNMwd7k3FZmsZhZx/nKW0eLRG
Kf6Qow19EKrtPbokOsgtoPDADbq5Yap4yLQao9ugGFCqsMYRl8FywqiuHNKZ1FaEfpvq2sf7F9vu
V4LuWPGfv8r8r6c1joj8U4HmUOuI6dtUx71bSnH6MhohzdooOapS773ytGp+cWOgNm1fWbVpC7kv
7TiwGhP3vRGpGKUQ32YzNNDkLxaMA+PMm8mW3TKff97/2L2djIoTkvIwS7jPtzU9Q1SU6R1sLEP6
VLgLRgoil4qC2tBF6s3lXGCbFaitap0xChifKZdpH0uxxNZBur7elJtYR6EeC7sOUTDEnzdrbTbG
FOfTEAU5/Ww3R2DhUz1K8kGQsTsKWSYwbo1Ds0Vv2cywndv0iuak0X5SmfvSIEn498Gc7jxI5Ok4
Z9Hmp4643bcadY9mWC1y5FJaDJcyEWXEZEn650Gu8XGeqRAEsh1bXzm5eQb2FdFUtxSgS918APPr
SnG4tO7ssBldbEOHyFtMPMdxg2iM3h9KsXpLVlkmHT3q61u5XYa1VMclumf8lRNnO0mhkIqbeuN4
0hgvT+kUd/YlGRJdvqbEOBWhp9p/jQpZGL5lT/KjEmb1v1E/hE9mlduFTyxQvdl+YLU/J4pC8B1g
2U0Zc4SHkZeGBKhMisbz1PTaOQZL/1PNK/nDVC5HQnh7W4XIhYIiOgkrr/v1NcBWsSSByHOgwksP
DDVEfGiAQ/v+/mbZ4cehzU8ABUqJbPGmH4bejxRTBYuCIk9z24UkF/8bh6b+pVvUhp1QhKgZQk2K
/lUHS5mepVkrrmgWtcJbYL92L9pcZdZJLdacBHrn9C22TBACta1K9tUycrtFVEjMX0H5W99bkfby
RZk48b5ppw3CB0tRfKrsEENRl56O3V9HFMWcUzVU+L0Z0FBtd8F8YjyPExIN17m358Wd9ap6BN3n
RO4olOxTOdeq+SzH6VBThh2i9qKClfjH4j+S/a+P4acDrW0j69TVhEgn+DJN9OlgJne2LvGvihcj
sLmbm8xSl6xa5h6GrjxrAeht82XsuvJ6f5SdN4m+IRcmtxXFse09JZykQgCAvkudVvJjW4/No1km
XZAvWfEC+/CLU4XK1/tj7iQRpEVcJeBCaCduO9y9qDu1qNj66CzU3lToxUNDD9iHQZIcXAA7jx/Q
AUjH9NKRDN5eXTz6ad4sgIbmpvpRO7ZgTbP5E2YfzrswcsrhIEjcGQ/eDjWD9QGk6b1epb8F0HNo
R4BKCiACoTZDoFwhA+cmlyhYRZLWTh50Szn9cn8+9walKbGGTCScN71BXHrzZh5E+NAnknJaRvW7
FS+da8410oz1cmQJsbN88DeYS5ijXKzbKn1jJR0EJfoTQ1uNxNvRenvztw3dqxItPVjBnXsLMCeV
W97JX7Hh6xmNdK2O5GbFf1QNChEypnhgBrWDh3RnCpHsBAeLusgK5t4GwDok7NqkvdrKNFHOjUp1
4pM5OjEQaKddqlPdVpHp31+3nYn8hRAi16RcCzbi9adhGGt0qAlKD82oN2geLtI5q1PagyS7B7O4
MxR9FaAQKxeCBsvm+/JuTmNEywCsNKI6W6Svz6LW4sJr8sOLS91ZsjXMJXlZxcVu6t9QQE1JXbQ8
sNBdLk8iVKBjmotsCNcwRGu6CWnkj3awkn+SohgKV1fElEHTyvX/sixtnrlx68XXWpjLpzpT0Xie
otg+67Ot/AWXxza92KlVB+LVAEdIGvvuuyJU+admRyaGKVU6frJx0zpyJ9/7LoIslco+JZ2bUqs+
DVQIJikL6sRpEbufaz/ESuTgRt4b5VdthaoH1qvb46XzEhlTRA5u6Et+rUckbhxtPqqF7Y0CqhFW
GAEq4cf6Lvx+UUVKlNiayAOQgP1TAi/L66r+yFzxaJTNdTg0DDOqXR4kBlACbTLjs2o28h9s7vU6
WnkHhDjb9wR4Pkx2yCVBXciSN2rUi+i/VWcdcOrBPbH+4NfxJFgBLgnEcP+fuNXraQM1MnXdkmaB
EkZJ65FNtKfQLOyPQjGLyNdGwzqj/HvVrCw+SNJvjzBRPmXTX5VL7FY2R9ghLjTlSc+CpdRLjJ0S
2dV0MQexNMwHycveV4JapIFlrUDbLS4sRnyuJOvOAy2G5HaJu7Qbzq012ZGXlxDof6iWQK9AL7Qw
6KcZAu79i3F3fPrMkJ6JJCGvvZ7lpM1GOtHMcl8b5aO+jNEL9VPZtTsjvhbxlL5AY5PPMMq6g5F3
JxlRKzD9JA03vO5etfoEnDgjL7KyeHjE298NGJ+Ra6v10b69PR2oAnH8MJhhyJs4qBzrfOhQ8g8S
yNh4zM/xE8y84XJ/Mm8jPBgDQJC4t+D333iHpFo50uctIUwjqVei3jcZhY8OQVe5Imy4W5u4D59N
Ci9HTaOdkupKVkAPBPU6gsvtPmrlqBw6LSuCCgmKL2HVTs95npryqUAt7EfcG+JD35WWj8L+8Jhp
UpR5WZlXuWvauIr9wdJStoNVDYbmlkwfgahO0dTIqW3Wn5u4sB5iI1Z9WMfx57fPOGCJFSW6xoFb
2SdQxmo/mHERgEzP0RZ25A8zlHXXyevuc+sM5dkCBXnQdN6pfCCwg/LT2ghARnB7P3SioXZbREVQ
iqo+z2aExoRiTO9HKs3+YKk/52ZwLlnbI8qYd+WJmsdRL3hvQ7PS7DTqJmvesjm30hiiV2BlQUuB
/DI0tual4HoPrvvdLwWVAJQUJMptx1nS7UiRQyMLJqfNP2B0KhxXVicndXOljleU+Tg/VX0Un2wz
KSq3rM3xy4KD4RE4+TZqXAGtq409gGv75rYI1RG6OjZ3AZ4q2eLWmjV+rzNon0hnTtGpVLI/Ocx0
z7iUFaDQNzSgdkBLeCAuWCnEuOfYPK6PY0fT38vG0GzcIUtE5rWqaI2D47O3tr+PvP75bwED5W98
jbo0D+xKWl70sTEDzIvbg8r37ihku5Qo6NOBfn49ykSBNCqakKXtHKMMIAGG6Jwm0eD498/o7tIB
OkHkCfDfjahvLI9kGw5PXKirzdnQfqJE9R2jL9UrHaSb7w+2cwVzG3APUoNdU0P19VcNvTxFVqal
QTaqavqZPkn2t4pjhvouM63wghFC9SDLw3S9P+zON0Lto6XFvQAveFvy6fVZp0ttoPneDSCgxUJ2
4IUpJbBEzbpHtRzEQfXntvaLeCnCkCjYoh14I/gOrFPUSUut2SxHquvu2Ixq82RLvQQq1q7Ex0VW
hXZuyiSP/9ehSNWfizHq9c9v/3DAsqtwIeX9m8VFUUnNGDoJbADRz1BaK79WWwFMroqeYms4EoXa
6Zvx3QDp0aOG737DFRJciLRGUJ6xtQGTrDisfZHM+lNrL/2ltUysQ+IMyaVZ7Ty8cloPK9zHTIqU
b4R14mDZ93bb+u6CrlrBW9tXF5H2Qdcp7ARVnFHRzAddKs5G58x/Na2d+GLQuwenVqK3Sw+Cd4Yv
BX5hBVptax8RKm5hVtC1iqKw8PWlzP3WPisFcP9EPIneea+lVnnw7O1cGASpGNKstYHbhjRAIRAM
wqFVJofIt9S99eIs1REXbCcsZBRUAFcJhVU17/UBjh21cEiUEDw1pMSDnNGeF2UO/bnAs/b+3t0b
CqLeuotWbPK2pF8CaKmsBREnZxnhPzV9i+tT1jshas4CB8n7o+1dEVCUINhQ4F8R7a8/rJFgGXex
lAaFPOHUloBu6QEQXJ0l+b6Aq3r7rUt+RnkMMBLVgW2MEqVLpSetmgZqVzQPtLltvxy17oEUMTul
odEdxL57k0kRbi1Hk7HfIOJKREQGVWI8MXZxEI/hcupR1fEr5IVO92dyd6gVmUnHfodykivTLCXI
pAdSQVBSL6V6yqZO+bvHh+lgFm/3PIQyda2to/LJLbfZjV0XOU5aT1mAKj3xJZnnSe2hQ97/oJ0w
i2F07GV4QXZqRkDwTTa+yjAIDHvYzGaXNZ051U5kQ+vX7PfIhzUXC0lTV1Im3Tf1tj14OW8flPU3
WDh+kdmjureJKKe0R0poJqI0jIENwy1+nYQ0P6WstzfWzmS43OeVi+sX2jpzesSFXv/7r/N9xkdr
EHVaduxNeVzuIxOFQZt4RO3a1DXN9jGzu/YU0d/zBpA/rqiX+UNvZcnBydxdZA4mJTS829mPr09m
r3QDMusFs1/E/WlBNv3Slbr25l37qzBOt3QFmsD2eD0KcNIyaTKErKZYCr2Kv+WNrWL5UddKBxfb
3lQqSFzSDyVyvQF3rzx6yelrhgr76jpaVn/ujal2LXlx4E1N8hkU5Xg2+s444mjtCKTwmeTZKlkZ
jJ9tRtY1eq9IlDGCRpTWh6nS0x+FMED/rp0IcaE0iTlHHkvJM523urk6vZWceAgG35y65HO3xGBN
EHd8c0mHn0XbBcARofUNziPShCglzSAujMxmBrmVhh8XZCE7X2pbQMP3D/TejoJVAHwcHQYIhpsd
NUV1bmEXnQYh4tmaiz6W/bmx++7tEoB8FYcVQOxKstruqcSi8b4kVUrWP7TinCLp+MVGHFig12FP
j1VfkNtDTs4jFAm18CCDUJWdI4vyEHqzQDZvpfQtXeR17xRpsCxLk31Ui35Cs0yLlshXVuXBv4up
Fkg5lUqCttiYjursayDZNFdVEH9zE1uvY3wR0rJypQRkoD8Znd1d82XpvvaTWkPJGGqBnuMcmue6
mKfkKstCC91l1mPt4AK8fVZQZls5F6RD7N1tbdNA9baoyiwNWlktgiKbJr+3jfzaL9rR/ti98MGO
c0xQ0qEEtrls1dBRmk6INIgBU72rhK6hVIZK1WlGn+2UNMn0bBsjck4Q3P6z+xhEnoJt0tt3KRpG
SNLB0aPPtLmR0j4ZIsNAQBacYf8yLULyrKKwDu69vbNAjIoXHV144sZNMRVJ4rjsbWALRdaIB8Nq
pSuaYfZRgWBv9RgDIUwWDz2OzYwuwhYVcnN0V1vF9GM5Mb2uh7Hp5JF1wMq+jeQoQICMQ+cLGPqN
4haX9ggxZSTKWer+WUEgHst2SpaTUIS/aPbs31+n3d0CVpKuGXUuqjibKRyyCe3F1YkpXzT5O2pA
szj1Vin0x1yxSsVvKYY3bo66YO46ZVZZ75OhtN/JWQ+F6f5v2ZtmNHnXMicB0U3mQc02kuwZSfcY
kpBv620YxKljnVMc6g4+e3cocnh6vJyTG9VEHRQJZFBgvRVYQeErudwpzyM6Xx7mLfR973/Y3qKS
V1I6ZUFvQSIx1iiyJWWkVL1RehOQpscoBXvgJKH+AxDmEbx3d1HBh8A0It9BknrzRqg1iuqU3HC+
CUc1d9E4zB+1XtfrKzrHS+aNFdUD1Kmiz3MZp82pDtvomk21dlSf2ZlnxJXX4j96Zjrx1+vApGNW
Rg29Lkomy+QVyoKjDHCr9CrKsTl4MnbH4nIlP6AVC8Ph9VhqPrDUeNEEwJvVq+mk7cmx4NNlCiSU
+wu6c+/Q6qXexCi00LfzG42tHkMjZvugFXgpiq4+h3J4xEfZewOJdTAWpRrDU/hrmX8r1mnzBG0X
AkVgotaquwhSTj/wlVL+Adhkv2hKWWHVMYZq+ThUouYxxHtw+het9dQ5odZef+mdWR5OOvL916rt
I9kf63TMFFdTZmxRFR3Vai8l825dzE2yFcBjWyd9rnPn7UcbCAzJMLk3uijbyA3PcTrMqBcHkqlh
ydvYipsXUXbNzNw4ONo7h42huDp5dsCgbnONQiSaUMckDyr0xZ8Vaehtr4WO9C0ZpOms6eGsHBzv
vY0HxQXSECExmO91t/y2THG/oNZREH3jUjE/D51uXxop6hFNHJyDdGIn+sbFA9Ap8S+YzO3H1XO1
CGh9dIHsKHkvlU76sLSZWV2YfP0ZypwV0NdssKOEZ3iwhnubniSGOAaUEbH/OvG/fSZaUkA3CsZO
0PE4zYAxT72R9AdfuDeZqzIWTzrXJe/t61EqTShhv3bTnKZoTBdYk4FGu5T+z1z09KCusLdVwJGC
bSdnuiVdoamZInPf5/i0mekpUeP6cZKij7UqKr+07PFAG2hvOGAUa+gOKYAd8/rTRsSH6hE4XVBW
he53vDZ/RQP0ZkkX2aXQjKMG1t5UUjImBkMzisb6Jmwxksxqdb3IgwVdej9Tx9BnS5Z+qUlvbxnh
E0A5iNIhHP8bDAz5CloqoLQCORTho1KL5pRGxVFDefeDEHugaQJI6kblEHj1MOg2Za5+jixvojb7
UtWO7i7o8365f8PfVl/5IKg4ELipud+UCjNRgY6q8yyw2345S9yL9MBi+x3Q2eLSdV32kDeh/OYq
KIMiZ0G8zD15g9AtQfA1TZRxkTSEykakCN6y+uf9L9vbhZBSqEsSadH2Wr/892NcYJmuQpkNNFC8
UNBbt3Ka+RzNovElpTyYx6PRNntQb8qOZwEVbFElxlOdF/+mTZa97zl6Xt3N2en+x+3tEMBsxOqU
edBa3wznqDO8ijLKglnAMxiAHHhSDPs0qjgB94fa/TJAyUD1UIi9CSHx4V0QNGYz6pLknBNNza9q
F/VekibyqY0ncb4/3t71y76HzQ7K+JZ2p6mLY5U2hRcnU/IzoXwdhKuq8v1R9iaQ2AlxC57p2x5X
rWPl6wwVInC2cE4GNNzTTKXyGg1q+wdrRYeBDJV2C0HiZq1sSsb5aHIdRqmanKswiTVfmpbphPiz
KA4G21stC0ldGjtUyW6KrVW0WG2kcRdKsQxJUYlHL7EQcpYX+nVW1R0hUPbuD1A3IFMhDQKgW3/P
b6cM1AnMk5JnbHaK8ktb9J2LgG5yTupO/oK+zHJSE+kItrozKEEiLwyZMKu3jbLYh0WbrXVyJqAL
qhzVZDfvzd6bzT7yTKnAzHhou6/3t8zuqNyRqzIUD/dWpUmyVDim1pIGXYnVYUIGfclpEZ3zNrYe
kekpz8tSKW/fp6tgJ71JQ1lr9ZsMpxbOIuq0ZdC5y16Gcok/pkqS+YU66QdgsZ0jQd5PMQx+EbnF
dilVK9YdEeJLOFmxYp9DM2/eRRnIyYfKJLU5SC12Nir3yYr9gBW5qmi83jgTbh65Fofk41lu/dPE
TXgRQ9NdjGSUOpde63jw6OwtH00IUrRVXvsGdswkLqUQWDxCi5O8JMFLRNXj6KrFqjiXwOM9XcYK
+/6eWc/2piC/pgNrW/dXQLRZPrWxB2Fi0x40pVK/t5TphTTWPCcWvpxW3CSXOSqny4RZ1+f7A+8t
JmOSHiB9d1uXUsp2yACeUIhD2Cv18OtB+rcYYTEJ0wz/YC1X0Dplf+7tm/LUrBIyoA6fBJpZxb2H
Rn7debVWxxTDKihV7+2Sh/7gXdp5J3gAeddRbAetsI368Jwt1ogXOtzaazGdMn+28eA6WMC9Uf6P
s/NYklPZ1vATEYE3UyivdpJadkLIHOG9S3j6+6E7UVFEEb0nmuzYnQVkrlzmN+iIUWCR8RHDFx8w
NitoUS097yozyl0yzu3Gss83ovYK9IzzxsjPgvhDYbV8mDhIhxLpbIB8CkmE11P3fXWqUnqpOYax
l6BakbtNXuWlq8AE2gWBboS7KQJoIltau9FhWP85Mzh1Jk3PVmjXhxNyQpGBYCS90MB6BH2ReTn+
GQ/KlJtfcAkvv+bolOMdJWWnlLnbrkuq9jEQqEbe38brv4TO6qzmtkIZCx2RcnIVCuo0MWpvFHr0
YMRSxJY2U+fS+EH7VCu1fhgLY3xGuVl+DGs85XHRad/OcwWkITtsB+bPaB4t3grWwOaUF/R66yT8
laI5Q9UWNy6iq+pxiKXqP2w9si4iP2H/FiccpA0QFMMkpVTi6YNhVclzCFRh4+yuBAqNzF/B1WEW
y1s2sBHfMMcA3fQL4LNh32j2r7EJ2wOpcrlxv6zEQhj/BAmO0czbno/av6lC79vCymXI+HVR/tDD
IhbnzG7SJxn2Quk2YZaDeakwvehsYUrH+ztpbXUav8i7otUEYH2RqASTXTYp7YqLRO+VATBwm7hq
ioNSi/CUVLp5rPEd2KsEso3vuPaGaUMy0ycQc7fOv+yf5+6CQBnHNKPVLSfjPrYkexdafnKkU1Vs
xJGV+TPgAeARUPEJicsdipILUbgZgksyNe1FltsaG5Es87ImEK8WGv5ujl3a0QrxinQZsr6dJUgB
Pl8C3DgE5uWoH9uIAfNuPvHYJ3sYKtNhaid4Nm0T7fiyGy925UYnYvIzoR7Q5l2iQfA8L9BgrP1z
HjuoMUlG/2Bb4ejVcj3uEua2+3CQg9f7+2iFMTgzINF0Bj1AWblsVjZk3kWQciPIuIaI/RRYTIXN
ycyy/VQVOLz0oMVQr9aSQoE3PJgfYqMNoeAbpt97wiqVL4oSYFtg28MfeQjTaqcmWDF4dZVJD0np
Byk8axWB2hr3K+vYTyJ4Hymi1XETast3fpFMsossRxAf2ropvup1oYxHaqkkdRnCtz8YF1XhgWFX
/RmL2kjno6OYuhtTJ7JPuWGO0S5TguIlhx7Y7TqkIdNftMcp7tBymPZT2+nBSVRFoHxR1XZ8xX+2
2UJKrBxHFGOhpjDe5WUup64JkokQHKPwYqR+dcxwajj0HTp4qVTG/4tLBjKjn4eQcSL5dP8Druwa
6Ag0cFCsI/Ncjg1DX6nqfGDIpZZhccFXEvamCLv3dD3Qx+iDGkHUZAs7v3Iwyd/h0WMrAtp5mVtX
KZY5nQM7MuuCcu9MqbxLkMv+UqlaikpPWh5FkPdeY4E/60XRfbv/zCtZDN2C2bQQGNMMnrgOQYXV
xwm0UBI0hMjPTWRFBzmd6g0lkLVV6LQA4iOPwalhEeDLDI8sZ0zmEVtfBC4+vv2uSHOx0V5cX4Zx
xNyOgHG6TMmaieshBL1oDFOeudkYZD/ysNhytlgpUNA2ImAT0P5mmNfvLJh1atj52D2GjvFY2vgR
RY2mug2CCbtimLbm2auPRTKLfgykHTbJ9XragFOUk5NE561UXmK7TT+KtN+atayv4jAHdbiL+ed6
FYT9jS7gqqffh8r/LhhlwwuSNFLfnlbgdwysk/uOLHyJ3rBiaOwgkRAvGvQ2cHuloN4qrAba8iAB
cn/7/mYlukXQqmTAKddPFRaKGmcVmLk0x/6sLkFkh/Wm0OBazIJlAwuYtAxUymIVs+26sgKBdNED
TXriOFm7GHG3h8lOGpQthbUjouSeooi3i2z/taaCd6OixHHTQpokB65YAmxUmRhgjoWMLd0kde9h
DX69/yZXkhUm5DMqGE4Go8zFLhxCWxN1lkWXwCz7b4WRVzxZ1LwKgNIbH23tgM1K+1CBGSrdOJvH
Tq/ZUYunM/6fzCFq59KqaeqZ+fS5Ddsv959rdTG+Gf3gedsvcwUI97akJTpm313QPjpGFLpZJ9uH
EnfuveBdbMzKVs7Z/FiIC9DCp8m92CvRpKvpoBVI1GTxeCCRGM8TXNLd/ada+VqsQj5L7gbdbpla
Rm06iFERmHGr0fQsGtxwTKaBD10zbKE4Vza/CcaGzJITdptsmTLeQRighBcGLY5+ieUkjXfm1NWn
wpYcA29BMz7WbNLPTjWZGyF/7TmBjkLaYKZEXbq4v3KtwDcGn6GLGNI62flDpnz04yEud3Kojof7
L3Wt5gRPADKFKSdNzeUZkNLAz83KzC8pGoZ7ZdT8XSKL1I2tVjr0luqfIsV5pVDEA9nIHUjJSriz
u2TjKK5s2dmNDf8Hrh9GhfN//6duQGu+8uu4zy6pWgTnHCUcT4BVPxiZQ5LWx1s5ysoXnkmEc4Cb
MUbLx1blQtKryMovgybkGmmRKPwqC0ltdpbij2QukfncJGG0GyEk/r7/zleOCyA/oCNgVRivLa+L
yh64zH09uzQZED8+sG+8BLLVbmkorSR/gNPI+wD+Y1yy5LCr2dQaEizNSzr0AcrEPdRY7uN93gDy
q5D09pq6yU7/4eHoOIL5Qej0pvAN4hI9tFrJL7ovN+8yvc7O9RBXG+X12qNRk8CCpQ0H3mf+vP9s
F3CoeplIY35hMmT8avpJPfmKlXxzykKDTRMg5YT2cLKFWV/7cvNImcaIAfh4qYsLTAX4oh/mdMWT
bp/UVoTopjpswMVWAgCTHmgGTISQcFj2x3wa31CP0uIia2Uhu8B4tG913BQ9tpTBpqnZykmgIc3J
ozetYLyyCN5VS4bWSz4nwTed7mRbQ/PItKX/2jhKmO8sDeikh89up4C/HEVhHO9vmDUAMD8AIhSj
SwqGZY2i+0rCrrGZ4kwCcsrU6YnsghOrfzShE2PEVxnldOoJG6FrJUH2W8O1/vMUNuJn1ap2TG+5
DRRXgmvtb9zaK1+CG5sjpADyWoFc4R+PhqDJTwvQUpUDezxYWqqfqHzkjdewEgBJQZiA/41KN4Qw
CQi/SQ8sJZeryp0xFf0D5ogd1miz9TqU640gtPraibQEIaAft47kkpEGsItBfnSO3z41sWm8kPtX
9gG31dE+REKWJvwDRSLvGiSfzYuWmvVH1FZRcbc6KZbPU5ZoJzD4yFne3xJrr51qZ24HQkvDYPv6
dEtlOBSKYEcUsZH9kqIRbruExIc/GPrbYd688fkCmG0Eb5q/kmqngnwDfQIt+mP4uvNg111/0Gg+
fHr7QzHbgoZCC3K2rrp+KAFjyI9UI70kY1LsRjmKqK4QmMvU0dqoR/6WuItJDJPyGWxKEX6bQuOy
aYxhVGWXNvXj70NeT+/bIZ18d0ic5KwMjn406cCYrh5naO/YhbEfWto3bz4+DoGFEZtNgXyLVYmV
XHLiQssulaYMugezsEt2YN1mUNuo1lsyobfbxqFZTwYxl3sz2e/6DRdJ19tyCLrcmsNmkYzp59E0
fyD0qr35kmMlJpTkoxBhb5rjPbd67iM+f1Fx0HIN2Z/OVZFu4W9uLzlWQYcJVUsccm8CI23yQevt
iMEE+ruf2CfyiSQu+aWBt7NcOTS7fS+jMb/x1W4jEXAwXJ0IfOD6bnpGCXd2XMUCUcLJTD+iBKzC
aC6aJ3PUq+DYa5GiHu4fjdtrlRUpZunJwwu4gStbRU2BZujRZYgCnLaHNttJpaVsRNi118mugGUx
4yBu0i6tINg1jOsvTZUGp7oolP2YdfZThLfagVKg/TjLeb79KDK2Ryj3b+HHP4tMJYwoVJSJajaK
c9VNfI7e5HShR6Nw/FijbPtnYFp6Vro6PSBCGLglnPF845OuvWCiHECkeZpDUnh9MkpbH3gnDHPo
pGdHP3T8dyQvW22Q274fQ0N4kXSqTBDKy7ANvmNUsH6IL6Ukjd1xjHTnJHF5vwYqWn4Hte1lGf57
mH4AgBt1HpPU+uXtOwmEIZ1WlZ1E3Ll+UGT7gjZTQ7gDfh+cNU1SdgNiuRu9v7UTwtEEs0n/yiA/
ul6l4yV3LQY1F9UOJm/MRPeS1Cp66EHwM04Bu9x/qLW4RjA36WEBHL5ByOWouODMA31AVghuUq1p
uNKE9rlFdmxjo6ydEVwclRkhN5dji43SZ6rG9rOAdodpuescA4g5WqQwTCwznFWW2+A05WP3+f4T
rpC06YpA3p05ylz7y5q3G6VykAsK7sCohO/ZAG08IXz5IQDy+sfImrr14MwrRyNIRselVtT9fTVN
9jOeWxLjnTywf93/TWtnZv64MwOXrHhZkWYoINr12IeXZoi0n0lg5y96/x8MXedrmi4UEEsg1Mta
ULIlmBo1owHbaP2LNSDD4qj9+GjW8pZk/t+B2HVWwIdFAo8AyLjqBs9JLYzklENgj5MoxcwVNYeH
Khuy0Z20qgGjkQTYpAUWsl6HmCv0FTfBLPhZB0UIe0RtvvRm2T3LbZvVu9aseu1oW2x5WnTtZLpT
WOiKi4SjxgxGgIo92K1j7HHMKZuj1MnlvmxsPaWdUEVfW80ZRk9reuYAiphAbzlKVFjeBF5Xc4Ui
Nf1G9F/5nLNkF/1SlKhuhVIRnSbXk0BQiMJ5VbrUfEwRZt8oS1dOKouwh/H5IBYuI2CgpWqbtFp0
gVzU7vALZyagTtU7ox/kjTtzJQYBzgUTMn/K26pJDZNyrGbMiz7ICpry0/A8tGr4aE2T+iOXRb8R
GVbXm2ed7NMVIa/eypHMt7ijpRSRxCgyv6LDmZ56upfPKPjaG/fm2udCl4O6kFrqliUhlU6POkaI
Tl0td8znFLGHod5urLL2vXgetIjptN02uatgUpoC5uVFjGn8TunMcldIquJBDSs3ivo5ci4O3ywZ
TgIwS4dzQ13fGQV6jLiQAHAIa2P8laA16XXM70+iSzuvlOz4wcIp6qWNN02rVh4S1UTqqXkqTztf
vV5ZaRWGixriZA5tIOOArmfyFGVx/S2Npfb7/aC5sksAKdFHgPHFK12qDJm1NiKtPNMJ5DE6YONQ
tF6nMzPOk0aq3TrX1Y0CbmWjYMxLVcXcBYLdMoAmmjblIiqzyxRKhWf2uXacPWf2959r7R1CJ6A9
MXeebxyKTMmAkzhF2aVudDrcQRhdMOo1PUBpW1Ida0uRQwHjJr+gV77YKOhedQ5Go9kFHa7pB46C
ge8xkDO/RnD0ft9/rJXrHkEYQDcG01Iu/MVaPcFZjw0MUwt1SB8VMYy152eN+jHy1Sh3haoUqKUW
6UYsXl+WJhpWcQoznvmb/tO962Z2cjmCo61tkXduR1gp3T5MjX0odMnwalTLLqM8OFt2e2vvlikM
qE9w5GSpi+cdOSX/TyMaRGfuIvwFX3MN59NMyOqH+692bam56UpffWYjLjMpKTFUkWQWV0GbGyjO
IDDvWqWe7rNBA+5wf7G14MJ9AwoX7M2t6sSARfKYmfhxyINhfmlSoaBvqzXW2Uxr4xxPpXZSYA89
xnmsb5GC1x6UFjP0LF6qbqna9cfUQc6OektWYdjQXopKn/ZyFVWHKLKDjbO+Fl3+XWqxb9JuSINS
KEyN7Sw+5LHdHAZujz+TFuE5VIX+20etIKBxFfzb/JvJFdfPpklNVUY5LgSdMvyJ9N5/SJtoC6zF
PcOfWdwN80XHdqE1RC9uEaERQokYMwCa8svQ0F8zypupcGHLS/ByO1U+pFPUWK7vq0nrIaZjdF6I
gj/lMsQSrFfyPPMspZPGo1nZZumNgSG/x+VG+2I1WWC5MGviGj+BTBg7WU8b82WckvpPAkUpdm27
dl6DxMjzk2MiN3HU7EoJ9k2YF40rIdB9SRUFV3cnS3zZC3Mx/DHl3MaBpbDlr4qZO+ouACX5vu8H
/0PSm1OzHzI1L3emKhBwd+Kgf5CE07SHyom1r3YuiX6nJ11QeXmqTdkuZUzj7Bqj6jsXE11Jwmh0
mp6EqpXmuRw6sO6DBOTec6C5/jIaCssPPp02YoZvJspRLesG+uM40aftkZzzxqhIUq/1JUu4o9Ey
kp+ALeKJOGZ58wThCKfhKrXTkuyiED8zBAdRuKa3BDIlD8RnEYjkE1HKmp4bx2Iu5YL1T43fiE0K
pCAaJfzWxFU0nLNSd45ZD2fkLKlDE+zJ5pXY0xLZTve+nCbmXs4CHRcJPVA14lqkSV6hxdHTBF4g
3eH11PyP6CHMd2oqInUfSFINLmqI8/5TPFLk7CZbz/KXqaiaj2VcmY/I6wWZO5mDqF9GswxLN63N
6attJM6vwZzGgyPwsHK7CKGfk6SYtXXM5SpD4XDo+6cuydXkcWiGfnDhnwb2jrpyIL3PjCTYTVkP
dzRxBn06yXjjBW4gc+vtkem30p0ydnrtlYOJs2FJb6o5JXKvZG6QlpW+q1snepePQ9Nh/J04X9Eg
G2yvFbnxqXKMJnctwDr2oyoNw8UolSFFWRjOrydz0YhTHxZjheyDnekR9iZNpritA3MKok85tLsU
fFR1VpLQxHuLy6Jy7T5of1c6Mn+un0pmhV0dE2evwUVefle2k/G5k/wQAJgR517a5YgqmgkzancE
5Ra89BSTjZvZZiV9zkWtml4Avfoilc30UYsRuX/JsdmdXHK2uGdTOmN/FlFVf+rHxmhdvWy1L2Wl
TsoBoVWz+IMlpZp5KmYaWw2klbuSupD+H5M88o5lZVwmIoDxBxHD6DLtBSCu/+pUjv0rozb/WDXK
71qU48Z1chPSZwIGElBckCQ7N0rpTWIPVgWDADudMfKaGWtXRlK8HyXj5/2L66ZlRIcftWZKUrQx
WWtxIQva+rIxWNnFbNT0my2c7H2gtSaYIyduv5bocx67pCk4eaP4DF43Lvf3f8DNozJyoo6i/Ui6
yihxEeFFLJopHSp0oyuneC9CMeLQ6A+UbXVy+C9LoZ0BtJsrZYmSiPs8DxwZIqA/wNfM8mCCnlAa
B1Xyt2yq5l+9vFDI5hgdomBzy1GIwgmwo50z762G6vfs1vVL6ZiUvf2BZm1cbshZM2jZVQwitN0A
81M9aT3Htp5E7Hi2HRs/ZvnYaWNTrl2SFLwYnwK5m8HF13ex3pba6OQUUAlM/Qcn0oZjz4BYHE1N
kLZWTiTOep8r+0JWxNYpXNsmOF/TFmPaDAhl0fHLK8B3tIg4hQ3WkVmr17Krsu45l9r27Wq4gGjA
BaDLC3TtBk6Tm5HchhN9VFWB85+ohCi7FccGM5KNd/oXeXq1UWboIlclbxTf2pu6RjUls0CSlYF2
nMbDbm6Yvhtrp/k56bn9PzPUua/kzE5UN6vr/DEx69B+HPVSk3ZtKNnpwRdp9E32c5mR7UBhe3+H
3Xzz+edhtwYTgdnozQ7DsnPUsSvNLqFf5x6e6twjzTRou7R0fvSBpe1tW6Se7+dbBKqbVJOVqRRA
l88QUmQ6r3dboUThEFRdRhnii72k5dk+Lcv+aCTW9KBGxrjVX7nZYfOCVHwzfZeqYRkJkR6u/Cpk
wRxX40sxyoJjVX6AkpJuNKn+BprlR4dFS2HCIJKW4PzW/ym/cL0ZQehaTCLVye9ddQhAbAt1MIKd
rrU196Jf2YVLxjKzKqu8QtJ2jOvvahIX72VMnF5VI9LH3TTCiD/1HWLZbh4ZTXjSnMr6lDWNOWAE
USbfgQuk31LVB7s0Ch5v36uFMu2HSpt+5UJC7LPsfcANCK4qKdZ5da1+Zs93rRs3k+jf1yGdur3V
QCplygbD3iXtMWmqgdL7VgWBIVzKASvycBiNHZersG/doMD95YmwlXyskYHyXWW0hy/3N+ZNgOVr
wRukZ40CHvxI9foV5nloijBH1j7iWffm5LefjEhK3oqrm1ehC8Y4EwbOTSCQrRj3KznNLnLaqsS5
SHqss2pL1fIWAsYyzKeIXxQht9OhKI5TMwVTepksPzqmqT/syXfknYjiju+v+F6YqvpzGLURLnPG
9D2sLe15YG69u/9Wb3Kd+YcwBiTzg0QIC+r6rZqDL9PJYu4fJfq4x4yIYC81zKZlTewSW2JPEhw3
jsNajGE5joKO/+gNtY6T5kwz8IQeSJD/LzCy/hxLgW251JfWwdcL/Tv8sPjRR5R7i3C3dujR85mR
3eAPyICvH5itVXLIyvxiduPwrpbTHryZjzVa72zJ/64uhcgxLVVWu1G3iaWScm+GLiFGbdPglAKY
KogFiGSyNxKdlc9oywxYUWWlKUe///qpqCICbUSv5zI2TnEc9aS8lIll7hVGDV5ZhcU72fLzjUVX
no+GEuow4CaZIC2TkVqrTDLzKbsgtd1+13CkPEZ113ZupE7WFrJOWbke6JchFUQ7fMX0ksYZFUTP
pqkpG926N5SzWdeZWzQp4oTRKLvA9eN9nXT2n4FR4a6MwNwlptycYkg0RymfjDNdsHZWq5xcv5K3
1IxWMmvGvXSDEGqSwRouLrBZOUgRgvskMizgUwg8ZgRLROoOWDsUr5gBNV8n8MMHkaARhdpGOp7u
n+bVdzSPSTmy88RpESMrG7hLTal9mdTEfCd3xgsGFShzDhlMKRxONnKZteWY69AMZmx5K21YmlU+
MXHKLqWtSJ/sokF4wMhQHi37dD9ZYys2FrxF2dCGhN6C2SQYpduhZdOXuZNmLZhV3yyfwBEF+6wt
Q3SXjCT+hjfRcEirtrQ8LXfGV7+N+zNcp2IjR1rb+LTcoehTRd36g6pCSutMB2STmU30LoP9hG5v
X7mtlEUb8Xn1FeOcRZ1GLgZ47PpgZ6k8VXYyZBc7Ndu9FUTOEb2U9OSUgfWunWrr2/0dtPZo9PZ1
gHEgUnjG6/XUUJTDYHbwYYOw+c5KxuShvKx/Mvq+1jc+59rDsX04dEyc0FtdHJgOs+kAC6sErSXc
tRMlmY5KpVbHAmESr7NE+B8ejiobR0xamuza+eH/ycJSJU8sf8IpoeSkHCc//9A7QuwjLFE/v/01
/rvS/OT/rASqRAkm0qFLy5B5Bywsoe9F3w3/2K2G6doXo57AGmkmRBrLM682uMA4CiXh2JSFW4Dj
e0ybFlcp2G+f/sNTzZhRuqHw25bJwgjvFTNe0FGxnLeXyOKw7wqb+DZgwyZtlLrzTlukzDNkW2Nq
8FfvbPEKE1plMl2i+NKFQecNtja+C0t72khF1t7eLKxJam6sFH5DY0Z6CxwWnepJ+xRPYbIXrTEd
yqnZavGsPRAFDuUGldU8G7zeE33q0E+qGNQ1QYoqEe3kC+CdLQTbSm7FRiB55Rpg2r0cgmDAbcai
wm0Mwia6qHITuro9NmejN8N9aNOejaq+OZIQboWqtVdJhg6FAxzgLZ88M1NQBVxqyHLFEXwNeTzR
hUq8VCTF4f5GXH2V3HCgRBjY3lAXGlNgMhWa6YX0Grbz2KKp2Vtb4MbV24ZsCsYXNTHzwcV1ir52
KBprLjl8p9vHTTzRKJXDj6M2xQeSyzR20Udq91oy0akbugbDYqvY4Kbcooa582ZWCvQFLr6bjNXv
0POk+EnxEm/VYB+rvinopcf6oY+RIgBUYmewgiWI9m6RO3V3LIoMReMkwbGVajvLXKAE3Zmce6vp
tbbZiDn8Mnomt2Dtug/i3FcZAuTApd8NZsUQw7Sklywqfg6+kH84iLV97xk5bNwcaxuA0EDxQJ12
S+9VfduUNKdML0LuzUerHaIvSJVsSVOtZdXc8oB34Kth5LH4/phRqHlSZtnFiqzgV9aJ4KsjtaOr
CEjuQIiE64hky9197RjxSLMmzwwIXQbZVsdCx26RczIyQ37MlDErXd+xWt0FkqX+vH+Q1j7grACH
M4hNv3uJkDbrxp7kjMX4MVBqtWgoj+hF+OTHdagf0QQKn0QlDzu6081GqT0H8EWAn7HK1JeQ3On4
zMrV/9yRYZkGiHISDxko6R8qRfqdiNT5gxVXSA3c9fXGKHNlz1ytt/iadeirvTOPwNtU6VM3V9vx
pzOp8e7+K11dBi40PBJSmpscnPAPvTHUEvj7hfQoVfCVGeJuZDJroQkBhplJCfRDv9FK52vKzC2x
MetDte9PCA3RSsKu3dyZUWoqO8k0I8U18s5U3bBu69zFZSdKdxl+Y28eRyNYhXwrAF/KTw7K4qaW
raQm+JEzVkX2XTMSXITtzvRAnRZvv62xNsECgZiMK8hydCD7eq3FLUKTXZcVn9vCpmuVF7AD09H8
D5nB/BERtJwHFTcA3p7hvtalNOJsdCY+llZiPIdx6e8s0VsbZdtaO2huChJqaEpw8hepATYguWQ2
qKoZjd7BPRnV7k+WlMXPWq7KBxEr/kFJmwoSPx5qeyiU/VnV8k5x8bLTNvbvSvxhR+HWC/IMFQrH
uT6WY1OXtqSQJKtmGHzp6lHxjKGoL2kajPv7R+X+UgClrpcqsDnuJweYVDj6kVd0XbVDtCp7kjQK
5/tLrYRyeAMoGdKHcWb8zfVSjYYZcDMn5GGigFmy4CeIMI7OjmiTY4Uy+mkMt7ATt5EA5BJwQfYr
BRw3+PWaQo2qNs5rWunCx4HND4xX6kZ5SxP4No6yDJuRBtCcly9LNi0MLGNy6CX2vT3uoyDSHptB
yne+lJsPUdNsCQmsracibQglmE1LR/b6sdSkKrRJoe0ThaXiNqXiP6pDmDypWm+CX8I45/6nW3uN
MD4BajCUnXvA1+vlpnDapoKn2vi99bGTlOSplZVqY5XbvYhJFMYTjCQ1MpplGRXp1PImogiXgdT/
F5q5/iHpQvGoycmGUNztnctKFKAze5vqZlkHJDrzrDEEPgelpPw1ObgmeVYrG0fbFwwF0C09Gwaz
18jGMHLjGKy9S9acqR9UPPhSXL9LcBywjTVAdQW2SudGCOUhEuUWknRth/yzirr4Yrofhtmo5uxI
o5VfAnVMDmU4jgdT6b5JAJ+P9zfI2nL4K87mBWSENwjIuCMxhyWP1PFYtl4+SFbsYmARvIvMrjk2
/D8b+mVrX5C5KBmvAtzsZoJtNpriD7ASL7VSCdcMLSA2aCgg9Sf8jxLYbZqSffwNY3dnK479tfy7
zproOYGLYv/MRf9NfQeev6Ogyi5DPLZgQywyKLfFDVzxeuYjr2WVKERRGSSK5neXRHTSA6h9jKww
g/xCPmf+QGI1qV1bZHGGUJXfb+zvW2YBpFyGqZxYUsrZguB6k9lqYgwMGyD4gQX5ECRFchjq3n9F
w6h/wDN6OgHxwsQ6xVKkymzZRbNZ84K+sR/Twgo3DvbfPb18YwB6+EUUxUTjxc8xZNBQUdvDtoXQ
n7udmfm1Fyeafhmywa7dLjTyaIf5YTYepKEoi50tUAB1I0VLbQ9Yk565tl+btgeYF+fpQGnD6CWO
68by2j7Gj8zKJrBXUWjT4RdtrcobjzCfyuUTcCeTgxASgI3OB+DfTLmywyJyzOziUPvtdZpIhw6F
ITihdv2o+qj7OClCcWM55Giw1ltativny8BgE33+GSB7U5Fgwuvgl67mF7uvpedB7tuDYqTGsS5G
x6MntCX3uJLccpg11BcpTOikLyMkh0vKgwCDlyp25POIT59XGdoXXThF5RnjNGGTVBYgECBr909V
ZWSf4UGJt751ELqcslmkBwWMm3u1yE184plmnnGS/VrVevYC/d2cx67GqS7r7FmbalBg8pTOeCzj
fD+o3SQszKdmijCU3Fkjfjlc4cFMrEKEeXYkuCAFuLFnZkf9I6MHcchULE5pnm6Rr/9Gj6udhmD2
DKDlgrKgIhqLmkzYzmTHcuycHR3ZwQdNNSGpNEOiJ+90QzifkZu2EXlKu8g1a7t66btSNl1c6+Nw
lyDr9UwvT5ZOvjMyOZz8JPiYs3mfZBNd1ElvpndkD+pW/XGzP/nRiBIgtkxnF9GtOVz/czxoVAuR
FpJ97qvwS4zB3FG3guTQQPX32kavNrLWleXIi00Ip4Dfbzk9mAI2/myYekatUXzwrabxmBDj/z0G
0k+7ql/fuhEgowJOoKk2C3cuN4JtBXKv4/96LrRcY6CV+N2D1qtfpdTXXzJEK08gQduNK/UmG8KR
A99ZPF/p3Or0LK9fqcjKqqc2cs6AjcazrVe2p4+oCw4D4ob3n+8mJWEp2nSw7BgmAjRaBLe+K0Tg
N4ItZ6Ljt7NRlwtOOhiQ3/fXuf1sUBWgCc1kEF7oUhGuNzhN9KqsczWk9i7WU+lsdcB7/CmKDm1Z
KRvb5CZoo0/FZ0NQiZky7dTFrmzVwa4ytbHPRhfU752kaE8VgIpTYJTFRRFO70pWUTzZAq3zUcu2
2ue38QOZDoodtOjoa9+AWyo9deSpVaxzpsn+M9IO6TfGlh2rGrnxHWFDLmXHqoLd/bd8u3FYFjku
LgsSpJtkvatbVOPhWJxDS5qOCfhiD3lR54CWeLyxcVY+KARNkjCaR4w+lhsnyAJUB7Ve4tjLnwBo
q+chkq0Ddtz5ri9F+vn+k60sN5t/INcDXJyTv0gjUCvMilkX/Ryb9ZC50L2ab4OdRE+iyBDiH8Y3
46FAR8Cc4yMy1p8nutdncGwg0NEJcM72kNsfpaqU3RjNx6/AzpnuKPWf+8+3smFmwcm59CessW+u
l+vw+6NWVZyzP1d0A1zbpzHplGdNsiq3dpTuPMlad7i/6E0mPT8jQgVMema29jJVhIYCPGWqnXOb
6U5wDHA6K10nm2EfEyij5IyIo/TdSHPlR5HV7ZZT8W3sYXngGbOq2xyGFt8ULdZuME1Cec1DH0Zb
S04+D7nRtVpbhb+OPCv3OIdx3ln/3E92rGmd39rOuaor/UuFhuiliII39x0NNgsDHwNQC9z+ZTs1
CxoROBLkWSvKacNLjbrvymQrm14531erLN6YXet6QJ8fUbXRafaVU4Ib9jXZpeuwda2vvDZwwuxJ
7gS+zjJgBwXbXg9Q1LXaqdop3aietc72NwLW6ip8GqDeKv3vJfdLhKUzSGT0zGez6ayIBKx8ML3Z
t5CPw7TKYo4DsYIL4XoLKIGiZFWN2KMW55+n1k+PWa1EXmWZw0bWSgXK37rO4cjTZ0wG2nfExSVk
QM2qQRURlsnNYFvPVlEFX3v0K56VSQ5jt9MSJIaiPNKFOxQZImvgQtT0c94bUOr9vjNBQoYhuF59
iE4IeuC4oNOUfA6lNP6TqAEcEI40cN+ZSZY8RibqYbsw7uRfchGanQtVQ/1gtRYg0Zy2Hs6Sca8/
hnaWjm6m0392E1JaTJwl/D0sULeR57RRrx5Spa3UV5LyTHYNNHj6PfLjFolmmsnxrqhwCfQwfmXW
NVqF+WJOSS5T80hWupcGnZvN6RT7t24ncgl7IeC+SWqhv9hjR23UBJMzueFQTeMTSa7xzmhqFCN7
Ycs/CuHEf8JQs95D8Q383SChN++aOJ/8T6/T/EOaIjl3zIn+z2gk+cVuMC3wl3InJZrX4/ryJZby
4nvTd5njDYaR2bu0L/0BB0wrfE1smDW7FvrdXvPtoTv5nTAf/4+z89yNW8na9RURYA5/SXa31JIs
Z3v7D2GPvclizunqv6d8gAOLTYjwngEGgxlsVZOsWrXCG5pRmftrNYg2D5UuMr6mPRwMWvWGxOwk
mXKaBmOOfRsdRuWcaaJ5LOapE8GUKdk3gWCVuCuR/Zp9p9Na74wvdlIGrqc04EcFYg/wX2bkxgbd
ap7xN9OaMJp7vQ7MvGjM+7VD1Ak9p/RLhS58gwNjAsVFEevQ+FbXu7ZvZ8mohDDKnCFIK/7lu4pV
PyNarGRhE0EWDm3SNpWPZCt0IHou4DdLCwaKWdFiPDiFM7dPil4s3bsuNtRfZbVqRpA1qC74Y9Os
zVs9yrJLale4a8T0rBQfrEv7v5rvPAbTmkVp0HQlnBHTnat3qzNPjm+lXtPeKbre/IsSQZ7ctyzJ
p9Ah0/iWcFPvrZ3Wuvo8jjatGQqT7pFYi4QCSLgaNJaTO98xR0kySFJjkb6P4JVWB1oVtyFFTvkl
CZGIfKuIEblgokxElO+52K1/xjjqP3OrjH8buOAdArrCW4nU+RapUyerwhActzScgbI3KQJS3xxh
eQdZ7M2zyFWIXWRyjHgA978MXMWYKZGj2Nl1JPSClGmHK2ie/O71NOBmFcIjrQVm7QCBmHpuUh1b
NJoKHU9clz6eHjSji06WXbYHJfXe3eVyEVMlkpre8HoW7q0ZXxd0YYZJhPChVib3Qxq20XRkMrS3
FB0DWjVS5I0B+cvXhqkhyqMiRw1+VfBPolYDViKyC3Vjd8By31mKpBT6N72tncmGqnfVZKWNch+l
vRGkTVuc68aOH41+9I6wRvJrb64WeEq4BXAb43W6vVp6y8ZHDhA4nhjmcLIXNTtZlZV/V4o4f5zw
QWwPcvydjcHlT46G4LycSW2S0hyqsF6NZXS/Ot0cFjhUhA2B6ahjubuMnApJBf9b8a4edHWOXSwZ
GrlnmDeDF3gt7u0u4iC+Penm/6yxze7spTDCwo6rh7FZfnA48zBe7fJuqvUh6NtqPDgWOyk5fWsU
6qg2ACFsE0dmSljYrLF739k11gWxl4Dsb9RT77jVN3OxrQsZ7BG2Zmc/sSiYcGmbe8uMjQjhaw4Q
+36gyxxGaIecxzUGFjAozkGgvN1ONLHlIIQkRoqXy8/yR2K8rC6yglat32txnA9+Es+R+NyqUKen
MunE92qKjjQhbp+O7cRUnlkB41Z6ey+XjEu4uHM3avdintywRTfzFOng3dOyOQrQANq3x4VFKKb4
t3zIG/xIjZzz4jbMlFJzdJsTjtH2WVfjyA76BNEGf5lr59+sxIz9nOV96vqqWTju2aiiOg1Q83c+
6Yzz4pDmn4jCeYrhlIIVmrlnK6fyM0PvmjAZsDHHibbSnwX0+hlf5YoMD3lgMzsr3WS99VoMhy95
ufTfciDbv7Q0Kz5b3hLrF4/uvHevxrgJPBqELDMoGEZzoXqz/tPuW6s746AxfXUQB1zualSBnFNE
J/CfEvMfAW8579Zzb+T5edWmkWlgW1nOvWSN12fNSxc3tEfEQB6UoSNViRHbMUPLzIUXqMo0IFSB
C0x0SqoZqLBGdvitgDRc4ZJRNKmvQx6wQuEqve63ptd+6DoIz6QaLnAGxP0cLaiigeYCsvCGg/r3
2CY+aVUV+YpnL7pv5nGm/TMXlV0Bgu9yiCqZkf6wRCuigCwg+1/MNMw8l8Lzviq1C4fFi8v8odO8
qL20ZDpVkJt2l5wH+PY/skKL8vNgzf17LauHFN8DUc1+CSkt9ytjMB6ndZ3WB6P2kvjJyxR3DCLw
XF+tSdjksYmD/HThZetDoi5THrrIufTBqLZ4l5tDVP3s8aPFzq9CIjDURJQp8LSN+tH18mwMEJhZ
TD+dY+PXmhfFt6zvjQe8VarppOfx3PmOk8bNXZp16h2mm2rvD14BBmQqlZ+6jfShq7XWt2XylLts
1PMfQ9s1X9sSdwa4D+/RzqmGSJh3eWR4H5bMWNJTF5OfnmQ0hLlsF2npJ2s6/uKjN0+pMazaW0T+
bfvk6uOQv8P9ChPTEfZjGza6snwcxQzbqMjH8aKkizBOZlT06DLUwntG5klp4J9PghmKvfanwtXT
5L4cjKgKSHnqb3kOKdo3RWv1585b1ezOsSPzVzXXXhNSNSqg2hIynzAfVhisc2ZF50aN6zLQe3MQ
YdkNMVtAVeZ28Sdt7t5H0Pil93dlNI9qTOHg92VnOeGkRkbmYzcI6Xxelf7OHvPVu2M0gXDjjAHs
c6MkJqfBnt6vVeQ9dZWpflgSZpt3ddznwi9GO//EDC5f+Jpm3J6a3nXjS+cY3TdoLRC7auiM4/dY
XyctLLxGo/LIFqu5JAJiQCG6NvPXvqmSINHcegrdeizuZqHVbUgQ1t/3WmKtbzxl7v5pK9v74eBH
oDzgBq/2D0kSU14osagepsRO3FPcpxNwn9nINR8yRP/cZkYOlxEauXJZFBS14BdH3idM1+bpA3JS
vEo9ZYdzPgnyzxUpRP8BMVDRvVv1souDIae2vfJVdCD1a/8lQqnMupjlWn+sq7ZZw9ezwZtrj5xT
ookY1QG/uckG3QKlbhhmDPwbEczQHRFjHcxTLlq4+Wtnn8bqr/kzckmiCUhjKdO1JZc5FbNBMAzA
7ItpOvcCm4y6a5OQ/kR776yOCEczXQ5K9ZusQy4KulAKdjLY2yaJZV39FqWGFDh30edBz8x3FHdH
GmQ3N97vVaQ9L1AN2nubG2/UDIG1cQxlYm6KgGGoFkDBb94PZnUk+CWz2hfp4e+laLBKzS8Unjb3
OeUOfXBklK9cK6Pwp6HG7KTNgC4ishD5Pb5AYJuq/JwZIv76HzbN75EVc3G6H5u1K0EbrxuAUGGe
5QRd3Tv01835lDs9ogqzyJSAi0D99vqqOy8X7CITSsYl9Fu2wK2iSNDbmKQKRi3cxxyTbL9xlPQb
AqhHDf29pZiR8AGxI+JjbjpvUH/7cpYvd13NLBgXlLY1oyjDAUuKv21Y0gZGBRX9A3LO25GT4Uad
OeeYXOil9izIfB9ahBcOku6b5I/kCDiPPHQeUp+3NR+Y5FIKt6G3BlErVtPx5FrMYkRTmr5HKX9Q
S9y+QBrMqpQ+YJJON3ZTS0xqgtN8D0M/TtkRvaIaDwivrkEM0/ngBe48m6yVeXmktrdqys4YKTBi
8bcr4qa4a7IyO7V531+aSq0DxEkO57Y3PT/ZPCdwUUFTbAJXfpnWgq6w7F5M2dXsRb6EDdqOCk7V
Rv6uUNK1/aVrGblRYugTY9ksWd6WM65PY7Jomr8sKdI3FpvrbnCkS/PrR+Q2yhHCIWtxNqUw8jYo
RGZSjImJlbCSux1GVlr0rouG4f1/WQWEPB+YwdtWz8czWtohmUvTc9DrUEFn+w0Zy/jz9VVutxAH
Q+K2pFQYo6dNkLF6iG7cHog8dEmEa2IU+2h6Jx/7YW4PYP97S+GPSCClpY9s12apKMOvIIM6cY16
PX1a5tx6FxXrNPt9Nk/i4GjcfiNpk0qPhwkzANQtwAQWrOHFE0qnup2pwWQk4mxo7RE1ZeeRuH+k
6hk3EbrDm6bIYmdrRRc/xVFX+ZZ1ZRHOSqHfo0E6HeyG25VwJpWISMavKC1sm/rj0FhDXaIYZ1rV
+hg1y8/cWTBsF8ZfG2XLHQfDV97fjK+203kzndYOidIMqXZIxGNJhxYum+LrSX0Ei7kZKMuleBia
cSCSb/AoPZguFTlobtcKfcZ4aJ1/PBin5xyVzS9VZdufeOTxvhYx5FsFGNpBtX5LRJE/AMAivToG
2lj4vgwy4+hYVVVzAy2908yXohS25xuN6tUnp47KyDeY0znvWtwWf7l9rWVh7zFtwNozQqIgz1w0
bfrEdvxYU6y/5nXz45itgNchANyaYCB25RmdRaPSjFPtWq+2eaEhr1wqDD4PItpefkp7RGcoiwgb
G/rle0DZaSGt40PgvAu3t9DyN3ZpZ/40AQHxk4gpQNWtR5CMvc8PYBTkiZyX3rCLe9wCkFtHNh+f
dOuEzAKRfGrsi0E9fumZyn1C83oNsim5aMmRbdPthUZKh8MILTJgxjdB3DEmPP9q8pxGsapPeKYp
foyUpR8VRpb5uOeoB13NvXcMmhluF/AT+n/ybfzRGsK3UI2UHn7DbFnR5zGJlQDHnMjP+ql4Gup0
lX2P+iAhvw0bPOX/X5SE7uWikPMJkakgxUKq/GKhD/4wNZJJ3hwqo+9EXCAPwCNl4IVDvNlDYICb
wYXZex1nnWYIvd1nNcqOLhH5V7YJufTSkGKdUkdTftY/3qKRDPCkIx6IAZn+HqPb4tyNVhmgnWVq
fjUX9iVNpq+K1h3NDXZ2KzpF4Gy4JYHI3hRUDUjKZlnia5Pp448Y5auV9VqNub4OXtdHM8xr3tWl
4/zPWEq1fUDCND0CBu+8ZB1mCr1xaT57I26hjUYDdbqM8QC3F3CbSXw2leqI97izClQUCSwiAGk3
eWW/VjOZLr3+FIWCB2+aEytw0to92p2769BGRDfIk14Bmy0DImPubbTtYEsLDTvdPH7OYQQenIGd
LQPgEVMievy2nMm83DKam9n6VCjKvT4UZcCM1sPWW1vpGTX6G7dO9SBBU/5tDHLs7zMeqkP7N+MG
KMb20tatRB0F4sZXEUdI1VlKdEKZ3Q2HeE0OosvOq6Qly2FHfARn1y3sJDbGSSd4Y5mLcMHbdnK0
75Dj0oNVdmIYXQx+Ikv9Jme/fJWraMSgDFF8rVz8JE9aE+u/rMz2UPuZ89Y9Q1ip5/sqptY5qK12
Atn/Y2Mx5wIitcWe5eXYVq4OSqOf6JZ5SdaGYlnrcC6V5P6vU2LyYJfggq4s+KFNiJm0TuTg2JCR
rwV2p9QPJRjFWJzxN9L/w2NxIcihGrCvm356NmZInUdOjJphPOCskif23QIHlbGyKKcjg869l8jQ
hXIKDDKkd7mJ/gieU2t5rSI6cc0aLncHfaZwaiIrdIVyNOjZ24+yKAWr55Cxbns0rq71bq6v1MJl
FD/RXlwuijH9+/qXuoVV4wAPkJmMBVANw6PNA1Vea002WduV6qg+pUbWvkMxCuv1djJOc9o3IbNe
XEhTxT5FYrJQ5lz+GgjDb5DCCOi5Ib9DdH75UhPhDKkakZlPatHc50ajXYwJNfUm7paD3bL3Ujnd
UotP4wK42ZmK8NS0REw1y5P+zp3T5TJnrjhgle6+VXjIoMeYZaHesnkiGopMQGEQXNVa08Ok0p1z
tRar70CDDwZ1yMMJQbGgQoTGb5eheNdE5l+Tl+RbhQ0C2B7ZthsopFiWMY/VWkClraqzoAEC4LKa
fEAv+cFb3TsV1PHETvjwAK835z3BBbseuhY/9znGLmxYHL+d5/bb0h0iHHaXguUNZI7a6iZ7aRwj
MS045ldI9+lJRxUtNGYBD1oYfw1bRV0FkCWHg+YB3JRN/0SKixlerhVw7If2A8AZ5zPCJIgleHZi
HxSn8g1tkjIJp2A5ZujoaGxuWIXT7Zglki5K3o9nVVUHf5UUbL1NlYta1u6P18/9zmtkPZb7jUG7
OfaqMqSxrqKZM9RrkSA+rPePBuXYW+Ba0cHu2LnyEI+RS0ng+A1BdzTrCc6CpDwyJk9Di1wvRCHB
KxFOyAr+BzNLLwjcOh9ef8adrAV+CjcCeBiIq9v+l2pVRo14LJm7Xq2nVq8F8U3Nn42xU9G4TTsG
U4P6XObF9PdZC41MxFshrMhOzeY8zEWhcEosJBD6aQ6tOElCvBHz01wc+gPvhRr2KDaIUpyR6mET
ajp7Qckrx1WcCa/Z+I6w51Ota/M5LW0b9r6hN+fBrpyrrgC8Cqu5GeyHxjOGL3/9tmVqSMuRhurt
dVUrlohzXcHeIBrap0TJuoDeG7PeLPqV6bj5qjjXhPMMy+z1hXdCOgvbEGOk7vnNVsaZ3lhqm6op
KXTvCaq4+dTXqTi9vsrOgaH5TURH44mrw5Wb/I+Lv4zzhjuK7q3OYOajpg7TWY8XqaVxKHK6+0B/
LLWJBXiFjs7M+PHaz7Udetqah446HHWOdk6HdCY2qcikvvBvTuEfDwTCNak7WUxn01R8h7Ybf9Kh
71xqco57My1FCoPQKpnb2kP56fWXuRPtXqy9OR+6sYytSml7NbOiPCHL5TB+onlK9NB8wbs92CK3
XHrJ16c9Q3NGpvZbxFrVpN3SKYhKAfyME0AEcX6f9pn7heYVLoDTgJyV3wH5CdUlinlyLzcerbha
n1ANLI5AIHt7SUoW0JpHgxihlJd7KTVXvj6WfFeufrT6HaaqTzZYhto3jWn4+PfvGoo7HHfDAjT0
O3788Z1pBM6GB6wBXaH6W8mM7ZykCCtDchRhrs1/jRTiTaNUIu8VQv3N/NJDwQh06kI3XHj1NTHN
LkgdUwmT2LYOeo97O5iKlKyRAtu5sdfWkyaaEgM3XaMFXQFcNEreTUqFZnoyAHmZnJgRRivsaA5B
GmV/v4fJPmTTlbBwm/OAR1hmCznBqypWG6hO80tdkLqx9Hp4lzppfrCFd/YMgizYuXCHEoO2V4o2
Ge6Sgzy+ju3Yv0U1yvy3iafmn3pUhqOIuruWZJbSULZvIWauxTRosBHS6R1rfiwj27rXgKLdDxb0
ytd3595ScD1IyC0GADc3ZRmpzB40wmrSj8mbVZnWsx0X48dUafTL60vthFVyXCI3PBY65tt0Lisn
W60i5jT5bKVvZ4DBdwA+/sN3Ii3lzekwp3a+U8TQuXFVOXNqkn+Wrm+CHsDO0zh0xsED6TsHgAEf
1y3lDJSY7dFWkJBLI1QerpO7Ogrg5dppT3iim955BmIjAqMt0iGAawbOSi8d+0dUmgj8pq2hfutX
jJkpTaoFvKalZR+7YuYfSfrJxhxFGTt0fPOY/95biwWdcyIRdorCRdRqQDsM//olHQMv8RQR4jbE
ho+rwviFn/WUnlUrwoBA9C7Inde/4s6GYbAic39IUHLs9jJ2guYavLmAyICManOC0bWcPAQnn5Nu
evv6SntvF8NI4IAoaVBIyf//j8CpuFnUtciZo7+io2wMHvPiznZ2waOhwqOtKAJjiGe8+LDAe33l
nesRmDAflbm+5EBunnFw+jYq9ApPsTEtTinvw2+ybLqkfdz7RamOB0+6czJAuDJuN7mRbjEnzLoX
TJvAQA+2GZ+qKlq/gqz3DtLxvS/3my8uG/g7sAg9SVYwjOIarfDz0lGf3isTwmQI7x5l/ntLMfzG
vwgEKXX+9tPRJ7TiWKWh0NpV2Ii4PcMRyf0Msv7Bt5J536ZwY6ooUfDwrLjM5bv9c5cskO5VPcKd
xUyV6WL3RvNVVxCxCrwqEudiTot30Ezr+D+cA4klQA+MBO5mtt1MmrPGqcu6CcBA+FLzP0U0vxki
p3n/+m7cfZncOsCSyCBu+gjMZQHEWpa4OkqcojQXmwFqo2awaNVRkr238eUWpJdNx+Lmkuun3+OP
RaD9sxSBDVf2ex7lamB58fLoNDRQXn+036ZI26+Htj+JEXxqtsvmpOElZoPtRAHImRLrK0MH/UsD
cvadCqr1i1UXycc5bzDnEU6bjCixR/q/FdiJDy7EGjVQB0dZAvIdPDqdsSnv0SIYFt/t8MubMEDt
z0PqjN9Hq3Nrxp7NDM1ptpoibPXKejDX0jwy0tuZsNA74EHQM+I/tu1J7orRRDEmvZaDOzLoVoqf
NXXvj8pJ2zEwV9Ol/9Pqc7gyIfpkTG63HlxKe7EEGSDZdpLM0e156Cx3dtrGgdm/WtUXwwZZVmXx
fICl2Tt1oJ6YbfPlpAL0y1MHSagfLYnsUNqlBKgousssik+eNzd3gIXbwMMu+e71zbJ3Dmi6Spw4
E6ybQnul8uwiE/DF6Cg/oBxpT3WWJnd63g8HDZO9Y+BKPjEpGM2nbX2wxjQoSLhAx6yq8s1VTO27
0eVZjK7ZWj1OXXmkNbZ31XnAcX4DDmEIbl5n4uHXYVvSsTtp62eOxBJ4Aq+pWnFNX62n/rPRKcsp
z9m7r7/U2w9p0MyCaAnkfwcU1RkQVaqKSN17U37CgXkCNO3OJxdr2WAe8LNsCis52D23j8ui1PHQ
IVFyuwHorQ0ZTJri2alEfXmnK+aPyc7MIF9jHaOj3HruosoKdawvD/pCO2gJVuZkSrFqZhbb0+Eu
ltGKCUsRs6qzrwxcc8ufxLrCQsRW4AQlGb5z2maID/SeMhF3LO9z1HXVmwZPJ93vSGH1oBvz5Cj0
3gr0MPeCjiCZEMYOJAv9c12nKKSesVLnM1iOEhwTMupRaGlj+QuDscqCXaCkz93Slz+KeCUhMnvd
+CcDNLr6TA6L/OCSuw0m/Cb0bSD7UlXSUXt5zLVqrpR8IJlWi6G/M0bkTe0WTuLre/D2YNNWAL2F
PMGeOKNTpoy+K9ItLyqs66hkbhLUuVB0fzC94shVZm/zUcKByKMZIVW3Xj7ToBXCHRRCdJYI5aHI
LdX31Hw+UUyql0I1lvMQV+aDibzPQaqy+5wUU+CTES69Mc+BdgLzcQBqBSYFOsAIcrptuMYUDc2l
11/p3kNKPW0oj6D7bvotjdGlBUxKcr04Ke4TCCAiKCNPMUM3V0rc4JbI/dxEXf2Qrki2Hmyb2/jJ
6IV0BVU/icfZ5s9xGtupyRe8NsbSBUsusndO7CT+Wk3pxdSz5ODOc/aiGFNVutuIo0hlnpffFMjT
IppKelSPRvok9H6q4ADXZQ/RokX+HVvGouXjwqwI1sqFnJozsfzuZF7nnhx3mKt7KBpL+x5xNxgj
q+HCnk0mMb0ZjbV3v4xiUvoTPbO0eFodvSIqDqBsQuo7S7lr7WyOLjgPi8zvokXzwsTE/u48N15n
nIoRjCtSrlHZ+bQqBgNSwdg8TfaY9nhFRTaqX7oWPRTZCNWgclf7C9NoN/bVpCklXaYyn6J6SNQA
XOxYQ+rvq/e5I1AVnWbFqE7oLxXi1K7wI3wnb+mZxdyLOFqY+ShBSAY6YyODP4WHFhWkG0D0WG4N
izGj22SPPyxQt3o4WbPDhLMdcw65cBcnKLsVK1nd6lt4bp1STuGqdj2sjHnMbL9erVEP8y6y3bM+
iETz81otZs5vYtZXJcUN/jwght/ckccZn4qyVoenArpHHTbzqL5VmfALf4jsMQnXftKM968fgZ1N
SFmAeqdsA7An5J75ozCYazxS9Jo7NcPSzC+YtQRLM5lvUn73Tzt2xo+vr7ezBzFBsGSL09ORY9iA
owqtWnulEek1rwZdCUzvsUDRMvcjNTZ+jqXavS9Gtz64SfdCipQmlYJuTKq3G39AwILrGUzBksZG
SO8K60Vy4Esz9f1BprC7lPRmIWii67Q91D0T+UbYOZgCby3OROk2QFQmeugwSH/9Te58OcRjKEIQ
ZpA3g7yV/vhyFgz9tRAjw1uULAx/aO30PZWWfelnt/9hNeoRil/+wZdVCGojtINpZNLKuckse2cd
AUY1MJ0Lp7R8JYobbCsV4sVBWN57MrjnNMIlifNGFEu1B5tZCebhq5q2wcTMORy0pvdpO45UMMuR
WtreN2P+BpeFJje5xSYuzpGJWLqLVZChrvUFz6gmrLKxez8wwD29/tF2l0Lxi9IRXwxaQy8/Wsxt
Oqplkl5tdRgfYjTQr1ptdKdlsc3/sBOpAihyDMiw2tYxolyAUubpzFssS/OkdJnpN3HSnhITysLf
P5XsdDF/tWWLYfNUvW3PRlKjFr0UM1qDyjSnd2ilRRFFJmrury+2E0Hg3CKxRw/ot+rWy1coTG1B
VUM6+xluFhir5w4+sOXBR4aivvSoZL+hj3EE/rgtWZkZwkQyAM9StW7jVp1XyKqq5EPFbIofjKWa
U2Zqjeu31ox/ONOLiHmMDdUKmqtnf4qVwTtMfm9JuWCy+MdRSWZqgT7ly0d31JZ7h/vzCsvMoSVV
NsobxZuQWq2TJn9EbMYt3scQllvE/UHnB9j41J8KVS3ILwSiNAefYueggoqXJlGywcsQ++XvmbVC
H21RoRI+V6j9oTDpt2ml+1bSZie7j474GDsDMmkLAa2cTUbvRd28AI+bCRweKVOip7rfL9581wyr
66d14oSZ1WR3tlPVZzNe41O2rinN5iG6ri6GqK9vwp1YiHM9zU/A+pIIt/kh2miponC5NtM8H+6c
yBLvvMKMzq+vsvu8tJEZHjE2R01xc7Baxp0oP2OQkroSb+EW3hnjahOHd2RgutEt7x2vhr9PHRS0
FvopcQeQx6TBfnn9l+zELQBYtNWYgPBTts+LXl9VOWg1XOdljkPkDAkmVrYGuIgfdbt2HxrICq+X
KYic+b7cVUUnIlFAs7uaUWOMvlp1rgXTVW9/kiPWzzAo00+VGKw7K1keJ5TxKfVK/b5LuiOZ/51Q
I8eEPDaxGuD6dn/rNsnJWvPUVqfArU3y8YHp1vDWHsRwoRhvP9N1mI8i986yCBjALeM6gtO5bY/F
fU+Hjo7qvVbOGBJWq5togYGK6bmFrlQGMNmRD+pqF/nG1z/zzsrw55gWyt4Yf2uD0qiduLPHPvPu
Tat3znpdlvfe5MwXxYSim6L1g7lMeaTLtXOWgMxK2xXJDLnpBhrojThJyaICH4czGJn8ZI/0OF5/
tJ0djNsXIxm6E/QetywrAOouc0KUo1Ogq6HSpHHYmsa5g0L997EBlz7a0MQimmPbdCJe1wSoIgGx
BnXhz0arv+3jVD9YZQdRgyQwTyPBiCy0rdCxYLV6TFXQeMWsbAqmvlHep5rbkTFNsVD8daht80kF
OS8ZUXWD8GzSVfFjQ2Mn/fu0hk9HhPIQi2DTbvYN2rKRE6l9fI0oFs8VqgWfpsyx/MRZj6QFd55b
so5BJXMByERAFvV/5L1kvTmYN1Dedom5aulF68I9p2k/Or1YmyDVvKY/1fUafRBSGyIo02589vrW
+Pn6htr/IWSLXEiwS27mmm4zJuNAhL6i0RBhJlWJANdbQ/g0yiIYjJ127pJ6CXShL2EhZt3XI9P+
9fqvuN3WvA2UOn4zNlE7kofrz7fRVFaN8bVyP6g1+s78HoSiXBvRYas4OEG7D8xGI0JwA7Pl9Jdr
1VVhJmNsKfeZNCoLjLhJDV9UBq6wOeiJO2QF9P5SJaqS+k40Wsm5sOL2igYyvMbXH3vnkgDsyPPS
GIX4hybqy9/Ccl7WW1bM7KxLgG1Xtf0hReftTRHX4/9SxRA4OK3m+yVvl/uhQub6hDmoafjlmqDR
9fqvuU0OX/6Y7YvRVIrnFcaIXqrl+8RyUPSatMV5bNJ6CvJFcxEcgkLmufHbGl2wvw8FpEIAWzmB
6CcibvTyZTRdbQwjyndXFL1RYDDJ8H8jo39g3kDql2e192YZq+iMlp8UuFO8K+9CKQ+iwG0gl1Bz
siFohY70Wnv5M1KTzRjbQ3zNLKe/Kyx7UYI1F91wsM5t2snfpoyXuEVGK9tvX/WOlyiTBpvEnCFz
OSm4TKsazqtlJz6iaMq71z/v3hmTfiK0lj2TW3nTs0hQSltNbya6FbUSdnM9X9p1HHykRrwD3sXe
UpKXB3iGx6O+f/kKS3eMS3cipqSWIvyYoV4YuysCfSXiHAfZ++5aYDJBCkr/lt9ijH+EDie1yqIs
s/jap0kHGRhQpNWpM9gy62jctruUpAe4VKQMUTZRqswAEMyJjd5tribvEJMxPxX2NL7B7Mv7+vrH
2tuEEg/tSLyOTTv+5RvsIgX3dTuFvWWO08msI+XsZHlxkJm7e8tIdgxQUpIJeiIvlzGK2KqiaYnu
PTHM4uwIU+2fFkjp8dve0oYvos1yLSiclenzWDf9dwFzJ72gqFdmQVJ5lRVwQSwCDJ+XfiyWuUvP
8Uiv2G/6Rf05t1ydfh3NVYc4UCsyfF/63Ly0ZBZrOK4LncsuseN/hZm2tc9dhAtNYog5Dao2d8aw
7xQ4jqtjiSTQabb8W0K0pzSwrPkt9kRz5NMhyufnJqrYzip6mH0weXpJzZi2jnMXu2pjBmOS2CVX
am6c0dwoGqTtBrsNx36evRM1fzbixQCW6EnVV/dTqmVz8YiNb49QNYqYp8VMsVns8Mi6y52yAB/i
1El6t2a28c3OMQPwo3KIo1M2j8V6cfJJ6U5aX6HYWat17j6S7i93cYxWpy+1X94YSgUmepmU4XPr
5kV0nxht+5Py1ktOilpnT3rTN6gsTQXCOdAh++HUgyFH9ykSqEO2SBpUfqd28QcKJvQnkhjPWb/T
sXrzy1JbEI/qWvpmQjGr7/T+RXpwUeycA9BAcmiqahYd0E3uEgnGwTr6N/epOeUP3Ou4+eYxkI+V
bnNycL5vpxvUwtIYhqsa2Q1P/pg/znfUtpURl624enYsTswTZh+98DUsVrU/oTAQlkWOlqCTHC18
W0WAnKEDIXtpFgTKzT0w6NVgtI6bXE01yz6nOC98mbQpRYddd/t7XIW5i/s6tg+ed+cWxo3Nokkj
9dih6rx8XtdIoqHJTLq8SdU9u7yUO1TnnyfTXR9Sz/wfY03l0s4jjfhqaA4C987MlHYe7WWIQcAK
0AV5ubpnrZpZ9IO4IiNaeuhrjfUFXyb6UkMPB7FrzbG6og6pdz6CJMU3cEbD28HwKCaRa838WWuN
i0iG6e71eLiz5ehUyEGTy/11A6B2irhYRauCmqpw0eTqpH5MhzmcGYod7O69746rIUGXKoBrZbPh
BPJr+pq2CUpEwoZSug5B7hW/VCOu/HTwvBMz46PJ/N7jEYJNDUaKhDdtLswkXYp8ciEqwtzXzwQQ
7T5ClOwxVbQjwe+9pZATpYikOpeaCS+/cNYDPyPBYltrjFstZj/h2Gojltjlcnn9o+1kONTDTJKl
fKm0fnm5VDR5LuAUk0ssXSLDr3IvfpyGauwZu6f9RUANUw9Oz86SjCPlPFL6UtIwfrlkjEsLjntu
jMtYnZzwGLA+Mn+Kz16CKFpmzcrBgdnZLHLIy/ACQtZta6tKjYkOBhLZwtO5oof5Q9nm1Tdw2Xaw
EiZ9a1qW/xCZACfzZiVZCprpJjLlwMEde/aoHUUzBO2o28/KUlI8z10eoLvcB3Nd/7V5I19Rs+lV
o2GFUry9WdRGwtAdbXK62aoQSoxpSTpBxIFw/sMnlNkIOSo1KTC4l59Qi7sKpbdVuTcwpfYZaCSB
kVZuKHXkLpXIldPru3QnB6IpDqVHIonpA2/Wi7KoSJ1+Vu7brK2/OW45BG5mHW0U+Vdejp0kE5nO
O9M0umLbY6eIcU2dzFXu867UL9MylEG1lm7QVa3198eOCSH8HJtNSUm/OeHLvHhD7rGUqcfV06RA
+CgM72uaNu4Jb88jVae9I/fHcltCaQqG2WY+TO2eeMJPEku7LEbZh1aS6yfQaUft+r03CRiNy9Gi
+e9sdcZ6I+kWJ5q9+8VcJx9huuqKbun/cXZey5EiWRh+IiLw5haokpDplmk3fUOoHd5nJubp96Ov
RqUKVczuxF7trCggyTznP7+xI6k0cYGre+5Su/oYsfPug38KTq09Mg4D48tkWqv9Xrr+2u4XnqJE
Tf7+Kvw7yDpZIKyQnYDGfPctDjONfFuVl5MJ15rttYvVuIRUUM6Jz/D+ftFT6rq5GoPqQIx1+Wu0
5TiHM9AzRCW58kXa1upv16K1cPOuaZ7dZ70INvEJ315bHGxyZPQIa/p0iJtu050HQtPMK7+tnK+l
Lbo5cuDm3OZ16z573eZ8xQ2V2t11t9r6ACjnpUeO+e5XX1sNpprKF/cpvVD2w6fwXEN0HyR7FQvE
smgxjbyIPTjsejhrqR+EvQ1FPsTmX/g/pk0J/YCKNfteEFayhrUz63bij60+R2mhq2+VWc7yCiMc
5wt4HIcUHQou+VaOeZ2tGVkVKm9a4R6sXvmnATpncvT+yzhTcwJD8M/ev3KQ7OviXzXn5rqlW/Q4
Oudm5d7Wc5XGq4HT+j4govmgadYgifyukfhe+HbPrDhAV5RDCOyxmjndJiaDAkoniZc8DKc7zvwb
cZ1P4D2rszy9f5PngLCdRkCJi5Mm19vPtn/dpeg1Ac/M0hKN8L7rld4WiZhWrdTXrECtXrWQw2uO
xty1P9qt9YL3zfD4/o94e7+EucBPZzxhM5Q5Bf4akhCl00JJbEQfRC403igdve2TJartwlH9dp/f
zXv2IR/myoilTrbFprFbL3MZVc8Mhq6pbrXruhrkn/dv6NxVfMyZfC5xBmVxNjg8fUv5Tqijcdet
s53gYmte4nwZb3dd7JZw5oF84u4E2ZNCRywDXkTwrGDr+fLRgOLyUqllcyNs5GoVQbEGQscZQ3yk
mxWfSRfYrtYCWWyxGe4L4tXiZzmPAWRlPf+0EiNwPbOcP7//MP6yN15vasCsjJxw4aO4fYNvAtfU
pt/O+Q0G1tNNB1azhrrMmz9K87Nr2gqMBk2kgXdrmyn63mb71GzVfOhLzYsd5elH5Un3o8rdLXn/
p51ZeExrsOZgXMOMwzlZDbncioVcGIzU/UldkTA4Xjsp8Tata9Txf78UqgEovyb9MkZlr78zX/MZ
g9XYqghN6rFeSzIX2iE91FZ10UbuzPKDjo4Sg2MELufpgL+lLIARRz2aIfp+UUCoTdgBM1ZXqSXn
Fxf/xT6SNK9ZODip/Aj9RakQto94cYE1xJ3IsL5Y7EnZUMJAe+JlC8wfPRQv0pd9xDIhNqzbcswz
XQDtad1QhYOypk+kNxZf/bGZ89BizHu9mktZx2WWGjv00i3fAwcybqw7Uj70Oxc7ttwNU/VJM3BF
bZoFnzIjc3oH8ZRuvQhmMMC/deeMoeIM+bPMXe6HAmN9l4HEWg6RSXZIChrdFc9DvgWX+DtnVshO
qaTDBo1mJLT/7//aHjUmXtWU46vS+IWKzGVrDya07cfF6i5Rd/bFdvKZ7EN4UhGYOBANcrIYZVA7
VhrQ/m1t+d2QVn61aY6I/MYaY9Of9IcANURMGr0eFq1YL6zPtz0MekAAB8Z9mPEwwHx9owaMA1/W
AMOjVelxMwYiRoY8RFkQECyMLgRa43DJmufcLVtU+Ht6K8aHpx9FNntNpWEPfrPopX8Ymb8kwp12
Lp2c06c2TVdIKWmTXuV9B64wyBGK8Pvf5bk9dBct7XUy8wYw0Nc3jlXOvAapmeJ6LSrWXVA3CWOg
NPizktxg/AwAmmSoGHwkAtZkcU24E4fixhhdO4ytbT7MVel/MbfW+WPP3YydoqcA77dZu8RcOPe4
GEZA3QcbOoPLDDYsLm9Mk8bd/AHmBHwyTKoLasAe8MoNRVGYHtqdbRmvezfL9c9GMdn+hUd2ZnuB
S81KhS4Dr1o/KRnaQqczqkbKEytYo9l06we7Ff1/lmTQILEcUQzsStXTjkxUlTfh164la1/oc+xo
Qf60ZDiCRt3ajeYRf+3+0/tr4cxxyuL3ECchpnmLimQ1NWY1iTSxKlI/41Hr3aupUWtwgKcTPPsM
9z+/f8Uz2wt0Vdb/zr5BFnWy+CYjhXo+ZWkysiEOFNUHYYEXLHXVXMDO/uKxJ9sLtTyOYtiY7sOm
kwPIqYa0KlahJfPiavd2HtReSDO66VHRL8sPFtxGcABcJBjIfdusSVUaxY8Z7KaNtbYfX/Dot4YQ
tV3wO3Xxjw5tzTXunWp2HsgHWeZwMobSiDZDXzC+bDR9Oo5Ka52b1exBzbwJBP23MeHnEpnZvFAD
pH0WkGawjE9yLsgyNdclhfZWmf1np5gAVWmS8oYwFVrJg1KDgoKQSvGDcQtWSeai2Z+UsTFcGvug
fdCYlCYBeBYNi9Ds4ImqRL8lvMwwYlvZbnfP9r2IRyZVsKx9WTZbnBo1vG9lD9ujTcmtRX4bVMhw
m1Ybr4uqxcfebwcjjzVztIlXI1XxKkCOWj9S+kPoMbsVr4jRDxYnIiPAE1EhTV2Sft3Lj4Muxgb0
1GN4mtf6Z4mW5Fli6zSGWq6p+6Ie+gzTGbbkaFtgN3ZN4D9bFg0VxG3lfbDggn3xjanzIc5gOh0X
nTfYx5ypKTz3rVy2uN22ZQibUTHsItwyGyPBc1HhlpHIFA5tmvuxn7s++1GT1jImjqaUMWoIvcaQ
ZQsQmCxdje7EzDQ99Kq+/QelBLlMWKqWX95f7G+PGDI/kbj7KN2wTz3t2dUoHJ/Zn5PogMkHoZnF
txp35qPeKBwlF2c5Ek9wqe460+DsSaOsevo4NMWnZ0wuaGYcZ3STFXcxXJLswcbnyu5Wh5kkBP/Q
tcbsdz1aZJ2BTvq8EjMf1/oWwVI1XXgEb7/31z9m31r/VU5gQ8TL0TzU/VWTxS1xhIfOHczDol9M
1DvztOE4I9cG12LEfCq09NyGD2s27cRg54yg9+s30unyhvTKLThufCj3wsJd7P13fOYG4ZVSxLDJ
7AOTfYv91w2izBOFbJSVKLbNq9TVhxhrA7QZ8yWn+TNXojGHKsB/uMtT+9dCuLiUl0TISLjb8SCc
8knouX47SCf/9v5NvTkX/rrqQdRxdhob58PJTc1a0SszC5Le1J42HuuNMU+fgqnAQ3CzskuHwrnL
mQzWOBC4wzdjX6O1O2hJJRGnZNQctlzYEcWEEQVlakV2s12K33zzJPfJ2t6ZUHfCiDw1eSUpJHdS
fYOjl3rN51SJFH6VRsRp327aJfuJNzXMfjEAOywROI3eAK0EBGZOja1g4lRFkV638IicqG7N5jCY
7iSjbR3I21Okc2Tsknn9cZJbe8Es7twDpt77q4J0OHhP3udmMo4g1tRLfMbW99lqe/WVgm06UNvX
7W3PFnqhsvjr7fPq9OW2KWcsPPbpON+0ZDa7dwOxJ0jyynen68GY6i22mKEhDEamoCBVkRnSGoWD
Bi6QrRUbQqW/pnY2E+FJxMu5X2Wf+yKf4Tf0UzUhra/FJczrTWnHzwSAYawLQxas/+Tz1fyN40cj
CHaAxvjJxLX5t6es/+xAvl8F60OkYlA/qbpff0+BiVqNnA3yXtth+d43qwvHamXGn+GQ9Pn9b/fc
He0yMSh9wA9vPqbOCuZ0Y56R4HayHKiJ5W3RF2b8/lXOfUIYnQTobXabodNPiOquaWhWWNXlXEUV
WThX4Kt9mAZgqu9f6twHRFMPLwTZCifpSR3nzhOJixDYk8lo9Sz0HGV96zm3H6Vs0q81rIScuKNs
pHRNFxh8LmOT9UIHcO4DgqiH89gu4+emX79Ag1ArgrJWP1nhB+5xoMAGiMEmVQLktpqeEEZ66b7P
vEigNL5aWgJ7d/x+fc0VU3NKc9NNaGn8uG2b4drC9D95/+n+pVyefKh0WNQpbE5siKdjNXs0fK3U
CXvLEFj1U9xt0zweqC/K5wZDAXEoaWT92JiGSRAd5WLhSeZWPT7gYAqFZiucbohIQNGc7yPBSA8y
JQglhCKeZZFubGL9EGCLk39Ivbz7JjpHaLebxBgrWgMv+6Vsu6HG1trtiN1uMEW6QzyYnWqEbEny
Kwi7mgyrTvq5S7+I1it/+bKqnknBtvwYZ5/VvzZtcoKieRzUd91b4Zgs9jz/nIXdXWK3n1n0uwEy
1I/d0AHM4PUb0Wfle9VMcJnnj+OVoWfTsVWWduxE1R7ffy1vihnwEEZznPK4GnIwnlyqrdd8dDVC
uFdq7QgySBBOdl7GiEK2K8dsaJmwETu8f9G3wOV+VRBLZp3M49+wMIBwq97BNjHBokc70pe3tAPM
b547wzBuCkrJLGqZ6d0vanA+blPV3GsAGh+FW5WJqwI0JMI23e8Bdrz5hX7uzOfg8NTxq0HGz687
2QY4uJyt7MECTM3tfqaasz2u2TL8P8+ddgKNiklDfFo8l9bkiWLwg0Tr8KgrMQjqorTO7fHOQ9Ag
k1Kbup9DWWEo/v6zP7PLUYrsBwQNwS6efr22RrMe+7FUaQIxmVFPIIJ4W4I0Wt2yPcxlp9+IpQ4O
wsiWJ4J6/zMLljcP/EBxyQK336w3cnnXCmf9gOLSkUkvgiLSyrq5rkfZ42Zl1Hdj0MjDJGfz2NeO
eWFKce7uIeQxjwkoyRBEvr771XDL2hgKKkDfH7/sdg4fHavTefQebn3G1MaDUU8hDeQcLZ5+kR19
Zn8nEpLjbDeF4RfsX/6/qnjud/XTtk4Te1fvYpc3tQ+lX5dGLORmPiybqbV0iOPwu9zmnIVXef8M
Tm7fwuiYDUyTN2u5Fgwyv6epTZHS2kX2sKCO7i8sk3NbUIDmfNf1/zUFev1D17Ei4FpRurbFOHxf
zNKDLFCu9OGzlc0XDvkznxxcN8TtTB33Hvbkk/OyZdHGjDbAhNXKpFQ4f9xFl/+8v/LPPHv6JwgC
0HQBa06ffZsbta5pHQdQtbnXOG8Zn/NViKOe2poeieE/y78Q9jIP2xkdOO6+qf4rS4z9POZBMldt
ejVhJF4evEaOzYXO8K3dBReCY2qZkLcYTfyN6fzXotpMrDjSksKlNQSpGbWxuj4YhLS+k6mldc9B
uqofk2ljjstBIF7MurBJcAlssGevLfqb0usL9d8X0KsfZb5eQOR6eiRdDj5hmeN6xCs+fTQJDD4M
erpdKNzeIhH7A4CtwEkGG4ri4vW1Bqv1xq7X/WSxU3k15/CeCsS5odcF/XXDbhMhtLBCPpmCZNIF
kEq2dXVhEZ/5YtjYbFD+HRXhYHv9I/py2Cqtn6jwOW7vbVdDjzZ26Q2uvZfS/M5dalebMaHEh/hN
md/KbVydhpXV2SL7MwklD0SViy+e2316/5s582WycOHq7wJyduyT8sBwQNIKuHPJ5Ez2oUmz7mmb
cu+Cl8yZL5Nr7IRIuMtv4eHNZ3DpjFS9WFFtX/RclNczeU0PBY86i6pAuj/ev60zx8AuQdp1/hyF
QNKv35UoG+Fleusn3QRNOfTmofheL165fMuNBsqV3QX5yzbW8mmpkehGCg/VSx/IuVW7i2JJ9MEI
AF++kx+BabM3De3sJTh/zt+ZzaVXI+HEU+grqy3DlBYgDxHztRsDiXG8hSOw3aw+UScXvp83fAwa
jR1a4jzep1Sn2++6pXhfSd1Jghz4M5O+FRrOXB1KA5fjpq/F4yo3LXKwErpwHP89b0+aAtQSfLO7
vwkOgScfjUfkjjdng5v4Xu9tB3uZ7ONARqofmsq01B0ml/0YWphBXHeBlX7KhZd+KgNv+7BOVXrp
Ez5TDJNVszOS2UR2cePrZZHSYuV1nTqJ2YwTQUe8n3BG+BC72KIcjX7sD34zbi/vL8Yz3xgWiR5O
ghCD3wqk2dAhyQ+NmzTS/T5sQ3uLFiG/gMyc2TJwlIbzjCaayKHTGShtZY3Am1sTBRH3jb4M+Iav
cv1BXp07HN6/o7MXg6TB9AWCN0ErJ8+xzPaE7RU8umy6pMW65WYPiI2Dabb/e7UOAg1Pk5H2Pu85
eWWj3rhp7S5OAooDO6PpxXHVnerCF3J2nVK0oibnWMSk8KRqXvTGmtO1dJLNXobq4Ottg/NPU5dP
6WCUIho2o7yTRVdWEYmQ+QfZQ20K22UmEbnVGxyZ//sTRu69540yPX8z0g68bprqtWKlml1+qwCW
unBGd1fFuvJteeFoO7dCUa9Ar4Dw9hZaBKu0l82f3ERjvBcJZkkROcD1hZbo3KpBdAvhFmExR+nJ
q7RJGVJtx1UY4yPWs5w5quxhPcK+kf/H40Ogznm286Kwuny9QLEy7J2+5VLoAaqwDuYlCcoliNNs
NC5c6tyzY2myg/4lTZ9WnXkxaluPQDTRPa25UVwPpuNyKbLtzGGC38oO/jEfIKHxFDIIgEp89OB8
ckUT/BJEaadRugkxh5u7YnVsQE39RY3k4nHUbDVh3V1bxZY9A2q9vzTfHub8kp3ct9vIUm2fPNsp
Y2LuF4aTeJCo7lVVKZiVws0UIdFec2euwrzUP5y75E5/2r+EHV86WTkujNUio0RMTJRq1+iWdkcY
JFfHjAiwm8WSl9Dct0sVeABaOi/1byzDydENiK4ayy+8BAGBistmzI7gSc6hHWEUvv84z14KQALj
uB08Pp0uW4tuwZB03KTW3AbVtE5mG5alx2Eq9QsS0f0xvT6MuStmPlTTHjXsqZEEFRiDZgLVEqsf
vYOeLuq4CvViFIt9qEoPSDT3U6yzBgIa1vIy6W6Xw725Pv3fru93Xdjcr79KvbS0HPqPlywkE8GB
yMZnErOMW12lZAEPxny1WWMnw4rkpSK02nz+gG3NJa7CuQfOXgcaBmXlbZuokMqVjp15iT4ZzdFE
XBHZ1lpfGybz+vff7RkcbCcX8nY5W3aN6v5b/t25dTCM0Xy7CaRrDFQxADN/1mW+0rT42qcaBsOV
5jTB8zgubrIsLXH3Epnm3Vbr8+3oW8OVLFT55Mlq+fP+T7M98+3bYHljIIOdIMbDp9+xXfrcOpzP
JK2yQL1QfvX24+zUhhZZmuUNR3tzcTDzMC0z71D1CJjSq7au4e6wZhyXnADPPmydAbuuooIN6D72
vdZO/Z1T2U71QMU/FYeh4c+Haly6IlReNfyBy+Z3v9fWFdlxMGCw3gm9Lc27IWC6+8kp6AhCSbC7
f2N2KoMutOrd9k9eB1MbuZONb5zmBCtxOq6VlS+QfoY5VtYqrSvNsxrjWviGsKKgT107wt9bpn88
YrYaGAcLZmwRk+ysvJ/UPGJRijx9iRWe8RxHdidfajcvqyOMfDhceYMxXZRp+ItErS8bEVPfMpOY
sNddP+alqQDutWCqw2kshxu5FnMaFmgSlhAbfwzssEMyH/yiY4IyTgPmM1W1Gk1kWsVE7Qk92odp
tKgfo9MpNyrMXOaxPkj+n2OR5g9Y5w3ypioGI73O0kE3D6TYwduesmCevlTSakw39gDHvZdtHo3s
2NqTlx56C2L3YfGLlWgIOLRb/RV6ht/fLWVhtLdz6azdcaxpCX7MXbPoEfR2V0XtYtrdoWglBlEd
tp/jo173Wo3P6LZ+HwentWOUHvWzwIVe+0Fud/ch6ypLj1HVt86cTNtk9CKUbqbb9/VKVk002NZy
t2ujYFMo4fzwpOmkD4Y7gXbjcDd8ddxBVTH2wpDHDJHDwkJZbeohTmm4/uI7oisCr1LzC7L+/Ldh
yYCKy1yWu2ZArHnl9iyfJwS4zQsjDm8IQeurPMQexvi2pqY2fUSstRjhaJDSfcecx/rgKHebcYuy
y18S+9L+S57V9XoF3jzf4RvVNQ8bR0J+KDLHLMNSVesUCsddbgjJUelx3jr1BSsYM4hXU5ufjNRx
bnW90r4EK//gWbyunMGF10RyzdN/Oto6J9THtFLxLNYNR4TAaL0glIWXbxEyk+6lYZabRbbdWw8j
IIe6dbHfw9Bw5R5Dq5HWGvXWQPRWzv7y2Ztb8SImX5px0JRMLnT4OvK2SsfGuqq0wpLXhZLtb6RW
/Ry3hIX/aAJZDWEVOKMV9rSjx024xUuBbcj3xiPHNnT1GgutTJuDz8WU6wZzr8qQYabk8qj1GrVg
WfbFFAYOw7lQDm5hHG2IncERm0MyXzTa8HhJU2asufIMeryiaRNBRvl6XVlNn/Ij7eK+JPH1l5h9
Y4gNo18+y2x185iEHv/BxT+uVbE7Lpb3uBhpY0dWkUrnyHQducJo97mgO5OG/tWaMNZL6trNutsR
RUSqRaMrvDW2kE1D7MsdmFZtv/MRR9ujv56nPEixxJgdKj9pWdqTZ/eNdwveJj43gjnfi79WNYGe
k0zze2MsDffLUq7VNcUqdPqiyyeYukO9zOJ2qTIr/eiZRTHel07vdREOk8Etk3JRHjItWO/7QF9+
qHIDA0M4QOhAaQz2Y59XQn/YsGkK2ArxhmEnre2fBiOQKkKvGiw3lj/Z6opB5HS3AAS4YU2SVhZ2
+L7gIgmVWzwU5QKTMlUDiYgbIpEwtQwF82ws268zWY0IHmy5zcjLweYeZD/VHzR83dNrlfaVOkgQ
pYxF16wO9m9F99R3rQHveOWJDc42PE9D1c1fjFym9SFje/m4SVF6yF00/bvb+8NHDHWFjb3lpBto
uzuBqhVYag1xt9680BfCe/AwRrPR++BMdmf0uGw8ouAT37ZR4/uwMn+8H13W9jHnPIAsOlZ+pLvo
dCLcwIc1ci3St+IWW8P1K/FX1XrMLOhst91mFOTAZEvRfc21SRhXNgr151yurXfk3frBBw77VUak
namPfdplSwQncJ7v+9WDioYrjCdiqxi3CqsIHADDulinJrQHPa8jr6vVcKwr082OfUs5zRFnyPpg
mRjiU5AY3dFpSDeLikzB/lKV6fyU9iKMsJVmjQE8XVwIkMfiXYkNC7217p4WmC8/DE0Wvz1vtB7q
Bu8Y5Ixt+auYxvmXXnluGfcqm7xwRlmgx7Nc7WeQ8hJmqrHpiGRYf185kKcmDmS3/hMYQ/qs3GW6
7ZZ2/bP47sLUuF7lZ0XfzT7RLkKEpB8OX2dzqwnNrbVtPNaN0X72rKn/p0+N4hksOSfwpqr7A86X
BoEYhfK/OxWYMQG3bVHFLdY9f1yfucBNqueqSwzZdnk8q1z/2PlaNST4OxcfNunPblTBKE9DociZ
izCUyj9jvN17NCWs6qjUvaZPBPTPMmbu7a53onOdrzmUoJRwCOnpISbey5/ZZ2KDkxbBUT5iwvsR
A2Q7dEYHl+HadbI7u277KkTVkuPTvooxTtXEfuZU3gYULMTEK4Me+Ngwb2HKKbJli7S2LH5ufbrZ
B5oKsoRsYU/fVdYZ/ddl8ZsvzBZnDSlShylP6+TstCQraV4i1z5PfJImOvYNK/g+q7X/aZNiYx/Y
ihr9n1Utg3NMx9QgqyFfdfsghr79YHrN+I+F+x6H/GyKe6mN5jfwBLFFjjXJJbQU/UvYmfy9q75b
CzcepgXaSyjqrfdvPLTSFtqwSY1hNdYFthDYvmFq7nbt47xliwP03dQySic9TSglvW8uzV4VAbGl
n/wWI9vIX4dpfKCENDlf6qJHtRuUQRevmrb9bD2lO2EnCVmJRygK9I6eu1o3izD9MkarvxqHRasX
/cpUzng9GcJzYq0rVX5Xm972NKpusK/IkGSNQ3tavow1fMpICtOTUe4HVc0bGWi4qxFqLlQkh7A8
6oX+A0Fu23rt4B5Kz5+l22eR5dxlAK/2qemK2Yhsd8Y7cVmtRsvR5Kab+6sV0zB+fb/sfQuFwjXZ
8TFsPnd/1pPmVSm+BjuvjKTxGjuptFLOsdAryIzWSgsUZnqa3U5YQt+V0jOGCw3YmdYDmygMsqgy
YaidNvGoxfWaE81IgjrYi7SseEAN3IS9W17yJjlzKciLYL04pDMNO+312JCbWhPsxRhXz3FGHRV5
aTpdr6L/z44/3BCG+IA6tgG6fNrBdpaedfk8OEk7Wc4hxVv9mM1N9vj+mzuDAeyGagC3JijVm8lu
Jxqpy252EjjE2hYihOm/LOxJz1Y6j0cX6+Cf71/w3BOE2Er7hlAcQfVJt6rssWvmOoCQSV15MJQw
7+bWw8mrri75ip5ZlbuhO3oOogtIsTrBUxeFUJDYQZutpzOGw4an9CHt17S9Fqk2XeHG55NzJOaW
s7E38ktJHG8f7T6e2FckyADeDSd32lRT0WZdByFUZPbR04v01qzh1tqB0mPM9NYLmC7t75nekxBk
0ECcUCDNnXyGDWX+pnzTxGIw1156DA5Tshv4FaG7jVYdjaPUq0i0SqnIbXx9C6tpmu6G1NLhZbWk
AB7WDNktKSaEQ/O7S//FnMhACktmHGVoZ7oa4lHnTOWosDqiiAY9eFmtccOfbbeoimuvygi0tU3x
1c6Utnyd28Gsot5unW9Kr2w2Kq2oIDZvvYtxc0rRpuMqXpLA3qCo2UbRUzcpTGVoBvpCO1RmINIb
/kq63fb2vtNT2RtjnPdMZipMcGf/YwrvZH2aBs8vDppqev9qGer8Yez11f4+GtZiEWRl4pNOQWlk
UQ/ghyNMzgGXxXUfaE2oI1BLr9xsnGmOUmN6CoKp2/2l97SsD2VjyOUaqoWJwUfRLoxZhkZzI10X
qYztwsJQ0y91zbgCRl6qWGmZ4x6LYDHamCKolRi1uEN3PSweJXdmmmX/QbkGRh6oGYbys4fPnBb6
eKwWt+iWh/7g9XaP6RAx4URzWcg/Ptu08B+3BY59VLrCklEvy22LMgsH+dCd4DeA+az6w9L4qr6H
zu08b05QdlEeoFo9qDwzmoMRZB1x3xi/QypnOGBf96rbXpZlM76kOPtwFDd9n91phje1IfMtzh67
6Rp8VYqmGK/g8Q0PMtipWziSNAF1krns/yJOjAeTKBw0noDdebim2uYzBcx67SDUWIjIwzIKrEI6
5RS1fTA9apbfcDJwjomjJgaeQVR1q/Wp7d1aZmETuLMIRSXr4UOTFsP4p9zG9qurFy7tg2Ov/m1h
+NkdNqLERtJLVTKCuZPeDGNFzGvQaj4OlHrdTXfNbE7O9aq5NC5ItZsvQVsPLjIO0+E7gATwVc3S
ven7xQyuptUoEVc32Xojamfswr5wUnU1N6WxxcL162+yQPWHEaGy87BeKutZOn3wD21O+bwEg3mb
MYjUIpk7TX3X+7Bkw7FrteAahby8r+0VueVcbV55jV3+lEZTxaDgKOqSwqGBjNzFZG7KPuRT1fFb
Gkz/Q5XjaQQpucVLbBqyto9c1XQvtk1aHp9gHfy0syaf+W623j5QbOnMI7MMeQq+BMYWmQhhHFwT
O/Uk9dau7vQaiwZ0jGv61W6arcGF3y++USN6deTWzvYpABb/o7ZB3w5DVi+fqm3p5ZWG3FxgS27t
f7NciupYjcp9yjaxKzZ0TwAEtU77oVf10DH4dKxftACbdr/OgXyeW5xdQ4XEWT/UfjFUyHhWz7tK
fVkA9zREUxw7uBq/tdrtVxQuEAVDZTVWQ6iAsz5heTe0UQ7GaIYWMQZNEvTteFVMTRBEAkfuLtLX
INMjSvimvV0KiGr4bukFL0sKhMdbIK0uzDUrPRRVnwahrrlDdaSjs+juSJPmpWrO0ZpzyXTDSJdb
aSpZRgwelgZFcM9I2+vE/EkVo8+IMzCnT+XYeWYMrcB1I8Oh+2LyVJPcTGjUt2zKbPPKGbIlTkvV
Yz/GFCePRDbpSTVaizo046jJqFphNyWLmZFGYKi0fKDndr83pszHC0fE26kKpn5o60GqoXJxSrwG
TmsDlTnGLFay7RAKo+ApNlUWXMJn9z/zGpHmMhC2OPTA3t9YwRheS1MylHYCM1aW4exM08egLduR
73lufzNVbz+uU+tcVTnmomHglr27a0hNrBOt8p/3C463VQDkWcxMdSz/KE1P79nfCJj2wEASIo66
uyClP9VMU96A+3mPQHwlPoqBDH27qa7ev/K5AgDK3F/GyZnJnKiHyfSmyUqm0fQfF7kY9Bhrc7Sl
336YjVS7MDM7e6d7BjQ0LVxET0srO8fdcO4HK9lLvbALRBf7g1Uc67T7ngaN+40WqQGrHNXx/Rt9
W9NhnU5BtxPNkdqcFuBaqRAlWq6ZuHW2YYHlyHgxKx9US18vXOpticOlgK8wQEO3QVzh6xUMtFGV
pZNZCXSHLa6bKbsXbGYfMecuj5XFyFO5nhu9f39nPps9apJqFVwfyv7+4P81b1DuOnVyK/VE2MOQ
BDL96az6pfiCM6sFGQqPjxhG0pdO57i9yrsCg309WQzhDpEv5+YHMbviHq/3YDhMfuFcULSeeW2s
FqQ7/BcO0SmntXAlBuiZtSVrxQ6qO3mBjVJbHKXmNxcYK29nZHtwM0yNgDoYsPfktRG9aKrOkUZC
Nsh22EbX/LFbi12habNvRhwZIvq7EfMBSZePfeqFHenMs8UmysX9AtcH+BUnly/yqvZqxjWJwgXu
MCoovJVbppSlWxnJ2f4/Pgh4KXsZ/tdw45Sf01RMwhqhb4kyRz3qt6rDBrJQieOo+gIJ7K05HuQB
FudOveEBs62/Xpyj486tI109adKOL1vXvOllt68fQmPO/0fdly1Hbmtb/orD73SD4HzjnvOQE5WS
SjXJruGFUVVWcSYxcvqj/o7+sV6UfWwlpKy8xlN3xIkTUZaERGLYAPZeg/iWNPDKgTCW17FNVSVO
tcWTb1Jgigr3Titeg+oYkQE2yVPS/ePHJbqGVyWEA9cSuzkMPlcy1Lh7QZq0DN4Jz5u/usNU1bsx
Zv435iJxcmGnvhAeEOmBi4LwGRxOzMogb8DyC6MapAygLY4DkdNuXjwYMgZMX6/mh1sN2uqPo8Pz
bYTM5koiW995AZTyTiegT7rJDZbFOwZZr/bu2KGmNKLMkEAU8J9/FD4JyGJkW+BkbEZ44CjDMmtw
orhdkKG6NuomhVpMOO9rDaGAC4P5POwh5IH6htc6AhN4aadfDLrqMIJzYnpcBuDpkTsMXy3KDy6E
hudTBhQbMKjgoAFoBTDb6adUMOXkDc8JZI1I+UoEuOOWtA1vgxl04oEQtp29xv3y4zl76auB8AcM
IUy7oDVrfCh0JLPILwk5wiCwvZE+r499oi+Jxr301bA7gVFEhmUFdp1+tRg0GurDNfIIElH8mgLm
gCKbkm/qOvfvOU9ItpkLIFUv3ANe+lgEOQB0sEIiWHqcfqxC6CmXUpOj6zHy1ikrCNY0QXkYUATz
t24NegJuB9XAL3zuC2gakFIwoNgMECfDojn9YCwk6g/gMR2Rvo5WCoxAZbYR8fIBivrA1PBRBNlO
4gp6YOUEWTBXte2u7mR0yc7l+Z5ET0DOQX1+9aI3zxtHgX/ithw30HmpDxkS2kdKZLB3ubyEIXrh
oyBUgizdejN4frR1kVJlu5ZnfM7usjJWd7WroFjSOXT/Txft45ESAoEF80AcLafDC7qZ7CWMTI4U
dQG+c7IA9bCgb90LO/L55gDpdrWQXUEtCDbGsqVT0ZQtjF2OwVT1t8D6d7t5oORCLHvhtorLAIiQ
ILUBwWp+G+QyOydgPjmGEw4CsGlArzlMc1XRQ1xxNmwDpauvMzJoKCXLrr60OR/hlMYrBdY6a3aQ
Ig48WyMgZ/g6D2cXtzqkITcScslgr9Qd3vyoPDYML9p5JBtA0uk7CFigTA6eqP8NGnHJxyRk3jdS
T+PHDLbosOZBrfVOc6Tst1OxyomPqF5+rr2RDl+oq5FPEijfb4gGjPboQeDgtYcH0Ze6iINPjJYF
38Fo3ZHbSEb6swiq5caTtXKgXQeOx47NyNhc2KwvXIkA2l0PrFXI+Jn9TVDFvawB9jt6MDZArm2C
OLmTo+6Lp/YWPDN99ePFa24TUMLitUBAMOkr/Gv9+ZM7tGw92sUhyHl6KAQKZ6jU+07Dtk5bsOOF
j6Jo6+nMPvJrAQ0GgBAodQSd08+CoFgbIyk5IQ5VqPhJJPTuGiea6N1SA0i/TcSkbqC4ALMCJy+L
T0BPjvoa3DGo6SmUvOm2GnvRf6z8bI7uOCDAWwEs8pcpgxn87yJoklsyKkmmTcyLMESiaAwgYDgE
br2DcEVQvJbFFKBKLpjut9PqqbXNmzDLQS+PyKdlTha4F0I1VB2mhkAZlTIupp0jw0ZunZVttYG/
GCjVZBE8v9ITmT4EDi2Akm1DfCHVxnG+K6qRdW/GcZSHYFLDfOdnLRIXEtKuyZU/JqX3htO8wnGa
DzU0TnApZUek9Mo87ZEPCa+Ay5nh1hcjzfvrj2fAPIEwATgHXNRi4E77nB4JSZXGwT7QxzJmMQQf
oK6Welmmm5sB1fbhCllG+jHpiym/xAR+dgbho1ck+kptxw0J4LDTuYdZCvUdJxyOXizyehsXDC5K
xdjnn0lfR8O2gGOIcx0qKEofXeW4v2F3QtG8bRag4//xKOCihq1FUMoBlHXdgk+WfKQroOCRbT9K
mQ27HhIKm8qtwm+JDwRDyFq29SOZXwjej1/QWPwo5wAZB4wcsN0mchZGAUj0sV4fR+DiBjzJw+S1
2yIPB5G3EaJmlT8h+1vMWU9etVMO4gTPuQp3TsUkMDpuXl2SBTS3fgQ9ofU8QT0LlyD8/+k4FF1Z
lVCrnI9+1yevc+1Ux5iM3m7hsr4Q1cyjCx+F0V4XAF4A9BmetwFrFI/dcUHJR1dXvmqbawa4Xfrj
iX3pU6AXA1g79Lkg/23kA9o6WTKHDuS4NLrdFUsNtrFoLvFLXljKHvJWj148GLxnIP0AIk9jXCNE
lzBAX5XFCXQBY7mPuHZ3tF6t6UGv6Ut+kzg8vHO7brwQtJ/vY/QAOTNkC6GPgQrv6cz1owROx5/J
UY9NdgWEXXnFQcA9lFEWHWtPzNs+zJcLF4NnL9p1EpFnwQ6G2imej8Y9xxsgcNeMEFeEjSXwODSL
YEvrgNNcHHQ3kePAau6jRoH0rktnCSk+n/Ab4OsKBZU/1GKKKHci4CKhk3Khb8/o+I99g7ICSA04
W54dY02eQKujUMuxcRt601djuBaPYv41WuBSAxDL0E5Qh0OhZifXIgUwQMnSHckg/GILiHXebYEC
hSTUzMau3IDL1NIroXC72DoKVpmbECJfYuspvEu2WTGGHzxPhtNGMEjP7DTl8k2IR/W0JQBtfIKn
sGTQ1eYDCibI5H8ZsftfT21RiU22Xl82QvG225CcjN9hY1Ei96miqtwECuWBTQNc/RsfKvafiFbs
knGVecFbhwo8ASjGYJqei4H6IcvKRMnlKAI3uyNBF922VQ4XDX+pk987oPC+w8NYi0PUi/D+xzv0
hSiItDNyMJADQOr12V0ZDDIqsX+WI8C6Zb+PZhp8r3NoU2z8uo2mFVyVveaVrpqtRHDsduul4UOj
Jng3uL5CdvzHHVrfyqdR2aNQqEBudr0A4W12upMcEAn8RClyZG3flwcONYcBcljwY3M9CEdvVFGj
FuQC4dXuZt8rgdbFIrrw6n0hEEN/HhduBC/k5c2jYfKdLs9mMR5ZLypAGMi8J06dvcfFj10IkS9E
Dih+4v6FZD4uxyat05dZhsv9Mh0X1GRec1WjtNxyth1zRq47RP5dW1fNH4P8v75N/5U/9G/+GE/5
7//Gv7/1bBYldprxz3+/Kr8BBtN/V/+9/tlfv3b6R/9+PTwIpcXDT6++MPkTwsbvX1TZd+bfnDSB
T/qzJ7sv6svJP/adKtX8Vj+I+d2D1I16/Dj0ef3N/+kPf3p4bOV+Zg//+vlbrzu1tpajWz//+aPj
7//6GdKDT1be2v6fP7z70uLv3n9BneSnzRehiv/zv5uHdn72tw9fpPrXz4CP/rKKkK2iTgApIKOE
7Ts+/OdH8YpvQVoGaJ71BPr5p65Hi//62Y1+SZBkBCknAPkSLzf8CLnvP38EYhX0hEgIzgVO4PDn
/4zCycz9PZM/dbp906O/8l8/P2os/71h8HYHlWFNhoO9sVZQPMMESAqgeR3IGexmUvi7oZrVZlKI
50P1q8e7lECGhKvoARpU92EJHW/kPCB/KabrSCuUA2l5n93GEOc4+HPycaxotOsAOunmyoVfhvpN
EVDm67Z/BZVTiEvV07ZUTrcdBhT0UVePgG92hjSaAIDuqknsZ29qb8hSX9eZ8/vjBP2jVfuaPXTv
lXh4UFiQ5io8Wcf//65cLJsfr9wOu1GUXf90yT7+0R9L1qW/IJADaIZnK119l3Gf/mPF4ieIrDiR
QZyCR8yjp8efC9b3foFwOUo2UPhb8+TrMv9zweJHgI1BahyL7HGh+/9kwfqnxx120apVgJMOQCM/
Wrl4pxFeQUaahqOP1RRBZ6ULpzJN4hknTQd5oB7OTSktPOC4quG1MwQg5qBWXCl2ILS+R/F/r7vx
fVB20D2eCn4r+uA3ry0DgNVnjTeabPYFJMh2YvAE7vTZCDX9rNlJPvSHAnqvwF1kDw0doVw9eNWW
hS7MCkn0HRIFwDkn7VWcdB+ivGG7YQKXItQuMK/kyoly8AggJglYIX4nkJ9Yro8d/6whmAT6QNju
HD+7bwf6R9niHy36+77F/3642v9n0Tx96NfoJ82m/h8M37jG/2gTHLvfSxzqf5wEa7h//P0/1n8S
/QKyXoRj24MWGkI27hh/rP8w/gWvqtUuBPW1x7j8V8D2gl8AygSHEpYUuE8Haxbsz/Uf/hL94UcD
gBpy1Lje/6P1f3LBcbD8UdWDdbYZpzN4lNVlEl4V7i4JXsvhArgTMeLJxek/7T6rKSe0HEIJcYG9
gmUH1EJX7DrILNOFN/q55tfd/ORtXiHkz+PURftCcCHe4bVB8nvgm/vvT6bvz3Pt6Tl2mmb7u/tG
NEggGA8lLMglJjSQy1sGfQSgsr0qcDe4HrbQtPW4uuRpfe7LGIkGyLiGFZzKw/0k8f7ZoISUi00P
OZPPP/4yp5e6v7+M8YCPEg6r22QO99pl/ivXHf32/UgqEt7OsepgYRwtodi0AK69+/EHnvtC639/
MjssJmyI1g8cGiiUXvcgT+itL3VxqU5wei3/+xsZD9u4XEaiNHC1Yy2j8Rpw7YxuWS1pAZodWGiv
XF3resuhNDFHGwI/PX4gqJtcAuQYb/y/O0CNbxi1sg4kOCMaDzFU+2mc4kr2ndUeHyEsno8DSEFz
5Nz2Y+7We/i+9XG3cfKYXirNnxtjI1HW5HOLqtCIIcABuQVD9HsUjOWV3QQaUaHHTh3jWQX7eZbR
RwKF7E0GKNWF2veZrpteQk1clUA8imAPJ/PyASbm/W0HVKneWnV+vTI8XX29MwaMF0Gwb1Q0/OaO
3IfM8xLZRR6z7iGasWKM8mCvemdZ9gQCvGIXMnjAW3bfiAZ0yt0Y1jSIBr0P9NochhOgZxxbaffj
8TkT2yJj84DFDbd62HyARSJ59i5qW65/A5sugQiaUyQR9Ld6Lzz++MPOzbURe2g1O1A3YE7a9XMU
vpEg06nfWqWc73btr5/7JNTImGgyTkGcLj0AsoA/O2IDZCPggj9uf+3n3++Zvza6WQNO+tpvNJ2z
tIeYaXsA4IwN+2acQRHiZeEnlh9jxBPP7zOgv5woVUpTddWB3EL2S+c2056Vapzs9nVsBA3eDwCL
A2KcQqhjua/FXLzuUEK8txsrI2qMoDsDoRjgpuxM5b6RIvJuc3/u+Yc6iPFE+/GnnFlRJmCmiHNW
QzcnTpGynY8QbCSvEyDK/0xGnOQinp7855o3o0dWzrjSL2GqI06nDakm/1O49Gxv13vjYqGHqAca
JQzTocEMAHjb7n3tgDJu17wRPHTpdXMD464UZis15mCOYQONRBGKKHYfYOznOnECEDMx+hD85t2R
Aew87kUVLeMbuw8wNnREZ0+6zhSmiSzK36JYyjdTmfNLhaZz02tstGgWMGaBaUPKPF+VVwrKgsmm
qNuR2G0xk2I0lTMPFRVRWkMTBKRPIOdipCx8celsXhfiCxHJtFcGgz1fpXXilMO9TcAMB9Jib1pn
GcLrXEEVej/ldO4+oobqfdZdPnYXIvm5O8/6fnkaamHmgkz+MiIUNnHDrsE4hejsBslgXOtiNcLw
bdOpahm2ZYHq2KGeljwCUWb0+vcDUeGlivSZGQyNDTpnoRPFtZOlLRJM4GmOURoDHXhhfRsZ6L8C
vpnpDaCMVnLKk9RD9baHGC8EzPdAaizNFQOLbQZUFURQ5vhje+UvcRfcTcCWda9WI8jqYwwW7KXc
87kvauxlUBcD1o+ln7Iok942XJIHOGuM3C6OhsZOhkNB6M5TFaXwJRnTHBXVZpN7cf671T4O12/1
5GDWrgiBDs39NGdT/CnA6XYnidPahVET48Lh3lw5TpSkQYOXzFa7cbtAQABaLhe28ZldFhpxQpZ8
Dugk4lTNMAM8xr4Q5OvEoIa2K2hB+k1XagZWwQKHxW+sXSS1nBbjiPbGDsIDFHLbYQw8AMQJKBDv
s/bB7rObGOOUXlC+AeQQUjeaB+4+nId8t4T9JcjumUVroinDLIFuCZ+WVOpcpQskpTchpGUuxKBz
rRt7H1jowplwVU0rWgJprNxql839PwNq/bX1H/l5T5YsXj197Jb9klK8GzdQzPjQ5f6li+S5rhu7
2Q1h4AdC1ZLm0QwW9Ax/wn3DC/AXrKbVLA4VyIozVHSX1MlaSMoO4LFlKBGkdq0bu9ljQwD5CLQO
yXSwcrwITKbWLS377p3GirijSzxEmNa1hrqtPT1swjry7RZ8YGxlEPtAeczkknK3bA4y6fLtEPjL
4ccjs4bLF45jk6XaZUGxLK4zpqMTPODZWQ+g1ENXJVVjdMnG/dzaMbasN0RDV9XZmHrYuO9ADKn2
rt/Xds9x3zjXVYer0LiEYwpeJbThQHPbVXNnGW4e8+5PNhUgok0WL5VOc9n4N2XTRq/YdAlFf2Zg
TJwoDuqsrl1PpbyvMncrAgoMXgHXv92PJ/dc+8amhdCKrJ0FaR7WldN1rXJ1q7OssdtUvnECIz/q
DC7E+g8C0EX53htJ3LwORAy3N7vur1/rydjXbjnwfKATroR62UJ8/hMUeS5p6Z8bG2PTAlpeA+Ke
DXtwdV3on2i64QmYWHZdNzatxyqfZlU8YOSdT5Bvh1ttMl2C/p/runHG1gzKK0Dr/dl1n3K6gQiS
bdfN3RrEmY4Ld9gnYC9u6Nq6tB4YU/qzJgMDhQCtTyB1b3Vca/gpQ5fJatgf8TNPVkwBwdEe8sNo
3acPvITaZV7mlpktz3j7wjMWvNEcjSdgf6ZNBHfNog4nu7uB6TUzKS/KIA467AOF8trkDnTjsuyS
KsCZJWMCIoBypbA1JnrfDUsH0dHyAfztf6aa+dfF47GY/mTU5SIUg1iE3rd14W9QofzkDPKSM+W5
nhv7lGTQuJoLRwF3RrqdnMovsEC65K9wrnFjm3KZTBVuwnpfhUkBjSwwgbWgl7De51o39mnkVcD3
Ogm6nmj3lUR55A0o7I1dicqEKEwacgSwpNTp4gKSsoFIXQhhF4Vird21hhoHK+UTTB1YPqSz34I8
63gsSBk0cL5Z7VVqXIbdMqMCSp84WTPZXCeVdHeyrma7F5ZJsdEiY14+BzpViffZrehb6Xtv7Tpu
nKqTnKt2hj9TWhbOHcLjp5lGlum7FeDy9MhLgJGLoCan0mqEVSFY/Pd9nfWWE7qu0yf7tKslJIdj
DSZ9qcptU0W3EeXELvSaYE3AdUYmp9jZd830ezm7H2AMfEEO+8w+osYujcsRio2VM6doVqrNQmUR
QtrNy+1Cr2nFANUDXdS+UOlqC/HRV4gDGwlP8AtX7HPdNw5UzRsKhaBewwNLLLt+ir4WJcvsht1k
yWVQMoggCKDTYAYetm0BuACx4kLl9UzPTeZx0oV+yZxWpYBnJa9imbuvGmgHfrDaR65xnlJFlVCi
xHIsMhhkt+NHKKjYTemjzfGTpb7AC6DKilqnYgVduvH0qeHxG7t+G3vUH/1pLD207VTy3tfzq8CX
F7jR5wZ8/e9Put2PUFxUXq6g4+s48NjJbiEiZ5kfeAQ+P2kcAo1Q63eosw9J8rqdo08xfD3tQotr
bFGnwD1d9BiTpuje9nl/yNrCLpI/ZjqfdNtnI9BvyKnv+wXUjZHe+IHdCfqYKX7SMpsDFfYMb7uw
zW/jfko7kdmVWYlxdoJbAyldjU6z9tdl0Nsq+s1q8Zng/yaB0vFSYxIhePYVpOm38RLaxSkT+K4h
3DrNY6jSWVbu/QLJ77TSntzZddw4Nb0um6Ddl6hUOoASQEnpKsmSj3ZtGzsSMocSjEXi7ANo9W4c
En4B+9byYCPGnsTC5uBg4UguSiDhg1UeANJslyy2zux4U2ctlkMEUvPg7Hn4XkAxA1lsuzExdmSR
F9znsEpKdQwwxwipyI3LLwHdz/XauNmOqL/Pc5fJvVuwK9glJDvuVcpypRjnpdDQHnIaNB43wRtP
s2+lPwurUYHb5mmABURtJjxOJJSmvDdQm/s2aUgW2ow48HCnbbtjCb4O5DPSBXjiWx3n1TX3oXxq
17pxWoIIMzS4z2KhBKDvLaT6FQQ6qwsW8HqnPZ8S7Y91gp0/QYez2hI/C/sdxQ2otAotzzhYbGz9
DLUaleY+++KMwwcUH361G5d1iT4J4gMoUiL0MC4a5nQ7rmuIzAPUbXWPgKzdaeuiGOBUm0zo+DS9
0fDZAw/IbodCmvO07aqNYMRSeDKNa+9VA8DhHnIe1HLEjR2qcwHMpR5USljzFlTXbSUKq0sKuIWn
/RYBhLMgJSxTCK7Q7di6MKrwq+9W02mCq2ZUFGTcKgmAQfgpl9N1GQXv7Zo29uckVFbH1BHpDMfW
TQPz+EPXVnbIiGeUnx4qwMkA+E6KEtJqRN/fRR4UbO26bmxQSP/JunBHkfaAv0CtTAvnxhnI/M6u
eeP8HB0PUdHXmNFh/l3iBjfJ+Ktd08b2VDh4ChbCEqEO83cTY0fStnbr0MQ2DRnMg6rGF+kCbt4e
lup05zTdN7t+G5uzXHwIT061TJMCyoD+fNfGl66d66g+L7mAU3C6f0YoCDcDi0RagLOtNwKa0a94
yKYNeCJ6trqQQ0nl9EOCupu6ug9E2pTeZ1iUfnBYfW81NCaCaQLisQmjTGD/D/IKms3uxoVTb2rX
urFLc1oEpfAoOu67H9phddZ02G92bZtn6MQZVIELmQa09Mf94kGde9PFTXHJk2xd1S9Mrcm59os8
j3XcYElOzluoTt3DLdbqLe6a6iaQMIK+g0LT2Zy8VaR8nXmhVQUNIiKna6WBU3PLh1mAJN/SFJI7
6q2bj+UFavi5MTGOUAqZpWAosRKhLj1vZsFTiGHYAcZA+T/tejtljppkIdJuYGRDhujAx9wuO/xM
pEIJX2s/wZAjPN4MM71pgslyDxnbMxnzRlc8F2kETu4mWuabBATijdUyN5FOCVYJgQIeaOH98MZz
Qechyq7fJnpJlKhOhKPDUxnGH0pXvG1qbvWIAyvwdCqzCRKIOatEGmJkNmAbQbFnbmO7eAh64Mk1
UXkVd6o+4ajbFHwraP1WO4ndFdSEIhGCd1YXEJ7mpddCcBKJir2GuqflwBjbE7JpQKVVM/ZNMrdQ
5gvDd01JFssZNbbnUAVhBqwdT5dE0K0r/TucpHbVc9eEIWmni/sAhrKpBAGZ1Ii1cy2LTZwMtVUO
B9TQ03nlyGPFjm5Z6okq/gzZoulK1+1wZbeTjKMa4F+S5FOHmc2LEZK1SM2lMKTldlUKNzTCwFxr
HYs2Y2nsyJpvh5G133USjZZPUhPO5LZQSh0Th6WwNwLnOYe0C8Y/OFiNTmAc1VEExwUyEJbqBqI1
JARqHaI4ltHXhDOpBvg+Cd3AVPpRrjbuQusv9TxBTtyu90ZEmEoRinHC2PQFNEdK1f46Na7diWqi
mRraj60TaYx7F7OrWRJ5GJv+n5ne/6feCqGJ0zU/eLDGYs3I0ioLlg+kh7KPH8Xw0rAbGCMieIjC
AZ0xrUmXcXmIYC0L346sDy8ptq39fOGWZCKaUOqr+44NGHlPjkch4l8L3thl/qFDczo4Ud1SIJgF
SyNfvS9z+Xas1Xu7gTF2K8QLRq9pcp5GXfK560cX/k3+JeTumUExgUaKOBO0IoM+xV5KNiGgLxtn
dqK9VddNpJGYHdToG7QeDLPeBC67rrtLKKZH6PYL8+kbO4nDgi1gMe3TIYQPCCTbYf22JfDIgwNV
m+T1Vcvm8b1uZXP0pOeEqSoKHtyD4hbxN1DrkuJ9AmmpK2jzq/6qqjs/hOZ2iWR8PnFo9Wzg7cXF
ryOnkKuG0VBXf+mLwuFQTx9KCsFy5NqhWa8nvWtcZMm2IarU01HDja1KaTQVMMyAVsq8dQmyCR8d
IHthUOpVMtp50YQ2x6ZUyyHnCdQfIU6+6ENLKfQfJQwju89T5PvZGwUltuqrdAPO03ihyZCKCd93
x9QS7CsyBPG2A0273oZzlOur3O3z5DaMO/DCCF/oe4jeQU+chuII3y2xpKQHP/swQv0D+gLChw8l
FGN8pLCbYvCh1wWlDtxnk2TexqL0og0cVYR7M3bwjD82nqv8dMFoj9vAq4cjlMPbO9HB33Xnk2FY
4IInsuV941Z9ZHcLMaE1os3h2wC9/rSOc/0bFMgX5FC7WNkFHRNcw7tSAZ2f9GmCXN4GTm23Bcxx
7C5/JraGYOTgdcL6dO5Z1u56MlbwaCCl5eXSRNfA8stdHK9isHBog2lPIea3QNYBvjk7q+1rImxU
y8fMKVSfoj7wfWT+deBIOyC96xnhnulRDHyO+rQgCeA7SkZTs/WSin636zs9DchDwBdv0JSlDU+W
eBP1HP4EeGRSuxI4tIhPP2CMoGHStaJLSzE5X9tq9L4JZ7ykJ3QuLhu5sXbydVhDuT8Ng6JHttPZ
0NxL7Fa9b3Tdg8IfHlANS4uwfcj8+n0WlXb71fR/GVCBnODkhIivs1QmzXUGAWqrGfWNGQ0GILJc
ZE5T8OanTeYk9SZp3Eu6becG3DjABcnhjodidZrTCuZRcBcNK3Fv13PjBK9A6x66iPQpBNrYHYiJ
cKj3VGv3WjCxjUVYEg0VDpnmovZvfbzbwHjR6pNV301/dqgtNi6ZIJUEqXN/oyOs8LIsLV86JpqM
wW2sWmD/gVyHEjAUdMMtc0Zil9QzoWQjAREb6iI9aLSwsAu9IVCbkIvQjj3gmlgyWXU5YFI9Fjv8
566LziOf8WKe7RLNJpYsmlq+tBL3VSTKpmPmZzqNiLrkGX1mvVPj9kS9RiflGgMgU59v5cghvgVh
YrsIYwLKXOHC+QGv8NSZO++hAJb9YWk1PDCtFqWpdQpdbTjUVTVLgzAanGOddO6WZOMYXKhMnmHt
QUDxNLiDzJplYRN36dK4nrhndTn02yzqKNtBHtC5B53tznGSBl6EFa+TbQ4D1vBQOEHQ282+CZuR
FXQj/c5tU1yB7qJhuYFcuF1O10TN5BOqLiHseVI5Ufg3Qqt6A0Gu0XLTGWEa9GWotcLxOx1nXsSQ
uq1yyGQUHWsOdpNvROqQeAseW+vNIVNudtOWOeh4M5/VJV39c1vDCNfwyxQgAtMuhQ8oPKKnsYLC
UFX7g+X5a6LnQrng3kDxAbOGCFGx6A8gNXyzGh0TPNeodlaJXrqUiU5up9z7vqjAtuNGsjTniytl
HbUprvyHhtbXlEq73IUJnWsdh+QjhFVS5Q8Sfmk+KjDj8s5uUIzblCoakbvj0KVQXoz3uqBQjgxK
y6usCRUba3jsDbXXpl4d97ACj2MONU7dFXbRzgSM+cnUwzyItGkUdNWWJ/FV7buzXaQ2IWOCdXme
JWWXJn4x3koBw+RIVcPbHw/8OsAvvNFN3Fgy1vMwujiBm2VVilcEluP7hrh9vw9xu+3sLvsmhiye
wyyGhzsMR7Sn2KYIYBmNNUTgVvrj73EmJBDjtGydEqJjSYloHND3WpF3uZvZ5UiIsTYhLqFiItB3
5L+CXSmQyl+021lO7/qFnuBUOixGpwYqcO9GIns3zA573xWBHZvJNWFkTdm5GpqjzRps4res9YJU
lUFsOejGScKQXSBZ2zUohiMr0fP4rePnpeXAGKeInlU367mElQhcu9gW5EP+CZ5Y/WDZvnGIQJAm
y5gSTbqI6CtyR6/aqPhgsxhhP3U6p/5AUK0GQxCk1R5Gt1zq4WH0uF1xEzq+p82XyCN0RbYOO4sz
1DZkfGzDQFstd5g6nLbe00pPi0Dns7xA2smlbAOVE7tQTExIWRIu0RxI5N9c+FHPuw6+ld226rpq
sHqEElPWOx7GjOHu2aRuEc67OCfkTQ8+3zu7mTV26xyWeOmP3Nnlbj711xVxyR2lLNAXev+YGnoe
j4kJLAvhWzeFIQx0nBAe7q+563b6qqwHLg54Kml6CGB4I3c8aKb+1plxb79lcOtsP1HX8w86pKu2
sDMHG4iBw2Aa7oR1/brtgoluW87ncrvA63r52mdzqQ8wtRT9FuaX0zev9f2bgVXqei6L4eBlekQT
0MAo4IRa+st94YLf8rZedSruOwjoyx2eVP7qkyrGbUGA/LyrWOEsO/y2LF95NOuHCzeml88oEhsB
mGRJlFPG672c4Dm6KxQXHKadAqnMYzmCL3ThUfHyGUJM4B3wk5yuxOd9Dj3MuyGpk1ta0otmAOea
NwJa79RBjyxsndKJPISUv03c/I3dsjRiGV6dM5xfxzr1FuB5G+ofaS8vCXasR+gLS9KE3mnttPki
pzrlDJogRyGXZtwlM9AVO3iUJfkRZi1NYZXNIKbKmcshZuoPQZ06zAn3fj02h4U1+a9W42SqnMFe
QOO16NXp0PsFrGqWD6qil8bp3DI1riAuyUtdC12ncIot3wO97b+Oi3z6MlWucyGTdG4qjPADeEKu
B9gZ7vNS1fVBB5MLdJjT7FdnHLoFotsu7/PMEDsvkN3IRIMv01EHQLfwAwKR5QEWG/cGB4IjeKp3
deqiYKa88aA890KAPjcJxiaLPGA5F3Bwd3XOIwXvdRnAvjVBZT7Mh4ZYoQvIMxQd2g5LKEFDpgNC
guC65x8TDgNYq1VqAunknPCynEWVRlGgDsBcx5uscO0eKyQybg9DiWShp90iLWEOdmAw39zFSWmV
uSCRcXkgIXMbmBpmO3cor0kGXfs+tBtzE0M3e6SRvULTy+Lvs4Qf2pKmdgNuHDAzhNBKmdTZri7p
TRQ4Nxz+CXZNGzsWsEIMEuzxdqwa+XUlpUqdwHtv17h3elXLgqgYZs/BYndzuWdM+Js5afyDXevG
LiVJLeDW4JRpVEp2A9TrB/gD2InDwormtOt5CDOMgeoybWbaHHSiuivCGzsoKjHFxJwZ3od+K8q0
rCq+Y0V860RC7q3GxYTRTRXhWnp9slMwWJsOlI6/MhjA2mXPiAmlK+CQyxu/S3bdwO/qpk9h5mx3
uJpQurmYpryFERQkRHW56XRH4DIcXIi8Z643JpJuADp/AcMPm0jCtxOoMch9Q1HYbsyNHbpApEcO
ipVgLbUwAstZzzeZ6BI7QBq8Ak6XY9LO4FzUQQKiVb/QTdxk4qaf6tKOBwnL59P2ddhlXcS9ZNeO
C2pXb4ECuDAyj+XMF65nJpbODxdQMbq8SN3Z8YYbUrYBCEY5tDzvoZTUpyWsXrxNxIc22IfIJ49b
+F4EAxQyWTgfuE4I3y/MzemXNgroAONzr4yscuSwCzr92ktQjFzpQe47eIpsoYULjQk/s9NRIIFx
620S5S0e1OH3ZTSJQ5ApKBbDOOTCwJ5ZzyaC0BupB7czJffe2BbAcKh7EDYny8aNQ1iPHCI80Sz3
cwSfvprUYhvVltHPBPUEtQ4dj2PUlxYCEKOavxNR2LGT4Ix6OqXOwlqewRF5nwOPv0vGAgZCFOQw
q31uagctAFZn5YBQHTH6Fe5879uC2hE2/y9nX9YlKY5m+Vf65DvVgEBLn856AMzczPeI8PBYXjix
eLJJICSBEL9+ruXUTFf6VFbO8ZP5EuFhOAaSvu0uMNz6451v0ZxABMZdanfjGthXxXw5tHawY/Wm
m3+N2hy7zsEfomXVZlqKaBn6ZSxbmDOQH2/6Ba9hm8YNy77WejksU6sPime+0iJ7U38fPsV/fDyo
H3KiYX90SC4idLAOhGxAxt4E9ocQ6R8vrtkK7x1YPB/WBULiEta2xSTTt0FC4/zVmszaBdIMy7gc
0j7RJRmSvkB77PvbHvqr0DMNHH6UpHaHNW1VwaMIbMIti9+WZL3GbDYAPsdZRNxhAsyrmAbT3EvY
qz+/7d5fhZ3Maw03rNkdIoFZUzbszaEL+RsfTPrHd9oZn0yY27sDBFPTx1Ftw3ca7+xtOflrCEyr
0FKedLYcutjExabT+lDXgNH9+wdzeXn/Imi+RsHIZJjTYSL8SGuZr4/tojp1DDSV5pjB1Gx945d4
9YjqldRZAkPXQ57yqFrTvCnHbXkbIgb+4n98ARpu0c5RXL1pxq7igMOUYgo///0T+rPw9yq4Dj2C
N/CM5qA3HcpOzbCOU/XbzprXiBihs9ipPDeHdVjWo2p5WkDAeH/bYfMakhgUzL92483Bwa/0mNjh
4570+dte6WtA4t6qbJ/QjTxo3rJSSTjHAZL6NmA+TNX/+EpHFphjvNaHSEWm7Hc9FkSHtyk3xa/x
iHWWSQOrT33o3NyWe65kyaFc/7bw9xqMuCQBLWfT8GPfj/vTHuvtuY/Hv5KS/5P1+BqOWBPvkwVg
5UNuEvBRLme8TpO/6t392dVfbVQ43KBdHQR8uSK0ztfoxyTHpzdtpNf4rCFJkxr+GewIna9aFusO
mKxrN/v5bZd/tU8TOZFpj4045lqNACL2G21vaSJH/ra9+hqjpS1fkDhpcRQWJmUivZbxG4Pfa3gW
hLhmF1JcWmVIVi+D//FtyFjY3P5xI8GfoatbNovjfpE+GnySlVnLffGmh/4am9XHEmabYcoqqHCd
RqMfYa34F5HpT1bia2AWqhwUNUplFQXgpx+j22zs3r3tri+/8p9GzTlkhFpDxqxK6aKSq0xL8K5b
r5aPb7v+q2xj1Mncy2Vix2xKNkioZza7vlD1/kpP8PLu/kXQfq331UWDzriv6VHpyJ5cva7q3rK4
aQ7gqbL63Kjdt3dur/+yuP6zl/Fqc9GQjWoa4XIWC9huP9H1bVnfa3xRLsm6WYvrku49B/iny9/Y
aHiNLpqA7RV1x9iRwpN2PWqxxnfWiOGvBMT/BHgXv1bnAiA/ddi37AhiSlPM7dS5G+WjCYhZa/R8
BW/5HuRpuDOlj5tN3VhC9DSKyynapr+SIk3+JH17jfZgfSB0hSvKUXHRMuiQjjCV9Qn+ewmwh3vO
plHgb8YsGelVp/unfu+ekkWS/FTbbmm/C9O0B8hc/dxgNqvTwrHd/VU1Aj/py/r4Vyv1VWYGX9d6
XPsZ7nh28+NWJrKTqT4MA45qeWzrbZDFPCl4HBUjmZEQbn0wIztPUtNWHdGN6QdVyH1Yw7mtQ1R/
I8QDTTnGAOQPBenD7n2BzFjPtwNNuL5bbe0Tet6ijM1DYXbZRF0RE9GRBm67TCN7nij2e5GLeWq+
adOqJYHrLOvUmewDNMKrgC4Qa6owr96UQyD99gG6g36FL+8AXyhow4dus2ORiCWiWSEC/ASGU6IH
Cr8EhUa3U7B9NhJu78SyafyoU4WCo2c9/03piwm8WeZsrSjICqRY8IQGOFv6tLvaw7LBqmuIiR2/
Tej0s6XYTBInvoAjZ9N+GbtsED9Us8AdCuzffTKqgERcHz5fIIwnvStYGo5QGrOl952F4T0D27Y+
7Ji/pYcorTdb1hzHkyhX6kOuqnTd8/gm4SsVxy5fdgW63zyFE6wlxpJRvdK7Pl46XsUd8aRsGZ2R
unPFK66gmlxsc0PnEbDcfmqbygnU5axEW21rJtzZPBpWcPjBg2y0dld1xlBrIABRtVzjbU1tVxiO
cqAQSSRVtagx/To7RSsf9o39WLo9kKOG2+Jwv5uU0+d2hlfkPXE1Ibd73fKlqeQOYlN2FH5JIKOx
U7bIO9B6ON6X7jqNm2viXTTLMYYUNlJ4FU/7cAqUbP77zFU3NeW0YoJwZmDIiqdkY1CwLOWYwX6u
4dFFO1QucvQRqE87sK2QXWLLusAw92IWfE5zdF/TMx1G3hYDHcSRDu0I5+3NK4OuR4jseilHVnsT
L3Y4eIPAdk+nZumfti1tRo7lMKXLsSe53cqpabMU0sJtkBVaVy3/wh0Zpxux7ejttXm8bKbw2mEC
VAiesxRpt3OEkFLkhPTvkoEbeoQqz7DdjKlPMAqJHQT5dmAT3NqAkhcHSx1wrhTKfLFcvqcyAtHK
rCzTH1iuEl61tc3772hvcYlNo7JprWyfT/Z+WOKGPgHTN6tjHxi4ZWKKp/x6z6N0uE1aP+w/u1FO
C2hWJpqy+xmbtj2Mug0prJWTfv7URorHKWLi0FCYcapM6PvYuSH5nvV1zUNRN0I1V96va34dmy6b
PsPFO+QljBJiSBg0niQCeuA5lT9q55uhKYZ54N9zQmf9CZIEe1tiJImEBySJKdyB/WI5PjxF2Y+p
N+t+VqkO4WnY4W9b6hY76UefYZmfmiHd752IG3h+zrx/4GZh9BDzTrfv56Hd9kcPdkQaAVYAsQle
XeSr6dl6N46/DRj3tTc9nUm4mqZe1ldzKhJzs8yw4i37DFbYXzhNM/Ez8UN9D92B6Bqzx/0HeCGq
6H3eVA1UpaJq63bur2E8su4nKE6Rz1J0mai0BIH1HQutHO+Tpu6Ss5+6JRyiue23kwgmpleMbkP8
Kab1UL9vZ9HoUgcXQUizj4UFA0VRuD+uu83NnY13eF0TTbX8CLeXenpYcsHaY9wOE6vc1q84O33O
TXsELD4xd7NY6Q8JIYmxrNHa8w/tFhscJe20+QPNJ2eaKsaIc70ZeqhiH+tm0eCmRGxtnlpuRXZW
WmtauDoy9Hvbil6XzWgH1xd8TOoYhlUZ2c5WKusq59M4qpwd06QY5e71F+IE7qDK4yaBBuaGu+ii
xpqi3yI7HsaLjlMBFcR9uJ892IyHXBv/NYXBOoUnXwNf5xL+IfQOOXbzUmMLs7KXbapKqnw+fQoz
TD2hiqUUdPIKMux7d/YO5OenAFNDUxft7NiG837XfpqK3iG38wXGJKv94ZeV5M/wbTEICAMkjsR7
iatcXqSGw/UhFxTj8cPoU5UXoPSO+ZUUiRgO69oQGYomcXy/8Ztt0JjeYEcmTnEdUFiA/ti2Zwtr
vqjYTddFH2g+mLRqM7pElY3XRFRwst37ZxPvpD+tbvfialFTVFezT+twS+D49hgntu8+YDiQhqHo
pHTiCKuBxl2LAWXvfUDrih+zoUO8c/AEn4GCz9rtVjVxP5TTbhJXZtqwCHQUY+vOg3K52+S9iwcF
js2YOffYwcg2PU3AGfT3E+QRu7lYQwbXJYjRF7M3IjknRFj3kNs5Gr+l3cblLZXEYo2NrZLtTyL5
jpWgoPNnD1PDu/WIb7b1h1wNmf1Ih7Wtr23T9eQMbjSVd4tJYdR2wHEkaQV/LVK/7NDXhhC+bfv8
ZKeuaYD8Bn0Ja4RDfOu67V3QJ90rAkR1CoR1fLAaVpnF6sKYfsDv5M9r0rrtq4TTAKQGRNpOWTlD
s7MpI5xPdbnVevvQp9QRuPVqMPXycQTCWa2GR2XQi4MPoZn8Bl7QyhKYxUe8fcTt5vnD5kPTnaIx
zTBu7OohWp6U2qfxGgyHdkdWNO7bD0QNOw4Q1o3j5N1lvEfikrQz2+/2WGTK4iTeQ33mPV491Ikp
XOpuPQ7k+QGWKdacY9cKd9ocFfklcm8thCQaPEZrCyewy2OIHDb70pRz50N4R8QmRQH3O06PLFM4
34qB+N48xC7h87fdWJ31hXTrlp9heR9v9xlWf/u5txt8i/AlyVQ/DJh4+Pd8wEO83tPebNVIltyd
EP8j3eDhpmo9+J0x3yB5ctOOl2ma9bj6IVIfWRKcelzxzNbruQeW+KFfu7Yrs76d7OdNszT/olIW
uCq2FermGk+KyObnCKHd+BFWB5n4NmVUDF9nOQ8pinKoaJJS9WnPToo5G5C/tTGnUzFHS0AolBvC
B7I96AzTKF9ZZaHsMQUAO1n0HVYEIStjBPX+vC/z8MQWrO/DEHtJy27bMVZTbMw+5SnANCUJvO5L
NDAyBhvNiS1XqWQ5XQuyxWq+1+3cgqeeQPMVxUcvpzuitI9kQcEf/dZPs9uOedJl60MyxgaizRjO
i6eMj749rhL2So8zDKk/cwtroMpmNfpHvIscvQ+jrlF0mN6nDxhakvG9HJjdb5J+nCccmBn2BkgD
QDfyqwHKu+auVlLoreRZ1jwGwKWicoMn+/re7n4Gix5k6dSX0L6sh5KJpNMPg0VjsmhVI+cDCSBj
yyMItsmB12QcKxPXKd5E18rkLlv0xf6X2kvyw4HHbZtS8DVPK7XMcbIUw76FTz2XkNoqdgXK35MG
NZc8N5ZOt2ZckHGVbdNHZdJDSjCUON3XgnlK3Kd0gZrFqaFeI96zLUaaTsD61q4IJIvcucMtxO+W
aXSsTHM6V0Nol/Fq2LDVv+Sx8esxZYNMYGdjoJOXZB3hFZHAlBeWJPtRIBh5V5i87u39AhycGEtF
FZO3g63DAw8X19zd7OTGcj7EBw7bow1hFClHZfYMx76Xa9ScBzrm7mmRdbK+H82SlJhlzOnXABfw
tax9m52QrsFqdQDHaMIwtTBb355ap6GXkoGMj2BLyn13QhcTHLRo5UycnhrkA5+8YuSmgf6WKqjo
Z1u2SUobCP2iUpumrKfX3DfhZwZSV3+XYuuoq723u7i7eIY/xh66wCiBiLttKE935E5JZh7XSAPr
7TZWUmgP3GHuAoa/ZopAwh4c3rtgePpx8lFzGNKeDoVSm7tZBykeGg/bhWrAMi7zbfFl2tbdKcsy
cbvQJlw3ySa/hmbtPwgiTdnF9J3MjfqY92IURRNrC6zSIodhLra4E94WDbLdcAywHAwnuqbNM002
fe36wEWF5UxLtS/7dhxNn18HYFGzjz7i7EMjPYGWP2pqFp1qxVYvixorl0NbIbTxz87VwX3Mc0pD
sXZq48D/JqsPVXcRkTjLsO3Q2uEmCRp2zPNsU9QxHZn6qqFrEl2vSQYqM0jxPr42bVKLextt1h1X
iEPEzzuVKS1FyFZ3s2Q6b74ic1XzIXdplJ50p7vstt9WCYfgZlwlynFt+DNZpI4fZrIQfYD6Rhih
Y2Fpe56iVcgvUQsD6r7MQ5d3VWz71hVL3iEVFW5hXWkkchRf1CQiRBYhD0v3Y+M5mW/XbVr373Ay
80iHWsdzrG6JvZXrogedqj9AeqlOrwyXXf9uS9AwOkxjRtTRMZw7FSqahp3nC6r4MDOVkgdQjvr8
BqBrklSJ2HJxTkAq237rgOBXD4t1XMdlEM3aXtvZkpgW0InhGGPufSrDO5TGLEUVDPztfoPGjsW5
0I7MJ3daYUt+GFCs+i9DPohzNgEFQazy7EtiyRB9VRiEokzephzOmZhctCVWB5Klol5WnO7WLFu1
qsbwTxRCEO6Ze5ztn62dRdpXOZsjxKt6zKP1A/V7j6ZMlKaMFM7VRpWiJjK9tzvfwm8ZNCLkT9OB
63fgPewn3wfZbgIqFflkHmEMng/bYVwhCXwluiidHil2GU7EmJiZ43hqN4YOczuiB3TqSdz6Exna
IVZVthukAIWklDbwDphQfyDj6+cyrPqSi8D7x/l3vTOm8VdiaAbzLG00rcepj5w4WyuWHG9sF95U
cyq39esgcnD2aTsI+9X5YUYnq4lVVIphSW66ualpOWNg7W5D32cNXgnrwPG0GM2URq8zktKZQiXo
edkzwSHvMNe3U5OiO1Vv/P1M0oBuj8v3XT8EKWVh4PFagDLXLASmdLyfjsHzPJQNbHGX804sCrRW
LOg0OT9FunCL8/YdSzxrf1vhh8MP+xDHbUX9Ja4WjYUxyWmnKv8e4K7Y9QWZIlFfw8M7o1lp5d5H
yEdDHF1tO1bwFSJ+wq4dDvv+m9i7tkKMz+qHKbXm0EXzvgA2E9XRGfktcWWM5rMtIu7muoQmF/lI
VgfQ4urbRp9Fe4kYeFougSTwNHUlIpJWzznmPvGxb9vRVTrKO39YN7BfUPRFaEDurE26e977GAVz
F4Z7kAeWs6w7OmJH1sv1FKPRcSfSxqXnpXbyK0ey4u/HwdtrN7NRthUPYSvzHAcHWjFN/RVaKX1X
NQpnZ9eb4c65GAncDvEaf5aMt6XeA8xsQBmKTx0zRN7Njlh5Z+rF3ixaT/231Gx8OEx8ME8oOslB
RQREI9wP5eewM7jYyS3zzzkUbF5MSmOY2UOzpcMiRp5RSM/UkcCqfClnpPdTyYFdWeGnyDeMBHBu
2nKezVbKBRUjEhstthI0qdAUSYvFO4chlaUGugrMA4jSpHeTGB3aKy7ahbpmfs3bz5tf5/12z7bQ
f4Q2zJTeKtotnS0dWXV3M3Fgr6C7t21VTHs0QOs1e0jhe1mtE9t6qF7UsFweEefZu6QlKF5ri9Ko
oPBLvN77OtqASZ3lXg2YU+dNUTswz37UI/xczumA1LmooSzCXyaHJgRiFnJ++DluMUBFu8Pxdhdx
MbkPmGil5taDzS8fjIfP6H22QGSp5Nxo/6AwcPye7WME9aImd+2ndmpASBuc1hJYO5U9qVS4roDr
blv4AT4kqJjht4izb9Wf2g41Ijpy9jjYJSQFzoit7oodnbu8GhhtW3kTPEOZWYDDlXxFgj2SckIh
uj4E3ez+XazniH329TwuD8vaie6at6JR3UEt9dCd16bdkhbnbZr/Nnhkk1+H0Hgk2LvQUKIepnn/
iD6rAqZnRUGutmJDLDenrbceOzudn1PSkiPmKMkNJAYQSHgOGfFi9HRhH7EfvDyI1rVQ1+HJuN16
vozDF69QwBbGoMd2l0QpHV90L8RQDVNt0qco3dV6H2JUJff1BBe1dxwNqPT3snu515aQ8bd8tIKd
tqSRcZllEKO+RSBrEKybLU99VVO2cV3ChwrQ2nJPAAf7sEI5KL6mUEGKb7Cw2HC9UJJp2OLF23gn
NNpRBdXEQ0tct+YlzknX3qd7PQJhV8fDeIKoe5Q+glPI6FTCIWn3mI2MQR89gXrcEcAbrUo0j/Pl
++iVjWAeuDt+jiSqxs+xVDNSd4r8rkqM0D2Imsgz1f2CNslQgnvg7FJAMCdJb2Ka5sihcxeNpw4Y
hPW7T4Ow+Fa0dle+6bivTK71cJCE8LlK4dbihmI2KrRHJL1S3NQZxMMATJQX6yw4iU1V33Ziu64d
QOslWD6NyCvoCMQWmuO1wqwXY8KpuabrRnYczU5nJ5yTEybZM0JYgXZTMhQgU+59NatxkcdsW5L5
hXX5ICOkSEnmCLxgoTTzmx6UBNdpwPTI2XJVCIdZGUkjrmiq07Cdh4QT/gw9ZeVuL2tu0/jiXdZn
ZZ9sZHrIWSe3TxG+jYiKNnFkWo4XpWfk3Svf1+x+uRQKN3U0DRtiDLCkEF8KddM8BJVY5GRmITRe
UZOhNGclWso5kvLYKjH+6AKObECNAlPxi3FrNB8XCL8iL8Q2R9scTi6TubZiWvhD3vZrg4jI+/3n
0KLp+rXv/TQcsyYbI4+nq8kIn2JquncZshqEhlSwLD9qHO3zS6uz3PPCJQJKxp5lC39K0IboYI2C
NqfDmCRbhmcdLVP0ODXoa79bL/k4aOuBy7Rk6wzNX1DKtJHnVqG9j0WSaXI0DPkdPcBjcJlvwI5r
cl/uaJVPSOg7wzpWAcTl+I3XaJjfIong9HZYssx+GGU/mGvWED+dowU+4l8xdanjEuMsCsLLpKKl
kCz10e0UQ8HmXbTYpfsc7fDsKwUSgPEQFsXNfWcdSCAqj9n6tEsgrEoeW/SyOyJHCKSYJnI/OLW6
fiLetmU6Qvu/X/fraIe1tUG9NLXy7HVDQoE0o0ezgm1uOQUMlsjJoJnor+RA9/gZzZM8v+4GDDxK
HSsMxw/g2saGX2L4jhL+0jiIjrNJ06UkVPVRgT13R7UNGUYqOTQSjnEC2PF87KIEbW06opMdCgn7
MV6EedN5ZVqWZye3LWI/6WyL4hFyZ6lfBFoXDXzEpkUk/W2eGGufcwvF8RfWZIu6jdECZEeZt4v4
4D060JVseN+AuQdo5WM3jpLe1I0chw+e48HchJQP9jpeYDdzt+JeU7h9hz1/7BemmuutxxzxI/LZ
rl7LeKGhm6t+4grduQz6ZV1cLtjMOiohAEGDrjDuYFwcBwBbL/K+7Av092KblEJAvlEdFDredjkz
5Q0erGO9No+bwUPDaAgrAYbfKRPhA8FjB/FI5O2wf0STuN6OK3byUew7u0WtQKObNKoFJls0hrJb
eplW8PQq7inVV0PP5vx2lxNYyUkaJvfFd4uAcsGwQD/i6GDiHNoi8TRnGOWkACTFs+VrSVG/2a9q
zXj6OEGEw6bHiwxqgtJty2F8zs0u1r4UyvuhCspc3Nacpfe5qbPxnIHl6k/zqBdSNWvQ421qobKC
TlCMsdIUDFuOHXqVSRHZJImOGMW4rpK8Eciu9Ww1KyhRHfm2MTis39R702/vIVeQObQY29rsP8mY
k+a7HqZYnmMCet45RnNrvgOj3rgnCbnm9uM05tl2m2SRDb+FOe/1bQhNZNHH2FJeIoNBcxxttAUt
5M5aAOFml90tsbK+dAGmmmeDW+irZU/ToQRunGI0mGUXtN/KjwJAy3u5wjX3Y+yHxt4ZtyfjNYMl
HPICfMMaPADhAlzTLcv67+hmRKTqcx5pC6lRJGKlHbHa1QG99wHNARykl2rGX/IREZmVlCGKEoPN
wmcDKoHOL09QaFTlTRGbXDxYtsoIVPyOdT+XS3z8yRZIC4BnnTfneRJIRWKcd/IDMSZ12HtNrmZX
aG7BOEYlDRMl1sZdXJE0jwA9Ic1c36ctc/6IYxQ6gascu/XF9ZvebqedqfwTkgGabUU/98t1CGzf
PnGm9PqAqN2Qk0W6UigonswFjHKaS09QbytiLuY0j0iOBbu2LVD49+gHK5DBYQ2wo4KfBxTnOUwd
s9x9A9ly5gVIN6k/bFQPaE6YuX2PaXDSVOsKw+L3PVB/iIvwn4CuoVh5LZ6ZjgWAr2OMtv16NdZm
nlzRgQuXFRPHuJSUGPGZ5QX1coMeFerS2H1DUbZ3UUEdBsZ9keOUdWiVyAlMiAIC7to3xw2URhjn
jFtG2y9gH4fFFIuHwct8pVBydH3pZ2hr+2vUw1ueVIa0mFhX/x5NcoG8/YsZ+mu9kQaNx62LDDtO
MHaUVQdI9R1wVHOJ8IymOjrM/C9I13+CK/kdZfBPuBgz22AzQugR3OiZfXBhqpdKN0hrQHBF5l/G
YMJLJCFbGE///sv9CbDkdzLHP/3KHlAZHB5pfqQc9gQOChyHGR2Uv/hCf3b1V0AcDXMzy1qRYx6q
vg8mefZc12/DJ73WJkJWNivd1PkxwAGhaE04d8BVvPHir3ATLkncOC00P6KzcsB4oCvqBPX02575
KzBPva2dy0VHj00cWRzha406D4f9m67+WqYlHTTBzBvPBZUBZEqdgOHePn349xf/kxX6WqWFmkR5
vfVYLi0T6U87dsqXMQ0pLFZ4qnShFwBTT4DY5/pNTmVgKWJb/tMKbXnjGeQr8iOcIfNP2WzsfZ+g
G/D7F/rPH9t/NS/T4//ex/bv/40//5h0MF3Tuld//PvTpPD/f18+83//zR8/8ferl+n+m3qxr//R
Hz6D6/7j91bf3Lc//OGARMeFd8uLCe9f7CLd79fHHV7+5f/vD//j5ferPAX98usvP9Clc5erQXhr
/OUfPzr//PWX5CJ7+J//fP1//PDyBX795bb7/mK6b//PJ16+WffrLxH7G6Fg9QoWw5JY8OyCXfYv
v/8oSf6WiZRwqPilaZKIy5kxwmCx/fUX/rc8E4LjUzFJGGyM8Ck7LZcfZX/DEDem0KGI8zzPLs5W
/+fe/vB2/udt/ce4qMepG5399RfyO3fof07jnNGYCVxP5FmW4FZ///k/LQseZLYkbi+NRR11ZBEV
0PGRnEZlDb1fV7g0Bpwp9ePKiojVmDrOfTo8ilzovMgwUaZHTlCJKlrX6lgvO2ogNzYEc/e9tnE1
oLDdKoZ22i04bWwoKEZM7zG0Rkc+jLZFa3hpdgiFks5crfXUtUerO1oXMhpAyVz5aiiwFDx62eqa
iVIvjbqZWjMhcmGmfh1jXBoXZGYoRheZoJfHoOBnSpVG4sZDt+6TJC76pACQTk6ZbvonXkv1QseJ
nXk0ApikoviA3difNiK3cBBjxkvq3N5VQdf9BxPr8cl32kYFT7j/4gaZXq+D7mr4CC9aFlPN1q9N
l2Eiia4RrBFRiWXxoQ6jGQsNQfzf0B5aP27Qic1vptlD1cObsBfTTjvM4y49QQxvMFgtkE3zD+wy
9UWveathc4NhxnsMNsg3tB702Qrax9c5pnTfhi2N9lKhDr4dPYa2RUtF+mmDUAHkUa3kUxm6hJuC
oHBgxdKDSNjMEPOt3JIuX/q08TfDbEZaRjgy98qtTD8CoSDHYgLocil3tvRXPfpLvNQw7CV97t/X
6CzcNDtzX+aE6BkDH57Ao4h3XVrU3PG5mLsdJwr8g9O7fGiS+1kgacE0QARU20GaB0r2Nq98T9wN
WD3DZ5aORla5hCbw9YovB5UFtWHa7ohqiwXdJIUjXSa8SDOYzlart9uDxCVoAZpg9kI38W0EsC0p
mqEHMpHRHAPaHmXQA6ZtqqtqlFBPGxf7T5gobe/qhWcXe9ZcqJuu0Q7Kpl41B8TsGahG02GkqjpJ
3tfQsHwZbZh+ou/r6/NKgUvR9dqqytHQP0QX2BPghqlpS+gGbulJ/i/2zmQ5bmTp0q/S1ntcAyIQ
GJadyExO4iBSpChtYKJEYR4iMOPp+wOpv6/I+luyu+tFl1kVrcgkAQRicD9+zvGilKdolPKU+Rd7
l3Jth/psaekBdCDr9YChJ7V8DjMctHdBmy1kfE5Vf14IF5pIkOf0R4FL2n3Xp8YcE0f4n6p+Dppj
q2Yjo3a2li/O2gwrwUvRWnDrTHslRQOVoaka3rddO6AY9Bgodkmtq+6g0jX4utidHUbM82I6FFSS
xsvFGSUoIACt2A0F1vu7UQ862HumKNOjv071eT1BBzmCmlfNAcr1WpLFePkcQQUKiigTYxrulnwl
GrWp6sDvKjroS3blx59maVc/HTsX8ih9uegdCYn12PchWP80N/S00iTyDoC7EoDy1hQ+NmLjYNBZ
Y/B2MAQd5qHubhuzOJcIgv0vsaB2v4OREpcRukprOOLzNP80iQZIqtZy7bGRrqybDqNn8FinHKIe
m+0ODKbW3a6xGoda5OqsSeT0lvUtT6Ub1Vr0nLgFZkzoJkrvMtCAofs4lio8bakt1xEkJV/taJd1
CidjrfbGpYno0ZrW5lMI645KqNu13blEgfGTlgjxNSgdxQDoZvFCTjyX9i3wevotiAW7z06tqmt2
aYCiau85jl9Coymy7nZEBJgd+yZoh5s+FXDN4ML6HwOvyJD/mCWgmMy+Ehw2xd2xp+MtvR18o+1d
l5Z5TdmkM48V5aRzDxiKtdPU0/UGOF1lpjbmEFhbpXgNg+wpHtr+yziH9GxH2EElqkiaaU9re8Vi
8yb7e4BdmX+YZgwrbjPSRAOCZ68PJWjiY5WXbK5jPITNnYZZkvUstKLNr6epl8t1ZfXlciwnDP73
ifCrYd/nSGGP1Ebo7TL3lF1NbPk5hIMmaYE3kwAevLRQmMM87SiRrJ2fl1HZYej6YVUxPJ+5M+1l
29VeECUssq9dw1jR+hwO37lv2e1Du1C8ihKtWhyOLNkxMpiWDWlEAcVJdgu8n4qaOtqbfdX58bJz
utm3z/xkgmjZmLLbdz5MgrM2LJovhkrLx7hcMvsC/Ld29mmXGRZrHIhPSz561WnOvnW5LF2y3tQg
F+YE87KCjoEb9zEHBC9YA9BCjpBt5ltvnqla1/aIMRnb+RQHFw6NU+ZrNF6xfWb7cxaO0dDV7TV1
KzMd4cS59n4AsbmxeJFl5I1saUub5/E+zbqtnTd8u9d85T+K1y6z75A/m5/9+2jsTQB33T7Xd715
fu4vv7XvP/n/YNwW/ilq+1910pRvgjY+/hqyCfdfNmi6DAJisAA9ND95jdgI2Dxf+Fus5Ck+sxkn
/QrYLMIyV/mg2kKEwNKOImj8FbFZTvAvmzAPuhPmD9uP5H8Ssr10Gfp3xBZg3bO1JxeSe7SxgP6H
nxv8V+m6/tHPRW+fmBLkp9xV7UDadhLI0r6p4lHdsaRytc9JuuGQh8rijAmXH4kFrTiq06D6xjYj
iQy6Yn40bHDXixqtr33mQhwXUzp9NkBtlDbhRV25vZcGF+XQU392YVC6O6cy1ne6IKZmF1o55uAw
njenTItQeGfypWyjsgCkzOFXmJ0vAnvj7UAePowB/N6TeAIc+2xnHEy71RncTzCjbaSaRRr/TAo7
qbD7IRAgZRymMLK7MntYllw3FE+xP9j5mwQAb05a9YSbA/Aet+kSUWk8DDlNFuw538+qCFyaJogG
E4EWVCPCOrF/cKcsmc/bqQCw7Dofs1mdEA70O3+epuTSKvAP9O16bGao2wE89N1kUfU8VK3M/zPv
TF6kgs7Do4fgh4pzZcv2fwu90fKuYvG8s8yu/evC9qfPcTyH7V/y17eSCv46aQQJBOmFVCga3nsX
hmWNYYNwricMU+UeMrOuTk0zdOnpmKxZdvPbMvqVYPyeUBDJvoF3AgdBk5DMSi6oyALey+Nq8MI4
zoYnzwsJ7bQsykdO8epbBkzcnIJQNel52NRCH/zOE3UkvDSESMNePR1S2KYX1ColBxYF0C+5CbD1
SnlpunvG4yRwmsckWUK8dku81uZioALbJ9h5ngQ93nkX+NX3EzSuDvmA8DjkwHdDI8kPNpIqfQNm
zmv2dqqsZZrv6ippL0OHIO9G9k7zOXAXSiXBiIXVfoWpfFjXxHWi0tJzCHA6qQruEXH1p3iSgLql
gYFyWP1VmqMdtAYKZ9ZhB4ILZXtaGjkt537mje3ewqjTOSrqxT/sKvUfF+ZWQTmPIg8iDHdMT2FL
eqfDaiB36gz48kRRA3/ug1SdT6qd0v1EwZqKE61TRgoEuoPDtewFDm4QGqJGLEQCeeqoa+OjlIMs
JTh82mIFLtL4K+0S3WfVrps9a9y7wJj+SWhX6mauSSzOMw9NxE6uDMEuB7596pMxqY/eiM1utEI+
s/e+AgaNlNtU+LTYUnxz0mSZoqGoFifyLPjthCMWGWC5FLW4XVc6eEUQvtDAz20zXHX0kVUfvL7C
atjG0vG8wy8Dbi3ikvCCPpmYna2hO3xOZVi94M0t0oOA+zyn/LRujKJcf0ANVlZnOSHgJ1MqsiQr
CV2Q/LKQn9dRdNhqmcFaIpHDTzmkHPkNTmdVuj0VlAPiCT31570VMBSeCuc7cC+RwdtrJdoaTGax
W5J1MJ/MkOzUbhrzGEZBoKeKqbMk/rmsC/8DioWq3qdSztZZ2hd5uk9W2FInufZoIerXYNBRDo5a
HwYnt3ELbTLnoUhG/Qz7pnhO3YCmIaNFts9qXD193iamOjPCGlRUBF3rQbGY19PeVv4HjLxG2uIY
u4y6VV2JXNT1eZuZ3CHrzovzdXMuiLaazmcZrPM9tLL2vLKnHpV3Pz3Pvhg+Z4yi2MOtgKuuPDdr
9mgP4CERmA1V1AIMdIdSjObGC4oloEfOWteHqV5yuByUn9N9L1Rw3Tur+91jjD+XlpWoi6ANIX9A
Xy6CaFmW0TpZE5PS0UUPvYpiGjIFCAyygMpg1hBGGVFPd2QjFTRSGZDduQWOlVTLYWLGVKhgfgRL
Vhx72AxnvbfqnyUbTL3LCWedve6VoVhkzc6hlsJ8ctJiflbDJAX1Aa87wzfPSk5C5RsFqasqn3mL
hY+bWwI7Lyws3DWCBY/Avca4+CNcBZjmiLHHFB7kanVRs5TwhhMv6w2q/iZ4CgTqGwsCjHMxrG3w
c5aKnNJO2ud0bVqDYEGqem+bkkI0iTWumuUE+znypCzu8Rc3l367zj+Hik1vN1tV/NhWo4YfUqdo
kKAhsU2tziTuQpKI2wVJeLNjESHuEnQJWPZL1vrXiV0IdEHJBGhOimzVx4CU+HtNSfYzyDyVrk3m
VkTGEnRmXwNJSqPGmPlHnTI77eQ6OkeELeFtHOBmjYgvQ7IyjfPA7S6urfeQDPR9zPG41dnd+Nlb
Fa3jPCGFt2vC0l4itxyDD72QTTB831rN9pGldV7RDWQgC2+mrgo+pMJrPtrdjDA31bM2p2FZ2TCv
koRs5QTTaRQpF7EAPojSoUd6sNqw28714ChIZhbZ716JUKHaq0bfJwcP/YuiXFYUA65pP4qlnVAd
sg2M+6AW2fXqq6mNvMZKLuccvsWhxWTyawGhLDi1lrJ+zrxEgq1Cu7s32oq9nQPUI6KUDkunfd3B
JqP1SF7vmyQXAT1FO9lehcs4kJkBxdrwx5bFoR6cUNaadOO156kkFtjH6EqS/RRnK70bSOUepq53
nk2sgx+qUoxqvyTptVTCepzHHP4gUpjsZ54g6djR3UAP51NRhSryO+2SqQVdxRICjh2iqkmHnzjU
O+4eod/QHIPKtQ2gyQxFp4zFrA+li+/wDrRF14jOYxhj06yhHDml5woSM4/8hj5S7P7Zstaf0jax
vps8dL+Ea99fryDNnxtj7O91HFPRogUWDGRfrjDhSkEuti87Z+ojx9ijolhia9jkjHsXYWOdf859
y3I3oi28TnccpyaSdh7bO9FUSh8y15VPiOGEIBVfJkK4RYAGWXZ/HbP9olxDsNEDF+aufaHAXx6g
s2WAPTIxUbyo4iO0Hvb9trTj67kPNz/SHgR8Z2WzRSJWlNOXNhkR1Q7WmqJsnOI13bsI187VzOqi
0WTqUs4kIb2Z8g6rW1LYRmFQlfY3zkosuQ+R0H+ny1drdg5h0k89DvVjMSbxDzjRZQeWlwSPwYgS
Y+fUlo0rbVzRjVD4jfcDrjVdmAJ8M9ydxNlOHMpi9j6tpvS+9cmQfKnI6PBf6/oNBik63R+Vndsp
HYTWdEbjY9lylwX4ve/HsR4fqzr2HgGjV8B4GJG+te7oDjSXF8U0tRM9CrOkITwY7eZnBW/D4RDr
xNXMKvvatL78rvyJ0h6d0WJInPBLkz16EF3sKxj044c28EvDmT6l5qYLwvxxJAkAicyK/LRyVvR4
7gTic+aPaU0hWI8lvf/ioYA0VSDXirq48OsDtPsC8prS5bATbbY6H5ScMYPx+9LqL0JsadvPdIeP
3Wi2Mmu8RcxEOptMU32n0LGIq8nqZn1qrLVnRtYupUqyDTSc7hyNyu2dMWo9o5wnio9QrXc2vrzo
PULCSwIzT9NodTgpwJrBkAaIA27LbdjJ+rnICCnPSfmrJeZED5Ii3dXJpKbjAEuZV08KvmZPmUph
rC9JKdEiNkiCPpQt6TcaYpQYeULUOMbVjeUtE1JKizBCRBJGHgS8EmZ3PkUVUSssE6/MhHWzwN8u
PgRDaMVJNNvdmv4QRpXWsard3L8pDJDkD+oLPE8Q4xvlHsqFnfHMDkY7RHGVzoUNqAqhSICiBU0G
X0eYdt/omadQWQChLqLlyeKfdP6gs/suBOUs9zk8oOFhXfTa3CNzrgTV58KOPw15pRCAFHKl/EUo
Iswp5Itc0/Kvgvb+MUulJ/wdJCPj3Wa0GwyTKEtnYm/sZX1OUavmbveQmAqKfuyQTXe/QNsIddSl
ns3+mFirf8AC1+0urbRJ6w+1NuN02fkg7c2utVCa5DvUczKgUQ5o1PWgXVVEsLrk9LFtYRLcia4N
vMvKJDCLFrmMD6G1sqc5RUzfv2KpCG8CgLXIiWF6fZ5SGM0deG21oXxwMvwM6vAppYTpsXPaIT6o
ORxx8lyyAOQqnghPpOE0rIPO+kTPX7zc4Jat3gFuGYiwB489+ZB7fodgiPQCxXpYTCeVI9CYtsEk
HtMVuvjeoExxTnXqlushaFYF41aloTh3Jp3akU4zAwgqGXzmV0zRou39jqTVXVY4kRUa+GvdlzI9
9HE+Fgd4Me28zyrLbc9ziBzZIQ/b5GcD6VQA/tVhvsN/wNzaqspWGoaqShxcmH7rbnHK/gaKP3fW
XOTww0GobB9OCSF7RpowuYTBOk4ruVcIrm8nRw3fBVKhHyt5b/Jo2Tp7LFuTfEyaOgYEBptC7SZf
yIjjPP0QQFH5Tdy4bNgKXoTeMcWHhUdvhkPlOZzeWAx0z4YpAYfGomcWtJh13BUGsH3X2gs6Kz9Q
BiYFzTbuZxdbKzyFCHGXFQr5rhwzz0cx3k0fg6YBjHNnzxYnaSdLutKQ7Wa7ya7VtZP7BTrsMEk+
2carvqyES94u5IRAbpi3sjzq1EL9WKbJ+rT6eZDs2jkt9a7pYnCE0Z4z/LBVHnzXsZ98jL1sjvd5
uxYL4r6iIi8LJR6IWQ4gzRJx5v7V5eH/g2b/U2y2XP/3Yuc93Rmff/yPu/5b/9z9XvJ8+b1fJU/P
+1fow65QfiA9UIDNzOEXgOaLfylHhHYQUsR0vc0M/BeA5jvUNV06FUkROAIM4xd4BnYWwtehzEnF
A1RB+P8JdvZiKvRv7Gy7oiPoUeBAwfTC17rq75ALfTJNjXJZPQcOzOvwIFq3tSgrtCyxB6WGtvjm
WkZ1x1ov8PlIfcDG58hqYvspqQ0UTHJtMovzMEW8AiPKqvXpRMLRXZYKUcqC49us2ic0gug/9pbn
lbmMEt93nWd/bpbhFoGGX34DfGxjPPql9q7IOjT6ncpBbltGCHFMdZ06dj/V+wTdUQGxCOCh+uD4
i+aWk4qY4EIQyuQ/keQ3/M5vr/S/gXDechLAOzHKpxmrByrF6xP2O1jKdyo2OwC/53hq6lyf4opb
uqelO3bGP107qG1wP7O2zH4SrWXibwbCL4ST399R6PuUhgSlcsmb+odr/5rLoKPelv3InUIWWdQ3
UkkStVBYOj+aeUpMD4OyT1ziQxf/yvpmcpH3YSLlrt4kz0ErkWQjLNPUZq5CFWh+9ucxesthcn1b
SukGTCEPHGOblm+huzlFToP1jvUD6GO0BQiAn/j6WAYwku1dbZD9fC0UDKyzP1/33bvZruuGri8E
IFsYyPfXbYelgYkrgx/JwpzzkLi0ZfeYurGgXfaEZ2J2Xcdp3/dEh40gifvz5QG4299eDZf3XWTG
ARi3ChAdbcPyG2KZqDGz7DmVPyy/xP02UpPtqW8sJGSMDcS98grKa+NcykIvw13R2TYxfJdSUv2b
5+dbVJMXoITnogJDc+AxGvLdC+hpwZiDNMXf43CtlTlpdFvF+AjEVRcuJ0tgZt7Kf/rwQP4e0D+Y
KkYrL8Dnbw+f+mlcIvExP1wPQvZ8XByceosjzOGhcw+I9lzv6+aAQebTwQnxvjb2MprwMGaN3U5/
mQgv3ejevAoV2i6rhIVKr3XKC+9eRbjmUDB664kAxa8s9NLptiAISNKOFiBT7q4uLn8ddlzo8Uno
qUBmdjrcVZRycVyGi1nfhZgymprmI40Rt9WY1d3Tn8eMDf3NhNlSKdeF+0Kk6bBa3u0lEI8DQ1fk
+Wk2vWES2ENhM1g28mVl7Shsj9ZdKwq9LRqUWNuXrE2G/3SwKKz5LuUSb2PguGxtbwcrwHOjxy2k
eapLZbGH5+xeK5r5xe4XdSFjxb7fJYMpvlW5qtlRTVvRSvg0sHJrpERA0PWy8y8pv1VnazleuHPR
NtVftpUXn6jf3yo0IIq7+MgEginuvfcKn+VUt2G9yqcuFp5VHfK+a8vhRq99BiA66UVzc5Zfjfys
WXTV0BGnQIF1RzEhhh9iyjxBbLray0WV6rpHuRXipNHTE8a2yluPLt0E3ALNPFuisPIFji+mMiV/
tcjiSf+t87uzEfx+fyCBWVFIvxDbASCjHvBux2Bm1pqUt/3qq0ZR/G23qggQMmVkDMWdlRQr3cV0
0t52z3Jw+dnwsp3QUSLgRzPFZQ+5BBLgvy7oF2vjtzcnCUZU6BDzbxvJu2lRzAUOmGnTfsU9KTNo
xDtqRpcC3dZyIdE+MRxhPJbrA64C0IOBfAxJAQGomLxbWvPF1imuMvn6ACINWTyA98M0md0RofpJ
MQB0LPumkyFTaBl9Nd62Ji/Wh7X0Ckxz7ZIcUUQZo88LauoQxddOQrlbH4Jqnnl3UuULX7oVUUuw
b1UnoXX7w/buijnJCDCQwXH5MEgs3LGCZs75Ew3BA3dObW2LDfoW84lvc+fVuj2Go3HGOxeDwf6D
MUVsSHah+1eRlcA+PqXIPiVf6qCO3YcRZw4mmR8kxBmjrhtClD/vDe+3cOFJn14J6G5ceDnY1r5d
lBKCVOKEbfl1daoOqf8sbB8y+dTkDf3jBz2xUfz5iu93I0EDd1s4nNsOYc4/rtgZu0unSk5f5Dps
kxEWwLb9ic4vmH7eqEER41yuTMJJDH2XXPpsLMzTP9/GFs6+WRSUbsm+ObiUsIVLlPz2ybc22doK
veqhwo4OCVPfDMp6bnSq2Y1S/Kudg4n9JrsZgTfYcdpUNbSICXqBEX+ACUUJx04k+qKkCd/dLA3Q
+a7DLmy87QML+FerdW4umERgUDl+PBn0qxjSCYs9tZmHDQyeQJ7FedFvK390lbwWnPftgm2MkfPf
7HLf72sBkjCbcIOn5mklOcHbJy68GAaE7vx7UDebIFZB4SeIHddt3roEWe5p6gBnUggsQjjhu6R/
iWwtjzYbrIohR15xF89gviWV7Ix2nqdZK+S2Req1s52jLse2w3lMLQWrLp4g5G+iJ/xyHozvaJbR
X17iu50tIAIKODbZ1XiDjvOewquRvKxNXov7oE8la6tvobVkJ70lh23pvqxjYdsL9xaDvLDE2Su3
LcW0moPGSh3CeGdW27eajUH1rQxz3z3NpnIbB71MjXcV65lPgeZsj7gkWB8dCzpf4CUG3Rm958J5
weP+5dHeRZk8WkhzMeGwVGwopu62jn6LdPq5gJ40NMu9TMZtp+qNZmrBtMqa770dFKLeLT0qzQfo
e9v5WEGx4oXMXlUmywG6tNND65TWMN0TpRqGY/JzyeyT48puUmdWyBRzp7LddreBbfM0E+3EtgZP
bNsFMT6w+T9yLIehAAphKPrep04bqXLIWRIgNEjN4ahu47NthQVsj/+T2N68ngK/F7LfrdGAcIHo
Cp12QNpp/yPUdabV9RZPW5/Gym/YHV7DW5Hi61FEZJYptnJ/vuKLyehvx9F2SWr0tqCbBP8SNb0d
dgTZhJAU6z51g8MM6Ze+Z0Jx9jM+bt66jTrEGDNS2MV1CJHSKXqdmpCFTY9RmswMgOR7HXYux7h3
AzYDFuR4a0oKMN/mCp+Y236uOah+vbZETzVDOdN1mbXCKtpeR1LM24uw8szhS7jk4XhrQwTkTlRR
cDYVXr/lqX9+dvelD97bh98OATYJx8Gc9x8ZFeFgZyX2vHxK08UrYwiChQR/nuw4v6IJnmsWDAWM
1wa7jYIDzdLQM06f2+UgZxypiHasC7TClotNTArpVE/NnHy3s9I+neLB9VAu423+w83L1dxWjVeZ
b9PqlNO1Ozr2vO6DvA5VG2nixw7lJ6Zh4xVKnXhudl5lV84HaRusquoaH6goR8OGn1YzB3oFBa1H
A6qdzMXIYhghMix4YFkqd/NjKJzBvfPKfnGTyJ6dYRpOWlzxaGbaoB7tz/rUJzKLfHqwrStpLVOx
PZtpyzfAlGxzLPBolgfkV1nz+mnyGpE9DG6ZxHvp9sKJFvJTfH88VK/hPkRlVESJKpNTX8h+rxt7
ovAW1rZ9ArEyFUf0YkGKoLFoKvcexk9SWPdY383zp7mfIbehk6qtW04Mf/gBdOxRdMX6rAbwbRon
7T7i3kcLsTgD3TiujRsg3oc6J0VKlWjtdPDkVHlQ/0hF24wo3b1+0c8h3gqTDal86pwcl9daYzpH
HgDr8iSurMK7Ch2froYno9fS2TR9BiaVPaM8OzIw7uUqm5EpvQINt+lHRLa9Z9N/xG1b3BjxRk3L
D7RDLDA0RDnbT+OHCWpBlh1jt5oGdRvXQuozL3dTnKyZKx40vXZcbY51XD2yCUcXy/V0T8HHrPly
NiWdlWYnE34rSK6LcIK2tEf6P6jHxho81Z0xOSYLpwYoDeALAzoO/ki/yGD2rktsHfnSv37TyrKS
n9EV0uVya0ObhCccmUIxnueeaRNx6syW5fvRktPkwz+Z69yBzKXccTsXKZLi1vmBUiaHyrc5Xjyo
vDngtEJ0TKGo9W8wFMjpqOcX0hLtWTEsmBZdezgwZuFOh+EWVfumR2r54NMd1VovcAzvGClrwWOp
umTX1ikuKTI22AU5mc6c8ga9cR7EB4ynJ2xMIC9I7p0ta7sl6vylLQ7opzaxqN0WMHT2dW9bqn4U
iaAlzhGeaBjeD0mAssuQBzOylDgzTpDI8dLtj3D/hCw7rcMtpndT+lCSGKROjWIrx++BEZNlX/Cl
6dLeuqsrf9vy8alJAghfU98wAVaKpd5JH5qKz8FF2B4V5e66MYxzn384S7A/mnZl6pBk1rhD8F4Q
5aVCfXZKLGRKqlJhDpZkDZbhVVh1EaTus9YkNPqIVR2RVjQFFOB0lEHEGSzeoDto3L7zGp4942VB
BjhJ8SRx5ssAVJtbyXjT7XrnMbO4guRH+gnXh22Cecba3jyqIr5XhtU2NOPo8FGOWFgm3MNYd1w2
+vU8xkipnwDcUr6n4NF4dzhhxaGM3CkEANq1uHwwFr9mDyXhkD/p59b2cHG/vAzGwKwx0a8YN4SF
vP2f7FRxKe3MWHe/htp6/fh/DfLr50AKRHHpi7biBiiLpuNTkXnwT06yGqrVfKnFOnOtRMgks+9I
wJMm3KnXF9WsI+KyA5k3JvJntRMuMarIIh0X7zqshoZRGkW1GZGKFozNRMAcMR3fC3vZgt6kghPA
GvUpRT+FryPYtKwg9rXXZ0oF1pE6apvam5xTbF627Nx+fbWv0wMrsJLxgfTCbxyUX24PP3sLxQ8o
9ma7TIqqmW/iKGP76f1qoePoz3lSuQ3v60Ra0Ulylzzk9leczHT8nlS+ZHZB199u/XVArXXa2mQ1
pWwwU7NsVRc4sAnlz+1JsiFa9gG5csOaDvNkQz46xK1P2egL/eR4Sc306RQRKw+PmI3pCnd/u7lG
4GprIndMAr6Utb0th2pV2/3Dmk/S6R6NQZlkR1jV/N1USwf9Klpv30Fo8TpXsrwLe//k15CHOboa
+zBTTOWPcAI0XDynRsw5Pzp69ex7Irc8GPd4efR1BgeTpuUmUrjEkDL1ZQu2Cdt7Q254TSm6b3h7
LGdEORvQUyyDlwfHgmBxXs6xTaS97WnvNnZVRWXoltj+xh2a/TN0UQOfxx0CE6YdQaMqryo98N8F
RyXvq7IpdG2qYRGUV1S0YkCByeRcHQZaMz7QiAsCAGqbdZv7E810AYlnqQU7DL6f2AIeyoojtjrM
Vh2HUIVCjqr5CwLXnP0GfWxTFKe/4GQsMVOTHweo2E37HX4/KlLMFlOG40S+rBndBKiOdpgzF/H6
INOgmfp7LSHMeqf966PP2BYwRJDsED1xPEJBUgecBWhZEfXG3YbPmdtt1oBXbVP8FT8NumJiBJxB
bM/bI6rhi2GC83mdAYXidVCu4MrUqgt8yIAsFq+6lK1j+IS3OFsOO6qhY169giyro0oTU7bUJhZn
Sayxt92tr9BbTFoOaqgVPszLCU6RpL5VRe5URz1cWvLQqvC29dRDvgSET4qgZ6uUkEw489DXhgwz
ud42eEMmN6hAQF0Hi8/Lmkr+BV7cPOWXifAsts6nuDMmuwplvoGUzcBxd+kXsfT6jy4w1hIf5ji3
cBJBV66g5QNdONCMfUAg76ub4Oyn4YJMIS9/tXCnirFDr7Zjo1LxNt3wCnSYfK8jmfcNSLTMcHoe
zyfsQWP/Y7EOk3VnCKZBFdZWh95X9lvmlzW1KyMAMWV7BlpNW2z+pJcbSlVCl9qwgLBqpvarFy6p
xt53xrLyysOll96JsKW73voJJzSf4wMnGhyCXVeCf1uwH+kADzbjTkX/CXvLPEngUywynW8nSvBS
/wjHbNTiSxcHQBMnhtYpFVodsXbFw+oOAjuJgdMBI0F0tDDUdpvQcHAGZnlF34Zo5JuWv9kMUpma
97+e5PVd6jYHII6Uksv2WC/bDTKObf8Ll2TbTYj+t8WbddX2ifoFvY9zsX1PObbFJ5Zk2T4Y44TJ
J8jct9pGViK+aU7h6Pbx1dov2JfmLNRtVYbV9pNfU5aYkp0IRt72o1c8fNtOrSQyuPnAPHeEsYOb
IUWM0Wx1YdBzaupxKM4mjfslnp+YgDD6HXUivriEZf2ZXm3mt2tTf7gCt9zuvMioNH79dSFlQo40
zVSx7l4ztjrLV79AqtIO7sfidcMqXoFGHTgbGG2VegMhO+MZ191XSaWbzSoXe9q7IVMtz4yhEAK6
80wkWxiXujPXwKxgu63hZcFhCsM5sosVjE9CGbGVGff1NG9z0o9XUWC5nnZ1VR3SvGQ1Hl8HBBx4
2/QwS9lCLLdzrPwiFRIvrb8AX+8SerAc9gdmsGBz85x/wMppTw0BvFrcpU3jcdd+ksyshqlhm8Vu
bltB5QjwkmIzqLd7/0t2R+L6W263Xd7bCic0b1cO13+X2OJ311hT5wNVvW6NORgwd0EewEr686Xe
VahYTTQHRbShgKz474t44jfoYgoKHdBbt/6vOWIXc9NEusWB5NoPqVmxI0PT5cuQ5bzhxjUur+zX
5vjne3kLIWCwwPwJ4LsEHuVw5vm7GhXNorClY+ndYdDDNpYpLKH0sesCXx7WhtD5b+P8zwuKMAQ4
8IJQAC6G73DFIjW2A/MyvtVzzUGR4H/an/kLnl3Ami8r+88P+K5nxPaEYLfwkB0RCIdy1LsLziVe
fXVfere/dowJySGTaPHkotRxdrFeOeZtvJqPwySXHDPVetvPpWFrsLrV5Tz6yx29nencEakUWgdK
o5uimVLdWwxlCW1r8hepb5Ewb4tqIq5jjc9DEbOvZ5jpb3mCOyyszFByOBBawDXhC8QTjboSMSTr
U1WyUQhK2FqWiK1e83HWR+xcZYskn4ym13pW+7rN/vkh3r9GXpxrS7y+6CToOGiR3j4D567uxWyN
V/Qy3Ham9SUQajtVDx8xYx7cv7TV+u+up2xe5PYPlo7vxsyfiUaQqQxXv469GdcMCHkNOyuk5C5L
/iNoDYcmB6E0yCIbN0v1H9uBnGKQ6DHLr16PJYLk7W1gccu6qDu9HRh/HtBtf/n3/gM+G1J+clmB
8FFcEM13eObWgyEzqypO/doyBfTbqvLlV7hC6V+X4D8vxasLqOAFLpm+/36rq9B6LkPiJaevocio
QEeYR0JXfPnzU72rrfHXYWiEFOMZRfIAdta386TGKDvGzCb8/r+pO7PttpEsi34RamEeXkmAlKh5
TNsvWJLlBBAYAjMC+PreIam6bFevzKrHfvLKlC2SIBBx495z9sFuS/n28VjZPjZfCke0Zxwnl3Bu
0NPVwJSDXYDhka2w2kxL4wwbFTyJxWQR/Jv39SER+emC08PkEkQId94FA+HvY0zTZF4UFPlw7Dfb
zIfE9pRWSUyma0/yz2FrGLTv5ZDR8412NVpeC6S+l41WfUEVgTSIKIuypSN1abv0REwsbV6WybOV
msWT16kqSkute2TRA+VT19Ucz3phu02X1BWAI5Ca0vQHgtB7jxbgpaMs6fiQtt/njKXPIcm5SZva
6kDQZPkcIeWZcLvAaIUztThnHIAIUonhEcH+ij8Lp8Dgn5GN8VHucHII2cT89+X14whUvl/NBZkm
WwpHVl2eLCQtUGhLO+T80tjwgB4o/QAVXoPG1EWm8bEytwxt+d7MNrTQyZXDiFQXRXEfocz226AS
E8q6j1YMzAXexmeB9V7ZMfFbuL6bZiulh6Cb6Xhx5il9m1Q7yUvW0KSpYEymKEUGY7MeOOcxZ6hE
9eRQjkfOtb+OiGzPhW8aukkxzD39X+xQ+nwYLbBXO3TY+BnmezpDAdMPTDVjKNM9MLlswV3QaUul
fUvCQRssSdb5CA0f8f7PGKaZg+hJG7WpafvXchwYbjwWLV3wLOY+R+ZwyPvOsgQCUorhP1eOxEN4
8ggfsb9ZnlrH8Jp2Xtre4QMXpZ2IZjCQarcsaGrcA9Vgxp80cuW7jRdlY6QCukTHZN5TMloeHhV3
TZfLEn4/Di3G5EvBKT8Ke+a1RW4OR9esxuXVx8C7YgN3OQg0Oyjpdf+loSMEpC78GAV+rpHAwKLM
v8RmEXAQavLKhwb3Wf/RkNf169qMejP8uDVI2qBKbQIYc1T6EUodvNS96dcWK2wmA94G+E/MGSUc
5Uc2Fxk+tE1kQCwvvMzb5Vm2PGisssAasqTHwp2ds8J0iAHp1XxGh0XeB71v7xXq1WtQfzAqyebp
H8nYiM6ww5P+wtOXv4q+rb5keHJiFVnE14XgMY4cwml12Y229ZjfZMnj2Cytf+kvRYtzKIfb3ZlG
f0A67CaCxI6bTVSjmVBTjEm4msCcy8Gvv+ft9ICFob3oXSO7wOs1JmAaFC5nNzubodrFebSEdwFQ
efQGbfFWDF0aV1gVdiRzNbGXRt2JkEqiO1OoV7sGdxK/OoSW4AoopQu/EmrHmr/2CG+P9pqnb11U
VsDSrQoJbQRRJxemfGhdZga7itYRXF0M50+L2sKXymhI6HGm+nEJ7SIx8c+eXDMivEcahnPp0j48
9OR1/BhEkN7R1MTjno8OYSeMoDhnWa11j4Y2R729NkZiDfV4P8wujRCWghjP4XRCbotx3SMJap8G
EcE+X4rZjlY0xf70fbBdYQH3a0eOX1Cb8Ws4XvgjHL2gjsEB9yfMIdKLXWsUdwRZ4QFAQ3DhDaPV
EXeUyxdTDO2lCnBRDL6l71BIFcx2s3k5KcrsK5Mwj3O68gYAQye345DV781aFm2o3Igy5jjfGl+X
tlt+dIYB0aGwtpdhENJG6dAia9y2gTs3r+CaoOTqwWZtS6lO/pR1WBvQCF+vVsBCzFFvPy9O5Zzc
0KzaU6+6/mC3k33hVQBb6UA/e8v63ZzS9Nq1eHzmYRpjWp74JDKFzSf2VukkbjA2RAy4/ddVo9WE
ydg9G+BSoM2A4l9k0DKMyXFfmJjLnWNXzZGkFmdnm/UIBrwp74YcA/++HMfsCUR496VXbW3vOjWp
PfAPwlsE749JcEgvkAdPEVPhqnC5jWzwCftmm8WLqNsNK6FZPzeS0I+2na27iOHGeWv34X4iJ+Dk
Fo37MoS+uhTMIWbGIe7Ei6YjIAUDLDYmkEs/JDRtRxJt9NIbFFtxSN0IiE0MHeBtYJcs9D7A9WIL
znBa5rfoh9CcYNN4smXTHudJWSBXZv+ld9KnhfP709bVW3jsWsxCoquzHysX5JiPwTQllKcrdv3I
S3e92zFJJgxlZ+bzfE6ORHvsqI+hogRD9ATjOHp1VOs8ij6Vr/M2bz8mbvB4DqR9BUPcOZrsFDHO
rfGBuhcPH7SfS6Mfym+bKZujU1kQLRra3Nc5MDn2MsWKZIoipE/llf4Z8KN0D6dBHEtv6p/QnDm8
/xkNvdk4B4EG/Sv9wu42avL+zEJG/lDX/XaRYVhIVMCSy/G8Lq7BH4ynfnKX22ZI+8c+DN3vTjmz
ONjdOl+7gFYTNJ3LjeWM0wV+kuW8WGC30k8Km2Pqk7HIsR3lJ+2Y6Hwz+vQyJSDxbrPD/CmkpfO1
28LxkQ0/O+NhC642C+MvW31xqCIMIkzeLWc/1lEVh5umE5po5GDIGfK2ZDRwmynZEqiCSenQL6L7
2o6TC8EZesNlj3f1AgEVsnujlo+ZgymfNbtWiYPW/cxiFrmf2829CYnLYWLQG29GivXMvFw9dwN1
vtaKGjwOJlrt4WXpOXMwJqaEyTIiZ2/Ty4Ucklu6P9W14a7NczX2L/ybjAY07lIos1MM1FNcq0gg
C/Vaq8Bk3drfJiOdln2VL+YVEqTpqbDnuTvmdgUDJcqt4MJNZQ/+0cQLcCK3F0uKgrq+m5nDx3Bz
UNPD34/mXe2kzbU00CFcrAaIffIssZn2l+QZMYCySHdbzhu85TeOco27oIkKHHqqz2WSR21/L7Ji
rhNG0Wt+URelLGKjbzyUmmRAG8dgHobtfg2JnciPuvQw46hTssIFNbfwvstTSa+gr4C2UrnsPcCM
8xVdHDHsncnKHpdgk+seeKZ/iYwwteLFokS8GGkQYFEoOJXiQDV64it8CqesQe5E0JAfnDxbmY14
3BzCBebdqjoIkyebxc48x3k+r8euAuMU5zOwxIfIgDKEMiirIohNOIGqcm+42IgLBzXPzsZCcidX
y9iOCwdgsTeDzjYvl0jAp7SxyARXQcVyGiPc22JJx+0EwaHY+xZY6NFY1SBuqhUA1+Zw+RtT1TH9
o7rU6rHW9uqbcXRFOMarL0huoPE/SJ6HkLHrfrJWu05cAhFz4LtMjbF20H7eQ1zELOjUKwMpgE7l
Gbl7nkyyxVuuyoL2bUxqgDpzMLkDAArNHCA+qdPWeZn1cITayQvA5S5M5f3RHq8NPNNEJIvUHXaB
C8sS52/mP1tQjt7miNLE6dvVJjgstZyEZAV7sveUcLkh92gGkMjBL879+9VwZUBhNmH4rfaspCN/
QcLIVMV3FqEu9JOcKNOdl3UWaQY4OqwgT1pg7J4Hunv2pyeGzHV6hjvKfcnm+duGB+4py9tvGVQy
7CjdUsPHDUSShml/NNk8TBYJv2csF2wX1WpX1z2WnsOc9xDFunaDGoZ8tCUjxKsfevhRcd/D7J0g
RLO+zmP9fczS7RDAmQAYodIrJp+hubfUsHTxxmbj3kZD7pA71/d9XADxpPCDJI2qLSuWN+J2yzsS
/IYwGYIguxzIWX+YICFlyaQwop3Tzc7gq9UqOq+lgK7ddNWh7FLvoSlNK4nGXF6UqWdc2aVyL+yW
YarMBobqmGjgddjp/NJMRPdsyrarnRmwCWOwITchwfQmr9E1LuN52y/pLhoWPDRdmYm9S5Bau4us
OsXVgFBzOh98PlxCVJf1sKV98ZYyj++Ogrlf3PNQYlley/6aXZ7Nv/BLIJ6C+oK3kN6z6xSHKYj8
/URM3jO2XOsbHUF1QEwUHaUZ1YegDcStIcx+P9d+/sVs6qdKuyQzDm6HwE7FV7nYmMs8R8qvjpn2
p8l2UoWpX4lwX9C0PaWtzYfOTDrvhZr3HMKdG4gF02lerILkKSf4VqaZ9aW0nOVyZqIce20nzx1a
2c8MBexSr2mgvx1hdlcQ6xzqVhZHfRO63zW626RsJxp95yl7eJVzaBRJRQwfO1TNkeW88ZpC7oce
Mh4zsE3SxAwWYWEdZB3BqVUI76pqB5toONAAO7viPexEFRCZA3GExEnf557IV2i8tY+tMeYIP1cE
1rB9n+pWjn+0nNryfdk6jvmNjXfRgJVwmc+MsYRiRfLqWdF59pPWMxysjbh13L4GCCFPiddpDlu2
B06eBzmlqLRk6jmXjBT7i3ZF7LLrM0qaSzVM7SuJV6rYD7Q/510xV+r7CECjP/JQck6bWrqrbzPT
tHnHpHBOGjE7J5rnGVIuEqQo5pGz/nCRtqaHOsjHC/Jqes6ylCNjXKWd4SVGV6NFNrfZex6Hqvoa
gAbfl4MzxJVpQKealsB6YOoHUZpRNRfLH8E7HBeKqhOrXwMvt8uxgnYqovREXWLIaydfLGM/pVoh
uNam1yZ9O+N8QCnDTUQeZ43DuJwP2ewz4qnLvSgp0vpEH2PJMFq7AvSxR7jW9qUZCAW4saW1ABEj
bLVkSYt8Eon2vTVl1Xo0TFs07o0/OWlIuEQHvrlCzgoYbDZCJVL4UU2pzKsyl76EUWPwZLY7je0c
pn3Ahuutcc5cLax2Eypzd42beU3r8oK8LVo6+2HiANbeVjNdKwcjazZF06GfWlx8WVa62mfOo8J4
B5eQ0/S7WWFEH2GdktN0PuWTUf9JcI2avQRiR1E3idcxA3xITZuZ0LFFwDWScbW6hingfbcl34Nr
IOOaBAprZhMz8ns+/o/aiAKT6ziIZo0jYI3eF6/HH/jw0UQ2Wj0IAd+lW7Ykn6v2QuOJaK2iY9Dz
GZ7DLXjLMDEq/4jee+N566whKr5OcEsMzLkhDTiDk20qFp8tguV4fJ5wBXaABSgo1bUpIpPEsikb
SCs7bkzd+LbY8oQUrw7hDXOtEYHT2lw4Ex9v24HwtO0Bqvfg1OmDM3oQIxMfAW3hnMxp6gD+xk4x
UuNwdsi6Q9uGgvXYGGVcoo66shGZUbq3GvO9arDrGLrHYgzqlWSF3J3p8BZ7pF5TtbhJBi65qJJ2
QQkU0TtoZHi5UfqFSWpUPhbscQZXPu0st4vchCxDxz0yj6yf23CqngxUP9jIJaa4HXgYtSWoYOo3
sympslDl5z15KP4QYQ0HkRGo3WZ3DEU3n1RMgfr/FBXZfOuh2j2jP11AyScZrrT96UpY61onrVMj
IpsjBtStUT3AYloIQqKEC3aY3TGsqwbY0bEfTdSVSjv6MQ3N5Vu7mZhE096t4Viyj8Jrc7b1fiiM
RVEgGFVCBcoJMRWt5x173x3BH9ShejW2VIFztLKls+7DsijhOUKe/96bDNYBZc8cDZrNIMmSbDcr
Tygn+uFsyr1yBj+ldMeFihrwD9bj7IB/bE6xUU9WiGgIRhXBnARwysSFFXJmDTL4Ws2VS8NSs0cJ
A9psnN27NViH6zqEEB/bpjeNX5BkIOfY9S3qvz1aE2JhmolYC9eluXWdcfKud25HHX6lGAQqqCFl
kASlX50I4JRI7IGv9C2aP2zlmkg9DaAmPMBEREbmR/wUfDGByoydg+bvrGurTuwnGmavQCl67o00
upsMU/I5t/aAl1bdkm2lYjdKQ/KY0Hz8MBBV0TwUbXZpsAwP3zhcLvldIGqM8QP6quKMCsY/9W7g
Fa8skUSwOrMr7uXipFfIN7O3rCfpa4dnWiGjSyc6I0R8Kpz95vIUKm+6Xfoq5yNgr2NqHdSS1TQA
taJKL7q3aB8GcSTkcm7RtChiUhSLPxaHmMy9Vw7uGU52DMZL7z10aSYPo92YX/x+sHZRgD4yBzSG
c2DY1h2+rPXawqRWxPY0zJjNqgbhPqiaaD7P/B7V3EAQJGz9dFG83YhkvQX2KEGuDUnaByZXzH8h
3xZDnM3OzNILIIUuDFFyyB6dbOgoCpp1uHKmdrrMbGvGLuxlbXBAoNE+LioYUUOPJG3vUCkE39we
uvEORr570xm64h1CAgh31NRrsfPLNEImA7Awj9nQBYow2iW3W00HYLf5besn5YzwL3ZMEmo2DPl0
KDxkfshZ6jaenfZPAiWahJAftV9Gb/0asFrMF2psMPBX3RzeDx7WeV7O88gdRWt0cmqbnESwHRdh
DpMB+VK61rueBLYLw8jt17UqypMCnX+LhlCQQRjaL7h1JjJgBzIS9oU3iH4fLC4kmGlZBcnNfTim
yQQ8pmL9JVvpQlj26h1Gf/GejTRv1TWdq5JQPhBNED0IKf5aRCgxIMNZ/bVE+WImAQhSDgWRDlbs
UizoCVHG+WMJYXTZs29S1VGfgzbqYdZz3SDeOAttaCBq6XVY1c6XDvUHcZhT9dUZavml1zCXvGjo
PaL0RMCVQZeKqv5rZsDKobZSgH2pPK76CdvRQN+FQKLJOO8FD3XcF2VwMwKEOY1ehwelD8pL+gLB
mZGa4TMd4yLgNsj819benATQ0XA/w1w9L+FAEkY8h4uu1swaSU9DiycYhhDmTd748RYZFE414TPH
xrPn6h4Xb0HY4UZaArc6eaiONyWUL9ZFs8oczeJifSHiWX2J0pGwrWEysXR6ZVKHVfoncmczdj13
fAop94+Wm1qvEmX8F5N/4u0MxYXDivAFL1B4pRAfHNt55KkLpxeE0+NtO5lAHsJRmhbPwXYbZQac
kN5y6yP7AZDgKSQ/KgwQzfCvL5fO7v8QNDviUHFQAR/VwBTLLflshJX7oPGlYPjo6p+3baMJOihA
Qbt9Xye6/31StvSD+lc2qLKeY2bzuKu+cKKVdXvfk7fjejejyDtW+SEMtWaq7/BlI14g8arumDUw
CJU3LphLZDGLjYfEjh1pqjE/NyFQiO0cgTmxhGmhFu+7R15PeaZTQ0Z3DwjCxMMfzp4LHJMHG5UN
szZ0G4JUQ9+MEQRaG2VjaK6EAZY+pL7zaVV0MXeQMb2D6zZL+M2HTcGi0rVlpYgdDLzchEgzN+gn
YmP1swyhjYv2C5k0ZTxqrxWPNg8N8nrXQ6Kat/KH2RlrMMQMWhEQJkO7EFvJJLUgqo64tCzV4nbu
wY4xSCayzezuZiccOcIUjvL7/lkSTDKLmAFxyLkPK1OhxLUQRBfIeFj80LcSs3WmoXsFyzZb647f
AtWXebNLSaZTUFkZzlLsmwIOGlAiPonrZ2ZUHYmwn4Puj8nINgLjCzgr/AyNfuCrC2McODBfiHVI
yWpVwP2C+fDX47lfJ+RMDVGAmIwOtZOXAaw2/P9s7qBVFo4m7oUfNSwZyrj5Q+MCzqpnUE7MgDsh
SQOyYGDAKAQjur95A7+Om/UbQCiAeRfOI1NChkK/voHCW/FGZUXwVn68gfpDeVKXUcUdZ0jmYh+T
0v+K1/AfQOn/Mw7q/yd0vef8dG9oNP4v6PqrFwJyxh8/cxxQq/yTg+p6/2CE6+FVo7X2C8aBn5ik
EHDv4HPBJGPb/4txINDoHz7oB/6ljbMNCQM/Y16ryfX6Z0DteeRMn1ETcwHvv2E56On2v2bM+oWR
1UQ2QShM93nf+j7/SeljdBZluo55lE6UH4VnOaS35vixS+d7Oob12U+X5v/wA/062NcvF+JPQUIQ
4k4JsbX/+nKuKrAVTC1Cf6y5+3L1Wzq/xd9ZA39T1Hy+DOIlK4DbiV/6t5fJK85PBrCsnYVEMQnm
LjuVnKz2Dh/rYhUZ5gvwZRRMPVmvPeP9a6ncv3O6v7/Kr9cWwZaHNMOyfT7u73Y9tiFzUi2K4Lrt
5auozOxu42AmUvGnlNJ7G6bZ3RmyGk41CM/dZuXMbgxNm27gVdz6QWl/8wpKR6umFDqKlNydHlfs
3eT18+PkLQIp/VheQrzQYyVJsJplmJa/D+jekxWYhodJ9e45vT1F1o0hKUxzziskm9YQrx0xfkch
7OWJX+Bl2i3Y4kgDnb7lTbN8Y/Z769Iyv/aBhGoGpSTyol4eA4NDh2X0yJBmRNb0khfw7e93yX+1
0vxny8j/N5yyg9Luf/1z/7aU7F+alzdkQB+JGjo2Q//9TyCMp9cE9vTQgjOF7EqnWfwzA8PFVvmJ
gAmdf1iuyVAHvjGmQ9P/19LhavIyv0Nb4vUP/quF4/3u/dfdrbc9BFaax8zuiSLR/m0HhOprGjJY
sgfWl21bXwcyVHM3ngedMvpUhx6S+l3QKWbx7MuTpUXNGZBaOlts8sNymE2P9KoddlzBBKLeiNhy
z93MyALzCLrSES/YV7RjbiMjsZU30exqgwkNZgsB+tIzxUe4naVl2OxDLPCVfce4OiweTOxcvIxX
GivuiLSZ3OGQ9pON5BqPkVYTCMR4/BfNdYUq+/NtfcqxGS5zMEC0gni3fwhX4z3oC9SbrGKrGYS5
0ryIBpeWZIqwWgSJ2EJArSirG7NPr366Af6PBdPnm/xpgYaO61pOAHkBJSYcl3+TP9Y4YFuyNLI/
Pq0N7TaQo5BgcAuDhnZol2UNw11iQl8NhWEZXAVzqUYdyhaY9TMN5oWx9AIcjUuCHAa9TjyNdtow
wODLwao1G2OmRzEOGm+XAnvS9oiSdHcutl+XWuOCDqDTqP2qhti7z7KASpYD4EQrM/n0GmWmp50Z
HFno2B+HDFsArrYOKdd8qhV5CjKhjjGDO4esCHww5WrNwRuMd0s+uVxH3h3AQP0LOfqavLTKM9Y6
VJBjpX07HhxB3EUgy4IHg7bDMMRBRyamdbE5G137Y0moJAmOoRV5bX2VNVTgbz3H42k5bEAxVBAL
d0oxI3Up40P7rOsA7s2XoSL5cD1n9J3yXy7NMl4NQT8WIkbGFtGFRI11TOMQ+hQWU2qfdDj+SjFN
2vWWC9vrXv/6O/9NfctXHlg+Yp3QdS3P/Tc8TV8yYENa0z9vTq+y4BzkU6ozWsQykx0LaMwf8wQo
Yrku5xIYIDc5fe1lFGcMITy//Js9W1eSPz3osMgCzwo92/FClMCIYn/ds2kUjXakVPr06aNRwiQH
N7b8RSuzWh8zLG4X9Fr4CkGoMlW5VMXUZMXHrvBLJtLPXmLr15qbRwEhKkcCFxE0Tj+sKr++EbIC
EBu32N8DWUqvvkZb1cziCIKh8N27iC8ERmk24X1DxWKXtFAZCXT4cMa4WDEQrId0Yy6+HuZlxTyK
jrb1RusmEPPqGDe1gtH6KhmKZ+WVkqlTXoU1Gp67v/5yfy24+BAYxSydY+SYrMXB79Ja+C6sTV67
PqFmFDkntnnT/nt3WiR1Oxb1DoUZQKxB4pn965e2TMrQX7/KgKoLZiG3lmWbFJ2/XkFoLC6tNSd7
8pmbrAAQ51r7Xcho1Ec4MtH1iwfFrJ8BLDa1sOnID3PUXTWbNzTONT0E7VTLi0w/qdjutLlFj1BZ
Mujr5e9MKSsQ0Y2c4Jh6Rx+tMj9b5lzyO/2+Q5O2syGWsAqTVT9HX2nmC9XeI9Ni9H506ZAhiovw
CaJm+3TV4eDVuuPVlp5+cAesIfNpVas+eEVOq/1kMIK0u6z+8KJ+OkY/HYOfxtF+ViWptgUZ2z3m
wI5QR6yFdrDyW8KP3zJ3eMIR+I1Cg22UO+iFRbWAa+ZT2DSZ/niq0Z9ZFBHPvZJDx4u70rLc/HvK
cG1ZLwa8Ogu4Mb/Bcsciqu2cDWpN3h6+C0y9cVpRMMbIgEzyWnY9PhTctCMaZqLuYC0jkbv7NJE1
bcBg864tp8Y3XuTHAslZvOPLUxAT8QbN1qjdf85KM9/7w8RhJKzLStjaUyRSWwrV4/bhaWCB/fAS
ElCk33WIPI/P9WGicz/chvXH+/ywftCO1Puo9IIsF3Rz6cbTMKwWk5IUKyA2QII50omW2IcFzxej
tv18/ioMlyMeRT1+4JtXYybVfV2bw5J0SOrn7OgRFTzajxMp9FpUjoxbVH+M8xKGJdEsiyV0Mjyy
wSxZkAH704Vtrtq73NDC5pL+3bPx66PBmgvbiKawq5/PCDHwr4/GYni4LiFAPoIBK2BbcvpnWgf7
Yh1wKbcyj+aXxQ3o84/DCDBhV01WVzGLM7eejn3ecqv0f/PA/luNxXIRYg7wQ1uTDILfQWUDLIJV
yjp/zAj+5q5bndKhVVPy9PK8UntA1Vm4PdUdYcSY+WpF+Q8YOujoFg10PssrL181icD3sAix2mwe
6xrjCYf/l5vSL6/qzIHuEYjBFu2R8Hjbvu8Qf5h0GqtaL/TczKW66xa0yv1+QKmr7j6fqMIZ9HPi
vzenKguYBHKdYV7Z+Il7zxCBBWYaIG7B27wyrwgI7R08BnU5A99i4lnGAVxzn84IkvnlLcoy6jFa
erqxFE7GzB+KZ4C78K+/7t9W4RByAtsZpQASepJIfseOTKNVoFicsPK8XwNktcE4H2RhMomlhbgK
ZtctwIq/e10Kt1/uMw9UEl7iwLSQy7pQk36XtpuLrGw71Cm7Xr4Z8FlF1rjlPgXdyDhWjXLjD2kV
kY/VfYlUmiUcB3J5Yytbm5V9Z1RcOIKnLOPVIvZ+7nfy3a8aERXLk/a5WJK90S4IjoKx7vOYdYe5
3T7Had1f9VmwrOaeiXPuoq8ZTb0HNEs1kezOoRk3U7XQi+Dp7t1Qd9xBlVPqVJmjTeXu3M5EGIFc
ZtK2m7Sl+JV+nf4bsmobLHvweTeL4aldEp+yz8XgtVfSomirj1i3B/uFvRnDaLLiDwmeyy31PNJN
XKQtZZLORAi7F52NnN08blMRpdeIstc6izcUrggqG68spDhW5FekV5Yuv0ZuKt2qjst0bqP1eu0H
1vOYrMmN+8czwi0rz1b4WdR55sAzomLcE4VRJqUkw3rZefS8lfEHY0tPoUtAf+MrAFCVNB7dhQRB
2qeSDCm0JJJNNTjiI9WGaOInxg2jNv69KkuKecBUh0IEG3ItJm2bSTEABt9zd8vFMasAgwW7vCRp
raRbPC40XUif0HsYPVdtc188ZYhyDyIgQvc4qyHoMhwGq4ak1GmfC+e8JrV+6h8zLEKCIW0XIXO/
A6AjNEdAyMBE1vXO35xytZivEYlo4fnU9paVAbtKK0KdWjvUVfDnxje+LxIY8ye+EFhW01peon/o
WXWtZgO08FkNfFrHDb5SVp6xQzyABlLqO3IsScgAAzeZ4wTg1li8qd4xnerntw9DdyYaxt554C/B
dOGv6G57xmZybo9Yow3x/NePNj2eX7tMnkuCkMVCZXJQdkll/L1Q5NFGIWKhDpkls+yZOU6USfFo
BWnAllI3eXqGzQUxMVB42aBDA+632mlwtlRUEbF6l73Jdwlcq9VwC+dPGP5aIwddjcNq5NbZcmW/
y+hy5fonk2tALnlgey4yu/BTdVdFI9mNEyIwBHm1XRryRpQcdk9GmzKXnHSzO85lMb+kQ7mKA8CJ
pSZFwurv0bEVMunakcyKfgu9FbEs3O1zvzVVdZAOs/KYAWMw7otRkU4YWyPqbYZaDdqVYEXwwKiP
+23SCkRigjxsEFqXmAPBik6ZNw/hQYvBL+E7NFGyZAz345aV4KFi4ns1IWghBWFz8A34UXGqlIcg
stDayF6rJHutl1RaOVkiofTzvHumcVleEymvLFJn3GIc4LabaY3qBb0JakwY3AHaTMxgWqkpnL4e
zEsr8g0MvKg5m1TU8ZrmW9K23KyBxxiKz8qAwMhZgySpsY9+Sor2oEWiE5nvlyMY9GwXVcH6ZFbu
dhg715X72aqGGwyY7W1KGOFVVmbboVxH7x6oF5FJkSkTiT543eWe11x0KWN9083X2Npa2O1a0Eo/
IDtrtcjVZGr/lfj3/Ckdxh7bGGJYonCic1z9OikThUAsC2kBy1i2BC88ZmOQkurc1NpaKQp1I+3B
Shiri6QULrTAdyUuB8D1rQ2X8qHTQt1aS3YhmOTXy7uOl+4aQQVa3Ktp0Q/MjaqTRbjwbWhvaBEE
hdCuzKrwwpyE+1RptXDUkzQJdsDYz16fnnlaAoNowYcLjnHGBQQUgj+a/eahBYkr90HWuwdo4sZL
ZhfyEpWrllDa44OlRcxL2zvHRQubQVIYzG8QO5da9pz5BdGFa2owBCYKZtgY4lluWZ0FmEbOHKYS
N5ttjFd+NrRH+pnzeb6Iceek23pRtUUo9oDA3VuK/FAh4a8bXgWIj0Ea50X7LtAOQ2I6wqpM/2Si
84yWaHq12N6O+NSBWviOgcwEwj3qV/PRZQFODFWGN14WBGdg3KWzdwY+AIwv7zEsoRjsjIVJTky2
Y/MywaUsdlRQ8pJbs9jPUQvqwqOh2UGS45EJS+sSO5X/AhvbODFBxH+Q+9E5DTXrTmpZO3tm8+y4
uF8Ac4gX2P+IL/F8qNsOvfc+bUGNR3XWzLtlmZ1xX5Nn8sqCWqO25w+ErylXkNqZcPcVFO8XvOfT
wdtaAXemnUpExlt5NzEavFvYbCCkD80RLQ7EOvKcHrCSdMQO1tJC2G8Uc47ah2ggRP9VVg9fLW0E
yCEJJAYmD5Jb5kA7BcolS8Ktfl6EQK80yT9gtiN3qa3v8+A8+9pqkE2wWI0pKPVguzugB2iNc2vs
yugyctP6jA9GnLUUS3tNRZFHh8pjtBd3nc2WnBuCSW2orQ8lk0x9wBMm8n2EL0vk0cTUdgmD/k2+
Ix7UbXa8q+rNBzl7JnLDvZCg+b+BBzBO5I/OPFyuuspcZzlNxSDaXeN7NRrJsPu6aM+GtXr+UwqP
+K5OO9ONm7wcDyQQ+M+2NdQ96ZNYQIJ3N8hEEfjDQM+2omPRfpH+3TuSe0Nx1Slnih0nHdq4Lb2g
QaDx7jTBIBUCetEGlIYrfOKMbMcmgIpzABYkamrPyvRuX5mBy95nJaNx1Fl1ygdC5m/2lndP2W7c
WUUgf0hnZfmJCucyrWYB6167ZRa6lEmoHTSt23s7pV01qfbXoMnUWZsfthuu2oOlvTji3ZZTpISq
ZTIsvrlU/2eB9u+4CAHP3XQMDm6/5PvJ39CtqnfTz1At9QHKTYfhvmjilmzLXeeWIN61YyjU3qFK
heFdb+l8YO0sqog+YpqL24h5FL6jbW4vumK95o1/Rw5ff+82q9n7xJ3FsnRYu7VtqQ/Rzuwrr41O
pTtG14X2NmGw6g8OKJ4aEwTeJ+EZ3qXbKgLAtTFqTN0LVapgH2jX1PJuoDJ4duNCu6o27a9y3q1W
dTkSI6r9V0QKYcXipi+ujYyRKpuwvG+0Z8snDuHcZDU7kvaYnhE9hoI6IFTvnhBzZsjy3f6lREmk
b5mFufhhUIJvzx35svRdNqQgOfHKVk0vptg6zTryy/+h7LyW6za2df1EqEJqhNvJGRhESZQs2ss3
KEvLRs4ZT3++gYb3tqgq+WzfqMwi50To7pH+4FE4NRuJWor4bya1kh3GaTx+aBMwwMm5DwOqrUZ6
S1/xa5Bc76iF+rkaGucTWASLP0a4xaJJrUs0BuNgDO8ThMeBZQ5AWorwbsGXaEtf/YK1PJwz2qf8
imp66Z6SXEmp5O9lHsDTbqxgNo5w6054Tdfb65IOcftrhA8vOERdg6PjPAXIoPtBmz2EAG3db+xN
aTQtxhBg6tqXA/XAOk7T9uyWXtzdYygKhgYkdAMsil3nVe+zchym8RSHasguIy325GL0ndOdDeSd
NpAy1Rr8aU6wGR5hP8A3tcG9gGykNThfW99tqhd3bqPsN+io9QBpQGHH/Glyl8iy7hoQCbb5RLWL
jNiN+WjcpojCZmhMAIslSb8ABTSCdwVmLGh3pLjLJddozghcJ4p0ZOWnHl/CZ8DCUuxmePMl59Ei
0znbA22qa6gL1m1rVhx2+7Qc/gxtlMGw4U7MXv2XAsrl5Si7CfLnWakmflxNj55h4NfNLUJQpUTx
1c037w8SMj+9oJs5GrcWv9bq49HQKjdLXpHZxNX2qivksIE5Sg0CLpkwMVn9X9REMm0w11nKhUWV
og2B53XN7EGnxqlpSOss8YAd2RhRzy7otkBOgRdkBDeusmL7sU7DyC087xKB0qy69+RSUvlTaFHT
W1oB1xntrWQiGBj9Gt8w4mn4zhT62/JibBvLFVdrkvY8dovlRfcGwPtIHxTpGALllXUu1fzYrfQD
EA8ShR76kfIzZ5zl+o6+KfhyUdlKzFkImmgH8hW6jmiWSnrCfbfxHVPlLPxRm4LYrR+oghrPfzBn
/D8BZQGBYU0yL8GO56SvJkd+A8sAwOqywyjp+HBdng9AQ/hYhAnxhpbDJ1ish8Sf8Np8QFHfScFX
+zya+kb1vXb2h2iqO5xaQ8/vsifq4nYyTtMMkL553GK619OdbRL8ywuqPjMPWbd7Kwu4ut+cEsCJ
0h+rfSyM7y3TlUuNUOHlwleINtmCUs5UoxuYKWD56610lTyeug1Ybbc2mdHejtOGxwhlU/FoPTPg
gUCZkvHXYCOEjN2dTXUA7zPtcuvPrVpiKGM+DmMKinnioUdM04suThvG0HIfKNaZ96GViO8WgwFE
F83yJtRCSJ3Hs2pdgRldOgjW9itbkEr77ujQTra9Icp2CKxUDjmRieTrgAf6Q4ifHr8JOFp2E4pN
3v5GkGtNkFvZX5PCBYlVELszIORrGeG3p84TjCReaETCUqh3We42kKzKlFl4jSFWySPIhAeRnKks
sGiGxpRYS3aDAICP+mmN8g5yT5qGIqDl2gp3KCyjgpW/nnuD3iozGll6Lczw9usKg53PGDd/wI3Q
ZNViRsW2a90vKLTDUTkPyLGayV2aUTk8w6wDNwY6D0o8R8g6iK6MlbkpX+K1jMMtmrsYFTenwh7U
8or5UgdRYYXsjLl8mHL8F14p05YefYKUq5h7rCygJu/Cb1jLhStBANDV7xnHgvmLubZmw+kcJll5
HRltTb9TtaV/VNUaq/ku60Ir/2Sio6XwY3Y69mHftZn7mmxxVrxLvYgwj4RK5b3os2TwOtn89R5h
BgQ50z8QHt24i2kwK3Y0QgDtV73p2imVZz5qANqECSGvExl6eaJ2Ab/idUUMR06egQ44We9evDND
Zkmi50NFSAs6pAOHanHp0bwLUmXnzx27Vv0uGkvhtzohlf6aq0EKfUQQYv7m2LSYcuXPuguEr4yM
ZL22wPP5NjSuPXwqAZGXfzR2jJXdqVjHZQVt6Cq5OX0eHS3LbD+csi6Wy8Eie9puaxkA4ox8NCqp
B5eSG0bzk5aEfkRdnjclcvxRAB+ApC8rl998BPUQgevrmCeFkoPiJNlcg0ege5Q6YuMVJlYYANIl
2iPCIHEeXzyHH84R7ljzaa5iDjV9Rh9hfvUz2qxhvjp/9qp2ZwQhmBMsLyH1On8P2g5Dx9PkxjxW
e/VNnkQRJwS5c9zVhfpFH2WzW2XsiaMLWsAs3l573UAxHayyhg/z2slBUw69/OLYgrF+jph3gZGz
G9lI9L3kEpFukJ3aTMw9xg+RlvXqSkBjNShEkgDcyBuyWKw/dCM4T+VErVtYKUKrZyTwGlq8Xekz
Uq5zflWQw+oHKKclxJzjIEbIYGUfbMoStgIwl166jxO4xeQcouXF69LrZXAZWqW3LJ1Ryrs5u3Kz
N60bR8wC+4/riHMAUiX5PKo9nn/B6gUH1yvme0wgHyavkJOA1qDkPDHsluFhbUKTu6mIPnCErKJO
OelLz5MF3lPQ8D50kMzWSCQDJ61bNweQeZhM7pvHT0xZ9MfLBufLA68tW/G5bYc0F8K0MyhBQmXZ
yyHn175keDZ0ieWFkQwTnWuVJzaSW5TBUUjyu+uudXuMc7d8Grv7CM8HZ8TtzYba9kj7M2i7m9Uz
KK4+ViEe5uvN9EoW/40uP+INoGbo5kyPeQk7Uj1NgH8ZbIyuMSwhNBmnSL3snum8DJw2YGVcpYP4
iFxzHMtq9czawSa1qBB//tYXVk0r24GFACBdmfifzVfLQr8nu5q9I9mpU3psnBqCA4+O4ZDPLaKp
CW367KGhubx4e8gxin6P33uTH0UxUxTsdunIvvE9YtcxgECaUR4gIHHJABoPdbDXCG4Mz8ocOYj/
VuPj5x5mnA4dXP7YtSuTa5/qrfIxnbFMs27uafLndv9YW0zbcK8tcIV8dQdzMxwFj7Bwi/ME0ZGW
xNwyvnwPa4rS9Byj/+bn51XPBgwN7hCgimF/yYZgK8IrDp6yTY5lrDd0lUwDNIA4RQY4uWtRhanb
33trmVso0f44rWe05/4xIQZ6Ke8fIzLfGb6iuyh5ks7moevVLO08nBRrDQmylGdlulAHkJlooLWS
cXvuxFbAKSRdXlKdhZuwEXnoxwPMcZbkYam5kMhUj53s0Ax/TP4vXXwJs003SfrxN8rYyBjZ+LA6
MggnGOaxXJIM2+/n0Q1nFPo6oN7cNVAceQsdoZRPLLVknV25kn+kk7fwwcdgyOhDCdKVN8olUOvL
JmhMABn0I12Tm33J8xZZyfcwiOlzXKsMlQeiKSGYv4vrcsuGuzwrRlr0aPhK0JzMKGayOKAIwCOq
vDVGDhIdD8kzQGPj5AhtpfAMOs5IZ5fDWafRHYNcLhrfH1QWgKU4KdjjvydfzJF5E0g67EkBSQsX
Vu9psI6IsCYkeBuK/o86D8Ekm0b1pWjvrU2tmhw8sJvb3R95rjAAejjSXZowHS9Q64vU3SpixMea
6Rq74mCYt8LhhzDgFt5mgMID/6TME/PnZHIQl3klK5Nts0C+xHWiMGWTHc81aX3ZKaGzyjZcokF2
LwIyEitCxNyAyC9dM6PnqWMbrXSpTVaakfPFd8ytqs+Zh0kx9bnedEfl0WmEjYnnw/hwHPvpCG6M
rM0ApU0ULXfBzqNMWhPOeOtcFSlwcRp8MjSMAWJLpEaChmemg/yxp4FS6HunJs6urR7MrShMzwMx
LiIQ4auXIlh6HNhGMQ88K24+RZj1GLyXiH6yDsaMHsN681nVfFawOnLqHiM/d/VkB/Q6tGmh32qo
JeQcR/Zxto+47vDDbJr33AEQOf+34lHF1koit7mN8wbN4qHZs+8A4x6+xGgca8AMIrU4+S5j68iR
qB+0XnJQgl0JFXteYU+55Dc+j4AAYKLjmQJ81G9ztCW4xV0vL9/Eko/MARVOYj2USjlNnZH0nkyq
IlSvdPFGw8PQLwxyOoxO4lXNKWayRRuflhOkjmOt6/fgQIWRZaF6onyHWQWXrhH/R8p9BHLkGaVe
CyFM8syO/6N9IK8oagzZGRSEEqCtXiwFL1uAZo1Je3XfFPA75f63xJErrZJBYn+OphTLtVoWyWIS
Led7CLla9Fr4vnxERwjPML09hwa/y1f4exKFnaRLttckwnmOIKMY8pFC7SmQUeHhTO6xFzGebmjQ
o0QI7cb2nvm83mnl2UMKy1vBBroCvaC0M+WHuiQNPZDL6y22YX4zwtP4jwkeO/8XIt7NkbuJChHc
RNobW3WexkVexqohGzUdbL7ITpBlTO9QX5Z69Ch6N5CvchG2cjgTx7GR/Tni78JnSrkm17LnMEe2
OIUzVdB5WyUtPg0RAudwoHQLglqV5BTjRjn8hz1j002b2AnoYN4puoM+YEjCDe+GYnTvDemVDNVT
orCe36O5JPNIneweoRtYG1mm2y37wZcEcp1WMMvGNffUtqWrwYLx9taIbfa8HcYEkuTpLKp3UUF5
LXWmH7uNlNeZPinybJxwK6lIb5CXtSrgGbS6yp76Z4wtKduPuMCobe+W6bV+PDvknRF3R9ZK8AHH
jtO55iGIvOqVdkBmHGROebU6fYoiEClf4ZNR8vtaAPdod5lps7fJdAxN/VHgUWikTxUJXt4bWw8w
IRnz9/5YmNt815owgMl6pJyps05QDjrVZqYg5BulnxwWzc16bUbYwEidRHi0ovE9Q8MGyWYXMig+
+nPKyfZ9gcrW9srvE1sJ5Ks7fCXk8yMnzOTwPiAQNG7kfNelQKBP+eNRA/3fWxh0sXjrvte7sq2X
KLGROaed6OEErcFfFurOnGb07BZinKsrcTTfatbicQCZNWXuetX9L10AGQvAgWeQihYqkQyc5zo4
gkjZ22mbM9vay1/lKckjLb0y0nLfdCazIZOEdZBH1Du56xcV8z24I9UFxXcpB46O5lHSU4tJUDn+
zwQvyK8cbzbXaCO2KVWiXg5HCxMk1Np1r3kZgMEtO5BeL0fLpYmzwbevC9Ih18Qz5JEyhduhKvtC
9q2CntVE352Hd5xV9CvJYskTlfRbjb6/6Z3SQYnrn2HA5PULZXu5fiha0/ShCi8Oq2zrOoO3DVbL
/9/o6OwJfgLRVk4BZOL4J8VSJrUuXtJv3fRoNSW5ylX5CG2WD5yFPafOce75mDqyARcIWzzG1jUl
7cFXQzIcSOPkaDH7lUPn6KfUFHW8vqmbZKsepZLjzZI21CGt4Pz+OKx8rcTdRYUUp5XO3GoVyC5I
Svo99YNtogOCZC/txKAnkEah0ZBl7jjM3G4FPItWWzLASEWuiR7TcbWwyekoffAwA+dmmSzLDcXe
upgdTHd0fNczPTpJ0dFcxiTLzzD9ptaQ4p/HxyaRRbo3x+mN8aqdzbC4KzbxygfOe+NQtwUcxb9E
jn0T+Rmtf4rS1pU0o8NJjZdtmbZ8ql9WjHfOA8I8/NPCT+B5jv0sSXLMy5DnmdYbt6u2TpbCkZhM
usG+6UwKSXpJ98QxUj7TBDpEF1KnNYfvgQHozmciNmRgm+4cpjY0EjZPkMCzGnxSx6OWdBgLcyk6
P8BAVJbsaJV2fEG32h1yTOKoUdUZbJYsgcAEal+DE2MwQjMU/F2A7jE9K8ifenXCRvFafnHYkzMX
bXyuUdfMtevuHbLclrMhBWHD4X4grY5N4cfoK34N6emy+9y8tXkwUQV7iLap20pp21XJ6rMzc4zX
yKt0A0IHADwWJZ0PRRcBFubQpT1zpz0VPVrOh32aB3CUV5jorC9YfLxsPs0a3onEjpwfS11KTwEp
8tjFBRpP+3V6NRKavFSUQWVZy+NmcdKQM3kiH/ncwG1f1PshxFNb3F7UFjX4kiydSQ6F2UZlZ5+G
fDcwSWxvws6kjKx4BPzvA70id++2cbzLdveTWFuhGGjL5e8pta0CiiXo3PHXHsi8G5ztGdEKukHb
5viXJqI5dNsmv/HO0o2ynvvMr9qnqQUUldzCgkr845pMo/NQrfjZvFYso7+UwVj3tfDGcLp6Wb8x
18zK1aMdD3TqsZ7b8Tezabv6vW85UXmLJq4PFJWD8UZ9y23oierSb7Z7o+eXjB+XjrV1Le1oNW9N
LRYyNiz3c15nNsigGvv0O7Q68ZtZtPnMgO/feDZnpHtOTp/Mj52aPJzGV+o76121Qco5N7uXzcBY
b8TAZ5vrpwA1e7O7umgUo/kyBmpBh8stsI1/mFOcVp4NH2LkSh5rrxFLjBHggjRZhciWc2cXKIv5
TGuNGrWUUVvuzEHWI5bECLtDc7CG/ow5Twrbw6PU5HzwzibbwDmjdmCqdxEZvk2ineSTHz5a+H0M
3smZLDEDmnZnoGJ3CapVBaolnBI1P1mWP9ZXpCTt6ryJtVCaZeUda6+bPjRg65uHdrcgCou+Np5U
PY3Nt4BDufnWmJ6HaREdgWH9HeMw38wvybhMCKz0Yw41Ac/RwP/qFeBvDYCKvya8CdRWjj5248QM
iVgiMtpQBO4E0r3hiaP26Dv172ojvcITaVwE26tbzrpx6FtxbLwTLQTvIyAZngwU8RDtvTNRgQxh
Q3cxAWVeKvdeOKwVjPERAY7nWh/L8NWlmmh0oDgSZZ3i2/tRlNawEn4FgC+Mb50i1RD/Cc7Z3mFF
Y0RaLRq/id8BZc8Cry9/ZhJICqU/JNPzS04/yc31p1jWjrVuh5xxxDHLyHDvC9hh7INoPS97K/AI
OLrlqUekkWO3+9nsgDa7U5gYsvHHmlZ2ivhvZtQPqOxv6ks0tZ0ZfFjcrTKCSz5YpJtp6kuJtFkg
/f7sF7cTS4Q9Ef2fmk2So8VqOd36AD7cL0MTRNXXdMDm7r8z5IrxYTEns3wZChwv/tLjTX2369F3
6sX4YzZCKuB0nVM6zKowB0QY/b549Ylk6wUzx2AMrkgQxYtzdtAJ4o5yPfdK96wk5iZtMBzAunGj
UWPWBLd1GYBmIgIj2jWtVrIBKj+gazMi6lL0J2eXvKF+Rv7G26VwRhIPdHE8gJTTXa4Vc5whh4vz
h13YGfpsdV+kEK4/+T0f77f3SPZZ4fSU0L3yJuOOgJ8gcOKc0zQu0OFpd1GeZRfoGbsWYSBAU7Zx
11Jx1u+bRQR9KILijBRABTkiIEzd1S7/E2opIPDO4RWQuf05RwnDfN9jlXkm4VkYGaEllA+peh2C
htwDb6FvBJ8BndLNXC/RrkAE8pAvRXZpeKKJCDK2m5r5z2lXLqKuqz8ldDHflxmiRoHIG4270hFW
mageNbsCUr+rISUijNTtGkmoks7p3SzSSW3coKK0ggFCG9X3P3cKgaXZzNx3br0rbc5Zsl5RbGvf
eyLLhLdM+4HTreAti2xTWpbOl6TpjHs/4pxXGExN9/au9QT3Ht0n7NE41QqRgyINiR97LRIV1aPj
n2MRj7Lpfv+XHvTy6MQx4lJ2F6I/xQgCbFfeoD/FCCJXz/YuS4UcLxJVCQNtzAd36SrLm7xb7JPp
nVLGWt6DUhsaVzSQ4wwwGNJX266CFduoop1c5nfgKEQna7VT92TDun8GYs20GEFbNLUyCiTmdgj/
+GXqnDML8a1MZLgCs/Z/H0WaK00Q6QL56HzAFYFVFnrRNRQxr7Yt3Ed77vPgbtjVvmwR/rIsu/4P
sY3IMGGH8R/DQiIsidl3lHpfRpEPi6iH7oxmzj5WJuJigz2ENyWCYw5Wsb/bqIG8Rqny7pQIk82o
1nxKRKzMn+2CSaxImBmV1yI66XCk4uQ0nUHYle3NKf30vxgWWJ/7oE8WxEHM7hvYV2hYIBtpALqJ
MTWnRhTUVNRYiKmJrlq/tiuTaiNv3gfD0vUXc7TRK5jCCnHcwUynm+/58x/ZLthWiXab7UZYYqEa
9ZSJspsixj9t8QhuMFnVZ0sU4MYsgnMhqnBqF4gbcVKLHsq+H+ML51L9ORjX+F29C8shhZy/zKI2
ZzdDzAB6F6FzsqbvztyI89lJUfD8aC4iWcccA/m6RpTs+NrihLnPdm1F564w0O7/JQumEJ4tEnmB
zAf+SkVpD5ZbFd2buwBfuAJmUs/BvPho81F+b6H3iwp4Q0sO8wYt7fhWuAm6U6J7sIgEoDHugoDV
rg64oeBDMpsN5fJhy+N8eLZnYPgPwHMa64E+Wm59XVGkXjJUReZAvcYTiI4RDV52m3jF0jIms9t1
Ec1DJZENKaKJ+aGhyJcirvIhzbccJBFCi5VILgJXJr4X3Tqfyyoa/efFzEwm0TV80XczOnHZXTVB
97vZa7p9rIduRqomV/3HNAvduriDnpTAOURVCaR9ZtLhvl/xI6vvml0pEk7EsN44d1GQZBkUDtpb
hdrMfyF9qB+YdkjLQ7jiQuBXwoh6w4dKPAwy6TUPr/XoUq7dRRv+R9yGNowy2m6hGvGmXCzAZu0q
V4MYABx9/IqTpn3bnp2sHIyX0A7EfMqp7b3LNfvd/HnqIrPs8XPCl8a/HRD9psPe46ZQduvFqpU5
JYIkmJimcUpfoadb/XmoFWCWT+aS9fGnecnI6961/raaCMkAXGFY8eRo1qSO2LXpx3yB/h/LMVcK
iVpTnOjjCNk1w5uRekW5uyueSks0gx67VbW98bGx6sJskKvup3pIfqUrTRp2BxxC8N3oLGUj69gI
zRllHkSbab0fnIAOcWE8WWM3i02T0QCUCv9dzNnff0OHXVAi9F8RS33nWNvYGGdI+W3vParcxQfr
UlJ2V8utVEgMetfciugwXlRjbHb2L0yaN4oA8JTR+McoGUw4QnD+D3odTek6ENFU/tn3NuY4gBgm
Schs3fI6+MCR65YZPcslRJgKqfIssdQT5dIMFQ+VQjN1/4+UxsDk0IfMjdSbjYflD+zeLWXrpWva
fVGDLZiMjYYH/xQIevfh89BMqvkE4y6oIekNZr/M35D38Jv1tthMKY1vK+wNBs3McUfHu9lzPbXB
35ChcqkoXplyRpnrPxtB5rkPTA1gVD/9HHH/hpcZyLQ0pJ3iILZAVvV2Fy1qNsbGbu3P1gpvwLhL
J6Z0gLkIT9JoANmtWufBZnQwA/lfTbQwfvn5FbyhqHIF7GPLUyxsUzbzW2ZoB+hy3tr5c4xJq69+
nZH1V+vVCK2SJZ8z4Be8twZZWYErb9f3S2ddLv/X6wBIpjwuACEjFDrenCdU57So2rb5rLNVG9gb
LZajf44br3iszYUdyoZg11PKD0kp/ZqfX8b3HCOo+Y6Jfws9A8XVoBHy5jIyoG5dgl40L4RUsYQg
ZIWGM55Qe6/s4C9vyMqecZhL1In/ha/+w5vgi6G3+i46dfIU3pCFmfd1OV3S5nNipB6U/2NCy+Bc
WnDH4eNUgMzQE02maX1FulgV9b88AUtkDv5JdQ0s3JcVu8q3WZ680zfPYC6CuqdD1nyuKRA5/hy9
wYAZ8vbui2HgOL8FeS2gg4O5inNbxfAqqZFYxE+qgv6QXbFazDgL870KS3eUSqINMt1G7fekP9iB
PZxQdBdr1AMVSBbVUS+3DSP9X8h3KMY+DFE51MYFBACOdQ+Bm7i59yRAAw7iGdPi9itcJWGLdj7i
sd2ZIiBOu08xuhus4sYE4r8+Qotn0ADNBk83E6NPonZxSuE8E3kOH0/Dm4VOdBz/GXFY4EZMMafH
HpxP1r+b1OKk0S23TAkalp3Gjnfa9VrCK/Chrf5SIalFjNEcoCMC1ma30ps5qTZHPP0pr5gwQves
IUDNT9sm2gBX04qMyPoVEbcif19F9YC9ZQTanXA0MOKB6KmcgSnxuw54XIdYHdLVJi6zQRRhWglh
sZnasxtUC0h14KrYadxtmWc0X3guFAD0C+RlX+FL5VzCpqA14iqtiapzV9qYf6Tb4CfQdZwKV4kr
gGvRkDgYaodlreRwXFgRKPGq9XA45MPUsiY8RDpJEvxws5UJ+vEHFtuahVIRc+FO0aKQBxw5a8xH
Q/lO6Y+ViTikToMr6hFmBti1vCfQC+23mkkXmMZTs/GPrVdUX9HMBg24eAXxtIB6xhdYGPHxByQE
EqsPW1t3Seyuu27wLqLk6kABi4GRVSW8i+m3xYdmF0OIqdNhpKODJH17wR6TfMSEy7fl135Czfuv
NqIlCWXbQkXVwC6lBst/CjJkcZw7ej2D574YcQXWCJGuLEAoUm8NbLM3zqdho7symKcoQfXFeFdu
9Pk8mkTk6+Z0TlFlTP4qGZsAhbdDD6PKF7cYtsV/BFkmZF3q6M2P78ugKmqEPLHs4+x4NVxzm9pH
A9hXZiF/uDtydkvvmOM16st4e/JqmsDN+xJRuXD9zI4B9tzSJ6QDltygZqW8qdJ2WzDpBpQARZ9e
7yfTH6QzD3a4VBNTYzg0UENofNge1h+7HQsUGOkWH5T2430f5rqVTqdc5cunHFHZGCGJ4DrqrwaP
RPOmf35w/3B6QvS1cVkimpow5N7y89uitQCI1cknHT+QiaC3pCcVal6kqXN0dF094kcAnL3982v4
IXjAbyVsID+LuJj3g7BYC2shmzpjejHtkZGanqVpuBgz3R0OpQcWP//a/d7+ITMRQPVyLDTLyNMg
YDPY/Z6AnXkl2Kxw6D4laRQG8c0qGVdk6FzYzHYvs7vMSf9stUkfQgSwwFXUF/ZizogszCNGyl/C
BBxQfI8TJW/7UrYYADZXEVg1wvtjzEsfS5pXnGrMAe4MC3W5T9hsdijVtJmZZPPNhpGRW1eAe4z+
7mxmRlaBpi0tPQfQDi24f6tB3qhEEabFdgpgS0CO6vju20Blee08x14xfqLR6lndHxnNMvI8AKkj
75s+k/T9joFvleIkjGBN7W4WAunst+CXv9Hs/5zywfYw+YW6QcY2O6ObSPsP4YN9lJrpD3aNJMu6
x2EEeDVf4L2hqgOiiDlj++SDOEPFM8FEpM4fvCiU8U45AYFVTzibSzSyHCNPsXn2DY/RCSxUrgQO
4ZJ05x5XHoWTSoNaYHFB0RkWMXAhohA8+sTGzxQfnAiLgPQFOw3UWu6RdQC9c/WJvhauIwBrLapT
RbwZ8wpq5ipv+W+oXw310Lyyd0uv+pcq4W0iSwEI1d4lgzEDm7nem+Ql6xfoxusYvjhuOk3Nb3rO
+jdegpyF0/uYGB7d4Z/vgbdbD/kbkyVALSpp9A/pY91y1q7MShmmC7P/gF0f6N0DxUACz5nwf/5e
KD1gNHy4tMp8q/CiYLylMzjqFw0ocDVaY5ZxLtzqBbrb9Ziw/fx7rTd6JNgdom0Uyh0zqkTbRc7D
f6jPFeAeEU3dthfQWlaH2P+AwxuwZ52uckAldv1Yl77vG5eVarxRH9uCmg3RNpqDJaSV1s387qFO
lhb1SMxo5uI3dCWCeR7/JbW3JGH85/lk481o81qoNUwu9u35FC5mOaauk7wsUTBSJQYazuR2Xh/8
Tg6QxeHZzuBpf8kmXLVQqY/XJftG/Scz26MUiZCDo4kMFqvIMDdGbLqdz53GVv782b5pbQS2TR2k
BDPsBjCg3ybifWtmwVKV6iMwCIG9eGniS8PddfYZ9R440rkNs7Oy6bEBaupSQQ7mmn/x84v5YWHb
tofQAlWi/Aez5/v3LGnCAO1revkbTqJBoseUWEN5+2oG+vnz77V+fAqu71IN4enL1vqh7AfaGDP9
dzlpdkmMSoMpq2qB93sH9F80Y7a6RvJfcs+kzl+OnCvuwYqRnYGFYIwxI4NAaqisdHcm1zIsZdN6
qzia0UUmq5uwL0rfW3GyDduZyS/trAud7Fylf/38ptQPK9EJYOfLu0U/UhoH3z/NEJeATU3Z9HLI
8IRNHXofkCNZg+SSghptmnu4hht4qIrRPdDBFDLIgJOMWQjsBeRSK9VCZ1ukghN1S1FDIKRd9Wlr
XB8fC6R4YNregTMA+gX0eGHSdG29xSzgqMCUyzEqH1wvd27uAHVi+DI5oHmNi04WbM3xSbUn/AEb
60aK4f4/mMh4qD1sfp/hkUH3simcG44PrlpPjLXNqboUoK2D8HGkkWp8RuCwEOiNfh2CviLx3rSV
PBKOtUP54lpw1yAmFlDk4IZxepBre5YIphwCQsWSCL1uVE1ZB9RODTEFflkt4NA29NQ636jzkDMc
6EgHbmU8wFdoaosseCEbvvMnK03+Td3lh2gDMAAtXdR88On9cW2iyBJvrp8PfxOltpqB/tciiXYQ
cJPuPKkdBdMjD8+8/+fL6Mevl02B7KeSUpla/ftVRK6VZmg7NS9HK/NAZyNjIBjSdNc1O7iNRZwJ
PfLn32//cAEIoMBGYG7IGIrJ45sLSPDhAWDSTh8x+pSqKivI3+iROvGYjWCio20JwR4i7Tc+tbQc
eIE2c1a2lRG2aLNcj9rMsGfpG+KbLrXggYPEJAZGxOlI59c6ZC1FKIyb/mmo4gn7BkPt33qsrBIo
JysLMO1Q0ov2MfyEVIaiRYZfiLX6KJ5Qo3Jq4E2WVklpnH/+NH44qDx6gY5Dw0S0Ga23qQdu6KDg
m2b8eBxRlCMCCYm1QqHGxeKpCCnC8yohpOox6lx2/1oAiDjqPwOd6/kB6yGgT2oHyP28CcqRtRQq
Rmr5l7LaKS0axTLn2CKdNfH157f+/XGmpP/uKjj4fC274IfgYDdriiJJjda/YYZL8yf0lr4tXula
lzlimf8jp/lR38R3EnKOVBH/e3OKmGjbjIgcbtBGiOdtxuEu2JjVnHUfE+3hndOSYjiXqEYsSlXi
Tkt9X9qDNBJyZQJBi+NG7MgPV8qmwOkLC05Nt3HMDgdwXQlOFm5V/N5uJaoipBUxjrdQgMGlkLfp
/e7Zo8PPMl4/bUD6RJLYjwPmBgkGCyGsuMdhZuqGwyu0AX6TM2vjMgL6ltidMlzio6xsHKdXZoHZ
tlymDN0ANAbEezw6pfpCDXDSGIr42Hfyx1FsYvKeFNRU9kM5d7TMMCPcaM6fcqBBC666i9OHfKeW
4aroOItzcxeHYfGl0g9iJl1d1l+ZoAW+e2dbw2g6H9BRm9L1scx6zxuvzJiU2z55S4+E2EvclXL7
OJmhkHE5LILTvhS4WxKSyVYo804wx+9XMxPM00Ri5ZX3aukbN2EEAP4mZkhkmkUKG323vU3sqB3z
dzHjF17YJl0X8yHhfN6ij4WL62x2rSe3iLY7+B/SUkuKmW7NSwRKAOfuIpBLSZ1K0VjPAdxxVhzv
gNEWLQfUxl1wBZ8OYGeIQwzdqiqf+6S5gBzfHOc9EjdBs9yFoMGQIHVyawOgYXSx2PJutE9QxbRC
iPfRg0DReOXavZZ+Ck53p96cNsb7hx81e1BO+FrV899LyCCE8WLsygpH44KfD2Z955qpRYdxV+22
LDzXanpWaD8WDn64eQS1ojofnWWQVRYui6lJPrTcI6tHq/2MUYDfx8/mZKNfd+qwW1P2LV/TCe/c
xmyXJfkF2lIJi8HWnscN/TOeRuOP0HkeGO+wMh9SjIBYrUUA8sc8Tc4aundD2gzWuyN6oL9HLHte
hqxV9wb+KfEFL6HeSz9kcOa5xjFVDX/6L/t5l2X7bj/7yHixqx0XxR8SzDe5EN+OaORS1B8njmi3
g6eGhwD+DSXqN9UJA+WFmO4MHm3PO63ZB6JPkNSBnnGtyWipkiZSbYv8oO01qOa8Gl1CBfrbHLF0
wPY5nhGSputWVj70DO9alFnK6A5eZ9XXZ1JPo/JPjGqBJzwsTW/ydCcmBdJ47lv5vkMmFY4q4NBF
RUB34eOJxurmxTI2VHwEv4dJXuC5JwuCndVeEhcVjfLUMEKLb/jJ5IxXaP0C+ziR0Dk0L4NoFTRT
aUzSZyuGXhqOx8ivzaqC8dwJvnnIWs7Sqon8C2OtuRmeCstySrSp9R9i5tYaqJ0MrNgSOMHkr+0Z
eSuXf8BzoAQOlsefq1+P+Bo7zVQ218VR5YRWlsGqD7EC2jkIiY3mDgTFXT/q0GdEdMpltQPijLoP
W5OjaYpgSN6gY1hlYQsQGfbp3mmv+yStyycEiJY6IcytEtWP4N5vcWSkw51RjgJJ5Ows6/iD56Fx
xupswmmgq3sE9kM7MFO4+LQf4YMoq71Hvkra2naL+yJsNrNxuuisJloNMBfpMvLnhwRipLOKtoKu
a70/Wv6Htprd0MGCtAKZy2/gQERouIJOaL3sP70l6K+L3SuATw/YzlG7itiOVNIhS251Tg2o2Wh8
/PlO+D6ZonhnsGkHfA9zTt+yHanA/lFJdxKy8zjc3mOoLTOnZi/wNDf/gObL0IWrPgiRP//679MX
vt6mW8JyBfoYKnC0b7bhBPeqxrdjeX9wzA4y8pHFaAYcXr2ClEWbSzbVAcv9/6n6RDn/uyDPhmQe
yDTQdaiPnLfqfvTIfCHjZLw2d1zh4Q4sUvAaKaeBifNZ2TvZfMETs2avhLMotiUphKsQQfhRZKKP
1UpvPsJsj8KZ/v8p4e+k7wtzgX2nYXmxv49a8AeFoT3WQVxOn/K8kpB2zGRSArBXXmIObpAtP3/q
dKbe3CnBiGYV5zlzLvqIb1UrXYhbiFAO8Ycqrhk2XUhHgqq+koqw7LGh2Fn8zJ4k0qDJ4CHtp4/w
sE7wSEUdgwhWPthBm+P42JjjOL4bwNFU18hTGXuK7bIgcO1MCQ6YO9nnwMprZsRYwCbEukpzlrXu
g493D/m4F5byrQej0IoyYbYAxoKAcNcbyGmuF4Cd8qSCsZMP8caGkhG7m8QC5G8P4BVLF2ci8PUE
D2allSbwZFShTBYRHLbYVFB0hWfUzpkAzo3ZFO7kIXtA2UOvLDM54j9wPDKOPVVUres7G6IobcvA
MDoC+OFgEi2xsyKQApwnHU/wokh4rwfnWlOzzDmh9H5xmNnln1FXJBvXephLCe4e/oDgGGRpA+nY
riN6Ff+PszPbkRvJtuyvFPKd1ZyHxq16IN09ZoVCQyilF0IhKTnPM7++l7lZVkuuhtT3AgUUlBHh
HNxoNDtn77UbyB0SW16MZ/P9NmkDzcWVr6G9k2U+JQoF/ie65STsullzOy+875oDzgOUno1GcC4h
UPpOdWG6S/ZKqN2HPBAdKkmrsfX27GUu4VpgUpS1KVU57DucEcX1YJQJwAZFZRhXUxitpNmNgnIZ
XNdBDM3iNpceMHXCXmcIK+hIjjB3e9hAa/Y43wvhGynNIfbssKrLshcmjWaL7chBo6aZYZOjqZse
Hb2G431FyFBeklnVpTal3KWwhZ0BVlDCeW3y5k01EkPviSi0NSH6z522TDuZGZLF7KpuPIGqGCGN
8ATmCUrD5Cmblzbpb0ycgOlNCrWchV2LZJwDKIurrtk5f80bv2M9uAUaLda55VlGaJTpiYYzpZee
DbWK8a25xjizeXHNiRkN70bzWt1M9Av23h/9yWj38cSU7jPB97smloDqz019GnAXWfzQxm9GX655
jL2eDrCCBBATImwOyjYyrqLiCxrX9do3W1ataKulIVCZQHhJMsTUP5T/gs2n+NZHojRWULhnOIxq
axSG5if6NQnIJNZCvTBawDmAAHz9bUtpqzAPqWP20MJj4iZowTYamjfrzkkM/DXkgaaiOKQeRj2r
vdkL2y4xNNKMJRkjkV/YKn3Ncl8YtHRp8MVMpagihoMcaxOsihsRuVX5sIGEzWJDLZecVyNqlVBK
/5tU9M6lzoR0ouyakf41gLqM39JOMBb9tqPeu7lH/CHL0hzUFTtL39YjLLMVMvKrhhhgxihU3IJI
q8YlmfGlPE8jC48l8wHv/nYF0ZbtHq4xSCDJHvsA6Vi1rFdemkD5DzO9Sovb1tTsjkCyRk/m4NXI
JpQxOaKaYxrKfbejVbtIro22YeTj8XYYiw7evrN3Swqn9XEHo5dGqnMyz/rZcEw1RrxbpDWDF5dY
ExhMKDR96qATyvNtmYTHZpZ88qKfhG9RK4hZwKXGNXIS6u7tozZwyUnb6dPN3g7+axr2DvHYigkk
WSeErbDOrGIqlVRNvGUyWGDihDD1Y2OU2Hhhd8czDv1K67MatqJt+nn7Fp7kzh8UrDOwgxXTlHjT
7d91ZOlfibE78EQWcS9MmKpVoAxnVl0awjTvrsFnG0ps8WCbBWiGcHS3LpnDfBg87qqxprM7k9sm
H7NFW2IN039GuBfFn3DN+8woXyMNTb1xDg35LM8+aITqIWsKMYItau+wIzIJ7AGtrQPE7k22bvrf
Cj1vp9VqFijDUyH1aOdAGJSbXOdNdPKy3iP8IJRW5s6ZIHaDHRTN+gIqElNBgluHKUS6APoMaFBx
57IOx7EaB/AgvKfOaGGPgJwJxM/Ucly1UDQ06HMVNbOZl/7z5nk+FDlpbFTno0yp0ra5xprdWm/U
9zVJkosB45F9MWUATUzYKf1BEamQg7IfT7heqNI8KE0R/iFCO2/UdnBuUzFAlxrDjfWmCWAcOljc
0Dh+SxaADC9xJlpJeNixb67nQlIq+SvLcsYxD5KFwPR8vslM/Zi9/BwJ+3JfVdhF8ut2ZZ+rH2fP
hWUUOQNe3OWKZE7x0LWSS5OINI6XknoAGJ9gb/wYSeEZwaYuUHn1CQ48K/LKWpjOpKVWTTHS9qyM
l+p1GUvDOcoSm7uvZuxqWoRNVXauAW2JBUgn8UNQB3ThwHPRIdavZ4lhmaWnCduK2LCU0hagIFaT
fEEqwx+aGLF+UX3krId/SyEdRjGlOFUx6IpWFHacehYtg8QZz25XF083j3lenflF0rWmGnuFnAH3
s4m9PzM3lGN2t0GLMuo8b4Pe3k0YMPyTqfkjk4MjWVxqNZ+biYDtFKuNn9+UGoFKerkV36kEm8xr
33NLgRpRqCr3zEHJ1niInZuBWVNfb03EIMgb1HWrQaRuxt9WUkgc4suRDStlE1OXrybhwOMxtMKR
hZibH5KFqjrLGANtqxelJnqjG5IEuX+nRS7+6snZeXFvDr2z5m4dW80r750eFBoWJ6eLl2/URpks
yUPGlWqzs+o895PNf2QtK2to3Rxb1nAs+mKMvbAeiXnVgFVNovyB4luU0nzkB8yvKBp8/iyexFdj
JpRAPw2i2dKFe9XjCAxn31s4CKO6p1hhN3E9Bg8wN3MqGLCFLD6xd0rxf4GdoXUKOaV4/SxD+oQC
kQtTFnYU1pwifSNOd7QmNtgHVBUl+E43N4v2PfgjUaezIChyusO+ipEry0YsIAb+oQpFiSwDtn0r
XvxThs9Dw0IaizL9r/cTl7sJGpzU5Kn+smliN3febXy3iUzLvgdj1FivlozXTMMD4a35eLDODiUS
KkYG+2Aue5MhyppzK7+T4+7XZ/HTXpL+O7lnFMJpC9AhuOgLeHqqubY2mA++JShi6tEpUkYD8Ibz
vjZfZ7HMVVb+SrYsU7ky+vXJ/Ni5ZGNL9xRRAK5Tg6yOn4rhOQq2bnDi+SF1VqHMXWdWWcwwZ1SD
4ibhzIO8e/XrA//0XTh42QyLVT5lcYMa148benP0STIJ7OnBkS9cD3Qpok3VW5vsjkazWgvM2RRA
d0vkuv3Xp3F5/aLpzezuGdwENtKXbWRcJ/OQALF9IKRCwB18IxUMHErYwmHOtl/AktRe/tdHNn5M
PqInJjrtiIHpkdEV8C73tmDNElSAsXZPFjilaoxIMfueo593bQ/K8UwxUxbhVe4/J78T87Fyqtow
F+J3Rou58Hetu8shilSbe+FQqAgMggQuyx0uNk96a7F+r3bYirgynmEXcohK4NDfHnr3zKwiglO8
BX5zny6rHSY9PFQEpmHQRUNEdVn6cYHcogLu74uZNGzUfNI2jUhr1t9sydjZE3jM0dM/l4UrKvCG
1dfG525CK51EQYd0njJ0Qm57fu3MJX7O30knLotTboAV0STyxkVjQo/g4gz1WGeb0u32/VL5/p5+
sJx+bIsbumk2xHzmcyY0j9yv6k+TO0RNZp3zgEXOmKy4+16tHkze5VhTXPGmUDkPlhIkGlliIkHj
E2s1QLiKlIXRI9bG06/v8uXjCPvadnzTNemJOfZP6g9mzRmZcuA9KOSB2iS3EMF5KiSIyD9z88hj
Qi9j7JXDrf71STg/6mXoDZoWX7bvMR1haP9JL8ObbRYV6e0hBynHq2buhsbvH4I5KOPnZF01iPbk
NWNyftqZ38UyVuZ4ZTJhoCDZw341es7WFlfgSnV8lfGYFJ9TzcDDYYXuYMz08f2JFWd2ZW+Yu9gq
JD7K1sUwEypklGfpRtnogfh0tRjtKqprRNDonpDaqopvk6zziFpY8HAxsLsO6qNIiQFUtY0h0fCR
00Io0RJqPgCxglc15P0Ge3FnYpUrdAFDZkz7PosqNeG5gAS1twl+jow8A2v2+vlIndwaiKum7ZFS
Gp6LTRhu9LnT2oQrSKepuiokQSnxByGlLMmvT4lzdliatSRjW8M43vZdihTqyKY+1Z9//e0ZP40h
DBLMGzriSjrubKV+nNI9n1kaZk32oCrdrbx8VjLs724pE0LdIvJoKQM6kZJa4kgBqiopdjJ9qZDp
EjrR79y9HasUX4V0/qjLrmitNe/1FQL/coBE4Ma/a6Re9lFdmqjEp4i+i4EC5VINZZGuRhFb7+/Z
27RO/QUuXWrVJ0noUHFD6kndaw0QLtM3WNsXOW2nM85R/XdPx0UtVLh6XIwgLrYSjwLwxbph3hCW
eLTa7r1dw3BGbTOurORAsLTYWv+PVgeejkrQsegmeyLV6xz28t2CiZ4J5uDcqe5VQ1Et5jq5VCNu
LmPd2LkoUM3flH4vp1SmAAC4ATYHpEDoBi7GUjF3Isxoae+zNPeYaCr2Ye6nv49feoPlvvaCQXTe
YoMsmN8ZLH46PlpdH5+6KLLbNvSfH8dyXW7puLEYuFNi6oUJQWyvfvB5VIYjGEKdBIb++mn66QT4
mlGioCXH+6EzPf94Ai6VRJfku+EWidN59rDP+y318ksgRYh5mUR00BsO3Avvw6+PLy7w+8YjAbaI
dVEuMCkHP78QinWxMa8l213O5LK/8/2JRI10cGP2+5x0rw0n18Re+JtBbl6uilgJMo8GSERYGTLm
Lq67cKzZ2qumv8OLkHbTK89um+05qHoixVUzvS6MxvowGr3oatOtETsfBb/JYjMXpdAun9jDDB4K
qj1CXE/159SblSh8qG49/Y1zdTmpK8YQ1g0B4potXi19mAPKaN7TVRXCiF/f1gsxCO9mBpPloT3h
ccLLdfEQ86xshpOn2bXFyIdYyW6Psx+BDvxO5365hkMhySNk89qhRiDeqj8OoBjX8QrDOb8bgxng
d4h5Kyu8kJy6vugAQxezA1VN+lKcjdr8y4TBZwawjFF9cn8znJzL4cS3yoDyxVnRRLvc9CwlmBT8
3/mdhEJkZ7ScXEPK2tOvb/PPh2OOpGWESQtdJIvHHy8+zxyHbunu3JKT6VGdUUTQcmapPEqszG8O
eJHeyD2muoXGhznDdwi+vjzkMMSrYFl3t0oDKom/awIkEkz2Iho8IthtLu/SDTCBAdfGJQLhlTmB
XShPGDhjvb+Da11Qv1MlMmX2cBKEy38zHNczQlTZFhqB0CDKENfJa2efxhJqJp9K98QRXGlcO/Em
+ibks4vdDesJMdxKyX5OYxoGGEQQkJCDdJZkK+CbM82C2+NllWjZjyn9XYfKucRu1IsoO+WIxqgH
NjHpGk+Z3JqBO4PaP8yVxlqmmsGOPXtGJhaQf6+L+jnbdUgQHX2lCIoj+qNMdnvmWgv42N2rxYli
bhDErB7fDgdR248mqR1qYXM7iUviSeXI8j4MuSuK1DASRPlGUawhjuwsgxT4Q+5dSrHZfNmSiixo
v9fsZAyXXus392qoMGUEN3m3Y4aVFQFdX2Cqg6dcQC+enAT772t5s9S2SE38ueQHqmqNqlA3xJns
z6pbTTHtDN09FxpkQZKKjihOnmWIeu3oW34V41zajEgG1qk9p28G4mZ63SxslKoBB51ZhE5m58qm
vAPyj9Ti3a7tzH4qYTPO0MYpq9msn6idtX+xjvXzEPZ2vn6WuBLUBGU2hgm3G29JRRZXTkEuOw/X
2jC5gZpkQ6JE6OtTy2MVuLeV2S7BHXlJw/QuJ7QQmxJFbWcPDnIBhCOkZrlEPtJQ0YTDupxYUMJt
m+pUhwv5MxKrzItGqvxud5z1VrDXFFJe0sxhu2kJemqw2HPoGoR+WcemLHBlhPwnymZjkevOleLB
1hQvAgAFBm6NP3dZSgfAOlqPSeHiWTyoyq+SCgAyFdVOVfuMJ1SCL7B4Qd2GmDQK+1Wvw82HoLtP
xf5egr+sDhjYtwq0HvmNab6nzrMEotLQnaYvlE0M+5lO7Dw9ktdateaJ2Alte/bsfYVKhrNIQEId
8Ke03grsvANhgvluDOVhkM1HVZbG+Szgh7hKBLFWwZ49iqQMVnblrsEesc0bWggeza79pDrQzIYC
p7NXJOvNT55fjBoND1nWVWjCXs4CaqkYbK6dfYARY+RPclhP7sojW5wf3JkkiY5Qutk3h+Y4j7oY
hrJDHmsU2a9bzQRtHM1SQySLAgWGNQam9JXkppk7OkmIeO73QwsYmMK0SkRQph43J7qnP0LDdCbq
hiU4I0xsfTy/8goLZ1M4sOcW00G9przW1ZXKIeZvLrRCxfeSIDzusSjhyUe98ANf+zA7/WwdAzl1
qYaTIqDJB2c8w8P1sxdM3aa/eaA5kXYw3iS4U5bqqS/SsVTVYkk3VzgzGwEpcw/5qon+vI6sY8AP
Kkd2knTj27YyYWA0ljNX1I1lZV22RVx/FaNxAsTLF6hw9/uK1J6WOHcmSA6ydaOQibaknqkIi4Cq
OdOhECR2Lyp5VuHmehRVTPBEv0Eskux4PTVEZb8zUid9cLLG3SHfyYkyq2OfSbRaG4dxVzSpXkC5
CDSwAGGg2XBQOwlfXuTnnUvsvbVt/ntCq/l2wxiWLfBQ7JwG1BW1mZVfzd9j+zzrDdwFvlXF35Mz
JVp93kKG3wvhEy9Z8RZQyS6yZ6w62VKXoRiSySqibubJPb/cpGdQNXglEVxND7KcqTi9CjKnMIE9
2hnGZU1eTlkmUdtmuDSCTiO3kmHHVnuKaq0XtghD4nMligqfps1+ABe22Oilcsf9t/3ujKz6z2A7
kwKXDUANQaDgc/l9S5YXYCedGYpyEShppuoL0iXA0iQUcs/e5DDYEKio15ztjaxpFn8XfRhVoSma
c9LjIEMSNokAg5VH1+HBYplBh0RRLEc5r7RGKSC1k2h7akfUj47e0FofRYONHQFdpD9bSRGFK4i9
5aD+ZUjI9iqPLtduiFjEFkUJoAqWSoyjgglVvIynmsGHLVGoWDxp0GBvWxkPueZv+n0H+Iz+Tgsd
61OPwSb9kNDRJHiTYob2rcyhskkXaFnOYsGuOmEtgjdeiKp4LpG8kmlf52SGEdhtzoxY5cAJaAtp
OIHwYlESjJOgLqyT5qI2bAD1nKmcg33G+9vtIlplVKft0o9wY8RJfXApNU7DcdJ1QCHHUcbGymEb
SI+0Wgmo1z0JvswAN1lnTmgOCS7f6yBKOlA8aWRmlaXtpxIwDwNB0gzVhKwWjmqgS+6XUWxCeaOa
gsQM5OuT2ouqfAEl3wg0DNc4cmQuilrjTnJRpYRFuDSExgW2uLBIYTsTs45MqXBq02GhRai8mGcB
7kwMmH1w0/XtSNNzJLtK+jZ6iY6JTfaNZBMZBMNg3T9z55TgQSVp2uoTWR/yieSTiCpsJZnMSpAk
Awwg9wnPqs6rgLMaaIzy5Mv3keTAaecskFTOTnLx1MvlIZIEMVuodmMim7syI0m2G9XwlIBHCS52
5YJUlpMGubJF4ewS5z6nYDDRdSKD4U4yyVOdusmBy/OgZ5oviCVyNCt2cC6fuVxIqUVQx2yhIu0H
BEvejT/WXZMBJ4td+6WSX3ZzzhEYcxzbuKxThG1PlquL/rI1J8kwv4uTuXYaEoFFdkXpe0KDxBZA
dLmljETLM0EMVV5pakFViXoNzrUJAMFmNR2pxu82OMSxnbIYCxDkQ5nSo/wOuVRqGSwv+P67AU50
81pfMstA6iTzbVyZpSFvknrGEOjv/XTw/Wwv3RtVFtGSZSyMKME0n7phl8/nsjZvyQIc3sxkBAxM
p3tItI1U0lmlIwRsHAeTeuhtSUmqjjrpv2m7qybGosErmZGjbrJyofGGxhIZCY1Tur4apG4FTyLw
/SObkLVpDzaY0SH/+Ovt3WU1JPBNT/jGKY77sDYuy4G7465NltTlbVW2yMBVTJpiw2+yZzZLVcF/
68DwXtjCUwiiOO/QJrss+pWFNXZ+s6e3eZl2/svGTsHDTtBCh1hCu9PWqj7WsI6Z5n994HOB6bsC
EIV4NrS+TYeO/gpRzhd+dU3zrZ5PT6/rZWt9+4by5+gmtwH8C8Ti9NUnz78CB9obiDf2KR3KOrKz
zYK04fJO7c374kwTGXWoCMUj6OBpaV//+iQvlbDIX32fUrPlARPQf8axbEgsPK+drSulUJMauFWh
rPpcFGZ1f21L7QQSo029nOwY3/PfruPctu1VUwKgykIT8LD2tm8yrUkilFqomsOKYWBVR1sGx3dp
VZZAyrJSq8twcnrCBcOUlaqVHitQE7QH5NPinGv358v8X1/W/518a5SvZ/j3f/HvL00LdT1Jx4t/
/vtdU/G//xJ/85/f+fEv/v2QfembgdyvX/7W1bfm1efq23D5Sz98MkdXZ3f4PH7+4R/HWgTbP03f
+u3NN3wY4/ksuA7xm/+/P/zHt/OnvNvab//64wtYnlF8WpI19R/qRzdf//WH4dMg+o//SXy++qG4
gH/98erb8o9P3z6Xn+uvP/3Vt8/D+K8/NArl/ySIXFivKGZSEOPBJo+THyGN/SduHp82E08Y1V5K
SHXTjyl/ZQb/NAWjgnYwBUifVtQf/xgaIsH5mWP+k+YUFUoX5DotDd394+8b8MMX+X+/2B8MWxfN
TTZXaLhBQvBZDkIMV1Txvq+w6ytYxzofPyJF8KkxJNuHBeNC2NatFmnuaP7pDmNtkGJTzg9xnHlv
HN1OPy+j42ch0MLpNxPdReGM82EvzZNEBw57HHWsH88n28k6WIbM/mgAQrlbsqy73a2xjNbCdA7f
fVnqXnx/7RcFSqx3dJZ1ABE48rmNuqgEf3fpgHc3vUKA8amNr/zqZkeujXcW40oXAq5a+yYqyZ79
HxwTklbAganV2Rd1QRjEW72y3fo0hOSQXqHziPIjPZTTrw9z2duX1/bdcUSj87trc7x5XiYogZ/G
03qoT8ltcuxuPuuhdmh/c0XnHsx38/RPh7qsKFNmLq2MQ3khMpvQjbwoDvVDFn3pDtds2UP3+Ltv
zrso0vsul8Y95AVh8s39VOss8WfETK7my9TnRLLntW/eJJR32gOpKqZ75el9m8A+n51jbGBHjjq3
aZLDjOwgiMzEgb/D9ivZaW4Skhz2JsadiK067d3aa60qCgYdfnNiLpUJKWcpuyhHJZmEqVYUjxaK
YSzW5AG8+OOSsC9C/Eq6G4ZKAVxONACmreN+jEm4u2YzMdchyLt2DxE+UujL4KdEEw8Q7NeYV/iV
xqvJPJarZ3xpYdjWcGiH8SuJniQYJOVu9cfVz2OIREucv2tXvYmjiZrSGooy4Lt1cw10pku92deg
IwufzD3KP6ElcC9XVD/3IKrauC3CvJ0q9gHNVAQhau6hOBhQuoY7C4kl9qDKyO/BXPdJNGr25B/m
CvtaRA+mZb3kZjuMvmEzHxbgoEQZrEJOtlexKdLaiWXCCDdWbyjpGPlvRpgYQN8PML5sMUPaKKaY
EnVLTBnfjeWAYMbMIaz7JTX28apHp3s/T5t29etH5nLiocOFkf0MiYHo5tgXT8xmeWNBLJP+0npt
xVKcXOcMRlMU9CQG//pQPz2d52Mxx1EB4sIc62LSJWsS7S2pYi/6whzIwVrgcXgqaqpVAxWlI66T
6i3RGdk7dwzib2Wb92Y4EXbzafJiwz7++nz+H5eOcASGI4ASh5fLxekMfZ8wJW9cep24J0ofyyk2
xva637z9NzaqH+dcHlQmdWC8YFBoP+GoubjLqY9915zq6iOzY3kqsgG3UO4X0bZl+FEJGcSYsNph
ojfBPXGH1fv/zpWKw4sD00rGvWRT0bmY8vetnwbDqKyPSU6aJOmxoPvwoRydwkl/MwX/OGrPh3It
kxWEBQaAVurFlRKmRRYy3biPXTZZrxdip07+3E2/eTZYCHz3bMijCK4Rry8ol4D4f3w2hsQiCnFs
3Y9Nl5L26bn9gxmPMaDVbLsLWlv7TRvN973LIwr3G2tzkxWIDtb1YrBQJimruXGsz3OWFy8ARkFJ
aQ6F5DAb+7m+t1Gfgm7T3MkP63pKCkKS8tqMEj9rg7AG9tNdAXsrM6CJXgVPYvGaF7NDXYI4lKSs
Y+MYaXEzsY3m3ZVDLF9p0xYYN3IK8VW+WV8duLiI3f26Tx7sWEtvlsHm5Z0YzJhXrKPyr3vSxUQb
iOTjm9rTrP4KWLGxHbd5HD/FGdaZa9/hzXCkZait4Q6B9JkA9ry7yoLUI6G61+JXvdvExZWw1/on
QBJl8A59lP1ggoKmvVUkQxrutbvkInFUW9ojFnPja27tdctyovLmm9qi8hxuzUroZJO3RTT0i9Ne
LaT+6SeoNUZwQBdoPa92679vUpKcw3wyyyYqYFbOUeK25fUckNR34A1rrNeOB/Uz2vw4sB+aeFgD
LOmJa1ynhB3sD5Mf7/k1FFbLfJ22e1JclwaGwBN46fmRoTiXUewaZXHd2X16u1aZ2fOO2PP0Khus
yuEZGMo2QnJAELjVUic/rHq7OFdtMsQBaQgJVKCGiqHxOqizCXpgjkTyyhvaBUa1tRqABBOb6ha7
rX47VDbUrWMKqvuvwcOZEtJy561rd0Z/JBg2CXjQXYPXKjDrJaomXycpVDNH4vMcAhXChG7FfRHb
yTP2XR/PX1XtpxS6JtyqKbHyMOFZf7c7yfJcEaNYRrXXO091EvTVMW8C+s3N4pQrQVKe/QE4d+Mc
sOHnhy3f+0pkKufdwVsNIzkQ+92drG7uyyejxT8a1ZgSh5syDUiT2IntwctsBdV0BUEtfZ66oPvQ
73vypdjoKN92Vt7dLSvB78eCOAX/OE+L9nVeV8BanbUX9VHPmuD93pvpXyuy/fwYd5aQBULhYzhr
GIdCklHT55akNCN0VrwgIGDM4rXm2dR+qfkZJ6K3tfE4ZR04dGvYn11bhFGACWC3aBvrXkctxp7T
NAKdjDbby5CRpfRhT8U8rPNNyak+LfFg3q5IcOeo9Rog8Rpb2jYatsV43dZ6v8MBYBE0uL0L/hFK
Wf6upGZmfGIp5WdfC1Y+/quRxNXHhKree2cY6APN+lYs9zWNlvwesPI63tG4w0jnUy8uw3oL9Dtc
YHUVQktYi1MVeMt83Me4pbA/5Ms7uGx6fgzG1X6oFt1/H1Dj+ki+D8sX6BLFn00fMEoL4boIzT3W
3nS537B4IVvnMdsMY4jGuvafcmNxvqGwDf6icmh8GKoYLq8DY8G86bWdP3BWLLLXyXLOoteC/A3x
iA40EhQoTwYfiYUkqVdECc26RFbZDSy2tmDtjqg7EpHAZbePRK8MD/aa1AU3sJtYHZZl9xWU/OLg
XHLKd5o+BVtoDTNmKs2an6x+ij92fizc73FvPjn+lj3PXTW9ozzeAA72kvmNNvj5p3RcHC4lDeIs
9MgkeTvzZcGIocHDE0kJ7+A4sBDCbfLmB19rzDjUtEXLQio/3KqJKJEelIk9fJlBKVeQRmfdFTxw
76UtIMSCKt00OwQ8SgkBfurwl+fNCNfGYosP1a6VDx29yreZPdvo/cpteR1TZh9C5ox9jQqnrl+n
YNGbsMghpxKaZAxPVkNeVSS8oWvIvezssMbN93VzypzeuFV7QZRiWuuiZESXxjgGMt45zGsHLCT6
nwlBPhkE49W+0ijfT2zwdLsk12+ttldeguyL2rqHAQBMYZBzAym2OwvrvnvSVGFXjChLlgOUiWC5
ZcoyrUNNwgj2QYunPoq7vG2PxCJM5PCtjfuBtuxILxN3+2PHIiA7VlY1tVi/yr0Nl6wmrIGMoPeO
56Q77tm+BMeEyWo/kK4efBzjrByI7UoJbMEVCut4XMipD20kkl1krxoJJw1m1MduTzUcrsOaLFGS
x5VOIEwylthRSUY9zFo+klZsxBuzHHj8OvT21jMie8opkhZripjQ3I3lNrc2PO5La+bvt5zPhYvq
aV9JoeXNPmgEekbuVJkQA5JlYhw1+BEPGHqNnvvnZnU0Y9EbonTHvU8DD0hZNLvTZB3xYOv3Vjt2
Hynx7lvoO3iTl2nrYUNZfW+eSrCM/o3VVDOTZkC+U6ivWFbRmNbGGNqtlzqnFf4LuP/Ex7K9kqgK
X15zg5istc19Azcz+YKlli1P3JJrYeZt9qYGIvIO2AuBukkW9/cUNVon2iaMQuGCMSQ5AfLv1tDu
h26O9rQYEt4Fefw0zc7waBXkEvNYGd5fFCtQb2gIzz+ZhXZuC/f75zmxxx2n1ra+zZ1kfu8jNIDq
gqpiAj7aJY9eZrtfa5YRxIokhuUf+q4yngrEZF+GPd7/QsWI70qLmQNLt8OdaBMlVR3MZGQnR27F
+k6vlsS4ApfPpgu+yZyEA0XJ4WiafbncJJ22Xe/mjE66ydmL2XqxvCuzLsMTSGiCHjGLsEtFCLK/
RqBqf0kc141hNNbs9bZyGV7yaRsex5okn1ATKYdHQOPxy9qtG7fMWTs9sr16PpB23o1RRiTpV1w8
49ex4ncRJxjFX6xgt7ukzO3j2DzVdqmXEcAZvz4NbEE+DIuGYNPcvdy5Gk1vLaN91gojxNrrPThV
lsKEIYaJBBRmpvvJ99sh1PYp0ZgjfK4ZPYr7QvtoM8LMn7zrAh1eFzaBPTA2sjX5VNh19n5JoQYf
Km8b3gyubuP2iXEBHnhjpp/GtC4+5shuGJGFW30WPJ4vSHQ8Jq4GS1RUj1P+2tkSTPYdIl/iT/ea
TU+SzsEHI9fH1xa2qxSTpZ3bUbZa602VDsv9bmbPGFeax6ZOsueh9mkiLPT7+5PX9N4O58OyP3Ul
arOoS0iCO9X6Mr3Z6Eilh5VVZ0y/WVvA5dCDJkKU5wQYqLGuwWnt+nFEDZBnD+bkBBUFWWOpjkSC
dQmTGtMUPYSY+CrDKl+5M3bRW3vozO0IvHel0rKCDjoyatfxOtV08xqf1BQxEuMHMKQ6Xqm8Hd+a
hGIgi1odZsHMpoUZ02Yl5iv/NDfzxEvaqFb70IJXwApVuusHQtf7IsJR1VBkWZmBzXzL760y0N8W
+2j4h8TNFzLdHCGq6dZk0w8u/ILuFgZweYr7YTeijg5i/Gg2BcHxOu3gkCfGopoclL6JBz7mFqRL
3K0vZVEn1B2qhdzyOgQoWk9XMVST+WhOXm6xYoD0FtKbDD6ktJteU8YfHwojS8bI9uehDINCm81P
9Jb8Q5PBMbqv7dqjFaN36SkmHWN5V/R7i8SnabQ8pPlePqKJYmalApFfi3mlZElMU5A0KRLRruK8
LN7lcycqKsXYN1eT2TF9EP7lDiTRQHyP0O0s+wm1iPdSb1v5epzgLfMhNYzIDKJSiE5Qf3L3dVhv
9X7238exMyY3OByG9jDtdWbjASJ/bDsSy4Dz9NB6eAWfRr0uhjBpCZRDVwMP8KqoGuYpY2njLxmO
fDrNrOUfK/Q1I0E3Uz5cm6M3PBJMYY43tsm0iWdOp3RSdy3tWMPezP24QcJJD+lOihVwzm14TWlq
1k9YX4q7ftiMPyEcBF/0lukgMpJGr469ZRR9OOmsQaJk8II9WuhwGifPrqc2hGQ3P4Dm4LUQD1nN
h5K+9dgFXhFq8V4vp7XuIFrtPbbiA1zuaQidqtEeCT/Y11OHFljnTeLPX/18STFyz2zAqBiN2nQN
1R6DQFC6bGzaoehwD0JxC9vNrj8Z/ZR+BoXV3jjs4VwyWrr8DQYrMt6KPWO6HNm/vO7meffDbN5A
kHrB5n0Lxthu4VLX+Qd2fvEjy5gCk7bZ9tc2ROuDCeLBDktmLObhxNJfgibZrre2L950PGpHZ4V6
Fgrw6RsGhf/iFt79nqUHvX5jr4yyEEe5/55dLAFt8dLPyx0v4+mzWdPaC50tnh/R4A1T6MbQ9A9l
WzbPmMC2+GEbAdFlkU3n04bJvSTJgVDI5DkZjKy/n9sqw40xiwsD+TGkt9U0mY9+TF7THXkzM0Fk
WT5/1Ci3Ae1hhwztfnfS20RzGWRMQM3Xqa+Y/FF7OB1TPlFy2HlrmOxMpkEc9qkzf0ipY7yY2JFZ
PrOHJZ1wmpzbLEu3DwwEIjwKK7NshAZN/a42qB4d0hQbLKYRi7uaFEP8VAHye+e2XRsfgFF7d2SR
l0kYj331tGd6+ZZdafVJtxeofbFbah9qHS9BiGGlf2Zznj5rTVt/cjp7eln0cnme49Hqw5bd8X1b
Fi1QKB+hJrfS1fqO6qo5PSLl39/Z81y9bDw4SyhcAx/nzZvGExw2t+frH8lzigloHV6Sdai/bLEX
xLeWiZj7TtdMa4lG9BlL1IA9+JOT6D9UBPW8zdd2fQOEh4nIc4v5vrC0hlW6twUwJVOXor0Xb80T
6JmVb6VK/f4AaSZzb1IvS68QD2rsbcatCH3Sr9YwsPftSzNnLzpG4uQQl5gtJ2rNrA1qfz9MObNJ
WMM4XMNtRMAiSC7O+76dqKZmTRKcRtTVpMnwHgkigsy8+oAetGWcwnLYQ0S0CXv81Br+HCjRUOVf
ksZ+ABLrGleElqXjve0nXnss8oLK17IG64fcsybtvTn4Vf2wcffQ5SHaqe5S023dI7Gjjodx6P9w
dmbLcWrbtv2hSwSTmlcgC9WyLctWvhBp2aauqwlffxpeceM4Uwpl+MReL3vvZZPAZBZj9N56O362
STRn119YU3e1hhtoSFZikWJ1TSLLs52ptDYiK8ffSTnqxhYrfplsY8VOLH8mejX1aada0xXsgpCa
G8VVaL9q9dVw6AQ9Rjy0PVrTur1y18+LcHfH/THRerdvlGQi+CnGxXptVvUg9moJgNVj5SWuPG6s
ciDGRYZkhUdObYNxG1j8dC2dzC34LzPBtWXI/joiNTbdTDDfAKiWUi2vo8Zws8OilA3C3gKESaBY
EPCvEqgPA6xQUTQ3bkqm8RcKEKXxnBC/3G54IPay573Y0zZX1jcewoZlfUu1+LEnCb7zJUoq4YMW
Hp9qTejfOR+thm/gUc8xuZZs8tSevX5Yc8QByuoguSmoEAYZpow7xMhGyN/ZNQUQC5mLwI1mmgY5
u751Z1FVX7K4T7+NDKuUbGs7pf1BWiGfApmq3T4xMs7ZYTuxsRINllICIZL5a2kKCvCSssynlMZh
6alK3XwDFzEgDcoZFDe2667nSz0rzBstD2vd60jL+O4YbTn5EzStpyKfVXNDPV9J/f9HzR31TDHo
LwNKvF+1m8xEVqiJ/vPj6umbkiYGHAO3I1VLnANvjJDLIgkPW2b3JcmtCcBi5KCIFRcu8qai+eci
1GnhpmC3FGd10yy3KNBQUX2RiHsDrEUh+PJWerZWsV8d0n+LlKGCyvXYIWtUO1ZvwHkFVdpJjzY6
CV8Wt1s8lM01h7tEvaMECqRp1J5jJyHpRhLS+fHTfHujGobHlQnO+oQhYa3K/9XWaKfeSKw+Kw+u
3Zc7sifaG4U9ht8WC8g0ImY+fXy9N2+PtQ4ThIEjASkJFz69ntkIMeTUYg9E3C87mSGZhjLU/FMv
gcd5chXkI6dXsStzmiNdp6ZRKNWNVrHekQLarnF09YVYpLc3ZEOodNmOYNZhuKyV6r8eoDL2bLrt
qDz0FdEmeKibh9ksh6ePH9tpc2S9IXxAoOKFuVqx8FacXoX6Tx/KJS8PKuQvL+aQyPEw/jFQhr1Q
y3/vfv6+0jpg/rofiX3DJB+xPEAZ6oFfzm6gu/Xvj2/nzahbNQc4junBACEgsev0Is2EfxKwU3nI
pyjbtpVTPkSR1rzMTaffI+lUrj6+3hnW/c/zo1MLApl+C2128+wt4ZDL235pusM8VcpLBFms8NtM
Mb8UbZIHvZXW+1JGT2Hey0cVNthWafWG2iHBQZ8Wi7BbM5ya79Lo1QutqHderK3CZYTHgMcPm+Xp
kxCQPRHeZt3BZNbcdcQ0eENnKsB+htePn8E7L9YGAoVfkPWSf86GUEvTguVSNod+agvfxiMCzBSg
7MdXee9+cHLzhYtVyuGuv+Kv4ZP34Kgmo+gPae5qFH+Kn0uuEPtLZ/jClc6kWX/eKT0X5krGkGG9
MdpKjmz2FHXdIVfGcFMMlbantl4+cNgQe8T5077Jl/iuU7LxGeYF6pF+qu+wGmi/TJSGF+YB7U1T
ER0M1V3eJJM5M5t2eueyNpbBKefpEEOdEX5ojxxa3Di1djmbA5JAOf5om1Br7H3S0IUIrK6r3S36
3+gRh4rx3Qr7BkGqEaZEJI2uHDYuR378Da47XxGjjX0ls0phUawhAKVu9ILY5zL6uTJiHxyTRJRg
Acr0VdFL8OduS6nUn2FKfxqZ/h8UUtqXf50r1lVSZeXiHfxJeTi95bAg5rpZLOclQckIbUmKbzqV
ie3HQ2rtHv5v5/3Pe3ZAY/DRciYGWXL2YGsXJ0M42bTM6hhrAbVJf2DnuIX3tgSxY8bfuWh/pFG2
XLjyO4PZWf1zhsE3QyTE2TRlVw1RzbEYDjqFhQO72+ZuhDi/NRqzCz6+yXcu5a6NWprRiK4wW58+
ypU96WTk1RzQM+sebgPLL+zyWwoN+MJNvWmdoi5Yh6jQ4QxgQThr1tZYnTD8lsthau3NoljOhn0v
0a3Yeqw0SffoFS98qW/uDVgoLnIwGnyk8HDONlPJAFKvcvT+EPUcGs1cfGFXrXptHndf/vEpciU+
QWe9OVQUfxQ7f80+uHTQJQIfOzgDBaUwyabtMBvCdzQ7vPDC3k4/XGvdhtpsQ5m/nbOZzp6pFYa1
MxyMMF4elL4KH0VnSj8vIBlUywjMuVHWs0b/IjnWflfyYdgrmJkCNZHW88c3/mdDevKR8GtsYgBX
lzqGcdc6HT9gimtVSerxgCWKHjaO0L0cibinY0qbWArn82pL8VzRWp/tsSbkLB3N55YEIeot7i7V
OvXl45/03ltfdTKYfNfdpXr2fOBR47Oa9PEwYHK7BfGJQWQwm2sK2pcG2JkAlinCNVEl8+o1HTEi
Rt/Tuy8tMJ2TNsiDQh555NHYHwfEgy7i6qWz5wdwJRy4nEGTz447UCtAgO3uWrNCAAA2drpX7FYu
cL9mGgmYU1Fgqbimfxsg1SlgUkO4ppbH4bblQf2wKJI8i0lRnnOS+Z4+fmzrYzl7kYwrzMHMBIgp
zoewJsdwyRNdHqalLHdzOgKUIjH9wmol3nk7q+ZHRc7EMfvNLJDTmRUzGXOHUsTtRmls6x6ffb1t
9Lr4HOuW4zdFj0+6aMS9nSbtIyA6nhiR6Zu5c6Kt3RfDzcpp2HPmk/uPn8E6WM+fweoOx3ZPG4d4
gtPXKTQYXwn43YPE8eixQ4KS1UQvTcg3Fo9T9a/LGKPHsAEr8yQQUv+JsPhr1nBpZawygvlAv4J+
ZyjTDWnP9YV5952bQh5DgYu1DAn7+bzb6rDWEq1eDuAC15Jr0u0q/ANQCRflTuvE/+Gu2B2R+GQw
8bJ+nM0ImG4QmLjVfJgsVblWtIpevaNlm49f1TvDFTzBSk/jq4OSdLY4FzV2JyVq50MzQ+jHIaT8
KKpKu/CGzhJ+1k+alFMXrSp6DK7lnC1a0tQmp3FTcQgJgiI0xpRPjpWFlHRhxJENGKq7vh3IBWws
VAfQ2g4VVVNAN3p+m5hlQ7WLHcNMsexOdxLdV5yEzb4rboaMdif51OWFIfz2ubAJtpHjE3nCf+yz
H2wV2DxDRYgD2efJtm4KzSsHI77wGb/9irkKD8cgY2VllJxtUFrcCYNFtOohheq7S0e1COY2bAK3
n/QLN/R2+CKaY5Y11mWGT3L9KX99JKmq926q1ebBManwz8TT+xB5rDsXjsA1/Xg9+HhgvdmmMGa5
lGrxwTAV/DnR/XW9WcQDcibVPXDfYmdnMKtoVllk+LVLIyjKJ/OOmI76+8eXfWchxYfNaYLSEouJ
fq6K1HAMaQjklQNyLG3PrNAr94BVZXhTMbrvMftGd9Wc1cMnB5kswE5sot+JViB5YCFA4NAZdMN9
EbrUXz/+aW+H1PrL1kINNAuOVmcvO8bbXRFMHB56BCtf+LTjr4WdZBeu8s5zx0hCMYOcZYrx58SV
UKtXrlaqHLJJZBs115rAikRDUzBum/vESpKdDrHiwgf+zlUZWrxJlm9kiue6V9HoOAwb2jecYIhl
EsL4leHUfEnzPt6JoTQ3mZtntx8/0LdDGlGkRSojpwqXuz17oMSVLeRsL8WRLMjpyk0lWua8pULf
VfEuVefh+ePrvfMCXZxMKD9XsT8v8vQTajRFHdNGlkfGGFtE1rW7BEnfhTnh7VXgBaFrXZEnhGWc
ly5pNzYamKD6aJnLTzc1ukDtyHD4+FbOJx7O96BFiHtzKZC66vn7omul1eiozCNRE3dMTNaNHS+6
F5uVufv4Sue3g9+OeQedFR4V9rX6+v//NQ+UOqfKmn3qseid5gZGrOHLKAofPr6KpvPX/L3lWC/D
6OOgxzRHhfJserOFgihtYCwsyVSgyJxcbbqqNQLWbkm/NG9nK0rv6E24ozflcLGC2kE6E7jmaLae
QgcAJX6vbZdS6AoUYhDxyG1idyddkda7MlG7HuYx0vlAqcT4yV0c97lVFcFGs2hzjeO6Wl4yRZyP
7z/3xLjmaxEC4/jZmbIYs2rg4M6jm8RGAaW3gVPaXPeL8YA2Ibowcbz3ojgO/f+rGWejG0mmG5aE
WB+HXuSB3vdmUNnk7338ot4MvPU9rcsQew6DqWJ9j38NB/YavSgMuzg2aab4sHwHP3SbdptP469/
vRI7z1UfvnqcqMuf7WziboiWZW7iY5Tz7iagexsapZa/YDYI/vlSgJWwX8F2pI5yvtYVJfGzWS6T
I9FC2k1eTXSwmt68Zna3LrylN8dWNoJ4GHCusJIz9Z1PDxMOSqKijexI7FeFQ8SAfICmH3FxX6tE
tycKRx+nBos7l+GvUS9loLf6dEsmQgXUm27ShY3F23Fz+oPOPnAlwirc2Wp2RNlDO1AQeBTlGlu7
j5/xe5cx1rmKorMwWUZPB04rHNyYtZ4dkzZSg9Yt1EdHn6ofH1/lvAjI07VMY12g180DZ9+zq1QJ
IrWpr47qqErfzNXhlqqIvEES737rC50zpu7Gm2Wul80QxumF7srbL57tMUUAJkosodglTi9vG2h0
EQZWR3pv9m2lVatz2zLBCacVIoiY3dPH9/vOUz254NkUE2rYcZfeqY59BnnRAlayG5xxvDBE3mzK
eKzUVDEc/oFK8YxP7wvfMar6sKqPcVbH3yslDNHFNSnqCTFsyJaUV7EgKsFjjA67yFIsP7VMt/KQ
kiwgeaiZrpyzzcf3/s7DtjEE2dp/7shzaG7aIfYatLA9Goi+b3PFNp8d5IAIF3NxN/TRJWjaO9cj
5YRiJOl2a6Du2dSX5YNNlmPSHVFBLg/w8qfHprGlFzmlelcbibv9+P7OIHSstSy6aI85rBLfp3L4
On3qet1Uto4M9Ui6hTC3aVGYmpd0PXKonjjRVyWbnGd3UZWfPTkqCBKWZh93XY4FbwqL+1YyUoOG
NfPKZHtseYk1uWoA+KhVvaHKzIK/LLe3bV1OlWdgSP5t9QhCLqwY7wxRWLQUBPn6cVme8zgNaSq5
6Lvu6OaDQAHjdDekbYcXHtbbq3A2RWQHz9iiZWyeVaCGZKLFES/90Sw6uYmURN1XTVP+871wFZeP
QFOhkOPcOn0jST5ZvYGW72gtXe4LJ8sCNM76v37UOIQ1nK+QVYmZcs/tUR3TfQKXYDlC3am3KtF7
GwSzyYXP581UiZF/Xe+YMNdT3upJ/nslX50crRq7w5H2jdJt4tjAw6LnqdiEUd/epWQkXiHRm/IN
PgEVl6GbX9gpv/mg+AUoQHFHrfsjBvjpLyiWmXOOro7HPlaMmxnABfLnEZFVIRF0rMr2jz+o00MO
ay79If0PXZg6+FrXOr2eKIehg5Gx0ISsvyHyrGrPGhbppbmp700TNUqczNUlc5ZYN17/u7X977LM
GZRhcRS+raYhhemH2hTLoZ/16nNhV72OsWVElZuBXBDA5uzk2rYjBX2vHo/qlYUJmx0csXL/1lD5
81NMgmAxZ9umAY/j7CvREoRlpUENrF8cAJpjufgioRBWS/dSVNrpRvHPpbhXjvG4WVUaGmeX6hHq
5mVr4RzBQbOrcLqgBIrDPfLSSwfzs4nyz7U4HTCaOU26FlyP0xerh0qRtzJXD8TkEIBgLnP2WKUh
Slq25WOymbSofRpTdG4Bez2XyMx+hAQ3Z3lzq+pLaATgPIY96kH8KnpUq/qNAjnloTThTDy6URZd
o1tSnmCr9XiDGV1PDoElXz8enqcf5H93wbyCC1+naggs8/Qu5sRqJW0ThqclOhv7Ri8eDEHgx5p5
83mRk0poWN38KPRyvJtTu7xwBnvnja3SkLU+yuxDv+30+sncKbmlL8uBmPgu6BTkbQmbJZwfbXVh
tn73UixugsIlr+18bz/KEuZe36gHCIHobR1luXLDHK1ZhzPk46e6ftRnXx+LKN87up7VTHb2VPVc
m/VStcWhQFYaJKisfnVhBuJHddrSgyh82wMOvo7VOP2n8sZ/79MG3Qy3Fo4w887p86zqFOYchpKD
zJv2NWXl2PBvG2sVNL5a8i691JF/76lS1SCWD2ICFz17gShAYzNfFD45/JUBFiXnuiMZhDwq0V6Q
TZxO3eu9rbZdFnUHVANtn7NLJaMw+LAa/WAUTKl+ZiTpVif75jumc2xTCSypbx+/xzO79H+XhJxB
YYUdPs/17JJ4TIm2h9t5cNJ2tLejY9QAZCGIf57cbjqUskZVnRBs9mk09PqWObe8tc0o9Rv+xgsr
ydtBBQwZeAOIcSirfLCnrxYt58h+b637IuFIqEWkbMyITc99zckSTJhp/pS0EmFnWWuvHz+I053O
n+ewlstYO1dKxhvB06JUS2T1un6InGi8zpcwD1QXPfLHV3k7llDq0NCjEMlnSrLq6R0C31hirI3u
QVMax1cl2cVxOx6juc8uDKW3V0J4w5hl9mY7Txfx9Eqa7KaeuS490uUVgUiNYmu2CognIkgvnWPe
Pju2vKr4E7RhrK7a02vFdOWbwe2zYw187SWTtNSQamqbKEJq3I5RdSfwvAFqFMazMlkG036v+mFR
IirF1uLbpDl4idJc2gm98wyAXMNVWl3cJo3B09+1KE3tKIOdHycnTQO3Swa/mrtopyV0RT9+se89
AjoIMItU9I7MN6eXQtgsIYpFxbHsZLFTl7LaVLEhrj6+ytutFghQUigMgoFduEhnH2sfEi7Xll19
HGWu37bUeOjrqhN+HJNg2UXaL8gc+uDji75zazYHNA5pRPZBizrb39W9lktcPzX75hH+pmGUVzPY
v39euyhyEhu36lKYjs6nPoJdFSnntOEMkIfkjzYIChRFI8M6TC9skP80Wk8XL3KXLYJHOWvowBDO
HqOFkGtol4GKtWpHmKzc3np1IiW+0cNMPjDSG5rtltlj2RImAIUcJU7iObNtW/7kxNaeY7CVYfTI
FYAg06jTbq8X/KbsfnHnlHYuvElfuidNxm22VVNLXJuJqqe+pUxJjbkYxL03SJtRSSFY/V1isHAI
M8/Nr7AFaUQ1zD24xNbzkNfbOhYOhMffq7AYXora5Dcihxj8VtjuExLb8ecwZNRq9Swt68DVaDtc
IQ5VfixqUcN9q2tjq6pj1PiUE0Y8yk5TQ5tSuc0EDVAB3JE0L4hXvXbT2fjV6RqE6U97bDQMOSQG
Pk5TSe2sCttKBsSAYcnsy3kp15w7U7npcSWppFBnaoxRSI3CIMXLrPha1muvEbW5zz2409+VibWa
3kuIuV7aeXM0Fwd4Qdurzo9SH3J85kCk7qzSkcIr+oysVWn3aRmMORmwfrnoBZY+Ca/N17BG4LlD
FdJvCmclfGD4c55H2RaXqpjvbIMZ9DaJBDRqqemdb+ByqY0Mi7I9Wjju1qDmIbrJ9PlXUkT1Y+2u
puZEkeCbB7QYWqfwU4z6qTXMYQsDIw4a0WfbeTCrK4P5H/Bi7Gy6kppDpPbymgMg5sw6164gLxgX
FoF3Pl3KySrsR+IZbXaGp7MSxN1GaslMROPU1hzIWkTfViU2H08Q70yzFFWQW4O4QtxwTq0gFmyy
Ztnlx2bA5jq7kxvMy4gzIJrN/8OlWEGJigbuRSf6bPMXGfqEP11nRncXe19YkRUI6PNXEIjmC0WJ
d+Za0F0EJfHw1HX+O312oY5dcDTz4qjEGt5WWhusHlCyyY1aGqDnfeh+7ms5f/73h/nntIVOhorI
+WwLJwMcERGuRzB0WqDrekWPI9T9JXHiC5uRt7tNCrpsNxkedKJRcZzeodAJL5eWWx4rXc+xS2Ot
IlQm20/GoHj61KYXpvh3juyWChhGdRBvIAw2zuZdpR7yychzysh0+DZNQzU8S6ck6LSRoplqh9+U
PIs3LZuCa3I7ko2xwoo/fr5vjoOUCzQD6SNxBezoz/WsZNnJkDoWrzXFtdTT0brTzT68LxSRPBBj
E24LfqKHzSPbNLMuLyymb0YVx3aeAMczBjDN6LMtiQF5GH5IIaiki+47g/iXMIxqi48nvaqRc+3d
qasuvOe3t8xaB8uLdiP7a6p5p++5BFCbsg5qxwhi+HWDsbjxarWAKlWSLJDlE076biju7KbtNmD1
Lyld38xC3DN7Bx48V1/VWafXn0B/YyfQtaMRAnSdTUPepot5aRf6R+n996rOHheZIE0tBjN+gvMv
Z6JIjjCsMI9UYjvhRSVYV5yNnXtT1VE+rNwMJQ8MJHLfjQ6DG4CQCIyKyvG88okY7u9jxbFeelcB
XlAVLU6lQp8rDTfRaI5eO03qZ6gjzs1Q6cPdWIbhpsdm0vkanEqvolu6OonC3/acVa9huVC9tjpw
4KTNFbrfNVCeA0A9Yo8lu4anCnoWJ6E+Li+KNmkx3vIQ37ds4uVVh1eDXDbXlsa3gIF9daCgHtRQ
c/M95CrnSsxjp+4E0cSjX7IgR54KT3b01LASRCVgf2rQC+E63/RGbN7qSTROHirJ+qGqCs0Ajl+q
98pg8utlKvXryDSKV+LdDAhkDFwfNCgu16Uqmt7DaDMeOvxnO5e8lnAXSiIgLk0N61xz+vLwCTHN
aihOWWrPk2FkhL24kdI4Lm0YzgCNSKLJsorcXY441hU7EcSLYqqSx7DL3PEK2yg200Zhk+f3bVwk
wRxpySddUeznWqMG603SNj7PUzLeC57JcF3mrnLhw0JhfP6zDfwrFP5IVaNwzXR6OrRBBogpq7G9
6mssgWcOOFPbMmtdz86cNEjJn2lxwK5oA01vgCQPoVCfQIlXRyMlR92joVaFgUXYn7HL+7q77aOu
/5HHqfIFrr3ZXstSgxEh9KElXdht5U2vyH7xS1J/7d04kK5A4oaTvuIGtxZvaLCDeOXqKhz7Sfth
5dhpvRbYRugtoS3DrcynDAHMNOL7hmgDjq3SSsxgLiAic7ssS5r4Iu/qV6g+ShtklVI8WdMoSTcA
ZCs2kxuS7mErtQlDXQ0z9wuUrnKm5OMA4ArjPv8CW0yaftJO1QNHruguRQQ+eKKrlhc3lPON5iRF
6Md1F92ReQ2pxJ0VDCJqmy2f7GTIlCDKamVPHG4lN0BY0rtIHWQYEKJZVjASAIsEIhvc71Y1iC8J
DOtsA9XU+ZFH1XJXYEjUtuCylM4bqbEfy9ZQH6TZzy/UJ8ELjKrJjJfNo/3LyAaMb0zA4acyK5wR
7VeVuTd9XkWHqgPU5KXaAgEIBAd7bBLLAJzobepZRt9+Nquidn2V0HT0evlgvmZkqIY8/MqsN5hL
FSBFSZI+NXlTqXdFDz8hIBlQprvaLdwlmJqyEiTDFpPyPCvIioNYFVETpE0v57u8WfC6LygxjrKG
K3vvmpmSfsKcHKYHqw5NBfVYM0w4ZkWidJ91NcwdmAYkHKf7YRnlSN5lOVv53RSrqCJQZirWnsxo
Vr2qjaqvKaa/zqsJ3TBISMrUjq45VQmvKvJhR8Me1gbngRAO0WzVv2yr778548IfESZQdeQiWvcU
kmG9JcSl1bdLGHa3haLEKv7cVONoQBP1msOcIKgiGkIwh/PIDqNoNDe9n0Np5B4kDDHtqj5rIFYN
6bCf9K7u/Slr63ETKk5c+OqgzNlN4aj5L8oM1u1spGaKU0wzAdxMwrqjita+GnpnND4NAesGvFqK
y1CG0AVlDW8EKBCILdQpiQTsoxaRP8yDI3er6pP/BUFHvCGjTF+u6NqV6vVgpLOyoUyj3dqdjI2g
UBrorcaA/vMKKlLzmWxApbwq+6LObkcrdpOHdtJt1P8UNK7E0FXXOFfLJvFTZclfycGx753QsXjY
+qTU2F/0qPVEXZDHWJOHtVXmkvkqHK3mHmKm8nvoazTZc6LokJpkEcJdyNPwbjLAkFzLSkTRHhmx
uxcxeySfQZ93vtrrlRZk+jRoWznJpLw3aisn7ViEXbEV1QgVgS4klIG0cgr7qonjQd8jSwNFFqoR
xttl4htC4d+BXKj44V4FWvnVhuCANlGj87fVeNHfXSzFve9E+Qj2TUuiz6PaF43XUCB9oa0cmhuh
yGzeZHEYXvXARWwPpEz+OooGeT6phYsaFDOp3rxmrdxoLr8jqN0ouTETfh+0M4Dx5Lw38aveJaa+
W8+PDYrt2voUZfDMrqFjVjc0E+AGtE6GGwlAx2SyWioz0E9jsdeJUsu/klqxNthAVT0tLLO/myEj
ehWuYIT4GiaOC79sTg5h50A4w0Hs1njdF5nsnEFE30ikR1agjU5nMT/1QvP1MOf8X+a9cTeo0Cu9
tl0SI2goVdQrGCw2OZDDfN9aw0wPrAeCmnjQrjg9hFC4Ig6q2vKEwMdFhR42/fNsVPVvpyv1A3M5
zKpKj4xvWTo3P+qmZ3tmKUnKk9XtuNrNbW0feblL7de9LVn0qjh7UupEFAH7i0EDDZeMP408s0UQ
c5Ps4nshNnrSgkI1kljWnhknduxRKMhHj6VFJEE5TpRYBZgFMpHzSt0QXqnMnj24OVzUgg5zsEyO
vqsizmR+06rhV62yupLeiZJ+xf1tfp2tvqmoUXSJtulBFr1QdYucQJNu9jDJggdhuo24bXWlv4Xc
pn1Jy9I62mHCnwIwMtw6VtlHvqiU5AcTh1H4nQtrwNN1Kgg7O1yMe6WYICCQdQXsiZ0kxZXeqUEa
onF2qWBAFaKwEVb23pppSwRGqKaseTpRzNC0rN7xpiExtllec0onpUEV3lwX6gu4b/eZlnAR475q
BpMNWGrvez0m1yarhfY7Tjsr91s1S16rRPYFnIE0vzH6fBngJFUq5BNZTVoAwEq+tN0YT+yjKwId
qnLO4Gxm8KcAXAywvcos0T+xtQMoVrtW9H1Rkny4zuiGQ56omkjz5tbNDa9elLHeMNPMsc8Whw+r
KxeIZKoeD4emVIrXJlGWaA8aTN2lcwLSEbP6fK2PRWLBugPoA+88759N0q8ONfSSR3ciam8/GIMR
sfzY2pNROvVnpFH1Y1nECG0ZvuwIc47dW7ItKtXD1p89WI7yajV6X9KFKJhRJ6kMKdKfhNSpPpWO
2EhBGkQQVcKVV1SiF5AOwHZv2JmolM+SMfkJrq+AwEXZNNqFBE2lcA1rQ//K7G2k0LsWDRIFbQQO
n71ePtrUrHVgA/Ni7Lo5o+Ex5cPEdGEl+q8y63PtIY/08C7p1YnGgCGB5HVYyr4yq7PKyC41gAoS
WfB5dgo3Qb+Yml+pfKj2TeKAqd8JuCVg3jVm4y8lU+3kgyaZ5hdStKzB0+VsD7uhgxW0pZjbDfRb
6Anu5GKw5E8zlA3ixMJ+x4aDr6mCaDJfu+mihgeDCtRylcWirn6UqgWBT12Il9oOTmQdW0dJZ8+S
S/xZNxoNetHUmfl+4AT4jc4rwGGJwl25tsCMPsfE9FJtc23Q9vE8WoHhyOrgJiIHcQaubNoAuNBw
0FQOfyLmIOTTL0qLT1LM8UQ6fFubv3l/g/qShaiYQGwmqnrdMM1Em95ttfw2ZtIA2txr+ueiaadi
rxC81l7ruYyj7VRnvfVcw229BV5uPSXCGPQtonLxGyDE3AZWEfVZ0DMUu4B4+FZuu0EfskDmlVHT
RBqaBYeaPtwgUnI18ivYaozMygdALPUQqFSkkgAHH6kj2lAZFNVcpXkZxaJJ1I7qKO80kS/242yM
mdxVi9bKwE6cKfIdPmA1oFslUyYubR58vc+mX0M624qPdqw6FCJU6qu5aNlEtBbSTY9ej45FwSiK
V723ZtaKucmyrTHnWXQLkSO5S0uqmYEIOclBB4DGtLVH6qpE25CFvKWYqT4i1J3YqRPZ8Tz28dRc
cYwB5cMdFz/rWrXv63lUlK2CNX/2upbQKX8sRUKUBxPRo2mCodyBsRvtTRf1lu7NWdv94qSsPkHu
6Y9M0Uq1rVQMFa4xFeRBOZZ2ReSYMftjPurflFBZOh45h4ltmwzqbcphlRljjrMwcMbW7jz+xu6T
VNOGM0dBavAO0E17b7WNKrdScGIL9EKbO0+GmRre1Jmobwv0GVAKpoiMjmJaNG0j0ry4ywsU+J7a
WNoPGTes3qMNoMgPx0Zsok5BxV6B6N4a0aIaXj+MSfnCDizdOLKrfGxkQIdrEwMHtCSgX74bNaxp
2jyz5qbtEvkECMKBj7WsC6KGKFCUEq7e+CNUNY4VpPaQvzYTAQyaETjEDoPb1O4IRld3dg7r57au
mHSypBXqbbYI7bFwh8b0jTZKC29YO5ycdlTFCvJuSA/SVOV3VcxZCdNVot+t2s5tg6pTbAmUTTFD
3xxt1YYptQy3g8V/8aqEjhIflTG9Zp1m/Hadxf08m5NIr3LFAo6nxGnKaa4Iv6vNsDwQLW8k3tSr
5nEESmnAelWcast0KxFkpoXo7+s2NNt7rZbLqxk2VXvdzhOs73BcCc0AczmPs+D8nvTWGjfj7Naq
3xcr0U9zZuNLXkrCrVuG6bSZunkGdW7Oi+VpsIDdWwfC1hKMQzNNwTRNxX0+4I7FAz+x8AnkR9JP
yrRK9pZdxt8VNuw/7DBaeh/Mp4qDHbAVX72u0CRMtSL+BR230J96SfsAn1E33aGancd96NLV2FEK
lb8bWG9sTEtp/oCG5tZBBXbaDGorcsGgr4yt1MuRuj7lQNBiv6ppTjFrkXHAs+XEyc0m7bFKMyfm
uKIlJe2HTP50IZDD70qB+G8GZTAeODDaMwdkahOsO4b9hAPewcugaRGIIaqjvU/jEfxPhc8CZK4S
pvcQQW3lCtxBAXUROKW4bkUxw6HVRwruuhIPX5NpZTYaVmFjQw6zYqun9JzXngxdFvx/+K4iM2l9
0wCYs1fEWOobbaJVi3OZiCMPol7y2NXt+gxaUzxLmdA7YUEcjjKe5nv6x9NDkhZzeGXAJWjYcNXK
PcSTiCxPvRpfcP6MNFukrO7UbC7Ar6HHRpgidf11jJMuvHaXBeXlbHfWvins5tcSwlbdaNg2FW9Y
jLgg5qmonkAvtjexTmHKqywoYV7e5O0XgL0Djti+nyllKq7a7XMz7cwHYB82rM+pKjiLoyfYj5pk
40s317jBeAYHNdRB7ftFO0NxNAY1vZsXYRxla9ujp2WCpRMwVWz4Wswp0rOl2ZFrZ439y7JU/0Pd
mSy5jWxb9lfqAwrP0Dc1BEASjD7USxOYpJDQO3pH8/W1GO++myFkMFg3ZzVKM6VJTgAOh/s5e68N
h6B2nIqjZJq51zPQkPhaN0zqHiM7KpXYOLv/cIqK+LhCaL8hZn1Kd31NrEBo5Y5zH6emfZdnzfpU
9cpgBvxb7e+0LOynqWXb7Hvcr2+gDHv4t5mjf8dGWugMmc6EvtSl8YUyXvK+kHCfOJ1nuvQlG/8e
9JzXPLSQZXFz1QqLS4Mi3WHpAem9G1RzVj9UvE4mXGMIlBQ0xph1pOGDzH6gFzc2kmYwhkQC9AfD
7oYv3Zxnv98uSW/E69ji0V3o1CbR/p/ibLcu56ZgpRPJIJ5Ykfwx+V1V7h7m6+p+EDXHWMF6LI51
/qPI3mmw6i6Mvi3Pbkff1LA00XhE4oziiUPULfvO5mf93rwdvtiPLI+NFmTjoXHC4fD2sNui9HbU
TfNBGG6TmAqjlgYum9X6CQvzSlE6f+6g61o7ezGDsZcXGuh/KzNu7vTpV73wWRQ2pKx4mLhWiG6O
w/39BESn5LYPMGFj80KzYdth+fMiqRD+ORxAVVUtiBV7smc9LMuKvKzfilMAX0wvNMbevjBa1H+O
NCnjFOtSiqdZkfe0EE7JXIHtSg41MLWGve59ePv5vT1rmLx/DtiQ5MuegznbFPTAuZsie3h7hG1b
cXvzNm0LSzSJAu5UPFFX80/+NeXnNF8Y42/129N8QI2DVBbhCurAP6+CZrxFk08TT+LYH8zQOSjH
/yxh418v94shNjdqXntrcGddPKEj33XVU6pdEqhtfAR/H2Jzp7AQanCUuArOvXxlhe73fvmpDbvd
euU9Jg9rkP6Tt/fFRZ1mx4v3iDyzsYfxL55SdzyY2aEdqTkezFocyiQSymdcWxdepVfn24sRN40z
vVv6zikY0cZGFHf7pL/U8H31ZX0xwun/v7gmasfsB6hcPqmKujcV82hDgY7jq6K/oD/5Wx/0eWa/
GGmz4sa4fjNnXMQTboojitBgcTp2NGU4drcAuwNV6/e5+NVpF4FRry4TKLRgzpwUxNZmvlOoXxua
weLJeY+Q46r6lF3VpDr4xcF8T0GmCPNb4Pfvl5vFvxSb9OqC/2LozXtAU2axM90VT9L7Ps4fOf8l
Uxe6xpOa3CllejCNb/9g/Xgx4OatQNgsjKVzxFPFG+cNnzD1Byp48bdHef1hvhhm8yqsNHOdCnwZ
S4i2f/fwAHY7BGl0YZhXp/+LUTbTH49GaoyUyp4qhwQJdrRZtn/7Qi5Njc301xdTQULP7Wpg5g47
CkPaiU8RzKRpXfJXvbrsvriazQugmAWxShpj1W7g7K1vzjeQydWFW6b9bRTXRvpIjx8RJOFi9ubJ
tGudmPo6a0+6PU8PiL4A1Uo7wdCer+GSnrS17ZDc0ow0iFkSZcC+vPiRkwwQjrOJZj3vq9knctsM
u1qRgYY+DmVo4176oaeZ+Efz8/QVOokwTsSpk5vhz5XHaWn8VqcvnZtHgM+t2re/91+Tj94jNdRj
Wt8R3HLpo/G3m7PZCel/jlnl1ZBpBhuGys3Z0X9b4/vF/Y1UjJb5pUixZ6fn3y7wxQZ38yoi2YYr
VLEPqr5nd9lV8ege7Qdkbg4FiBsywhIA07+qC8vs2/sHaBJ/XmGsSeJmJ+7qvLxfvc9NE8Aee/ud
eXVNe3Fdm7dyqfu8ouXKRwkRmq9ojwoKOGV4KDr51aSoLsbvXvrz7TH1v80WD2iYZZ70K4gpMN3/
eV2GPjYntmT8A30xGhkKEXMROEShpQHNjywLh9bgSZ4KTD6B2gBScKyQqiON3nnUZs8AeWyt4tpb
4vVHgY8EFc5kTIPP7nhortAEOYT5uB5NllFJE786CVZ8qa8uTnEDhnSsY4p8vqj/KATz/y3h8r75
Jd4P3a9fw+335v+DmEuHOXM+5XL/HQf0d/H0v2gu8p/+ZdTl6W/+K+nScv4L/R4aNGyS5klKw1z+
76RL6jL/hVmTk/OJTejxJPlb/xN1aWn/hRoZxS4gFapYSL3+iLqkAAviE62yiSALgfh/EnV5WqL+
esMVJtCJ5AnE48/JSDmyjGVVlFExW5g3ER80A4HAmZUZ+3noaG31hfLRobj8JStIaaqzddpXjQb6
GClAoJSLh1q6yXZSjbVPvDdt+OJ+Pvz3T3gZRPnsRHntl22+MamSq7J38XWXRlpd6+bS3BRzRygS
8IdbHVlxoHaetWsTR/U1uZTvB2P9KJVU2+tqAiRziS3JC1UmoQouZB/rWRsadQ+0hcborkQ2+O7C
Lz2dBl/7pZvlX61HKK4eAfKIQ9zA6NCRlkpT+bVTpD/VEryObc71ThLeAQ48Nk9v+EWR2GYf89cT
3C4nLsIPiUw5Ulvd2ttOM9FQTKyd21poc9OhinpaHXSjpiZstEle222cBW9f+p97j7/G3izRtTAg
hXh6ERGEiG+nsWX2mCR1f1Ss3iIJ21PfZcRf0qnFyHfhq3u6rtfu9ml5fbHNl16t6oqm86XF202y
yWjT6RYlBWL16e2res5TfW2IzbcVhZNSqetURFJL0uu1adMdkVWApe1sivI1Tne5SWYGwGs1IBBR
RNUqh72brHeI8YBvUOFmPzLfekX/Q7RERtWZPgaaosUXBEwbbfNfN35zDlCUsha9PeWRTuY8cVFZ
vrPdut+XAHoiY4UaTsBXcZV4Hu6M2E4/wF0gS1VrvV09qhxY4qSnZVk6B4NonSt10vS7Zh1n4i6b
5YgWbQyKlr5ENS/D3dt39dxz29RSqh59QulaIlppZwS5Z7XhPOOBFI3z/u0Rngkif39uGC3+nBpj
WiSlmU91VEq1vEodA92BcJXIKpv5Wlak6OhdVh+U3qvDVSzdcSTs5kpWGsK7edQe3S5bILin1n1d
tKTNpLL4PIjEjJImHSMnX4hw1zVBgGDSHgyrVHYUgeXBSrU00Hro7wVZCq2pz7sqjvW9HPhKm5T2
j+D5QbNYXDLKxvnaTMh/6Qvy0MeEzwTkxFtEDe5+SjrjP3Iv/s8EAVHz560AqrvmONTqSMSkAtVN
5oTLqcWrNouzf/t2n1l5oLn9OUbbYSb2lpnbDdx9n5WtGpK4XRE7Nt41SfV5iruvOENFiLqm9V3E
mBce9Kbw+tfVbVbcRolHx+zMOioyG52jbeUmzg5qRJ9UMnF+kY7sCHrV6D1CFzknlchG8w7kt1Ii
BpplqdE6aByUL9yI07rw2rzbLMHNDHNrrS1udlMZN9NaAAXDrVRFy2LRkBLmlUBws2stw/Bpmk47
RStwpfTtHEmONZd+xunlf+1nbFZjiS8XfohWRwlynAg0LxtDuXRBl8QfW2MywkxU7W5RB4UIm9bd
rZ3nHlwXNcTb9+H1vQQY7T/ng6WqpiJzpYzcSToBXTwCd+qyvRYqvm2MoMnu7XFeX0lI9vxznHhx
ebOkS/5jjlerX2zYw9B2QlVrP7w9wp+HrL/m12Z57UrPW+PGK6KC4KUwRhMfwvXxeILaeKRdr+1y
fdE+vz3YufdoC+AahQBI3aIKmUVv7JfCLh6RASl8eFh1ipPrWHeN9KiYze9xNGnhz7m48CY9m/xf
mTPbiHPOdS5krkE5EJ0irmgaGoFKZNrXhZP5baPh+rOMhhwdJbW6Q9zQuuM2S3w8lGWtHxhgutYf
uPFJaEyZdyeWODbCzlrGKLOmaq+YIokMMMwc3hBocVxxqy+omZqDN6rpECgQ6pABi3buwoxuU4Jv
oVnu28H2LjUs8EWceS+2X56ZgCP8DCICu7A8gQAQid9y5VegyBRv31vcd5/ULgghY1eW12Wiov0F
oztDazW9ErncYIMitpvOPip9cZvbE5MvG2I7KKVb3M5lZ1NuyRf1p6UP8XcUi9pJKmHkXwviq7+m
NEFDeo/1Hpy62pH9l3IM44yInG8aHEGmuki94mATIf+gEmOSE/ASEwAKS1iqWKb0236Uyx0KNn3c
reXoHUtwp2zvMk0hl62KHfQNomjmkKyt9GALaNRhZhjjg6I3LVpqRzj3JHvTVTWmNL/OvLHE32NX
ggjAXlc+L2ZX0ClXqhmRiVNXN0s7J18ttm3XGbES7p30hLYDeGMaQW5ViYcWEvuiPyKpsgNiYVt7
l5KQvDfmOhkOelrbHwzOrrBvRL3+prVL8Z8+7Q6Kn2tF7SKMRxA9QIAbTzFvupy80qWHhrfTzDhr
GBTMU5jIk9a9rMfuC8iBSaGLyOX5feutHWo8A77NgiQBaRp/qNdpNBrlVQm4FET+jLIODV/rUPfR
x/w7pMj5g5FVxX3Ry+bYogM8WImuDP7QWTx5hBoUhmTZpIsPP3bKon7pMyVEvt1hgsVCcCCwVPti
q1IaPjIbfIXoVxFa4W1TrtLB6n/VtlX+nvLGu+5ap4GW1fRixx6s3hGdIPtAybqhDVqBBiaIrZFK
sdbN7ofKXXnKWjGV70SFSsRH0OVSQ8oq+wvpiST5dD1pKSgJvYKai9SqL1OVidhf0C9qO7PBTo0i
I1GqyJtT40u+2DIy3KL7mIs8/64Vtv2zMhX07SMBPOJjO6j2T4TJq0IwFgFoYU4rOXlEpSUQ4jVK
DdwgJ5eYprFev0N7U31KcNFTeCv1Qo1QLbdNgPJF3ceEoJnHVvboXZREGffZRE5gVeE2YOtYZze9
tXgGfXtZEG7UZBKpvIuMiHayOj6aiGxn+KPQVAI36/X3o6noVEYH3fR8bRFlOJEUH1YoC3xAVd41
xIUxJEQ43mlaTMHD7SotdHMOp36c5KjTFwspYeqttgj0eB7etw3xnL5lLkq+V8eTNNk1qVTP00gy
ZeoNj4nGvEbU7zLZyyH5baWiIcvRmhDAJ1pu7TrieS0ElTCEFA/G+ty3TX4/DZr9fkjn8QuwvGbY
KUDek4Cpk4TWbLAZwlCTP/ZpStpzX9nej5p3jRCmsnPexzjwfysG+YoY1bUhRCVm/UKWbqPbPxnw
AoKw5cdc6Qmxghfm/RhkP6SB1RviFwXR/CPpOSURv+pijGFp4rnAXWAumk8sqPhOEtJ4NwIE+rzM
47jXlW78YHcZkYV9nBhHmFhxs0N8HhMFkOp3bg9nHTcLtshxzH7PCdL3vHIt302t5iopl/kDYDvk
zphY2u8O0wl5T6V2baTXVb4vptQowxKK+lfZjyQQiqS+mpC+HNsh7rRgyFENRy5KK19NlnyOBrN0
dLRZGpUrD5lXtPT5su70JFdu4n6dAJeuSfUublFkpurQfFU1Z6mu1CZWb7MRjTcwTvjPBim9n8w+
58GDOnBvtJPYfld07d50lYkEuCTO7jSkliEPso2sdpptf7JqDOReQViNVjpUkAmIZKEYliySizlU
fjd73i8LYwaxDUjZflZJ2TY+53WrOAqCD360nAjE3sUGp/loQxNYMaZS3i4e3EK/tDt78ouhAcct
nJSPZeKeAH2N+VX1huq7LCdW27JHeeR7VYuN2MYgM4a9lDiRwLOnNaol8hEQDmL5IfyV9/DtHcaZ
DdOW+ttOxmiNKF4iLrbfW8JIjiUuEL9ejUv8+dMe85V9xJZjN49VXyEHqyO7WLrDBNMnSvJlid6+
gOfa6Gv//GbDn616jddOFxGK5HKnCdSzbCcIJSH0LDCLun9PzO60X3XqpJQdMB5jbbgaO7aGXp2l
+0KzkNpZkLZys0a+xldwb2KV+dRIRzsQrV0hB+yzKLccIt6anK8sqfRXren2d2qXX9IVbKgd/95Y
OpuTwpxPMs6GtYzycSIVerXwHAFPQ7plyj2oDA2JYX1627z+2LINPZRxO99ojdQv7J1PR+HXbuTm
jIDIvasKt80ia8nV+1ya8e08NfkXpVWIUJ4QhWYJAfAIO2DNrkS/XniAZ3bUzuZssDhLKdPRzKI4
z1uC4KfB2mcCGwW8uOZmNE6iQgubCbmobTV9HCyz/z5wXKEeOS5SPWBSQSNGDBXCWmedK9TLSL8D
1ZTkeTuoGz9x8scjjWVTLjvMzMkHpawSDvZpWXs7O5X2V2WY5XU5kZ/BId2IWUBMIS8cvs7d182Z
BHpUXrO4phG+O/1E/DsVipqSYPIZtTCuwNjinKqjmfGFGtN37/M6Cd++uede781pZe1qgSyV84Mn
7OqrncyU/xVktzkZnbdvD3HmaLclvHVz5nRokHN2bjqOQ6U6VIJEZeTXT7OxOBdu4pkL2eLUE2fN
lKRtiiiThnmTEM8edojhg8lmk/n2hZx7A7eWeiFWW4HMWEaGtaZ74ufMgFwD6t5LrTmhw+cnmK18
eRDCI81xrL0jwU/5QU30+NeFn3Ca86+8g+5mMUNOOHiSChVv2VAfG4wRBx2R2INGvMAjkdiDP1LQ
/Sggs1HaMKzbvK2sx7Ut2mBBPxo1cfmv/s3P+f8kv+qH/x70ZZX9zGu5DfASHZnTFsiKSGHb7Lul
WgQV9jq/Lmsl0Ko635FFKv9ZTWqbn0A1zClOevJoBHEawEx3g9qolZ3RxfW7t+/tuRm0WWaGRasJ
gDRORcZc37dJIdjsFDLEaqZemKRnvnTu5k1vFm8Fts5VkKWOJBXHSNgXg3aB/HDuRdu8y24MrbFy
bBG1rdUFZCx9qLvKu+7LacHCQHL62/fpzHK1ZYzjG3Kh+2oiwle07lQMGXdlotwmzbJiAgTQMS28
3vZonXB4sX7h1j2nz70y808dspe1ezFXs5b2oo6qWG0/EXLPBdlKzslEwWLwJUMMgEtYzRMOvRNQ
E8J4YozUTlGtHbn1ClQyGBhIg8nQ+S3cuv5UmxyE/d6WnXLIa1lgnn0+UCsLa/EqSlZ8gwTsA46h
6YFIEPnFmbMYZ0on1CNK5LoPY8dMY9+I2W4eaMxyNnOU1uME4S7do1Y0DS1UsxusYB56+ZjFY/FJ
LMg4fATGiPPefiBnXkR7U68lGYFuVlnkUVxTBCmLk3ehH1bCq90+yLMi/9KmZXJhkr3etgHB+Odj
sLXJaGq3yaJCX38ZxvC4Ej/G8SW/A3qpHXp3Kr+ZiXNJA3Nuzd1yclWbGO7apUUlxvRGc8fxUa0r
lQFdYsT0rNmPfertS6/4Hq+O8gWnLCRWvtYXxIJnFoVtxFyhxdB95ryIzJ5KlloSX6+Na3bEaJVd
aMicG2KzrepouZATLtKIVtx4jDP95ADI6mvGWi985c/NkM3SBmqnqGjoJzjciOICaSwhcFjFTdNp
zXFuSRZqNVP5+fZ0PHc9m0VOkEzEyd1NIs6OfeBOqn30DM8Lpll1dm8PcWalszcrXeqIeV05AkUA
++sHbcWv4AqSkYahWA/xIC/Nvmd+xCuLjr0p/3kD6ngF60qkxba4zpsFmAOurVCroQ4ig1UA0/XF
Va+O9xov/oNjV9XO0erm0yh07Xs9VSW7SO2X4IhB9KJW++6gfsDWKiLp20rcRGXa9n6aFJ/XLLP3
60CMNIdkEZDFRELySJak0g2HtK6oSDWVtZOACqh7yOJ+0ayfOSVYTrhg3XJL8SJZJwasc2Jxx5oN
0Gyn1aPg8e7iApuOk0/FdTH2HXEQuh2udvzNGbJ273AGvTDRzr2u1maVHsqmRsmgcwpwG477uahx
Mw+dHdhlbYdtSdcg7XQ16gDb7GVbklzZww4wqlK9cN47M9etzWpYSxuDvaElUV85yTfdWcX7VW/B
CI6qFkil4Fje1eYltP5GmfPvU9k2htNpJdK5pUiicnDUW8fu650BAAQtV9cdJ4zwh8HudU6NvR6a
zol1g6uJeB9J/nlmkxM91x+9VPGCvipARFgd+tNpNnd9hW/OptVyahHmoQVoJOQYjhhnqesLr9G5
W7XZTHrSwwwFpSFy5rnfGbrAqyHFcrdW1ucB7uPjWlLgePuVPTszTsvFi977siRFXjVtEukVZ3HT
WPqDWg7LD0cu8hrHqLySUPOv0zJN309FVQcrHtwQisKlqz2z+doibfFeZ5lC2HyEqc0OF5x3AXHz
l9jc5zox1maNbfvOk3pCyyLRMJmvOmnf9Tp1O2flK+zNs3ONB1nf6dWaHzsL048GMufCEevMkmtt
llwVf1gjG7YxqlUiaRhnEapFnoWT0LsLm4wzS+5WPUzRKTfXRUkjZ1n0L0asz7cquIDeXYUMqJ1c
qjdtFJx/vVCbJdddBHIi20mjggh6cPfz8mhMa3U9dcMQ6nWsH1xCCPZTmWBQz+fsUeijsjul+LCi
NjltDGr7fj8ry04mjnG1WLoIe+BO/+xeb4lnoAeMYXH5XJedyB/Rw1H3XvWSlgmGsLfflTOPc0sz
yha3xoY0ZtGQFt4BC6YMUtW17vFxX0JindnGmZttXD+V6uwYGUP0eX/lEIwUrUrh7XWr8g5mg4G1
SAgioGfUXNjAn7uozWKjVEaLfHbIIh7fANlIL66Ysj1uvKa6sJM6I76xt4lexjwkmEk9KlSOkn6g
BFsdJL7nB7JywTQkihEubS3fM24LGDlLIyCNbWAl7rpHLD6Gs0lAlOXMJvCVGV6UsMeAIsIQdh2o
v7cf7pkXaUsLHb12AAWoZByfiAuAXlEES+4s+9qmy+Nka3v4Z+Ns1qPYbhUytlm/IQBZNNOr5Xqt
PW2fUk4L0mopL3zyzz3XzdrjVQKNWGthMi3wwZc4tH0FX/euA0Bw4ZadWbm37LiabuCgrYgTpJzi
3Tp4WNRasezevlHnLmCz4ADSmgWzXkSdDUcB6a1FpDFfCHeha/+PhtjGFhUt6vqxRL+UC4jKBDo4
d32z3hOWOV34vJ65CGOz60k8uDbdUnIRqefeN0WNxKzu1gcpq0tP4czE/VssfJqtJzptFSVtPHyK
Y7XZNXOhHW21b3ykoMPx7Zt1ZleyDZzhpwNtL4wc76r+3u6buwQWhw8kpAxlAw4DIf2FeXXupp3+
/MWWZLX5sEwLxwhT0A/QRbb6udNqVBFS78IQ5wQE27CvIdEFxBKZR3mOjm9S5vhKnTMlyKXQD9N0
YtGfWjY65QV8F9qA2dvUr7rKdXal417cl597eJvVwE0tygKCY3Rat83sT+Ch+4CIAeIn2xrhv77k
3VGCfPJQGIzfq77WyG/vmzqQo2n8HBZluvIKS/gmkBoXaVzJMcJNNAoobz/155n6ylFrG7sJA8bi
eI9m1xjxTYPWeL+YI737fN7rXdEBmKHcivQQUa+NdaQ3Fi+gjwxoNRknH7SfFSLdWu6yksc4laag
2+u0n8dEcw+Dpae+RCy/Q3u5hmCVkl2e5FBoivS6m/qbVlY90DySK/Du+yrdwhu5JPZnO3XloUqM
Yj8m3TVPsD3IQfFCM0v0u1ntQ627tEac+SKf9NovJ2PZtGRRakwU+v/6MdfAjHTgrMJG7Tgsrvpv
BfsWybGdd2HhNp9zi1+75ZuVD6VmWrhzmkfT6qkInsfavc7aSq39kk3YGs7qmIB+K20vaAiEuNWy
Wo4U7qnv7QwLtwHHRyQppwyZLsj40mo4wxu+qFOOnb/DwHBF800GuqXsZQeOMcgF9zZQknL6VpWL
AWGC5KPDULj9Uc84F/gVNdinVMbd5Kd8tR+sFk8rsibjfWlo88PY2tZT2opUC3tV4rIY+sy+nWhD
Q5Ib+jENckOP7ytPsepQKt70LqG1KsOkgRcHpeMnXVJRBxj09TsBuhjtR1XQg9DX6gqyByF43jqA
RoZaA3oEuo53yGgfzjstK5LUX1wHeAucqHSvOHCyQm/RCmcX9/DsgRC41S8CQNJwdizFCbPZ6L92
Us2+u4OLkFJpO49+BJFQCz9tjb+r2jh/Aur2brCBnloL/dVe8+6bRAITXhc98c0uhUcJhA2f4Nw7
+k09CVX1SzU1JWCpnn4815c9gbbRbuI8ia3ANsZ4DBHJdHu7rdPvutPh8bPiHKmelVWwBAxhal8A
XOtXJRnwpNS4fXtQK0GpAre6keMImToCxpu4jQyFy8mmsXYCl09X+lCxGmiBiMfcCKiVz79qtRnk
O5ST7bvcySWtctcr45PIxfvZxn0JvdaCXJkQuFiHQrOBylEpBr9JKkg33UHcLJ9E01lfYB6QVqnY
hRPjaDHzT26eqcA19LT4PJEx7gTz5EICHKFS4SAc5jyQa9L8yKG6Nv5alGuNWnGRRw1kxuirdNOh
EFutvkeiMzKlVxgSNNekIHXVUqYvi6bVyVWmSfcjAaHZbwXpU3YQfVUVoVP1cTQPIreCvhO05c0F
GYZvTgboxMa14tK3k2GE21gs0wdOHAIN05jBf+JEYq0ohCtzPhQTdBDDkIa+a/LEBGWRktY72dmq
cVKb1McpSVcnqG1wHRk0tI8JeY7ZLeZF7BFqM6vGUa4rzKpiSUqxq+GdeMcWuOCPbDBt7Hnj4H2b
HG8fu9S9g2YWy4PrLUsBkdGDEAm30giSDBB/bvdwJyAJ9TdT2SzFnqpW+3WRWfK9V9dsr4DZPlWx
Uvxgdq96V5J2Wh20WNZ20BpKlBmZpsvAoNLxODpJ40Zs7+h8uZ3ilLuxa3igrN7mDy+Hs6EAnpt9
3grnKtc1wBIFzFFAyo6a39u1NX6Jx1Ze03LsYl93OysP6CZ575OsVwr0tvRDaW17Xf6OSnN9ELli
/ZTQGELmAhHIYBpWan1Fm30cRew81aNV8NHOq5lb4vV9AhFS1KikWzoF+8Fr1oRVO25uE+B4xd5Q
yv4xsQTMGZe6hxWsBTGPfud24+gPWB0Sv05XCy3FOIFZa2fEYFRvqo9IohXTnyE2/HC1mpNmYZvt
ilXhpM/pLdO6X92TiL8upF2GuTPEB8RyXbpTvNha9y3FxLuymgsJ7T1LYRh6K/BWq5EK7pIS9AW7
KPCDi6E0sCENXAO7enWHvanGzQcsM8i9percAPor3H3qVcOTlGSm+qvmrPsl81TaPNpEE8Q0Qcev
pg5jVM+ZDd4gqZMbw3QrzR7mJv+eG+iwkKMu7nP9ahzXxoT/NiEbbNKufPI8OY0gnrRx31N0/OqR
b3ZiMw6gfIZWSvcIzaoB69hbXAHTV17Pa5G4PuIcaCOq6ybEfw7TsTJAZviul1mPvPUtEsLUI1a4
YiYvUFtdGGCrGLtDQhX/h2XJW7dqPyWqnXWhRq759awrya+Kv89MQMzj25rI7s3KMX7GaYJVQuZN
0/m5rVvHBHm9szdS1qmdt4JLpVluOY/N3BfZvlZPVc+5dEzfbvmg+mkzQtOAek/foBfFEnp44ei9
V8RZ+FRn1C8xnJ4yGqr4vs0M574ypPYhq+k2rqDuyeHTG5upmJceOgGKPzHaK2HelHTbmOjNFD/M
ammZvgnQ8atTe2O9s3qkRmip2vs+1ofbOVs+Ilg8ySa8XHxQilXJ0VWm/VM52yDNoQYbNZrvovpW
eiU/rs6KRQsIYequqDBWBE0xZcMFKtIEp9hVlVAnQOAdirTpXYqV71tSm/1ycAdD0XeEcnRDULYw
z9h7lnBl+aSrtKfqRI0Et8CXXil+zFknP6y1qO4aA9ohUrFkbXwhpjYLZ2BUEl7eHEdq3S/kvBc1
bC7VmdMxyLIxMw4NhrSfKe/uVzYGne5X6I0bZHZ9jOJQJt160usWIlA9sIgILhxAOaOg2EdHd7yh
r20ROtsbB6rnio9g7SaTZOkBPdL7d//bk0wMdg3uQYq8+oxeh5+WKqL5/PYW9MwO7LnE++I4QOyB
3Y+q7R1yl8VKy7SfJuiXe4+161idIL29y5dGQp+9UK84c/7Y5rSwdM4iPQ3I96h5LBAC/+acax+d
Mvv59iWdq0o+m4BeXNOkmn0KhM87QDZDr2sYalhXabG3M63/MdgODehBlmFT9V2UITcM4d/OPy4M
fubcrm/2lyoqURuMh3eQ2vQhsTQ1WGSKmQXLaaAnqgx1CR5KSZjbOqvykTAB9XpqJ3fXmIUIjb5U
9gVhdm//nDOPdxtbNa96UzVysg/qVPPZIa9j362iv/MyGG0IF8sgVrNxn7BJuTDimUPXc5nqxc3n
szngqy0wSih58UnHJwSKbWbPwYJ1RLU//7N59FxKfTGOVk8w4PXJOViDKXZpqZe37C1l2OhZ8fj2
zTszVbXTJb4YglwWALCN4x4IEKb64tn35UzCQxevl9Q150bYHMZxU2uA2VX3AH3y45AbxkMOWgYR
y6JeKCycexynafriGtpKlPTMTBoAWavvJrevrmswYXtcofVBG+GLvX2vzhQwnpEtL8aJO8Psm3RW
DkmRfuEQe1S0Ca1xlT61Wb0cC3twLqhinsu1r5zgnqsOL4ayu7JTEeWnUTzi2GzrMnlwvE7e02kC
CToAETNsPPYdyWi3eNCME/5ZO5F4iUDm4/GJsPjfEFbZs2QDQGNAMp/yaiL1HFN4qHMy2rkJ6gUT
MmyYjEO1QxNt76DP2Q/GMDf7zKHXalOXRrEmnOOk5F0wLGa1U+hC7lttQb4Oj/c+WbXsYDhNcRvD
Jgj6cZlupNLMu9RRq2NVFrSHy4yvqjDXnZjyalcgVQ+dEakEJ9EBPeFF5su5TtTzn7+4aW1S5kjo
SuXQ2qI/auwzdzXJ5iEmxh6CrAli0l0w2haFctUDHH2XauQBlG6aXpggGzbCv3scz6v1i19QkPSr
d3EVH+TUe0boamt5T5fQ6PwON8XB0exWD92h9DTUhuS8SkIyQnu2x4NbN5ITxFJo4ZRb1p2XU5++
8LPOLNfqpndL8EA/mMqURl3ZagS8801Cy6lfKDeceb/1zb8+ArX05pi3z8IlENQkyXPKXoY9h+BL
MofnD+crr8M2jnTE4Jsa6VpEnWF4IQ912TcJBXbytJKfcYc+9/+ydya9kSNZtv4rjbdngjSSZuTi
bUgf5O5y1zxuiFCEgvM889f355HVrzKUkSlkA71o4KGqgEpUSZTTSTO7957znTJZRry19QJVIwhf
eonimBQmoI5imfeQCzMvcJpwu4wdTkxwxMcg7OMNzQo8maF7XRIQcpN25dfGdj+jsPzVyEucF5I/
PA5RGYRFnzHvWYKlW4/I9nyS7sfN7zbspVPXjSm/Tk5tQga07AuQsP1axLrFvu241yYU3hMSWV69
wHLvCH2wPdG6xidMjb9YNsWHpd8JgeAuLjc1cCp140oCYhx6pb5wF/xtjbIu/lvL5ke2RRrqeRpK
obaRO1+7lii3qQuIV0k78PgSt0uIq+HvL/VXH+nDTgDtvzeaUgRbvZmGyxldmE+tOG6Eo+M7xOzx
+637n0BcDO8NAWTv/wHhov2PDViUL11cFv8LYBfGmTv317SLbT9/KTg3vRcdLPndt//7f378wH9B
LuRv50wcYsdJmmdQesbg/AFyQeitQbKpsM8ZMiwc/4JcOL9RVAuX5EZdF2d2Iv9TW/ZdxC//jR8Q
hLwZghgn/k/OP0Fc2D/kw/9eUWwJT4Xy0TGJ0CHpBGTcz6+oDThapsUAmXvC8w1kHlqSjw3bqvxm
gmPsATEg5hVo5gPWSwOxj+OSpmEvNdjQceqGuzGeJpTCRmq+kgIWX+vsAK1XR4V2P6eL+W1cKhIh
27DY19Tnt8y38csQ+DGCTqUJcTArA31GaA7hbRlYQvlasaQ3fd/Zl/jeVL1yp8Z+JMeFnkpFBuGI
JLcabV9ZM3ELYOJAt7dLqN+NoQ7uXtAufKbj051oRcTmqh0Do9sgj+ATqSBtn0lsCUZGoCa+X4F0
60tj9eFNXQXD4MHtT9/DNlrIwkJyRL99Spt+nYwdLH7QgF8aPZoyf27OKnpbguLYakWhDrUgUWCV
45wLV1WWS6YdFhdbG6J0jJUcjfClIzDiOHRhlrIQu7PlDWE+3wDOi60tbdJ2n+sOUZZ5PmhXZwZ/
tmnJiYPWT2N3gLdKBwJkJw61VYG3i0gO4MD2rlp0cRGGEC5O9NyshQVlUi8G4U+hb9HO0lbnaBl8
svhsqOrVkECF5B/CczxeTBOQeCSUPKSLX1RSpfbOHO07JlXBrZZYYb+lZu0dEKmdcavlUZitauWo
o8XfF65wadq9H5pqeQgbBKMeQlVnp8s80M7jJodICw0dt6dZkUjgzHcUvBn01jfZTCZITsII34wJ
pTUZf7g5LoSe23d2F880VrRsuB/TTA00fdrzZteTQkJHn/ZOb+/jIl3W4xgH2HV6tzoO+ciUJOtG
nuNJU8Z3BwUbnDs6r4XX10ZLakqYoXAFrq8lHpY9kjW6pJHzSg14HEnQ1DB+9Nb8zWzL8n1YpP59
gnR5JZuZwXVQCJPwAx0qjA9/PqrXKY1IyAmW1vGV1XP8FsmxG8mUWEAZI08dXocpqF4VaH7AEjhy
0ODO1sKIR+ZAUO3xuOhEKaz1tkCuQ5QntiixNM1rMoJI8uRIAlMphnhjWClhwPQr5d7uODjRvA/U
4i1hJKw17iJaPlKUVfM2a0F2ChY3w6YTqXbXE2/NjRyy3FojFbHtrRJDtjBmJHBhJVr7YCRgltZh
VVX3lp6bjl/EEabRRMi68MmHKihrSadYtmWTDDeNO+fJTlm6O/uyYGjhE8XsvFXFAvemseiieu5g
lPI0aYJ+Y8x55IqeU9nhcuuzb53htM2hceHkkuFhEg+oT9M57amaASkjFbV80iZxkc4DARJ07aP3
VGTBM1Ly5YtW8tX7zK7lS5FhjfQ73apeskhDH1mGyaCt9HHWNU/HhpsQ2+HGUEmDaLon5YkeLKEc
w2mocB56nNf7V5tG+pcxxQG5osRIzqjwIr0qlkX7onrA/qvJcNxvqgXVSVxU0N7HyM+7ncnyF62j
tqvvijqHi2XiWDz7VyparV2ZJsxLkgGD8uxqtOgxLz46VN4FqlceXA9uOcmTvYrycF2UouoPnVW5
xr7Xq3E6ERI8Kbq0irybAFJ9Bzrf5XZYdYPGL7ehXvu9wL4DXmhp5D1c/dSMkE7WRKqvrCRhkcuT
Pj1zxLXxMOp6mZ7sqo3VuokIFFgNHbqjYzJGIRTqPNTfNMJydC/IosDZZtkiBXF8+lmRJ7tpuqpt
h8ydmrig9LLEY1qAyqjs654kg+6GQBV98a22iAlamYm+urUMMNr7JppLfa/VMcPgps9tSUBTLI1e
eNZQz3LyVM7pmw6qEbfrdu71B7WMsiFZcdY0v7DUqPu0P3m+I1IK+pNwwrl5VLbeZe/Eb0+R5xJD
PG5I0B4q3yFfdN6mHGtYJebMeiJbx7lueRZb6GD8/CqfhPEW2qX2xuAMwHkT8F15qRkTwGA4eXc/
cm8WDKN14W6SulUT5vxYTqt2jqKTrafjvoUV8gz5Ouh9ubjJcYE+ZWwDZyAygoGxxkxwLKuvYRfC
QW/T5qqs0+S1qpHFRZE0ngJe6K8Go4bFHztw2B6LjmpWGOnUNzWO/YNph8RT8LrlnW+e508YXYIo
IcwucRrQKIHT4jm2nCdzmMCXSZprTAeXnGN83ZFtJ5wakpmoWXL6kTBvL5Alqw3BdeaywkdaIg51
9Wlhv5S0HZFF3glZWPPF2Fb2YzmOGVOUqZ8fRHXOWhrSLAyZMIQM4kwSUiMv7ujBbNK8QbVNG4Mb
WCMcrvfko07UyEuQRhtjYMrppdGkRozDdf+o/3DFa8qyAs824MEzpnJIX+oZND3Eamwd+KCEgHud
6eod20XCVRM3SC8XN+fzsB7LtWaHC49ZXIpX0aPdIvDIqIGigx8bNknu2q8ytPPvilyAgsJLVs1G
6+ELAJieHm2oyKAKAl2+oVPo7oFVg9xmepXlHjFPLrs43oWvALTd3dC57TeHdMRrt+5LFgxrQFvX
2K2br6vIzm4IM0rKactu6xb6ocir4LFPSEDzCT+oEUUyOv+eokT6Puih+92wKp3VKbdOmKgkmXwk
GVzZpEvgUprLIyOk7rlwaipzDOPlfdzadeoteA+RN1uG2MWgIdSFow3USwVV22XWmbQSm7gwu7XS
0QWuKKy7iyBQZr9GpEcUX4Sqp/C6yNS/yXFa5hXzalgwsFaChjzeMNvp0wDL3kyEuHfM3gITnYTo
4nAhEASiJwGD3LDizDUlzn3XBoX0YzdtMJqARS59Ewfzs17I4dklK8k8j2eJNILNQU4wDMnlxMAG
vkPb9+0OzaJjYW3PklNvEap0yvOERhGJHOEDO4qe7hI3NR6VqgU5s1MbbKJWMtmZULFaQCwdEa5N
WLJkdEwFQKGiaOQDYSp6u104OT03Ksro85iEBS2JXl2DnojPEWga3e0pTLNLFvXoC2qq4Vvep+E3
TrPzWwZ54dVZUqQQDLD46sB0AVKg0SMKn3deneOrqpbXXAbddayC6IG5ihP4IbHKjGsZmhPvraXp
/Zj0QcpcxZAvc58sBwJ+7Xpjm6Pr7iuFC95rxqAzdi25AHi8k9B4rPOhvEbLVOYXcMemb4bA8rMy
2TsORtCP0aqxCmNgzNszgYmCWu1grAzCI2vK2I/k12U0jRO5BynGeISBBL7PNmoV0/OuTdk0BTNR
HN4kGTrmwNpI9IW1XkAuhpuwYt4L4X8ynjkjgObvSw6JK6d226eok0w+2gDZvVeFTUraY+cy4URA
qSUXbgBDi1SgQKhV0ZwTI4plZnjvqPHeSuroqTRdCJRaXgQNRB8RPRGWM747iqTkFYGBHIUKUgpd
n8C9+EDkTnTTM+WtMWqM6j6vEmwD7PHhiTwnLN4GHKbEdwsClbA+Tfy0U0XuaVFGbK4TXjPylLVn
s9CUCWzcXAyftJtir41pHfmDPdu7FK7YQ8LsjAW2OYdKlHYbXDGm5m8Yi4DR2TAb5BLRBDRpnvQR
c6Iftd//L4j/WN9aFLF/XRBfvrdlF5U/VcTnn/i9Ihbub4xlJBnlUsFqdM8trt8LYqHOYEfLdokm
hrXtngVU/wV9FFTElL3EPusO1ao6tzb/VRBrpv6bVNDOXdvWQQbTXvknzEdKbyref1fEDtQR6nGy
dAFPSWlSav9cEbfQf0iYUYFHEMywItrM9vui4eg4OmTR9fqpyptbw2rW1jxkl5kuunVX9nvdrF95
zXcBnJGaWb1n61G/xWeJygsDXwnMzK+ZKOKsdVe9697EeFpT9ymov4Cf8MMp9+ow2c8VNW0vn4aO
k31ldSd0NvezirsrrcXR0pG37qpvdMy+woHRWWmyTZB3102csYslr6FFCGMaCFjpFiKcoitcj9ZD
45tm8xiMchUp3rQ4oHjB73hlFtGh7kxrxV5xWWTxVmrtNUoVHIgR61FRLzuwDV45CFpyVhqtiGKl
rOvbd9tcXucBAFDioDWKxw16pu/1JMdNllWkjSxvSUrvN+VjaVWW7a26W8EReJXS7VfoSjYqgvhB
ZqhflhBDmvy6n/PCJ9rDC2z3qx1fWna4i6PHSauH10S3a191pL71MNy8agyFj66GTKJuTjI/pNC9
L4AbF8PkTV0NQchQt04KPqRqE2b/S1H5dr08y6xjEDhZW10VKBFMIoSm6GC2BqPtvr0q4vGGrf/K
RIm5EMXSGuUxdemu5mXxsjR0P9xqQi4YElWnF0e75NxhNE28nrSyWjup0DfYf5LtovKbKKnWHFS2
g9NMlB03VpAdzSY/aa65b5E/eUqr7po+ueWIC183JC5JduBzLE19RUx5rVHxTcppUXbzf3Yyeujo
8+stptB8NWA8K7wlb7UD7wrqBEf3OGlgDcpOGfBDw6z666Ix7zQn1u7Shkg5usLwdEa32Ip+edSs
8AAi4o6jHGePun4j7k334bQYcIkq4fWzHC8G5aqzHjF4jB2DFZ1GOtTG2NyJedz3SQJlaYoChOTE
Qs4NgpPEnupVGtLQkO110wTfa8M8yr56KtKCs2xpMc+306uYMdWlaUUbMSi1cfFvbzQc135Su8e4
mS+QfOQrOEv7KGe2izaDw0XL2U7PmlVHJ+radcYvFsiITZ0pDQVtwt9VR88plAjzXDN4hP4iuUJ+
moJJAhnxQJLKUWXRvCH+qeEVFNPJKvJdttgIDfrkZeyNlJ4v/kHdrB5TtAkIIcrTWI30o6wgX4dZ
/GYm/REvNQdVJZN1bOoXFAQZpQ2OJ2vc0a3BedPXMafMkXIYB9RBw6aOK03OWwur2yo2XEDFE3kG
kZN9HQ0OzcRkouHqNHvVJf3BaOIH6YbDqiPD7IwBw4wfrVSIJEMl01e3YJjV9RjrAlvHDKv5okHg
R/8NVx1+jVi8kSK2FW2c+nWfFas8hqwSQZdysWet0n726EAxSb2KRVavK16QqLspAm3juq9waSYe
heRryAyrZ85AiNd1ZHW9nyVkz1hWU1z2w0z/ok9UeGdSg13QuakvpSZb33arfN0gcjijZqOdEWW7
hpbaK8fycTMbgfE8us2d3YPhD+ezPQw1LNAx+1TRfeIsbhdfSauJvb7o5WrMzWRnaVQtuGa8yR2H
Nel35HGo8spcpmO6hPvaIFmc2G/sFhDZeBCqa7o7h7kacIa73xY13CfJ+JgRjNTkUUkxqL3HcnDX
ca4Haz0MrkJZAcMVe2uYDy0ilPNM9nz+gzQ2OyYXKrWLtsN3S1LWSKKAmR8Fo0alOchCQmJfy/Gi
1IZr8iJOxJexFughMkpEffDGx0NvO3tAwdjbEIRdoESFCq4917ITlGuD/k5+ueM5EBl90FYE4RQC
qE9RUsxOHM+WZrrUs6LY9oTTea0qxlXSTjZ4d7Uh5O3OVtlL2tyWQGWKURMkkZ21gFa27oZwPMsG
5/sg2xFixPrdG0P3OEvRHrVQ7ItxWS99sSfxttU9ZVJgavZEr9O2xk0fC6JGg1z5I/bTr7itACxA
3zumMrpisMk5O+taJGRRtKYtOG10FV6N+ReRFvrKLolTVOl8Ypojvwx99S0Ou3bbwPn3rc6+aFwD
nba2IVhsheJo8SrSlrpI7keyWjnmnbQ4flzsGM3hkO9J8d3FBOPmdkPiLYw5QqfJ/52791k504px
50EGTrCjnCViPFwQ23HyTYdijRh3JeueUEXn4QwgGvvgINPxm44ObAk5j9pk6QVOdKxC/b1psweD
TM51aTX2Jmp4mEo7yzcymuiHR7QRQHSlm7kLNm5BEdq2JlypiXSQKGJUZja4mLp+vLUG/WWKl02p
iujsUfiS6lrnFwYLAKdNuWm1LD26kPNWwzK+UGBUcMtaw9jWSH09vXN40IlE38zNYm8SrZ/X0Gz1
C1FoyzOu4CfiHDNK8u6srEPUjfZpWhedXV1MNlLkiEC1fVZGyVuchAMcH40erw3aZkVANmi/ICUP
Xsb9GwS+fLfMgHy1yOqfYkvMj0h0y5fZLfIbPbXXwC0Uxe8VtcNs26jG3MmvBv3O1KynvEjb+0Qf
Rn9RT0Vld7syqK1N1NEuCMeMMrxkkdVS1a1xQwH6GoNX+DQOVSROhFAf85VVRxtgs/uJFpVX1O8j
rNdLINEj+W52vRpm+0uSIK0plL3LDU2/g/7xJGbJXqZuA9VvafOaT1ZYMoVotKOJEcELRQ3d1yDY
06wN9CEtu2WWVvTsHH0D9+UsbvSDMrxC+bqPXH0HkIZQaCoIQcimXdQXHWu8QLmDdNpPVUmSIKnC
McVOZj8iq7gMAkkGDZ04InYDhtubOSDQJBtihv5OdcHc+j53AS31OUJFuJV0HqbxitbJNurO76Nk
MJArBK+1Tw7hOkkUe2Z5qWPxm8LIL5DwVm5w5UT9XSjMV8ArJPQSXJZhtiWmOLashzabIMwhd14S
DYE2JLSETFmXeD+ibddZZJwIEGefH0mW01aJbPzcEu+izbaluIQ3ihxvxnnN4AJXr2Vfh0X8NaMC
XVq5qlBT+MPEeSnkRVAoFLRwS9PrAvDgvqzF9oxc4Ni16aXcky/tbJEX8JUXWrqJ51CtAmu5TQtJ
2DONsTQf6y3j1YfSIFOS8tz2yXrtL4j2fnQMiWF4ZkPrZnnVF3xuW38LlTwYOvtZOy/fcUMdidJN
NvZI7mZB2JsR7sxYXPFQc+SLsdAuBPnV7mYsJZQw62JoSVDtm7emvdX08a6y5Apoxaoy78oyexmq
8AmP+rbqnA1i/h0sxMs81Haq1k+1DeUKdQeBfxiRp3GC4qjHZ6Sd6ZEa971MnWebrObz2pDK+qVU
zTu61YM99uh1y8s2zraj6LcaY5woFZ4dV9vUHr8NY76O5bgfrOEFTp6rh1sicTnNNxszdy/N9OQu
4+tAIHcbXuoWcv7lppzcA24qH5nrxqEF2ETNpaQpVAeU55HBQlZO9NAtzjYzw6Q+jb9IzrrplOY+
2FrOTFXxJmpxIVsNMdqxWyqA8GFtr1wn5XMV/JpZl98J7iXqrnOsy1kSgra4x7our0qzuRk0CFRJ
eES1CGDEubaBSi3Nrdni2ddx8vhIXrJ47jytFkc9nlddI8zVqLGZ1HrpWyw4O3d+Ift1E8jsKY6z
o8VB1W6NgxLqMbaih6pAO76EcbieDXSbtACyuL8uDf0FQDtOKExxbAn9xdybV2r+CjwZmSUzm6md
ka9oXjO5u75wHzvJ4aXu+j2525sJicm2N7WbwTQe6gqeibycpPuVJyle5V16C9Sk8Mg1Z4SYZeF6
jMY3ALPuGjP/RmSWdSzmygS7nV8skzgliX49SqCN9IHRGNHGpkmTerl6l4QAeE0/P8Y426koIt9h
GwvPj+XgvkyclRK2Mr3QLrNC+cv0YCq5rbQz2dQFGiGt4baIh9Wst1for/1Q9IeUPTDSJoceOVtA
P9m7gHQ+g1nHMFy5WXWaw+Zoas6d2wcrGnLPVoDClGWPPaPBWS+qhx5yoPwCKeF9MQ+xZl/TPJUk
Wp6XvRt4yxft0h/LujdvmjL5BoPyWOr2Y34O2rUtYs0tNND8dVGgnewxXqdOtxfWsJ7j6rtrlDdT
OKzL6lkk6h27/0WeFIcw1qdTaECNG4OrqgaL0g7mnk2bam3xRBdHqzThP1OwQdOxM2LlxYv8Bhwm
9aO23GmlKVBGKeETHHwkBBc7yrIOazQ6DMFSR3tqKumn4BE3dP/TtdOI2NfYGrJ8ZJgZnuyGIynB
0oRqU6aTUT2iIMb14wcFKGm9Cf10HBziwavvGhOeStCiCgv9lhxTZ62gXpw7fx1Gn9HcGaMDiVPR
5Myc+6CKXiqcEklLXHB4RsDX9eOwMHiZzGLcVzlsg2C2H618mf3+7LoyzeStq6y7UjPR9CO8jpAn
eqZT4qkyiodhOPtwgnqnEYcDwqV5HoL6JU+xa3CAJzw2Av2uxuQrsnTlN8uk74OyVJuldxijOfIt
HMtb5oQ2gBbnugEVx2+DeUpQy5XQ++MSylNq6YXHDAhtXEPkVdYueD2h/ZH244LxrcMXTbIMaK2V
XygnGreJBUS0bKdlq5MUvyEAu8Xagtw/cjEEuzIp9lmr0/yb4+DJMML7qIYeTn08nX9bf5WyEjPY
5IAsGohh4owlInnW0wVZqA5NV8+0+kMWcILXmvAmSzpcLuKWlG4vku46iLFWZva4dsv63VQGRuYF
cCqzilkFACgzcsbhkAWI+2JBMVEnJhiyWltNA8qqiNGYL8tY3cWDFa25pRPrw27Ga8jrx2llKqfr
LqA/HQJquozLvMXpUGnigCa72KCWrZk1jLR9VWXsSAvgpFTX2WvgTPmOgPqWEu1rqPFu68kG3ZoX
p+q51JxL2CUbtxUwkvPvDnutOeevUaA7F+UMHN+rk1F5kxhe83h8DJICOrWkdA/N/XKOEF5cuL26
eSkGHvOpEAeOpthtWKsgusV+yhirgvsrbVY4UCv3vVHp7nrOiE4yRy3asbXkmqLyMAI2P1twFC6d
jSqM+IuRTWSXg1jfutTW2xBciY94nSxwxp7BLob6nq/1ZSD53VmYyPL2sXoEB5xVx5kePsNJ9K5h
pjWc68RjH0RvvZuujMk4DKo4WTyJTht9QWhwKpR2HzutWhlVug6SygcXsImwuXjjAg0ZVUgTzMzq
O7blJC8tL4XR4ttBvy6sHtU/+BxjPIRNH3qMlDeVgduhL8mmLe3iYBjmKeGohmNu34zxu+Wm69ga
9m5sXgx5dLDqt0wGD1PrXA8jxj7CPXpH7BU5sUOfIb88R7AP7Wvgxn6b5W9NOp6Ysxyy+SVUvU+G
/Y1phVfTnD4jr7+sUjioHNqw7viEq+9tR79h7Mlo4Jx5rUWrQhsvrTK5NsESMxu4Doenekpuk8op
PWtZ1rZTPdNVsHaKIzEHxrJli9UQXnjSDDdZ2BmbLJnjSw2O+BjUpx5sWA585MiI9yoT7g2v5SqS
7b0VItBbtHeLc99i9k9jRL87a8tDXMS36STcE/5z+QgLV18T4r1qyQHz4sxcmVrzkg0F1hdYlaI0
LomIUcwAY9sbpXtI2uRhaIHKLeBe920U3xCIG61tHS9gWtSnjsGdB/jpbskUPfI+9dNJI9/BuAqn
gAjpUnC6XKwCH1P9HKbATjyBFMRtG05E2aPAjdQt5EWorOL43rublKkFhAVGEmH0vU2bcof+zD0W
bjXTysHAtiEj+aKJ02spaCh6DsUuZpzSeSR9+0G4rJxDiqUf6NXODKMjjSGXCUMk2RhMQjqUkcRb
oXPIwdSY9ms7DHfIdSgQLXUXFtMdUWfPQ82R+n+ssf+/Lczpb+Vt6yYmmOonfZviB35v5lvmb6Qq
28oVxL/Qzz/r1H5v5pvo3kwa6A6jeEeicPt3M99w6PO7JEWSDWy45+Cn/9fLN8RvprSYFNoOZl4b
Mdo/aOX/rPbF1PpDd+dISximwz9+EJ/GNmKJSGMQ2TmaIEbEkGue7c8I+j9PC/i1LnkeiDfJLVOu
pYsP04IIqZzo6Jx4OOTq587NpgtEPwOtyz4aOGRT8P5hmPILKuXPMuMfFzRd7o2yHJdm+Ufaz7So
OldLesansoeSa1btunjs9hRfySeX+tMddKXpqvPHk9xA5yObcp67JGP2S3wz1qbXliOyH2pVdP/3
H+gDQeDHJyKFhBR7g1vIFJ7H648qYUOyVBhTbyMDI9e6UAGEfDFqzZ3QkFdgNinfgy4fIs/qBQFc
huo3GaK/55YR08ZiEv6PMjZ//3vwC/EvbrAl/oSQQR6CrY2/h0MSh0yhAs0v2679Evbo2P7+w//i
27RMm3/baDCF+5GyFcKvy4tkhOtDlAwH6bG/r5DhrWKVacYnouAfXpZ/T7Z+/2Aubx6vpAtWR52f
5T/IsUd663M5VtLDJWDujcYN7iWMGHjuWnm0UbRcp4td72GMTz5OaZpttU6NFhcCArEGbjbXB2zO
pUiGQ9KhQbeq4F+K4r+Erv7imZOG4GETpk4M4Efex8wXvRhpLr061+CUmkhZKgER/O9v+6+uIrkL
SrcY8aFZ+/lO6EWMDov5kEdGA2hJbNn3KT397JM7/rMj68cN5wliNZOmLgWnh58vwxijGc/ab0Ri
S7eRSx/uEiaYX8szlMLMZw3ghGG5a9cW4u7vP+Gv3iqS9UDSoSPn2TI+2I6EVY1wZSPL05uorLwE
T9yFixRdbQYVGFc2sgQK10Ew3ZQO+Q6h27QXhVSMwno5ooG0gbj+/d/0i7vOU6dwP3LvFcv/z7cj
BK8qyzRlrczt4IbkvIlOnZPf//1VfrEiO7ZDch/yaF2wsPx8FQ2OeWG5Ceu+geJmzBdGMXrcWArT
Jm5lFMbB17+/4q8+lyMMRBt8OINt4OcrAubX65LuxRliwXi2aWmSM19e/fOruBZqcrZU1Ft/ivUW
MXbokBrCTaW+rpasoQTUnM1/4ypIzgVvBiv/R6j1kuM2nvKaGUBbDddGmcVrBGb1J76uXyx7DiuR
SX4ti7TzEb6vEcWSVTk7CwcLa2tENAiDWSvpJGmfJXH94stxeQlwOAgdIdLHRY/yqJJal+PpRjm7
cqY0WCHp+yzm6rxgfFha3XPgus0Dh0jh47KlT02edzoq8bw9o7V0xoYxyC0zoMpuxF00w2XPTKqW
yP3EvfKLW3lOvFTsIcq0CMD++eFzbExNWsVx3xrPCAe7zTf9MkgGg4X2yWb1s+/vx3LGkqxLJBK6
rjAg/HwpldPWhySGdD0pN4gUhpVrFhDcwt7TCrGvcb99soD+6stjL8DPzomHXeHDAmq7pYPoGbu2
OZv0rls85S1JU598rl/dQkpFhB901Sz94zlHgDlYcJlaDAIG8wITQrTBEticxr43P3mJf/Wc2DqL
EjoXeKEfYTihlY+DHDVoC7oMd27o4JcFx7B1WVwu0WMz0NXS7B6B5bDRK0v/5PK/+qRQuFzEjg4P
6sf06LLER8v8kTUkP3d4NSs7SngGRxrs1Sc39VcPC/5rB4uJJTnMfzhsFKO+GLgV+Oqa8WoKils6
SUygm+W7DJJLJ6TU/Kcrl8JSzu6COkMSq/bhGNkXo4idgYbDGOQmVWYgDggN7PU/v4pjo0HifOJQ
85g/vwNTarV9EBQIB42KKUnbiU2ZBeofGZ7PbxqpsxJ7j2QdRvP04Sp2GxULohYLF0ot7xKwXV+J
yOu+ZcGybP/+A/3gd/68dJG0S6oyKbuMXoQ6v4N/OBWKNKKwdqhgOBviSg1islwY/ZsL2XjGYF8x
fO8n9KUjvdbcJnB5bfNfs5WBqb1badYQk7PNb/GkywzcG9vB0lADTN33GJLRsplGQjP9xOhzyPBm
nr8QkMOcX0eLM2xKt4mPKIHNFMbDgEE3TrT6mwuGy/RjIsIYkfLKTl5XCvs+mDsLBEzRpwwOYyvP
Nl0c22+BNLrvTFj1K9sukqfSGaXlVXAmyTnnDo8H2yis+6iwOdLjoCjaTcgf/BJpS8/Mr4jtS5dp
Fx+Rlvme1LAIcSfnmAyYWEtTBT2LHfq9aU/xSmfY5HwCHP/zGsehwWL8gVDf4ZR4fmf/cP+ziVFg
FCLfHFpbHPO+enWQS+w++Zb5JR++ZMOQZ1WbS61qf9wl0ioqW2XYppcM6XyAJUXwW+VGfp1n7WcP
1C8uhQtVujoaPl7FD89TUkPIKO0Yl8uUZ1ukAxJ9zHy2RxFI/Bnm8xfHXGWw9XGU56WnevywQxQZ
EUFI2EFAqEp9HXvbgD+TVe51M1UjFqA6O9Mn3TxAqKWDNEkcgcknamPmk2lyU9vuZ3i/Hyfrj/ca
DaGh22yRpv2x8dBXptWVHHFJjRbZvqtk2/qBGdsXWuIWiky6zDnWNk+bZ9qJcvyxDadTO5Ad6ZXV
gjoEPbFCx2YW1GGZioKbenKA+vz9E/Hn9Znvmxxix3Jdcgs/0ghLR5RtMXFiCepcvLW1gXOk0uzv
FP3inaQDeQqjpH//+4v+ef/B7yjp+9gmkYLC/fBtoduOYczQCaxK22TG3lurXI8NkkdT7ZNI3V99
PoeGgk5fynXER1t2aiQJ9RXpUnZEIas7C6lHaroh6/Z9tpOTGj+NKfjVh3MQtZqwYHiT/5O9M9tx
G0m39asc9D0LDA5B8uLcSKKknDNt5+C8ITJtJ+cpOPPp90dXnT6WnEjBDeyLDewGuqtQXUaIUjCG
/1/rW8cLqRnkuI/CpVzSDfUed4XxkPEP13MHFunEwei9sSg3eUx69nEII4eLRlF0JYewhmO6qGiv
DZoE12RWl1o9d//JUExlJIUU53jXDody2e1maHa8z60Y9k6uMzuQ31etdeq09+5DMRdpE/P+eNbR
rgcMeUqA6XCUnXRzS+d+aXQKN9mWXE5Pou/fWaY8EuaZ/I6+LI2HjxU5CIqLgAVpWOgN02jNWy7M
8vXjCf/O4m6wseLldSnumMcXHeLQRC8alqeoFvlNqtJyP+ug+U78Ru8Ow3N4KKsdzJrLy/DLHuLp
Q9LQSKUoSFnjrIgM81LG4yny/HujcCrhUOJx0dWPsS8sZFTAdJNXagn9GD0DdkbtGSde3N/v71zW
XMPCecwVlJrg4bOAjyvtNtMw3EY0pnorfyM49JYO8mWpUUr5+Pd5Z8qxCpnLzuuyexyLvYEHwh8z
GYwNxnxC3OluPZ3+qIqMP69sUUrl8q5z07Bs7NaHzzVamiuTgUgvRw/dy2YeXUQeTX/i/v7OtwdL
z+KCxllueZMOR0FpEYKC4C5DbtHiIVLdGQEz1ue6dXO8uoNxolj6c6U52u2ooEm5zDyeTz8658Ol
cxAwc6XQqyKI106RGo+2sNpzjYL03VyJ+XuczuKzmNJSYsPteqicjrX7+Hd877HN5f1iXuI/Ob6a
zqYcg4Aj3ooMwXm/EEdJhdCMh7bFODoF7bD/8/FYOXTX4HUwxfGxI+cdCQAvImlTenGmXENuPZS6
9y2kixULtnb38XjvzFM6IjqOhAUIQGDb4c+qeoBx2s86sdZ0W7fzxEb0ISoPRz79ByNRPTMolTg2
RenDkaDh64GTjRyV9QiJBkiDtQfT9yLr+uGPSxcO1TY8gGzPP9fhw6FCr9REaPFO17p1S5Sn80DS
2Xwl3fFUl+b3QuxSH8GSRW+JY/bxYm9HhpcYASOhGsHk55mfXQfyTwaHFCm2Q/gNwiy5HxAdnlhg
3lkzKXFR41qq/A417cNnVO0I1NBhzeyj0b1nL4LQlUXzienxzvS3liYXn5yDB393OAolDQ/LO2uL
i7gc9/z85NScfkMR/WiC4c8XaOoXLJYUEEDgHtcwanPmYmawZsowqdgLPIwDUYoaJNEHv6KacmKa
vPcV0mlZOom0vGjnHT5chthvudJh3FX1+CkLHRR3HVmCH8/790Zx2Lx0VnqqacebG4etrDIK5n02
R/dpIDt/SE7eDd4dxNBpwXBGZLE8OuHkQVAC7+QeCiZoupJVZ18rTFH+x4/y3mJB1Z/qKk+DJepo
zhUlIlitdm0S4AGbYWi2zsca+hPeHe0/mN7UQmyT9icdXXm0WuAOkJzNONAjNQSwG47eZdJp9oly
8fKBj/YYi1M8tR26cdRYj067SrmAjTpmwBiX8T5UduijQCm3vTnPZ0NdInLWqkul/5QkyZMVkndG
5/TG8YB9i/Xj6BnDWKC21Hte4TzVH7KqCV/izjNuCs8MTlzKfv/lXI49UF+Wpd757dKiJzggpsbm
uNi7mIu1uP8clV22G6GjnNgxf18SGYr2u6AKt6y/RzvKUBvRDNGXirWGHgmJul2su7q2X2JtdFqM
khTLXeixtAy3H0/Pd0bm3sKBmAWESSqO3mekRsRNug1gaXjDu5RLMMQR273nDoqXLCrNGCq1E28g
RdPF+Xjs379gLoQcwGjT0EWnR3S4lngFcpyc28WqjREULhezfYv+62wqgQ58PNTv77qn0190TW6E
juR/DocKMG7bOJ4wUGudc5sWQ3sWtIi1/3gUTuMIAijo8s4fL1sUWYmGQVXGnQljAyZYbc1nOSU6
eOdZIA3RKuVQwLv+swrzy/2CDFcoDwbHcSPT2r2s8xkzWq77Hz/LOz8OU59VhL471/bjJooty9wU
lQvCIJ9132x7Dw08Ss6mseazj4daNsTDFcUzdQMzPZW3pSBxtKJMkTHkAL15oLyJv4Rd536aorZ7
CbHE3LFGR34fGadAY+98i9w0bIrhBo0aFuejGRE64G7VSJEzDMJnDM4Y6HstfP340d4dZZGkSIo7
wIyMw1HEBMLCMWZmBNfobQPWckNTaNr8J6OwJHN94s53PEpVyhRdLaMQFhT4/GxIGPLsFPDuvRlB
3ZKr2dJZpTdz+CwNX0+UtgZS/KGffcqW89r03AUQTFjqxw/0TtmO1ZCLIDwuinfSO9o1B7pmSKWZ
4zVhyMUqLvXC1xxi5VaUEcTZyA7wNR4s6TdCw18+GPl3rqoeUU6jpXaZFmW+VPbwKWlACw72ZP1x
nXhZrT3J/keR3nOPl03QydbIeRkxaJfvrdLR+STxqVXr95Mko/A+UPChXcqXefiNA3IKwD7wDoaY
Dh9NxynO04Y05TVs/nzNBhn/+USyaGYbS0OFW/hxSXByWy+san7iKpT61ZCZ8xbO8nSiofLOS8Gd
+GdBgVubedxQAczVkm4pTUBauXnPx3giTeDUm/dOMXpZiG3CYjxEF3SJDr+8kSkz2e3SxSgr6ypP
XHkmsR5/blSLjdGJw+IxT1PIanmBsRiz4Pc5jbp0M/RJc4V3Ij+xyr3z+lBpWJRi1J4o8R5NmUm5
dmqxE0KcxmICXjzelbJuP1vtbJzY1N8Zis2H2t2yHCwW/sNHtzIn1BWcmlWSt9FNnjTZpZyyZjvM
gTrxIrw3FGUopCioBLlSHQ1lYrD7uwVXl2796sI63U3AWDZ9n8GZ+XhVeOd1gFtCd8yjomJR5jh8
rG7QpgAhDNUNEah9TWLqdaQ5HpZAqW2bKT7VoH1nntIzpdDKmrdcC49+Mc/iBuKKnAxFwtH9BLf1
XurTqay742+Q74yMEtqlJsUL6qxHTwXNrm4dxShTRyOoxoG50d0w/gI79k81hKYu9EWdQLmfn8o4
noJyou3XpBkNb7p2ay3VE39s2lPZa0fAWSY3w1AKhr1Eb0GiwTn8nYq2mXvk74sMEzF/bu9SQEpm
nG3m0Vx3yvFnj4z2lMALOxFbzwruZ9gfc6iA9pUndpLfv10+C1s8VXmb9+q4gmJkUz/rDs1bu8jw
lISWwTaPY670zFOxR8fTZdHI8f1SRUGVIVk+Dx97kNhN8hhFhgtN5dyDsX/RGGj/P34J3huFXgON
1p8dduvoRGFm5M3FvPqrupHjs7Cn5rG2iqc/HoQpKeF3cSCzmZmHjzLVHdEFjW6tiL4tNljpSNCz
cZj94SjL/GB6AHCjSspgh6PgRW+LceALS0239iXn2gu7wOlwYhTreN2gJIi1kY3GQG3BFWf5Sn85
MBsNSEKa2uZKInb+VqJofO5zJ3sG0uDkhGg61VtbeeN9WgXeizmI+sWMy4S+GHChGBNOgp82EHmh
VnXpTLcseHa91zFMnRNEpztfkMhXKRy+ylE73NraWTiX1QIAr9pb3N7OuMYRZVZnnIGLy4JUAdrz
Y29+m7JUm/04nLR9gdVObLR5Mrt1wavSUBzTjcYfc+V0G2UM9WVkD6TK1jJqv5JHzzkvz0YMHNXQ
VzB5Z8MlK7LRXhr8p8j2+zyx1qOB9WBb6NkSK5S5GAb2LnkMco1dx8B54XUp7nBneugtUXbr1i7t
m4gXFy9tWhBPn+VqrkABTbM6061soT4SEfxYtl302cWQNmFOmuOrXNXmF91txUs1GBaGnaweh1WT
iTzfjRxdAt8FLHnFgSB9Hty2HrdhNFpiq7xRYHdMAta9iASk5Ay7SWasFSe7EKxbYlVb0x09bZVa
xjyvNFEV+aYdZeFuqsSO+h3cBC28j7BT4CEn4tFBOdlnF/lII38DIzYvWbuBiOHl0QhnlDg0Xyq9
Eg/mNNT9Oo0Cr17NReF9sexRNme44eZvkYmhZ9V4Y2esWd7UnR1l6a1FRgQW6mDMnzi24IwYElUG
oDZsS67atHKIeIzVADzVzeorQzMtDBmkFgLZkOmDzt8zz9te7kmfMRRacbfuSGJOerXpvYDlP0HV
nG1aUmc4GIB2iohyHoj5iPWq1lY4ieQrNibjoQ+AVOzDruDf6J1ynDgj2/X3IlRRcIWyak7XOTDE
L6Ge6qNv5Enw6NRTH+wdUUWfnB7fWhWk5lkykfMTR+R86FMPkwbZ3GrAR/AMmEo+UMJvMFmDIYUZ
Y7YD6fazmdACiuuhXptgHqFpOSIfdw2Vje8wetIYU/VADE/swjlhEVTaK3tb+pTqgVetk67OurWL
5GNce140fFJ2P1ebuuLECVGhXnwrgE0m0leW8hi334X1EPbOQ9+UCUYc/jwWUohxuxlv2GXhuQqy
besR4adXSxiUYZHoEyRKwMl16/F7SxLL69Ci7PGTUcfMb1ZJ9DhSbCg2wSDLW4nQxt1keqlwyAj8
/iBRyejTVlNSdZFPu2K+VG6cjzfoKORLpGI8sUBbAIwRudC2ftlKFA4AC115mYCNGG7sRpnmFzsT
mFGlO4W8DHXWhuAUk9zckHE2qJ/pU8UdOonmKz5iF+6mgBWCHsfug6+J2ej5VTxHOKp6TaVPiqzI
ahWOtT2DAIqnx6whXhS6Tlom7nM9a/NWwBOBGCTzdNhXKA8LunVN/1VhxQF270CeXrdt0QtQC1XU
kFrbq6cOAt0nPKPlSDqoLM8KMyGzZ2pI7jmv7IVK2gp84Ku8yqxhpVscn9HrQOtZwTAGDwC+PCb4
p1AtIoq5D/pLO9JzsU/irrgsa5WD92oTfrw5s57zXOqfWf+b56rN6Za4Zm3v0fdVi3ypqr5W/YSJ
38R/5flmZOgu1yqFUS30hvYmmUDQr0dMl+EK6Sj/p42x4yEiK+22n2TcEv1tzAR+0aKGI5jApFhp
g7LfMq/chpaTvQgAubdpUOPSAzdSTrtgzPhOQj0ByDRxPQD6EUQWFIvZLUPMZ2Md+G0YmzdtXhsG
kKJ5KNfeZBQGCM3JGzYtYt9wnztNNoX+2FadcUZdFJgyvsJi+DIBW7kLBYbUlRMp13qooZq4q8Ru
SUIUlnhWHUvBeSdg/LxIuQSmnPWBSauzcoHBT7y/A4w0ZXzVRN8DPzRiUMwoPgFCNJOd3lJPY27W
pmribWprki8bhGZAkDGpU7FDpjUii7Rzd0bD7WZFIjrevUEk07XyZlyyds9xdI3PuwZcORYWrA/S
n+LZ0QEwIKKxz2XU9T+QcM0gEmJz+JxOI2qNx67I6ugM1qV1n+ebqlISZKqZv2GLrqZVENnzeZr2
kAIKL8CusTSaDJ9XA5Rfx30eipbQuM96+DTBW5oiPTejBWlRF4Z7ZreaLjaFXuvP2Bdra5Nok/uq
EUK1PN+Y/aig37ULVdkYtw3FbqB0+RKmS2Lg9KKB5b/Hn9nmq8F0M8sPeaGohWcZfsZ5rhImcE6m
hL9Aez/NMV1zOM5muEGSH5ybmp6C6dFdPrsVJpPn21JWr0sqHXkIaHGKDTlc3D3mvIvPYJkMEfSX
vKE4a5H2hn1yFhHQRA9g3zAG6a4eiDYn/A++C1sYnsjWxfvde7X32dVTsLMNDFYoufSfMBPjthe+
xZJ3V42xgA6SdpW15lCg8e57zoy9UhfaRTpWvQZ4G5zQ3k4i724OenKE9bTGzpiN6rprHUKyrWgG
qoMO3iOto5G3TPR5XBcASspvwozARFlU8fvraUTld9WMaRnczIEAVQlnLXDe4Gxgru3GytVvBLLY
xG+wmFjPYybbbMe0dtobvQOSu/IEs/TKkFFChNssI/kpthrWvljKDr5THFjyqTHScfKtTiPX0lAZ
mqoYS3RypWXGJD55hBMbOy0NIvIoM63scBBiYNyKKB7sbZA04bDWvGx4UVU7dDdT0pmfqjkIwE2P
eWRh983GXvgB0Bj2JYrcxdcu7s23jw+Rv10jxHJFQytAE5/r2nHby0zThuV8wscwDaUfGXCMUitM
bxw5hLcfD7Xcjn6thnJaXZory6UF4T+dh8PTqkYCpROZs7UiT3BgX5JyI5XJXLdA1m4V2YbncdgY
Z001zX7TdIX/8fjvPiqiBQp8ixDyWEMwEDyWRnnDNYYoXvLkbPO+DkwgSJk6lRr9212GR6Ubz5Ve
stNyoD181IjwOWNykSWXAQ1gTVjTrq7a8Q9LFHyhJCqQc09lCy7hsYZFkzr5fQM7l9GUqQ9oWSEK
s1pEU+A8Pv7u3vnt0HMu9QJkTHQbjqohs+5mczsj382AAFDONhHHEmE6rdxImtcsZPE2gdx/BbOr
Oh/swP328fjvfaE/mzlIHogkOB6/TjSn4AiHpNwN6t00Ed052LRRPx7lvRmC7YWqBdYhJEhH9/uq
y2duUoMFhR/SnjVqjW85HCymIfBONMZ+fyCK8zQz6EAgpfrtiqhaq0tV4SLtIL4OlnrbXcnGdn98
/EDvj4KvgZ2N6tJPr94vF0ThCE4wVJxWoBOgoPYArYYxOZV483tdhFBl1N0WqhhMuBTRD6d7HLuo
D0KG0cjvu+H+7fgw0vs1CmiyAVRTuddjM3acNPrxWoJb8ktyo7WVjdjkzG36nkJzSB6u5hUnuvrH
HRiTT0aVHVEEzTjekKM1J5/qxio5QOOjl/pL2BOlC57L2nYBR3QXj1q7kl10Sgjy3tdOGAelNVTQ
SDKO7v8BceIlW+qy0gliI3IC04YxMk+sZ++OgueOlhy9fnncyBrTbmhZOQHlFbm7bfLhUdfBanw8
g34vMeBNxQiGhxrXEY9z9NM2c+yGkv0B/b63ilrRPRUlQDfRpM4dbKvx74f670Db/g9zwOM5/uWr
37y0L//Qbq9f8h//919fyvCAZvvzX//bAC/+wvROCZVVfum1oXj/fwZ4Tf+LUzVG9+U/1CUNerP/
5tkKUlyoKC9lQva7pQv5bwu8/AsfoUnpiDYom5TNwvAHHnjKucyCX7Z2esPUIZkeiycGoePyAX8t
RFX6PIFdfXPi1JK7Ysi0SyeB/n7VdSXQRuV4an6pnHK6NguuSZdRM8IjHGIvuiblC7Z6ZIywbIBu
3Ib5GDwkrJvP0ZBW92VMxKNvGJ1Jrrhdc87GxGAUvvT69qXUDPhZGrLkCSRMtPDoRQ0FN7X77qZq
tWBeN17UOthKHGpcgWWVtyZqrG5v1Eqv/Emrza9iaKzpWxFMSjwKcOvRTjW9F+3CJI5GVGJpfObB
ntA3A+Cb+h6jX+mFkFSFvAeOl6b+cvDfWlM60BvIynT0OURKUlqLshKm7wzV5K2cMtK6MzmJvtrB
HyU1j1qPSD41VqWsdRuSORB0cFwu9TDMr0KYE2qbOPioNin3K0kmSaOIUhjneutKCJ6rMC3TmxIx
2G5onDi+7YWVLBkggVCZ77WjmSM0Jox0ulHdgpdiaYTU1tZz723mLuKGO9WpHVxS6yo4NNdO9yUT
dhqvPYPone1cT1xLIX3kffO9pPIXroUmq3u7Ge3ruBjjzt6C+cBcMJsgh+8onYvvXhgH/Vq3huLN
aovwglLk2KwSZQ1+3VYERNZWOpTbqheExLh5+N0KWClB05Bo4Hu9RVy1nmfC3U7Aeon9KRL1Gdqt
Z+9sil/TBuZQsNRpQL2sNcObgYARDKzTlknqS7IKENmFfZW2CP1SLUOlEIRvXdBQheFSyixQUxao
tbQ18L0y8bhKlnhOvzc90JndgDs6gUuexKzaeuSA29eJ/Vs1dePdJ5nKyVqflupPkkP8npMQyjEd
xeCpyaqeNK8ssV4QOl7E3lhUO95ISqvkLKSf677kwZrUSglxMInZZno62TXiTf3RcEvgK+QMNAta
HPLeyjAH516acMDWw+QYYIpbJ4Iir8L8u6yJod4YszFBZvGCsVobFCtAccpKXs9xHf9grU5g6RZx
eUdSAjzzEoLLa+aCCQ3BSELS8bQIGnGOtNqf6qx4Ihq2fU3C1JrXZQR5jDCYuDmbyKB4Dcmivp3S
AmhQDDhKW9dwqQn/jjQ4oH1F9NuKmhu+9qSyYlqeEVbDPg1BvmI+SZKLIcZatRK2mjVufYV2YxS2
1ZGzlAzTJqHydpbMRg++hmvqKtcjmD6dNlJfrWLwp5XZErXSEmzcUwuT2bPpaelXGqwljKc45bZM
y0O9kmdLhdHK3XaT6KVjrCYnd4K9S6pN7nvhSL6AGxuetplFwkdtNUN+NhOLGAI5V+2rml2v9h2r
p10ze4HaeWMf2WuewbF37kCvcT15usBZE7RRCG6oJVyzDmrCdPo4+IH42au3E8EH6pKkcYKiCmHS
dqIUmN/NnRZdWUDHik0yZ8mPMbLS+yjzIu65zHtFqkqew2VuvG7FlUfuZvi32bpXevbSdVH9zIwZ
dZ/bu1tima8Tj0cOqnOnAbi4MsdQArJJIPPNpTtK2hiFBPsjCu3C6gP7xxAPJjG8YS8vS6IxYAuC
zF5uqBEJz1VW4MN3ZqctV6XT9x0LqrJ2hRdl/cbsx2iX2ZlMz2SJ9+XvQ/b/7vD/Eoty5ANk/Uvb
xy+HxHr+wD/Eevcv1MkSa+mykXMf4Mz4D7Fe/4trsy08+mIIibip/3uHt4Hc4NTnWAA8hWvLIhX4
B1hv2/DqLcnlE1UuWzOS4D/Y4el4H+7w3BE4x6IH4b+YqtDzHe7w6ehMhcPqsgEyUrzlXut9LXIr
Jqwl7HaZSc44+W4IWrpwdL8GcwY0yZ268UqvG47bwsusB6lmgHIauhbQUQmyXn8yq5ls0mqKIIY5
1kijIUVwIuClsjgzYalne3X5NaArST4aLmB5TvfCEWtwuEbt504K4JR9jGD1btLLrUD5bFyYFLEH
yHwkd/CttelKZfP4bbRKpe1y22pbdKQuZ9iQOiE1mAGn0do1x5jDhR3XxJnWsdimkaUPK3skW2kd
5FnyBLbPgtQqe/x9VKpV5ZMNguTa7DXzJYtHsNbFKOF8zSB+IeoO5J8GAkO53QzzLa2Q4o0Cknae
QorbBD0iY4eMpbvATp1wo89GM25z08he8rR0u8dJdIg5CALwrlojn65tY5qW1ow1PUxgrCN/7Co2
QC+N822sXPF1KmyaHbKyemobS5yQisIKNiI04ZcxbdTSy9EMeFzYcFvY+JLOQkQhXvhu0jrf1aCR
bjK3tE1W8IftK6eT8GUB1pHBFheqe4vsMH4ILYbxYQzIdF00DqC4hEQ4UHr6oF2JiILeeYKY7n6q
LHoPXj7Mj32cQQYpusgeV53bzPDJqSAD5Wyb8KHVWZZRqpRevVO9S93CASmrVpXEiHweN2bQAs+m
Ae4XWUTHBgKuXtGxWdJypwIQZsjS/b3rwN2D3svd1SBUmK77Pu2u2ZkjY1cbPA4/rwngzhoC2NbV
3MPzzI0OiUzQgS1OA/pya2HkfbBpGwcTKdX/Su37shNPHnkAHo4nRQSNZvRQ5DRyffHD5XRxKJx6
G9qZHchyk8xtsij5DL1Th8O+k870iumneLJUAm+7cYkGtyodLDvGFU35nWVF5OR21hisqU4yldQU
z2R7gw9EZqwF0SaKm/rOQh/2mIhZX+KH7PQ7wEKQz1HsSErViYwgaZJPw09F5KHfDwVHJ9TaT22f
0swjGUf28A6Xn55E17yidN2p2h/LTnu0OATKfZ914RtV9WHi6N4RYs7GEac3I202wpA4ENabYqym
Hd3I3FuLwDCztQTI+BAACsFzbSVsnJTJPRoBZKw9VNAj41U8GQD726kRZLcoAPPrKDdINdZSC4Ye
1W2T/T4Z2kuyhIdknYaD+knbbZ9htpuP6FpVQHLRTNWXanzQXJkUdpOVMGlS7tI5TfLzMqcodBaG
ZQfnxqUhuG04hrlw/Ua73UGDjJObadA6fT9QCBEoPGd+8yVDjK6/Cmp3DbR/BgsfO+HA8ZLbzU5z
8dmvK49j3Lo28E+djyIKvjhTyZuszyUpOnEV93eucktxHsM2sPejGq3h80iImXiOC5P8ZkcjB349
ZmKkEajm5kkxEbhDlwNnz1yZJPwRiaRqWmmCxg4phZz4aeZCE6xu4jQCXBMOBsl6wFKXM1+rvOGy
m2JT7PK+sKLr1PTit1aOi7Ek9ZCwFmPGQdeMU7PZ9XLWH7j9ea7vIUb5ljZorbcD1T1j45ilGb5a
Wm89q3IOv/dda35XUa7D6y86a7iMu3721j13x4cChsOmrFhHfCWFxokImN6jKE3Z4nftOZAoV4aP
Dtqb+rITOilwC6z7sciDbNp0lsK7SWxnWvocxAgjt+3ETUnDNkCtmoEhwztjyn0qG1UBBLeeX4n2
AwGsBrwfa0I+um5TufbMYaeIzS+ztMJm3emiK2ltOgT8lPSYU1rlenDelqJA0Zv9FI1kzas5pG0A
coq0tVUblDQbaE+V1GJarZxWyu5cdxOMQSd8B85nDMxEJx6py0Rypuma81Y1NWeqOAlMgZmdVZzE
lcgz6eoJ1qs4iErO2U3a6yuXy5PvEqLHIlPRJ14hAfBivh85tHtVWO5TzAYgdhq191dunYFi8UgA
VitD65tzGhrtjEiA9IwzMgnbb42qO8FJs56/aCIIvjSO60LDdd2vmkMdycqtZN5lUUhMU6CGV5uc
pYsOkS6me5gRYLeNft0RzP6F/mp7NTRN/tbVk+fu9KiY9q0WtayfDPENoUH1Nmr0H1cZAl82kyHr
jbWQMzvZkCX0e+osHJ9ZvmmXOkzRJ7u1xPBFS4T7aeYe+ujWoilBZY/dLTIYNfjpHAyPRANCtwys
TmchVimRkOQ/EyYRTyQFTMvhedKJ8NuqWsIjL0ic6FZBOtGPROwii5Vo+x3YR/sznoRxMfTTxfHJ
RwPkXhea5AqCFgzcdh45vuUF0UvadLOLqz3RoVumXgnXOgBMsu6rkYoxy9H8xvP06iLQ4AVxX+yB
UgeFntSbqYiGduMWaryJyBUMfTsVRFyEoYcmQldLZG0pAr1G6FKkYm1rxDuuoRFP8u862/+eiv9F
H+ejU/HVjzH+dlD5+vkH/j4VY1b9y8Gdy9KEchc9++Iy+vtYrCHE+2vx97to3NGEUuP697nYNP6i
0cQh1uHK7YCh4xP8cy4W1l9Uwi1eCMKNIRlREf6Dc/FSyP3/dS+SoBAxL2U0CX7GoH2/lGh/qa+z
kIu4KKL6Khq82NnUdH3ETWrVqfFNU6xwq0zD4HbR4oPUIA8zEx9++a5u/x7q/xRdfkuhq20IZl7O
3QefYFE8Lu4CJLgIOo9FlvEQcy5qq/4SOwGp90avJBnmoQkOe7K9qDofJxQnt4FSY0NgbsIJ9TzL
zbbEp8tRaR5Wssnp0J/opPz0nRx8LqgIC4uOriJIid8+F/0/NAFDJi6Noc2ajVtKjpcqhu+yTpOU
XOMomZW8bnhDG2IfRw8AO6y6GBxtHye3Nf2BAUQ9Mthzu2xYpz/+3pay9S8fj5onTZfFa8LPh3/5
GB+SF1bRN8VQX+hjYmjntdnL7szKqbCt6qqMyxPC8CPZPyQU+nMo6nEMIKwymJuHEyWl7GhUpl1d
klo4dxu91M3pghOre8sCnLMOp9XcXpBubTfb3kAnthotp3BfJ5TbahN6tvrkpYbbX4QGQqptZvde
fDsUfWyfaNIeOa2pFmPB0ela0C0CcsSV9PCTinISROLgSpl1xGZnfdFWwVmduSQahvXYGn4k8+IH
ARzdXQppgFLOUDf2vrbQH51o3ixDHf5IrrAJE3cR08PZ+5kq/svbRVAwehYJx9kInL5dwzZosqth
mDkpzyhvq68UICnLnJgaS636aFRUJniD6IfTBjSOWp0FeTyySKb2oqSwznkf1rm3QupGMGNOC7T+
Mtsq0WGRIRMg8yLnn09a4vafPp6hh90dfgc6yPgjmC4/uy/HiDyTiLYoqqv8wlDQDIHAV6VVQ//2
imjcfTzU4d2eMVgPmZT4X/iml6Xx8CevsSy76IfH8xRdCmeuv59J0Nm9QAmk5feKq/58NrUUnPd/
ODQeX4djI68g9k7+cji0Jq3MJJqrPpcaBbqdK/NhY6TYe29KpGLjTksmDkyw4LkvfTzy8QpANQNt
P0/+0+luyKOfWdPRsCmzqM6bsBb6ukaB1Wz/Xo44uvHTfjwcKofDJgk9FpceJPgrTMb4F/AGHj5r
E1fjchLtyXjSJs7EWjO9cV+a+r0JcNH2edE4oSYk066Vl5DekvXWRZ45SPSDqp5uTKdFLpRa3tlU
TdnGqdFn5nHpXgQqNvzBIB5CoSHlwIMEi/w287H2yFerdU1+GjxyLEZVCN8ks360g+hzj3agoqHv
BbWnbUlTpnlzrmvz2Go/+ixr1stJ9M1rA/WKZLrfhprIztBvYCYu8lcIUtrO1tP2ijsOFxibwDPP
CMSeBF6gROSDuBcqFe3OnT33i4bf4CYuvYLMPqRGY0XygB5V+aUay3oTa/pMIniRpXwp5KSyqd5j
M1GfIscgSwRD7Lbs7ORcFmW4K4L8fqjS+a4fiCaSRE9tetEFO8J15T5syuil6to3p6Xfi+qTortH
CjJhOtq8yYm+23Gzs9a1rXpvx9dgrorIqq7J7rVWgoMtbMNK7Mk/rFeDrVcPaIegd8kxJVm7KtSL
SjtjB2fK2RZ2UH4J68b1Zz0oNmzP4tUdDHot1IYmfyrD6Qrd022DEObOdlt0UrIVd24RpZ9oCfRv
PTl2azexveIcKohLaI89FHc0UmhA8EmoEoQ0YdaUdWlpcV8xn+0A7Maae119aYA3Oh+rdsYUH7Q7
e5LerpPV5yQvzPMykiM5U5SG8ZgFayrrKCy7pkWKTi6gdmGEzXyZJHn3JXDT6CvchSzYsDwkNylp
OZ+FG5g3Whj1D9zSSTeNSDOru1S7qCUS0jEmeZyquCVQjeeu2PU1PkYo2JSSVUplc0OvhjvnaF9Q
xctI/QHSGibelhsbogByljQm1/VojXZ3XgbTN1uQbI5GWaxwzTZnJEqNFz3F0KeektRI3zlP9vQc
IPm3sdPuS109GKGefTcnW5xRxyNmwiRdMJJEANeOFi/q9q2Oape7Yn3Vkb9MTFJlF/eTNWP39fiF
emt2thnaw3VuE82SdCSLGKjp12qY5isroEBHP7X3hWEEObTL6LOjACcaNjJMp6QRszT0q/BMVFP+
WdgR1bqUAAwKaVvqRIu2adS/itjd9TahyW3YVcTRdToh091NUPbDzijn0TezNNmP4dj7MX1E6hL/
Rd15LceNZHn/VeYF0AGTcBEbe1HekBQ9Kd0gKIoEkPAJIGGe/vtB6p1pcXpa2xffxUZ0tKOKVQVk
Js45fxdNrDpB8jhtcAvCIOerofPDvW3L+mAXdXVdOlN7Rxh2cQXcE1+nUTxdyNhptqoZ+7OBB2m/
bn3tOut5UETfdaiOFMFvWtPZ+AXpJJBma72OkmR8c2pS2NZVT2hPCgmR8V0nszO5HXn+nGRRbnxO
yeEjoZQgRDdfTURUkmUW1qX8ZkXSem+4c/bjXDrqtmT6yNyobLruKpC25z2FvkqjR1XzfC0IZUll
emKmYGfvQQXcAH43td4d0J/5DXopNEhcwBRTUhHE4x6HxdbcOHFr5bsflRJtHwTNlRd0WhwBUvhU
7SSd7TgsQ6q1MQ6C9rvVKiWHS/eEa8mEMqvt+zHfhbIi3WNo8yhYV1PBb9COkUBXntLsMkHr6K/1
WPfBBckts1i3Y5lmJ3fiEjBwy8ZKXYwW+YtXPiexEFv0YNBmV5biXHnsE3KRVkUE3WxFHlyIcjQv
YmhDnKOoEfxqEBduzdTuEtS3ma+F2fCEtQ0Ea2/zxP64LOpMvNiKSu5UT+38UIYssRgnQ0V5TEIS
TyW/SSP3eWwsrg1TRJMsZSPvTrNd1bA8cX81OXHr2YFPXqwQ/OZztHOszte3RdHE2alPvHq+RpIS
ePeFF1T5Ft7AEPZrVidE0mYI6mDFjY3sgC0t5vKtnAkW3zSoj6ozMY8qOeJqV8MCLoj6HLwdfLDW
TLZ+mYZK7ZhElpdeN+CbXraNc+vQDMn0okGnKLy1kZP2WFxaeYta4+z2BSzBNcIGzdnFKW+ug8kZ
6Ny5w025W4hG5T41K92y9zVMtG1JQMq40Q2aRpJnkrmF5m5lpv8tRPuYFOS1TwS7r0bdTQZ+PK32
AYybnBDRJPblRmiREZHrOUMA4T8JqgsoqVkMkMDM4hG5wqDeinLgthiBWet2Q90leVoO/G3c035K
NDxxxTDxwi7LrP/SEVifLpIZMydKCQFCJd5EYXa1s3LmyO2cjaQrit+pPlR9M1MszkcOSdHexhEH
JnRV6uhDldRx+oB5X+tdafLIuFKJ1TjR51Ix2I7hAxRpdNuA7EC+aT3m8D70XyYwcPmnpJHvKWUL
6b1JDu5CImjELLojbIexa7OayrGX90YTJk9+LK0tLOhxlYN16v3YZs0xVnnELK2JxFXnuOMXt2yj
B2vSRIuXiQczw4IdlVveI3XyU9PG6ZGvV+6wvCafJ3QGD2uR7OyJiGDgpjdJYsFnubsO+/Gl0R2S
HCXSRecSXGKKHK0HQoypCer2iPrCuDNJtN3Pds2zBVHzGkFYxVuOUIQ5VzZhi0c9sUnOOkxDb2MB
HGySprFWCnNGjARDv9/CY6h2meGGp8k2+i1SC+bmSI/QYVRjtpm12eW3bhDnG1xqeoK+aUVhwYcy
PyUBKbcE/DbVJZP+PIPdIcyjDU/ukBaZdXAsnWxlMRAplQyP1lQQKkVWaktkOHQHsxDuWY9qOgnp
Nme7II+Fe5KfdcmqdjuudYJqPViVTEK/2nGd7x0ZYfcy9vOqLfry2CHhuKlmayQxuZqOpL63RDDK
NzET+NzELpQDC2VUNUf92hqr5LaS/DoMt/wHN++tAMVFsLiQlMw7p6T2P8lBYclQOot9KEYNOIN3
hCq7Rq8f5qFWBMR1FfwSTcYZRAI/1eZWdYP1HjINu5CTcB4xmQJRzsuKbJvaaMxVaEpGomnbEX7l
KtACmNXuY2bZk7vzw7gIPgvCfuWVHiZYFAGHL22g20pKwJYg2dINEBTU5RK3Ptk9qdYEW3WkIeV9
fZfysD7F0AS+OnEVnTNnsI/2mBMuqUmk3Ts12MUqAO46ZB0CMvJ8Q/guTO/60xh3AxotVV13rqKg
4tsHt11TIVWp0fPcl4Wsxg3SGvspxZr4IWW0eEpUW912aeQck6XT3ohpbI/IAxg1KFQG2znTY7bG
4VXsTK+uve2khy5a9yKLvnX9FD7i9QlS4PWwaiEoTLyOAQ9xc4os3HLVBLAX8l52B35xAGBGkna+
aaF3rkem7tauJ4PoVOAQuKodh+eWhoKfrO1Upf1a9HUPBYcsMh2k2R35SlG0Cpt+fnKcGJES8h+5
QwkVOlcBEgLgfLNoBrKQKnnpZmz7UxBM7UNHB37DgZ4v6fa5/KTGKD8QFlpvxtEkQKEdCKjbxrJx
JJH3cAywbPD6XVhM42XseHF7kOiWBq7vZBQIuBBe4KUq87M9xcbWSubxpdC+v0UoYd3pvgUecGYs
uTOyO1s1unsVxdWujYr0nryxF6vKxIEv6GoCLZTzxKUlFWya63ZjV6nlA3aG3s6wk2kfJ215buib
9o7Xx5sGbytCVlWe6KuQ+vAal9fhwYN+UnIcR8PD4lZ6CmSTEbmcFZeo5i6NZupeh6aLLr28CT7Z
Oul25ogiQVQR8Y/wadR+SuMTSmii4gIEd+swk/A1TMkSa+2WnsrsjEPtFeqTW83GS0CjgiWqMc+v
bFa72JiOV34mkLB+cUU57EUffLPLRRZmV6SnbY3ZgdfixAPNFWTeg0hpxwoVGA05n/FbE0jCLJeA
ZVWm1h7N+ryftKXor8r20u5yAAG3/tp32RDsRrT0G8PV1p1HF7zRRZEc6MnrLZL/N3ckLMpqi3Ps
9/GugZR8Y0a2ed/RA5xw9SFJCZzoqhtisUbwYxPQNHfbVEv/2W2j9sqQoE+B0SX7ShAi6YvaP7q4
H+8L0bpbq0BnnqNiXBuiuYB1alP9tM0ayWO77iqbl2ZefqqGiD3SlNZnMUjSoUVsHvNSmOsuzVG+
gFUQYrqAIboOnZ3jUlHNfKAdcrNoM5vZq3L8ZI0gItxqbRQUOt0EvSXKN5PX044aWbwtwrhr9qPl
DK/TIB7AkjP8Ibz45EoCqaiybr3c8d/psao7TR95Jek8YDR50JW2Q2AMt5GgQN6gzqk/2a1Z+kiP
2F0AuHFwTorRTNOVj28BlvIuOoAVoJB3nZaucY8BIVhJgBZRHiTYBGlpQRd9ofZB3dWFQOKEit7i
9Wg/T6pp91Vag4YFcUZTZlnZYzASl9W5ZIhnZeTeknS7xCSH+TGt7M89ktbbIRmpo0jbvC5JYjnB
tYo5s33rHHlTBzQj2jtERHotqwJAebQo6bDleWo8FaxbJzc+pdJ+lJ1FAGcyMZVDaONtyjC/7BGK
7wJ0a+cmEXwIEJJXjrIWRMoYn6q+1oBvgw8IU3JeTx1VEImwnrHNA2jZo/KnC/Y26b9ahBdjQ2Cy
jLKvtMbyJqMNWY/Ecd6UomOt84RasuW8XWzGFGWsk4QBRJMdi2qE1mHn6Z0Ma02km23WB21O9hoP
seKLIETgmajD5gqDfGeNuXlzyNPGeGGSySE+5+WOFe1nh8BG/sfImvTD2ImsdzWQHjn7fr6thYjJ
4XbFtg0VkcZWphzC2TO/pcvjZNwC8xGVnOIjQmrSU9Kp7NrOcnULw5ZUSIfotMSYCDIkVPYyTKnN
zHJoDzh5f0tFprq1blqv2kOiwyzEz+ovs48/lOmmNKglz23WHwD1lmr4xeXXFut0SsEITesaLKwi
VJFnLcFh7dkRTXA5altcMYl2blptQyecC98+6CQ6F2UsmnVFIBoYcJc4q1Fazr5LjWHcuhSAd4kM
yk+9Q+weYc5swHQ23xMGGlT2Ee3qMNbxhkFddCfMzryqPG1jPUBNeFEKu9uptNbm2rJK71RHpr9t
53DYx8I4akTCqzg3zF1ct/Aw2w6IfUWL3r31DK+XblID9+tqn1cCoqOQ3pc2M+2XmVkMok8SuTfU
+1wwvNF2ipJ1ywV4y0X4VMeZsc4KEd6K2aq31gB+PUGdOVhDY62tJmv3Q6PkEd7egrCNCHxVa00X
yKUsizradZ9Mu+luRu1rRiKuy0fwz7S07oOhpvEFh+sSho8uxHZ01EwX5defi3iYroNmcjXh9AUU
k7Cd0Z0xbuyRT2b5l3xe9KiL5w7wvRXqnVXCdlyVqhKvYRGPbzws9Trlxl60xA9tnIpIhZU7TOIO
IZiD0DEwq4vc8AdOTLsn+9uBTwnTA3rFmZFRFF9EXhBt2ozJ0VfM4Wr/4HDY9RvaLveJpIvhIc8c
CBBIfZPQQJkJkbgDMGdh993T6Fl6aAgKFdp2FsaEFUAMdDYjTL2R7O12HC4nK7GepLbDlVmLJ8WT
9tJUWfHGrISSo45B86+zzmrGKtrAKc0qFOEOn+2kv/cwKmEycFVmDb1kotG77ZnAdOQFzWPIo8Gn
TDo3NjD1zq7rurxsskDB7F08SXZTm0A3oW5054YdZvpK5+QFmOHV3PvQv8qG7OH7OOzEZd5hxnpZ
D8r0vvSlY2eXM9SqaEtGb+Bv/NTsyj2u5AY7cG4CXgUDlSFikjZZeBGi9XZvJ9tBiL8uzUJyT/hg
9Ahp7SRiX39vnzm4o/EV4SSE3lWEW0H0oDKvdXYWk3lg3yEOirc0bLv51p+xWgT9nWHUrzOvntQe
J36VnIOZEPdzLGbtXztGZxNg7YC/T8wG7IR/CKuZaKGwz0V0ihSP6PkjngC9PIDE+1e569DHz9KN
SCTASoyRZjTTPPaT0/oJsVUA9qcOV9jxk+20NP4w2hz73NTWmHG25olBQsGEHJ9BexPbtL9h5BTX
w2zU5q7yERle64xa+ogUcirOgREz+jZDgkMOEED4LjSc8fjkxhL10NrSKPG3wASR2AdWZ3d7SlOG
BXE2mtZxSgMaBmAa3I9Wwp2Kk8l4od8IrN6yy6EcK/lupKqmCdJU6MfaKhuIsL3pGZBRpryb3mcr
UHCW/RjA/x1ioATaH/uW9WRZyYJhVRUX3jEUf49C7elb18xJhWHaOYPseZFo04s8MRt5LqBR9JvS
p7R95jCW9jW1kFRUyFZzY1e59ZLhUOA2kFiHXNHDO2pcTCRmwc6BXRRGSy1jetO2STu9DHbhcUTw
mQzvvWkRFN8PWehw6/KFSAaTzPWWxYJHlgv5zbUqiifIwXQjdRQXUGsoMe9bK0KBGI0TWnR/HuTJ
bhNf7PCh4JCyVDc7Nz2uF9WuiTDu3FEmTxJlGFzmFT7Rc3ktpeR74q+QMVicbUkGZw7B7TmSfjeN
K1SebkIdB2y19lgaBx6BQ3gxU+oa28VslVDouRWEFzRitm8S0RrJamHu8/kKyBDtBB0/y/qi2zXI
0flM5FicLdUvUc65XiZnREdkCBVsiySzjopglzreUIBWyTLaDK1F0unQ1NRWHHxjcyq14FXC135A
zQcIdmqHYA5OhKeWyZGKR2OC9gOmFN9vq3JGZd3ZeR8W60b7XnOMlAslYsoMPV8g+fI0Kfc1ORvY
8AT2FiH2UF4NMOfzDdwO48ziMsKrXonqOPOO6lZIK6tfwtYyjM3ke9meQbasT7Sa9nQGtu39nYRa
VB5yG5rdbZJVU7nhIHTnTWiYWl6RI0tg5yAI6LscRRlu8J6ro91MsU8NWxIbcUFj1KQrFMmEi9fM
j+XJ7eyU4a4I1ZMOi5IYYSximK7BRAsJJJ2r9lXITJA5InTzdepdjRqFW3SYbEu133DFFRlFacXt
7mOF1x2cQvvJzwv2W1XXNFP2HNffHG71CzOizDmgzqqmnTeGQbWxU9QLm4mDIdouO4wjGlcI/5CX
y9IgA3H6+mNzdmTiLR9chXixdLOfwF+1oZBipWJBq0o8m8FgQTxre7Jl4Q67nELR23WKSSKgUF3a
24xA1jPOzSXRzo7TYXRjxuN08iZbxZ8cM6qaszTK3FxRivYds9SkgkhOjWEFGp36MDN/xEIm3UoW
rr/zuzCDaVkZ8qynsImPvmnV735rDsm7U7nWzOTZjgiGJJGIyU5j4Op7AhQpCqiPPXs+tRtQvEwV
GYNT7AyA5tazw5e7tm10D7vaFzlErrmISblXdrxpc6yM5lURZ02+dzuUQyc6dvDaRXpaynfJbCc7
8RjwMiIFA1lNG/zYRrUDj2Wybri1RwKzDKfHZiqnC3vKQKkBIhTnZ+iQ1XU1ZiV1t1RDQ4Z3iDfz
yZ2lif+FSI1pgJtf2dEjhgNusw8NNzAsBuVU2pzTRTR8wkkmTj+FY5pUu0CGrAi761JnP+YaPAum
a9+367zFBQeficKAuArrN89PbREY/mYwA3mYSaF1D1aSd/JIuxE+oE4SyIA6wL1NHJgd+1VWKtkU
c9t8NXVK2921qeXuLEZiz6oJomEjMomtzI9nxA+oFOl4DoM5ldadm3pVfMlFcqubSkyYgCjA1O4R
unXnXf04Mf3GzqwHNAeVJPPSTCFD0lk4WNIIRyd7bMC5caSiAPyKRFjLCWyWycGex1kebW7lsdaJ
wPy8d7r2m6fsqNtonnicPl6uvP1EHfaQCawiNiSStJ9riwzjrZ6CuezXfoWtDkzWsfeolLnJJjVb
jNb3UPody8JCzuTsDQh/9fUggC+YfHajsSdYcQw/YYXIHk7hnwdfcjdw80sxZt4rY4ZmumiNTmCz
wGNR31MRuViCUPnO15GtHX3vx33D9h0rfRTS8PRFXsbmfKtw9NP3HtSinjEIKyk9RoZKxKssvcm0
dinBPN0ZN+CpeeN5kmc8UEx0NmT4mPlsXLXg+fV+kLlpHlzRLgNho7cx+93QQkdIMxMdN95rVEBR
hjcYJ9UF7q1FRT4x1NF5Y5hBNSebarSNyNxYIYDCcCbMfiKz2w2qAUOcwin01tM86b+oQrvD4vey
kHgAB0IggjSEGLKyGJtTDys/KfVdq3Jd39BMTOkePNYNLvy8h+4spV0Uhzoq5OdMTZZkifaBWmbY
IyjHoSyawLpi/lTAFS7tzjnFgKYM25UE9vi9RnLN3qHqmmJPHKAMlzy6oEn4Hbu4KOar2Mz0Nyud
OAEMz0ogLQcUlfUXhehIMAsYdH4ZS6Me72BOptDM4551VgYlN82UoVsdGV3U9cEwjFitcxfF691s
UtMczJyu56Bn33gEaGoPw2ASGys6WcqLSLt6qtaxp6cRLg3KBN8H+3yhZzXK59i3za+woWXzak5W
SB+IMtfz4Uw3WKfXKzDLBK+QrrBj6KjtkDwPIa4pL6jJWBsR483wHYBlbA5Tl0T6qCaZbpzZyGZm
2AlQxNkpMye7bGMK+W2kvda8m5hn4XaxXNgD1GqjuygRJpdXeEiE9W4uOjt7csH5OejRgsFTt5LE
a3MsooS9qAMpur7BO/Q0JMeoCrx1iY9ZfZHLlo6qtdD9BXNx7TRwkMAn51DvJz7ykK56J5PzTR0B
S5+rtPPar0XZqwliVTykkGhAofqzqu26Oig4dtYCsqTzxaw6276qmZRjuOPnGJauIC67brSajaqb
nis3b1KmI6U7XBZNV4pbjXxYHAplcTY3dOjZpcR8Zz5hllhC0KnNDst4fPmmFouRNqrCaxn5wr8i
Jj7CIXmgYvEYitTWsus7x5jO9Ax9vzUtZiJPvmukxJfKvujbbS4rs7XX/eAqZoV5XODJ2HeMXrCe
aioPPVwBp8KoPzmG7nDhMnB6Tshrzyl0++3M26Lz+GtuxwcW4NK+E3cX+Et6IFrzf/P9p6ZWnlbj
XleF59x1Ygrbp1KKOnsZUU2M5O6BuF/POXfoOcxDHj/fP8DfIo/eVwV//dfymteKbiaNk+47s/Ff
/3WZvioEhe/dX/6p/Vu1KJLbj3/op9/c/vf3H8dv1SJk/uk/ttiPddNN/6am27e2z398it//5P/2
h79Lo++nGmn0a9WX3fLbYvQTf9RPuVBo/rPeav1Sv/3j8U19e/v4mt/Jpbb9G8RS/BcYK8POgWPz
T3Kp7ZIRboZELKGsgtnJG5WV6hIYmP5v2OMi7LNJDqeoWBJS26r//iPxG2GLcFRxdMA9l9P+73BL
xQdqJ68nYgSOou0RFbB4OPzMF4oLzx54jIBsmoZ7zETBv0Zt6H12oYKddDY7X2qc72zwAAeTmqQh
RDnMHEBYuuAXbPhPSdR7zdYwKm+D4LpFHpib+Sev7sSLYD587gMQEexQBnDMaLabGd+rKXiOQsv4
JPtsSDfZVBVPYTT0F8YYbcYq90E4IOweMCMznnqw8IpBJdqQXrhfpSmMF1FMDnCgNWyFmQHxerOz
yjlDKBpx18o8O334w029/sHM+yMF1l6uwx8Ie7xuyTkghmbxGLWE84FbScxxTnK4845Xrv3gmGW2
bhefvr3bK6TN8cIuKC3m6GBrdASJ17+6E+Y8KxBVq6KLi8c7g3rJXEnf1o+mh+vhiigUtZYIOCvE
S/lW0nWYq06pOFpZfZ9ulxnSLziif/o9fBR2ZHZidw2y+vP9Br6PfXeoOECT5JYQh7fEyaZ9XgN/
5Z5BQEpcfVM17CW/jJ19rBPvFlOmadHY4Ozm13Duu9j6GuWRPgFDL/Gb5oWW4GtBnKgz+jxx7ZQJ
AzirSn9hRfOBqrncgxBtIgxCto3gWfHzZ1eOmTttGL8j/SguSojSZG/GHcWkti9gtf4q4/kjS5X3
w8zEwtWSjYFt18fwiXkAjsHO+6138mcjc9HVztbWrYHhuqrMzxEFwaqHU70e6oq1Pxa7v1503+NH
fl50IU74JnkhRMoLO/hws7AeHiHbVW/pnJvWyoDZNKz6Vjao5UubCiFqzHXU6iOpwG66BRWcviLb
Teo1cQjTC1aciQYjKoKLfLQ/uaWP2LnnAfEFw7kcTHLykw0lDoLduTDSs8ZsqNxWFvVOlRpbmDSZ
u4udDs10rJzbOYQfdShyFT+VZRnfGhHt0arPg/oXjNzvCUc/fW3yFglMcF3s/SknPnooCWeoUJJ3
r45WumHY5U2nidHosxqbgfGHmVY7nrdMqs3R1isRjWI5C8Ce8iD37hIvSfASw4DVWmEFMOHqVUqY
dVPdP3mG2V0lnpjJ8nSDGy9o3ccxGYcr/peCw9bgVoxn2bGsE3WJvV96PwbBDbk//vGvb+2/LWXk
sqxgn024ELWtj8euVVWxVu7XuvEx1yV/aYubKchqjIKpltGvsiK+M/R/vqQWiVY2XRXPE5bzB2Vt
IzHXd6YGADAcn90odrcTwr1NmXeFPPZFaL84NKgHbcznpIuwJs2i9tbWZa1WtuY8sv0Y9n+tDIJi
4SgcWgbceL8JYexzXG7RMwUNUIsPBXEN1ytdz5ONl17Q0BkRDmIgr4+He1icm8734KADF5yR0jvg
ogjA1spwtIMzoTqFTtq/s/utT64HO8OQKvxVUNqHSso3scxdVMtoBhBtiOADRRZBsRjHYn4dwkhv
sphhzsQVAxthbluvplXL0+UXxdsHHvCPt/SgcnOEoeRwFtbuH0jmSQqp0K3HVzNXwZG5MrgCLuMb
N4vCzV8vrI9ajeWtlkOS20xUH5vnw7fjUV0Ytmpfp1A/e2jTGN3jjPrZwoFDzsTarr2YMU+GA/Ow
SgN8fFOarUs4VMP4i49if2CX81G+LzjTxYSKh+dHL7YsLEigtcOvlYCpmE30IMCqQl3bUpV0k9ho
aPryyX8AdTdpY0VsPCdlOzzbclH+5kPzaXT6JZ/X7GdW6Vi+uUHkBqvcTXWHMUTUH3RTKxAjpUoI
/KlTr3InQRhqgw/zlswBf3Enl3Lt50KA0Q1pNsQgLoGLrN2fb6WZzkGTG95LntnAxF4+et/MVsGm
Zqt/0hPeESuaS6qcnNHbFlZk/DaqIFy1qcAu1Y9tuW6UBR2yTrPhaq7GjogYvFI2LurFl4FR9Pvk
aU4FwEmyNpPZvhMwXK+yeBLPWIDrR4ih9ifOYm0D8hxw5kxvsqSrDGiXgYYHWQVcALOLfdhMkL0P
9tRPnwFBbLHFyPcuz2b/ZMy2exZ11V9YuV8UdPNyJKLEZSJH1JaQN5bHrGUT0v7/qpH57vb381mE
p5zvw9JFH0cn/KGUcnTXDm1svyg7MT+LXnnl2krEgOlmUgB9t+WkfAYTY3H2Km88+skI4jfDqpLM
NOSGCCATCmserfMif/Ltzr1tUtXetlmXLDJep+1W+Fb053CM4fMaXVvdfN9jf6sT+t+1OZ/+j9lH
YcK+7NL/3O7coRD7x+XLi+refmqSfn/h7z2P5/zGWYfZI6oPxzbZMP/sefgRN5+T11oKKh+W7r+a
HowmMBhzTWFS4S0v+1fTw49wpGKtLEZTqDj+Ts/zUSflwuDDAAN2N6U8rhcfy6oOXZGcItgLQxGD
M1pAC6HbPLqYEVf1YxcbNCpVed+X04BTNjyXLE8xuWUysDY8+dSlPcMNeBG/OC+/Wyn+YWMsnyuw
lny95eTk3z6UewMNhYnzgbOpMxh/BJOWB1eZZyC6r0lTG1szj74YXWdBx5yv0auTxISFkMirx2k2
6X3yvY/16AY+9INFRDTs8cVHPL6EuJhf+DGjeAfz9RXuAdfzHLUbH54GWlTwHqUcudvg0JOvyaQB
pMpEBUc52dst3kkBo2WjnnEhFea5npP8xxf//7Gf9BucO/XGEqzbf+z68ttLR7v+f2CKYC/dxV/s
q7fyLX7J/zhD+P6K3zcULmuIiFAcMw8g+BwLkn9uKEYFLg284DgNaYsYEv1rQ3m/EULDY4Ue4nvk
FZXQ/0wR7N/QeCxPMc+2lhPT+Ts7aqkp/rBwfYesAyoND4kVS/ffqlm6kXSExH/jpYZF0eHkD05o
Dh3U0j51mJgG49dq9KP9H67Qn/TkH8uL5V1hGBAkxAXg5PhQ6fhBPKVNGd5okJ5VAIf2rpniX8kD
//RNeOR7y6QEK9QPj/vGxsEh7oIb8E/xPDEGvs9QKP6qPvzYDixfBbyCQQ/HXICk+OeiosdvVPUi
uCn6JLdXgR2LGxGkeouFt3mAWfblr6/cxxrm+9sh/mPJ2KiLP1qQZhLaDMyKGyuzFnGqcxcPlnvR
9pSEf/1Gf3b1iLH9nzf66KjqlaHdm4OPXbuyNgnUauTuRvZD1c6MkXnen6yDP1t9QNhIGX0hrH8b
YUEt1QWz7JsiCsJb/pBmmDXM8ymfa2M3QceGi+rFyY9D6z++63db04+LnvoPyySgfTxyP6yMXGJm
nuTBTVs4ZGgRv4rIYcGDsPF2dnMVZne9gk1Q+rn/5Aatt3OdIv6axh65qZByRhoOhJc+COxpSHIr
AlIuyvQXN+BPr03ghoBKdJvOx26gVwh0QomJZt9AoMgyiJKBRItS4CD+DgQXXteO+Hvh2uQz0VSZ
JsNJXH7QJH+8MhP0LZEM9s0IgfBkqwE3wDJKfjEl+JOlxRx0SREDF4RL8qGjVYbSydSbN5So2dqO
gmTF6D3Y/vX6/TFT+vku09zzFhy9JDJ/r2T+2LnhSyKVqtOLESaPu1WuOzyHMsirkwoKAPc0CHk4
4ugBm56RZS+31hIxvxIN4vjDhIv4O6hhFG/motQ8jaHDYh9Uckv2OLb4xYamM7rwsM4PN0M1GhKS
WOjdYpOTTysyLyNIQGVH+5x0Y7cKw7R+AEauH5QovGGlx0a9J7rt+pULmguAZzgwCON5zCz6h9p5
IqwAe/XR7uR9V5vcfNR2yGwo7rex2cPNhKTa2hvGw7hhdxBugST78SI2Bgcv9SCyN2WVZi+uJdNx
LfxZAlH7nrWn23ceokGUeDwi9wPVbBxc5cvaAV+yVHEjUR/N+4z/ARFpUJD028Edvnio2eQqb0rT
XLkwitS6wbi3gBaF/of9E3VvIimRmoAiGq9xb4/vGP2IY1B2qGzcwYXvHSgjueM6hlD6cfo8WnMR
ijVbLD4jmquKYwX2fG86mS13cdlFx9L0B2NdI+mpVq2bNPE2yvDY2ZeVpatN7LUIxmJ8AVaoT+14
mzbdXGEpkGJtl3KETatusaVaIeU13tSop2wZfLiH0Mukf4p68YNSbX8pI8Q8hP7A8tjAwHHIaA6S
rEG7UYZ3Tuo2UD3i5qoqeIe1zPz8vpReiAlZYAQPPFTiPb8dHWZQe8NnCMb9BTKSwIGxnqnrWbfu
uTHD+AUDrELispCU1t5TY/Zc4hsidymOpN66FWN/gbRNZ1tb1ypfJ3M9RHvTjLN6U/joVDdJCGlf
JibmkTXMXGPnw8SzYDPG5UuKeeiwcoyUaa81D/XXokUWD0HIra6YY3Vy7WQMT+jjEySIs/TRYExz
Fr+6eoRcK0rYrOsYddGrOTR9uCowDt06YwaFpe7Jpp4TOUpI4QG2qVUzOA3SCyu6qrLezi+bYUD5
A9ukIiEjC4a7Ls06choq591khU7Xmbvo9GP65ko6DVTZ3iYSEvfIGZBuSoCoi97Ki1U5M2OBBogC
mXyOyDJ20sUtbhWKAQ75wIg9Xeliwj1p7nrzFs1/yRYz1YAaRg92tNFhpReawAg/JMao830IwMlB
JQI0BQwWmf43LppA4RHXsskbU8pt5PTjK1Rq8QATuP0ydE16R4Vd4E/z/9g7r966sXTb/pVGv9OH
aTG8kjtKW1nalvSyYMkWc8789XfQ5a6WZJeFukAD5wDdDw2XbZl5he+bc8zYAuWCh8j4MlRTeofK
QFwlxhw9scl1+lVkuk29iinO7IuRt3nvZuF4TrJEEW2jHEFTlxXKCMzJJFJBX1b1syOyJ1WVwQNn
QBuwt1uLCCU29r2eVcnK0Qr30U0NVvuk0yADKt02q1fmTCVA5u0crnXuLWbXwE3Q8yiqepYmav0Y
mfOAd2zM4m8YhUn+kVre32p6XDwTkikfHHxFJX1aPXgsG808AtYosaq4cX4R54gfPNVNCN8QRYEz
VjeZCf2GJ37pKIIaoJLb0YOEbnOmN3qY+4YiEdvYwxxaG1nM9bAZsgqzYZEDa1opNCruCrOnTQ8t
q6dB1R3HJoYSOzXwgT0tKqkWtGM1qTDATWxUoyWvKpAGxEdgK0KCR4ZItM0o5DR+PvThmWpEFsUi
xRETJrae3Q72y8BBjR1oMVEgkfaCo1WQ3MuwjMmnbgJ3xQRGSkqo68NlWwbpFSVlUIKRULQD4TiC
2PC+xUDYCb0iVEFxA2o9aZ4MSzs7vUp47x2Ppn+ar+vWFJfNkCmGH7TBfIcrNKfHFg/Jvp+FjTyF
kbx8zDqgWcRQ6JFUNm6uaIxAVZETKu1bhcgi9Bx10HjkS89g2MpBZNi+Ohui1Y3AEVL7S+/6vK1N
DH4TZsRspfQ0VU4UV4TNGQbJWCHdKefLFXTlXd/m13K9fBWjR+toEXgBI14mu6Bm2NQhqZLrEaXr
XrH1U82I7Je8oJC3JiZq3s4GJmVMx0Rl0OyqSn9Yugs7KnTqqUIMFt4BtJgPtUing1niOUAhbfUE
NBuW8rVPlOaYIkyC9IunlEygWI0euyxLLlHy9N+UUGjfWH+jpcYwy6Mv6zAc9vD0wnilFMBs16SD
m1elHob52ih0cj6OTtSot8hr43SF2TWIdpWDqWs9w31U/dIoktDDmYtsEjYAiAOCjrAY2WlsfBXo
40lSsOtk3FnUN1Ch2nGi4y2R6rgz0jJR1pZTo89tSObatU6KFW8yKnxl+OWVaE1JMzV8xOPV5zhu
7XGlt272GacFqTq9jQzuVLq8PivFdZgoc3N5s0yrQmZYZbjLPNMIpYU2h9KekefWlxH/L4JLfbAR
niTNokcNBlLVaqslrUdMVdZvRsrVTPEt7j3PwNBDnSA20UOYXWfxKqqjhakmTOWzMZokcAwpcpRQ
1nw7Ws1EtGHpkUrsFBIBA6uZ2vBtlyqQj/cwlB4ZoyjVRDRkjZ/0s5X5blf0GpI/XUfPEgXkWQ0R
b/3aTmSnY2Mip9MLszSoltYm07wFV686U/VxaDeNNjj9VjYFMxXiiyneRTK3lIOKNS88GZkK3HUh
knjcZ01hfIZI5OxJAsz6VUtMz73KUoHCCFQN6UO0dNC8Big9/FyRtXubgf7Iywuyb9LIy7JaXM2Z
Zj/qFYYYHJ0VHrV8bhXf0YA7MwkZGZREMSRV5lXYMTLUgmwZPNwCYIStVJswey+MBqpILByMoc+4
nbI3cTWgBclAgrLe86suh3tb22aO99IYxgC4ZKBB+lscJWNndIDAJVUYbyQ4dqtPUhkvYQ/H44Yt
e4gGrhhLZUe6UHZjKUbn7JDO2HCQl9o8xVC30PsTlLBqeCcnSdnYFLObbWvUHjOdFixym7StO9xB
fBjmChEMs1oDAyl67h0Y19EKkJhOkIXmNuq2QhsGPNRFGOx6+tyWY7KBqWcnJMMkB1yt+UmPBLPf
jzOiSpLGsizwh0BHgG7GQfmt4UaDexRhLTz0FKLwiVgva4Z67M6+0U3aoYPh1nsWK5XOZw3caX6b
lSihZ6ViI9aCzLiAO+FCYwbgepcAgYb4P84K4zJg2nA7KqyzRydUbkehWfVpZvU9ovHYTfrVTCrq
fRf12Iu+r/P/ExWo/2MVXSqttm2AH/rr2tNFg5u1/8cN/oOi/ZL/43/+/ct9k37Jv76uSv357/1R
mdJM6xNl2cWot2y+6an9qzC1/AlbG7EA0pZ+1JIc8UPdYhqf6ORjvoJUI+igLNWsH3Up/oieKNUq
4gxNKL/m3yKnAVJ6U5lCdMPecHHz8wICxVLf14gsXMdFkEfznVJpn81JP6nD/CqutWd6B2y+hHGq
OQz+rnGqJxIHU1p8M6fpRjrFsTPEmUZf3I8b/dArS6rctZxB1MA2HHBoijQ6JsVs+VU5xngQ4p2g
ibKG5+r6TRHsO3e6meoEz2x+rIhPtqvpEZHoae7I2ynCppVZyuS5s7Eidolk7qL4Btk8Z2EPFVC0
7q2BvDZTsD5Zyq4PnIUkX2teW1gvjKIXXWscRt3eE9xxW9jKLVvxC5l1NJ+Y8Ai46hxlV4/ZA/TW
p3yB4owGQJGQJhlRaMW3WieCkCU5xJjBpIicQwYVkV15WONOWLhgUSumxyKP+JkRJjrJqV4dY22m
6PYUaOMNuDiGPZxSvmiopPdgUwOjODoDGxiWPBcmv9sIWDeJ3l4rjbKLNSKUM/vYLHDL0K3MNYzU
DWLunVvyTzV1Y3gDiNMAdaBHf+rEneSLPhTXqcZdUXpQwq7LvWUDlq0B61bY8NUNkaWcc93GHiFT
+Ehbpd/2cXal03BlWM/8caqO/CwtrkVkb9n8s4WxSZ2G6235baQX52EByF2i96U4UlV+5lTf4pRT
dxmz/J7JzCMXDF5moC/UAZ4EauljHMyfB4OZU1UurFQ9TWNJ62+urpVBfRaAIj1nxHJBU56Se1Nf
a511y6B4rohbc5i+se29jILoIacIB+WT8jAYZM91NmhSyYLDYoRXH2azw3ht2awTUuiSRAAscXtN
7O7GePrsxsZhiiErdAFsP5YlhNuQwqC8dGGDr22+CWBrsHlrylXasDxBkrQzFQTNJay1lZDKWsQV
2x9lp/Xq5z6tsN+LvbCLY6q2V3LuziY9v9YK0uaGIgPFO93obhqsFGW+idKlVVgYqzlqUz8lttqb
DSABVtj3lELEfe/UUDSl3BGUsBaheXB1pjtJjWBVxfU3jP4nbq2fKmFyBbcakDeaIyPcIRE76ar6
W+8ku4QOKlkIZ1q0PALpXI0m1Qynr9d2I9eK0wuSH9ptb1dbC1Ni2AL+6zp5YcQgg/nGHpS43XJ6
mFunF0S3W5S6OzVOd2qpA9uMH2SpPg4Yn51BP3RDeqVNI5EhJLejqXZvqwH3Xqk9t67Yl232/dQG
4dzmqvICufuEyt4euh7bwEE7mG74hHnglnr1KTQpKj4DEEQ12blGSW9yvFErhdS5bDcBc6XXHT5h
mLtmWfRYDM5LT3TBUBknVNVO42l+jAtrn4jpccizb2Opnw6i+igP/LvG5N+lrR9jo0BUCqCSVvZ7
VBh1v0gEpNbd5U6irmRV3scagctOHq+YsZ+HMT/ENhgWmR+CtrmPWYUVYFleTTW/KN5qb4Flf5yF
oEroUp8U8MrelVEztxqqqq5VziKDdh5IkgsSUH+9sg709OCmxQ110sdMC07LSZ6QNnqlB2CJ8+yP
Wt9/YA3wl73f5Vh/KmH/d6hXF87eX0/9WwS0efNtej3DLz/xL+3qp0X9RvCPxlyNn2bJIv8BRl1U
rRS9+Z+G4YZIbX7qX9O7+2mRutJeRYiyKFD+3XYy3U9M+0zwKk0biql/r4+7lHj//QKzNmCOofSL
kspSHUt7j26kwdyOsx2MbGRCFw+vTI5K1cXndqGEp52Bv7WNhO3LoGzPXLVpWEeD1S+Y5j56id+V
2b+fySJmAKHGnaB5zZm+0vcwjyAx0/PRY5nKkruPHiV4goMxgWCDhcX2wdHDR2cS4YWZhAE6GLyu
21oMwUPbKHCvgqkVVyYevV1L+HTkVUTjXitkFF68ery/+Nx+caJgN7EaoSZ0+OSXqvqrE8UpYMjB
4JZVfRdvlFgxtnV1YktW+Vm4zHzyIzXf+277cm8ci96lbqCAVumXvD2kAr+tlzoxuAWwtGwOd7Za
hDeKhhgRmyUhs9ZkrBTZ3UeJRe1HD3CHkC0Eyn4hyzsTyToDZZwhEfUfLZz/wBf/f03H8V1U89ef
/fXAqv7L64/++w/88dUb6ie6NqqJHBz9q6YtYrUfISHOJ4TiBhI2xgPabYsH4cc3r2ifFo2Xuaii
+AlW3TzmH2t6Rf/E37bFElbJi7DoN/5Os5neztvvHjX9AiIGx6xqbD1Y2799oygVyKl17ZsWhj0l
ejd1MFJLd19hCz9SllioDVaKztMprvJ5cs7obo4YH1tBKRZ/pB1mySrAVXQOxHJ80Ec53Ey6qt+K
wig33dBMe8Fq6zhPGnj0pVBH/IRPPFZwJdNuPjVbVazDSRmJ6O0DvJcV/53HSbs3OnprNu73A34Q
5yRr5aLoTiMj2MRK3amrUhdyTTOnv0/gCRBbHsIXIvrCFo+CnLtuhWVct/zUMpoLmKzOaYwhysKF
3mQnVgd9x6srq0WsWOI532AEsVNfTanaeAio8LkGSrRDX1NS6xaQn1jimuUVbkYr3Ldq1x0bxhXK
HeZkXmVDYm85leYMA5sg6lZql2Y52X5rUr4A/VjurTFShJfkrQaJTEWNlsfBqi21k6Yr8q00onNk
MOppbGqrTC3Hy8G+d43uEooZIeBA9q2qeqlASobKQNTAcNI3zhM034ORN2uZnc4oxIe+vbPxEYuk
q9fDSBy2Wt+oofyqYPQ+qerhviQabN+VvX4BbJ4eFOW72mjsFSLBJ10dnQN9qxNu1YUTmjejW5Gp
2XebsBrgY8oweIpjcsfD0nkmewuNr7DHL2rWfrVo+/glQXEPo2geosrdD7py8t01FwYyvR7ITNgK
aAdfcxWIYF6/AJy4YxK4kULdwdbBalrDIyJsICd6YlPpjblC7kBXxYz4p2dZEK9WOuUOZYS+rhXz
2iqz2zrTKiCPwxdhYKvwIslKZ+KeEkMw1Mm8pXaIkd/o4sQbkR835FjRj9EFpCZtUPW1HGr1pRh4
XhTUERXExJSFY6ijRCS3rkqKrUCjG/XdvjLa+DiYcjoZbctPYBGm/T3MVav7qkTdTR3YqyB/qETb
Cb/tG/hvGebyYnIafY07wAHFQlObdnZtz6Qq1BJgBfG6Oec8dSe5qwC/GA0qkAetipsvimrnl00f
WGvH6IK9CHWNVmCpESjTUrv12PGuIkp5R4WNDqJi6uYhglCou+dTtFTRbffSjqEgDxNWO7P5rKNX
rI3s2qD+nAX6TUx7p0rp97R6iV0+jTZiJF9HuEnDZD8afmpGD+rEVlwHueOQNMb84p6gndTXHQis
HFvdruyYlaE6eU4L9SUznQNmEchn/VBtzFzFYi+a8yyp1ZPZSKAa4D7Fga1T7eoVlYCWmf8zZwq1
SWlviaS4qIBy6jgjJYYEXBNNlh6Udm69LIfaAta4J6YD63iYdZMHV+gmQ+q5z6dRvwUkElwhepN+
mXArDRKSN649wNdy2+4r9v7PWVTvlfSlJY/mFjY2UUSVpRxzy2z2WuXuwrL6XAJi2aSZxfBkoAXN
7BU21247jNwPNR4IPI/L0e+tGhNnQzML4z91zlZt2HA73WKQxnM7SgdgyQAfqzHtJ1gF9qYL2UrV
5aw/TKN7HST5TirUjTE/7MJ8fAqy5Kqg3uiRpbCiFB+HRXvT4Nv2p4zY9kmFGCIyGW87E99gEz9L
bt2qAfS8KqV4DvtkTyrMAkE8Qoh5NqcueUpyEGE1e6N6ADJTdQQimdEKu63P/b+IzO4818S1ojSl
rypIw3UTPJCj3qvkIE2qW+yipMMswDOIkDInEBPhr6Q7ehviPCYT+5LLqf2xmKPzTBgkPWmx3Clm
N6wLB+NpSy6DJYedHWg2NuQIjw65U3gUH1x6bjxxm4SWNp8D/NVauMkiQCmjFRVe38rgLpXp57gy
t60aGivDeoDiQZC65pj5rtQjqgQMtubnkPnz0jBK464cOkZ1J3jSIp1vl/yZKZsg+VfUm4vZJpsi
CoRPgdp8HvqKxp2GwAGpq7Iv2YBjnw2VUwO7UIcOuc1OTa1rkVih4abXL8RzrkMOX9nSHAzwYJTG
wGqpFS7vyt5GWtSfF1GdOGd6UWh3XWJX/ohFmdwqVZynWCDPyX+hHU/l3rgEy9D69Ia0FSO3C6B5
qvdDLeJTW5N0tujXMWi4TQqwmVD3IaeOriQ0GTwBXpVuXYTQ2xWeRpDzbmZLux2puIDxoUGRZeem
JL+kC7ZltqPrAcUHftHOmFO6rz1DoNUEPYklA70X64WI+urUGFV1FYwLDqIZnW4TVaayc1povIWa
yA1FKb9x+/m0zirtsqFrGlgDt4Br6Efr2I4DjtUxKq/nRqgUI770MxRC2Zf2ndJNcjPaWbNq1RbI
ZdAMO6gboGWcyjpiMy6+UAWbbwOHlvYo++zMqJL4qERDuAcJpmxNAwLcEBfhCXmSyrmS1tOVEjkQ
5CcrULyQpQiz5+TIxWanM2G31nVbK/kBJlp+bLUifwoJRrmJRkOuVGtsVjkZght0JvISjHu6snJV
7mlPzM/fNwX/XQf/UxOaTnH5r1fCFLi//aN4QU/6Rs784+d+bIPNRSvJbpb90rLZZCfzrxWxghnT
UJcNFVIk3Erf698/lsTC/IQaDb3Z4hokBGKxOf1YEfNHKgXxxYiDNlFnmf13FsTvlsNILhGGLuEl
y7pYRz79djlcF0NBK4c3LLMZ0VpJ15AKMrosh2JxJK6As24dsi/W8EM+DDNfCPZv9uBLAYAdL25U
VH66ukgNX20oVV1xM50yqFeUcKW6JURhl8/woJG2BPumwrLHgG61J1kY9FcKxEs/6iAUkuXWnDR0
Qcm+yZIm84W51M2tJD1tB35TFeo9hd5ghZmrUk+5u/qqNGwNoEMiLyMtG5+Hgd7ZSqqw3rNGleug
Fu1nbBgRgfFx1u4I+tC/ImgZRr9oAE1sIgjVnqlEerF20gnyIUyCg5She5WhHn1siQGjpKkkJWIl
CmNHQj02lpIK1jY5/AXiRLvIT2kbMkUD0vFr3S5eQFmIM0cM7g/P1n+/yn/qi7L/r7/J2yIP3m5O
l7//41tExEh1ySaqg+AKazFx/fkt8rF9MlzIPS6hOwA0lnrQn9tT8Wn528gcEAwiy9ApjPy5PTU/
4WbhI2Zjy2eOVvrvfI3vcuqRaZCVI+h4CZYlnN/7lhPIThrn0SjuRqdwD2ZbNHs3zpBc8EFci3Ts
d3qi5rdg37BaFyRJ7cxcH/cTika/Uvt61bULADDU6vkDNSO35vW3ShnG0JYyDKpvXGJIGt9+qxnh
cTBxlfZOqmG9ki2TbEXd/LKy+mTDBiX9oCy2DDyvxoY/jsfjwKpNSQCE3dvjhb059Mx5/V3Q5N06
Hcrew9Kqea9ejl+UtH6y6S6XhbsRTzN9QwiPS83r1RAUyjLRZB72d2jPknXOMoEhJ3SULV/2cO0Q
2+XDOWwPGZHj2A8h8CuorS9/fxbvBmHWczh1KXCQauMa6GzfjYNRsiwVQDAdFaFMu0bXlfsJrdeK
2bv7PNUq0hYn6y51gN5XtUkR4veH//kmMMu4lB/tZSIg+ePd8RVTNLNWaCN5eu7gEy6QMRiPzqWh
ttp5IWwyZkTMxrJqxvN4NO+7JQrw9+fw0+N2mHzo6NLxhSmgvrfI50R/zggd2mNNooHPtMBKqrY/
cm8uF/LmpVqOwvdro2/iC6OE/OZpjyQ7V1o4tsfKMuq9jokO31hHMRW1yQcX9K43wRtLIUwzKDBx
MTpTDMPQ6zdrLvsBEtc0HYHoC1adlEyheWk3auK4KO0EPmOSCzXiO5V7a4BElOZKu4uUPPosA6mD
7WTd+oEJ/l0F9/s5sXbAOqwSCEaezdtzMu2sIlSjHpidlMcOa8S6lvkuHsXVmLLIBGTo//6x/nzD
CQumC4DeifGRJc3bA+rObPZWmU5HqKvtugN7tgqWDVEItPyDt/inQ2F/IHENXwr2b0d3lzfs1Zfc
VmJqBFKgY9qBjMgi0yZKA1L6aAJj+f1VMRe8fY04FF5oh6EDzjfrp7eHgooblyFe7yO8noxlv0uO
bkd6PdQ5cQ2ol4Bgu7ZR52TG+vdH/tVFIsdHsUoBnvd4ObNXFxm3XVjCgB2PGXqXndZ2yspqinRj
kgbxwaF+GvAXO4lKwAUgkSVR+d39HIOQ7IRZH4/SlAe7Se7BtdEMtaHOho3x9Pvr+unF5GDMn8tC
l6mWm/r2uuxSh+KDJfeYjKVLNqVt5yRk2M2O/JLyMEdKdtrlSOb/9lFZrIPlYOxljllW+6/vZj2D
McjtUD3OSSafkiF/NqCeb42ITq/SoUGwkUC+/P6Yy217MwSxwBA8QBtDEEtfNCpvjslZoEp1K/XY
B0EPIVJS7eMf2P3to+jUuNghsKKg9fZu9sQu4DooFOaj1YQu0ZTYWh1jlJvfH+UnGwurJe4bmwFW
K/hYwMm8uRiJGqIvUY4fqVWeZR1IzkD11ba8TKPuQKddMx5aW3ggx8P0OKrBOlan3dhiCwxYPozH
35/OLz6OZaWAD4P1GK29dx9HZYQlqbaZdXQALkP7IucaESUit98f5pdX7bBYoPfNpgFT6durnhJU
x5i1rSOkYT3aD0BTT6Mz52Yw18YVN0HfV88zhoCvMPil+8HY86uLfH3wd18KhI3UzerGOubumdkd
bPs8+Mgd8/MhkFVhV9MMGrhMXu8O0aMeVVPUD5+pl6TbdK6zTZYgoo5Jifnb7ykvKR8+60r6ifzq
7a1UhowExaRzj9VgEc6q20vdHzjw75/YsuR/99EBitAcpGYEtiC+Nd4eRrNjRI24D4+O0xfgtdOi
/RYM0Pl8IKhxsZJAcWvPKmbsVGmaQftsw5cK/iT0Em2MbewGpvmgwrpIPY2c3WRVKGb+NRMkd3t0
OObMkybeEH90kqjdhgsrDYRwkg6+Y7QQQ8uqv6w7K2d3abWraII0uho6pVB3QVTxrjRmK3HY9rDb
nCLKPhrofh50uH6Y55gs8Uar37cdr6YNoSUV+SODfcwRqa1h8RrUZ5vhgxnjp2UsNifGbvYJ8BaB
BL37LnIauLXuNO5xkoydySL/hxZZ2PoJJMlhDyBlalHKqDNstSSp1oQLZX9wxv7SWGf99KCxdQp2
T6xtAC2936XMimM39J2Coxh0dz8CclnpapLslKHI10mY/O1dCpZ37KN4YJmOodcv5/PqxgIgrzIY
vMlRhZi4sglq8a0MV8Tv39+fbyxH4Z+32F+itnnvidNHTRIC2iRHgBhGgFSuFJt4quQuAXp3iXei
Pg0oVe+NasRREwQfteF/efxlW0qphi3w9wHx1VXWkzDT2c6TI4Cy6Lxs+welyvXTqGCRY2UK7jOS
RELPKJT7iriqD77en6gkznKThbMYlBfHHh3gNzd5TAlMwKMZH9PQBGSpbJle61M7UAE/kkJ5G4cU
iq1JxgeUEbmPIS7dVZNmfvBu/fwRWahP8Cdi5NVBeb07DV2WpigVngKkmnk7Ri02iq5otr9/1r88
CmVBxK1AatlDvL1YyLZuVdm8UUXVZmhKx/GkVGP9A5TXL4/CeOsya6Nz/b4jfPVEU7SUZOAkydFq
Fc0bhhBTFw2WD57c92b628XOspYDkoCCY1nhvZuRSfumid2r8XFSILZ7SdGcKQIdahM0wu+i7HIO
S6j17gScv4BveQYPKLuzMkSQqttEfiElKXS5fLHtsX+x1Y5M9XGw3RKNZz69aImib83RmBN61UQa
ptjYHhuJJlL2Gl6j3z+ZX3wFXAx28eVqlu362yejjwHGC9nFRzoh6baz+dZH8g5pi2ma1000jxRZ
wK/Ur8oeoOjvD/5OcMey5rtXFUglC0ee2vutW0GybFSy7z7maS3W3LvYa5VS29eq1m6SUou3kzHa
u4Gwq02F1/G86OV0PUo12gSJDP8/vgUIW3g9LTqiQCXf3guLyo87oFs6ugTd75uFqjWEZv7Bt/Dz
aM7rw9rg+3EWi/bbo/SuDcKsn6Pj7AyJL5ORMizhTvsIdut+LsSHEajLJ/z2fQUQT7kec7Bq8o2/
WzZbtlHzutbN0R36h9IWNdmSuqAXZ0178DnWvYb4ood4uKKvFO+1DovKqPZEaRCB+8Fs+lNVhjoM
q+tFze5QtERn+fbqwyjDV0TQxjEgdbxCW902J2yUMoz9DVYHY24+c+PyjRWYGaCmMDgSVKB+8NL/
VJFczoK5HKUn1Rn2u++edKXwnBPDbpeSgeN3adV+Znka7Ae16NaD2gHDzwP6V3WWbybyRp7azphu
paJ/y11Cw6f2ehK1+0HBzF4WbK8eFHPBUstA2w6EAKyL+35Bh+wVEons721m+0PQlfE94Rvt4En6
lTqOGiejx1dDGsNAPImzwEmrewvRTOtp8WyR+pUa6XmVd/Ix1Ohos+NMxZllh0bj9cMiaIAObZXe
HPTabWaOWLCUKSwuyAxIyRpIXfVeDwiT8+Z2yG9JTtTIWzZEetkMjXZFuS3DjG1E5q3elMboGYKM
W78uguoxIA79GYGMeZtmGFG9asZ/641s0yYP/nPceqh8qmuiRfPHHF7tcXJIAfBEV4RYZA2MVr5m
xeEXHTh57GMRdk/p3eZndVEHzz1qHWYloRdPxjwVtwUJCF9bWzEML04yAs16J8JwY43mk+YGFaJB
lcTeMheB6pWlymJ25l06RK0RPpc4hXHDDizODdHNvVe5bn2rNAXmtywuCZIU4azQgQnL+EEFq/jH
1uC/LYx/LqWUv+5g0E9qv/zjOnr+8lpjt/zMjy6Go9OO4JOngrfAkBiw/uxiOPYnJKRUEb+3MJY6
8o8eBgwYfgAJJSJpWK3fCyz/6id+ov5hOOCUqOtbuKf/VgPj3QgqLJuVNwtwA+nu90XM20FLyWYg
9JObbIaCAiTY8L5dD0VanxCzOBYUdqdiVcEpOafO6wB+tcIVMT6KxwdTPCV1Uz68uneXfwwJr9mr
7xePC0aKnaUAtMGmAJnhstl9tdJhOWWZSe/Ya8LvtNuQruG+thpENVo5XOZdH217K3IPxRKdixtY
fs7h5l4Rnznf/v5MAL2+HbSW+ZLqFrfmOzX3p82JVVRpAwNXX+MJ6LBhZ4onxh5g5BRoRBG7X8M6
Hf0RKy26F2vStuNYNMTd9va666V6mKG8XTI45P40G8a9LhWxrbDpbOaIdCLiZ1HetG26Ynp0z1q0
zZsGKrxXz7jURfss9SZYF6gjDkD5nTNZZ+E5aZzqiSvs1m8MI3OAp0f1ZdONyrUdFvm5ntni1O1K
omz+YC9ABHoxRtPaZkknT6kH5GcATtgfd+lpMbTQvlUw45TrkBEZ5jMaRjwwRfLIiRg7RYTT174l
mG9slBkniomX2Q6uzTQ9Hd3APKatVZENko1fEtx8mzE8T4l7o7FlPNtK8mDF6jkr1Ttkf/YG+Dsy
njw6S4owvXdijIRpqYVXgSTd0yaaj5wluDS1iiRY1appPTAdnGFNnlfGIMfNIv+8ywdYvI6bN3uS
uATWa83Yu0tkWTSaE8nbOlpI4LAX7kAWE9G+uGDK0cLcHz9Dnx8BPjqKeiE7JIqYMBXuHwM0jGJ1
IqA2CLwhU8MU+Rc2YNTkDf3n0KrNL8AJo/SEV/egaCEqPgyZfjLMB8sqdg1aMV/pjyU9bMvm8ZUB
urYsbCxPsbInFDQnRhO+gDR4LBBgrvEM01GOWyoJLcKZvizq01htrN3UOflqtNJn11kySzWsTm4x
7EkBoQjRi/YsN41224mo9PrJxNAkhlOY9uGdHiFLTMxWWcVzSlgCiZ1hYTzFrtw0JDDsWREhEmxZ
ig+Gnt5i+LW8JKwOYRpCwi+nr3GGkK8cemLUB6XekiWs+rUVftMIiSYn5T6h2+TpMeqdEliZ1yRA
cWUiboKxWIhk1Q6mAOx35nA/HewLYy701FMcp9qrraquKRFfy67W6d0Yqm8UtXpJhwGUPiQkNEZs
4C4DYqd309y5d2Td80grgkTnUiV6u2pkdCIjVbsorAQzLdkjme/AJiaxprEuc7JqD3k71MubXFPQ
oy0Is77TqSyuOsWaEwJEh/CUSdAhNAReNDGqlMX1bvoSqWpypVTWVhHLOzgnpmJD2S8MbT3YiSVP
LRKKwwvsywOLAwx8VuQ1hKEs2e+Ti/iKTpKDr7watSuVxe28Y05H426LkdMxB6IOvM5JLgh+HUUA
uWMu9niCbtWoFGTpBSRzyU5CNMbslsxEIs5iVvmrYXlimIO4nuK5BXZQ5Bsd/SdUtqrGGF7oX1IA
OV8Y8JLLWlAa8ySZO/texbbmB2S+P2amVL4BsuiuCL5RbxViW84MmQGOkdKuvirFwuPQk2qj0GXE
4zaR7KCW4VmrDUh/x1Hf2aRLrGNiyvZSRuHKTtt5awwpTDwxhtGOYPf585TxYQ2j2txNEVnxjkuv
W0NGBUvFfklapo+Vqg3NA+F51Q2kzzby6z6zTgcIO7E3l9pw7sYkgrBrcBMPtj1sDEHBLVeRG4+V
gddw4kWrQTKoVOHG5DrnDYMnw+t6mY2iPYYJqdXe3IdRvumEEu9VQeTBkWA6y7mNDS1ztqPmkLiE
X1rU5TdgnqP08ikGQgKgM964boNiNW5ja23wbqaMT6UgA1R1/SzLKRjbhardSjsn70WaFwn+9UvU
H3XtwaYkLSkxtftJJ9uoKszBr/O6ex5SVCv01Yx9bOTDikDL1DPZhWwL4rANZqx4IMJIDOu4azTf
USNzb5Q2QRp5R2AGDVtyoVw5nnQSt7c3FB1qUBq8Eg8H1j7CEwIMg2o9jpeBCB5pEWD2rAk/YZzI
5aGCM3NHzRTfZxd1uuHnRRw/T7a4iUDr2t48OONlLurxkldmvLTb0D3kdDVLr8pDUsGaptRu2eEg
hY/4S66Tiv0gG7QKPQOGGrDaNQMyM0KnHnZ06LObYMrSG91SLvneKRly/886s4NRMEu1PguEDWKH
Dfc6YMwlcTVNdwTZAVGCIPJFFF20HWEWbfR+zq4tzN8r0ELkUcep7RwwPO7LwVAjz0j68raeK+Nh
Qn7Q+dno/j/2zmw3bmzN0q9y0PdMcNicgK4CmmQMGkJSSLIl64aQLJvzsDlu8un7owecdFZlAolG
NU4BdZNwSraGCJL7H9b6ljE8ZJoky8JYkn3SbPrBUQ6QZNPGg4ZodaI9ualwnlqeQwypRwJuccGg
V0zKJA/Q4PePDGySKZIjqdj8SR7mDr1sVpMdNzdtcSYZFsxqrZt449n3ntHVG4DTB42BCEG93i6R
7XpLhjPr0UlYBwNLf7lzCqu8J0ZvZwLX+GA3CH+P9tLwGJjU8Fgt7jW+RmvPRahvaWoNtz5+VB8m
GPfLNEOXgAU0Pi6Aeu+SvFvP9YTEAeewfqDFWa8ro9U+9m1VknivH7SYDqnsYvvSmNd5R26X/FSu
0ouWuLE+mUMzh/qIgbSJNRISi7R+7Ltcfkqk7pxSZPx3i1dON9gV/K0tHQ88lgkFMrjvEgQ0+4Vj
A76ua01mCHnCDRZjPNVxbvHUwp3fOX5xTyghCTP63O2StYuv1sIbHnSoODkJx5AMgrbUSEpu6DJ3
Yw5M009dBMkshttPPqrO63iWj3qdt6+ofrkO2c5iQhi912IxOeo0JJbE11GkRrHo5Z68vvK4zGny
wWFcvfJXTedsdXKEk0O63VO+KiMFN1HZlzYZXdEUW3EIzqvh7HcGr2P9St4SB2raXdo96IvI6q3+
fVBJEhWDs5PwQPaCEMa7bhXefm7tntBLqz77hP8BtnDNd1o4TY++3YPmWnKxpLVTsBEAnkuCy3rM
Oa6ucgZPEdBC/WiW+IoBGIGYSafykkSd9tO3B0SSsXTLfT/+RKAkYKHBj29ag0AeKjidOy0u6uxi
MbRUhFxZzQ4sie6QWy305HKdcZ+c9KY0H7uh8qJ+yszHcuxJCsbk3Co/AlxmDQ+xLId3pHA8Chxn
5jHjDepuZcyefUjbBT6On6fkAE6aw71mJRXhUF7HBa+GWB16vCLp3kGwdPftWJYmC4Bg6qX/lQwW
EhYbr3+ve3zOEDMSYTwWuc5ra8yNDmQVFTFyeteYtgDqIa5D9CKAMKokWe66fvCi1jPmZyCYXqhD
Hb9LKwfmxrgV97Y1tJ8s8shOBEdM0EmkUHffPkilwQWJlZ//OnFrAQ2f5/ZT6tsdhtXRxp8LOZ9f
ACUHzzdfUi2kqnU+p3ZVfCWvVVyosuafCacCNEZaZ4IRxVB3uua0n7xiaZ/7WeP69N18NSJjcPiU
M7WflnXS7yYq/0OrgL+Q/uLJcIC3x3A05xx6qAg2u+qaae13QufBlCwjH/UEbm0/7/rvL3/iT/6t
sOX3VuVvtd7/L2kt2zf6F7OyOkxz/7zn3snxdaC3eS3/cRiz+ssvrff2T7+33nTRgpvTpoF2mEYy
pf/Zedu/YSElWoctDXICbPn05D9abySH29/mU2SlwAnY1sU/1YN8PXYK/DO2yCw30ML+nebb2nrZ
f07F+Hnouin82UrTaTIZ2CbYv+t1YRCIFgJ2qLV14e1EXE7OwbPW1tn0NvWzNmr5C6SwRobtolcY
wUZZq0NVG0N3KtvEnaPNFGYzQJo3r4prp+4WEEWp2btM4+1ZVyX0Nm38nDW69mqDMSuvhJ72DMos
vekjwODauNmVPB7BS+yEvj6LYZ9naXcbi8KHGmV6I278eiWVvDTadM8jQV0ISH/19cigCnd7Cz3m
4nfv5n8yBdj2DL+8MIJZCaIAmJLobpkD/PrC4ItTdmt7EKri+ZJh9fhsGGPFrbumhFRpZJ776C4p
fJvk6a+/8689P28J3xmRBFsrB4Ov8cfVGSe8sPi9tq2cE45OO9wsymhPf/1Nvg0xfv/7GTguNzkX
lGusjUxsf/39llkubJcBy4056zfLlSCgMwwTZ13DQ2XRJvT1dAXVQtKhTPoEYbFOGRqk2jgWO6Ib
nS6L1NgWTRUsXTvDfViT7lpofcbpmS8VlWIJ5ZDEDsxX+4o5qhsYAKShNc3srkOeQe4Hsotp4IZu
gEWxagpHk1D2RN80zIO9JyVsjFxazYeCdKB3UGuyifQUReR8D1W+vB9nQ33qpJveFGlqfu0Ya2YR
gpJlvUT0pb8inCSBIDWB0hGCtsQR2T41Z+Qi2zefw+BLW0/tGqJ3t+RlxQEC5WuBirnrylXPT4pN
2BqJppqhU1MkJjvJg/UTuYtC7tbe6754DqqOUBUrEaHFGkNmavLeBR6RlPEQNsvo6EfBDGc5x1zt
d35SpktYmhSLO9GaxrPZTzGKAm2E/pElU/OlGs1VHbGHqQdoa7o4VK1v4jHJ8lSL7NzIUMPpbVxc
FRv8MZyxrjQRQEVjCVrRJESr6KCfCBF+E3ZSLqHpp32/++tr5w86RXjBm/qVC9PEZPtNF/jrtaNh
pAQ5+N54aXNpy047U1fabZB6VBgzkKtVthLLud58mtNCBTAlbyqUEdEsCwITyHb7n7kvaWMX7//2
v7Zd7p+fQQeOoC/Va/nL2bP9k59jX48RLqNaThBEjgjNedT84Cn45m8mCiwUSfwXWO/2qZ+DX/c3
YPA4ATlcbBb4vzOSGJsYHocJQR9cAMjv/hZQAaHaLw9ZeFqQARAOufxsYJMQYf56IRXsiSaazOIg
pCJ/itITXMJQRHS+d2QiVjvMDoDP8uSrlxv1I0Hd2n6YtLOK3WOeL11kpm2/F6pOvrE5L2K7SC5M
xFZu4PUcREV6mGssYzxLZ6CvhvXG3VVHi2hx+S/zS5Mj+Uq2yUttQz/NBDpCeGAhMpFz4U3PpL3m
AQfAK5NfPUiKKfnqKm/ayQ3JaM7Ado213CU526HBwt3otsVhasuH2tXsPZ515mz9uKgdDJ8mGNPR
JPvYQmMXGNvgq+7HZD/M+iM0SCOAc2jhUPS8pwGt3xCV0BqzQ9kRrkEJW3xehna4XozF2vNp52RO
ajm3eUvQs9WDmCGMpIdiWpFCOwO3DMYsu3Fb40bxWp68mZR5kbWXk6TRtzxpRnncUdPLFHPf3OJo
JY7QDepUNofU6uwXGY9WhIxcP+VGd9Pmxgc9NvIAoYpzWGst+erbEJGD1vdvCE9KwnFpRULFb1LB
ln1kNPCOiorbPRM1uLmC1XqRzM9JlZ0E8SV7UQn7Ax7EDzaG+6Oc9eRUp5yvfe2Zr01XQ/2RC4Ga
GBvSl3IemrA2CHML5mLqL21VftJnZ3m3XdlfZ6J0sKk5ZDhKrX8zG/mqr0stgqIVZEm5FjVHYIK6
PRRkmrNZg0q7Mmed3TBXHWI8W/Nv/TJlsWY3wCloVJGo1PJxMKFxtQ5o2owRR9+a5fMqMId7hQF9
mRzbK6+fnfekoz6pO6d4z7qRudIA64LQa6e2tNMwSxrZASByMA+kNtNqDhwvtp0Wl+tk5xACsPZh
E+3KMsJCFYejSmR9nBotbp9iD3gmCelAkdIEQkBgKvaVOjD1EIn9cL0mtnU91uM9vZHa2dOUhnWN
6q5bsVPrnffkzOWN76kNy4n7uC2fzGFuomppP2Ie6COrWx6YYHC8llZx5TZp3QaGLCo9GvslHkMG
eMvy1FK/yucJneTJlpZ3HDoWNHY99k9Km7M9/k73s6fAiEV0pesDPvf4kvzYJKJ+WZ70eO73aq6G
h3we8B5WdvyoN5V/yDW37sOOXKwrswMbNebexOBSmvdF05W3qs+qZ2vhli3HRr929TW3dtm45M2t
ueDECuvKyvY1Op8n9JvqbsSDSoNtSsoML58I7kJmlB8YjTdHOugzK5KvOniEcJkbIyT9GR2SN5bR
CpICppQ1XmaMwoI0rW7LOH4udAXG1NWRgd3KBto2OafFhdM52VF21ZdR4fIiIKHey0nfV7lg3l6X
Y2TVhHnUaJJCUKvqkWzrgFlF2LuduaurZD/miXYfZ8mNmffvsW4NX4a0gwGR+YQmB2SMxtqEuzZN
tQ9F73hpdt0lWkkcDxJuMtZ2ydyv+bKD621nzEvs2PSbqJ/b8SMEjasVCsxnqyuKd5YozrPd1M4d
6a7iUkpAbt1ADAeRe2MyeHi+wXRq3iZ7koLI3LVjYI7n0D3nmf15IH4vyJUPRThuD3hd/F0pDKbO
STp97NPYuqm1e0f2YIZjx20jwfPxNAIvCMo6z699r0g/5f4AGUuu0ynOquQ0smySO8iO8T7ttC3s
G47Crtesvd2s12rOrofYvfJg0QZK1W/mwgxe91N6fQo2/PShmSmii+PuQSWlEfW+frZXdRW3tRvN
7bCGLMypZnOl9lohi8tGfpIKbq5lT0HSlsMV+bLeXVfG2W5M2+kWj1QRaJWFNgeRECMinTW4Hkum
RUYOK2YYOntPgnERNLpCYxq7bnUwyFHLQEnM0dqtn0tbnFWLh5CtwjxdtBUWvzpLra8TSEmtxHFN
aNJy3p6ZoWs7p1VgVrRX44r3i0WUw2w7I8kCMLlkLq7S5tFhIu5mjnHrlVp9rJWu3k0EEvu5Z9Hg
J4txqYbsoRf+ErrM+R8th2VZMxJ90VLhAxB2511rdsmxmrRkx/Xbhhi+ERpQSj6UndbcT71yWFXJ
Z13zsD7K3N25SfLOc2qvZAMHFK8bzm7MOu6IpQaOg1wfBsP/aCeNu6/rdE91UETrVD4lbQZkhzIz
spxhCZW+dHeJqbgelRoocteg6+Jrm4QprI5Vxigq8UgiKPW9s84HlCp1RBrVITbmcpdW/ny7QU47
s/ggyik5yHqCOyul2nui8PY9Z+WjOyQfYiE73ubei5rCfZjm9Xmd5uJhIqaQ8dxM7PVkV0cx9cgM
1JjuRzLbI2qQBccnfU6XH4ysbm4w19z0xGHvDGl6Vz7iBDAaarkYCAu9Sj3TOJbjjD1DcI7pMUEV
JFWz3WMms8sWljCUxSE/oh5kUjt7+tjxSFlATOfxLSrWm8Kl/GjGftoXAlKd56K3NJ1YMTfefO5g
X5ehiB9Hte7zUTyvaxVa2aRJeU9weJ9xAPWmnYtL5L1iQiaZ2p4XmAvd744Bt+5+pLcqDprlTWZk
Fqk3vDI3r28Xv7mtDXNvUmIUZf2RR7cNtYM04mEajB3Cl3o3dGm+F7F5HMjOfDIG0z7MfXpUvn8y
XXlu6nyGSr6crEZ0IW57TkDnhG9w72RLVIMIZMJGF5hdJGwbgCx5NYTbep/PdZBkTxyrr9hed7kJ
rcYny55mq7vzyAnvFtlRazkADIebfo1bnowpC67lgr5ypxoHKkb3eWyT9JRMvnrQ5vSOUvQ+m8Af
pK7hHLWi0SM0raBDLE47J8LcOCLc2dT0Xlx8lk1qPLRDAVx5q9PSfAzMObY/2HObQh8kHT0Blvkw
m2ytzdn/YvtjfRrJxg4mJT4rprJ7YmO6M+SciUMkHtrbtsivmdToLK5GAao9jfwF0N+OptZg0zcC
JB0C8p2y9dR1iTlGZM80xQ0wSss+FSPjyxwlD3LwC80f6LBZ3S7ahVjSfHoq/DnzPy9LDwv5uwTr
/9s07vfDuH//b5SdjGzDQdf15x3TD/Yszp/XPs062LM//5j94z/CZ398uR+TvA0w64M1dYCMkLfw
Tw0N1DmMwIxsTIYpjGx+x6kS4je0JJDIGK/RNpsOWrgfkzzQs0gykcfhVrXpBfBMfIu2/mcIDUS/
P1WxW98MCb8b6GyOq63FA6PobTExf7SYMNlwTM3Iuw9gYe+LQRMnyTpo59j5WzPAnEwFa9RqZPIx
5IO/J8uricZCOCfHbNvXQu+XHYEc6z5j43azaOCea62WFDPKOaGUKXFZrB+FpTAAshzZjwRnHeGa
exHM5uUwKQvehmWB3tRjcbUgf7iGbkkDwzLrsJqNiJJenJd+dfazUbyiul4uqj7ju6x8tWrK27By
uE+bQUgSAuhoOJeL/Yo6DlIRVt5iAhaptQXhAm28hGvDSn1ovAj9995dVggESf0iQX2zqaL38eC3
Xbhe+UbHdEb5d03u5HtFBkLmYvXZPuDH+kccGFOg9dXea9ZPfQneqy/kw+hD1dHhrlqE7hwcxWRz
0pqX1IPZMjUDAw67bfez72q7VTiI+FsyRSEzfTW9+FLUKr50B209ZnbxRmYMmIG0eUjc6USxIAPY
qjLIeMLRMzR9SL7umytopVJItwcmKjRVnZ4/ytYoUa1m6S3ooKEGrbAuVyQgLwdnYRWmi+autvIU
b2ROJIVyPYIHeJPw+hrXbBtuxkIuh4XCuJUvOimsW0jAS0nCaihmzhKWZRie+FDjlC/z0j2wV7iK
16HdmTV/2bZreDKS/sSatM/wTBoyHvSJJmw4pUsBbrxi0FslomSx7RBdl71rDnvmvitfiKlueQQv
6rIvscbhB0SaAbYAB8xI+uTUaUvYxxJZdsZ+VuftMf2ke1Z66vCrT37YFfnXWGiXxbL9jGP5wjnC
gzcxyqBiiCZX3g/mYeO+rPv2BVS3fWyMhjiX1TJgfVXNcfZscbNsl46y+hM0UA0hCyomFY/4n1gz
MjNe602I7VbmfZmU7RvjdnnO1vG5ne2DmY0eVlDr2MjsrTUcUFSqIel3UDetqtGLdw+xYJNr5fUD
WpSvueyfa726M3oyENYZ0XFP7hSHYPXmjsX7ko8ktIgyJXrDYqFr9eqybkoBAqplsZomVVil2iWd
wIO/cCmYKb/vUBfvZgPg1TXOdrzUB7tqin0DRhb0MAUguoHsptHhx3wTouEhsT/SfgJRjV263Lig
R8qX8o7migZUo0pL6odu4T5b/PSrvRjnqaQ1nMeSyy6rv9qtowVlqpFeZaKEbR29PmSaWPbxBqWm
sC6I55xPDOZfVqfVycuom2OZ89Kq1iVgIRUkqHPIYY3SluTaWe1hPxG4sSN64jTbXDPK5v3UGXPs
8TolvBaDcd2qTN1mZl8f1r4nALSgoKVdQ3UGrDfME8sOwRrZIY6cObItOUfSy9f9ui7lNq14HhQP
hBHgTdTqcX+QDCPeh8bHlSnkZaxlX2NPHOwW0IZBEwfhyQmSSdp3Lo9FfE/WhVNXAlrxWh/8hBdg
9JhemAnfUfogjXRt/cgr6ewQfp/KXBfHBrJRNGHSDlKbElfv0/cpm0+K3Z6nSqzEOSRmk1x7VoYg
zLKMH6332erP+VAfRgpkghNzSjqzg8mXvHWMqZE8lhGLjOxQO7W6ZPZS7A1ubuQdPQ8+BDfojQg5
9uyJJ209mTvKLi3IAVITOWHLS5a147GwSCPAj7MePRXLZ9S/5c7zWnpu6EpvbYNWZsqkFcTTePp2
3dgD0d3cbCkQb24pv1tNWErdctQNLjLF8+ioecjJ2Oj6B1uM31cQf6tI+VO07S8VyJ/+rX/FreFf
lR//p3x7rbNfxrUUBN/rCxOkJc4FDm5dABxBdftzWGv4v5mOYFiKcn3jXTr/nNWKjYu7YSiwF22H
/6bf/VFfWP5vlClsEX/QSfjUH+qJv6ov/rAn/GbIIcKUObGJdQOj8K+TWjlKsg8hj+F+TKcziMaS
k2zKNdShPBG/l69/WsyYf1xLolzV8W8RMuk5vBTWN5fQ79aS0makkixweYgSoD3yh+xNd2VK7BIo
yJMHRm3Yo+fPaEDAAb31CFGToEzM6WbJF8c6MoyhBcpgUNyqeEmY0ab9iCIB1f9ZjCzgonRwMtLs
Lb+6YhtVNWFVt/PFNOp1HWa+TaCZYnr+XMQJGHuxxLYKJsfsljCJDYKKXDOvPtppBzfA6HLrXJB9
fYfvYeJnkYxsocq7UyiGUkwRu83suYvb5CLJsP9zuI4+RYHIGUPGWQskSe9qE9FLEZsvvqXBFFsW
N/3Y42UwQt0osZCqulKcQraG1HPVBquKEGZrbugV7XSTdGXz1CsQl83c5vdJ7Xb5MbcWMYWlUbcb
c18i89MnsaUijVLeTZNL8pgxLMb0JXcLyVPaWIeXpPHt2xQ9Kuog1dnPXj+SGTB1pekEfmnOTsix
KT/qs6F4NpCTQilEUPTZLdBERvVitk3otZr8ZAo/fsp8VbKvs73SDexa72eyrVa5hJY+zy/QwHsk
nanhPbGeg7+7qKF6q4AozXuUE8QpjbLvk7BnhTGFGKmM86wllXUUgw0cw12N8ZzPFo9sOY/VQBjI
9kgcXDHp4AidcSSCqfOuuGpbtHvd4j+y6UgJk6o8m5Ctms1f4Giu85IqlPNBNZjiVat6zQxLJo2w
+Yol7fY1XevdMg/TW05al2CTvdIKNtmooOWJfiKtBaf7B6HbRHIXq/L2k5RreiB9npioZp6XD0M7
M8Gya5G3AW7N6XaKydOl2a06GcZpY0fMnxmtONBUDtYgui9Zi/5wJ5jVRgXki5IApnT2Q7PzGDbn
GrsC0vr0xzox+4x1aAe4Z2mnXj8aetfvUgO99jPqTXpvc0lNGtAhQ0FeshZ5SVKlJLMmB9MKUlEd
dScbAShVDJltDMmzX11USy/KC0eQcBZymWhvXo7LJTJBIQ7bVUfIF0rKdNvExvkQFd5CkoIC5b6t
ODT5wPqAh4PVqbTmFFOi3JmFMFWIiDFBuitn9eaBrypCKYuhCFrb7IrdtBJrFCBr6c1Ab5cCLR2k
S5CavjN/9UeQ7MFM/NGt4sd4tC01y6MD3tPdmRDUrKDRljYNZ33xtdCtysHYm/48PvZDZ/kBj66u
2VmWV5xcu6HiKjTl3RDvrjFNWW35vlrTuIZGTGRC4OHMWXYdVfprCxmYJAKdydcu9eatTt7i1s2x
jcEZZRnCQrEm1pfZsqvhlMOyZdLddn1zWFMoiJdMw5PHFA7RvCM5sKv3diaHz2W6OkM4TpVunRiz
FpI51cSAqexS4sOtfl2B6+IkosrSOrRheWfiIXKXj25GzlRLCX+f+OhOGfCX053tl7axQ25nysjG
dFVF386n/4JD+r8bs9rnfP3zQQGr1YqTuebW+L6I5W//nAOI3zYTmb1ZyTb/NvvW70tVg24fTc92
x6PM2UhBPzeqW6vPob4hrP9AA2OjigjDwSHK54TH4fp3Tuk/DAHg4xPAbG8OH8QdBnC+P5jcEp0u
zZyT6na22+ERAtR4jMnafjOmrvNwgU/1U8bN7B91Vy8v0GvKndsoHnc+2OJtR7V0x8w8kTTbqJ0c
iuSeODvt3tKX7DavfPMJdUT2aNh9zFkxW7umnUlfkcWN0egL2WBJjWS6EB8STY1XZKNo95opLbZ4
sfpgxEOODlpZxTWMX/kZMeHeK6bhnCms/WzoBK4VU0wNN7K9QrM2W9Xvm0EDWzzP8hrON+jc/7m8
v1+wzJX+6vomDDirX6svv7/Gv/2T7xe5Zlu/UVXquMXgqTH08v4pHbC930AXGKhsEIBQkW43wI8L
3fltq16NjY1mc6VtcUo/y1EDciX4oQ3YzhVqwn35G9Uo9fCvygGAAqgHIDZhviUtAgDYr/VoYpqd
k2+N+dpmhhe05uoOe4/gSLDTJYuzvceBdOs0ekxlx7buqaKzurKTGO84HTvgSoHuCf2+V7OjJ9CU
gbkoMd0YyoBdQiIgfzQdWe+4L7I9LoHKRrhUapQE0iDTyJ4RxmkoXYKqdEfrAEUiA8XtViwOYzIS
rxZAna9CjdQZtr+QlGStbjoST9Q1btTHsWmG1lIgtvbzODWDOhvbW3/B8BAubdKIXc4W5lCPGoYI
mn4E4znUTRlxFEwTJWDlumHpdeLNm1DfRDMRjsZ+dAjku0h6d9SCSV9K9KF1vRZnERPzS/qmTZSR
5/WlH1hN7s8AfrCnBE2Zup8ZCqUfa6Ss615Hz6tCoGf+WSQq/irGkb2LPfcfOgsrBaFBifUERTe9
N5WpjEAOY7UbLZMqbPI0+FkaMZcEdFJ1bbKpbqNfVynWBpXF3gWiQfXa8bx5anhavmQZBSqcfMqw
UPOdVkYN4b9jhOwJZROBc1ZIQF538tfZRNaXxPezqdynJhkJWE3zonysmEVVkd5n4yNFJkezRabA
DcoG0iStwfOfsxL5WjmYsmOINIFqaXUjO9aVg2xf5ZsUpDHHy24qQdWbWwBmFBdyVLtVNxx5EqTl
ruwRO7MNeyxnzDuE1T14Rs+uUGpT/RqTxdFfmzmZgRHSfr5gQn3zNc/JAI2IVd0idfldvV3uinWI
ZK+xinB7VIvBuHZC7Rc7qc+WETfHiTeTsRLnToPMemZt29UuEbee1WZfKESy5zJP4KuyhKjacIXz
O5DRlA5+4Awl+464rLdFSk8w5MbaxnCll7UT77mPaOnjzhjjCLl0x5RqIAL0Ku0aoMoKAUr6Whuj
ll0mWaO+Vp5QoJ+xenRMGda6OjMiI918ckr/zB5nUAH8OiMahcbgrhzK5NIQpZ5fOHEXPwzT2MR9
JFhfmh88kSBGI1fQya8wqkwPrIon76lmwK4idp1OEhq21irW6lr8MFZFQnGk1YwydVG6DSpnWbb3
2KigzQY4nNE86062zkfGL8nNFEsUEa4wyDgRfekSsmzkVn49m/N8MhqTmc+MAwBtfDIwKQO+YRQ7
H9HMcBfrWutEVJ/DEOB+m7AXCke5gKaadKPG9nle71mQrvKw+XVGkgqJODjqWuMMSFtY7weZYSdJ
SIradA1RTWsR8tEoh3WK5WVnM1a3eYvQ9vMDOvqZEaV8yH29SHeyEPZwoQGUfwQ5rbnBUA3+ez0D
EiGXt9Cw+9XFrZ9tGvwGL7nGi5lbr8LNpxeWWdi6UY3PN66JhASiRKoe29XPqlCXDYIlPXZXUo2S
fNKiVDUtfzZl+6mzjFWG0HacT3HDdiyUtr28lmYZP8MwSb5IQzRfS1onK2jJLxZsqNsl2zFkn0ly
hPfPDNl302u7bDukL1ZcvEMjIBI2B5V/C0l7BNCfOJVzI0VmmEFTrwaLb2313uy6tMhrTFxvCeEJ
lflF4lnjWRJpvR783CCQwaI4rkPm3aixmqEzvVBr2vaxVStpoYQUXBXDbKwRjWtBOCvQDfvQExIr
dkOWuFmwYOm48Fe/HHfAoKob/Oxt91bKqkPumaSw/X1A2uTqum5cIeMs3MuZCAgKeybuLC3wvmU8
Akk9WLvuZQZ8BP5MdCSDLzolz4544lPhOBURGn2iH9VoJ+xGPAIfUOzE7Uvh9dMLKRWKANIVrRFo
dYLr4sknaEHPbUbqDah96DNQBsg0rU2LFXBOauzB6zocYF2Tyyez30L5yFV+rxdMoiQKbc+cvHOW
aClNwZWPCxZHH+JS+qMp6zFPLC7jl8Joyawr6ai/wvEY03CsiC6PYt6u8+Djx8vKeNnBlrss3doL
fVl05Ozl1bKfF7WhzadlehTDttkee0c8mHzB6agrmxD4AWrDWzY6ZhoWgHvesnlogZQJOsvQzxjE
IiOxuTfJakU4tWTSuzCn2BAB6a3FR3y3NsGca4Y6rOUYP8WAmUs2OtX4YGqW6QYxk54RmHlcPbMg
77ULxh7+sTAwshy0dMpsYg1mBH4D4ya47s6UPmrLFh/nwBtDdUMZQIi9k3pnkY8gFVA3MQEBLb+L
bSMVjHsdmzOuqVqWRv5KpOl/WQk5fWEp1n2B/t32/9iPZOIMWVP/71+mmP/+6//+a6R6fRtG/nmz
dNF3r1/KX0rJbXr5vZS0MDqAvWN4SCnpk9lJXfq9X7IEc02XESXnKBS+b9S4nw4I2iIygUxY58wa
AQUyb/wx1zTJ9GLLySCbn8qBNfm3DBCAcH6pJCE4+nwM5yFfih+Flu7XSlKkbCFddyDGGtZrHq12
uTKsq7qzp8z1OW6wQe6teCLVzLXaj6jMlnKfcL64ZzdNGeFYUAvS3VJUimzCysn2MoX4FDpxZd8Y
g8+EpvCrxynPdOqC3l7bncJ6+FEvuoM7O0mNDxf7f2TD3i+DyRqID4kbTTb7SvOkQ0W5jHM0WI3S
r5PcmtcokSM6dVVkmsGyFhWPQG15Ubq5eVrxf9ZHu9KJ3J5FlTPAiYF+Ya9o5BdECTAdbbDM9dUg
BPjaip7LP2gMNcxIGpVoHkwrNgG1AOgod0vvDyd9TGMsuL1fG4QlcHXvLWtE7ZNk/riN0QzM9gNy
1wQ+o66BZS8cYzxaWjMWF/BrSauv5ly+caqUnJeqxjJhN6WhwjYh4j6abIC1hTMNGSb6bRaSCR2q
nddmfUMgh0dhaVTMNQKLwcdZdjLGYKyy+ZA7ZbNEax0T+6tGJDNhjs9VsNesjZMk9RGDYo1iq138
5YWZrjuDK1AUmtmq47b3KvvaIp2h3mM3sZpTbI2v2NCG+agz4I4DVdn0ywxuGXw5OX455pC1n4d5
ZxHlPLtWmZ2H2izffc1d7ytyGvIga+kqkkQySMutzLtuDOzXO9E0MSmRamA8Zi2xdzV1Q+1w4LO4
Ddo48zvgFnlPBGnmLByajR1zjBZTtUYmnHsiON2O34vR3rLw7flVga+MKLXWLvO/rI0H+nBBerKG
VZ4079PU2N6OCBftBfyczCNqqOXgdgNp2zhaixNbYmSi/5e6M2mO20q79F+p6D0cmIdFb5Bzkjlx
kERtEJIoYh4uZuDX9wPa9ZmZZDHbHdGLioqQyzZNZAIXd3jfc56jZYr0y6mDqlxQGJfLNdHLus6K
atjfilYvyJVoI3rSQwcLAd5hlh0bv4j2VSR3jMwmrL2ZJkXoA5AFSy/DoOe3Td0rA0ruYOjdukEl
KruD5rTlWscN0a6pu+bBIckFyhhlzJ3uJh2m6h4yoHJy+MuCnqvdasLbCiceK9c0MkdeFaPlmSvy
7Zt+js7ajzFyjJwYUn/st63BFuku0vochqYzZBIvTR0M9MOyJFiram6hY/QLPYvWihRr0azsbL/n
3aH5MIuQUN6lgobxusvUAQhFM6q0ywji8avnSh5DYutDYx0KNfthdLQW5zJxGuqcQ4pCtTdSxEPO
INij4QtvBZWkgO1FV67ipnCWo9DUmdM66ZVEvffTFaJ8DELMmzL8QP1iukpzGkRSq5Ex4GDs6Dv2
ghX8CZeXT7n5/7ay/ZelVBskueuGDKWKFAuKZWRpfFYseczC+vfzv+5r7BbVv3boA8t/EXicDGHm
/yUbqt6ufh/++r8KK5bxh0wq4eSusE2DqI7/KaxA5/mDuDrKhKBoUQa9KSCqk5EDqBcOPQ6vf7oI
/1oOJfkPjUINXwYtHyhkCFf/KMP6AjlD3dAxgX3TZURHpDLMWHnfOgJVRGt+S9f6SbTs89oyMO5o
B++LarxBn/i7K9JFPo733tAPeHn1WaRj07DR9oWR0i3KTHt+c6s5sQ9+nr3F8UyVnL91TX99HgSX
tGcmYOZl6mZX1ro0DK3/hJsAXoRvAvaY/ojhoMyl2LLdtJG/fn5N5by8xC10UHixW7FA8sAaMC4Q
ZhXeQmmQQu1hMKUbQykXadqVX/yBDiT6yWRRCqxqmYB6D7XgiwlH4fMPwPA7+9KOSXUZuizmHCw4
FNrOH0IaYD8XZW/fjbAWHApLgdCGJRpwelYbJgUinkNtP6jyuPmnFwY3BPdIk3n8SEsu6mpl5Qdk
H2jaHUAFBe903Lode1h0u+09GJNlpZv3hlKsKWg8fX5lprCzL80I5gFrCqhMgKVwvc2La2MrR3UE
AOEUu7FLl8bd7b5vNunMmvkrsLC3xt5ZGPt6bc/NjblBmLUpb8g530uLYG7PnZmzkGbTP59+rliX
62xdu8dyDcBj7SzUjXrkMOOa/OCvdvbraM6ztfxU3jgLkqv419HP7mk4JjdwOk/9nbHzN8VC2Y97
/9Z57E/dkabvcFQ3yMVmmEpmrWstysWvI7/016+a/9vPmjn3aRbOT8a8mUGqWuLsm4HzXRDvvDYX
5Vxeyat8Ia/aZblMX6KNWFC4mzlrZ23MoxUgHx/Ygzs+y3tlA4jx0B+km/TGXFi36o4g6dWw7WZi
gbOc3wbG8fX32wtjIy1REa3Ho77Ht8lvog40e1nf0I9z7Zk1nz6GMxdrcVOtk9l96gKBmwFEWHkz
Y2Pug5XzUK1Zh6+M4Ul78GYQ//U81cmrrDGfMZ7OBzE7xNoThpSclvPDQ+gqN7S6Vv6p/YlxUeMo
jguh4Gjv9jfj2l/Qrl8oruImS5Rzi3zFjy7ELFr+Xu23iG3ccnY/uN3an8OycvkHi2gRz7FXzBJu
OT37ebYblFnnngKIDXQy3OzROeICCvn7ebeW5v4ym03/7fpP9+F/VCtMB5jL76lBrJJNRXGYgy+D
KAo97WCWaimJCA4Sc6Ozt30roo0DRaajSUm4ZQTb27d/1nItbv/8Iw22+J2mmEz+UTV0TzB50S+l
JK8XFpzEMBtaitGFPoM/Db3UVIS8QSs/K5HYb1//gJHxK1ALf2ZReHBlSzMRQzM18BrpN7XSHbws
krfER8Lr8qu//qA+iPWazD1qof/+Z68/J/rGvjICXt3jf8/dryPAMJhH8TIwf3PWOx8B3pgRG4/w
8qTrylbSpVs9C+6iOrglbp5jx73i0ckP470mKTvVGO+r0GbjtGl9B3sttapxG8nPfqDdZnr3wC70
R547JxrWWwWGIV3/r01OX7lCAJ79DPXuqaqnXDfE3kO5xIy1p+pI/twXWxltwPLOUbeVlaCk5Hr0
6ElMnntNf9ujGI/0cEF25YIdKsmgixodpOfri5wky9ps14nnLIDVznW9vmHbeNCIZFJEcgf2/B5v
2rajXHllNjxfgV5vHdRWdD/oX2wm3GnQvVHApJHdIBlOg5Mcs9TUEbYuNEBuJ7/ItVXdgAxXjONQ
m/TcnPbKxc+979MT44GxAhIswFaEE/j5tW36F6gxFA+fWtYjhOs4XY1d4eqlNi6Mqq7vcNYttArK
+eff+nzZe902EUmokPdLFwkY98V4gWtkVz3Nv0NUqb/j1CnB2ghgdb568Dg7w0nCzzA6QCedqFJW
n1/8NRn679EKwNWml2RN1FJHt9kbXmytC73x/Kwx5AdCNtX1oPt3UWrHN0pD7KfsSQlHX251beS7
vMC6M4bNLjbyZaukNwHY252pZz90fczmfo0c2e+LX/gzq4cUNc6VUJbz+/TvTwqanf4b3bbJoft2
cGQ41fKE/cNDo4RPNg23WSoTlxlq1k1WhU9NTIAo5dR5MibXEtiw+L6d7ejsWdwaAtiZ1TUqM6/1
lDcDU+nS0qYQkJ+SrJknXectinbcLOehVaSr4NXJp/r6JuUIt6ecS3/Myh4HzHEAx0WIqLhxbq2c
Gb8M6psWfJU9ZN2p7tRyVZbIGl7/lhq8WBh6R7l4wLFay8Nj46fJHprFwRZ6dLLqwnvU6/2YdsNt
5G+pdLb3sEtJ3C18ctH1Qab2TXW86rJ2OxJPQLGgqu8s39tDUyFdZ9AeX8fPP5JK/F8gUP7bdBKQ
Sd68R/MfkEb/lEXsaR//7/+1KX+It2ef1x//86yj238AFsHACyn0VZ3IMP2r8mf/wSmHtLJ31FHN
mo4z5Ln8+18y9P8u/KEVw63OgU0HjWFp/6SFjGnjbCDTgp7OXyTyIKJTOZHZ00v2ZiBbdWMkGEIz
6i8SPoQSmN/az8jknkFe2AQelCePPhbABUvoSNP7sguw7/lR8IiDuO1duQ+M4GQpIo0f6IvbhHja
WVmsaFxz9vervEDZV1V1sU9r2SHLCY29v5K7qvfxcIeBuQ0yI7W25lhpaN/jqtTE90ak+nDn0fuA
dCdFTrKNsljSv+hDUlWsc7Zf625tpoq9gp6oPMl9Sh5MDp5qXJLuKRPziuvX2zV+o3Mcc9ROzNEH
IrArmgT2dBNX0dEuQYO7JVMEZZM6kdBHFmUzPAYpP4Q8bBxNlFdpzs8MSY06BP7lS2Samliwb2/y
Fc3l2tRnbcuZbGcANo9Poi56/VH1dGp2gxB1bdJJC3M4VSwzhHHTew8GNy3YJcwiNTPoYzRDq5Np
YfnWCluV8kB8FSXENrCyEFdb3OxRG2ZigRy6QTDdD+wYyzAYDlUyPCZMvex34iz6YRd9e1CiiGDr
rEEF7cbIvth3W1L+rHuddJOgtbRZwgoznylaO3VGDHIb5yLL23TOvqVFB22E+MwqYRoGNyOc2sJU
qfRi5Qf6KJGnW4hHXSgo9+hLO7s2IW9sE0dxXC8KW2r8lyS1GvWhLvCNLGk7F/ZsaBJY9MJOLSR3
Lf3pGfZ7OhkWUeM7Cmt6vCQvvRzomsUMJ99vUuFSLObSeuZrwSKpSpmsXL8qoo1RZ/5j6fcTBZUQ
MZDemjqOVBAB1c6Q5nl3lC/lZiZAC7ULm5D6Zy+2SPDWoiKL5lWuse0Sr1byiOVpZgnN+93bhI2l
g1fW4I7IkV7DAhvErEwRQcx1HASQpIxUpWHZ2E++LEtrLSnldOVltlmib7N6a2WSeCvorLYOXr+2
j6MlJCEukGpltwzNPhjnmUWHeWP3kpDnmleM/byBm8AQE61TkuGb2HdDZ1o7jZh5MXdyNUUkStku
ANIQwYfJ8L8SR4yG4AA/JTLZvwrx1JTUh+dKNuQwgki44lxjpKJe9VZNw97Xfblxq85TrR3nZGWY
555dprh02+KHKqP/n2l0jV/sEE/23DBAhM7SsfK+4mUliQWZUvE4BkZTzTyjUKRZ0tbdPopKx3Nx
5hAKXw26t6PxbBunsIQ0QS56bahuYUeD5w6CBif19SECQxC09g9H8RvCzREuWm7e5uH0upvVvUxq
b7ToPOrw0NcYZMtWnZLCI43ZY9c13aT/z70QJEYhGRyHzFx/dCJLrRZYHkvksaVD6aVBAK0ty0qy
43lDSw9wrxyQZVrS14Rnp9dH5CX1z1hJnedCF9YA8qbtdhSeaX5nXQxWtJB8JXeNdlS/xpHpqSiY
UY/OKqsYnsxQgHjyqVAzqAPTPCZygDijMz3Ld6MRWKQrGwXdSJB7XTOLCq1RNoQO4DUxywgLtZEG
IlwmUF31JaAA7DeOXoBa64N63IdNR2U9bDKTc3IVy7WrOT6UDkMNaCsMulmmayhLvQ4qV7d/QXut
KbsoTcGhz2uB/DnC7/x5XuC2pNfrZPgcmD32iZ5bPDeMFt4ylMJ06Qem+hNpOXQM0enaNyunFOba
Y6PeDN3kTUHbXN3pniWhnmHSGVwDjhEEORImchzWdKoWmWcrd4kamnPwa/VdhXCAzGctpOyLQwY5
K1GCHvxe3PLrhqQgh3DyRCDyobClzIyxwQSU6Kn3DfUCwvKMu6a5aqxBDNS1HL1zUuuMOa2LpQ1R
eOA6w7FdqFFwyFipQjXlIOhR89XC4JHuvIaZBPDOqEZ7+CHIEKzCXww19BLD7w6BFc39uEhwt/vx
XW/qN0mE+BvN012iV+FhIL89s6WbvAzuPfTwzK7qTT0UR4CIHMcrCeyf3R61wVhkstiaWOoAFPuF
jNJgqPN1GmgF6eio6btCiJNn5Fu9hPbrUzp3qhRdsVZ9YY1D5Jt4d3Seo8d46L6wQQsXMh/ClOkp
09J49uV+paTqF9kwNtBeLbdCstH5nnlQPG8VO8ZPpIrYvyVzVrbgwOlSFevWHHlllXg3ishbAsBb
hSNeRzN+rCwwsVJTb8EF6r8LBYUNkwl8a1vaYgirx3kjp9E33Q/BcgbtgDu68jdmFzwIfoMSewb6
mMGmt+9FMke7IWO8u17TiHVQavu4U9HlwHtJZf2GZY9ZjgZaS0cHNEVrLzVIvTAIhxh9cIs93lN7
++RkpromPY7TtxJIs96Qf1gWbOABQlXkVrlYgvm/8bp8W7eUFTXc73o1HNAkIV2KbyU4U5LblUb8
3JRYi6U0uhn9tD9ZGSuKKXBn8YuOnUTcJtzVh7TNzbmSDtJaH6LHDjHgjsfe4kTPzVsvJt8wYC5a
2RnIaUnY2SGW9VOQObDNDXMwVg7tSWqgFon18aNIoZN4FisvSQThPI6aG1X3Hko1ddZIKUAkevp9
1bYCFnGqnJQG9UZnaKe+nDjUdpd9R+PNtQFgH4l5CBajKbOzr1mqaUHu0WiVySx2JoKNkWU1rv4C
P5o15Le6nSuruA2G5dAAvamlPj8gcn9WcYZthARBYMiYd8iKSRNevcoBtSh+V7lyqNRIjRaZDtxC
pgR9bxZUCWLSyQhvnhBgThMeI79v8aGp8EcBY1vzIkhjVte68F077I5xAelAC4IHpOxf5aKWTgpb
1RlA83IRhuBZmhadR+f/SpL6uwxmJnJNyrn3ki+DckBiufRErD0TXP+IZ358TFLgIJx82b+MqpsM
HbVVPWzpcHYrjYC/GZT7eO0X2ncUhSqoPf25kegkW7IrKLMtCDKR7q0oYdVrE5MiB9wZJfJuC/Kq
NkTk8fmtCQSU38aCNJcE3dZM1fpdRbQvZTDDiVZWrGmbWnc2UjyRN1m7cgSCm0Eqckxwk8JKTZBO
WsmxMX312QAk64FYGNTgBesKgdpSNzyApIi++7VQvGYTwCRTZ6EhRkrTZlaoWPD0KttEuUz+xIIJ
VQXqVAWZ99OTh0I+otdv452qNK0Nsh4mjvEi/Hzskd7FuCPnHYounlGjV9VdWVOn2Kpp2bXgMqGQ
JC+ekFTsJLFXdvXCYqswFvM+l2lQ7kVpB066hP/dWiyvMbkTv1q7rItJwzQofTpnT6Bl8d4YpYYE
8VhAvd/mBUwgvENqqoA7hyCcxqco0Gp8DGEv9U8G9maoGh2kkELbmkA4w2gVpEGu6A9lKilqcbRN
RJ/xLeo8Gs1HTuuJXQGMddQ4+uGJ0hcpes/WewFnYiExzCHBhouqMDHB+FHvCrqwI+JIKnz0P9Gg
rRqtMO/QZ7JdlkvwH2ZhdyzkHFtteV9KkaQ9oq4svnFAL+RFholG/lqEgQ7d4Z8faf+j+e7Movff
dqq1qWn9Z0HLsvyd/Qr+daQ6lP2uzg1703/5Vy+PHNA/SMuc5PZUuKem2b8PuJJi6H9QuSOxgR4t
nr6pg/SXtkWCr4ZCerLm0YY0oYNq/3PGlVTrDwqJChAV3Hz81fhH6hb1oqVC54pu8QRyI4CKmGj1
4oxbR70CJbkbdl3YeEtRxNVN3UXNwW5tjkm8VzuUCd1CUUACceAet02G9Yj5ZJJo2YIdddHPtaTy
UGMG8lIyIaQ1Y5JuhSlj4A5YaVjswP5n45eybx4Rvf3oor558OJGX8kGnh4JbuSVMuFFew5pOWId
6grIL0zuHkS686N7J3wnL6ysB0E62hvhtPL3Ai9WV47S6vWDyug9/CoMjjrUkm0hKBO/GQ/Tc7/o
SmpTDfTvYiEfgU9AWCphS2gFOLPyDN9WD8zQBA5eKPJuDNrlN1sM2TETfYSEN5YWSJ/7pUKSFv58
XfW/KYhKCsTRXv1VJjYb41oGDTo3B73D2O+M6zQmyc5FH5fh2zWiXyAe0kOkxQ2l5cpSINIb0abX
EK9LwYjM1qj027IUOcAldAAqeouoZ6cP3thV1MRBJwdmzJpxEHM//94X7eHX782BWEN9gKGFRt1F
XboUQTMotCZ3KQYBrPM1O0USACVccXolXpQwwCvYJkm3xK7BCa7vPH3bG8ohUNkMgAhnuR6HNHqy
5Ei7Vri+IFNOn473ideR8CmKsXQdzp9KFIdUTDpF3cFndn4gAklgcQIkWxkEOT1pMYXtRVxq/iHy
i36btA5MckyRbAOrgqwZCPKEGYgu9q7gVqfC9floIVdXZZTIlGx187K0jMEAqWtZdbsyjL7XMfbP
1u7jK2PyVftxcRXKXCrfX1bRxV1GIuO290tDEuNOzuSeglZXM/yoqMhGcB9TktmCuh1/K4FKx3Sk
Cop1QaITWdTpQ5rkpEGYec2x3Kxa5Jzy4LWo0tQYxq1GgGI9tg/s2ASbeihIe7OKwrmGSnNhBZl9
ShWpzFByOz8GI3dAkAaDzLZWCfV7Hc3rdystv4ecLv0FIWUxZPEqmOt1VsILBZPhhniD1HlldVw4
NsUzAy+eow9MrjUlPxi/TBtMvWTQvYatX7QYSmwEOWYDeac1ef1NjQcdW+1AIAEfVpMQHYfV0jPb
JeCnAvXy2Fj3ZkCFj5NwCny1ewDyVEbJ85XXahqY54+Ofv+E/rWRRFIfvOg9wD6o465whl1WtBWp
gKO6iwcz5eygNRvCDUdqPF1Hgl3bfRlHTgtDZFjrIYnTb1c+yTRxXXySSfBAaR8sp840d/4KKSOb
kqyQ5B17bewmXsIJRh81HlJU6Q3nOs1cojSLwtnk+fquUglCtlZxA9nL5cUClXQ10TV7c/75Jzuv
15LPztBG7gmUB2GGgQrm/IPVGpXIhEYrbuPsR6Fym2wwijMZQcMs7tXN51e7fGOnvjUYHVpvkx6G
d+r8ahLa51LvkO1XvSae9D4JwPyV2frzq7xbyag0sUXANIWeVbaYJC4uI7GZboSvnAaZQkBbJdKi
EmkAyk8mQaGNYNKl2veCUAtkXk74PUq7a5GJyvRV3j5xPsO0GVH1KeuYrcxFNwnR/OBXWTOcmt7p
V1aVwbbR5WphqYzCwLL35KPssA1EawvXEm6m1tshJdyn/F43R2QuXFlrR2BpQL2u3J/LZRbBD/li
hj0B0SdE+eVniyqjwaGQcH6m923WOpNOGlYoExWS5yJBeG4syCem9nYXVmU685XGIOEI9EYbDfWV
IThtl87vFJ+G8WCzbYOBOym03i76up/1Pb7d5KSkSrIyfE6TWl8pqE/2ta+jjMGrMTM0T77Wmryc
Hl5vw5sLX+iRdDXDX4XA9QRJs0QMW8mLXtYiV8ApffQEJwVsVPjCLSEvmoLAvhA0pR05f5GW/6PW
4TLI3FbxTjFOSSplc6pynD2/Az0pW33WS7Q9ihL6ObviOfwHwpgaLT9lUZbPIS3EoKNIW8iaJ2i+
T1VmLPvSrB9hV1pHqhN0SkfAd12QlFeez/vXiY83EY9ZAol7NJSL9b+RHPC6VhSetKncCia4PHUA
UYze9G+UCCsdFfWGMm7t3JhtYywVv/CvfIZpRJ6NET7CJKGaOlQ2iPWLRwVKh+Nj3oUnWff2YjDk
O0gWqH40y9tUtaK4KMqDvS2s4vj5u/Jufny98BREapE4y6Hj/NGgGzT8FAb5SRYGLYiG4UE9I5xR
pidCA8jRlblLvVwpprHACqGy3qOiJ+j5/IIDMUi0L6LohAm9QmkedRthQgfgwIsMqxYgySu4p2mT
UDU0YUKWox2uOhmvZSMJSnFy911EUbMcSnyWRttlxBb5Ar8MtLAOyNf3ikSOOSaUL2ZZKEvf1Pwr
obQf3rNJ94/Ejk76ux1TGOL3CZvwpDZNiG9RG6nrRt+ATUsugnj9yg7t8jj2esegBrCOkf0gXyrc
7F4m+G1MohPVpgevittVkeJVlcfgJ37MW7S9/bUJ9N3krvKqTjYKDkq0YV9FD2+6nEYcjkkgO+Ep
MkpQ7J76jfqZt0GX5Iqmit0xxDhbxvmdY+8dI9+HXVjfAoxblfgyFphlSQxe/tOBqvPVQbzIyFtY
Zi/ekAwUWiDlzCEK4TvEiVlfVLU9jXUAiNfDwPv51T6YsnDko2rVURfiFVYv3osRL2TdABQ5ZRLm
DiTgESGCkuGr5Bz2Y/msE5Fo2QiPJGDgUaLiGAsDyQawUAXjqg0lOhKqsW79wXi0PSP5we02hisj
4/VTnE8bvEngfzhM0uN2Xl+2N8+JjXcqwm6MTirb7UPbK+NjDcV4E2Bpw1JYaGNK0F2eaBOiiq01
xNwYfdJUXCLcVbvvjLbZK06S/LJ90ZDbpVBBpsfU6CAzM22X1Ya4hXA1nLLEUL99fo9fRcEXn16j
ac/DpK5h4dc5nwos28vZ62c+ohC06J6wxQJj4bjOHJhSYaNoc7byKk7sUKUjEa+8odNuIF8OeL4U
hzQlpE1NHq9LAZ5EbeDayUoNehQztYllD8NG3G1JBaQbiuO1qtDfh8ynTu95c700HXpqho5hO/nt
Z520Nco728zie89wgBPrcT8XiXRPf0bdB1mJ+pBuH7nXqb0UmZmQJOUgD02iemU3nECu3Jt36wEi
KosaBVUYRcUTf35rpCGWcTyP0nEofICkaVXMM2MMryiCXpeVyyfAgQYhOKTJSUR1fhnEfAoAmdQ/
VRbuYmLnrY0KYw4HdQ6tr4F1V8SiXhCENt7T1NBmlQibA/yGh4BolZ2q2vkW0BBoep3+qJU+NrGD
RpDQYXPon7wupWrvpwu5Et1KqLW38lSKOzoe5RlAbHFlEZ1uysW3YdqazsqEAlhoSM6/DUDdATii
Ih21KpbcETj10RmD6Nfnj+aD7QLzkAm30zawAsiXk6MnFVSZZDM9hiEvloe3dE8eE6djLTvoVX3A
mW8tOy8r5nYq74zSSK+sP6966vMvyifgC5omG5YJj3D+ReUaJEg/GOlRtNZDWKwsYy95g2v9jFDY
wTIH9Y0CbVxQDF6WQ3+rCQe8UbMrghcfrG8fOVcqFRcqOI5ZHEAV5G8aCQ/UUV5lM28molEkHg2M
Pj2Ofq2tNY/qkzKE6nKM9GTWxVl6Y1PofoBzlDLpAO4jpZAIFY+GMBKYYaFhXppwBNGzVFXedkjJ
jfR9o1kUih+x4YrtfzxWpsWEw4sKPI0a57RNefOBLavTEezp6bFFjLQYuqoD4BVfW0ber6M8H1Iq
HC4AKONSckfHG/OPoaVHwnUrLD4drVqFhpVHaOqVGeP9pgTJ9LS9Bq2BM+VyTOB5BQ1OT/w4Ak6f
qyhtXN9LUzcEOjaLNfnaE//gq/19PcDVFwukqiNrINE4PtJa2oQ2kXaKVt9UsbOG6bgotGBHs2Gb
aOBXU+Dh0lq0CJu1KRNWbIkM/vylfHfGIiwZVwzBMtxnKmXq+eP0U8jr/VAmxyL2gLEbVJX0iByP
vMXRZcbsEUMbiUDt4eCSem/x+dU/GP7oG5mmOfRTreM0fH55g5ifREBsPoZIOVemVYL6HIS1s7Ru
G0gREQGSqu06XaJDpyuNs9aGjnQbyb/N2gpruoRwezvEpbL25crB3Kb2U8Ktv3PqCMa94j18/oHf
Hzcs8Cf4YxDsapRcLx5eXpieRi5qeKxGAOU8wXRmYpSeZyjyZn4C0LeypAM2wWvVxg8mT0oX2vQ/
VKjAPac5/O17l2Qd48MLjhTwMJKn4V1r6+Nj26rPsu2PX6HGF65WytosckIPNAVRLp9/9/cDl08w
jRSMKtrklTn/BKroVZPCQ3DECneXFaV6LCu1cOGtZVfu8rvCssqopOzE60jhif7DxTw9APMQBUjN
o9Pn68gqOmrFsbZrkEjdWCn5DJmDk6KFW0IyH4AwNHcOmYudum+G/JpM+oNnjpyQ3TObCs5el/ps
vMfm2GhDeNRGR3K9Oq72NuKME4KRb2FZrUugpvdymkTfP7/f0xM9X6zYxFD6mDZ6BgvWxf02NUUI
S0U/iG7fWEmYumdQWpz551d5P/3xNKfyAlUx0Fiv5ao34yqvdG9ExRccIzgKGyfyuxl1vgLRgH5f
KcPt51f7YAyx4On4vql3Tmnr52NIF2ZMLkkeHSXhPCQZ0ZvDSP2SQkK3+fxK7w9/HJMx8bG/px/4
LnGtVCHfVSikjm2nPNOR1haKp2Iqs5NfCZKdZ4M205XZ7KMvx0UV7qY99asutlHQi6FjRlJ4BIoi
3QL9+0K2vbROTPn359/tg2dGRZ2GJtpWDjDvMutA2CFildWDCNV2SdyGCZ6v/92oXXEzyIgYPr/c
B6elqTjN2GCLMjFCL15HnNUetSZVOYxBZu2Q+ZZLwlLGPd0lCh4G0k4yYNZBbI23dMlsHMWm/M1p
ijmaV2tTBsQflD5aXuYny//V1DVN96J/0QIyniNRVEgB4/CKc/eD589UNQ0ythA4LC4ehhoI2zP1
XDuUpaXPixYUqZTrt7XFZjMrJVjVDjzw/4cbBQ+OJjXlSsqnF6/sAF80qxuhYmvJVgOxrXX1EDcv
mqT+ZkO1rtE1JegVdSRHcuvAcvFD10LG5a0qCOCx0T7ao+Qwx5gzyOJr5H1X5pT3d4XJhIqIQc8B
s+lELXu7iqSerUHRlvyjmsvHpnHuqk7W9kK1b3W5TO+I7wqubK/ez2LTOZXXYTpcUFO9GDsFTlaM
rJ5/pJAWublDjHJCZPbq8zv/Wmo8nyzPLnNZdsjY8Xe5aflHUyxVQI4xUu4WDc6MLuY3YpS/jXa9
Sn3pttT7nxD9r7VLrn6AiztrDCG6xNbxydDWlxKoVNcIHaJg8mTZFOqydeKdlDjfUm/rmf4idcbm
yuB7PymwLWG0T/Zk5tfLR4uSJ9ZbLWf2EVrndhHXGpoXxdeJoKq+fn67X4uNF7ebfjInFw2DgPau
gZbUWhSGquwfwe/eyaiCt0mBjG/IUhWGgpYv0cGVL5xc/JupGP2kyMK+qXUzWyOz0xa4iQOXbY6D
F8+XX6K6wGKcJZIJpMEWv4vKo8bejOIL9QWkOBDOV5IVe5ar6316IzlBEM+9hCgki/LzIvRV1IF9
MuwiNElLFSbiHllQsfTa1PypScQx18XgfUOW5BE7RyLv53fjo2fPG0XiA428Cdh8McY9DZdNXITh
sQHMsjXT8bdNY3jrqVhFW2BnhtVSgB8xG6qWT66z4SuPhVZcqRC/36fQzeRYzRGbYAzjspVYyzoF
31IJjgbDEAB6/OKMQM7bsgMBCYt8rtTNM7RW+eXzr//BddlAoL3BZKJxMJzmnDc7CNXoRz+rWv/o
F+YAvkLXTmDO/DtvUI8ym7hNn5rVOotq609iwn9uj7xfcGnjUW6czC2vPdTzK+cSGlFBT+EoE/Dl
Qh94qb00mgNyIrxC+GHI2th5W4cAdbmvYampg7pSmIwOuCKDhYEB0rUK/RDZ1unze/LBDpa64pT1
yllZt96Z+oj+KacakXOIHPVHQS1kVnxVacN/M6nU00CN7010po3JaZOEnG1jxb+rWBE7ZKzmP5+B
p4oLpU5VYR2/bDjmuMxLckmcQ1jG/Q8nh0Eoo4W9Mgo+eBZYfMi+ZADin7zsBeVJSNF39OxDmjeH
Ngn62ypyylXXEuJ25Qt9sIi9JjwblHCZ6C6xq2o2aqFJ1tAhpdy2iJ02WvoCIpewzHYuNCCPCWmv
Vy76Qe2IF5y7p73ulF/xSW+HeSaQoZdR4BzkNEZOpJc6rCz0zyhxwifCMyw3bc1glTQD02+Uqd68
G72TNtrB2tGBL4MysOCQ14W0BbGJZb2w5Zeq0b9cGXnTQnMxNSORozbDm6hQoryYjMZOEu0op/bB
70z8uaowZ/EwRrO6VJuvTCCQB7UCG+4gb/lU9sYWcjmLmuDXlc8xXef8cziKPsERaOlTk73cpMLV
k5RaeMWxGbPiq2kkyYYDZMRWrOzmA73duclhbU1O16OkD92iZR8/bwdYRRJ2BPhhYJwj47aTBkIe
xyQE9kyuRAYS9yYhOOOfrp5UH9gtquzasDXACzmfShSDqnnOZHKUcWZDfiup/NfRozOOzqyH9ndl
NL0bwlyOfD/maTZjbKynxfzNnDmJYb3O03yO0E2EXJAwrB4A1dwmi3NpBhlpkaqWXJkv323Fpoti
NWYSsIFtXO4QSoawRXChf+yoxMyoTRNgU6fDlWXotS1/9uA1eXorp0IBfGR88OffjXMrIFi5cA54
31aUSShrZ5CqJgfaxgmtOTzTeeqvuuZ30t7k0qaP5UPbPqo5zIe+uJEQ1/uu+NXDncpFtDSKR8+J
icVo+at+5cO+EyixdeGdZtfL5EUC+CWPDN4nkPw0lw41jYOFlbZ31khq3XQOekCvFq8TlNhE/Tl3
wI2MbZvG00YFixB+RCwiZSNb65Cs982Vt+eDATI5iXlak0KJEtn5TeREHnf9MPjHhm768v9wdl67
jSvbun4iAszhVlmybMp2R98QHZkzWQxPvz/6nIsW5S1ibmBiBRhrlYqVRviDX3nhwSdJOlaiWmHd
Ex/0gm4wKYP/ZMtRtHcUTpXeBe2+Aa+Efp8NXN2p+GjNEP7x6UY+A7sa9/d/5rSUV0sNhZ91poJI
e5GCzbTj/tnGOjzGRkHC5GWgNb9Ls59+81xjMYw4Yvf/tdH/99demw9GTkWgwQGl+QVRf3ax6fEY
Ey2SxxWSbbpVrrtW2HerMhKEjX5hnQKzVh+meFfP7ejBBKcNCUL+iVdBigGRFO7uT/42LZ5kl6c+
Ew8R0NQ5BAAqk0MIojoX4PPOHifBMdiQ9FGkBDv00o5d+FgJ5zue0Oq+s+0K8e9SxVfc0FjDsk/3
pRGiFmKU9ScbRNCvAn1bpKW8piq3WutDr3Lsv6CDlWbh9rlZNn44JUR6MPQfJqmI2bLFxTgqGIdd
xqDbjn0IpVHNn2nQ8VzQALr/mT4aDIgktSyCkGnA68GAY+FbVRn6BWfO4YzMWLb2MrqNjcnRwatH
XRjv5pZjchRfdMMAPKSzV67HazI2YNq1TC4LUPdQnWRjQaBduDg+HIVdOAnnyA74uOtRUtzTSrsy
9Qs+2/1aFKipZo5WLrxK70jVqwPGDUAFkGdUxtmOytL1MOCSoySReuuSQuQ4y1LTfs5xdt60dWe8
2FomU/VMyTCiSYO2ruNu3YBttLadBDJm2yqt4qyASolLTnACzSoYvL9WM1jIANTea9dioYysoIzG
7hSwrtFMze2JgIW9pOgre6tauf9kYS39GWA1GJ+wr+tq1ZPSHwYfVw4DdCuguSGP8fdwjPQYVbhc
+RL/HcU3q/jhBOJQyJRx145XqdUacQlECkpTQPKMRKJuaJB4PIBgHeMC7Z1ckaD4xr2y8zAmLdHV
DeGLCCvxNvAZDX/3HzcnLxWyWwACScstex4bk7WMQVs48kXHG3ZbA7hdNUWNE5WcQEai0bCwObWb
qAgAuwqgntCIYBkW4vWCNsgriibpR1cR8sm2vitCe2ta+xyi2G2CxvCjU2m/5cHw0qG4rQCoLjHn
0/pw5TlrCqZbVWsOKrRPyfpTt38T/Q9NYXrFKn1haKVlsmvoKoeetEnUZ40eBYZTDwWNpIyiXSp9
tmG2rWnHPLeVs8uVbCsn0qbpFvrjN8nANEv6fzaYcAqHcyJEC76wk7tidOGck+mrVX3GaDv5Dbvy
0/0F/HAkOAn/rzFCa/f6e8Lrhu8LZ9wVkYX9NRRBdnZ2HJsm2d4f6Ra4yaQoKE9CHHARkDG4HgpE
oOKZTjm6udGDftR/Ia38bJsAAXNRH0KRayucdP5CT94HWBsmUXLpeJTjoNsUNgV8KBwLv+jmap1+
EY8iceSkRYc269XzG6tqKA9yMLpYszTruFX1Y65iYGs1ugepzlGKLdJF5j5NFPscCUxdMvNUp9AD
tB42n6VQLRFmYT9ZGmbKSCZXCw33m1vSph5hAXOVqYpOff/rH5jLJH9WbimuNDqQ6u2SCDCuLwuf
YZrm1SXJKMS108rQJ8HW43oU0TkNbAdVdmPyvp2CGHnM05kYx45YdNUEnv29zZ2LljvqwUyQw/JG
GYwcTJA9rjYYsjVFaz2KwPvdIb+KtB6u0pjBwaQWEnJ793/tOwJl9mvpHEI14kkEjjwXwogjvVD0
QGpdy+QVFE4U7i09NHapMqrvmtPJCQfF4TH0E8RH9RoRs6oOLljaBF88X6suiaPLe/j+JrcUWDql
z2J/VVXI9yhVO6DIUjvHUWnTtaDBjjKNhZ5bi3vVCktCpoTKwgY7ErQp9DzdO9q4c7K0/hVD3mXP
yK13LA38ArNmaPaZk2T0XTt4NwjD7CgjIMmWa902aKJq0w9qeKL5+AcbqXYvCq15DYfO3klh8GwP
CnbiVqGEb10vOy6CrPmOhn6/9YTxxKt9rrXI2bdS2i2cine3stkHhv2BlN978kmEdr0dirgK5Vhr
evwoVJ43x2j8Zx+uOAznEYQ9qgh9PXyp4XI+0X233FDXhwfgg+GlGkvb1ZBjP7cpOjhl0Nf7UXPy
h6YN4E7UPoaU4EseBrQe/uhKquFLhN9VKRX1waH6urCxb98KGgkE//wD8gcLjuuJCLOPjSEIOhdh
AWUbdCQibF+xrzJF/sPu+lU2oZeumkE0u7ivlCWkwnRu5h8SUD5GOwoxKTn89fhpSY+jllPhqlFk
fVGkGtyz1SO31hGREoAMe7wjys+Is9dvtUSW0vbVplY8nMdaO9zcPzfvrfXZr4EBBeTK4sLTeDqv
f82AAodoi8ZyoctFR9kswbnao2GdzX54Ge1WFvy6ZuJLC41Se1T/SNu8/aW0yfBCw6H+pAnPXKUE
h49RJSNsBpL9YdAyFA3rNHUD3Yl3ULGwz4Bxv6E3He2aMRJbs/dJbfAU4XmtA7rqqV4ZRzVszDcA
4MFrVhTYmd+f7M3FPqE1QaETnVNLu2n95ppPybOyW1dTimoXpXXkgrmJ9iCAlXVVdtVCZeA2DXam
HjNlSDDG4G4mjuS/iVwHtr5Q1MxGAUCqd1aRjW8kEP4jWsy128aVvIkqpd2x+8Ve7zE2QCVZ/G4D
K/8BCq/acqOqa3WAnXb/Q9w8IBQQaIDTlwYHdJupDEKLEGehdlmUNDlFnJvHAselhVGmZ+hqa9E1
mZJtesWkKfoc06QpKPepeLa4jto8ilyVvjRqh2dsofy8P52PByJTRNMLJMW8kRqlgZGIwHTcVGCG
blplvra8oN4X8OcXUvPb7JRJAeabuu3vRfLp0/6TmyPEriGfnNguYgbp7yyLtGdyUPk7Ah+160Rj
cEZx95smJeWmLxH3yZArefXlwcDROa3fJAldRwTFzMOQDilPixR9M3NJHDqScIG4NhrcqWQ4f+5/
oZu3/J2JS2sb2dNJDHb2qxHxsaNcNLYr4xm46mUFInaoqROzUXTnGGPWR8nIhs9jibHH/aFvSi4M
PUG2JwrTJIQ7OwNIeQckerHj2u0YbeXuBb0dedPZHlUyM1jFg7dUffposhZHfSrygO2fX2mV4Yca
zHnb5XTGm1HgaIMKsP/EsmJOBw0O6UZ6S8io4tdzvD/b29SS6YL4gqoMykbmV1zvj76K8LXLa9vF
iEJ5lbOqW2lB22zGys4fY9Eid197zm6YOP0r37bHjZEo+TrTan8X9iVhg1+KM0outOrKQX4bo4km
E5pjuRrGNiWNLJF2r0aoh23cyOfRkCokXgKxURJercDDZ2hjBFgWjzAmD02DENXESEBRpU0wRwtQ
/hd1NbhSg+YLxZwacw4JO3CsRrKtSCV9VYSOM65ASYaHSg7DUzCiUWKM0HR12zt6WVkcI19gFojR
8TqfVGhWFDiwk7L7YW22svbp/jdVbhcU8vmEFCLrh49izKoCUYUTYYIolptLSCd2oYA0WKb1Y5iO
lrYyGjXGdlS0D8T0nxFeUNYROjCbwgB5Q6z4inFkhKNkJiCMtuAEvLSrHy0PtUzEyZfACrd3Eb8V
jALYRwprij77rYowW6nG0sWNklr54dnZVhshT6Mm83L/q9w+ZjQhELmWp/YQ/3H2cPdjiASR2Wiu
Ml4IVgGpdpZ1aNQCuWdlIWS6fS8YYAKO8mYCVptfsLjr5YGWGJoLWk48KXWDVqPA0Oc/z4jHmUWi
lA4EZw70MXsVFWld0txyQCKoEa28TdLgZ6CLYpIbSxay6Q8mBZad1j5XOQgcR70+qaWStqWt06cc
pY4+p9V6tNS8rl1Yp1uIIUVa5oV+sM3jpE9KhP++GENeda1JfuDKvv+Grw0A+sGD+FfLDTZHZvEQ
Dn20G/uk2kZ1qj9jnP56/8O+xxnXLzE9vQkmQgQPrkmebcqkb8ZOwVnebcY43mpp0h3GLLQvjeE9
A6cYvsPI40kwqjz5ohRmuTap2vcOFOs2GrTHSg2+hsbQPcJgaB/Koet3UiPbe8xI851TePUF2S0f
BSddHL2ko3An6ocBw4fGryBE1xgA2SJ9iFC7Q9AKh6atBY5mVUEV3lR+GKAOqORLsdd00c7mrOkm
fQjeabLleZJcBVh8OU6ru2HaIrZmWf05yQmxtDhRXUycyq+V5FyoSHHj0SkA1qBY4vv9D3+TahAN
wN8j1CKJhpw6++5G4FOUTjXNtSEnHVs8k6lLp/oD/r34uGdI9aOIh/+JcM1y0Pb3B//gJprE9Nl2
5PEAV2YXRI6ZVdhZhYbcnHFWRaOi6IWvSKtXQJLvD/XBUSLzdkwwWvS/AHNeb3HFCodBinLbzTsM
o1AveytFIC/s4o8OEstIHMkDS2HCmm7Ef0IvySxkSdIYRRtMCDZJhw+0w+tHR3RqIdXR2ZJEjhFU
Zu2N1PtTxvB27k/0g5eIohB8Ck1XCTXftaL/+QkxqjV2i5Sa2/nomevDkzqk6bNJ1Xo9YFt2diKe
xLQQCzHUB98XEsNU7yGenpRYrmc+NnWI1BwBbp7Gyq5wfAV5R3Tl7k/uw1FwpOSuZ7OCEb4eJVVS
EVSt57gSxNNLEspnTemT5/uDfJATQQ/jfE88+KlfMkt/jdZ36rY3bbdItAtdQn+lQOA5aUFRnAtT
L180nLMfdUt8QdlKfjbwrNx5Na7EiZ51x9jym1NrNAsP3O1BRT2RTiVIfRoc1hyuWyoDPSNwWa7Q
hzdJ1ChkYwi595xc4JcjN/FaMzvY4RFX0EnydHvhLbrdV7yuDsNrsOf5/rOtXdmyr8QKWYXuNQjk
Z12+qRuEhjUkSetNJWXZhqLlErRpWtDrKxKOAIHV1G9BjWD+MiGDJttDqViuNebfklgAN0M4Iu+i
F1q3PzRJiIUr6b2YOxsRb4Sp8YpZFX2B2eLHIlb8upJGl9is3Q/ole4LB9Ut4JvVo4KXpWVXyoMe
hfkGrgI+n62BLh84hjWN+3apEvPB/KGnkCdwb0E5m2dFslR0JKhcz8gwGls54pFCMy1K32I6Kw91
NhRuk9nKbxnNMuQL2vUwxhsH8/FhDYFc+6LLaNmo3jh58cnBpdA0Skka7/p/PpgqZHV+H4EKF9+c
4BuFaSWXKjGloofmxXSyx6Rtg4Uj8F7Am60NgSQX+PRoTQrF18cf0HEbKXTLXD9Pkf4OgjpYR2HT
79KheQgwi9wYzThss1ZWd47WvtY4GFFJ9Zy/CzfEB8vCcykDt6N3RDg4yxg9aWgJYyXF7QYlPvrR
mB8L3SABooQU4dyK5+gbMrxiY6KUu0fxbbiEWnlsoQ9+r/3CfnQKFGPI+SrSmgGDk6OvIpLmtEtZ
9e2tQWghwzGjQg4GZB7rY1M7YmWomO6oSuMfv0aoKBfKJvN0TKOsQ9BHnxOlHt9Q819CurwXT65X
i7GpH9JnmxrOc2SN1I5a1Dm96ToO8seWdW5KrUB4F+kq6TSOv6r0dyn6X3lkrwCoHTOzPdkUJFbZ
SJwHncWxj330aDX1StgPkYmoAM5PtSH+SI5xvL+gt4EIexexBSC0iF1RN7neWJhTgg1EgfgpsPW/
mQiRksZgduPoIlgY6TYnmrIHGPBTuAPvchaHyH5US2nRaU+FMui7ctKT7fAO29YALvA+cJa8IW6b
V4yFhBTYG6JMB+bA9dQMuaEh0iTaU9Uh1mHLqb6XkhBOb5iYv9TMMU64Lwerbor3jdjmX7xgS0lE
/5SYgfTm25G1q0QZrvMIweP7n/1G3YtaD0RxahFskAkyNK3LP8GKxO2eD1pjupNcvHUoqmKbD8Gv
QP8mpcoGIcaViM0HkWXn3Eh61DxzjJ1/Nsb4bPr1Q43di4220CdJevXxtl05yPbhqm4/mwLEbZCQ
iGubyqE3jtxSDwq3rw8NqtoSTqb3Z/JB5MdMiKItzVIJGd57E//MhOR+zEz+ocAWfEEQON5IOJyu
mqgtnn0PveAarY5vranUaxSgin1dSAsMm9s7iUwCParJtmzKFWc7C7Ut1fEjU3XNLlTORSI9p5qz
bTv9UUEx9IjS5uf7c37PDeYHnF0F8BmwH/oCs5DAVxqzCnqfbNhIT7pRbQWNisDAThrLtLh9sUH7
6xKQdDncjUO2xuNw05n5MS3zL75srsvxpbcRtjVOgXfOdW8VSYU79NsGlWe7UQ+JtoZLvlay5uX+
L//gIeFbwZviGsEMiQT7et+Vcm5lQaypLml1/xSkefziiz5yrQKLKd4yHnhL+FtDl+R9Xet4nIbo
mNcjQPT7v0T/4IKmwMMx4ICS+86ftF4NMxvTcx3dthHcgf4Q2dK6SNVLHHZbJ35Roue0jTa2FBzK
oTlyiEAKDFtEqrfUjC5OsEO++SKKL710AjlpVF8iaV8ZaMPZv0L5yUC/rrhoMUKpPs5ETnboLPVL
mB1NGfFl23etqN5G8lNbUZ3LaKz4k/VWE6NsbexLdXyGU/+aZGhfGw19kFGyvmSt8zgpB5C6LHH4
JyHHWbinkQe/a7pQYYFsfL0uZj4lq4WQXbzGH3SJa3/0Vmb8Veq7dUvoE1qXIfpEwa+m2ZjJyDO7
QjkH/d9R+9pjfewLl2oabn07vN3hDCTrPJOPra29oYVn4vqUPKPn4I44Tjefc2SFZONwf0E/SB4Q
l4AZQYrJ1aZZs62FbgzqbVU7unpgjOdAUpE8IFu8pIWX7sJRTfZRnXePWHdHe1mqMH+p4xSnpa5u
N5IhJw+WSNB79YW9RFa4TZ4AMBBJctMiXGfOLQ07EWtDASLY7ZvwFNVNuArNzjgo6KiuRs2SKO6m
zRuBKA5ooSl+NdkY7owxkleOk3/KvbT/Jqp64RL56OKk6Qu3FhQDjYv3A/LPxdn1WBlECZQ2YiHl
VOvqd8Lb4BjRpX8WaYD9mFlJW61SwahRaT5ZgbYkZzi9MrN7DK4pOkIwkfk05uz1F5ITYUcBvsPX
4oOCTAAYARhbD2MQLAUat7znqcxCUY+cxoYcMGeMGB6yfaLxMFewB3FCbes86mVyQoS9fPRjlOjK
DppMhRL2dx8wbQMKKGXDimB84BVON1mE+dWq0DDFcYSq/HAk3zqolW8+y8OItH/oyQvvym1bnVIC
WxrsEte8imje9aFslTi0y9LpXdS8T9AqejdsaHyvAhmB5ig0Vgk39MrsLf25lofgQQ5pnHtO2J8a
PNtPCBGGK9UOhqcawwNXwXLpqTMs9LOs5lzFGNCQQe19v0a/ICvjS9tIP30TYZaFq/ajyEsHjoic
GEEegJHraaTtqANia7WnqEo3iCR4G2A8rhg1pKYLfWGw27NG1EWeTB8LyJM1D2yA7tmBUZbaUy+1
yrqUNGtT1tWf+3fN7b6F9UO7mDuFrIcH7XpGcTREBVDUxMUlPHNLu34ZQsd4HOPiP+f+00C0SKlr
YVslz+p0MN89oat14lq+lB2cUvyuEucUdWG07pT4nBH7YxGS/mcZJ+DqGHQijoj3EqDO2VUqci92
IjnN3dBy/C/aaHzHKuGTXsSAWRy7PcRB7u3uf9LbdZuGhAegwZohH5g9QB6sbCsdm9yVfNs8I/uj
nhtjCRx1G6lNCEDyV7IN+KKWer1uOCGLFJUPYh2gH9uoGWxqrnm0tcwUOXJV7VdSIuKFY3wbaJhU
WVHIga5GMjgHPFpI0HvhaBVuNhjooJuW9FIXevtURbhmVPqZ9rhCDVobzrlHiWPhPNxyA1jLf4ef
ft4/13xoRdIYxXXhjnK1EumzlzxKoLI64Wy1rt1QVPzkpeKgA3fP25+5LSimoR1UZa9l1NAo+1wS
u8fNfizPwpJWlNXf7KK6OH6In7DyEjhLco0f7QTyLdTcaNpDoJr+/s8PdtAYL+whLCkYI9XceI6K
20seL3yXj7YCHRfyH55ALtfZyZJlKNJGIBfI4MT+MQkDPk6cfRnsFO38qK0u1qgvxQEfjIl0Eexx
rnObyc2WQi0Hsx5NI3Wn9r4J+lU36hdDSjehNmyj0ltXiCi34ifiEk9R8Zo69ksupMla46R26UXX
gn3WLZ2J29sZXMKENmJrAuSbV3b7MR/aIlYyN8q7r41p5VREZPM46imqGiUuP/fP+S2pC+wvpsRU
NOEwmFxs18tbqFUZMufWTYSefY2TxN9VpT1+CQcVyJUawk1P9Kh7imvVm5T8XzIONAbGJdEQjgnb
ygNjtnJMX3tJmyw8RoU1/kgdI/i08ENvQ+IJQM/FS3yEeNLcojYPDYBgVYGWOMHLobZU79x0mlmv
dTP+1jvNxcvqXZVT4lspkpl9Lkf8a3LyjYU34HaBSGx5OYlowaRRi7z+YJGt+F1Sg16UK8RJNamT
dm3tlHvct+gWKvmSUtttvZnxCDqmq5Ie9bwxBeKwjHIoWW4oJjPytCy2RmNHj2ml7xq7V855h65A
G/bRZuGLT/HMdTgIBoWGKBi8qYOiz86kao2aZAurdeNQNjAIrdW9GAzp5NUwPNKmk54Dv4cyVDRI
pEHp/R7yVzASoeGOXlFvutRZksu5PbJTAQcgFKAoNsF73vTPZRRrVS+nNG3cFKuGA5GsdzIMjAfp
0uXfAds6W5H03+9/h9sLkDHBxEyFZwPJrNnr2wx+V+Yhll9GT0pqK7G1HhU0z+6PchvDgFR6J4kg
d0r/cfr7PzOLMK6NqqQqXcQyavCDab23lUJ+HgMnXOi3fjShiT8EOxeAAGt8PVTRJOVg217h9iFx
gwemhZpQNS68s+8tievtM1F/J7/zyRaATXw9DHxQ0plM9p6imi60OSTZkQDqnKWGuVbrsNwWufGz
GPT+QaAj98dpoLRrFhl2gsvatqWLsJWStF6bxvijJzLadaoXrqDQa2gJJMhBFybOb5LQf/3XlWBf
kZZAGAb7Sc3w+ndXZmMNACi8JxG01GlieHu5mdX7rqJ8e3+oD5I+gpApoJRZe6782VLUKWq+wGFK
F6rHj4Ys7yWshIf7m+/v0tB2Vgk390GTJZr3uDOhxdjUCxtvGuLfZZqM3wm9TKp2uAljgno93aZv
rSozmuaJeqe06+zQx/hlsL8IOwkPXZyHB2HUtStwxc1F4i+Jj908QBpKTtMNg74xZ0ufo7DCIbTC
wu6spxbJ54fOVstjWPq73puk3mQsdSJOdaDpI7l5/D1sTe8oCeh/DfnGSyEJdR0nZbAbAvVb72Xd
IQ+Vdnt/mea3DmKmoOFou03VDB7l6UD9czYd34czMujhBdOc30HXGdRc7OooG3HuahWAWS3M2m/3
x7zpv02DUkglRiXg5N9mg/oZoudwyqNLqun+aze57sJhR0EmoeVp93CvkVMNDpKmNuu+lrIzWuXp
OsakylgFRrGUEMyfvfefo05QuSk6Idu6/gYtUAIgeXaI5ZPzM1Kbb6lm7BObE5mVuVjYk9Pcrvbk
NPd/BpvtSXLmkHK9FV70NrQfvLjxQAqglXv/E99OCeLi1MoluCUov3lZFeGrQy/Ci9o46Sc78chB
WOV11ffmQSGjXDjt8yueMocCcJEwhpOGMs/silep54Rexqw63/g5YiF4NOKmWAeDtPRMfjjS1L8h
ReXlmt/wuS6Rv7U9jlN9bRurDO2uVdILbVyRPEbr+5/x5qJ/nxdRL6je6UmRZ/PqYpicXPGwB5Rm
XWjRTrOn7lWIhGDX9+N69NqXIgZ1RDkcJo61NfzhgEHVrkjjx2Ec4FdQFE9IYAhsVsiq7HzNP6Mm
cwr9eCHon0dT02+dCOf6BMjjPZ/9VmT0LC8ynfASFIMKASSzX8ZGzbaFQIcil8MOhy/D2+oFBkv3
P9NHa0Kjy0DKkWyWPuD1AcKksqqyjpHD1NBXShtpD2HieStf1rP/SDqaJklneJonSBSe+OuhpNEc
jAoLwksQWukaf0ZzLTldt7Dut4d0OqVA8thmRInztqYXxFITCT+6FPAaaRbEhGEwCXf3P9tHh5Sn
gfSMrYWAyfT3f+5eE5FDKIpdeMH07SnxPeFW1GRPpdT1TyE6asf/y3ATTxelCxxUZg8ywB3cRQrO
KDQPhEjNv4SY5daR7J9qovbb+4Pdvit8Qerj9MlwHCASu54bcqtqEfUy11wvjFUfBX9KuUSqq426
fZLal0itf90f8XYTakgt8CHfK8ygXq9HFKNaBK3e0QbXTXDFSV/tkP7EwFIru4Xb9abSQYCGPQ7O
5oymTTDr67FiYUCoylQDyIa2U2tv11MF3fR2DR25a05S10gbO7B/Gvmr6quHPnxM9EveYwp8qSsg
h/pJAcOsBpRDkxFHzV5dV1h7KxMvXOmanZ1oKEnlCz/7piXGz6a+R61ykukD4DNt+382XFeEZu+Q
XroxjjSrKNW6DTrlxK5BZG/i0ii+RigGrsymMZ8UWYiTUFB5wXmzWdj5H6wVSQ60XFIPg1BgtlZG
1VRmFCPO3YSN8jC15g+9FMJpBby9MOlpTtfvrTU5CABT4HIiDZlV+5DxN0onlXo3C3wUm1AN3PVy
lX29v/luj/L1KLMJ5X5RmJXn4+po2WDTNRUDBxu7RYwh155f7O+P9t4xnE9q8juDmm4hlvAee/+z
kIqE8I5d4WnpZ8oOw+JPha1667iGVBjgCXAqu+9S5J9b5ZxFF7M7ReVLGH0ZItfwzmr/y7ddI7qo
MZ6Rw7rFUrUwL8Dk3KT4Ucc/6+qUdr/9xl+PMgI8O1X9bY8/xxYpezwGnC0ll1Xrfe+QFx+ck2Oj
59Ig/v2tKS5+fw6dn52jYVJQwbg+RBKessqrZjxL4ydZ3pLZSjjUO+iFRXuj/OuIY6d8QTYfd0G0
zruVFfyVnHVupHiOHMxJZ+hn5n/tcHvMol/00+MACkv9wwr/ZNnfFIa87emEGaehPinq18J5slsQ
UCru1TbqsunKSo7Ynqzuf/+b3IZgGdTYpGJMXZ7ywez8I4YQ4rdrDaAHW1qUraN8QYbf+NU4vf9Q
qoGPPHyqHKFL6OccWN8K3V1rydDlPUye7QLSigktSOSOwvd0yv7ZBWnc25C5vM5tqgLzAfkUFYfB
aH5gIUGhKEj+0ARMNmNi/FLsaC0rP6KBSl+Gb/kxK/Gs004iHM9J/c3uf4/KH0c5JDZ8Dump1X9I
ICvysXiM84e+2UW59VXP1Wcj/WH1dI9RxlhTtlu4FW4DGCDC5KY0O3hyb6i+hhwEVmcmmquG8K+1
4JNE5XQdQtLZ6ZmRPaDZv9Kc0lgY9qadq7236cCDTi5sgBxmIblSZkicGf3gtjqLFFl1ue9HxC8T
w2v2egQiD+1hoXwLNW/fpFnyGrea8RjmSXGJc6E/Nm3rrU2gsf/5waYsgy8feqNgmm+AkXkcG0ES
+bJbI0ibI16900Vmr6mZrcoJiHZ/U99elJi8cJdQ9tOcCQF6vZtkO/XlIcwZDclbXH7bDAJsvwSG
uGmO8rF5pbn6JwlNBI9nR8eCnqsqhQqtPZWOHjdycwTKvEqSV7x62YMioJVm4D0k+evIB505Kj8j
L/tl5oW2yqr6Fa3RPU6ea9HDuddGq1qIXG6v8olZx6tO3YLEaZ4NhhF/xrh5dIvC6JD40qRPhiOF
aw8vo1daLNrf+9/99i3k/5BPj5QpSGRg3dffHeGN0qQ0LruqBDO7cYJ6J/y832rmUuz8wfmCpc9D
ZdBInOgt1yONqT5iAw5swULubOOHwBqh/bYrLxjPfrCnqOb96oz28/353VZBWHFiDlBEgK0BgE0f
/J9rSktzsEVBMrod7PAvKSDFB1pfOYL7yuBmFLTdICs7TG/I8XVJ+pU3EtpV4VCsG80HSkGetxcw
Uo8mDPiVnFQCu6gufrv/M28DVpv3lJuAWsiE65/FCSHuHtFQm2h3aF4OsatWnnHcNZ8KfQzXXWhE
W020S93PD9aeIggIZHDXZDNzpECGlFvldQorQsY89opNtRs/CKAAYmGX3WAEOXcwzUFAQr0hfZoL
OQ7SAEzLdsCsqBF21kLGer7CSLmIRxCXTqP/GWo0upwieaYDsDLxpfxeOEa/19FV/F718SfNF9VO
NJr2nyM0eCmYOYMtnqoVcwqZmqRVUPdF5dLa8NFGMqRV0RfpwvX20TacOn3vb8u0zrNtmJQFwBmj
rNywHkEVJcHwYCPgt1KgDj42mqTvor7cymoT4jXdYUpvdUiBZ5WLVoS2BZSV7fJW/g7tbFwnkwPL
EPf90o+8vYQnBSzaAHAsOKFzLLjVqEhzG1XhBtDAPutGVzyNdvQt7UPnm1EF8WNkWj8UJ21eJEvo
T7UVtgA8a/GMOPXXKKzoUZRysvQ03AheapNyHiUFmpgsEOXC6yNsNy3QcLPN3ab9FqJDdlK9qjrp
idF9yzKQPJnvwM30BuM84hF0aTCF2cppEXxr5e7UpUvOkx99JbYL3DzwfXDKZj+nbTC/aWs6qokf
FJ/COg92IovH7f0b4aNRyF2p+0DFgDusXk+6BcPdlMDsXctOg3M7hqj+msOS5ca07a6DOJBhEzeL
Ru0k8zK7d5IElINc5iVEfPIhyJTltrSNcWNKASD7PvqPDZJpJRmLWjSBowaQ9XpSnWEXY1+ouYu7
WPMgtzIBYGct9BFvrzXuGZq8xC2TFcv8qKmN7JN5mwUiHb4Psbx+znsl+eWgwHh/iT7amJSdphYW
52WSPbuejqqM+LRLTu3ykCHi0SreQbWivRnVwz5HE+J3UamHsGmGN9EP4RqYa7tuVS1GKVr7FFnZ
kj7ZDV6W7zvdsZCE+c7wGGbhTdGAwYgwcHXroDu0urGyowKZLkx9PcjMaSyv87TTXgNOzCZ35K3c
dM5mlNv2K76LE/NTd3Ka9Xm3cgJ0axzUd8/8b+1VnDZiG3UI4vI2GuLNTqN2hbTk8Ek0jnysc5wK
5aTBnj7QQuBzSar9vP+xp/DgaqfSzSE8meDc9ExZ3OtvXbT9iNrnILtyDXxFD8YQKcDcObUKOiFp
aodHARrzU64U4TGUpXGhJne71tyLyKXRKNcn4tu8KGcnQeWMUaK4SZ/GnzzbORTR2B+8RNuBtATt
Lmpvj9zXW1ZE8drIhbmxsHNQR+zyhrHL/mvRk58zMZZos2NFcONi4ytmQ3MpVVya98kpUf3gPED/
+1Gm3lK+eXMTTUPRb4R0x/5C/ub6y3tt0AyGkytUF/LxIhlWve5VeuT31/cmPGQUG5dWajIwJWCS
XI8CtSAJkLeX3YkcvE7UJj1oudKhNzb0Lkerei0NQ2xLBNcXnr0bjgBPHkVdMljqatAE5qVrwOKl
sJ2mdrFOxlYujetvEi4hmz7t1IeyUYaDFRhfMxkgYpT7YCex+nOHNrBfBwtLWZrJAusQ33tNEBs/
FAJf3bwq38CsX8jS5ZUSO81pcPrUlYKad5yyzF89mfgmCCSqhwLZrJ3W48raFdKuACHxP8ydV2/k
xpqG/8qB7+llDsCec0Gyo0IrTbwhNDMahmJmMf76fSif3XVLxvT6bgEbhqxQzVBVX73fG8K8tJQv
tE307Uxk64VX+V2tyeWCwiJW5V+aJW8K8bxKvYF0aTqPTYstKvhV6CzkfWazRlCA4fX4WjniEmi0
Lu3n85dR1xYNVEJSgd6laTqLK4rB7E64/O1gdTjdRwsEUKkHKNKbntq6MUWgV7uifcIXxx/Ho0SM
oZSf4wxueHEfd124LrO1aYJ13kcjhhF6vfqf7ZWMLCvvuR71rZBZmFe3MlFIQNhi35z0dD+0Yl9H
BlGWGO2kMnBNsYl1bn+C7+ENmvNYWIEiqzAZxm3mZFuUeHsnHzfocEPc8AroCUmL5WeZ7Cez3HRZ
Hq6FYo4pYs6vRQTVTntpxhA+oavAL3Y3htVuS5fgaf4bjypxy+7WzNMwUg6wt3e5owUi/qbyaSZz
1+v6rovmXQFGgoFUOyQZGyPS+F/PsffHXwAO+mMO58oVN37bki7tTqVX1aqnqF/8WlkGXxAyiHeb
d60Yc3yauVu7CTZTqNt5i/alWzCgFM1xtp2fitFUh9wqnTCiRREQDB1vFBQHYde6xg3Ht0umwu88
L2CTY/sF1MU7w9L/NmjDE26kKbkOxGTJal/WaXONS6sGaDgqV+YSa7eJmqd+AqVbG11zo7Yy2nS5
oV2RMf0FisOpdGiRr2YyTbCIbNxGhlfeGcVyaed9v0bCMaDFD8xL14E+5PnqZS+mNLoZrlQNWhDO
xRRvZ91p7n/9/P5qlFW0QLOGwpPW9fkoXq1aA8LAHqmfS5RYhRGureLQ9utR/mKro5qBsYY10gqJ
vS0K275MItXo+jtikJwjnbAvOlkIflvoL5OKns8wC3Ifhx24XCDaDgMbJ1s8v4hFesX91cILn2e9
eedLB3Qw2uQc0mDpYt1wftlV0VptrIj6rvVKIzAqMZ7cEtfuMo2tbdokz2QUD5sRgl9QVpReBNg7
QSrk468/x/u7v9I4uB+YXCM/f3tbrDSeMnJfyrvFc549MyNRLVarC9vgu0FMqPCkX2DjRI/5XZOk
9LqYsI9MOS2Ybl6jRwT966bqwmr8rphaR8HWkJcfgRIHgPM7mqW8poY2KyfFrJaNzId609vVsPdq
eBCum2TbPh3tgzK7zg5+oHKhQn9Vip09UTLLIIau9uTAM+Ce5+Mb+lIamTVat9aYYsZOPKuvTaTV
NFUShxzxTBRa4IS+l4LguzPuaWnxY/YGw09Ffmd0WJV1upgDDHE+ZcMAkShWBuIVW0e/m7zM2bu0
na9EN4z+TOD7haPZuw2U0x+aLoy9yJxZfYDPP301FYWU0hInUTRaCPpUoqfKAIxGuWu19GCnvXpp
Tr7bPjGcYa9evWR5ZDy58zFbc2q5jbR4ClKUAkmcyd2YYR3iTJX53UmN9DBVYNPaslg35GGQcxnZ
9aFbUnc3Y+8Y/HoqvDtigU0yCVbPUtzGwHbOP42Hx35Up0uN1sIlbcVKjU8NhsI/lVkxL8z+9xOC
xplOjC6NOriSb2ddMllmJBToCo1Sii2wA3QlbBQvjPKu+uSuwdJFhbI+Vdoq5xfUo2+YwS6yU+T0
5TZLyEEV2JdtsTmPPzbFmH4SVZRsW9peF0Z+3xbFEIzgUFK30Dmup8jzocU0RmZvy/rUj9IKp0Tt
b0hgyMgfzLaVOYltjK7Tb/OkOjhkHAyYNQZZaQ7ffv1I3y8Jq7kRGy4EGkD4t2yxyBlNejVdcbIs
eCJYisidtJxAy+bxvs7mGRt0GjyVOWKxHHX6hbvwfkpxqMIiH/Lkq8nHm5p01EmJWNSxOCGtSfwS
wdTO7K0hZAY+ZINwN6WWXcpUe4/JQX5g/XFVTjVgLG8R6anLF0y+XP2WjcvcUKDWGyq9ugilMOMv
saIW+0RdEPhXWJ76wD6JX009duyxLW7KWuhBJZea5qOhfrXqnkkvamFcGbnq/d35tiqrscRAXU3D
FVr5+TuSLeXg1tOk3pqK/oEu+QDiZOLdEw0Xtp93zwF+Bocg6C3AtGi619n4J7RcKeBL1BUDLcrJ
KYovDrGTZYX1RNuKj1ERXeolr3/vbCNYx6PzsAJQr9jj+XhLa5YtrX71Fump9BNnSgM7zvMLV/Vu
uVpHwTKasw7wM+jr+SilyCPM4kb1VlEKfLDJhjvorNg+MPtyAeF6XzwxlomU5VXLxkLyZmmsp1Qr
iqVTbxNbfzRWYi3hLiIwYUS9mP007IZOvYlq/TG1O1+HZ9/4oo29XVzQLS0n98evp/WrS/XbO2zC
c6CkoLlA6Xh+7UbvtunkNeqtG9dzWNpJtMEKJDtqldH7uRp5u0xNxH6J1OxnbZOM6aNJTr56+mLg
3C4Lb0OgVrdrY0f6RI+X24hWxc5282aP0+SPyc6TPfRJZacK6yUSog6bVp9ZphTjyhpFcZsuVfLc
2NH8ucW7fZ9XunXVp6Z9akqpBaznxK+aQ3PNRuY9aWV/MV1nXbvP7wBNTMg51Bso2MiPP78DjlNl
Wa/XqAu13g7tEen4OGj3ItMDrxotVMn8725s8e0z3DhoWqW5UDC875UDK5DVRNUFM2iFW88/QmQ7
mR6XaEH0UjkalnLdG3G3aVpnuirw6jt2Sf48LkN2Vap4CBIwWaM7yAyyNkSRXuc5N9SIF21HMu3w
05a5GUZdS0Bzjvw+q+N9S5Gzy9iyNw3Vz2bUJvW6c4v62KSGDFQF6/1gmVFULrNh35RRavpuVSjX
mqE15C2WrPUOnk1peffrt+8vlliMQcDJVz8fTNvfrifNpNRZ3wgUNrOhbE2c6CPb6DDaSLWG5TKV
/XWheG3YimWfj8ujbPIwN4i+VYfOOhQZPViKQBk90v/0QkCNU++OxoXV9f2ix4dEA8KxihqDjeD8
6bgxPKrW7RS44mZz7OYEy8Qc5VLmwlFJ22zyu8FQL+x471c+kFqaTkBeHhvfW+e9jCiietVjnJo4
Xh7xDGtv1CS71OJb3+2zd38VHxlwMlc/EAzQ3uyr+Dc3XAQGCirvvz6b46aaRrGRY9ZAKL2YQfB+
9QNUoHlEGQW+D6Vhveo/7R+uzUpr5bN2ykSNv3fd2WAi/dR9rkZT2TRRSzKBkd7OnaYfMiOxAlHh
G68rUxfqWT49Qnu7VNq9e7rrR8LMi9qChY2GyvlHKjs8QJwZJx3s5z7zbxHkRV18LypoKrGpph/m
6JIR+7tn+zokjHbMezjnvPrn/ukuEBA92XMVaac5teJAYnsaZlM1/l0IGBckeparyStNIkDx8wtT
VWyrBQ3Rk9lq8dZdcvdzj3X7vlAq4/HX8/hdcUhlxjB0oriBKMXezJCsHjNsh7HRU1vR36biqvda
ggA9T8kDzIUMNaDFvtFxez8iEr4w+HuGDCFfr+aRoEG0W95yIhZBnllqy+I0Yn+3w3ox2gvLaQEk
NA3hJvFW6mZs1CfVTerN0OUaKQXVsCkAxf16tKIgju35wpL+vmxfPxS0Y+7LKil8q1l3xaCwsSfF
KTXM7gCorYZVVXk7EbeWL2gaHQZVf0isKRBqhmtTKvaRnl+CVd9zwfgYoCOrvQ3HCA4S5y+BAaWS
gJ8xP5WNdjOraXyD16axocqGyKQ1VZij6Qi9XhXhVBLunYvyQnH1fn5RVXB04PAAmvAuJqNYYsHW
MqAR781H01Tig8xwzVKSWoZ4eW1yo7k0pf/iquFpQZBGo6MSkmOuBd+fJliOXafsiio/zXXZYsNa
e1/bRCGNTgqgy9FVoXeAHGQgZrykXbPpJg+Q4NeT4v0sP/8Qb+qKAoxItG2fnxSRKtvGVrJNXmXx
h789CuJ+ejw0aBHhv6WHFdLTFFFkyUkfEzh2qqaEY4mI6dejvKpRzzcKYBhahsi2MQEEcz2/o+ms
mo2cy+QUe2PIZu4X4mNupCFape1kffb0u8w6SuOjOZaBk5k+JFrfy/twVoga7m+daMaPOSWnUPVl
+qwv4tYoj5b50scmgfGPevIhmkiVEFAv+zFwO6gmTb6nMt+65fgBIdS1Gw8f6/ZrRUbapq2/4Xb8
958XAkD2QEgEbARvVcmIfvq4T/X4RKbKlVsoOlkR3cWK5x1YCUnBhUSIleAqEnhbb+MxO1GhNMlJ
YFy/r63ZCSIUevvZq7aJ4sQbIjraYHQzL3Dg0u3LXNd8CA7dhSf6F2/nqvqC3wx3lsPcm92hw9TD
6/EXOY1DZtDcIGxQXRHSX7837yc/2jLem3UFwK727SpY994Qp04Zn8qlfRrVxXtsOkc+KSxUpKCk
DkccXuCHvz0o5TR0EOp6yFtvC/qkg0SVuFgLLWqXHxaCIq4glpO/Ek3bXChDSCV6Ken0/YVyJOZG
clQlThtx+/n86MwpoSssS1xV4AdadmZ9VN1Fhm45aSGvUXyVNkW++/WFvsZwnM9KRoWcBNEEPg4u
FeejegV9tGZuy5P0TksVBVpCvqGV4zhW+BUKg2Xc9mi0y6cJDq46PuUKpzlzE42HOtrXYFW2uJX9
AeMW33Hvh/Sr2XiBPc97Me81g3Qa5F9os4pqa4yJnxmPWnFjJLeOBwwcW929vWjbWYWz3uV4PHZ+
yrbqpcU2ksWuwypz0GQosct0OvFcQHzezDmcWbeFsJhI0oLGdtz/+pasJ6U/3xEgCRA60madlXkD
QfL8jjgLc1sd0/GhZHPYNyq5aA1hkHulUg16c3goSGdwNkVvXloiX6u2s6HxusVohaJ9zXMASjgf
2vWKZGFTyh8wytR9iQHtY59bd60u4wP5LbTQYu515BbRxsiY3nY/mvtMwiQv7Bm7rKHQSeW10yP+
P2bAIjRvG5ZMh/DWx6UgdmuKPv76Zr3r92EtwcnfXW0HeYveRT1OUywSs7WVe47ee0xU6mPlKOmp
TvJuo9RWu1f6LswttQ6VkQJmnlR3E5mKdpe5qbefJAnHPZC6PevEjQ+a8Ti7QxvKKhZ3hZ7pF173
d4XeythBkE84CSsozY83k6xSvKZ3hta4j7SYg4JudluEBNVnGOZflajHhQwTg0DVo+omXlzLb2yv
D0Q69KHbOWJLpNIQkB6e/c0tGNoenb31GLsqOECKzx+8qBal8qpJv4+qONlkttKFfZxEF5Cjtwv2
6yhIZIg3Q4NPl/Z8lKnOk3Jc1iiNOa23xO8x7ZpGHn79Sry6sPz5LYbgB/EKajcMP0r6t/vCUGi5
JnPFus80r9narTkHNU6v6KHVZ5wBjqMwxEa4+ZO9enTMXb8ph6zezBOmv54r201VTGLvlZ52xGzl
U0uKj98nj0mSJlglux8yS53CwSirIzi7zerACQhnlSbQYy3ZlKbTXHtRYe2TpC4DbVHEFnDWCky1
cHDulLi+kVMdlI1pPrnCzgNTOA3+cW5+Yed6N525EdwFOgosrtShry/jn2rItB4XTxITeE+ts7G2
+L0HczAc0g0w/9UUVDdJiMTvVH+VL+ljdGELW1+ZN09hZddD3FnhSE6J5w8bo2WpJ63U7yF87lFx
mq0T2uZO47jw6+f9Tiz2epmwLjCkQogO0/t8JKIX3YLZr9/X1+7O3onbaVsftC1Kaz/eaL66LQJj
V38cNs69tXOOalju4jDxle2vP8fb/fPtx9DPP8Zk9306qI1+j0uwb2EFl1tfjXrX6jb0zQvv+NuZ
RK0Mr2WtvahMsBJ5c8mmsaIpCW5rk1ZaN44bf+xKz7tw+v7rQeBOA+uxMb/1vaWgatooLyBPp6Qp
VmmWbgiQSy9cyrrBn70n+JJAgaDXv1rXsf2c3zZrTLByXeryZPcx6c1orbGDruJVmR+FmGV8pTVQ
3DVw5gJFLJdenvfXuHIJ/0BzgLXfKvYAh2d0qIzeqMJGPTlX6wnrUnDlm1Ege60sA/J31/Y6EJ5x
fo1FDvJTYDxxAsEten+BdrzPOVDf//oNfEuO/GMcMHA8QMDCmPPn4+AxEjEbzOI0qdl0SMpppFNb
BVUlHLZzTRIuKus2aCOrDV2Bpytk+OWps9Ropw1k0sliqHzehGqjGe1wNSdz4i8C6XfT9vYurqdD
n+zFkH4byfoLpNZeubV4RBae7Sq9/j7bkbjQR39TDP1xRfSF6GGtDOi39gkzqvFIlkZxarz4fjaB
e1uek4UQ1MfFJ/XNGI/KWlPdvzeZX8c16RCxglNR0Z49v5MzREgHD3MAmU6zPuRFnh7rniOdNIvY
zxvnU1dfioP+i5cERgoMZQA1LvctY0GYbCRjk+Yn6ZjJPpoXN8gNpFGv78h/nCVBd//6T77+XtUz
zdtEvvnyX6f6pXyU7cuLvHmu/3P91f/50X+df8lv/vsvh8/y+eyLTYl2dL7vX9r54aUjVOh1zPil
Wn/y//rNf7y8/pWnuX7552/fq76U61/Db6z87d/fOvz452/ADGAgazX6H38e5N8/cftc8MvXz7VM
nvO//rWX507+8zdX/Z2waBYbKKUI+IHDf/vH+LJ+x/F+pzkLnxghDRA5GOBv/yirVib//M1Qf2eR
pS2P7p+mIe/Db//oqv7f31oRBepPvsE2h3nBf3+8uz9WuD9uPPfk31//o+yLuyotZcdFvXK9/ncl
VADm19YnAuLzd60DARVD0yg7+ioEl3S18CdXHEsCy8t6HP16Sr6UHTbAs/ZlIkvb74vxupnqgzV0
tR9B0Qh6o/qiafEVpjBf4IR/xlzL6QX15ddk7sxd1t/rrdP4g1b8jIrlSdHnz8kyPkktKwnRXCBI
d0RVwu0M4i4lKooTUhXFhwmhUNVmydaT3m1PhCO+XVix1+VAI7MUYT1321GZn80k85OyckLR2tdL
3RKH1tfBkv/EFBQSV3odDfPXXGr7Glazv2hPemd7gaFFIqBturcJGsIO4KFsh4dYaz8nnf19kuYX
wL6X3kuuZr1v/FTXIcIs+544vV663/JGmXxjzgh6mpyd2junzM3DDrFtVSePU8On6KCQdQOG8nqG
N0OSPle59hTHoxbicfDSGeNDDoQNnLgh7LojZeRen0oq7eWVRV7dQMfBLjeRPaaaHPb1xN7OzXCr
aoQwuySOknUa/6hxKPRNdQkTU9s1dWoQVLL4YlmUMGoU8kskFi9kabfagzXVUWDlnEMHW967S+X5
wr71FIGSVRhk3DrJB+EtgZd6X1ijx00EcJI77W2ZcmqZagGTXZnFZp5nua9suY+RyASTKp+cRY5b
+CUDJhpxZewaZ+l2KcZe14lF+dV0YqcOBViW1w+nBfz2x+QSyZEZ35OpcfcdPiKbeDKUvRdFRpgO
kD5r9c7rWnyUqd+QD8YtLKWm3GROLo5VpDd7kxKa87Wwf5KEthmy2fvDiuJvLVU36fe26qqf8nxd
Ol/f/vVUFfzz9kfOFrb/HysZpdSvFrEPy7cXkXby+Wz5e/2lP5Ywx/h9XSbYlOC2Apqs2NsfS5hl
/Y4wgqoQPwja4OyL/7OEmdbveDawgK7W6qvLKd/67yXM+V2jcYyUgpMfEn5CkP/GEnZeASMs4xCJ
3SPaR6Qp4HJvFjLZJbZLgFiyL6K0wYhcovNVmnEXO7y0WMDpTyRO9xcasOf14zooStKV3AJ8zOnt
rd7VkNDHM9NJ93Zf2EvYDJ7WhIu08YapNEFGQ+5p+Q0+5bGNJShLiz8kOYjWn57TX6ze53XKH58C
HQ7gMgmYuKa8Oe0Y44TRW65m+yYpDilh1pGuEvy36Pjm28XXQl+esJv//utBNWKg2Rv+d89YxwWR
pISlZgC8g+xzvnekLbpDxeqqnWLJ8UMPyDy7szE/DJbZLDwHY7q3ZQ9vObKZ9Gm1xrM3c0VyptZT
3Ilsmr+3chrNr0Nb65/izKnHfZothv1hSsrM2lDR9nUIgle2+8TK9PzREnavX2vTkO9ks5ShURfl
7eC1fbrLDY9yTOlxOzCsW1Yd+vuRpk7EY+tIbq4iKKsB9F7jU2mqCNrq2a2Iaac7zrNrskNZeEYe
ZNPojn4fL2Qt49JicvZQZawFdq6LD6vJygskJFxeF8Vku8LfEjvaQ9mP+MDZKu4ahZFjgiCsEN6A
twOov6u9/s4bk09ilmbo5FK5nycjWuPm5COOTc1h1vT6pFLq+rZdqj9zpej8eSgf3Xa0H2MzV/bw
WWQAotOHQ8QgUOj17bKUYuc0RC12ZNLbzQLVgmzqL1rTfmui6LOSG9ZmLGx959V014HGW1+f8QB0
pfIzH4XMiYZU2HkHHWigs136CUZuf5Oze4Qs44VNwiWCUJYvNXzp7+5Q16Epp0F9GGLzU+FkLfYy
xtUENStjIwY43KTNJDwMlOx03+dGWdz0fVmdTFx4g7kYmp3WKPPL0tSyO4yebU5+0g+aYGOo4/yu
n5ROBKqQ+inrB+tnlVsVdKW8EdkVPzyeRkNaWkAqC4nQ1Wybn6dkdg0/cfvMOXpOPzonQn5bj6BG
MREbU5WKibZVw21YRn3RPBAUO7aPEOHVaU8UUfyt95RuuGkah3xkq/T0oy1MhGSmVw4SoJP3PqCr
V0zBMo11v7dK3blRJppQgZX2U38V9558iryqf0hERm2uKYvVBUBpyQH+j4w3CarUFkfgtEj4nJle
7pwkrSy/bkrnQReJbeydSnrlYRoyDExE22jfvcnpP+SrFmsbQ94g165qXS2ox8FSA23o8zHeVFmj
lTdRQy6MObozDSPDTD1JYZAsVmiaYh6+8R6PTk38K7FPfgnhYxvRz279bLTGfDMnVf0gpFlbaBGy
8iumoWpGW4/YiU0Eq0TbmWkyP+BaJ5VDTqhb/TRIdc6v6mm2h6DIBVY3lKpl6jfYkbmBg0rBCoYO
KXKQuYldbieJnGcDKairjjoX+zR6Sun5slewXSoKFpUwN+1YP5DFpI1+ZXiieUzjLJ63Rt0aW/JK
SNlNoOOMCN5ytz/KOC7UgyqNguvKYzh0VTyYfICuGPylMNxo46qZLjeD7pKn1SKanr9AfbS763Go
vA8TlU7+OEFLzMM0092nBoONj7KyjUdok1Nzm5X9lMOKbAT3OEktnWZgm4ovTGiZIWPRrfgTlkNI
pdNZoe7s2gSlWiGM8iYrc5e000yfcxb5rLMf+1ppbNLZ1RklYDFPznH1oms3Zq73xRXNpe4w6M5k
+rFTIjXoZ7IFQrvAJeEJY6r5ezp2dXLVtiYsgKLJS5oMxBZEPlw+El+1xFu2WT6OV7RHEsq7YrX3
s916DE3Fm5OtRdjq9yUXGrQ0NTJa7iRFmc8hqP8wZ1brbopM7x87DL4kmTF1rh5KtL3Y0C5FVl4x
aY3oekzbSGysbFoeTPDqPFAaSy19WU5edatPxdz47BvjsdGSJQtNfW5fPLXghN8QqHqKVk3ZTkFK
vIQzC9B3dTCJUxpSmwTR1tSKHzVp8LcWJxA1aNA3dr60jdHZcFYZnvUpa91jm5VELNluXDV+bKj1
lXCQ8ewFwuOFPFrR2ME0O8V3x8i9+0pzOmKHVS+ZgrqEApXYzvSc520t/bmDqU4vWXIUUYEkaGZi
/qAt+h1BFCC0iZkkV8ItigT33WxVkdNcbPwmTe0QVk+3Zwp5NTIMz7OPuHtZLay9bOrv85Y14Uar
xbjctFFUtb5Zx0m67xpA0EC3u/TkzGOZ75TGqdqgnJVUBJ1tZMKfZWaatwJ3YB5BVs53wsJVHKlU
0RCWWxv5AdwIwx34I2L09YkXJ0zGjlsN5GhUO5TSRGFKa2rGDTtvdEoytb1uh6qN7+ScRsumAjTb
tXwQDmMyPuk5+jS4zzmJBYWamH4ru8+IFA7NVExES8XsXxAmZfm5dsVU+5Ynmyt7aG07sIa0espi
o57ZLTIVvXynfykdr3lu+lzNQ4h2jbZZnG5pd3GvuQ+yrzm0TSztuaFeY/3W3hZqWw+fvIyjTqC3
tZLgBFz1H6BQKXf1pPaG38bSvuvHSGBiliSuuhvNIinDxu5Uco/GOdNDXZnnPDDIGs59IkP7W/bT
tfAZbN25Eojvo23TwJTfkI1eQnQWE526oY6wQqBV/MPK2SnCPF+KcmexwigBva44PbQAAe2V6pZd
cpxoLPNNOdBJFnooSPB0b7H6mR5ooaQgT4RtJtsRvwRsW4SZL8fKJJeoms2GQLNca9ubiiTQJWjL
1o2uyGbIu0NHUgZ1gWlWP/pJHa7dTJknjpSjN6xYo3XDjj16m6brnedayKQO547wL15ybVFvB5lG
L707qAX0zmpyOW1qVkeHAYH5VmRejL2Sp40v2Yy13XWuxnm8HwZX6UO9p4D150SzkOc1MT47ZpuD
cdrjSzk0eDF1PVkhjnVKak25qmC0bnSjdr963RoMr32SprHxLEUe1dppOQr3nHS9Vm6FXePQpMnj
GBXJXpOdBuW3EZNvO/mkco632RJVpbTQKyd1dr3knfvs9l3k4yHV/9QTLzqKMSkP9ViZ+4F277GU
dRZWDSR4RZEaHAchX2ynaEOIdtEHxcvFF6S5A4fHRjOu6ibSncBRsdqH+qj9kOgKjgqcnWPtNezU
qRFvdS9LvzqoPumc1A9jC9IH92JStkVEjTBqw8PidbcUpOW2qfNrjH6/ViYUibxYZ5xSt4dBYF3b
93jdZ3NcBZnZyaBJZbyDNnpsukHd93HshDOkNT8f5AypXaZXDvDGRrGVInA8mCupq+S3uYtl+wBp
SHZZu6Wr+NBKQQXQjdrOjtMAUchN4zlTSNzU0dLKnUjiejvPEHxcKA594ewH07oy+0mEvTl+pvMR
3VbpCHO4iurAlCzvJhmlMFdb76YY536rDc6wZ3n42WN9v4PV9RUP7FDGWbRXHe+j2hSeb8/ZZtKG
CkpFV2y0KTnyM2Q9d239PdbF5ypmdQZY0neCcBDX0vdYemw7r7inQEYlqqj3UTtQNSnWHvtnNfVt
k20q0bLjwpkfioKqB3EtSCabiw2qhzbw+tQ+RlXfYr+ID6PmUB7JSrnhCUZBY2vZQ4Jpbuk3eOuz
XI3RjaIu0b40xjZgKk3BKozcli1J52Nd31G4T5kvh7EINB3DJrSX1rPUkvFKb0r7ydBH+xkkP7kd
RPPVWgbrzkhyed27arSpK4e4TVO5041+CjsretIshZViQD/M6S5QZ+ezk6g3besWe05B8hmGSXmw
CnuXFHnrV1ZlHQ3FSRBW4aQ2iGXXYK/VeMkXvUfpOWZRaLf6TpHKpsqj+rMsiRVLMfC56eul3tWt
MAJdlzfLlB20ZEo/lUPy4CpIVAYw70io9Q7NvLjx1B+uTqQzVGwUl8m+1vqnurXZ6PhbUJwVEThm
cWvbcIQ6V/tE5TKjoR15+8pisunyOh+zkZC6KadFVKM1wJFl2vQlSYISQkJBr7onhtGo7CRI9NzA
RqUwHsyiqK5oKN+TTvMApbTfIe+0b+2xxAFx1KmQ7NnZum5zxTvaP9mtuKZ3dI11WXmdpEowj9lN
iaSRLCzQf6EWhh8Laz50gDcHK2kMrHfiB2h0214OZDXDuYCKV7Afi2aogjwejyY+hWS1PIAc7mhH
l/vO7OMruAnO93kuks/uOMRPMdxM6kYv/zyXjn6L1iGvN+PsEAmIHXaQ1his+IWt3eeKIzZKNKFz
jYwloLMEuqRh2qzA3v4RGWn6sUippdQ4da/7cohCxVPFNlrGj/lQLJvaq+ujteTHSs14Q42ov69b
hJxjsjypGG7u1apxvkyaUfq4BhJ171QOTV5s8KJiPpqN0GFsKSkQq27s6yXBiB6eTVCNBBhyrkmK
56VWH2eMa556g+1udAEPIlb/MEvsp5bOwMOQjRGrWE7Rqzt5GKlyCkqDQNNZRB8zvb1qVERGc5E5
FnnMo5UwI4EFQO7sL7FuRzcLC/gVPHAOX3WZgxF66U3Rt+lW6Y3dyKMJ1LGafBLZ1Y1j92GlzSi2
EoKQtaRSw8UoNYJCPZb6ChW1XinRLvXEwunbBMGNNLQP2ryUR21GB+kXpTI8kwAj77MYkiv6PZzJ
TcgxpqHEV+acNVuJFwoHzjS05kl5ipasFL7Rl9Y3x5nuYah7z6bFveJwiZdzdjsmtdsEKYXvEPZN
f4D0cKyYPBTkuTxMdOYDtW2sTw6P+WZw4CpWjixvEqXui6B03M6fjLjYItHsd42LfqSxYvlENNP1
WGpraF1eBq0mzHAZqAaWJRIPNKHKo12gcKga91NbA1v4A8jByTAGSMHq7AWzxZGgoA2G6WX6CXsZ
+bPrKR90Qcx8skSwURI5Xv8Xe2fSWzfSpem/0uh1M0EGGRy25B01j5bsDSFPnKcgg9Ovr+c6v6rP
kl0WsoBeNNAJZOZClnnJG4w45z3vYDe2CIsu6y+rzP2iGTKFY2MevcE51Ka9R363m0uawrAdcRCP
g7U9y2QjzkqcpCPEqsu6MUkcnQETbAI1pxEq2n0qxxlAfm59e76BbuHb/dFASI64fzbt3r3LhjEJ
sm07r6mz7OnP1NJvrAT2ytZUvUiqsBdeAWicdbLHoyAOZJdEU7W4KHnWOKN83k6lSK3Qn5a2++wH
sR7dcDFKiTB/nofU3To4+Lb+jumga3KYE5OW2rt8QMa7fLEmKwlunL57HCY8jbbk8ck5C/OVP+Vf
Tqaphb9FgK30bdBa1KKY5wAN0yfBivKeEQeLSr0UOscs8DC3Xu8ORxiSyqdAyhSmzbsWjo4975Fo
WmO8H138RuGwaHsZ153o+iQrz+CN93ZOLvo6ojwL6RLBnXdpHCj/MhdTh7OEVTafkr4F2e8csbPR
CzahXyp/tza5RbhXLKPeSfoI8+B9UIkvHLpDFJS5ulddPmZhE9jW1smMZec58xTOAW7S2Ht8b9qx
3VUlz7T3ukerbrdQbJqQOMVrpQ1MPE1jmxvxGjmdQwO75s4maBqmn+wBTBlQiWPsq7bdzNJkUCew
dej0QdlliZLCGq2ROcx06sbM5wqd4RmvIs4IaeHdZnZlXE4ItDBvLvNDM5HcWCWuHw7kk+EEIY1u
EwzuuSJfazisncn7tKxVNJcntinDAuyYbG4HG68nf82bNYoHldhhj5PBNm47eqfZMvLroF6Kj5YR
59EQu8Wuc7ym26rOcO2OnIasRl9isV6TPsXfAc0MTiMgSSASS5fS/67QFuYQwJFawgpacZzSIN1L
GKUjsx7PfkozK843iSzSM8FXu8kH4g4dmFQ00FP5aDa5x8BEzRddj8NXuS5Xc4/z2qDVt47swHwR
fSTVuHMqZ9iYpb9N56XDLaKftn6cp1G8Nuuts0J/b3oF5TJWw6ORmpGhSmqNck2vCouuA857890y
FkJN+kn0F2ogwdAwjLuMmOe9wcRu07MNwQVPLyd4sDtlkWFqmfVZmZblPhgpbRlsld4m0xIoy2gm
785ErR2axIxFidkv9x1+JS+GkWDCimXmsR9dJ3SmBIWSa+izPsMM1Q7gmeipQEGzPLrVerlIDO5C
vQq1N/Pu1p56jnkifC/Mdfw+1LqOhiFpjgx4u23R+/3RcZZDXlvzbTMlPk6c1XKdZp17zIpA7Fu3
XYat0TTufMCdybjUvY71ZgLIuIknb0ijmlXxBEQDHc8yu4NR1VWUol7ZGLnnR5By4gdqxfwIJY9F
L4zmphvFHQbn47a0iuq2gVpLwRPPZ2VsWHhFooTfSLeCLIe/6g7NdRJ5hiwxWSoH1rMxJjBnjNS7
hDrV4gs/rvGZaB1/XzrBtGyRp3j7KdbZRVL0xrZKcnnfinLVkdnn3N+IjTmF8jRsUjV+NKXXflgL
fkXmARbvngV0t0VRd9kYnrypNPWwCsbuHk2zCqcF39ogS4sdsIZ1SvrwrU1ltvmekEi6kcmydpUg
GcTtdioYhs/adBYiec34kGtGk4tRrRs5x1Nk0SJ+zWkxznOd1BttynQ/mLQgjsUoD0pEuTOClc2/
WPQTHbss/DCtEhix0QKsmyKnq3vzUBSWq57xqbV5Y+J2G3ttf4X3proI+PwPYBvzVtLhfxpcQMlI
JvMHWRcEDxZ6oEfqSEtK5pmzMCW+zxjSmdjE7jhOljqLZT3HEcFIxocFu2Ge7induDS6yFtXZ9/D
mjuz4qqJBsfRjwMq3zO7yKyvYlXfk54iGbS4lhviJsf7NpF3i8n4bliLZbMsnr6Mm9U+ToPB1u9S
StRwIIdkSXaZY5fbPHeeGTgQErx2bqgWiny0dpo6jhPYz2JvT2aDuKiw6TvEs+9vRD2IzYC9zlGV
JjHintTXBNq6oe2XTEQ5QD8sSZZdeUp+08Rs3NiZU+6Zq1OGUGt/wceAoDLbUFfk78yb3OzXrVeT
RCyxOTsIpiG3Uzw8g0TtRWlsdEBVJ/3kzEl93Cr1OG0gvQA9qPpO9gTFaHxrrK1F6GYdKmhSO9oe
mCISnUxY4zh3NxizGarOq7cz1hoHokMHbnb4WAk1HwPk/hdgpP6mbFP7uEhMOUzNoHrtAon3VwcL
k8irMFi8CROslCpwKjxG9r5W9meyhY090bfIcpoGG48wCZr+K1DU+gWzWffMDwBV/IpjwVpEG/Up
5EPy8gwSu4zxaJRGcWUCX5FPT3jmAzBAvcNuTURr2sojSoyLCuntOThjg1jbwXit9q+ydLpUsBQi
f0qxcTKW49D1800eZ+mhXuLkyafeQHDQMK6N2tXCjmh2Xe92iZF1h0vJdtosY7afu/5YsY92s7gH
tq6jOFePOum8XVrzdCYxXy3aJDFQd3tV18wgHHk7mxMrmpTWzo6AoPrL1Irbz52omfMXroX8za5F
j7sFhOsdv25+AkHox0/L5K3lniKkPYDxe8fOjA1F0kDVRgvVunVuggifuU0OdU56iSWeoSttVk82
wJ9t8pXCYnnRMuDMMk9TJsSB1TYe3G2p56cxx+h0mC8AQeAywAhJMLduLxpbllvcHvqw6iWF8GI3
QJJzWZrXaUMZvPOCdNNJy6PFER3+G0ZcUt2bn0WSIQoOBu/bYlc9Z3EzbwA166vOTMRDrAPnzNMI
1cllyPJw6qCexqTER0WdWWSPYuY2jyPenyu1ANK8UR0LnxdTtmka2jaGSHUrWpbNat02ch62vWdw
ABOwZO+r0YZAsDhDfucYMwSHJJvoWod8gIeFEiMMJkZaswVKWppOcwNjo3myON9CAZo8h1WnKNJ1
am+rnjDmwXJ0BMScPoC/6F1JDRdNhh2fE6Wjor5Km6fYZHtnoBScLaUQd0ttyrsTYnQLviPPRN5j
lSRLdwhLwuYP+HIERLlAZRs51Qi47XHLqFSOFAyD2U3QMv4op3y+w//iE8bHxUcED+0cTT0ZQaHl
nx5LpRbr00qyM1hxhgVSyCeiWRnk8mkY1fpkFfA4rLG1eopGVUEzy5i9jb7P+qA99VfN2CbHDJ0e
2wehbjLnDPUx2t+27M5yyxkvityOn+K5xFXbrs2N2ZgejVNejA+D9pp9kPd5FANhHliLQZRUU8o2
bRQx8LC3Lku/rVzMo15k1lw2CI0NY1HzliC7gD6jcMGYQhgUAbfe2E47gHc2et1nhi6mJ3PAUIhh
jZkQCkir/F3PA81NdLLaOStgDg7ncNLxO6hsgoXDbhWGdV7FxojoqDPPF2SIDB+Yp7n1OQuxIt7K
Uu39onv0xIGOQYKks0uUjamXC5BytUxdDfEUeytSruWJTGR34rorzM+M3rxx4/qNvQtmJa48Qc5L
iNgViN0rlP2x68r0w2QoBgPMXkTYG7mlNqXpjWeYie2HuEGHOLTz8M2vg9S8K0AcN+CX64MqBGVs
fsLWhRtsoNrvg6a7H3H/Ckkl2yI5vsrHUz8V3LWasWWcB5t0rR8y5X0K1Msa2O3lMHUHP421DGNW
+GaYnXP2xghkuzgb0jiUM0769QoCzJx374OHguzlZ5MXYxVVxhcLTPrQTSQ9rz7nhkNZCgnpOL1V
olt2ubk0O3edhkg3fYSnDdOcxgmDvL6RRs0MIzaBYdKrpG12eDGyTerZPoxa3M0z869OYQNl6DVK
e+WGbp9/rIKg3hQuR0Um7VCuTB/BKg4+mH9C9rYxtno3BSU/59+gBeZmlHwUyg4RIOyzNKD3MDqa
8yyetnaRevceXeA2T+drE3duHBhrzP39cTMW4wZbkqvM1Fdj7K0cNv33oManiU6CQLQ0vzWYFKtR
H4XML8tR+htiN0HOMfsmjuagFtO7SSb/3Cr1uIlF+9Eyy8/Qi6/lIkAo3SuIvt3GT7zvdg5xQSM9
uSuyKrmtFvOyreYvEICmqGUnBSRxyU729lWrV6xUg2DjZ3V6VnI0bVdQsjAmdgu2qZudZzCXifAp
Emr3FHbYrNPLJEi7mZaKEUY9tRs77spdBeyXEIAAWp1BmEjsL6sEei+My6LObysb9EUpKtiYeXSY
UdCjdzUrrPTQBFVV/8TzOSxjijuS/WQHaZtGjtN554otZE/FF3OmMH3K5zm79Cc1PfEi4Lxk1Qjw
+pEVujoz843BneYQ+3snmlNr5lUs/YRXebGv6V8tBey8MPUBpg1E2ELyTbC/tDAsobAB88WEtK2a
HDZFXbMQdPxitJXYnvCJkBH3J+1o+/tp/4qIgCYbngmMOitacrO5deqwmzSHLn8ZMxibARYndzoq
Z6KxmzrhOtdeuTSUbypL753CxBapibVLKDRmagR693WTJRfMiLIqSuRoftfsp+H/GSpzznx46YcU
S9ryoxD1uItlN7TPf2ai/PA2fMVDIRcGTBH1GPbFDPfesLjzogtUY6bJwcZg/bZ0yuFusjqaJ5N2
Yt7Mfm16oWWNPPFMazDoDgbAEKH9jD/WuhHXcBUcI4qNsvSw55MS+ROT8T6CgGEO4ZBkZrlV9jjn
27GaPIt+vs40TIS5u8DInb9kccCVtD3CDklihXMZ3/6/PPD+LzDS/l+j2J4SNv57cm30Un1uvmYv
P7NrT7/xNymNQM2/8HHAuhb3+5MF+H9y0ixT/AWtDAEB2WWnPBooz/+i1VrOX8AgNG7I7aE7y39T
0qDikiR7Um+bto2jCCT3f0BJe6OjJscPO1co3LDeqGkJwjkRqH7SwARdX61azPpQS9mfzx2C3sDD
DzObRbUTtq2uEtIAIpFiYlm4FW5qlMkffnpYvyGH/XCy/vfb8eNDIEjidpCSCsT0bz4EqVDZYOTz
cCihUk42esPIqPIfhyz9WNRmpXk3de34WdRrueyWYTKxnvFp8NhNsseKkXT454+EjPwVcwx/ehOR
n3UimkMZhtv8RkIS0I/iflYQeth6TCOM3J/Y19tZwOlMu+p5nnRyA3fIyyJqyjIqcIO1MESOqcNn
h8nxEb/XqYtGVIzTrjAMAj0YsUvnZQK1/C6JUjNDkVfU0PWQeC0dnzLYmId5fWYv0xdKJPoLkUlq
CWuKJgQKtl37hyHxs7tZNKJkntn03aUdF5z7xmAHz0tv+BcQYr9hXJB+t2Eb1lT+ELNvnQrsfpuV
1HB0BMk0b4kpNVwQ/kaMYVOlXX7AkMW/MoMxX6maLZxg58InToZMXrfaU3iPNdmMK1RjavdmDMVq
tN1ZgXj5q+fHEqjJSwNuCdA22wonrvrtUCkb4E63TH7THwjKOAd1F/mSSXwIr7WromEppq9lJ/wQ
DLX7mNiNhkZQ6jXeWWnFQDyt5LTCCSno7ujpn43WZeAR9IGVRxJ7O4rgOUA5RpwmPqZK5EFoJCmf
RyZ6DPYwrZnnOCAhR9G5KyU/FJA59Dp/fjFk5Rc4+gIDb/0J8Jp7mJ0Rehju9mGC0SvFOu/0THeo
1ee1Hx2CbqxBZQfKmrm9yG2rard966GkVVI5x87Ra3fTd9LPoiBWKYdwOYlrL9bLtxgnHmc/I7F8
grGT1KEfT5jlxUlsHgcEWtXFtCTOx0mtowqLcVQXjqOKTeZj2QQjWlgf6j5Oh52Kjfx2jUf7iwIn
vALeBqzM7Kl6dNKCDorBiWkhUE5wfIDSY1xl8F04tPNY9Hwx5FFRbkz4wGQWjeAwC/dcOAOkPcln
KM/HuJpl1PBFUyy6beuE+UDrH0FTWz/juzr5kV5Jy8LQiouGno2leZB600M7uLwMAZ0qvIRxAY4Y
8fRg+MYMJHKAGx7YzYw2DOKUwY0/e6KIBpZfwhS6dgbnYW3LRFxktFRYjZaFDUFUuUsc9WPvaaQ0
9eRsmokRdzgw9YZkCJfvSlfgCWGfrMN9687pBNDtpiJKS3/5Dr68XoCgYSm0+EPlbc0ah46jK4fR
26waNuWO+Fc1hsGs5RhC/VMXOF0n9O1ipNlw5qo+heEuhEP5cyOf/JRGcjHTD21V7rx8+sYm7iWR
P6dbLdvhJTXG+1yLKPfMI06ORPDK8Wivq3k5NeDwMTE96gyrQXFZeAqe+2zU/LL/mCzzd88FvxK9
mW5nt1JgdFNoNjjJxhMJk5J3KkPZkwTVV4x8LjsPSJkHtMjsbB165szeZWstVLPNiaA133rDeJF7
w1kWWw+NMhiC0OQ7ZsTnCGH0FDs7EaHVUCMoc9embbZJM2aD/Z0uoDfIYTunRXXhzdBG2snllYhp
aZ0RMx9raqzvQ+bMz77ZnQuLO/BlepDNGXQbvjg0AYTnbCdK8sGb+Xvyi4AIMAULeWPXtlWGlUTZ
mcTYR8hqRyhqVAWAxEUNehE2Hk8ZtQI6UXiF6Ulv1qlz4kLKDfkTt+lo3JmN0qHRkVWzQqfyp55O
cxnDsVqCUw37CVOYb/gvt7dWY4G9LPKpJwyTWAr87LBG76YBjUaji4hpVBw1BDec145zXYtnWIfk
OloHXBJ2itr165p874SVRItTk9Xe+GfdbEM5qkWen6ee7i91yeKD6JV9YB7wGLfyKuiBR1c73+i8
0XAgWuZVwToUcBixG2rTedsP1XSUNmJ+xVC1qPrutk+rx1jZt7KvzxJPvYzzcJaYefs9jutia8XZ
+jE2Z/KanUxs08oCl5rwb+7NrtzbEoc2hh13lR6m0MZTbh3xkE4MOtPYfyDbjzFra+8TJnT3Nj0V
s9B8Y8LGsrKm2GXwdk27/Z7opNh4znLntNYuOAknWqCqEG8fut/W1seAgKremNFveDABg+AW+8+n
KR+JOFNbn23lAjPnD5Zb3SPu5YOwkEHWbL6XREZWXwwv65pduW1+LZyaidbyxVdfoQjuul5dBjBW
prpd8MAOmgs/Bno6TPkQsJn13bMxWec5Cjoen4NDbXzdQxjKmQmv4+dloab3VGZH8K8ejSrd92N9
BZdk+TTjy75FqEEwtl7VFoKpwsFwDB38NQcdJaXJegMIDc0TFL6W5bQLatOA2GM9jUn3kTC1C0wT
AsHxQjb2RUt0KvX3putLMt/WbNuYtCjCYn7ufLRNwuIKZ92uJO9l4VrPJ3fxXR7UUDUYJx+M1Hjs
Csa3Hi7bOoF54gTPFuDDPhNqQl5EFPLOLPp2ZyxBdwsyoL4NrSNqYluH+iKPm5204hKDYwy6G+8R
qmx6KU33ApYdfY7ZPqZwAqPBhh2Z8OeSDCi8zUAuu0bAzgFk6vBuSfjkQIlD0j/U7QDky/dqh40f
lw/AShH2v8+rEaCsygB80yP8LL1N3NHdysbqON1JxpMxbn+RC80dfLO/8ZnuGqFvGq19YGO19xoK
ra0+BAwELAuIz1uLdKuscQ/uWZEegeHgUBEUmBzNPGA6HH+AmbQcddcfbDdYzkejfwwaqO/VGmx6
gDgqpDQsDau9UR7DzXhazw1+jIaad6ClNg0zznvTnS/z2GyK86qCfwUx58EiJ33XY7iQKAcyfO5l
XyF5nmsFhGyv095cSRmb4NZtBBudV5BQ3KZeBSneg4oRmCQRRbCKLsVScSbJqRkJB1inbZfE2c7p
XesLN3jtqqraw3tdOcvlY20nkJpS/3tnqCZcbC3MKLHnM+xj9+5aZPsTUrW05pmV99b5DLhNOeY9
YWb8TUzqXHU6xuXPuIwTz7+ZGz0fumm9YPutbzLZdl8C/zQwL+Nrv5RtCKy/Q8uHn4760Bvgfils
3QUC6AX0ur1NHYrPhD5weCmUbDISXgwxaoFeIOvvPXmhs/dsggBaJ667V7aoYcmAn5ONXSi476Tb
1NPRyt3QIYPWrcTykuPheCOT6qbNergfqoVym0hg/tz8ulg45idf3CG98PIUbr8Gg1Qfao4vxm2A
EHn9dZHVsgdo3UOxY3pPWmRPiEWrgvQZggjHEdUMsYL9udkKI6qWIQR3TV6AXFa2fQm3Wi5kMqzy
rMdLiNHN1nA4zck2efRSX94vfQ9SKpq+/VDOHRQOgflAzJ7d5d+MvgHMy40yzndDleW3eD5icjDD
iEgZOOcDZ3TBiNTpNaVs2XS5glTqeUuYwpR+cJvK/5hjUfpRNgUD9sXs/Ws1TMb3vFvEeGA0k0Ln
y4Yh1DYUTjS4RuFEdZ/L+VhRMVL2lJnf7gvTy6i3CMws4af067Nft9Wz7860AbYxwYDx852ZN+Vn
dzDLb0x258cuLnMaEE3G5sTM8MKe7GqMPLDIS7NFbxQVbYZTrZrzia1xrEXKs/TTgsG557wkJMCg
9CvjokYx4drHYjDkQr/SB5SYRbCQdGdP7bFuAsUg10jtNCoxCYxDfIDTrcejbS9rry55X7wUMDNW
ueeEuu27ewZErtp5Tj0muy6euxdnXs0vuckVOF697MlKHH9CyqhAvxpo9cc6N4prgi3UdR6ouIm0
VZbGVRX4bQndlo55v+phvm9bM3gchzkZoiw2vUgkdiHOF//E4JyMiqi+0Ta4IbmmPM45EfaRCjbD
cC0ZDJ5+kUwQO4vE9NDM+/BIQZKHm6BYWqpkg2TcqC8Mn4FFPFNCxc3EoD8OsN40zIU9gxKp3khp
sO6aNGctMxhYn5wmntq9SS7BNygSCgPDOtW3S46KA25ey3fvenWWb1ZRwUCwMO0tozU3tL/J0tm4
V6X9OU7t6sJsgAYxiDnOAHbutvUMfVPKLv3Km651ZFMHYMhpdskKUcjPP+uKfTGCJjDthyWpvq2+
vzqhN81aX9GTuOxUVYXzTLbKwgAXnaD1OAWsh0M3QN6HFVtMedT3Rd5iXuIsVzYzmZN6YFroTwu4
7lt8A1HmBFL3uPovuXHd5nb5oUZIDjGjG3E/rqshFlsXdmhCqaHbNPQHN6gOseXGHyvy60NIHOTy
yNWHKlY4lNiE160aNULaZZ+LFE7NxsdIW0VlXTAENSe0aVET+/J50m7qbQG+G8I0hB4v+3Ks602a
pK4ZToMJT6GPLT/DW0fr9VliN3vvdvWIRgNydhZ1eI6UxBb51XAwxm7uNhXl0oOZoXftcrf8XM2T
/AiDGDN0Y2yq8ZjY8YldonT3rcv8DAlSX8WfgNEW3m2IR99Lb0pSlDTN+Cmrl5ZAH1OWH9mh8oGk
tlEE2DCYDmdZOlOdACt3X0Y0s9+SEo5FpCA40BClacxpVDlWvVEGAQZIP7o021RTkpysiLPuBZ3q
8hAMoNBhlpMWTOtayPrGhQOLn/vcw8Ag/utW+eMwRbRaWRYhIujHCLZc90GSIzPtfC8vXhIliyDq
EPmdy3RdZhKZRmahoJ3mR66/5tSNAwXsn8GSk4juZ/gGXSHSSl9gresghvBPVic/YUi2MOA3D7o/
ME+Ijwwm2R2AtvbsTck7OsLXJgAeaAyXAkDFguuUBSHf4KhTNvhaNG5/yPkjG6iuMEoFXL0/39Cv
VyHJww08QCkidoX75ir5ZFgwudb2wNgI1gdz743HaP+dq7yWg57uRQItUT2CfBHH4r/RJhp2gf7F
N9oDAQPI2wJwaDoyqW8gOTmPGe3DA3LS+fof3xs+2NwbssiAivyNCLWkWABVhqG6QsMNTcVSY9HV
J3DzvwDQ32B6v3mENimCAYQ2C7XrD7fBn9ZEs/gBHHCzPmRplW09UeeXWs7FOxYsv3mEJA+zHHzH
9STuIK9XnlGI1PdG0R+0n067OiCNzI2t8bjg+3ijYpiApvGu58avy106PlZQ2AZhyeK9TZcL/K7h
YF36gzA8XmlK5zDtMVFaJ1hxf36Kr2WzP5aIlJ4QJ80w7lPum/uTuRPTv5x6odJovrlFDv7kQFAk
MRMu++3oaiLc7Rqu+wLfbP7nLxseKcCyuOzZKDPeLBUr0+MACxlZ0Yq/Rx5gzW5li47+fI+/rhSM
/Jjj4seCjwQr8/V32K2zKbqu7w+Lyq2dv8D/DYrqn9+Kyz/CwYEHm+e3t5LQJ+k8q9k35prWHSj1
ye/z99xYfl0Z7BrA8qeoU/Lh3toSDhCPYAGq/kBIDKhHNchrXeWYzGi8X//81H7BzNkJPTiyRH4Q
E8PO++bLybyihWKb9geLLpTpa9aADOXTAn/GbYd75AIQu4XXuI/pgsc3tNtFfoVMkeMbSL/RRYUX
zO85rf+6XvkOGWWcknZp1d560a75MNiZl/UHjrzP/qK35YirluvDSUi+4ctP4LvRvbPTvMmI+nEm
eA7aeoczBfaJ92YBCV1ZrdSeOrS8rjsnaddLhxQDBJ0xMqm8F7eq94utQMW6LaA9nzJm13PIJQJi
dOmd+Q4tQOZ101XpNSD2orLNU4k17TofJ7Q/f2+ns/D1Wcm3hfkQYxfum8yD16sdamwGC5I3OhAO
XIM4qa+rSblQyYe4vSRrBib8n6/466Ik3VbA4sEpF1fut6ankkpHyGweD/WAPqbummBn4fd3WPjT
f7/K/3/+979Pc7H/Ov5ODj6vzHUe0m//K3xJX6qX/ucR4OmX/h4BGp74yxMM+hgWQDWDqsO6+NuY
wsB255Rsw5rgJSY57OTf9q8poPD+ErxGOH8Fzul3Tj/6lzOFMJkDcrRih0QdZPK6/ZMx4Os9GFcM
fOGwiffJnxG4KLx1GZVq6tkkZLsPUhhD0j5RAZXb7n56KL+pCV6f1v95FepEQq7xBHq70ydSa9jv
eL4lAOEj9P0wNoMqKgzYI2gG6s1QO+/lFP32zrBnw5vaxQL+bawPyRPrujiYhjP2abaL6mHRme17
ET6nL+Kn1/rvW2Mai+ccRiIM+U8b40/ljk6aAfJx3+4bqwKZdrLawesYBsumMYOh2iTs0hzdAyyE
BX8F0MbEKM/sus4k5OtOHjsTXmGoy+pzJqbgFMjXaPs+dwdb7wX4IroMpnsXS1ob4kZbMhEEdC1L
fk5Un3954qNct1ZVHvp+MC7//LW9OWpONydw9j4FgJoEMGM3/vrmpmalNg3GZt9jKXFjCJEwGqkZ
ssAFFY/a1TFtBchRD1thlytzPDgOCpGFWI0aoN6b3jnM3wyt//5AJKwQhkNeA8SK07fx09N2A4Tv
vtc1+9Xw3TMsFuePbHBTuKLi+ADRrLwBgS/2JIK5WEXVJDiacKX+/FR+XViCRBWHEXjAoU+B9voz
yMaJxxFAZO/F5fRElEuFiidb/tHmzZ2eqj7suEz+51PAvLlTggtqprUgeVk7LjBYseA0XcMPywx4
/8839MvbeSpbCG5gs+FCGHq9viFHDsLqzTrdO1XdnVew8J4GbHgZUzb1oznPxlc64jH/+8h4Zbf2
s63XL4+Rq2JNw+ifl1RgEvb6qktrdwvrJtknEkA4xJevPNNFX71TLv3yfmKP5lr41eFsLj3IOK8v
kwhv7KzBAmsn9PwszYZiy4AwPx/Kzv+nd/TjUicTIrIZSJZ/U47EbVA4cz91yCn7/CGNnfPe8NQ7
XdzrMoJ1wUX4nhCNuWyl/Of1/eQ1Y2U7b9t9FgclCnk4bALjk2u8RdRlqaX3T7dueFJsAlzKhyoi
3zo0ZhxegbvM3Z55GzLU7GJ1crSYBhkLs/FFzvV7mMIv64ILYnt5io459cdvzTVjdsG1xipiX/lu
AgqMRLW2oUv/ec3//ir43dkEhVO4v3mMJL0JmKuQL6xaAF0J3W8thAP/k6twP8TfUoES//P6y/Iy
lOte6bT7SSFFWfLpM4Tk/p2LvI2jOC0JKgWI4hZHHV4o9uurxEM3omfipOPnazRZ2PQTT46x2mp9
qKzFZaoG7bgTawonQWc7hjE4iKC0emcf+d0zhUlkYajr8aHeWlJCoSuliPnmpraHwl8yZF9rGb+z
IK3fvNGAGCwNi1wlAa/q9e1mHQyM3uJ2gzgg63AQEBjTcSuq6R4jn4cUq7kQtRNzyIbRZ3eMW+vT
DKkYToFEymrFjGUT9c6n+u29s5Hx/GkyzR9lwk8HkwOYEkMqasHS9YMRCwKPuuW9Mup3F8EDgE2a
VcvZfNobfrqIzTDFNRUXgbSJJNgYyWNwnOSd9fS750vSJMAKR5yA6vT6Kj0tExY+DCRiVeMfwHDh
oWBXO5t7L39ncz79Vf/uiX5sZqeDHKCNR2ZTAb++1MKXMWql2/3YDAb0WL/CI0fWm1YQqQmKZBD+
3C1bZS7tOzf560uD+yDdzil0kNoGrsrrS8duEoOpNAjNYdzjwyNrNKGJsW91D/eW6uxce1PzrWcF
XzJhImfdsSFxxDJ7Z+WcvrRXzwB/Mpy/QXoosCj233wQAwCoGfAY34uk+26aKOLbZSyRbMQ2gqix
eOcl/eWwP7UMEsM7k2AoC3HB6/vuYx/z1tKo97lTEVav6g46yMjyvcrjYToUVRMv22p0lsd/uOFy
XXz2fiB2vLqnDunntTtId1L5pOv9RLd0CSMR+nuQyHdOxx/+zm+eJu0FUe7/wdmZLLmNA+v6hS4j
wJncSpRYqtFll9vDhuF2tznPBKenPx99zqJE6Yrh3rgXbgdEIAEkMv+B94zBobg6cUfEAe0RGK2f
SaX7XDvOdHKnTN4FTa7Qe0UE0+mm4RTlEdQ2BVKA3TpQQHKSAUvm8zcmbjoZTm5W+8wcLFTF4Ggc
wql032xpfM0NSFepwjXI26X3La1lkdK6PrkJ3L2xCat7XUEvB9Ee6SmKKV/pz/UHjIGQuYKy+gAe
IXoIRIN7hKHQ0KCxtI+cIvbhP4KzDGkB5xngpiqfLW+aOdf+eBl0yqYUaJayye/X6PtlUACpDJo9
FX40TSYsQVJ0mMHfbg+iXolpRoHIh9kKD9zfhZt3B9WgKUoGkKTwkcn+GVbxy4h63D6OkVxAQSr2
0r74EOnKp0LMhwQJPZAAKFZIFFEWYQ2aa4/liBDFiJzB7vZPuzhxeO0i5ggOmzc3h+gqR5NB3JcO
4nw+5CN5mhHD8eYKt2FNSzAkBPF4B19DQV9MdTY23sWxuhp5dayauPM5chCFnw85+tI9SJkinWwv
hzX1XxYZYCsZIvK7+L+d77WwR11RyKHwnWY0D4WF7k9tgZW4PZUXt9HyQbAsqEVgrHNRvgWlpwd0
N9nRrVR9WtKxp89bNhbXBtEodeJj8TvpXR0bAvf2WIxKjrmyg3olZjkUMdGpvf0p16KCuoTGVcS7
C8ec8wmzdCwugyphbUgujoFjpF+jAM3CqR3KpyQZrPsh7Hq0pxSj+A+zaJEvLbr1JKL26k7v0ziW
WTHmflQY8V9GJgpPaQbz7vYHXtuQ6NRj37aYVvO4PP/AuQ0mATIVfEteWw/08odnTsXIK8MYdkxo
RBul2SsTyoJRfGHApca/LOu7A0AbhxFyRpL7St8CCtVpcDV9qGMb7yDfINES1nqbe6aYmo35PEdv
L8+UBTxPZQxku+AdthoZUtHS+Owzf56QZjJbXd/PYMAWVEvyyWJRDyjaNR5qzvWiYqZu9KWuxOvZ
8KutJwmiCmOVRU/NGPd5WQM2tJotcf4ry2loS2WAT6SqZq5GSUeISkFrMgpl47uRzPMuodCEAIom
j6bebHWjLieVw5IDBQtZ8iV6j+fLOSsjWXUZZT46iNCik/LrwKnwzXESC7kkizuwjIwX6O/lnvq7
c7odvJfBRM+XvYkE/OKasbbwHfRQ9KUlKj+p0xfOaNczpK281LIBS1DB7CfIxLOdbbWcf/fzzpMJ
FT44qRKdWl5Y9urwUfV6COMwKP0aTa32Kc0XxAq6q7byMGa1/q/G8vICwTS2fYXB1T7xDEBjE0K4
KOH4j+6XMZsBTQMtR29naqxvTYvolacZhvJjSDKQjOo0ARfsEgeqlJAdVVB7nrqPIlUAR1RS8mzR
Qixx9uPQd+oRdFALqKqTJz0Ny+8ytKGFVU5VgZgegCTxzvE0VC2cb3rowLpEvyH6jm5g8+/tJbkM
cxxTSZwpFvHYQ+LpPCCGLgdUjjeMj4CY+NZyY2P91pTfbo9ymavieafzmNJJ5C6bSkU/ow5So12n
UOAIwvFRHVxnF+jFmzNBcNNax904PS4LjM7y4rF4kPD6x3hrdROgTdRGuCYXPiLT8gTtBa0xAauZ
/RHeu1qQICs/wI/PK+gbDZyDl9YetpK0y+9efsRvx1Je0zwAzmc3H9sy1dog93t3yc4zpB7uZT07
J3UMUW/OoX0/iMCZ/7k93dc+nguQQKerxmtkbbRgWUEUzqaR+x1NxmNSleKZ81bxIPJB7xu6Dkp9
4nwPOrzd7LItjkmdbJk9XB41OHTwJtPBKPDx61aBq0QN2o8zN0ehV2+ZbsenEFjdwR7qZI/1ElaO
1PKThwS1IuQNU9v/L5Pw7gesIqBsyWTQ7st9qY/lK3DD5BXaXXqI+0HxEtOsHkJL2EclRZC5N0o0
iXBI2AjDy+11Pgmr7RV0E0KRUOr9OpY/QrQMPprG3G7c0dcGUZFK/13d47+rQ71rKW/3mliiTI8+
wHARO8Av+t3t+bw+ygLVWFaUwDqP5ShMB1k15Dd2gMtYp+Ya8IzJOdwe5bIo5NDohLeFBI8AKbTu
P+s9kvwGQD8fuB7UV2PA6aCdOo8uAsp9ZowukRz7Dwi/mU8FqEpSuzH91zEy/QClxXouKjPFNUCm
IOe65I+TgvMft5oD0G1l4qoty+mUM1odxfSqBLb0bs/Bcumf31aMAp0QsqlNXWOhIb7PuaII60mp
MgWQxrLPul4Xj3OdxofEiDZe2ZfpByPBjFvcJanDrUv3QdWEqTSy3J/mWN2jxYHQNRIRByhr3zu7
2HoDbA23etMrGrcalwvDiSzY66WOzlkTBidQOsnJDRRlYyKvjkeHB0SDRQZpLSH9LnltuxC3mR5k
t+iD8HOul6qvoODvIXHSUZWGvnF74a6Pt3gtGVwj9ETOx0OhFAXhifGCQiqPSGjbh3Qyqj3uvpOv
BUP/5+PB/KOHrJNV0URbnS6LRk8E4SzzEZWYFzQ/fA2z/DGrc/tgzxhC3v6831XuVWAu9uPIiWu6
u7honn+fEpZaikBC6nPXoZacpL+6ytmHXXcsAUEoGBfv+pnkNU4fE6WGuOR4dl4iS4WgTBk+YsHn
eGirHWOr8LKyOupZiSZI4EWZiDaW/srNS1l5gXep4JLoTZ3/1B6CQdFXdBCNDJImpok7PLbp1CN0
PnWuB+Hs/5AT/9822LL315MDxJ5yHFVd+orLL3oXbHaINV7nWqmvA+bxdVtZKlRoMKML9RRaGKSH
9iwonVjtxpG5RPHFwGApKa8Iy7x4osHtnQulHFMfQpHpoapee22JHcvtxf+NRloN838WpmwmIEur
XEaxMSoF9Zv6XVrg20RD62gDW3sZO9e+g/EY32voNvzIulj3XFWKZwGp82Rm8B8ro0fEJ2vMjS9f
FnH9k2zB4bUUJKk2ruIRlmSB10+CQ0FpCjTWOjIcEWPlmjlbTc6rQ3GSgP+wdNpaq6HqrHco7vL1
qNnHPvRGHr5hl5+61P1ye6KvLCfnFe1Uktel9LOKIwS+hOG0TsJbJcg9yA7NsUudZGPqlt+7mjoT
yjrtaJ6CvLJX39OKyYBSVibI7xA5Tq+6n2QCDlsGwQzCqI/ebn/VlflzDS4afEHJHahbnu8O+uo9
70E98XFcNe5pgIxHG170vQP/emPrXx2KL6PvIejjrDN/CQV2hBKXoJzbz9wyESyuSdeA8CXGxv35
O8JW0+giDED3kcgAvrperFYtpezdmCK8Ory5dWTs3T4tfbPCYrWBGHjXiEbc4bMQHa3aMp5mxSpO
eDohqI8OzGsUGwYsPqf+R7dDs94po/lvM6FFCPcs9gS0rL2V0j/QMyV5sNIMe8si6F/SWQs8Mxgh
101N9qewCBSgF9w0T+bFHW4NapaowNftzDeNNDs8q6/Q3zThWt4OiGVmzmeOmiMYXEAghqbhP30e
EGoetHHWV7Ff1nN/LM3KOgC+l/5oJKWPJg7y6tSIjrcHvQwNLgVu5+WraIzZqwREnzA0zrMo9qm2
wJtEouFQl+B1bLvfiPcrTzBePaRx/9vfd9ZJ+agkETJTeuTDVFP8QTqIzOmddi9LxIiHSIPsUNbd
iznQQRgGV9tbYVNs7ATjco4Xb1K6YvypX0BPep52qObnSPMDOTqaZdYdzBF9sduT+ttkdbWUKCxQ
3OVE0XkarPJVKRXwEi4ymhnYOFKAEHG6JhFIGs8BfoxNoN9lIEQeEY8pTlGA6uXkFt9DqLaP89BD
hCWIH/Rprv2NH7aUddY/bMEj68DlETrXV8ut0ntZcJXLGijBSYlxMajHEJID4tLQYovxucBPDIeK
PvcyCIN3c4VtytzE8yFoQUjd/jnXgo+iG4yH5WznbXMe8aaFmG+N7LUftpb5LZiwXul5DHnRmJr/
6yv2B7kIq873Uo8mX7vYwogEkhp1JpZohDcV07baJZLOFdLyiLcWho7czIj6I1zSjZC7Fve8XTQs
eeFDQL1Yzbkmu7if9Dr1UXFQDuOoJTsOUIO6Sz/cdXP1aEwQI80g303VpPlOpDef/nieedMAR8dC
lqN5XVO1Bykl9LaULLwuD/CDmju9BPOOmqa58bVXDrEFAww0UaOpQXPjfEnRwous6fetpmntvYI5
2H3eF92O35YeWhNjPonLxsZ+u7Kr4bNgkkb/V5BtruLItiBZJylX6aTpyr5R0C+jSbmZ710JV81e
2svUianE45t2ls/qRe0Uc20kPhffM7LxzsuUO+IEOSuEV5525S6pusGDRUciL5T4ZKHf68nYaFEa
CGsan47ySOvgQa3U6q8/X2J7sRkHp2mA/FllL5EeZlAx58RHS+Y5dYz6McE5agdY09hwZ7022dwV
SwsaowNhL3//LquHfddVVpYnvl5bqKpYee7sbEO2WxDv5Revjipt6bBAiPoNcl1W4/04U66gW4nZ
lqNP2E/hWLRD5PzfRBMvnFtb2jjX4nbp9Klg9rgZ1r2VrtFEZIIlQp5SBMe5NciZ47pAhTGvj5Ed
Zh4OUMZG3F4LKIAKPFGAouJkt7rxk8x162F0STmR8jpWlRWiHEF2q/f6Vt90RShYmkcUqbh6yTm5
mvQ1Zli4Mb4MIiBAFPVT1FnoF3fPJKCPgYlgWWTfJWZ9alNqo4EK09b+KNBIGMv22Ylbrwipug/N
sxGMn+2qv7sdu5dY3OW34bxLwQ7UhmuuNpZtpwoMdjPxM0qf+zQ27D2sYTj2ajzAz07N45A01fNs
auWJTwwPMph7H24p7s3IVG+sypV33fJzfqOdSJZpBJxHXt2SE6UNeynpp+oQQ8pDfbX5kckq/RC2
w8chMYUHGpzGALBVDF06tJR7sznoNaolUUpj7PYELQOutwJGWAucdEHEGavNXYD7ENrAwZNUtnEC
7oEefyXqfVAI7YQSEN3jyLW+lFoEGx1b7Y0z/dqOR1GJpgiRs6CKzuejt+0yEj3L4w4Vj3m1NvYl
QK6N3OTqR9pUKEBAQ8xac/iCEmW+XpkYhbYJitZO/ReENNWjGm3uMrb9fnJ6geYzZhttaegbc/z7
Ky4mmWcmnVULFtz6dB8xklPcsueViYIxhcVX2SPrjS73oKb7Ci/WWodFwAJb0n3RC04gt07wbS7e
GqjTsxocK0S4cePZ5SpQizi915zsvjPShxZMilEkP7u0erTDHj1fNG1E+iqq4Zc5VY8FhpGVFh9M
EzuNcvwA/f9ZLfQ9GJk9qBmcYrLEH13kiF3twzimX/K6/LlkrXZTo7Av7oHsokNrPOkO+2PqTim+
EAJdwxpAzoDI5VQ4p7SujoNu3iW4yFVx8DCG7j2yrE9DJ48y1065on6orPwkpvCnkg4P0WAcFBm9
IOGg7RiMQzDzuLv3KOd/7RQ0Mh3TD8biFKgSIeShPimw5m/H/dXz0Sbgl/KheUE9s3WUiIeBjRjh
3bKP9VEc8w6Wsexc9+32UFdjHAodo5Gy0zI4j/ExdmeJk8bv49HxIxd5ohDLv/+ykxzIepA2OIyd
VSpYp24CCk0kfhG69f1AJO0sRSv/ww3t4p0Oq5geAFC482+pRz3TMmtAJF2qs4cSF7Zl+Zidbs/Y
lcVhI2rcKBQVKH6tZqwaTdw6aOL64KQw7KjwJ3PSIjhiN/Pv7ZGuZAKMRIeelo7LkMuj5l0mYPYN
XtPYlfiT5cyP/aI+IdLSOaG1nXhJWpUbb4UrsUB+p/NUBUYG4Xf58nfj5ZT6OokLnp9RhX+Qg0ye
cbnfwjZfH4Vzkmr10pnVz0ehiCBzQRbpYwCD13JuWocQR/CNJ9bVUbDAQoBwSfzXsWCTpQ7ZMneF
NeEoF+N5xnsv36j6XI0F6o5wvUDgQAY7/xZu7FnTI5n4MlHDo9HlkzeEWG2YdhUebgfD72LV6pwG
5mYjO8m0gfRbzxvywoPSQelIEByCU1THeKE78DOHu0atohep5OWMzQnixkegYdiMzxSJ0eoycgcl
ryiYH2xFGAhAjWgMedys6Zcm0uq3dHb/MYN5PihjZ/41xiisHVJUuXE2n9zsSZ0AOKAaZfcoTZuV
hj6PVXefQjFIlKDVoR+QwbMScn1bncK9wcvupw0a9ZjGLtQzEWJves+Or9XXQGtc49D3ef/VauJE
7rMmHzq/NnuJlQZkq2FfqL2FoBf44n3QlNo3wbs92cnSyE+52qNyxkL8BJBi4oeOU5RX2GX+0iB4
rBWaamNXI2NsBemnfcCPNEF1G3LF96pzteX3YX9noT+L66Nr9qiGOLn1FUq2+NhZJaQsp+uaL1Gt
tn/PMx3afSSjyvW4s9OvbJkT/7KQyCybxkEXmYksfmUmeLFovfVNR3T7Y8MzyAQFNaTpvugtJOHq
1EbdZLKt8hWpIQtLNRXDuXaW6iNzJuf7BokmhKQcXHkp937Irag5SLxS6cXP2lM9qPIozCm/cyHi
ojwUa6O7ayqVaqaNBe8XvR0dmguBEm1xrK+8C5bmFbUSWryUdFaRrTRqUJfCjP3cpDRcuc6/Usdd
0WmSD6Kp5H3ZOsZGInRty5J446u9IBxp051vpibS8b51qKnbXa54Y6vMhyi2oo2a5rVDlV0E2Zqi
HxfS6pCTYcd80j32B9565DIajqFzZY5HTQ2mpxkh3+PtjXvtjKCE6oJ0guSGQOf5ZwkxiKE1+Sy9
oxrmIN6+M0oKMkPufL490rU1Q54PPjJFaLB6qwks+nymWDXGfmwl3VEJdeejUkyU1/Np8Gteen9n
1hxsnEvX5hMyDLAaasCkr8uPendpZFLrg7gC7VwMo3ZPfKKRmI94UybjT/prYiNIrswmRWITTAt3
FCjk1ZOpCaStFuiR+3qFHqebmqWHOcs/M/SjjQ+79jpjKJo8VKYBO6x7xo42N21a8uBH6yh/CzIu
E+E0eDIBpdnHRo3GMzCAg94mkYcgq/XQaFV7CGeSz7AXW2yUK4t79muWiXk3z06e1LYI6GWM47Dv
y7Lbm7mRe32YggROlfzkGhx3twPq6mTrYHeWJi+J22rMruOctBv2fysz9wCbHbEhlAeOs13q3u2h
roQRJHoSN5g2WM84q1yHYx938K4g5Z3T7A4YOm7USYKHUG20B9FSo7893hWyCI2adwOurtPBSST+
qDjq2DM4vRAfdtQGDKqETVB7JmYdqGsGyglTDmxJqkHfd5ntHqDNbSRdy6ZcXesUzAFcUFKivuas
Nu1gwkZNVR46C7nD65uuoihdfNewND0kro2BZWvUvmhS5U6r5NZ20pbTZz08lXqTyitFCFgc52EF
7AkNDVvjzBBY4GEsfChdZz+k9SMiVP/ONiZrU3y0UsQWh+QEHuWRBA73E9dTugrXwfKrjUxQZuUv
tuix8JJvmnSnjU1/5WYwoA/SXFuqkOCBzn9kDzUqrJcOEfKz2R6HZrQfZDlsRPuVUZCcYB4ocboL
NfJ8lBTIuyiUkB7J5Aw7KbXST51U3fiWK4G38Iw5npHrdhew/fkwAvcfUWEtdmwUINQDClEHK+3S
u3weg9OiyPGIgWv1sSyyAKe8yDxoViP8vI1/3d4BlztuaVQuej6cjXRGVpsb56p2soOaol+klY8p
OhZ3+IFpPk/C8kdd6/ZGtWtrvOXv3x1g+O2FjQDjcbSnZPKMBCTXOON7XiPqShmgqTeY7r+J4+eh
bdB3EGDGKchT2lgdKZpL0NBQMY6woqKPFXJveG2IFBJ04HSINM0AbeVzi0/eGzgN3L+q1izf4qDV
ux2CrlI/1qpdJLgOTKgK22WhP3RR60zeDKay9arQGvB06xOQJPPU2jkOxGYudn0aqB+Diu2yy9oY
OxQ3KxPt0WmmuqbAKhFbi2QjWq/FceOHdE2Medq8aKKdAIv8j1ukww8IzvnX2C4RClfBU5S7xkia
Ho3cdj41kaHVx6SdKbkXYnCyvZHy7N2pijIfcfgRH106MgJVybpz7p0iSFF0M8va3cdM1SMWEMjC
h5aS80pRzBljewP/CWt0535v1iGSw46pV1DWMHFNvZHq1OuY2jI+IM76JTWVtjpg24QOnh0o4usU
9Mbr6MTo7FUF6ngPtMwwi6aVP9h9q+J1ZYncs9wZky21z8cnfn2CeUPeoHE4FWmA1rrQt9C2V7CD
pKwL5tSipOmw386DTUNGG1ye7aJgoJ1SXeoIwRqNi2kvXut7Y5qaQ1pO05GOQbBDz9bGjh3RN1S7
4henDvr72FXm0CtaWSP6sIVG+13gXoUmYAv6YjZk16X6cv7zEgxpuhg7kWNrt3hvhGIPurFE/Akf
s8hW9+TBH+E3GjTMBgU0HvrnFXqZhgF+4SP+ybsgaB8qu/hEZB7++FiA1Ew3CXmN5bm5nJLvtqld
1ZMacBcd8dx7HGYducwGx+UiLo0vqsL2vT3cxfVHrkqRSxXkx+jzr3PWsKsTLOHm2DfCYsASQzj4
fyX9k2NQCByTEOxE0KKWrX4bq7nbSDqWaT5bhmVwPpE+C/TFC9TcPOa67KM29uH0Iw6vhx+wGf5L
TVO0nWX1yzT6D7e/9uqAtH1JlU265GJ19sfK7NRDhYrvgD+8n6VF98maoK64E3VWozatnXS6Py64
AOqnOcgtzySToa/OwUKBGxf1fKWQFhnMkLn7Ipi2YvrieF9GIYfhLtEBoK0LiW46whsIF4HiUK1O
aHRRtlWy6BC1KEcNQZpu3NbLVK3WjuIOTQoaoFzba9JrMdKyzJCh5B1nP9clrF+KSs5TYBXTjsav
ve+1ylzaFltdm4s0YfnQdwOvjpa6D5tRIgrqJ3ksdvmM0HPQt1vI3yvT+Vtpj8vLAfy1xtiNltH2
WjwBWCgLiVV0ah+7eYwPlpjGp9TcZP5dpiWQlQ3SfDbjgktYw8CUMFS0JKgjP6g07c6Smf6xCkf9
vgqJ1NaJq1M3ycyfejPARcIuPRwQol3iJsrb7T1yZX5N2p/kvTA26Guv0rBqTGolKsKIhHj6WZh6
+BybqjjdHkS7Ej5no6w2BaJFZqM4MIZRL413sGESLEPbf6nSwM7h+tjRhzm59XhMQhoSlPg8LImS
vU1HE8+DZB91TnOgl2Z4QyqwNVwoVFN0mGI6DjE3+ijE69AmH7qcpgmAR2yO7WYH/OGBoop1aLuu
3dgQ1yIG6MHSSwTpwR48P7hrWeGWhYy437aKsRt4whxSS3wGltZ7SFdukfIun8cEDPoqiONBvoUx
tKzju4titHMlmTs79KO+/sfGIdhLJkP/kEI59/LA/GjqU3oAMxY9cgB3VI6wGp0seFa9bv4xxnf5
LQ7QdZAQHHHmqsZS6A7uKaES+m6lJwdFH0JUglqMg7WB8kdmGUcnm7cKBFdCaOkAoDmwgNdg15xP
AC/GMFc7AjVuu9ciTLQ3N5T5JxWMwJsaGTWOtRSHd/gOBlvRe+UeYWhKLuxTOkSLo9D7uaf4M6tT
HEf+YJcPoYqxShoENSiejD62TQmxS2PI6ePX0ZacU8FrZtsn3ap/Us/4pzZJuoYaMeW8/2VFKe3c
jHQPz3S6Hneh6wivbeQTFIoEwaf6B04O7UHmRXcIK2V/ex9e2ewWDzpuJj5l6X+ef4iUpWVOLnM4
Flp3dO3OProqQg3/YRQej6wToAp7XaanyBnHsAtCf+AZiUeepsEvnJyNDXh1UcC80RKCQMG2WH1L
muKiiEOoDxgG47w8El6UZipa4XwanrG8JKigbYTC1QmEt7GoTIB/WXfWUhHnbo89m4+G6M+6U9WD
iW/iRk54WSUgkWaXI2tLUXjpFZ5/WtkEBh4cGhOIiseLUeO31qqzOISoZR+LUM88qinpAfif8hkj
oW5fY497ALsZfwKcNuyHfjSoeBvmSz9j4Uk3UCWHbez5IamQeR5TyZ9KtilSd3V2wJcgWEAVm/Lr
+e9OkjgOOkWwJBIHFktD4sjqo1//Ibqouy518uXkXW3GCi+AxsEd1RdW2/l6kpsHqykq789HIUuG
cQGihVLcahTd7lD8dgYWekagopjsBucesoLbo1w+nFjpBSqziP1AmVxnqLlMXSOwO05SLEv+wqzA
OGWC7pI1x0jwUKPxwIdBnRhANc/V+IqOiw1CAChlChL+bhgxbynTBjRLUdR3Gz9uucJWOR9Fe8Eo
Gg5j9FfPl1MLadSHsM9xTcrkD9Bk+i6E+LUX+VzfCxPDmjbnboFkgG2ClUE1lNYxSap2a5aWgS5+
CPSXRaKJRua6Cj3PZVxIRPcxYyndlzDGAz5UnLtZ5MbRTPT8pagG3Mnd4BdNqfxXYCAOjr/J+Fph
vPF6e1auxDhyfmT2dEwWwcklL3h3D4duOzStUyrHKptwtbRCFXsuqDV/OsrSRiXbBkK1iD6uLru2
VGFYzCg/WRkWv6JLmlOUpVuCGpdHKKMwn8sJyn5aMwsNMVlpoeIWBuBvcaOYprsYZb69psXjnQa+
ZC8KbdzYWZT4LpaTYWldcKfSV0DP5nwK23jSG7yIgyOeuSUmJ5jD5NVPekGOOAgjHfwKXDKWl27Z
4Pyct9lHM7DHftfkJqq7g5i5hCtbfARoN72CE1O4hMWLlbjup7A30u8YdjjGwQVkSxcIK4G3KNK1
n7VuTfO+suVk7ec+Ft9lpmIfWRvOpFBFwvP6NDZ4c2FopeNJFwTo6HuZPidvSTNlAazG2MX0IV8U
6W0dzKDXqug6e1gDhYEX9CYe8o6iNQnYlyx86qcufmxyGXwbByVaCj7VjziUU7ZLE4iMOw2s7Gsv
K+OzOoz5L4zOi7+TKqyxvwmFOdCWNHvC2Y15Fyio/xud+xwjcGR5LT47LkhFDZ/heLawrVTsoQKy
sliIzX0a/Uycmh1Qpm38Qxlc3OiQH4i/hFop/7LmCeY75I+/1HKu5l2jEwN+EmmF32udBCEErvXn
aKjyxYoLF+ClaTV3E4LKr7lKnxfUkYb7cWPEwUEHvHMXSZ0eNTL22fdIcYYvRWW0mHSq864ORPuK
AVu7j8z8MZW5gqCaI0UBYKii4II3/JvV1+YDp4v9llEbfa2TJDjklItarylwsylpe7t3+BvGxg7D
D1fxGqetxN+VnXbOzhhc1Px5E+HPghkdTwX02hQsuBWMBI/wvMPv6Pb3tSdVVWIRHKWT35gVbrb/
L+sSxHVqDRxJbEdwsSvDfVVwl3nuRWF+zlApyTEuHoIPY+12H0PwV3iAOSnoaTVXML7jwR1+djJL
eR2wjvjr9u5fdvf5eUeNCvI47TDEYS7oA2Hj2mOQYmAQtkiDBhECDbJUNd9urc9/PhLInYWBigYG
L/vzrUhmUWtNmFMdR2zkoWqjX51Ma5wMMV/4LyM5WFSSxINOX+UGZRKGUT9GjMTT4FiHefMwVxgS
tVL5enukSyQ88FqUyVC84eykO7saKnUq/BkJ0GMVtsg06XP+pth0+jkbMPKW6eRFRkunH4AxDhk9
PMk03zpaf3/Pag35EfwAQQ5Mq2d1yA2VDpRuCNxjHlrzMcOXbmeO7ngsjeKzhoc0ROlmZwV4u5hB
+wPfK4obOG89NEr3b+h+T5ThoeuCb7FjPViRbv2S1RzetYlebdzyV2KNQpILwgXpHo7k1WSNtT0b
oiTWOpyE/SZy/snaXB7gR/+ZZwPQ4GVZrAWmBTOE1tvqxYxrHcAtPQtwCbZKr89N2n3Stj0K2QIl
iEwfdwZIkD+PO5o/i1rVoqcFXu08wjGbwjpcLqVpOxRf+06ddqGWDHf8v9Z/mEpYTtSP2LhIPq82
k612hhsVDOWmkdihW4/Di71YZavdvPFVV2OcrJT4RvwfUPfq9eOaqRzQ8nCPPf5neOwEODS6itke
2llzD3iT96eBy/egmGrv1fg/nmoyiY2rfJm7dYwjocMbD+1bjdLZ+dxaYRxOVCrc45yo2ZGiIQ3y
aHSO8UzDGk3c5g0nmQ4ZOJzTbu/xqyPTVkHuiQOF2D0f2RR5hBMVZfMOcvehKJp6Z0S1c6/0SKum
8RB+nsqkOWipqW0s8mX+B5AOUwc4h9SU1XX+54TIqTQhHFwJyv2A+bdKf8PdUpu6titxsSU1M22i
aY0SHmraNHExusdCCWKvTazgB2yvR9B19kZD/Or38AoBMUNR5UKg2iAJqrNUc49GbNXPdA2xvInj
LbDRsh4XkQL23uSSQUh/LWyKq1LuknAwSoGUU9/o7VFXx+xJVEnzVFB53d2Oj+XUWo+nLbrlIHOo
zV2w0BuM7kEZubjuRvWLOyF6E1ZddSjLPueUwbupX8z+9FaPXopm2OrzX0mslzod7wRiRTPXKIPY
nLNI5Awf6PZwsqPR/aAltrKTGrIs9Lsgg4l4/HL7m6/tiXeDriWmBjwnQboxaEtX8mdrBcmDbufx
ER5e/jq5RgOnuTE8xbbebg989WuphILLhBrEq/x8M3bWODfgklhc+meIhjSl5+hZdie6usFmKSo/
IcH18/aYVyrKlGA0oLpLL4mXxOoEkJaZBEg5sUPU6EeZ8X7heR790xuWspf61B8RSpmbXV8YGm6z
YXHfoNm7C3GpOgadyRk95S2YRmWieWJ/MZWm/tCanfWszQgU5ITIEbKudVcbLvgf+sNH2vfaKaO4
BiwTbVXk4Ar+qS5/NkUefrz9dVfDFzlx9G6JXqDP5zNqJGMZlQMzahZK2u4EeKsH2WJuNeOU8DPO
0FFN1TB6wEAXmzTMkrfkVq6cP1R3uVwMCq6UoVYne9TMNq8trpeubLonIeLsKR4d+dTYRr6f9aJ8
EmafPzodXrot0vW7OqqHDwrvOK9QU+FZqZ2dcjk6dwPSYrtJ9sEhy2FRp1Nt7nsBorKbneFBU2b8
yZDcChDvvENlCx3JObee4kwND+hbiM+m04+7tmptz0Xk7yDCNvKEBhpl5Ldgx6epD0gMopqm6rSW
x3imw32QOk0UA4UvGqhG1NW+k8/FE6bL01dVDdPT7dW6coSifIjcL7AHCl/rJFrIrFZEQ0yZXd4/
VU7vHkQc6RtH2pXtvUi906FC8Zp+5iomsPKOA82pSShNxT6E+YjYaaUmXti0lIqmNPO0vMuPJZfJ
8fb3XctlF9wKYpWc3jxMlgl4V/PA7LofevI73lRJfqoive4fIKpjXu1YI+bXRVpN3zMzUU9VyIbQ
ohRdtmy0DzDBxmkP7sP4VsSN/NRVuCDskXwSj46IygKV6bZFgjlW41M028MfM5oWlsXCZOJcIgtf
NyrSKXWUTFnmrFD1OyXMOizP8HBrorrEZNCQnmXqyM2RuR4VF6e92xN3bRdhuLjcd0uVb41FDcF6
jFODaQxSOIo3abgKdVWb3eFFu3EEXwtBAFuUijiAAPPq5ysUt46NDB4fqsYYScYOGnqhCMVGCF5S
1phPkvclATKBDq/Vpsc4j/N2bsjwmmGIj2obO80OvC0CfCOpWraP+6T/1DZN+Nq65nw/BFmc3cVK
FtP+ANvJG6icunTXjW786fZc/0a+rq78pWAGtoqKEoWl5ZZ6H6SurSSBnbnHobO8WnG/jwlIQyHz
QxGadxXWtn2ZPbsBNZLQ+JgP4u+0n5+qKcfgtnqV9XAYqnhviuJTT2G86nRcnsY7RS0PGlLGCt7s
XkjASL334PA0Ow1pmY35vXKRUvRbYAOQNanHrR4QcWZJXJA158gDCaSrBJ+SV9LYt4b5qLpd59kL
MHRj3pbQWM8b/XXwCryVSeRX50o2iVTOs+UcJ1u2b0GcmC/YtGGqDJY55XPrzt3xem/+hriuff0f
6s6kOW7sTNd/xeF1oxrz0NH2AkCCyUEiRU0lbRCyioV5nvHr73NYtluJzJtoVcRd3I3DFRR5gIMz
fMM7gLieWrcbnG9SS0nKbcZkeVwgm3/HZHRufX3GSJjqPL6ORpJ+USX8b70FpdTPeWbgRIzlG57T
Sxiqv2ZhquyxeS9cnMwgrRNUFYE6bfOCeUDDPi4XO+idb3lerPdI3xYYMoMos0eUmls5M924abOD
FsF8uD6VF3q0QpvJAK4DohZC8ebWzEMltGr4JEFKP9i10uZeCbsbKW0/yJFN61spA2nI35eO8hyb
0u86VBk16fakeC+uIovWEfnR6/V9uhEU5JCjDDBasEbOW2WKRf1+5b4sk+jghE3vWuHL9Re/dPqA
ticdElEgcKbTEacBZ2+RFwe1MqFBVNiWV8UcQddHeUXObFcqJxweDNCLYTJvd3gio+QycL310fIV
0q4dlEULMQWAuK9mReLWGc3wmobK7ZyV7RHE8eA5Smx8tHHW9dfE0m9MJWpu1lU0bnFnPtLKjh8W
FBvvESPUgrymfDubcf4WVfefb1gKUXWBCRIgE7yFTmepWzWp7GrNDppRze5p8amBrE6dG0dqe+Ng
c/smkqR550i5+GmIkWE8C3GsrUsH9fAVZZbVDqjMpFQwGxOwZWPsXHSXtt2rjST9OIssTz19NXNt
61YLJzvIFRur9Vo1KYtO2NOvVfrRMJLuIVkT574oRxsT3ybfGf5SNYQiiBCYQZlAkIdPxw/bsXFy
ifGzBXdZg3CMWDJLcDSmwtiHsfPeypOJKGDCsN7C5jXEgH3nIS7OtIB9geTjdtw2PyUsvQlzqX7Y
sa7ghWzpxx7JDf/6Jrg+iiNvtpoBXnGmcm4HEl6JD0NXohjgSP2feRfwcgoAM2D79mY+qdosFFg6
lqoyYDUwKJYf2Yi4/Il3AcuC3hEhLVC206+WG5lW6MPI2kziiAPZfF+ihrhzKF9amoDw4AvCcxIa
6KeDqHbZIxnMaTjHpfqY22vydnUIxKTFTo9YGKIZMncIPzSVenBAm+2846U8VfjUQicVpxa6Yqfj
h5aWVTpqy2yN2EJnKm1XeN7ZgLlBY9tfe9NJf9W1bK5cTJXk1U1kQ8po50aNfkfGmTku1j11hMtO
Gf4+jNTcXEeqRtsHaGTR6ygNlEeVhfeImkpBba91YPqaqZ6PXtZY9eOKT1zkaQP/60pZIzopllM8
c3xGz5qTd1+vf9RLaQqxNn1jYjCQ/Zs7EFRGXI9NTgxTQQ8H4m4QPXArQNGcjik59aHXBsObZWt5
f33kS/eeIAnTUeQMgmFxOtOZqjYmDXVuoTWKn1rsIPzGzH5V2va9PdjPsbXugSJN/uL2QvpxxM0C
1nMbgIvMPYSWsk8b5XtuqesR5hd+tqu0sycvBd94b4ABQ9YXXtuWsNe0QzJkA7dsPknlr0VbzY1b
o+t9aDq0KmIij4e1Q322XKRPsdk7dxPqlP6s2Zk32MNvoOt/2iAQcjnXumD3gZQAT3w6460j2YNE
EySIUH07lqU+3v0vso4L3/VklM0OWse4jSJxsC6IEtygJq4HqAKadBW77imLluRRkv9EPoUGGzbT
oqhF2q2dvhlrFz92ccxq1TqRCKyLZ4rixvUVey7gxQSioyM0bl5xPpsFZOJLqFRAFSkuqeM7Y3Bi
4pWi8edYiQ9dpNif2rRfgqULW7/TF+2u0kr9G/3H8VExwvwuziTJWwdgF9cf7MKhSSIgUKFkzzJF
xdPXRy1W78cKhZp4NVuXQ7ITnpNkSoNseEVW0DzTJCUYDe2zLbfjx+ujn4vIOEg6iTlBIgFGvryZ
loJEZKWZEQakjGPrOWk0vYlDY8RqFv4GEn34G/qZ3UXPSiO0UwSpP3YTSbLu174xcHoEM+zaJQmK
L9E1PmDGlMdBWiW52AvsLjezc33nsS+cfJBpyY0FKRRg5Ob8sWbVkNJJVJwcdXqzDENx10jN8MnJ
Y+RFRvRSLApfgdyF5g735kJQQDtCeDMTX4JQ3OyQTFYonA2IIlA7Gn5T0nnw0nG1d9j3F0Z5hUCy
0y2hfGucLgonzdPRXG0rUBa8Wl3HrrXONfS6cK9//vP9Dt0UoKXg6XHKbcvJcm61WtWNVhB2Tu7L
UhY/x2mbeoY+WzczaY9bOGH2/NODimYL6CKgMAIUc/pyLMe6zhSsS/RQ7Rp3tZ3lqXKUz6Gptg9V
vZbfW2s2d4KDC0c6ZUNImKJgga7Yts2Dp1FC/Sm2AsSzozsKrt3zYlBbsCNFQ1uVemmj1OHb1gFz
Ms+m8xb5kDqoTJqYnU33Wrfqn08YKJOx9allCqjrFhMUD3YY2Z1mBrkT5kcta4YbHG6bw/XpPr85
GQWeK3p84Lqg2Z1Od53rcYJ3mRngeJcfW+IJHyURH0W9mSSl2hOR3Rtus3Q7zel6VpUZwAIyvU6u
24MzguCVrSH01WT8+Sid7U+yR0dNQ4jy9bv/UItKcqmVVmkxg1mr25u5pweb19K0s3zODxxGEQE6
ZzRmj9suU9uZGpYOnRmYoZr5WtjN70Yt0oDgSYyHJfKDBeLAW5N5j1wo5us08KHQCBabW5+iMA3v
08+XR7VT5EttBiCgJW/JO+Tw9Ly5TTJr3GtFnA/F6wHnYEIhDm0rm3WOPA4BpBEk1aTewsgLb+U5
a9KdQ+fCGwkBIGwy6N4T021CGWoGRQTpygjyWIrusyRVjyMwoqBqrGrntL4wFKxaGjUCyQgLa3O5
6kOM2EQZw+tOpArpvLXxcB5x/Lpa90pBF4cSwnbCqwx41uY7xV2cdO3k6EFpJFUgTUjgRpM63Sjw
CHcW44VTG08wU8b1QgACtnBsGmltH6+6HuCCDc82CxF/jCPjrbwm2WelVeQbSnbrzle70JlgGtkF
OoxqSFBbyryskDThTq2hY0sS3ExI28217Ye5pd+Nedaigznqz1Okfk8dLXmfacAI8YJJgnl1nJs4
M5S7FS0R38z1PojsLA/qrpXdHjGjByucPl0/9S7M0WuRjHgZ9ziEzk63DRlJSBK40msodJvDjrMh
8HSQaMe2COPj9cEunHnknbSfmRuBkxZr44cziB6dYyP/pAe4omv3hB7GjbRIIzqHGKAsUjH9NOqf
MAt4D9ku0pwgLE/Hm/J6YguDyA1XYJutAsu5sItk560urOhXthKGzkKWYrt5rHRMmzpPGMVc9GfT
yZdDlK89cv8c59cnUDzw5pAjkYWgTvMICPgWpoojeV5qqUVVcGmVx9DpIkQJkr1Q+wLYH/EsTnFE
uGlm09I+nbemsGYDyVY1wKxYupMcO3zusqimK4WOSeYmulQd7Kaeb3Efm1+Kql2Cctbn2xZ9iEda
NMa9Y9IONZKmWhHdyXP0KZQM75UkdgcrXjsPUKT5ZOTxEvzsBNEcppwpar5sPmtzkPVaU/VmbatB
ZlBkz+vwu2230Z8ZREi5IAaqiYjwdHqUZi0GRJTVAD/vEYhc1X01o6b8cP1VzjcLNsmkeWhLUSSi
7346il5EWYoYAaVlFPZc+jCxt/Y9aQIwClSikz3nvwspzumA6umA0gTJO51NC7ELqb9b8raidhkX
L1OVJXfxQwzXTxlGj/TMQuplIBNL5jhAFmr6UuB0BRvccp67rmoOVkKNkxyyvOlqBPauz8v5duMx
aauJ8jENlW3DT0vWBtCeZQVLkjVeMxAI1pM8uGABtJ0PfYESyVhoB1DE5bziKjmdEnyLHDBc2G8n
EVKIUM9aX6kqxZOadA7CsqZSjnz3rVxXnY9S0+KPmS55ZtmUO2fM+cbnQTA3EJVcErottU93yNBg
fFgBjmTjcQrRltcWZ694dKFozTAwCWgHQJg5wyhF5Zp3Ie1rug4RdH/ISscojAe3sRuyK6NG/WVB
sjHHhey+Bg2NQqSi7HzfS68qTChFvxEc3RaXVaUxaQ89/yCOLB3P1bjyNHnQf/okJdAXIGPgC6QW
2xajXNtKJQyZgqSfLD9cpuWYllZ5uL5WRYh2el4zioYW9CsfDAbV6fqRh3aGRaMKSpsFCNBW5qOy
Wi9TbJF0qwqMpykr7lRigJ3Q59ImETLnosQrtHvEg/1w0yIp24d5ozOJa23d950RHrowxypcKfeG
unROcToRegMxRZxEOx0KTwVNqhe+1zTMpT+mdLQUJUlxVe651A395xOZ1xSNFhEIWkHAOR1PQem6
k+bJCkx1qW7VIcndfIztndDh4ltxvotdLw7gzVuNyiKA+zOVhdKyPbomNWl4Uh6TYvqozU3+dH2h
vFLEzlaKaMRRqiF83G7whLpfDD6QnQeo6VCVzeyFzqCCQV7CQI206HbVRlpIVCIArybznYo3JKSP
Oj8WM3q8BIq9r8i9fiunGqoRxZj7vZT8BhNRfUMnTwHya1RHpVfquz4bv6w59ApHAZswhsXwWJaW
doD0ELlogUS+ghS73yvgUKI0LEH6r/HN9Re+NL9U0QjOBNVH3valtWbQ6mWloiK1uRrkeRYGlB0Y
D04A7UdN2cOUig+2nWCONeGtSR8Aqf/TZZPRAJTD2DaDpa9KdPYHx7OYRz/GU8OLIq12O+gxRzR3
zeNE/BXAPMEYYGrjx0Sf7GMzjJorResSGCuGOvmgT94iwyQZu0Jx0dIf3wyY/jxE3I/0Tezuzgnt
+Wib4+QPqwB7TtFya61O6wEBkyvXQU34WLch/sg4e2gdqrVmZbuMYpvVjO1Watyoi5beVzPaAv9R
K20fJW1rBVkBgbKW1u4uT7n3VpqMn69/nEvH1o9ztVn8tdLErDEaRJ2jNm7bF9onozeUxyZMNa/R
VPMGeTnDcwBNeddHvnD4g+dCSM4h5aWIIJbND+fWHFWO3lkJx/JoNA/DjLa6knfd8fooF05H0HFc
6eiZijNyE1qBkp0zE3ZzMOY9to+5UR8TrXqYjbnbOUbO0yvsuH4YabPqikJD6jyPOEaiyPA0tZyw
xACkLa1AjiwJy9xWlto/M4lwJ4iBRZC6dTaR4HP0TZdy6xjlfFM6tUTPIN3DM1+aRKrxtMdEA8jY
FgrjJo5qvaZQmLUDCjWyVKKXNql3vWTsYeYuDsVpIQA0YHm3Rsex1CaRoeQWwWbW+I2jvoftmx67
CpTC9ZVxof1ByvPDUGKB/rAAqyIfwOyaZiCZhvXGseI66MIqe9DhYAWzE9ZfpSr/PbXn3jXHJr5L
bGK9oWwtt8nl9n4oze85gP+dmOj/8lj0P9CJu0Dd6cfSSfqiYF9opSzfWAqmmf5iV6p6SCrZdG24
X8hSJNPyWBer3rqh0XT39qTXnd/ggHE0lwroGTpHza9ZL897xdMLKSPVd9HkBB6Ml9RWNAiBKz7+
yCfSYxPpiTioq/l+dayvirM+xhKoKlkhgdFhvsXpkzbMx1GN30wC8TxkydNSS7emUn6qjN5bNPlt
Z0netCJAe/3znh8vRHsU7rh4YMMgDnb6dTvaj71aGWuAoH54i8rb4MnoAO4sovO7TYxChi58hkkS
N70PO5SNATGyNTC6uCEbyN+EWfhWGTvTs2Sonj/7TtxGlKwBIcFrOavg1EOYGBCV1GBQtSaATJhD
Yu2kj9dHeQ27N/enSD9guBMRUXnYvBRFImvtcsrjtiSFIAOGabl3jGg89EmP8hd+VEGhdvUxwvnE
rddqOmJv1/hE4PlhmbXpIGEZcMiKJT1Kea6/dYZ0fTAnE+w71+shNVfl839Ax1BAwRvYtdeYXsul
NR3AtegujKk9ZOMFaBxLlmo/+mACQbyV4VvWZomsTDcDobH3fam7ykVfZ/RTWUfbPZx7T9JG9UZS
i/UpdkpAl05C8aMojCON/V3e/fna5HEoUglmO0yvrQ8H/rvzkqaOGcQC29K1BSpGaqTfGKFeuGm+
IvhrS4lXCH1COTdf2rEcIZ7nmUtkP7pTKw9BC411Z3mJ73r23SmmACUn7+TCPN0yjgSqJydYCLo4
fCAkKt+bWdS870fEjGtZfjETqz4WUH4DbUWh8vqquzQnZGm099DpgqmzuajVacxSMw3NgFRx8ZVk
XjErSvb8oc/3K3w1lECpFxGNosp4+oqDEk4dxW8abRXuvEY4TA/lkn/U4Wkc0t75eSQTw+ESBx7T
Ij/bQhQEVWNIWssMhji0DuGsJX6joqR9feouNPIYBs8KnVo0medW9KvoYk2RJhpMZZYNLjJKuUfJ
/fOqNo6/8P+/TguSG21r3GlRhe60/caWDD8e5k/XH+R8drGYR2YSKSQYagi7ns5uq3aKGeWTGsxL
/oVkVfUMCQJ05OQ2kLSy31mv57ECw8EZ43tS9kdh7XS4xhh1eqmlGuirJA0uBaTBHfMivlfNSv/p
RtDpWNvlyZ2K6mNGITCU5wfTHH+zVOQ0/8T8YTiEWjW7D/O20xfKqzAzWhNk5rLAUbUHRz5oS10d
rLYnJ7WWvcrIpQk0IF+LSQS4r4uQ9ocICEveRQCGlWC26t6t0Kt7JIwsD52hzIfrr3ZpKAp4MgUS
atp0H06HKuUCRQm0vYAnlPJhSICQyb2N9ZoVZjtDXVqFpngtDhGoktv2J7q+EMhxhSDV1PVHrarr
O2R+60MEDPA+rMtmZxmKVX16bHIXUxSBoSLImVuMH8f1ksVJxautMiXBibLeIcH6lYyvLw6h3BS+
BCvRn3NnbwecH5oMrdIjgIlL/LH1oQRwnqhdlCsBRvftTYWDiVticLMzoZdHYT/DKkR9b1v2WXtp
aRQ7UXDzVXSvH6gwoX2w5292aYXQAyUVRHYIcttmhdRDWyNfymcTrgCwvJYV684aExm9aXde6NIK
AZTDzUviBGJls5mR0lZgljVKIKdd7qbRbPptPKh+RObv9pCId1LDC/EH8GAFWzVkvAwkp8S7/7DR
BEpvnSRkrnOlT54kG8EgXY4MN8OT4VCwgGJXQ0/cN51QPcqNvN7qatN4bWl1XjjV5c6KPX9/Hofc
BxkZIeq2bZ2EHWkqTW05oJJkHpbKHkDxZZi6QRs9QLf69rN7/3S4zbVQypUycgThe9jZUKDkJgkm
7ssAlvGH6yOdr1TifTa+UIwhLtseaB1KCkVRMpLQ+7hxmnA65ErZ7FjPnK9UWoncPNRbySBhpp1+
TbsrkditnBWxua68JSSPghL45y2lt70W8ytC/vRwAYmGfQH6scCCaEGdjuWUTRGRbcrBMHSh5k3y
HH5dS9XQ/GZC+ccdpS7M/CkPV6IyXNXvU4CmdRC1VTzc8U+m6FB1aizdSGFWjwgTSu27Zba1L6Oe
ao23Vtbqx3j2vW3iaSgxUFnBAvdm36JSWyZ296xKw3cjHeuPeIWlihvWw/o5XcN2cvt2gBIZj5JK
hyKd8vwxtifygEJJGwX9X4lpyVqgr7NVfZTzSYHvpk36V6MbOINn0W/xf/bzm+TzQFGoGwjm+uYI
wdWJnqk5ysHcFf1NOycyOWocf7k+ygXZLM5cUc+kY0FRZKt+EBOcQkVDQz6cJfq+yRS/Lcu1RUAP
VYT0wagXKYXnUBqpj5VZA8XUHvsnJx00aq6htjwkkjHdZ0PYP/ZrFsIMBGe1l5iKM+x04bBuKHmJ
xgp2T1vwxQrpKW9rpaeiPKMtb9axR//DRnN4stfZnytdWl1DUm35phlz7DrD0AHS2+WmMVEHmfTe
d8CF3lMSCb8ZXZsUwhyrz29rM9SKo+X0xAhp32hgG5LuYHQWMqFaUyffaBSPzk2UGAwQIyK7up2G
cySULBtiZgX2qnRJZkrFBYJQN57eVeFR66kCwnxW1bfQfNaHxOqsZ1mfcSCTm77s/NDCMcxFrSwu
PdQmh4OiIlbiKaHhzG5aySPsrlHtHpa0zr0UvipM4SIrv3VGiblrJ0vKl4QA5U1S4bhyXIqF6g0K
8+rBRvu9AjICUt0LU/SI3S5u9dnPbWMYHzSn6Mi4tBi9lJh2JJVgyvLXF9R5AAEShwAM1AKIJn0L
bZzkLFHnMlsCbTbLe8Fp9bUpLt62vQSgpXBiyOBd+Whm857w7Pl5ycjgM6ggkjicMS1wS6UN7NCa
bw15PKrAUn3NLsedtXhhFLJGDXcVbj4L1YrTM4wgU5emlCJJP6QTUrIr1gf6bP40QBTTCrH3BfuS
wG9zKitGYyHM169BVPXJvQlGzEvMwv4T7/LjKJvQIWugimttu0Iuaga/aJYqcDT4XNdXxPkNw7sA
+iBWYMJQkDidscnOJgnlK2YsKxu3ahPN1bNy9SJOuJ3k8dVycHNQAKQDK8iZqZG3bZKOJm+1sVlU
cB36QHEhnov8c0tW1d7lkrpyIkh589DNclTeS1kLazrWJnxmInmpJDfVJNs89Kvef6vreHxwbD0O
b/RwaT461L1jr60luG81pEC0vBpHcp12HTDtq0r1bR/CmfXHRkn3qsgXdhSrTVQShPECeLfT+csy
DKIWqqPBYmf23TL1EW2cThBrZbX0SruTDlKxUJGPY+un7yCBqmNgMFYEMVsiVl5OKY44KZ8u0mU/
T6HHU0KW/8woAjEowG42qeLpC0bgeq1ksZeARIg6q1FMvqSFe+nFeZwoiAHka/9CppyO0sptAYlR
hwKwaPGn1Rj7G3CK+U2FAJBXOAjPXV/2FziWVPho1IgqBnjBbWA6rWbeDvRigwLk833eq2PlKcn6
OdJChLfZ3O5cEw07i2J8gi3lPOEiX99YYCVdzR7L57Zcu1u5ikaswPBukEYZ+bekAtM0qc1Rbxsi
8Dr9Te/l+CP0oXLnCDqfL3H6cJpSAQG2sO0km11tDXKjz0GrK1MwtWX2EC+J+T40ZhVj38HcCawv
gFZEZwvOIcKUKD/om3OC4GYMUXaZ0XxyQHCnSXSXxF14N6vyR3PW0gCREggkaB4eyTkKT6n04U1S
ax+vf7dLz0HDRgTdolNPVfN0oTRLmJry3E8AVsv6V2BbOeQgun9PVR21v0sSRRlAAlNRHrRmWt6V
itVa+MFZ30p9KvakKs4PT3I70mJ40CjhE1ScPsycJwZL41XNm56i1lrDg4HQnF8sufrTtwFwIUoa
3NoCUW5s7hwrjTGNyhlqHKfo67hIg98B39nJNy5NL9Vr6kHEBoJbvplefLAcczTzKaDA/QFRndDL
R7q1y4pgzJw/rL1xN1uT7knqeGv06T8oN+wB4S6ksKSKJFWkVcTWgKJPZ1VdDGvMl5hlnaGhZLCS
8FhUo8dc1xqX2l5FE8DRgrkcCq+flu4uTPFyqJKo94pk1HdOCrGwTy8tnoaKFd0dui+k1adPk9WU
PkbJGIMiMbXnuqtXfxqqaIdNeGElofGOmproeVKt31wjSmNDj+gYRWrUBiH+qHvfr+aQurKkdTtv
dNZ1EZRFUWwTkqSkrttazjRBCSeebqCzFQ1eo06RfM5rbfndVJOYiDlq18o1kVAeCFnrAbV8/GfU
ohj0A9znlFyuqTId4F60Fu4QadOnthwV6Q43wbRFKSEviWBhsryrbLl6tlD4+S0fK+ydSgxx01Fm
yeD8Ze4lS9urWLwWNTiOJ9HuAJx7+qXkupR0dMMwsQFsdiDrtL/MSDN/H0oNG74+tt/loZF/taUs
utWryXqj11LtIuNM8yhB5rrWx/a+LSx1cdNMdngpxToCvwUhHcMpv36QbZeVeFjKoFRogBsJwMDp
w7Z1LZnhPDTBpJeWF6+rRdQyrTvR3faaYBTWEiImFK2Rj9o27UOrFQIBaRMAGoMlOpDj5HFduWGy
fC0Bklx/pzOwpxiO+i7EMjD4AgV3+lIEY3YfC1QT8sXfjcjsg7UhNFEUqb7T2jk/2qvRgalstHf6
HOtHWcbU1ClS6dgZzT/SduI2VaPu4FTwPLq5sO6LWb51BmnZO+cuTL9KV1lgetHxpv9/+qQ5ALt4
JBoNqtiM31pLkzxoeey8U3uzvVWkiuZQr4UtRhRt9Qwdc3lOrUoU/RcgKqme1qq3dpX2bnX0PVX0
S4/GAUy9jOyCMszmwCkX7NCNumiCGZd2WHxaHGRVtGfrcGGzEP4wCrwC6kvbAobVyDjChDU+1Eub
v0WdvXuDzdToDUlpvKnD0nyDDG12iNHV3clBz/CgrBKcBHBRAm8OGHzLvAoLFfE9rE6C3Cg+FWbl
uJEmo8PSZvLwfsYh7G3YwX/Vu/BLnZmIM2fztPP9t8ctOpLU7GWbQjqUIiosp58fD2dDnSxtDMYV
F/KkNbu7pqV0hZLGnrr4xaFEo0ooFgng9elQSKBKSW8js7Zm9kuXLdrtUiWfzaLe40Gczat4KZNk
gOSKjAAN0tORkAqvitoqxqAJ8SGVY1x5rCzT3ptLGx2aDKWWGdU8P5zy9kMml+tB136aS8AzkBSL
yMwhlNe2V4sZMdvK6AzBagO60JKi57Lo9w7PC3MqUm9bp/oq45O8mdPUWB14k+EA07XMwFF2oUeG
NNwXJP/+9TPt0lBwsnB6Bo4EvmMzqXEHGs+qzAHoSc5Jpkf5XVUtzd087WnhbXekmDogoewLiuWY
IWzW5Gpo8xRH9NtjSy69SKLNMthGdmxxzXa1VeueMe/tA0BCeyaZZ75hYmj0pKg0c1XQNtu8JH5t
WjvV7RBEyTLgGaYprlEPcOqdqHWVeC0p1MZl876LRfItrzfmAPBsUNr6fomd+hiqJLdsNyPQtCLD
3lBfPzRhme4kPZe+hTBgF0AbAbURP/+xt0ELI4zBkwbyBCLBRKH+po3q8QBW2Nj57NtDGMSEwFgT
S3BE0MbfZL2E8suAt3wTOH0te4tOQDRM4d6F+ar88WNwyTAGdTHqpgLuBi/39I0oeIKPiCpRRZ+z
+FC1Tv01BFi+wttOlTv6603pZZnhRF/KRW0Vl1p2mqCpqU0hMrim5sdNthSo5GnZQc5j9WaaIqV3
jWaASVKPUNjdospHiGrU2GfgobiuuFJhlRLc2y753BshWVGK0P9TlVJoprzeG2Ct0jbpvNws7d/4
G/KLoQ/9x1rXoshPx24saavCgXNZTRw0nSR/Goy+J6xIjRiwqT5L6UEtWqMInNBAvMMuleGdMSpY
66ryPCqupCTVfSOtbdCVheE1fIWHYugwDKRXEKVeAq2udgu2w2Ovj5h6XN/U27CIaUcwVdz9gtl5
fvw7qT7pqVEHeTXOvqxl9c3kuPgw1Upi7YwlzqLNJyb8onxPsg6Qytx8YjRCFqDZRR0AcW39wlFD
HxnfDGgNLerakkIfzc+92/1V/+t0VChqJt6rokJE3LcJIoYaiifQ7oQ37CTgoYmeZ35htsJ4fFyd
R6PJnYGm4JSC9Q35MQqHrfzdsGK8pNcFXkpiLuFXRHjW6bCYyfK2GbLKuNGrvosDXUXhNmxDM6Mx
la/1YUYzf7k1nTZ5XiDqjq4Uw+I+JE0fqm6Jt8MhdGK00jTy89mTUm3GR4jkT/Vp08Kxt4o+ghVN
xDgE1hQlGUIRioz6POs/czEHm9fDZCfacttm8/Jd1ouR3pJZ3erC1nKRscJiGH34ILGpcZJfR6fi
XjBgmVxfOa/905OJdQjM2CUI8HHFEkGe7tiy6eVCqruMegefM5VS+qbFMKxPyVpnBaSSKnNVudVK
9lAW98e+r7WeilkvfV1zZKlu5XWsXrRhTcC3USp1h6JAp2mJU8tyw2Ycngegw4+yMjYHp1u7/qAr
oancoHjFPBWjlk2wuYV9w1QuVfF0/fXOcm+OIRaLsILRAADyAU5fL44Hrc+GNgl6/LAhJ436sPq6
JjVP4eJIFl6RiVN7mRRzT+Sw5lp/nGsn9+oZ8tihsnWFSnVY/REy/uf3+b+iF06WfImqsvv7f/Pf
36t6AXgb95v//Pub5HtbddXv/X+LX/v3Pzv9pb8/ji9tP7Qvf3nzre7+Egzlb9/6pCq3v3PyJxjp
n0/if+u/nfzHoQRouLwbXtrl+YWctH8djmcW//J/+8O/vLz+lQ9L/fK3v36vBoSY+GsRj/XXf/7o
9re//RVw5w/fSvz9f/7w7beC33vzjVnvk6E7+52Xb13/t7+a2i+IcQg0DxVhRIkE0m96ET8xzF/Q
DKNeBsj3VZmeb1qiZhv/7a+SIv+iEWoATwDRTSLqsJyhyb7+TJV/MVRRBYK/rVMoRe71X29/8sX+
5wv+hYrLExY1fcfrnHYJqefQHqS2QQVRZLx0tU9X1po2OZgxa/bKzFLupMaaP5pN2sZ+Ocw00Ppp
CLoO14+06fsCP9U1/TbJk/V7g5Hv7Q8z989n+/FZTiOt10chQxVvRbUA+Y3NkQzFrJNEUdtTyauO
JEmrb0nJcLTq3IroDMb9uwwV/+/NrO912U9vHoQSKE+AuQIcSjsSe7dNXGESpE+dtlY+LMBPdk8X
PyznlxTRnzZq9sqTp0HM62BAGIXgOdIT3HebwdhoJhpbdu1j87H4Szx802opu7k+mZcHeTXvgQxP
8Hj6XeOxbKPckGpUeRPlVqpSZEPBm7+/PopYHf9z7PIqr2BRlQiVV8HcYLN66m6EYKMMvZ+N1Tva
vYk7R80Hx1pfsKn7kq31rT0WT3m7pxqqiwNvMzBBgkZ0DAqdbHlzIFbcaVKEZ7mfo5XkeEOTlNj7
TnbzGZcHuPShus6yB1z+mxauK+52lfMh1sNMow6GWYE/pEXqg5vngqIgbX9cFsnRvLpw5s+JNmJM
o2MpExOSKfSwi0alfumYa+/Z3ax96Dubv9bGHPbDuFZem8Erum3KZX27zBzeENWgXLmq2qkVvTtJ
tdxxiGzn1ukwQaMgraNARnVP+lSm2qeWKYuOWjuYmav0g4WnG5lU5Gp1VxL9mEb/cxor4qu9ipZj
vAIE04C1ebo2KqOupGyM6F6WXfYG9arh0CbOXoR1tqfIeB2wtrS16QzQ1TkdpU/AYEBB6/0JIXbf
6VvVXdFj9vQZfMaIBIV3fS2eRnSvbyVcBAQjQYBPt9knFte1McQtzDgLNSaJ8qILGEX3ozqV3YYo
yVeWXVHNCy9JyIq1Byr7or+9SdEcJwaDBPvRt7LhqWvr7IhpeA9cwHkqlyTfecWzTS2uEcG8ID0R
rRbxND9kWiuLY2wVe/CtOB28op0Uf3AQP74+kRs0MTNJXE/WSTeJ84njcPvllFpNJg4ufzKy8qug
MBp+addoATZVYn+wx/pBGloz8tcI3VNvaawiKBO9HVzqv9YHk8DwMekAQ//x+v8v4o36pXzfty8v
PQHH/w9RBgfnf/7rGj8LMlyi9+lbSW/wj5DlNS7hN/4IMVTnF8E6hrwqJB5Z/HyuP0IMxflFpOUE
xUSPcKlEk/jfIYb1CxIgfGqhVUjVTQDh/x1imL841G8wzOGoMIhSnJ8KMWjbnpzWdKiR6icsB5SG
RAqPKdb1D+t2svtIBgpbu0a7zqPfoh2a/UNCpj1zMQCZQJrBM+h8Czq6/SgtMsc7DPTOHp6mGlNH
H0XVRfErJUpzn6KkI7/5P+ydyXLcSpam36X2uIZ52AIIxsRJnCRqA6MuJTgccAccM/D0/TEzu6uz
F2Vd+1pm2pVIBRDu5/xjpaypThN8lsXNjJw0OAjlNtNtSfZwcrHHAcF5vM7D+EoGUWifvb0vv1eT
sw6ncN/G4i5ZyuYDwMKoTM/CSWjtmuMPcBIlycSZHos19j8i6YlDDez5o4rI5gmXUHCSiPrdn3Wg
c5b0X0mykOi9VnEeR428t8qk+lGsBXZdZ7TzoEm875aG3qiGRtP5PTWPfVMROe84rBCEQ/MJgPRy
J0jxGG8z8eAbj7Ti3Cdaj6dGX6sd0RBH/Yr/Qna8eejpF1N5Y9ry27SW8VUlVXDcke3dR7qds2GX
I5LWaYgODlg6CczjMGexWcNP2wzviVs6KDD1mBZL7zwOJZ2yNGgXLc1Quz7A46KF8iezHlFvADyP
pnAoW5zGGd9PGz8MUVH9crSNEDBqXoJOi7MWa0kZbtdhcTcxV1mIx2ejG/m1mm3+XK8GibOn+NPH
3bvq6zrbJgKhebTTBb+An6EmmYkZTYKzFToNCoOufkUoSGBQm4vWXyjK2EvnpiVLHwsv3ry2mMx1
7Cp15IFZOSDc8FqPxnkQhYO+q36tPKJLxi3uk9xdq/Jt3/riqsrRd6kqmtVnP4sqx428nxxPsfRa
QyPuwsUits8N+zaLZNSkgt9NZYwf3cMwzOvlS/6frqi9/bTtEnGeih41C4PCM+QsyYmD44NEyvrQ
6bA9JkKgERKTyabNDi5F447oQGY0XrV7APpJ+HnDfVhic5k8Rom1lscy6pzz4G1RHs/ene53iyaL
ZLtNTHgfGO1dbVHM+IM2KxND7x7Hxi3vaD3uXrSM1H3RjvJz93f6l7dhIhJlrObj6m3VoSDZ4g1z
mv20a9MB7MTi72Eg6ZFUaHnUCOTyUdvy3oQOL6DlXns+tsfKi4fzoFyIMIvKTb3V1U2v1O1eq+6k
S4fSo3jici2XjrwQty6JfnE7HoIiaRb0bkhlgE4v7Dc0Q4kYXnyutSdjLe5RSnKw6d15dasEYQQH
B8xmKzZEd/oyqcC57pagzMN1fnITyTO25PKpkMlCfZbfBFmLCQ3Ra7c+xHolq154kqi+OciwL5Gv
basHrKn6ZjbSuyscK3kYyLu415Yps9ILhute2dQoM+/5n23p0/ltD8t5MGt1NRU2VxIcCG6lA6Q1
Nc6VaNN30KpIl73wrYS6Wa8lnpaS5gb5Fe3Loyd51PLIxjVbd95K/0UXpLynicDDXUzl+mPc2yLd
q416QcMjF1UB5bm6FD1K/tjYa9JGfGxoLfWL4IlOnUOGPMSIsVKKvJZc926ZFaUe4tTqe3kueoS2
YVE235dw8hD60jVer0T3Yvskp9MpDnbUf7pz/atyuujRbJO4UVZQZUO3BWU66HZ4W5Xct2MkDEmb
JRrS2k55tCdr0WWp07G2lunX4NRiPgJplUSY9+V6jRZdODh6NK6+ZYJXxq17Gue1/aj9rcya0U8y
I/3wjiZPoHnZ2LRii8o4T9GQRKArfIbk39dz5NzuQcnpQ8aDP6Sl4kF+W4dyjVOnbJh/F4eszbnB
z0w99SywANvdye27MwkCD9Y+NWnB63dyKQE7Osqjd2t768r5Yhw3C/kZt3Y1kzgf/fL97iJ9bKqR
fyNH28VRsJ2AZe8h2ouMWobn0WPIXos9Q8uR2wbJaUOzumPfqAUg0LSnJlwpU9v+9qtnu+Cci4N3
szvZWto3Tj8f29m9A3i60XLP4kYdPNLgWxlfO0lEst9cZ+Vdi7U9YjlOyac67sKc0akexaDvYwbj
iHzJjt4WRXweNpmHzdsOxO5kzJccHzMF1n7DcoBrsUP/lNnDcLGCwKSO11VpbRVPnlw5HNxTzUVE
Euft0rQ52+XjaFGNMdr+Cwdc8gXwzgVTsUAlsCAqyCJdr4T5TOH2zVOLlxZT5wERi28UMOjDHOsH
43m3bSmfa1VTndgfexKkc6Ns9xTYODubJhCf6L/3/VLVi/PN6blsBaVBDIxF+Grckt2PPKhX0A5x
avqFQxBKXKd7uI3ZzGF609NgieevsQ5j3dVZj0vnEIzJHxfl+3FWCWnG2rnVfvl3F3KkEDa1p7Mo
/Gze9umcrMuvYpXjXSGQeq1T751rI4qHcCX5wURen2mvvaxxohGcjxNlGmFwA9B84VgUabgYN626
AecDEcpOK05ECz60Ub9l0ziJvLbiNqfvmOauIjJgnV/f5HH+LPb2DhH4OYrr6deuvZyWlQdF2eup
WJKeLxOdU3bxHFhqyBhePkYZlqkiJj4NmrDOIOkyztAb0SA0kNa9s9r7HaXtWyab5dvMvYib38tW
zWHSrOV3Oc9lvs7RZUJWUxbDN7v0bs3ickjOsPfUDaVxb6vvi2qrnCliOY2m1ndspNHHggvk0iRG
H4uxGPo0SdbqxjPNlC7j5LwLX3Kxc4gPHvWwh0gljEJzF/8Z2AJuQ6XUgS25/iEm23pfov2Om6Sp
0ilmNy0IcPhd8SuF2nbPo5n0gTNwwXro0FEb+j+L2Y0PcGestAv6f/LAGn1cRPzurBBVVlQ8L03i
plJy+sFb+l+Y8tzlOO1KmBFg1NCdWjpUxhvpcTFV3f69SNSSJX3zUO972tF6+3PcB85Ar0959rfz
sstLM/TnebHenaq6iW0zZSIebgRBLpkcvG/Brtx7JT2YjcpPletgjZA7J4Vr/Rm6xb8r9+Vpt+un
KUg6phSH97e7jg0xAVNLNHJS/8E17GUkbIZ5AS6Lln0/SqDtUz3PUS4YU9Nk3mg66GkoGY29vQ6k
o6V1wyCGNQDjhOO9x476ExRY/YyS8Ykiv2sYdUm2KPM9lFWQUQxKUZCM5nQqVH8TdjXe0dn/8s7E
ou8QA6zNZW9WJ4/25cV1GaFC5X8U5A5h8hj2cz3bK5G/JrNm+j6G+EHKgESPwjjbbS+i4XGIIjqc
RqgFJuImN4UVwhHW7Wfp7n2TObbYXh17pIAsJLkECwD6oTmmkjitSjXQSm5tt+26jt9aPjHyCDA6
ZNZqv7nFmqRBTOi63N39TOgf/3tazG6dnDpREF2lX5+KIbDycWqj7lDxTO20MfNmX5rQ4PhScEzp
JkzYplKj59CD1/z0rZIf6BIsXMi6vxvJ/k3Nshb3JQ1wj2PX7N5JaUNgdgdFdod3wfy0IW9Fysx7
riN74jZa57MRUBi0IQVEMVrxLbHNQdq7O+92RCLMUcWduWHwjpDUyR9SjdB0REc6x2H2KftySv/H
sBkGnqYJ02oMUITQSnSIRfW4C6dNg3X9tS6Tc6rluurHrxaxLg9EH89vzhpb8tiNRcShbYXLZe/7
YT3as2zv+23arhOaHHg+Z91sqgCGFvvXkTK23flcg304WUkl1jtAFTvMVRs/FX6lllNSNZvK/Wnt
X0Vs84UJRu18zIkRbzS17XNmNWtw20WIRqLUn8flqCLEZJ8ehcNwirXFw98cVzQHvcHzXegsqsK7
tm21vnJW99aRY7yycqvSNRXKVct+scX+2ND2PNojvOdmF7htQl/aN240EB/WEgeQfNerwT/U0Oa2
ZOKr3PppHWTfnSCXfGrl6POpJr7sYWgOazlY0WWfqo5inrVzSMsJ44pYV6q3A2Ik9PBzJVmTpmSl
qh64UZbiHHHtuI9UjIwcrvs2UERKpw21p2YP5XTYCUDt+MKWws7w1Qa/fLtQL8a1+vkcAlLMz2ZW
hXvPosk1HRHW/+UFn0yZJtFWm5lrtp8/9NRqS3Az+tU3rBgKyZSwgva8IwDoTzNNcem+zYQ01XPd
TdelYNz2esW/C7NouvebgV8rKQPoNd3QHiHgvzc9l2dvdOpfjdBJLnbC1wtrDM7xpsNHoWI7a2Gi
bng+VgaTFWfFHIo1BcRM8ni1xOPqzs1LVcZ5Q6g+r+U5BnzNa+LSU2kNdl5H1qturAcP2YlbO+G5
8IboZOoo9+TQPnBtdGmi2WaV6H/IJu4O4WTMoSXfMK2RiUSDY57o4Rxb2tKS+3qZ1Y+2jT+KYYhP
fji/6RXvmLKiPp/81nl0CyOeCzt8Rue7pn2nXndiZg8KQXpdmAvdD0kmp+VxrPx86Trnxmusq0M2
Er+u9zK4DuItgrydoXlbwq4j7m+tD3tinMxu/W9b6733KrmwJRQZ4ns7tbr26Nbj77END2u7vS1L
cr9s8nsxbb6fmonEliSQbzzq99GIR9EGrHuW+Whgvcb6HOjxb2m3RBlst/tOxgMpLu+h5AGslC+O
UGsiyuZwIeupM2dpkOZJYb252n4yg03ErPNABZeTjkpf6Pr+bScdORhl0t671vDsN7tOG1s9lv7y
VO/mDu3xmg0z2T97N9+txXAtIvdxXK0ybe3xT+ICjJj6UlNWd+t5gil0ZpgnF6qyXAZjM3/b2+YH
JaI/2c4XQrGLc2i8LYtCNiS+hqHdHb8uQV2dlPkjKQkPw+KxibnKPO/QQN5y+M5YB8OfzbhfxdTg
v0jmvNgHsmALedxZN8om/jVufB7BdgbUfd8Skep5qd43MZBPtlTnbS/em1j+7WPduDq2/gn+cd56
k5Yckoiry/3gtuoNUTD+bn8+Tnb0YRWiySlZxJsV0oAz24ufbl576rkFu3K8j1B3Usjq7h+jz+uI
AJbfe1YZpcL+GdkX32UbhWq4e3k78Cu7/E3uoN8ROrbpxuKaxnHz2VfWTTsKOyUFISb3Tl6pIL2N
IyuXVBSmFn3vmub4uUxt72mJ5Kuug2+DnI8mCPpv1eyy8cd8ynF4jpLqTEQFksgp2/n/686PjvHY
PHfWcBqrgf1FH0vpPtuM7vZa3hOf+7aapXhtqHprqiKng+PeS+pXz57zbowvYrbPbWcdq70/RQRp
9L1p8n4gxDJqDiVpFEfbXa70G5z6YrvE08huX782tHiEcXNA2nTWiX52YwIo0YhdnL7KcdNWtzgR
LmPnHO2KpkkyYAoozoy0id+rP/iH2uze0fbHS7HpQ+kmT95WDCf4YeQgVmjSSPgH49RByhc/I2H2
Md6t+GEOzQM4yhnI5gfGlc+CwRCHaJfHI6k2ledPt/aCUIRb/L0Xm3dNOlefUDpgpOHEkLN2cim2
JZe9lTwui+7SWdJ72tlDeGCPeltXx8sIdPhKeaHeDceK+tbQQAVc0F2rnuu3H5stre3moVH2c0jg
ZyxxGYXDXVwVL0FNbPWSJE9EIoFbwGKkG0Kg1THgHMkRHj6LQHkue+dfHEjDYK4Pfj1aJwAeO20R
PKCwR8LNe+t3GXcb6lvLXLH1+eSfgicBe3wrvOkCuPWl6qnJJ4DTXwvrUMn5FGilj4YgSXdRBWRo
8Gv3xY/BSi5R3R3Am/iiVBGNzLW+94hP6+3kbEqOqxpOoAyjS9Tsh1glDDXdWcbJoYybk7/a1p3V
3/etuVU0L6fLxk431sAiTpzXSZJpv/jUlUkJsoQVWmOmiTGXxTa/obPKE1N+R/PKGzscB67slp2R
zKZHzutUmx4QX+YReVIHFXnWnRvUTxg9bxqN73t8arro3Jv41Xb3fN7Vk8sH7if9eXLZ1jQzOm20
i1vfhNE00QNLlF3Uekk6o4ZiN99xwMa8UUttPmKxH3CnvfT4OfKqkSExaGRywHR22WCb09y6v7Wy
Truz/4n7KiN7C2NUH9IbahdfP6Cd0nGdX6povqN5JNWwzqnXhE8CwjSNZXwYNMZUCzIprSLzORt9
WerlZy3FXbPQH++sxGjv3/uueXeSmlp7Ei36LgSY0W02WctjXHoHHYzXTZs7mKFDNKm0a/23dS/G
tHaq71LVD7PTZ/40XLXx7ytpRXeB4uwICkAMaD5a9YryEG7B+9b7D2R13KP/WlMHBp8Tn3rPfnTO
DBJvXUutVMsoPrXv4GnnNVTH4iu+si5Kj8Ch5ZaICjszIVCva7ESYmd4LYs2HxV6nJi/JsXteSeh
fJBpVc+xrd4hNpO8Wu2bYRm21KlsldVecBkD7dygz/aO0qgP+rTLNJhJ2lqnKT47QgKtOv47rBvw
HCVIN40PxK0JZmfZ6vpLp3w+FqFFBrz3a+IR5FWyREessSfmwfcaHVnmiP4QNqbIGUk7UhCTb0o2
rxpbyvIjYY1ilK2oIUcHuTfN0hj+VkxXYb4OkeFh0oZWUpf+TE6NapyDFXcr+lt6V3vPy6ZZ6Bph
qnIhq7saz+NiORi2RLx5VIm2SNJ8udfi2BTSf6WdF3IgKEhPO/hL6LyorkG/hpDKEgeiiKM/uxPN
XJ2csAMr11J8tiSpzzd1PQZ/EElET+0+L08IrWscyYm18j1neoq+Gi04I8rGn0A4vyIXD2HZd++L
9xUH3PWb1bJJUeeVK7XU91XYwS0ks/vK5Jz4mYtVnsjVTWw/yFLZWBzLwmpuIjUJtnpUebiv/bh6
dVfkWaQ44YhOR2+Jwoxey7041cbwGJNVat6Izg96c9RU0g5nmdC3kfLYvfUw1cMEoK9j67iiMvrp
Sn/8tsT9/uCsdSky7TDz/g/phnboi0KDEfuvWLfX8gOZ0v/Nuf3jD/yTdPOCv2ybew2vHy6Rf1Bk
/yLdoOMI7vPJg/OR0ydfZox/cW7+XzBf6IjRuqHs+Yrq/U/Kzfnry95F7AkWDYILPDJh/zcd+P+h
6sGg+W+MG6mn0IEoI9CkIl91iXf+fxi3ZpMDLoMnY6Jdn5EwxRZr2iQW8lZX624r+2cTcj1nJBzi
p+jw6t0FnOxWujWteGdTpNlShYst094Jq+o4uhOwu9i+blUrSrYlbaSzACSrkqWDhWiAq5H78sNu
WiZI/EgbJxejYJyOCTf3DGy2HlzDQZ6CLKiPLVTliqnJ382tAdbANewJe1wWjuJ9Lr4llMJGTpOB
Nw/sC67QAJ81dTj+URRdx8rQNqPZnpetFM21DAawjRkEZE2DZeNXpU1XkcE3yeq598uwP9q9u9XZ
vMyzTBeUGeKw1vtaklPAipDZs7KB2pWjfiyTFXlpOWt7ykrgoThD4Cz/2JPr/zBhZe7rVYHOlW5B
astclXrLxmFyQ6rDG+pd7JZkmRv8gqAeSH1CwrTDCEjItRepD2ro7BOxd3jsi1DWf0taa628pzMO
NUkxkuQzL7b305Ouee0mMv9FXLb9TbwXJjq0JbGZIGOdPDa2z+fBft0lV1lRw3Dsm9ip3ie3qP8G
V2pE3uyGraBaWI7eXdvq3uXa1HUuS1oAkB3NNKRvjr8c1lEF33U17h8RPKaFSJRLLWvQDW2Z7S8r
ytCu6aBbGCSKhaq1PFIcWWmNuvm2jxww7brtayc1kdnLLHZNmxwMXoCHL+yxz3ve+i8odQW+Vv62
30bx6PrEl6i1PnkeZQL5bJyRHm/hrDoNh8Fb0qiMCyvFPgU7l+DlhTKRuzMRiIuSI7M0Nq28S2aQ
TxK/d1oKzWYDS6wB26/SSH5TOg2X5OBoj31IboP47ShtWWlf7kylnuMABy7s1TKLFwu5TVIG9ZIO
yxLf967LTb0kVtLnqyNHcUcRQ/3L6bTzuLI9qWOD0vMzHshbTudEi+owo659qTCpPS0j142Xe7Xq
3e5AsIMdD1k8FVQZpaIhPuB9q+GO/pTKoM9K3SUExS6rkrcjFfFatxSq4XjIWr7hiHOaOv67jCeQ
m8lmsD8KXjdkSM68PYDEeeGBlOI+uLNGjoNMUMr4oyeE+S5pFYki9t4tZLA4ugpAdq15zHTkEyWz
VFt1cVW8fm6hjEoW5jFw38qoks4RjkY0J43INjiDqWxHr5Pjr2IU0YvYqwXjyKCab1Q5z0tqhc2Y
IC+1hvo6RtZEjPxkrSe3cxl6+ympZLoH6328VkiSVd3JE3rnHvwpLveXZRn8iPHdTf7YXVlTjW32
DQguNgMKATd8HlGhvBPrActqm2TaDr0rxBthGVGRCzdSfka2ymEaTNszoMB6Z50tuttWS2Oe2sVr
4ZBCGQYHifX5PQhK1FiDmb13oUP53SiMMplqiORDys/4mZLlGT4uoct7F5g+ypuVVqycIvH6taSy
s7iXnTT4oUCfLz1CGJbujdf3pomj3s8aq6q3zOkETgtnHLc/HWV563AbTBG1mTf/6OHskBUu6skW
EdP81KGRLqamfYgaQuzykrKMKBt3DOOsW5O6k5NfCpaQgSPP02Z7KMcaDWYx2YuBMNGez5DbY7Ip
gpg9raDivku1T3HqNx+bkYWoy9/QkccF46LEeDrkqByVPDnshRgQxrqff6590BCHPZNQIFNSz5df
ScxUcROOYv3bcM7/QOUV/bK1cp5CLWgkZJNqDqiO9uERJZmv+2zw+vLUWi3p4WFTYTHENkbMDDlE
yyUeFwb7rUT+wOsvyUTGyd9NoL0B5DstWMmBSZ2PY6UvvUT6PofhQVIJ/nOMFF+JKBHunk1lA52D
InQAaCZAbDqsm0e8kDv4oqRuB/AqXYIEAk871njdp9pxgE/t5a1LRghFG4zvQoWVQ2Nc0FNUgiR3
cP6pm/ofedJ/IBL8ryalt+r3qD/Uv41KX3/in6MSoue/kKwj1/SZcXxiqv+PPsl2/8KYir7oK5gV
RRuK33/NSq73F3K6L5cBAb4o7L7UfMM/FdDxX/g2vH/kUvxDG01O3H9jVMJX8jUL/aeWlPgzKD+C
Zb9ONPTYzEz/PiuxBpKYIOPuxCZRrl3moGLYX9vOk93dMG/B8jCtge7flg7x5z2JL7rxU5dsE5tW
c3toAALDsYwc5pdOJFcRTP1nh9dKfZt3UYsLnpmRwvCi6qz7JF4MFFHRS3x/aHFGDWVFrsJXY3PT
/rIrmRDFBvxp5xuehjLXgd1RD9z1qzrYxG6Vl5jT7DFGxfKQRJhIjojTeycfRbP+MjKqn4Nwg4Pb
aZVb/kyVbUcH1hRloQdwS2QRY2Dj7CxDn8SMiX/qD6ftovm18yq7OrJqqmE41I07xRc3alhrKZOz
fEA3Z1PDiz2Ztjv3WHgYs0Jl3ozfhcGppaglPGk1F90tvryhPgsRtuo4zot4Nq2li/NsS/7+aAHH
uiAaNXu2NmNcXGVBjQqE+tC5LRX1y7D+mpwS1stWXAenak1MlO1cg8nBDyhcuVnbaH30Z3f5Ym7I
/DhGY2+3B1tw0mebXm0kFWXdMiZRZ+w/zW4IgzeIJfrua1fsVz9oJeWcjb81eeHY1pYx90I6goSL
MpsENObZkX4vQHviBD9MMbRoxOB1+ZBn5uS0oydA3I5Sgb1T2jOVGVWltCo37cYgkcl+ttqLCmkN
yMI2WiYuyAgfU0ei7Zpu7KgqY1tluAIJQktEnLcHh5iM7fjdavfutx0QlHle5cB4rSe3K9O9G1vr
KL3NGbqsYN7/bBEnyBsHPo0CwSjYiNiaW1/STFsu63nnvykOwVptKivYa5ds1iXapyYpzZIRzyY+
ynnewPEWkNdVMJUBTdeBeGvXvkKOsK/irULXGac9M2lPsWexq6vYgv7WzH4dvA9y2X45I0WYZ5Q5
A4oooaT46Y91zdsqwZvuJ2fAE8fgOrU3PaagZzEwO92NSbfqT+OXzvAbbk+1506Icr/B3d20F/2V
ZnaJjUXRq4gC8zyLnegepn5bHivjWyM8rRf/HTR7q6+ucdYoyDCoy/re6hlW33CQFfE1UENDDkyS
7B8Fxqr1pnONcI6rHRfelWt5FDfjNrcgSY1foUPZS8LU5763N0Z205tH5QUC+Qcow0CHejBX6Nsp
EHDrV4Fwm6sIH/SQk0fg7CfPrfVgI2JC3A2euivN9Nky8vvU62Fkb+7bXfdA+2TQACaGM483pcbE
QiQ1NKp9ibalRYww8CsRBFDhP8BpUfurumiGqEtt2iF+KejqqEZgn52ToIYvm87DSsJKDpUiuoz5
oJzzpeqL9ur5Vfxcy2lywXQMLIPau7Y/+GvvuM+Tt/kfdP/0Qz4OICG5N9pT8Gy60dZvmwi9Ozeq
gv2sdqtbzjP+qVMSFdyvzT5MBaC+1YSHhuLHJQOQr2IIBmcK+s8qWGWThjCXpIGEqCAAfzqav5EF
j06+M7kUt2vPtngALqIIh45uS8DUCoMYBY87cTAAqj3/HA9RTdG6aBkV8frySKzmBkdtr63IShsz
wVHurRW+TAYLdbpP86iQ9axek8fK9l5YHtkWPOQD/sX1VLPQHd/RhclU4lcpirBeMCMTLcCTcO3m
FLmiZQ8hu+S36ULw121vx2th2x24s9rtKq+qYhyOiWeXHYDOAhuI2LyF3PPHBQrNGcgcIxolEdew
cTxIo2BS7cFydu9DhIZH5PfJBrtq7XxorYuZ1GMfofld7/oj6VFpsDqVq/y2mV3PdMlJJI+OicbX
psOvm3f+9uJExV2QbGM6hF8ciL2Mp4lBjdnVTV4BpBpy9coEA+jmpf1Q3Tfj/DSJ7kwac3mpreqC
1IVVnKmNGYtGN49soN7ow16ZN8eerNvYKs6eJoicbutPByT3wQ205TG0FXex3Vg/zBrVuSUri4PY
qnJR192JYarP27Z6k5ZKoPtD7OuF1pJPaCrQSRhZ5l4Z/tz0/sOLx1MURICP1Tw1z3JqWHi8ZbtY
ftugsQhTSoa/VVq/qwamrpHNnRXsc50HlvdZoyj7U9rR3Sbsp5KCtFusr8kt+cVA7sbgbOzVXbHy
gK21+lGbBEktjr3MEkF51FHwHJkFTLmKjv7sHdc6Zn1Nhu8mnO9Lpslp8MI86jDSBbiJx0S7B8Gy
nU1xmXOR1xdpowdjODixpxe03nuA+rLNdA84HJbLo1shGLXt6dZzlzld91H/gTfmP/D7oyOj8CC0
a/9sW6v6TbYLmxOvBbqmIq029+9yca6z7KGyJzM4+WBha+4VC7VXbOcvWwPGieCwj7gt6YIo8iQe
orNho0yNwA4cqKvTImHC61uCX3p0+CDvOxOvr64lXR1djpmpW2BXF4y+m38d7JY0cHS1TN0mMJmn
edi2O2Uzdgl0hpdR+eYchPsM5qouXrAAUAxrzgF19NbBulujXZ7mjTCQmZ9W1u61Rdp5VpO1PxnJ
1jf3xZA5W3tYESLfTGWo0mHwr5u3r2+doioTSwXhkxtnky6L8RwXaoWr8yTKx7nc0InXf4qgrw4x
Bz7JqMu7j075tizm4JUmxOLcOdHf21yHiA/qSP8OEdgB+WN6/LFuof4M9RpIZFbxfLB29zlx9vE4
25af+dWsv/MBV79IDFJ5sDc3tqfdp2BZ/JdGLYwKUU9gAaQ9X3QuZBoBMnfazHnd+puVDeyiSygE
dncQorI+252Y8lXNzkextOxvME78Y42xvd+6TgLQIMRuajLNlaYO4tDbXl4psD6gpR6yKojFV50y
bTFWhLYWHjYlwOx3bf8v9s5jOW5kTdu3MjF7nEgk/LZ80RaNJFIbhESJABLeI3H1/4P+T5wRSxoy
utcTx2w6migk0nz5fq/J3VVm1kQjwNKHsKfba1WEN5nfFyssKPUOtwLAM51co2l9Jr0nQuoJsRHi
uXe0a3Y0OstyuquB/pmOCf1w0OQjgP9ks5HbBZHksBPadgzXbUjzFf7+10ybX4yJfu7sQy9YeZDN
UXy7xw7THX+wj9AAvwNe+hsRenDrmum2jUV50TfBEWqdScfBKjdjap8SJ77FJ7DCThle3Kpugk+C
ZXkYI9FuJ1Fjn2JFAYef+zpkbuTB/a7vpsiNjk1W32LcxTfP2n5r2fqKpby1UlpLfvNc+Fi9CDov
65y/vnWoDWADg09NxvRa+c4Fe+EFpzOARlJixGW7a9JLLuY6esBQJDxE5SLsK9U+DJuLyB5unMRt
vo6zYf+ItYGuUc/7KUiu4TgdAjeZNzgEbMteO1+rNihWlrc0bFz9LZWTbaJciPQODpuzkoNZ8wNT
ufYbtWW/CEFO+gbvRr4xpTGuu2kqtgQfBCs6HtdFipFvirv7KivQleXiW1cbj0YZGUerr7/1eeQ/
STsblr7HKcWe8cqJ6Fdrl0KM6tSDuXGgi01RDjlkLyzprKsg0FszgiFzbeezc9X33i1EAxqJcmko
Cbd37krXo/5cROWlxGra8/Alb6Hv1IVRPkalgNFRiDZC6CZuqwUZdUWeHjgF0g0qgIMJLyONCHvs
jFl/yS3/eqwMVEjp0DzCb7F+QIztN2lVzJct7IJu5fOaz2HnHJKufR6z9tJAos3Yw5URdkgEWQgi
PGeR+JnLwYcV6cTjwegnNBB4ctHUTGmqm9Z90th61c2ZSqky3YkSD4pYZ6UFu3XabIKqzYgNdBaB
lxceyzanAzNj+ljl/dqcp9fSEQez72G31m77oCMYJ5mZmkc3GXh7PwFW2PXC36iprT+VIOa0m5V/
a6kpuMbmJ/iWJFlwG01JcoeTFSSepsM7YjsMhnGabGHc4D6YbUD8T+ALDbuaLe5QVj/ZKvfhFw5b
t1NAFT71nmyN8KBDtG9N419S4n3HDMFaE2Ct5SFS1qkf59vaCB/TwP4MzvRAAEb4ReL8Nu6DsZle
2L5ucmHUO5c2+6UObbyIwDO8a6qYbDUNCR7whvk5TSLqG0rnR6wPwlf2gvF2HDPxU1fDAyKT3ail
t8fOTLEMexz5dwPk71qZP4rBOrhW99WjW/yMpjldpzY9SLlY4VaxYEYVcV3f5jQfqDh8DcI5LaqY
qv9azxjvBsgxN4xmfITIHb10mu6hKnR0QPLxEkZ2flmHLuxoi5rxa29SXANGPeDW22xAl/p1WhT3
2q3ulBEfuEnREx4BZ0H3iZ8E4C3q8ab22kcE/1dWNNyqGH+L2a7aT4npyNvUhPNRRtZDDi696uFb
yppjmpcT+zRIHgP0JfBdTf8ii4XatqpIqnWZei7Mx2bGNCNrd6pXzxS/tCkSWe/degjZx5alPnXf
uzR5dIfI2A4dnWFJPYxzd0w8Cz29BLnmem6S+EG7Kf0RglGnlwnXvG2catLlwtBmAoxJ9j2FWwvL
jTi5Ihfmmn7i96hXzqWShBqso1pk+yEMvX3mak6fcIgYLzGp277rOEuGcFwlblded+hZV13bPU+U
QvvEs57GudglvTtsiA0Xm7Ew460mnz1DRREAv25qIgX3dW7A0svoR2TPIZBdzizFRPIuTbxTQvQU
WYTqycmG69QSaweZk2ryR7eb+stm1MGqnLjceoVi2xjqC92x8Wc6LfalSKeLhD5kuOIm/TACtHaU
636DFDOqop0bRKVzib+bs07HGvZPMF8KaWjIA5Cuyqy4jRxxzFzziHek023ATo9axvU2dP3vQ9Hm
D0kd8LNTO79jQ7k0jQZFc/qlQXBTB/HnWIrXlvstZI3iSJkkLlwnytmekDLkyoT+3RY5uqtgP9n8
MjXm7NWkz0GIL1nPsMbKVl+XwjvSam2f83YKgUthbobdCfcISfs2PUAvHO+N1smWsAxq7oKE870R
+8OKaDBvXRNB/grVztzx+S6CRrnrtIbOkkiSoOqlleECnl61zpg/2RiU5xhmppG0blF7QUabKzxq
071kEHc6oEvBzYlawhxizDMTMV3rZopv0JVQ8xXmIWqKdWkPzy3MoguLfEBnlVXIH5KmpDXiVt7G
nFzim1KVv1hpdNHH8UsC1wQmAOcSfad4IYr5SyQGbu0R5wnclZC45pJCYqq7jfCIBEhb7dwirqpe
Atx/d1GXjN9KeO2XpC0Na5tvHdKsKfHrAl5DB4oUiqAt18H2SXMSc9LfwCCD/mz7GXTeJkj3wFvq
mE8obkCr2wEzlGhra401eMW1Hx/69BKjnPJF2uWVcjVXe3yLN1UiL1UUdZsQ2Oomj7g1JRM51aqw
9PdQU+zPzP0nQHC6Zp43XkxJOVzVpr5uVJN9ddl2VroubiJTQzEIDPHSM28P7EGfhyhrf0pbh5gC
0/QLiPzlEuVOT5ml92U2ecfcd9rPjouVu63hKv/lw9MFBsMTY5+uIeC5sfDuZELh5GrdkqqZ5ldg
h/mNHvm/TGbFWngGZIzO+cpCfyJ197VS5XPI0QfDqM6nR/xn2KYEVCRf3HtJpS+42rIjRt89nEtP
U2Gm207kxxjdpILQw2lCRlQTvsICPjZmR1ZGQRr5LTKA8qoZvOiqm5Sm7ZRGZCnl0jqUyrUfQfLw
327DK3sRxbQGUmLDqeuL2m5msqcx+qfluO/TPtiYVhg9YHYtuKFa6USiNyLP1UCLZGONBjozEntb
b1NA9jBWuSOjy7EDrs+qsvxiNYM8laAcqN3mK7QV+RUcofbCSQl80SAiW9ISy52awuZmcjp5o+0m
3HoFvENtR+xxafs0Ndq7iDzvZy8ytetrbmhImvZLx2UXhfouI2/gISR8czM27gZ5yXUDGZhPrFxk
BfTEoPwDTNOIVej4E09TgrdDWyFDovN8nLqiuY/9MbvHKSu0V1NvNWRy6MralZahdvA4umE9I/7p
Du3CbLV1cqD72mH5IkEfOTtleSz8pL3GJ6og0bQpjZ0NL9ewDa12Kgr9r2lY1gdELdThleEQrZAK
2Ibqi3bHl242xCMWuLChwXWCH30emM7WzVN148j5a5wa99jC2080PeMtBeInV9bGFneABF55yG1J
+rSR+3zTzYMNV/FrB2VljTa7XcnUrVdWkOwHrz/aY0PRvfSHoBmPW0nxGa6FrnmFpX0f9PUrHfbs
1iA+6oaa1j4ZRdw8+lX+M5ntBGjMmyDJFxA+cVqYb0oCZgt45TY3mtk9+q3s78turNZjROtygTuo
SJ3XrswOqo251EzFd3ew74NSZTddl96UTTwduaRFWz912OSm0vkJXXY+EGYDAy4Ql4kB5cpxrV02
G5AcreLo8zWxDY+2sHjUY++hGlkV2ojtzeB5Fx2cTn89o245eW7DQWnVwjhYrS4c2nl2/8Nz25C2
9mzD4iqBDVwoAPkRgkB6t3S/foIZKmOdJWYwrUschEZ43UhQjNAW1TrpC/mKC5v1zGGRWRtb1vZ6
8nPsdovW6Tmk/d3slRkNTTP5mssaDdOiKSO0Mdn0kOCWBMcIWWhvZRH019JkK8EQkNMybbmKrKXD
FcKi9bopKmVO69zpYfuRJ1HdTXZTXtKzLB/SsgMSF9iftF1W0eCbEg6mFLLVHTReBIKNmcqVXTbD
Dcx8J16lHgF7W7Pu3cdcqsRax66uy02ZJHRvh9SZxlXUdik9zF5Fp6FrP1d+Vl8mlvHiEzUMV9dO
jfWA14a/oaIyTtYw2fY6ribrIcoj8bm2kv6nJAN6WEnURawQeAXDqmyd5klWooA6l2F2EWJNtVTv
EFfXbHrqkSa+e5lygaD8EPMdTP1kRjwZUyJFNZPJC2X45Ap9g7YMGp+bVDsoLP2GvgpnUhko/z5N
6LyvfPbYbQHiRm93bLNhQ9aJONZlSSkpvPamCPJNEYrqCSkSjdVQChCwJIvSYgN2v8SSTeo+Rfd2
cIZ62BWxurRlM+EKpYJDWYv8xgnjG5/TYxsMFcJYurpHkYrHvPavuyy5RA+3ZybSlzXqe9vD8pgV
Hh6KwoaspgvN/+XdwfCmy7RQ9gajtxYHuPIucnvjByT0L8pp6YEagK/Uzy9LqTTNyImLSlzWE6mY
nmwToJk0Mlfp0G3RZsySHIDJjrcxV58DIcZQC4pFGzmhF5CgNCsP/uEVzmbqmFrkCpK84TJKQXA0
RoO6wseM5EsSBM94j1zUVVMfOvTWrAjYmDFC5U2D3Pyqh4C3x0cDBMLlmp1SGZj4LftDufPM9GZG
9KJSeASFNWzwIIjXLRyfld1Rf6pAX7tI9NywemhnrOxALYud61fNQav6IZ7Ek92CkQ4mxX1OL4sV
hb4iysfHGm3PPQ5fyTNdcmAMd862bH/eKqhSmBxhEUYnQ2SIGQVRrI9hB0kOgDvAYLxWflysKjUb
9/bgjIggx/hooTm8s/En4z6QEeMKpR/5NDdHd2cV8YWXz+nRczlZG0d0sJJb7SPH7FFL+FUb7rWZ
gSbrchx/pMJFpy1Is9B0q4F8VnagPaj+ZiGxbqkG7I3Zf1o4yZ7jf5UQrr8YqmvzPUZt/jXKm6WR
FLntldFAEVuNwkl2QH48xGuCHZ0utXC+HdRJZFvD2KgyCdV3HrnSy+IytLMC7M+VvIMDxFtsmR4Y
N7ldEQ07J6WbhsC42Fe+193U9Lq/9mOBDc1Ee+xzbNnyqcIQ61oOHKUbAfx6aLseWAOxkNqaQZV8
aiMr99HITQKx1/jSG0qt0DlwwAGrGVwF8zbvvmeZ4ORxkWXPe44+Ap0sirpbiF3evK1lMm915Sdr
ycZP0Y3eJF0NI1YDWdqG8VF2s1q3CMjWUDuPjFx714hx+qLQBKEedtrkW4fycKcIhimpyU196coA
oBQzyeL7lPX9iV+ZjACxbPWrwoPEMcs0fSTRaihWpj1ba2DADXys8VK3i3kAswDOeR0Eh8pUMt7E
yWz95bgwH1z+VroinTTZTnX8nXvcBTY8yaHPWgfuPzeFfoscB7DPLj154XI73RgSFrTZxfJgR2hp
Rgd5upmBJKFxGmeBF/FgPIVmmF7rbnBeJxzkroN0qneUhPJnz3F8yfSAuhubV5Xf+z4BG+qma3rc
JcXYP3qGLVY+0qUVxFPQwUTPa5Dt9hOAcg7HJZDikg14PYscR8nODb/gc0dLc+687gGRS/gjEmnm
bbomM5blPDaQtjvB3+vnQBuXBvkKuLOK3P8uer7lhYusxsi3imKn2hpFNqCjpdc6XwzTOJyaqaVd
FTTUnAL53BaZb3mHZbrxnUScY+TnjDLY18qJB+c+CrEpjt3kaFaJd9d6aAezcVJY5gUsF9maUKTr
0uG3TIawN0aJb4fhButGO/pHEZja2XVDNl0puu97aPoxwrEicT9lRZ5+72x6P7jeld22dp1PGVAR
41Q+CFRvF30370PPazf0ujgL8sY0aF4NVnvvOwWrlob0DYg52T6y/VYZ6ksrCIfS9gDrT1RNdq1Y
41u4NxL1V05ePMXBlgv0U1FNwU3sWcMRGT5tD5EnWzPL5RULfl4cL5qsXZWF/ymtUPvAnPvauU1y
kxbiSikcQNRsbd0WaZEJB2CYTqmBGHQ1Rz4WI+0XApHEdUpfet0W9g9Bi26Vt9r7OZby2Z+KjgOp
+QYL5zEX9ZPpqHIb97QVzLYE8cWdqsLawQ440Gp7H05CrPCHDVeCo2qbcf3dVmS74xyLhAIbT2dl
YCu3ntj5HxSzdDvX6cxNB7HBFa3wZ9PmTjV16nOZA/vP3SxvrKGIN03dkjIdcLWnIDCRFq89oG+4
Xdo2qi2u9P60N3I/AehT9e0QNM8Krv4Rgscwr1OnCsGAq94TGGlxBq3BfkH/yskEKOzUEtDhutYn
Y0a6YLWXiEnFjaENxMDgve09F0PanuiBrE99M06I8pLXgkPUujbBWGuM4oXBX7aU+lrWeMTrAc6T
guu/aWabcluFxDFAFKX/zxI7mEZUYL8SmrTVS8sCMuqc6AdeAzi9N02ZTmtoWKB4HquN6pIKo2nG
BwXhlrYXQskwjsMH2eTcEOOeiRYWoFJ0L7vPJtpOlOktNh1lVJVHEklvwizNruWIM1IyUtpwmFhP
GCRwmdWAHr6D4ju0jafGNIPPcWSwdwkwL3ddJmRlW8ogbEoDYDaQ2OB3q2Uri+gi4dxBcFvEOqXW
modKnQA9UuoluY1aYzOwx69dNTg7incsF3rOXpr0t05ShRub6niToMyGZDf1cPCTrz5K1Z3EO3gX
5qQz66BhT3Ls8AunjHOb5zMRXVhNPBM83Tzh3sCNzHBXjtfguY6261rKFN5jlAfXEY178EivuG+l
0+0YBxOhpBM+9ZOYLsrB9OgZhA+oLl/l5CF6tA+9NwAqhTJ/pZmHu8XYt+NVEuBu43LfpTlll8z3
DPMORBNNFYbIE/zs6LH2mAXRfSfSXjMQPebWnTvfTv6gCNkd0pqlJMLyky1h+I1oKW+Hvv+cSTt9
EBXWMCBZQ84/4UKpVzHmcPZd3VfNFfb/3NX80aSrWKjIt3aO06HrbksXskICb9Tbai5XGQ3Dup/w
e3Bj7hVpA+sGcmn30AOewNivp/TGEXMNr3VUGqZ0iaxv0wwtB0DrdE590lUWyauwsDv7kateFQFI
TZ6kkaUI1qPfIAlCiAoL0WqoTcgpWdexAbqDbvZTZhn7snO9ZD0IHytqf6zgTnczzFQIGObgr2tW
2HfL6VC0uCh3bFpL0HdADtrRWZuGmWaX9D0h8rLPuJdVYioMHzM50neZUTUHE8sPHYWb2RgcecZN
BQkp29g5Sv01KzVK13WU5p/0VCWkhpW+dTM4kfWCfxNg4uiTpYxqpvkM+xKAeLTzdDOFfX+FqgKK
QDlq67lyqyK/IkZIHFtvCu0NQVfAdQG8ii+09Vt774e9/hlZo3VbI5zJcE1IqC0q7E/rE/Yi9rGa
HfLmeWZWkSvuT9WVMLsmOVgqQGFh9Eb9vYCARkzhZLOYy8SAW+RXsEIgvxAWCHW5aMttI0wOuMXc
4nviQVuCHZnD1rFyUR0rwAeLErgn1A4HHzamiFZYsOLiGpOONUywpPzKC57M0WkBHDBkCTc0Tsun
tkn7q44sr5kDKJ/hCnBAhDtDlv2IuNKrn9NastZ0Ov7gV+BF5bHHLJ20gIBEBCSmsSPqAzBk6kq7
3ph2SNFtNrpNtp0XB2Ll+twhF0zU/GFC2KgvGn8uB34gn3pVOdNQ7GQ0Ij7SqT9Fl8xqLtvoGrht
Idjzb6o8rtWhgT/ORuL7hnshBAyibZ0ja9lEagwi7Iykdu5U1lBcO8AEr7MRTI9RbwVPM9U1ngbl
WNfXWpYyO1T1mNz3llX4h9kXLbfRRjYaA6epe2GH664iqeACeCKMUdpieER7PMdRBa0bB8Tg1NFr
bQlpfxNB2SZsxpM77uqRy9k6k2WNbG5GcbvJ+tjHgiors3WvJjdZo5yJThN386fAi5CNzkM+Im73
cjQ989hNFYPUWzUeCa3TQhRuFLckE4sHdMP0EuDUlcGBsYc8NNdJguw+1mW7llE0YwAOlQa3MMg8
KV3Qwuzu9WjDfOaiPtBALfMY9bM5JcVuHprceSlStt37dkxARGHyxFXzrQ5kIgEgQyOmS4DV1h1u
EOzQMqZSR7xWwG92ml43sHlHOm4Olr4UyrITyQd27W/N2DyG0cKwT5LiQ7CoMBcRzK9mbHZs52UX
lfroXCYXbP7/zvD6Pxrsfy8G/P+7S98D/DT6zv91bDOEQ+2vbNjlX/w3GdYT/yLhWJiuizqH7/Af
Lqzj/MsxpWXbS4y0wz/7DxfWQGvEVyPMCm6qaXI1/A8X1jDlvzCfxNEZl0ZJ9ikum3+DDGuiQPqF
Cst08AhFJoPIk7ZPRE1wJhtqimwKNflSJ0KF5AVSlXznNqbeKPxrNk4bDhdmG2KjQUbJNoPttk2x
+dylqrQQC/X9nkZa8FF08tv5+v9/E9edJQ8RcgHv+na+esiEKJkGdUq7ynsKsRvAtcWZskcL6dJP
tD5QXwaVXzs2zgjQuz0qB8tEDD4R3MMR3pnWvoos81HpJQGpshMcHkB9Ytg5hPW9/PLN/y3F+tXE
eBFx/TaEaK9wr4el7GB8+vbnIvPgBil1csqwThGbchirxwaqIWyPzDPw+IvB9XAJC45wbYd7GoSU
8nCkvjvpIFGUm/LTUPnTozNZsAl5dPMzi8twb9DLudMS9xmJMfyLY8fzJ92m1QNshHtBCO/n91/k
zGv0r6kA62OZowScwSd5+x5mDK2W7k5ycuWojn5kKw4nvPHff8ryV/6He/3Xx2XSSpwrpePx3zPu
tSCPMqk7MNu8MVLsbYiVqaa6vmwUhMj3H3UmiVteaHFQJ5sPL1oEucs//8WEcgAvrHDTT054Sr9m
g4PrWiivW4NchiZwPr3/sD+9l4l3OCW8wGbzfBaMtWPLPraTU4zf2RXK4G4LLc6/NukrXr3/qD98
KIy7yQvDg1kGKAzfvpe0SWKfCR8+KYRIu9G2xu1Mm3LzD57CziAJMDD5Wsu0/2X0gJEFjX6BPUOU
Qzy2RLPFzOZvWmPzjRwPF38TYgHWzu65jb80XdI8ZlOdoAEvsqS6XwIM5QfvchbJs8w6olVo9br8
GU5D78w9uoMnmBRxylSYXbEpMDw7LEDdorKll5kzgLWEBY2ef0saNtVLVk7X74/nmdn5Xz8BXaaP
SFR6rmef/QTo/7ACh1Sdxli+9hUgsiWHbg8VeoRxuAC+A0YPXel9tOJ+ny6OT4QDzViG2OfAefsh
/SwLh0z66tQUfYSzDkZgKXXV315saGIJvPcQVZioN86mi99h907rQ51QblmQ4pxvUhdfjAzeWDTd
/P2h5MCUBFhBkDCtZah/mZoDqC9AH5dgEC9z2wwdXMlCGBDlqnhjAatezTYsuIxMq48m0u9nEwlE
gLHsJpRUfMmzR8f4oI1hm5386WvaDte2trZjEq3QYx0JoH9UdH1lFOLkBnLriW0+P8RafWuWjhca
8R5DnrT/8f5w/P6B0cVixk4xsYRGnK9UIO5YOuUcn7DUSz4HhgruFTqx/ftPOVPNLGsIV2FOZKwk
lk8tzuYRxmfSL/tYLSdauklwPFmPo9sd0ElgMkms7oE4DPXsNn25tYFwYfOEdD7sclq//0t+X0mu
B12ZKW2y1+Iv/PYbYHzZoIZR6hTHZnqoKqujKhHTFv+QeB2Kwt45yZzcS6+JP3jy7ycKT3bYTHCb
IUPGP5vkOW4zeTUt6EsM+67UmBslbomTXB44t0WixAdjvrzJ28OSgKXFSR3ZATvY+fPkQuB1It50
Ia49ztyKk1U7Gfhc4N2IlhSko1DrFMepo5Elu5hWyfzBK//ps1OLSipEDnub0+DtaFc6QT/Q5eqE
VW1waXX0rlxqFnDHVrJnpcVii9s9qMnDARNgb+0PJDo4SKM+qAutt7KtZQLSuUc+RpW17J+L4OzX
Zd9XJvg6vbUTNlUcFjEyJlg5irv1th9M2WzhpGf9egRKujQM/Cv04NeruhlLKF82WBM2c8ZwskPa
Ktg75vTgC9xskbJErqwOfjsRmKOxReSm34X+FT1l+VwWMddiHaHwyIFNnjxSle5z1cNca7nn/hTT
nLzWfpA+gmNhAehHVfNa9bp3//YGS028rEH+w2IXZ98hCUiXzuMUDaaBPSihgGLTmmG4jh3E0Igb
rIf3V9nvBQ1HP64CxBrjbIBM7u1oW97gu6qe2pPV1PRKY8uhiIWOpUrh7N5/1O8bGI9i4+JyKjwy
Hs6WldlXte6E2Z7oEo0XWPLhqaSE+0+e4hK4avIMKtyz/QtD3MSfYoMXEhZzZaq+ADkP/+Qhnoea
FAh7ue+9HbW4HmJ3oGFx6kFHYDJgdIRLSrL52wNmMQksx1+OW3R8b5+ijbqSjuq6kx1JHKOG8Hsa
A379/Yf4dPIXdwoSE52zU9bXHeFAxLif0AbS456GnwDtH0UP/H6e+ig7Wc4+hTN3j7NatuN0Dzoy
3k4K8usxcnSD56HIjlw/o+08WwCUo/vRAfKH+UbcpDB9ouU4Ps5zZ1yvJphWWzxU4HeXOsPS84Mm
+v74/WEBUfPDN2cFEYhxPqvzwmyAIZvmlCaDXtPrxVCRAeCWCsXy/Uf94RrvO+jkSGKkVreYfm8n
hJW3+IfPU3NSSBLXiQCxBiUj16xHRRRKhDPSjpfAL8QfJSzX7UjKzQOW8mrrDiQAybGzPoj2/MMg
uxRK3Ist7mHsWG9/kosuYsrjojsV8xzsvcj7GRIKtv3gxf8wyNwffM5jDij8VM52xa4iCFI0TndK
SxV9NnSTNivoNQVhpdgOxGWBWkjMxbil72fSRh/HRSEZKVSdEQHeauMObdfutF8QFmBAdasxUig+
+JV/+pFLDQ7Uwgfy/bOhSPIaTKCo+lMXuNOmnEdkbTIw1rbf6n8wE6gU/udZZzPB8yqZAx/0J7NB
u+9oK7q1Y6MhXze2jhhKID8ZTMxBncC4BZOFjAE8QTMjVAcMz2mGzbH3wevLZTt6W8ZAp+Wy6rMa
llP8bLsqOh3TznDGEzE01RXtCHhqTeX1G+w4xhcc6B0oi3PRqrVRG767C/AYOIEAYfRG3lCHuT2d
zRY+VVxhj0IItFzHEcw+aGN9h4OCmy3+Iy7Co9gx5LhyCuj+axCS6uSi1E0+KIms5Tw6fx9qQBd1
O0QR3uvt1PYLtBJRGfSnpLbQTseN2g3aMtfF6EIlyR260a76qTzAJ/wzh4uww7hs3/WYh6jMbbbo
yaPd3NO7biq/W1laAhtlmXwsEQ/8GIsc7lWJF1vc8qZAyq9x19sn3x6iXZkoeVWEU3Ecger3sDFg
QsZte6TRK7b41+oN7djxg1Pt9wnMdmlzyUAUxpl2frmrhEccMer3kzBakgi6oPmC3zpEY2Gpu/dX
9O/bBjaGjCkxJVyxKAjejm099YPtzt54MhrISHGb/azTwTz8g4d4YEN//Y/Az7cPMay6o7fRTScw
NshlBuafYHvygwNg2XveThOQLgBQtiZ8BkBy3z5Fd2mJJM+dTpiN/sSQ6UJ54w43O7oeXW19MCn/
9InIduExmCsgpjsbt3CEwJGX4XSSmnQR3D81/isC9NOosw/W87nXFEuYjBmxIJ7L0zhK375YkGi8
CJ1Un5rIqdZB5CeQRFO5kzX8pYHMhYtAp+03M3El7I90cGlDwW1A1IGlJ1eXPOjWiWosWptzlJNq
Ae38VZGE1HwwKH+YTIu7Fj4fVDC+OL+7jK3HBOMQPlkaqqroMUp0G5hI78+mP1yRlmAtqkrbXJCd
c0yzhhrs5SbjMc+qStZOm8KjMlO7IXwSZmqyajzRHFRUDvgVt635LerTCNZfGLUPZEWQdPP+D/rD
xAOPIzkXqInD9xwgdKLIaiy800/jnJjf5sWjgEWtToWHBjybivqDif4HeC1488CzmZ4IhX6y5oEd
jdZbPQfZvrEllo+I/S50Ako/9lX4VOAb/dBlmbUbJhrL77/0HxYARRYYl03WKvm5Z8hMHEH3VTm+
4LWHimfGIZs2vIGsxIIO+Q8exYQCr7SZPudrrZ/DJIWBP59CFxeIMaj9tdUP4w7u2UcBsuZyNp5t
IlR0gXCXjsiCA7xda5gD0AYanRnAybf2cFohTkZ2dJmmjX8w4sEGfCigM0BVhosYkgNq4bWpCAJ8
DBtTfTDVfwck+NA+FRe4MFYtwnr7a4wK+bPGq+ek2R1WrYk6FwtpcoL9or1IUT9CCu7QJVrWS4Mr
xgcl5Z8+sW3aLtxSAl9/K/bMPnU6FYv5hO/aUxe5Hjrc8nNrEVDx/gf+qzY/H/Vfn3Q26lqVdSFx
pTxhGJ1dh0IFi+NmW5GNi9XTLZTyhZuz2BCtRtQ/pyFqJChElbukKOEpvbIA4BBJZjZ8Y+HQaw8G
guoA7oNyZxSyefGTQZB0mdWmuGKFYiYH40hdFTWefOu6iqP6g3f6fdf2gQkhOHFh5F6CieHbb0ek
MHoSpPWnxk/r3WJOQ2RRm59inDmMDWwSHaB/JRR2Be2nvAtoBn7RaSnIgap9DFvt3pn3HrGBr2Ha
GIKTbDQeUmMwP78/+PbZjCdNxyfwWwoymjldxDILfkF3k8R39azK9hSaBnwj05r3Y4AM8e8+xQMK
WDLUeJ7DhH77FBgSqdV1TX+y3S45NJZe2Mp6eH7/Kec7MbAZN0wcjxYXJMs+b68WQTVUY9uMp2ns
9FXEfZY8lzT4hLO+d9SpUA/vP++vLsKvE9eCuLHUT9QbS9vfP3utKjM7i6JJnMLa8l66lMIePZkX
QQfMyRRZZ8oD+i8ps4c1f4OIKvwDHBwaKP5/tBZapDVZHNi0DwRmffHqHnsCWxXBuCrxz8pwd1s8
bZd7HdSVLnZvzTzJqDKwSfza8m+Xq8IyOtjCRd9+bxozum77yruMR8NA7RU7oscvZRAcSAXEuk1i
wjiDTtKgPMB+uqP/KdN2Scx0BlrS8I828WhD0HaASZN158QOrpOOVV0nhk/ckgLGeXl/CP+KMH07
hL7t0MfjzmLSFD/f4/qewOuiaPtTkJjQv7kuz4dg9MWNXb8YsWV8gimrn2dbIYP5y6TZxdJtQ7sC
3Wluq+BC4OnzAw8+/uV07o18kyPEyGBdlsYXPXhYkunRExcxrJ7qyvSs+ZiES/t67uzuexz7Vb33
vC448Hn5Mvn/4+w8mtw2wjT8i1AFNPKVYJoZzYgcxfEFJVsScg4N4Nfvg9nDiiCLKO3FdpVsN9Hx
C2+QbnhSa6v+HKYO3QUoDOijTzDH8HxrS/25Q0xl2KCr3T5mXYvhtW6NKoVI1H1rpDiVAMk8vTe+
dl1Q1LA/YuWQJWbgQMhM82pnxUI+h1MFny8sxuZrOcUagvQ1RRKP8rudAFTtOuRtHRjlNABLuAuW
Fj6OZgvAUfj+tANuk0O2ckf8Uo3WrqcnRcapeBS90X5BKydIvb5rOge2VBWHT46V+c9KMPVnFKtB
YUII/4cdhjizGnYaFJ8UEQRvtCsIzmR7coZOJ0V3MIUkXy2rAAaW6IvPcOyryBvkAJU8gyww4KaE
E81mMMpDhrBJeOwiegAzi6n+KgxSGMSZwxEq16R/9y1tAOavmrVzuL+BlvcX0aZhoeBlUjVVLXXZ
R2/GLBJdKbqT2lntLEdZ70qakvu/HoWCGX1ZTB0tWjLzr/jjlixTyHf4dRCDG2CxdT1RdmmCXPb9
Ua4iOz6GYSw+yKZ06r6HJ38Mg8Fc1vlKN57SpimPqtVOu4Tqoxfrk4TFMPwwZ83rZtRVMFNk2o2b
NCvJ2pyMLc4jLnHq3Lmk50LJ8/JLQ1H6oyL9jsappm1zABxAKnFjUa3cSwMzOyKChjzG+Gvl0+f/
79W4WFMTYOk2keVi3AIIqI42JQ2DpsMJLhyU5lvGNIBNVlz3d96W/W+XICTBsWOyXkpLy/Z4FLkn
C/00T2bpVy2XuQEhtut3ozbWCCTIAN5U24p0pTdy87fSkOLeIgcEX3E5R03eqzACjP409D0dbaRn
HmIRpzujHdQjxvDwBhq7XAkGb2x0LkmayrzXtANnmb8/t6Bq5oMzM2zQMEC2F+VgsjqKtyujLENO
diBVRJWuB9bogkD4cpRcK1obYp88SUeJjmo/C2vDHevBBBFOvbV5FqLzgz/Pb1zbowpxIAxZVn7D
jenljNFwBIyEoPOy/hEjX1TjwUgmLx0Q5UiGHIJRRGcz7x/ctPY/Z60tPq/sP/16/1kEupT46VUI
IKuXH65aqYUSgDaeItVFRrXdEL+9kDh+xvaUhg8qC0P5o0+NbeK0p5JbPcUGL8UWceV33Fhmfgd9
dhxi33vMl7+jreqWOzcg2xna4cEJhfHkIv34mNWQHwt9xLZMQAkXJdwE0gL818xZ32pUWk92sOMy
PB09YDqrtd85llkcUHJcNt58N5HvLiYorc1IK2A6n5weYgj8jd/AWYcTekTFsRHciqgKNLsR5sIP
3AmgaxazlklO6Hp/hm7sDk4BGobzQnGTLy4Kt/BRPJzT7UB2YqMOefcR90J1q5oDmF69GLalMpYP
9wd9Bzksvn6OKAmVqfzPR+RyWSwzjUu9HEmGQAPBCe792TKsOaBu4z8AD5upUcGnSku7nTETjOo4
ZTLoE+B10zpn8iv70OU5qqlhUsEMN8eNEqF0BLBI2UOcsB8QNmr/G91IPuihD62sd7Bu6DXjsVcN
uIs45XIhkzOw8pC0C+VJtD7Cg5OUEHbzjDJnrW84TjRXWiQbhibdavmoP8+STCuQqPkSuJqMuSvs
MCPmVW6DrrAf96k2nZqxxpmrx7DOLfFkCvF392IksFbepGUmyqXkInhiaNDyHFpwi0upQkA7SDqf
rSc6eUJMuN6mSdju4rAuDvcX+sbxIxCl2qyqdKVo71yuM9ZpvL9Top5QuEUFaAqNQ49ewcopvzUK
9WzaygJgmWUsky5Ak3Fh9uoJqYtiK4CqH3uVc3T/W66qGfO8oW/zDoalzfpeSfsjnMgxn0V0J9RO
ALkh2nNUiPdQexrPvZUnb8Ew9N9MjHRxseFLX4tg0DIP6S27whsLzXgkN2sMLu//qlvfPkv0z+1A
k/bM/Od//KjSFxHwUdR8XNcBQJLgBYnrWr4yinZ9Tcw9R0IY6nIut8TimoAEh/ErT/MpMad4V/Ru
MG4DyGWIeLhp8lUv4vAbxdux2/pBUJ3iXu/IzhBpIfaemugfmodGdERpEGa9EzYv+pBChLUtiWOL
gVWes3KtXU8LvxdPeGdOYg16V5fTgr8h5bTRpLiBboDnozm91UYUxe9P/vXJpd4PIk8zSPYN4rvL
UUjxncnqCnGyLS4PjJFD8iy9/TDhX3qM5SSzlXW4OSA14fklB0OyPE88dQEq55M4Wb4TbvEYapCb
j7SdJKuEKZe62/sf+B4GXd5NfOEfAy62F9UBLa86XZyQLdnMkutbR8c81bA/UCyO9posnGOvtP4O
s2N/nzWRgUMvVkmQzapXKiEIheeIJhZN9QMZwxjGrS4ecmtCGddcWYzra42f6lDhA+7h6vYy2s8N
MwbZwk9tkHbf8ry2G7ggMHf9NlkZ6uYy/DHU4lpziXgwUbfEyTXwEqNVQG0pNRBWlmO4VzKI0feX
4dZu5nTjWwzSQKUwfrnPAmOMycsycdIjDLaC2UsnggC6MsqtM87JZgVs0CyWtdjNfjkWg0wEm8us
LK/EwuGUW0nsGcQk+4HkfweCzP12/9OuEyTaMZweVecc0WFdDIo1e+9mTqKf2km3PNmmv9XSdD7T
47Y+NGpJTu72yOJChFq5IW6t4fyxljvDDoEzXs6pbomRE4aI2WCW0ZFbGzfvsJhejCz1N+4ouv/H
eA4XEmd3LkMvK4NdaZqdCAb9hIHlLP+uRM+2i/xJFhrjtqAWvJJV3TgObBdyDkGOTQK6KKZR7Y7G
ocumE0kOQVw8ioPT6b9izAtWRrqxO8Eygk42oGwSPS9G8iOY15FZT6cYERN8gOxnsK9rALobnwMA
GLtE9PxmCPJiuXJ9MBzFIUjqurQ6EpOF20nQm/GLOlj5nhs7gy4MOGvSBrqS+uK0uW6Gi2ipTKyU
Iz62Q6E/Y7mQoTqCdTdVwHTl3N0cD0goyS8BjH31aaFfIExWq6c4noy9TcL2DcPjfxTdRrYiGcKV
RsSNsohLEMMWtBFPh6mzOHIQxbQSLUn1ZJXqdGgQPz7rYYZapO+re05ruA+cStuUWBvuzbbOHxtc
V1cygBvLyW+AuKPPcQtUosvTBymtQ9dJRYSQWv4evWoMnq1YP+gUWFem98b2JHJTSTZ0G6VDa/GE
RRg3WhZo21MfCf9pHIKYUl6trtxjVx0K7JDm9h25oEuLmXDs8ouKqkBfZ444Rtsp/9OVjgdZV8TO
zH24STi0P6ltIJGpnwxYwm3kWbJV9nppiUOB+vxDqke/lFLXjnIs832eyHB7/6a99ZZT75j5VzM2
4SpMRu3TGRs1U0+jixF9YMvwgynxCYya6A23G2qUmh49pmn2TcA6/2CPpXkoB0rAaPyY35QRtHhb
O0AoerDhkBwT5BcQVEbKiKrSSqBza3+waoawaPrQOVykx05eJSMlfvVkt059UMoue+1tY07P/TXq
0I0XaO5RUqabqS9XFCgxGb6F+gCSHy2rYtJ2eB7qNH9prRg7dGqlM19L5YUQ7c/7K3LrI3kRUKww
7RknrV9uGRmJBsO7SYPYgZ8QQh//NKY0j1hV9bv7I111+efdyTM7twYE0HN1cd4chGcSVl+cJqd8
KWgCHLQAdRSehvxTim/hhhoRbiO0YP7RhkJ8gRo8HnU7Wrl7boQY3HOkuqrQ5st18cVDGEXFVPfi
FIhabrjuXnLpWNuOSsl2imG5+4H26f6nv1+fixCWrjpPhgOUhadw/k1/Zkh2rySDb+qnUosw56mc
MP1gDFCrNjQuke/idkOG14Ln5hRJj7dnVJv2voBuHdG5GZNTXpm/6SzW4VbQT9m5o+p+s1zF+hfN
BKxcQ/QEE/6rEiBUZyf57ziWKKdnTlMmKG01SLbUWHTFOxxeEedxKld817psfBkRtDpgZq5Yz4bZ
IO5TUaTYsM0r5Haz7MlPpEUzdoorlH5cExFchOuMCSUN2T9BScIZzJqaEQ6aGqYZptjBhDWvpqA3
O4Sa9RErqb5/1uwRyrkkUYJMXygO3SuzwyM3Hf1BOWLOLQ6mbeVPqpLn/2k0sC38/iLlYyMsQGpq
hXcxWm9RgVykg0yeIlWBRNXkYHMTlv23corQZXT1+CcK2LhttAgzzNW+2i03GYIKk9cio3awfT9Y
A5Xf2tSAhTR+FJUT6KSLK3eiB+Ui3KOfQOZ8tKdS+9BE9vRlyofutzGq8rGFuLi1afe95aqvDIDg
y+ZFw574eH+P3XhiSIRAmPF8azB7FqdLIjumCHy0KLHmwQMtRNiHthMc/nqU+Qjj+TozaIVYPGS4
q2Pspvj6Ka0iZ+8LC7dY0/rxl4MIKjUaYCB0BkF/LVONAZ25QW1b6xS1stpVhuVuJ/TXVt7kq5uP
UWzdBZVnmwI2yiJk7LQQH1nUv09DbKHdHQfiZU5yjpVtrF19V9c7fSxO/sxJJuwmgrw8/hKJb72N
EuVU2LGOqFb5mqgYE6RJrjy2s3qY6obD1jFQu7o/kzcGnsFmJBhcvdBSFxErUjpok0pdOaExGp3t
Gl+TtMq6XTRlPx01NDdxMrXbSCJtdX/g/y0DXFx5IN9JgskVVTFDERZXXgXwdFL0KDkjvU+SSlUH
5cxiSp87NDinLf0vnD0Kre6faQPGR7Mxy10Z4XufoHXybODuxpnOFPejgdT6f1kR218jJBo+9mqS
GJ6Lx0zxmcIKsgxlMuY+3rnSavaEP8WuyhEUJ3kMq2ZX4zXi2U2DBm9lCYGNcwngZsv1as/ax22H
lKNVVCgzNnbm1UnYH+upDFAREdNwck03iLZ9kkZnS3H7c5pxAL2x6POTVmXuSx3k6Y+4QPEMbXa3
CaDMgfdPsKf9hhqChqxEJuUvq56QqrLaRvxCbxsfoFFWqBxInI8Kw2gQGIuxkWu0avyG1mSgey44
h2DfNDiwbYgAhp8IrOg/szpQkXypFbLSuBHlZgaTujsUluE6h2YoHkYzSswtLFME8bP0QeFm4vpH
UhO8cMtmOKJWKT+MsWt8ak3ELzZBlFrHSk4WtmnWiBpZ5ybBzs7AJ2ya0BxRMmr17mcfDmbtRbIP
dkEv9H6vJm7eoDPcR8gDpSLYTgWOT55T0bK3cyrpuJHkezVQ/kG9MfmWGSLLWJvCVd6/Kn6kBmCc
KBTG3wzc60IP13PsBzC2bVD7aapq5xJvnRxkuvaGWwYPlZskb2nd4SLRl53+EpowXjYhaSxiLJjJ
BCsH5ypImHcvVQi6RqwxdYHFiW0omRIaRGe1CYPN4KrKTosw7OyMst015WhuS6RTVgLO6+ouHRAb
/iE3LEao7pIcqSqVkVudk5wxDak8U1blVxiDo1cpClqFo4wPiCanh6SgB4+5ozjqNHOnKdGe7MaK
/jYFhQdNykIhhg4uDPD5/vwjZokRcOxdBATP/I5wJ9CfR+9dYoHQw4INRt9deVquc0JiaazLWHn6
lJTrF3PepalrxElTnDXc7Da6rUyHGEOIL0mRNR+n3hmf1MRSmf1MO0RZOr5qYyLe7t9bV6+ooF5h
kNqzDjzp7uIVVXHYwS0sFmcba+knZ8RSwBJYvNwfZb7vL+9Ga1a0IFqYidt0Jy6nFquwGj3y0DhN
enJQjAFRrBDTm7SACBoKxDOnCqG22u13cozWML3X7x6D89xRUoXzgvXT5eBcaMIGq2acTKMOnm3D
R448D5Stj6bA/c+8fn0sypAEC8Co3hf1ciQzHPpJrbG3mBp4IiHdENQ9MaFHk2Mn+8KmEtvp3NOW
+5dU8VnYg7CDihBNRXjbi2cvH0PQpVFjnGrhIuWk2M2PYKiMvSvd8TGxpNwiKlTs7GlS1jbxvEGW
SzvrWFCE4gLBSOzymxsxmk5WZebJz8avY9Jan+3OigGVmuGjhiV3W1Tjw7u9q2UU7gtmqQ+ulR5a
Jfz37yef4gaJHdeXfdXRs0rLSt3ONE9okHQfzYl8elP2tTjiTPTG5ENAhVSC0WuSTF/uD31re1PW
nOmIlHeA2FzOAW9mXGaRbgINnCacXKPsQ2QPAea5qfxY1M5TXCKLmMbcrLMp1v3Bb1wjlFNhytCL
o+sOePBydD3MbTceiB77qEAeBL+CIwY5zcdc2s4/dpGg7Wo0Bjqd0IrOAHbSHVLK9Ypk0FU9jR34
549YbAPXt7t+ykOLJgnKcgNKnftAkmCbLWIT0Oyj3f2vfn8aLvedrVJXYqnduSezxJIMMAkkyvHW
qVYzxCqbOE0QnouzHyYPxatZAln1kLRMA68tW/078QTmpnQlajAneLC3HrtBBh46dXm672ST4dIE
XvU7AQVwuSgdkS5HE9osN3HUJEfCVxMQBRkRXIk2Ur43uDEpMMeS7phqmmy8BHTrf0NNzHP/S288
kkTRdI1hOzI0QM3L9a0KNHvR27NO40B7vGgU5cFtavcFUaxuD14YVtOI7jqABROrI+sJxZZuU7Zh
vW80oa51Ja8Xml9DZD/XaVXI9Ivdhiu27GVRWSeAcvU5z91fHHB5tMPMeZJiWGu+Xb9PDMfOpoLP
00z+cvnxERjBKjIH64SANCY3RYY9edSHDytzfH1zw1gHVo3cBl1dSOuXw5gzPpvLyz4ZlWL+Cxie
zH4Mz/h7uB9FkXJulVb5ro9K8xkbt+FZH+KnNnaVn9DFCKlx0DF3uH07yVYVmX9yfTfYIgmXRLjN
9uMKdmE+S8utL0BwzBRYLp1l1GSnalSivGydpB0gxx8EYtcAVtyApBP7+xNzY164WOaU9B1UtDxl
iVVKhLV1+4Sk63QIXFc7SHt0n4LB1zcI2MLbL6S7rXtHXTng1wGpbRKOzjEZ3Oirgnme6sgA22Fw
xothOCJFGjx0adA8dBh1YhoSZzsa3/nKXXp9kVNDJvyjtcxdDkbmchvg+61YSFmEZ0Qh0qesx/KA
jK/cRpVA+n+SiHfWLnhTId0HEP7T9v5sX5+teXhT4GhLPEyd/nL4wsBjWy0YvscB50gzqaPVYnXb
DkFYD6TUGs305ngE30BTuFvohlyOh4eYHYypE57jrmoOtkzrI3JRmpfgF/lFdvla6/76MM9oG5hV
Fs+zCeZ8MZ7l6xoojeiMDnZCiQNUQ+4r/ub+LF7jJshiqHVC7pnBKTAQL4fpQDPTjtais/CH4dOI
JG6DDV6WGs8BXgAo8edp+RnOJHDeRLQYowV9gQp2CA4QClAQxM7GED1SmboRDed2svRfyAwH6haT
texjrKOBtvKTb7xm/GSCFwCDXEQ0TS5/Msq/9L/0Mj6HI/ZEeRTyfCaZ+D6loXJQkaHflq2joU5d
82sdv0S0HdPbutGVT6TRzs5PYkyZnMQ5RlqH+GiHzonml93ZbvLosdXHcQdr+6QGTYIUcKw3j3bj
NEcLP7BHkdnaNs7xAsjJff86qSLkp3do0NkDxLO8WC3XN6MC9dhzRnGgRSl000eRQdqND6NVin/u
L/31zcho4A5BHCA+wjt1OY01Uuhm6wTx2UzdcQPUKt4Ks1HxDbPGlcD3xl5mKNC+iM7N+fJik6WU
1DNtclCkF0XyrUC8E5fDplmZvpujMHFYg/F8c+lffhAStUqAvHZ81rGoO0DgULatgdfy/Wm7cQ8Q
N/7fKPO1+Efmq2hZPZkxo4R6bXtomQIPdN1XR600bHCa/8c1RxoIOnxGj9EdXEydima47fRIwNqj
aXyqunLy+nG0UfJU3MdOhmu1ueunBEi6Zdk6yhGUcZctn7BW8QXpIR4LwH57eKTttiit8CAFYaA5
jP52jCrr7+9ySmq2ChCej6SicDmnuGoEHVyH+DwTZY5phZMtuhm4fIbRf4Uer2UBN14uUj84KEDu
DZ2NcDlcGJi4nLQyOceakm9sPX9qB+UTRqK/Ra+fkT79YGTmy1Bh7XB/79zYobR3SOkFhG/ACIvU
E3OmztRS7nQ8l7J9FNj6rszGfmU2tetAhNd4FrYksSYqEIst2uKx7Ycq9SlkTOBwQKJqv+VwZ1TM
wbi2NlOqmA8qwdiWzjNVzw4mZ7Dxe0SFIjE72WrSUH91A+y1aZIF8t5TY+4cGU/7tncntPFzXMZW
5ubGuYLXwamFAj9rdi6uI9TQzclXKAnbMpt7+211iPAOOCCpbnkjJM2V8W5cfwSFM+mezqYOEvxy
E8AQTEfHx61Gqfu3iDr4Q9z0v6DCrGk83Vh0UOZQ0Wf8EEPOH/7HhVENvpuVvZ2dgwB3PLWIDa8V
9rCy6DfOrTM3iGfNFco25iJcsLJRM4rOwMwtyGivqYq1ldDVvMJyE6xKigAnWsPZ3d/P15iCGfIC
TkJwdgHuLycxG2qCzS7Iz1KrHQ8wZbZ3M7N6wiTAP9RhIc/ZYICvxxNwG6eu+aMUU47kNlKcDrGG
10eK3GPZkb/UnVO9GIgRrzw9N5bZISieO19Ua6EKXs6+7JwsCKwxR3C5S54cdaKursoBoqDTrizB
jYVmlSkM0qCiQLnEcbQtAk42TPyziKvBq3MFi4e0yfb35/yKPUugD60S1AEPwnu4cPlFqi01lJaS
4gx/yQAkrpuPfm1m36eqfz/QtE/os36Y4qA/EPkU+zIR1TPqo5Q6TITIS5wt9rZS/qrLItoDmMp3
tZ8O+35KogerT99EPPsFinL6L4BV56UKlLP733BrpsAl0BFFao4YZJE6KHJWgOydglha1biAGwvZ
i3CNV/KOILvM/QjWXYdcdabtgAC7nKkAxh/APrc8562RsB1j/DxL/J8VhMwz/M07vYyw3YAZvK1E
q3+dxqDER8Yw/B+0I7RzP4jhiy+C8lM+Wda/fj42zd616/hcmML/DwYdzqMW0XMN/h+blQ0+2NnK
Ebs1VXPley45v8siXn7D5FY67rtJeUa4P/U0pNMQ424y9+3+ilxpHM27im7grJcMKZLU43KcAIPD
YWjd6Kz7PmIK8mshaaEkkg5YQ1W/2Rmdhsuxw+WP4Hc3yIdGqs9YpR7v/5AbbzPlZ5qhdFaokarz
fPxxW+ooC7CgeXy2ihKeV1EOD7Gp9x4C9HjGT/L3mNv7zm/rL/qQpyvojxuzQHhKEu+AR8SeaRn9
YJCgxjDw8nOt9zaUUW34qod4esAjsg6xrmFMVOpq7JlqET5LVEd3pdU7BziqsWeFtbnL8VNZ0eO8
8Zxzfc00QThSwIDcxcsIPS5AXoh6pK0PwY+6SUYovCC33karV7LZ+7xwNip+aCjVGdFTXNX60dAh
z226QFP9XcS/9W9qa+RFQxRDKWmr4bccZr4qLtgqzT1VVde6GO8x2+XhA3BOJYSmNh0FlFouFzLG
gjyFTEpO2Bj1q16F2M4Ec+UwoPuAVhTCksWWrMP1PRva9AMrUh5Qn44UT0alI73K9LtkX+Wd8W/h
q9pzy8ftRT7UnLNB6QHlWF0M989XCsVruAvnsl4ngOuPIjn1igEjxy6V5k2LMv4MWqAj0Wbt/R1G
wfFH7MtGZ1vqlSx3GjRoXJndeHw2O8JDvHOtAT5P4EAXwKs693q/VHC4qoDk7qSD4ZLX1Xpabie1
sqmygVB6UIIuVB+VKWwOSWgjTk98kWPFVhtghOup/ulAES75dUiVkft5bWy/IGI0nUoJMGPC+O+/
AlGYaoOFSf25a0WXeEIN5Q+1to3EA/GJn3vZJPl/OD0Xb206YUJGMJ0fWwfxFQ8/KBOnUVrEqWco
uBJvpgFboMdIJlZH8bUoa0/jfkec17fBmlRZbp7bxKywP6O08TOBc1R5o9vQNY1RTbI2SYri5KZr
Guf3aJQ0YleO+tXdNh+1GdNGodaibLXY2LpimBG8mOlsVQmwIe4DxCErXEtTzIIdfMqCySb2w2cp
PyhuKtUvMeDWfS9yNP9Ah2jJE31AvAiaotZ/iWHwP5t9i6A6+QvmfRMOI1hZtFiQEuyJfzAY8lsP
5px8gmavwm9lCV6jjnxu1wWGeMN8Cw/Xcaohhhs6DpjxqA1PYmixrmjCumLoVOibEbDejygX09dC
TTk4VV+V+tbHivakIahFJ6kdk3QHYTf1vaKI8FZPhjL710BXVWwL4bRiKznxuGBhRQQtI3XI6uy+
1N/UNhkfjGoImk3SVU5/cLVCl5vaMChUDGkrag8IVrC3mxHsVqH3rjk7WvQavj0asCbkQaDW2GGu
7vJizLbQVN3U0ysNn/vADH/6ZVDgdVEHYeplqWaFj/D5FGL/WA9/q3h9fkPJM/6khd3gPFW1hV5g
ObMTDB1LkA1NGXcns2m2lEyTEUqbnk1PCRzpfMcDabyhX4uXGW7BwQ+/CmanCAFhtpZ4AG1gGZsY
xWGo9RwmONC9BG0i5GPsm2p/cEawZvupLopP9/fYVSpEt28GmXB7zIgedRFphJEfp1HXNmcZO6ln
lqX9aIj63KhBjTsGiqRmKv9tBt1dKTvPt9vF7QdHAUIZvWq6LbMw9OXtN8bEYPE01ucySXWv6JBO
LgKB6KJvVIe2X2WY3fjOmalO4YhHnGRm8Z04b2uDY/iMl/pPXUp9qvN1vKn07Kmr8wN7q9g1Qv/r
hJawgW8k0qQWBxxrMaywAs2ZRN+cw5kFPQvC73AlXsNbXMXwNDTsGX4KRokKyDKOw/GQ46lm/Vmr
7PPQhT9wqnE/SKxQVnbLjYEIfWZ1FGDS7Jv5z/8IPvwWEZxAdN25QAB7S9ICL5Nmxj6p6rUw/sZQ
gNuRWeYCtCgILO4+qYFUIH4czhjSVh53wrSDTuk8wVtLVr7quulJtfrPsRapbqwXYJSwUTrLBB2j
tqIFGEyIh+mJQOaCh/CAd4X9FV8mnK7DuN5Q8y929w/i9V2PCwc6kmxSKiAIHF1OrZ1kYEYcezgL
9PW2VmO5j/k4rWlzXSMu+VTy2DlUZqtQULgcxqrjpDJrZTgPQitwUbP6p1oZ6X8YcnwC+ICNUyDj
Vwe76Id0Fh8Gh9Ztlcp0/ra8wA9519CmxET2sfwhwxijg1u1knwcs7dB4mALqKPYJm64+tG39tKM
HsSYil6+WEIiEXwBqJPWw7kx9UOSBv9Ix4neqqraOL5/0Ltwm+jBYRyqB5ANT2CoP7fsvk1p68qz
XY8qxGFrJYy/8ZNYAHCNdD4peyzTiajTI2fq3OGMJmeKmb0vP8YSQGMtKCWtxBG3xuIAkQ674LKo
/F6uuVulPQ7X2XiuzRYgWhI7n2JpIxOpoxJ1fxdf9x4oFVk0PfG9gIMGduVyLKxoMyUMDO0sAeyS
9ql2ruJQraf5pnddaH2RjHHhdYeMSDeb9Qu/qNhOfYgaLKe8mCkTmwnT2lPFeyk3Y+cbTwFhdDzL
psJkaP1M3wH4s/6d4IR+TCPeXK8e5O9hKpL/eGy68SmTyvQA1ZcX2R6AoT1Pvsz/ujzGh/Lr5qTw
XVx0nvQ/rkJgR70ejNZ4NvVChxlS4nBFIeuVTkK1knXdWj8ayf+LqqJuuTizSt/1ypgo49nFbHCb
J33qhRmWfMEYrgq4zhXWy3eZz4I7NXdKqZbZi/VD8K0Qk8VYZhvZXtFWJfx9C1nzHNVyXQmfIcMo
2wQS/ZH1+CCFW6xcDPMIi18wW0VBdwCpTvF5MbGpq5gDMfd4blIQ/gh8YVwdBKiaKhP/iCD8W6rO
Xoliytbe0eugBAAITkkmCn6zRvfizaFZN5lhl05nk3RmY2QZclSWrEiKDAYetL8/l/SHITfDRQfm
+148/GMLVVZa97Y9qmcXIo8dieqLnuntwyBhnd8/ljeufVhaM62JoIusU1/EIV3WNFOZpuZ5Avvx
xXcBIcSuw9GpKlhcmx653odCATixya0UPVIXY2GxDcoEBFLV2F/v/5zrt24GwFP0ZX0pBy6ZjXiM
xnWhzYjgwX0DPmegnOtUKzfs9WJCCAJHRoVrLtgsd3Iu3KiqRGWeayNM9rKv+WQxe+e2TrXD2Vpb
KUPc+CiHkggW8TDJKTwuTikFeMQ2gto4qyj3YCBK6asuMCW8P3U3vorXEmCayys+99ovr52ubGoq
5I11zmszf8Se0Dp2gR4eyB4GgA2q+rdQLK6DuXAN/H1eqKWOtt9U6TQao3WmlaJ5GdHsrlMlhekg
xb+uGteI2denH5oPWCy6Myhc8vfL78vyAPUHLbTPmgsMyYd/DvOlVR6CijKbNtWNN+WOfZiU8Of9
iX1fn8t7h9f4HXuIrqzBHXg5shW2CIbUzCw+WPK3YRBKB0pa78xO+cIUN6/4eCMZ1zjg69UU+k0Z
W1tausYOOYTxRQvN1HNj/d+G4HCD5nR+dhAt3vutbWwi28xXtvc7Nmr5e0E5o2jBjUVTfHFPNglG
XkOn2+cqVfKdBTHIs7smfvMLtNlUiUKk62MgTJI1fiiavCQnDrASbktl29hWuQnh23uJBFV0fyKv
zwHwD+AYc72Cls4SB+L3TIcZDMGrL4C9j0ErvBhRyrVX4vqhgmzOhYTcCmPg6HK5XODJpBnTvX5V
qEee3Qon2E06zAbjWtnKHwX2nme7omjgTXRTnH0cICDkRZGmFej71TLZkL4UH1NeOzhXYYQ7dTR0
4tHBEumID6t7COMY7JvjQ8Pe4DkaSOpdTTVtR9Ntz2Nl4h1m5aTXG9WMawMnODP7ipb49GRZeZ0h
vhe68B6AnINPVo1pZ4dxcoxdt8/eQD1hcut3VZVsUttKd5Rqim9uB2u/r8Pkldc5+2kHkdEe0Z7K
v1S14QJvKSPx6k+2vSeZyX6oVRHWiHP4Q7a1+JhfYAvUacMtNL0JPcGcq2lHVCV0WdePQ9nV/k5q
lfYAeCX+GeFNrvKwpUngOZlRV+jUWeVT09Xx74qQFBlzEUzfqkJYH+Oqw0y1mBL9JROoCx5s/Dwj
hL+HPth0aOvRzPHLMD2kMu+9NEwt9lVFeRWc19DuRFqaH5QAkDboc0PiXBJbibayH67K4tQSiO/Z
DYC8KJvpl9uhHRFDtdM2eo1bNOddS4qtjkvy98ZQEG/R+/axthVcoCuaXBOicSsh2vW1xfDv1Tr6
WnQyF5FDNOE/Y/jY/uSJ/j0bQmgqYWJ5towsSq92d6JdMm1kj4bp/dM2/48vbgHEVImRAIqTwqC2
vPhu3NqztgM18Eozp34eCrvf1qGlPcYUw/amHwfPxPzKyhG/DidMInNeb44emASy1cvZVlLOJedJ
vLZdVnzwTWqpMlOGbUbP/aEibnsyi8TflxiO0SSY8p2TJPkH6LnVyvP0Hrgsvh9cBMKy4DoRSViW
PtpaaJLfYrxOoQWibugcU9nFwpQYM4/aixaHVHv9Qi1x1DWCDtBSb77pDd4HkEWrHtX8umieerIj
ue/z3HipsemNNnk2qXKLk3iKsmSJjYbXu36+lzEm2Fiksr6o63XBDjCpEW+NwnAfEjIbwtIJif2t
puUlmmTUxHMvrkHUg5eu0CcM7JYX7P4OuIoIWASuQv6CJxhCOcu4o41rWRPnvLrUaUGfuZkHSXLa
l7XMd/h+RNv7411t9bmC9l5Ho72K+t78e/6IWgO0tnGEjPXXxqqTZ8yMdGjHvpN+qdTic1Kr4q0q
pPmG62GzQky4elnmkVEYnPvUvNDL5lOtK00jlFF/lfVgbDCkTj1AN2vv143NTXeLEskcms6V98WE
Zm42SFFW+ms0BsVj5KaYY5pZfMyS1OYpmwL0/kT8orG4/5hj8t1pjegBZeo1YbertI/PBacAnwMM
DubbCzBMWhpdHAWd/gpfYvysyrw4/g97Z9bcNpae4b+S6nt0sC+pTC4AkCAlapct2zcoyZaxAwf7
8uvzwO3JSJRKzExuU9Nz0U2RB8tZ3+9dHEGRL+6k6PPH7/S9J/uyqaNdF3u7QteZOW8LG3ByElLh
sUMaNx+38maOhlQE5QZpKjEOIJXrVbzoOYmlyDgs9eZtPGvKNpOTYg/jXSOLcy53vRDKWaRqZGrJ
/XIxZ4pyYqp8C/NBaALrhn8A15/nebRlSPSRZd8M9VuhT+TO20WQxClR0F19Dhv361DKl+0y7Cu9
uRqs5FTr6zN8PVPB3GHrzqHaMCmrHz3jYbQkuStj43ZZpuWizxTtBhfd+GLIusVvEniiyGyb50yT
i29Nnn8qq2Q1rm3SUxvHdUk4uhD2uatIjNcA6H+0ZLROby1WU0i3hFK3GH9bI5VsTFm6q4bPrs2C
OFi3LieheTbWdj/HqN91TLLISMd29paO6Ha/Xpz06ePu8Wbg6SsyibKLZUWFd3b8ftosgjwONexG
7ecomGTjYEeztrP0SqvIyynmM6x722sjgztTp4UEHpGVj22kJaeGw/HQQ/6Elg4QAHSOXeYxQUyx
miQ2QZtvSqHWsd/Oksg2aswm3snqrPQQyVCrMPA/WQ6OkCCRi6LGuC3Sne6LzXdDf8KOfYa91iua
v2h2vhbARj3ZNAuOTK6stybTJuxm7ETLpTyEVj5ablNl0q7JdeN7jYjgQGVhbBCCJu1Xm7W0d9G/
iNHFo3x4IpJef3BkkRzqSqa2oHFwcryqRO7nFc2KnaVRNn22tbmDo5wW5yQFGphqpaXqsnsTqt9w
lJGwLhHL5HVLXqbgLJR7XWUqklNpVG+IUOuBii0DEk3YrW/df+SoK5VR1NldpGeNup8WODduF0c4
OyaD3ZLbbpnZ85Cp+X0oqS3I3ZJ1d2rXazv23/lToqQ6DGvAYmDD1IliDwNeUAyFtJ2fJ/rhOg+8
HCBcK8EiMAkQuMNXOj5a5ItRtUXKtaLKxcgys/POG4ZaCQpN7gNdjat9rFRFoKZNdjevhpWQLwZf
GbPMA/885aSiHA9YsluoukA9WRUlrH9Huy2cdZO5qSX1TiI8BJP0HeD0RjG/xTaQRmtuVw+Xynws
lPTSWHhy1bDTp+yf3GBzEUgoyFbFHQetyC+TjheTN/YqRm+EqnyXV73pmSRuevIym8HAzvusaOXa
FSIev414QuPceWLP8YapxAYX/NNZdXGsysygr5eOru+M0DIL625Rr5P8olWuKqqyttb7+FP6a46a
jiVvmt6anUNw25cZoZqmCy8yLgp2pI290UvFddSHtEwDuWhOrGxvlpZf1wdZ8vf1HSegTfY4SZmS
W3dQY4NiY++Hje1Om9i9+bhvHi+hazu4U1DIoHeC5x09B30UE3lBPIfMVT2sULzBHX2G0Inn/WYq
Pm7naJOXaKEYRpP7kT3Fbb3YxwXS36Qu3JC/+tW/f5/+I3qurv8aV+2vkPjvlcBlJSK37/W//tdF
8p1ddvWz+8/1a//zZ0d/dSWey7uueX7uLh7F8V+++iK//7t9/7F7fPUvm7JLuvmmf27m2+eWRe3v
8fXrX/5vP/y351+/cj+L57/98b1Cu7L+WpRU5R+/P9r/+NsfcJhfvNz1939/ePlY8L3bqngsk8c3
33h+bDu+7PyJ3TSYrcZ5Fk3iGrI4Pv/6RP4T6tVqJIi5EtDc6r1eVk0X/+0P3eYjMvhWKhwZ3b+G
CbZPvz7S/qTqzYZyBV1XGy3lj7/f+at39I939jJ1nu7wao7E9mt1OlvRTjY0eCAfJyfalcS2hZUT
AXK01OcWEdLURgUz2Q4DcnO5BlLOENpbLRlLtwJ/sPwyn/RUVaECjuHY+UtfZcqPGBf9Yt/loZNi
ZTNgJlpXSlFsEFqHnU9EXhz6eSNL+qayW8N5nOacfFczj5QawxgtVg4zGajY4OAWSoZiH0HduM/y
sJcucKrQncjViryqDkamR5hPsQfdDTjosfgOVaVYe5X4sluQlPm8svvyRuuTlkCEPtMfeOSS8Cfo
kNF2jsbiygIMtf0+sqYaTgvO4MWT0S1KX7Isk8rMEp41o+zHmjLJn+RZy8PL2pZnEVC3Ls0NdCqW
OSza2C3YVmvoviPH5Vc9LkJzq+bDMO3KVcHmIgXMww2SUbwTl17rEDdNdbO4qbTALiTZwcw8nPSk
aFuYYyRto8iqhF+27Rhd5Nh9XBTaVNyJDJfybVO3I3HwY6Wydg4xNKfaTr513dLdQhlHpzRTeFM8
aSi1LSuZaW8onjX6FiuBhDDrHC2RK2vRgCDQlJUhv9CRbH4B+RSmqyWNlWzyqEkUF5CUY2DU9/pz
Mnfz5yy2/Sh0YNg0KMlXdpUJ2N9Uh4VJXHebziSluk5I/SgLPUsDKZRui1w2sHAkouoxJNzGg5Nd
eFSk9UPc6cvDbLO01bXHWRidEVxAwiTboW7ORznRVZ+cjPATzP50L4SdXwBl9zdWoU5bc5Dv7dqU
H/IsLZ4ibZkJwpnYWsNw/Y6LvELwO3kNk5dlKSZEmUGiQDiPGbagSm+cy+mUfsvbht5jpVM4sdNb
BLc1TvZPjVRFpmBlse77mPBHt0RdyisuZR53Y1FBaaq8uoMrG8sbDAlEAMo+ss/KtJKnRc+9WKQJ
clK0xDKRwgO7PleQUiJt60g1cjC4bAQ1aKN5s5DKg5uT3kk1MtCs2zUG1v5erhbdLaVTqV8pYdVD
39ULLL4EWbqOBG+AK0jAodfpA5DbhE3UZZVIsBpkzPOXrR0PzX1ZJ8kPW02MjqSLdHgY4ySu/U5o
833fmmTuxg1xFe5Y1520m0lJKfCXaqIfDk7JnxpuHlstsKAqCKcYjdSE/d3PuiUoxC9CqMCl5HCo
i0Qr3dSlkVpk3+qhheOLmcs8aPjUIznO2ODiBBO5qlQp50WXErGArULyAysUoms6iLaq6yQadYg0
iz7BkMVKbjBTvFuM2H40htxBOAoR73PSlS1g5pzEt7IdScMGX5D0Ko8sqtFD05RPRYwKCoIzn7lt
boEkCGsYDxHY2j3V5Oq26a2+Yz/aqvusBEP3jEFvHyRFV7qDVffzbsB3RgIACp0LnDQMGOBtnU6+
XPSNvNFJnIMPVpjylQ03zNmmXZYNLv4joj9T63VjZiHB/CFGaXyutGbJ92WXOdG1Ieoic6lxzuGG
tGWlpsJtwGdrDbX8FnENC7W5XlsO0lJIRLzPUqN40F6z73ZU6NO2UYQgmgWf1U+k5RaWp6ql1bvp
UDXFBqQr+6RQ1w19IjWKh8nRwL4aHNu+A0+V1zZaCCKlDCqtG9BGrdoWfRyWnqTUEo2HOqkxDkJH
qxvimOqCDc1QCtX4p2oR6LbJClF9ITO3a886eyCcp9am8FDCbrW3wlDwMRBm2Mabdg5le9uZWQxn
utVILrPTcQ5d05zsT5pKsAWBQHPRbg1lKC5jLRscSoODugsnandupEzpdQ0tY2byycObMJeKBu5d
WV/XXR19MdWuYluqO060o9Fh8mZZD8N9G4OgIC7W9Q7qozMneGdoVezrdZg/FvKooX4cmff8msGt
I+a303zLsTisPVMWxuRrUd3emIuSRu6AiLbxp5gSCL66qD6oN+TSGUHzYvIY1st3K4zsT5Xad89L
YS8XOYe4wmudKPvWpgNKRQW3yNDjgXPtJlQFlCdFlN21wKxYK6m6aPzFUaBXa5mY70Zix9IAamBG
+PUMH9ZP5YLCLaqcxHARJ4TFVsO5MvWz2Ck/89aGxjOiKvxhDymzUW4sBC81kOQVz+IqP5Et1sDv
xEsQN7UFkWo3UggOIM4CIlNcmzZ2gSrVE6ne74kKUivYuPNwuzjtCFEnTFu4is0QPeRyH11ZczPm
npjVgaQbu0XkIk/VcqVjSir7thaNLLrIdH8gLB/PEivFNqmfW2XylGnuem9eiu6G/YIqPNZc6wuw
g/ZVMTtsnIzOaUmWG3Fyce3F0R/6fFZuJbmcmCVazoMuxR1rNyplH7v4W2q1L6tkqW9jycxrcvEk
PfHkUpMf4c417GL1saScUxbmdTljo+Pih6W3hznKwYa1Up+vJYjjuFjBzepXMmL7uddjlYq5Yktb
VjU5gdmaKJ9YuqrszBh6lXWvGZZNEieatHGaDNJAWbS97LasyGJLNRgPKDSfPX8IgezLQlREASNe
ly6dwlkKQHObXkN24Tj7VmHaPymrVtCl62qR8A3sV88Lqe2/8xthvllZBF8jPU6uRS8n2iYfhcr4
ihflrJgyuMm2iK3QD20juXOWLg7p8ryRjc4movERFrXnYTibGilMjrC8eGbSdHvypp4WY0ov60lV
I1evavjYHfyWBc/hsrtRSr2az4pMGQIyHGwY0JNZk1qPZwALckjulGunajMRihtmXxQNJxxfUoz6
gNtu77ihtQDRFp3EBE7lzHowqn4ZWKFa7VOVIXsPgD4XA7mwtPTbdsS5k9m7jfWNviTjWnmjJS+L
0wqQSp/LZVeVwio8k0GDB0c8GvdmslQaomyevzdBwSXNW0uGjSX6RD9McDCnDfg5CXkQ3+wZm1r2
zJSWB/WplyYiKBw7tB9Bn6Jv3dQr9VlmWK3FOp93VPHsVrrNlarJ/NiOTQ7c3Zz0WyVLydZT66G/
ick3js6WupCsfaH35nBoFnsdSrMifKpucnpQZl2fKAEMhuxVdjNj9TEPyu2IIestBjTZt9GiVuWq
VZsGRt8X6VaQCN56CW5r5nVuGRkbDrlsy22RYH6ZumMXdcYFO1Zb32rmlJmHhVSL+UrTs3HZSKRf
WU8WXp0sNosi2f3d4rA/qtxkImblEEXtEH9mw5zmQSiH5XhQydNwzvRFqqrbthHtuE2o8iv7erRD
Yo1TRQm/Gwn+bluDCot9T16dUx8MLZz1W20ONdXDhnJRTxR3Vjz4HzgMZ4wVKF6rGpyB8Cwx189f
QA5hqkqmSJvIL/j4Qm8ySO2VVXx/cer6fbZ5eZY5Orv/agahN0W0VXRKc0fwChbeZSt1deYDC88l
u4x8usPbjrmTLSeOgwTbiIMpKjwhZ4CeK7kZaz+0kt/cuf8/Cf+xCvX//e/HzTcHYfc5T5bnV+dg
/v6vY7BkW38COGkoFHkx8EFUEI+/zsGS7fyJMN+ikoA7LCFQfPL7HKzYfIk4egQRKz/gV0DK73Ow
YvwJfIRdMAC8YxGp8U8dg191UGw1HH4AJxn0pPwWtanXHbRXk4hasNyuBlREE9l+UjZnUb1sXzyO
d3ro6xrv72Y4YpM+xrGGOvPrZual5rRPakTQS9J51cnbfH4KtR/aFF/n+ikv+CMezO/WqDpxgAJ+
eOPwm3FLSggLNbAb6xL6Ov5F9fiFbSUHoKJwvEYXmykD79NJDm7smKgQ6ZsSFnellVyIJd5PzS0G
ONmWfOEnfPrg0p4yfD5SfP2+xrVGx9QAme048piSb6hOztTiLDCxKiuGpwmNSEFY+MhopbtYqe9r
Rd0ZkXS7qjvdRRK1K6XTNSrvg6xO+0xiCyoMEqNZbHtXmk7x13+V5/4xe/11jfSx1cQLsSumAa/f
WgxFfMnMumV94wAcghkofbMdUog5faqeSXr1RZ8IZSPdylvS6SKKdVD82grQJOyauDc8Weq/oqoB
Uy3vlqjcVRU6G0sO1c3H/es1qPj7SuE7ruIBCJfHnCsJHBxhLk8zUvUCAejcbpKErEOtj2CIONYO
yAm9TVMOCFZk/+PG10n8zWMySUMxQaZAlI6qrXJvC0jDog1gDQSlGTKOpK8fN8FE8KoJan5gpmt/
ho8E3/KoCZC0RI+1tA0K2T5n97lLjCxgF35C0nK0kPD7azusVYTGYg5BDfn1Gzc7BW1QibwNW5/n
qLTFRZslyaaC/OwbhYX1pJ1GPtUMHD+TiICwtLn9+E5/Fd9fPs31EsD9OOLwQHX+9/oSjKK08jyT
miDTneyQJem4aRDXP9nsNbZdQXzRWdSN80MiEskdpFD5GmUGrpR5bx9kIxMklBd58jyIPBMbx6ps
zwBN2gP0jzvF4Ke2JhvSb1MTXoS1cylqq7gwqIYFSjbsEfQIP9YVV06a1M0GoQRKb171QuoDLcLy
ZoysqyEjiiQFq6mqTgHrig4oWrQdl3GQ5Aa5YiYZ21CZonu9Iw52Wkmqo95Tpg2rK1uo1kZPYC4Z
hJx7Y2Ph/i3HB+IN8g2U9n03yyAV4Bs4eERopjPpQRqlDMJUVG4ifXrSC0HRyEx8O8SV1Bx2mjqq
G/hBzoHkpxMD64id8lePMDAjhS5DPNYblj8IpJ0PRdsEOK3iAprGmdenI+Yd1XJrMWuVY3LbxeT5
1RO6ePDTuA844un7uNYwmEiMz32vjVdjrzm4/Wq6py+FFbRFBSoXYeRPutxFOxguqCcTMrcsPQCy
za5oIjCQWom+RSnx3Ena71hEDD/Saghisn2iYvbeADNgFis60bW8rSOmwhzJk0FiUsME0kqoWJPu
Ilra+7rPnz/u3+uCety9DZZuDjr8H1rE6+49ku/VgHc3ARLIbFfWaFM8e8ql2e1lZq28H7vN0OZf
2aTLf9UpXpUpXm4T37tH2KG6wsCGjmEf3aOsVQAsnWiCFrX5c93aF7E5KV/DBZP5j2/yeLnnEWK6
IVPtZ17V3rS0eol0uRyKYCmta6OvOd3m+l3ENkNf9OskFD8+bu+dh2qqMkorSus2Yrz1zl9ssxWk
sNiVyE0gd5gpwVY7W7NpE8Ps/FCw784Ur8tPWfG98zhp1JIx/aPkz9t83ajEUSefkrEJikjLfMek
bjbGs6vqp5PP1jdz1GlMlRME0yJ2EIyS100ZIzvJGoVaoFriGfXYo2aNS+AYPZwuDhfGOO3HvvtZ
y23p4fV/4njx7o1SpGEnhQ5QPe6yJiJVCyv9JmgAyAvDuIBovG1xqP34Jb7TadBEQ21hl0y8+nEg
r0MSaheGZRNUyA23nPU/J03uV7PIXTNX7oUCOeDjFo8IyL8mN2pABms2NnZrDuTr54pIvVmmRqoD
tXOMB5OYZVW0+zhxmH3n/HbGR9KXNFPsqVKoG1tt0q92KzZjZ1ZbA7LePp6FeYKE/94abJL9w0nB
UCnjH/crs5eEXUYxL5sonM4CgKjt+VE43xvcECAVTNJGl/tr2JQtp2i7/Se36oxdml8tDlfDMGg2
r5+JFWqp0YxOHZDLcts5Y4CR7UEFdZ/V6CnN58j/+CWsffe4b1PNoxrMoYZD0tEwmk0pQtds1EG+
OKDL1UOdnnL6f69noTZg8eKoRd3xaPcUmWmfh8tYB1ETUxjqhtJTpWbejsr8JZKj8/4ku3T9xTc3
9Y8Wj6kGkRNjYkCmboAkn1y6UBquRCNSvyiHx9YQ6rRpLMr4emUbvjW2O4OtXG9mX4dWvcxNsXPA
PYMQ2+KhUC+iWkLdaGnTLrWS54+f/ntjm4omK7u5+p0fi4rBMUu5HPo6yKT0s5VPF6NWXxppfKLo
f6qZo06V9T02A/1QB2Zby76E3DzKSegLIfmfmEXW7eHxk395Q0fdqcobByozN5Qsy/dEGzbFIF3l
vfm5oz728bN7d6T+WueQC2D1+evzF8vOSPE4xoKixjakyt1SP2S9YxJTr1y2tnGB2e4eyHtHba8K
LCO6/bj198YNMkXMxgzCOPjn9TgdpyQZZUEXK9TVCsCEUNWSLfLl/9bK0cpTdQnZxOzMgtkePLAC
BAT5iUPHO4s3frYK8mUmfg5vR31jcgicbmtNBE0/XQzV+NWZllulTa+tOLyT6yL31xCGE93k3XeH
BQ5PjlZXpcfrx0cdSp0WYYkgXCYlkIDkN8t8W7Kt3U8Wk1+YpPCzWmWXYr26DxX9/uMHe8RP+Wvt
YT3nvlfWPSPw9QWk+OxN+APz/oTyrarzBylGyGBmo0cq0qepzr7qIvmJpUlJwoNSuEVV+B9fwi9/
0aOxwll5TX0ihRfW/9GGsEroXpkoRVAZTRgsTf6cLMrtUE7Q+AzJcod4puZk5Tf12GhnRZGN+Bqo
mzjRcargnOoDpmQ3VMTiQKnLs6g1U69qh3w7ObZPqtjk11OW7XN9xiorFojJlkvHGCIs5vDpbOL2
nNCOz1QBB7ecjPNpcrKg60hZqCmRBpYG3VzRBtnHSXqfE+rxpU8SznTwKrxSamHR8cZMiWq4KeF+
QbIa4RMC17pZy+6wTczRlOjXorH2aVzFZ7FjjL6xasDisbgoI9EddJmSlLokm76L7qchHzyRaWdT
Mx0iO0FnHVOs1yI79YoFHwl8tWUf84xWhyPfElWc4BYi1XcoGNTtLEXmPly0q3jSDNxKknJDxbf8
qiwONe8qPK+LZgzaBTef1rYPQ2Xk2xkLN88UPTx7hcKx3nbKWUa62QpU/CwM6wmn7UutnPcJeLhP
yWOk8tYY572iSPsKzeHH/eGdZRIlMMYSFvFBLMhHYz1MS80pVrZHN5apB5+Yen4U38htch056S3f
OjEI32uQAxcU9VX8QWd7PQSgGU9SGtciKHtn9sj6w3IHmkGoZGf2MiQkcZYnbvENpMXuBltIrNVw
7lgjAo6a1Js4n7PWrNhk1qpfQ37fAHyld1VJ9WKA7ISAqQrMIXM2wjFuiqJ4FlV34NLKi0gVuruq
hPaKk6oQUaf5yujK8kmXVG3bKzBycCBJTpInV1r10TC18atglSbXkqF6NEHOdpHN1INFAGkSQq04
6yepO1uK+MrWROs1ZHrh7rKkvlOrPwfJvtObsT8xV7yzgK8mwmz+OYIA0Kyv8sVSp4+1ZnW9VbHa
FJ6BcyNbT8OLF+uUqcLayY5vFvky8yFGkSAOR3OS1grRo7mqAjUrvpmpseXAcWKH/c7mDGU4vC8i
u6DGHu9wQSvqPm2GKoCR8ZmKMOTAsvycV/EOXIa8NXY/ZqTdQHBqT3T495Y6c11yiJvFffXNopNh
kKhNchWkbXKW2cZzLvAzaotrtJbXRmXMXpkOJyQna49+80BJ5YYPDmsZKezrN5fZjb3IHU4ZWbaK
GcPlrjaKjZVkzlYPxxONvfdoKSSAB6/VjjfoRj/nIYQJRwS5YV5LKfZWel/AyTHPhVWdS7p1p9Xm
XRrLJ4yO33uwVC/IboE6yIboqNcYoxlXkq6IYCAAWWk3gpQyN6+S3he1sjFmlYpslj18PF/+OpEe
PVpASiTMmP8AkR3r/DNy9VqDhS0YFifb61J7gG/lMI8bT1pGjT/BXcG1p+IpMbsd8BLGB9m5gqWb
J2F442WWU28AVQuiIeaFQFANi5IO+4+NVDHdN+l3XRdggVK7iSQSFUrUbJ7SNncwvJ6crPtqiUXz
xaJ80rLeoAzuXC5WJgWEQsVIw+JHoWFRBmocgTXa5+A0A/VnQmtTJ4s3DTw617IadVtkjuQPSX33
8eNR13npzeMBSuMQCQfU+kXAfDFnGLluCmcKq2CCi+7JlqS76noAE3Djce4yzvS5t7YilM/mdXcQ
S2r9LZ/Lbdbmy50c637Xx/i7kUtqLFW6USw8DEYikrw00b+ador3VZQ428qMTyFl7yxMmEfAVNeA
ISCur7PhiyvvIiOJM7wzkRZMiIm4HrcvcbIZ2yk62IK32te2fWLsvClbMa9SZ6EmtOqhCcVd14EX
reb5BFkK5n7QjHq3xcwHAlQOAiFYl4FAhLwltg0+oSGhS8whw+j4wQZpWsropLVPSIeeprH73A/h
6I7ycpNC0zib6rzeyGvw1sdv953967pJWC1EfokMjoecaLuotnq9DGQHoLZL77UyJCOyqhqvlqNp
/c9cZhe7Si4GCjF1sRvV8ZQxztsJZ01epILJQ6NUdTyjTmktlNAeMY+bs/N8li9lOcYmb950ePCU
MxZScG0NGy7eidt/A8mt9g/QbgA5dcxGjkvuRjMlRkjCTJD3Ao8PxQlgsWTu3EEfip6aML6jl7qT
0UNo/WfX4qOmj44uNcwhopJzlshu3mXhtJ8r6gdiOPGG3yz5r5s5hsTtQcVGo84YBM5wUeY94Gob
QPA40cybBX9tBo9mclF5hdoxRSKSCyiBpLsH46Q3+9Csq/Nc0U95rL49763NrIlEFAnXkJB1mXwx
uFSIxzi2pBV1imyrdvpdbOqXZhI/4elz3UdF7FLUOq+beqf2Jz2U3+0sLPiQ3XGFwBLsdeMiH1b6
Z0TjQjore+2mD9Mf5KuQoCMe4f3tIYnnng2Rda72Jzrqm93jeuMv2j668VSSEvwAaDuC9GM4+aYx
10oth77Z9MthuK/19AuRgfdTKw6Ocspk6M1UujavK6uPAgjrG0VcVOJfNJIWGAz2UzxDnS+i87G+
UvMUVZxzYlSu9/JqxTlq7AgTWaSI5MXRKoOiXF0UVdccen80VFDrUxEVp5pau/WL/gTpqHY4GpZB
S6RQBT0yYvZThlsVUP7jN/h+S5AxWRZw2jr2o9L0XtSmwgDp8eGAemeWa6lo4ii7zJfoG4Z/5SGu
+AQjEkrfMSRYUJGEv82dzU7TbxM1i9xmyMU2bArV7ydsUP+F+3vR3rqNePEkrTGDh1jw0pJIXFvK
eNE29b62O09Wu92/0hTlBYzbGO3HdZR0Bh3O07AMlAQmgLD1S6etvCZH8NbAQPu4sTd70rUzUlcA
vMZfyz5+b62EDZ7jrPc16y3V3GKTNOZl73QbLDj2EBHdTNI+fdzm21WZyj14INkAYEv43h+NAB2d
idyF68vrE6+aMboiJ+Cpq1HbRWIv6cWhjutkpShvys66y4fmxOHqnVXj1QUcjQvyMfVRnhjvNb4R
a7ooPgVbbHlvP77Rd1YNugwnOCBrigdvlOW1uZjJxMNtFSU+Y29euwixT3VNCFdvZxRAQkwZZHaC
K4Pvdedsu4VpO2MPa6rStySRw1s9LcwtOwIo8+UGg+z4ZhYTxira/H0WKcVbID8/UxMN8Eu+w9nl
p12J2k1sdQgsO21IpwZfy2txl8mqubWWZjer7XldaRfppN7MpSAjOzGnPR5Cw3ZMsDJHVTHiUjLJ
Hnt8yQtV8Ql8CuJvhcdLB9y9jZpSPw+LkowHDazdM7usKr0+pJ9TLCeiSZC9FbRDYf+s8BJEoBsb
h4r01qGUroceC1FUGgYSzMXxnFE+U3rN9pdBOw9RkWyHVVRNFhShjU62GxpFDQiCLuHMLz9El+mX
dah/icC3/Imab23gU2UVHZavuvRJS/P8wEv6ZuTmdNdxOvYqh5gujEqX3RQ1hrvMobWDnFi66EXq
/UjagC9J6CHVOj3vCbuqsP1ynULiuIJFyk0MbzXoSyu80nWSQGHJ5W5mwrHQDU5NpoJDfmwkbhLK
X0Xb348IcyBHq4iflH2miFlQ21ONbdMiAILOY32NaddLDLU9FJaGZWYkzYj3Mc+IsyW8iUNjQHWV
NmcUy/GWZISdEaFiusYKHo6ov56lRavPYJiLS7lh67lynmdkXBsn7bCEjNT0YENn9+RC3zeELm90
s5P3pHQfFCRHO6PIx32iK8Om1JQ7bcZYt0Bhk453iaLBOFesgszbpvI6O/te6rm4HJbmiWM2YmKS
sTXwc9fRly7QtDzdjHK1G+EW4Hk3FayBGUID+AA7lOIILlO0Y8L2iKB1PNOZtU2EQ5BP2VjbSWZ5
BfLOuxuJCQmSqcMdva+ML7Mg+ByT1LQ/h5wzYR2qhdscFwmMQZBSbYomPhvRSH1SILlgrVwProNs
KVCKyPStRa/O9L6ddgVYYuSldbNJo+oLUrh8G2nEE4/2ON7Y3RByOtT6vdSGF8Kc5YdRigzcFKLs
GmceyOlVn1pu60yuNOvhwbQl3Q91ffxmlM0aKYpyZrMSgTU8UEy53g2TIpEsXWcN8DFGY6Szzahn
Y1e1ong7aEt705e9GljLkDE5I0jLB2PywHNL11iEOMcIRt5LMsTrFk5zWlUmX68+W3K3U4qxejSI
jd6HqXHLOTr7TG0TxdQAA3JfD2b3GGsInFP8bkKsNtrx2Yhj1B+5Pg71maNCSvalWUq9LO3vk1nZ
WQAWpObFXhdOGyGNXqHhu5bHnXk2qcZXK56U81pGMNCLnPgCy1quIAU23iqe6xveyaL1nJDrtse5
pefE5lYz+rNycYYgRwDDlCKNkKRxbe7k0dyEHetroRmp5qtNtFx1AnpZENkz9EKOPZdW0YbMGU2P
Gb4yk66MC7S6lZcK2NOOGsQwagtFKYpqNZCsHjc10UyWvLHSSlxJUjlcWIUznLUKY2arpH25KUyp
vUtmSdnreaXjLl3oyfepCq+s2MYRbWjNTYW0xBvkUL6RBnxf3bFiJpsLE2uBdNwPY3upxdHohXX5
A7EecdMiTqKNqJ2l8SS0X9iq56G5V1ojaoMqa8ZLozRuMw3pSscJ2gGFOc+yeHQLEep+LU2enOlX
WZ9eQ1Uk3gQPv1A8iCb90cxCci1HOjfy/NKO5J2VjHDLxexaiVn5loV0vG+UB2lZgGVkKBi9nYIk
5/nZDM0mWFqyg838ZpHxzbGTBu/sVsp9zh9f4CO0vlmaOA7LyoNlsGLUbHxwGdOu7ZZjyDT0SjDF
3TWY3Q+CEsi3bufRH8ZoT2L96LHkfFZz/rPTWT9pCAEdVLauHs5DkXzCSt//b+bOYzlvJF3TtzIx
e3TAmy3we3qKoswGQVEUPBI2E8DVzwP16dPiL4541LOZiq5elKqYzESaz7xGWZ/wXgeJ2Y2ferf6
lOrk5NLXSJL15l4Fw4fCt660qi7CYhCXfuZtlWYDemrv5WB/sz3wQArh+XiZaUpnh4SVMebgThti
jthjMHZ9qGHEXIp65/vjVe0mJ89HntQIlBEa1KI2M6I9odull3HtRPFQveSSBQweUwE7tgk+1nW2
o9aNUEn6A4WnfV71V0mZXqTOuIXW96KX9Uep7E2qDHVCaGEtlhLFu4DGcuuDZ2gXvP6RQVI6Z86e
4vm1lXwxpgFV+Tj9JBv3ykLZOWJjQqMp6lvTWg6By10wJWV9D7cDruRSPVoSLsXs7w1H3NArjlw5
QOOYtOdUxhA83OTaNqqNnRlfNLu/s4tJHLlnQvgDXzlTXws5R55XbIfJqL8FFPyStLrQu87fJ8E9
9tk7DcXup0oUV0PlXnWDUUa5ZDuqDhZiaZ+G2DEOFv9gsmJxm6PYvmltuFqe3kWFI7coveFTEAzI
M8GljWx/2dttf1/U04uae3lq6d0PpxLWrDvtU8zY+88zimbZnVPZiELdxQIGxRaMpLtLoFOeqGD+
+HMY9lZavQLbLVDkq5v0uZN1PGF0q81UyuDPXHoyBQ8Izs//Yqqb2dRvQOM+JrY6jP57hrc/Ow5n
uR49d8q9OpLhv8uhQ7OSGttI7Pu+i4LUP5SDFhXaB1Gq6yB2b61GO8Y6HdUehbrCfYFDepo7724w
vIulf8IFeTO8hwj4PfgFpbtqi1MUWtOLNZr8JZVRNpIOGErU+ySGtmpipFJBQAQN+udV/z0oNZg0
Ardg+WBMnSOlisKMg1iWNRsfZZTMDDVMI6flXqoy1CUy9O17BdHfJ6aDnkG/At3OlTK//vkvE7P1
tAUbTPVEOe7RNyTefuPVojmbP0/sjVR3hSAHq04IwojnFdA0z6AICb6p7MdTEjh7mK6gIRGQac13
sty3du6amBH84G+6StufTUm4Kh88xvIqQQAQ79z5yawf7R6jBkiQNIUsezNTWm789/qe648+27q/
Dn0OxBRVF9fZwGrO5XyBY9heBuX69DdH5UN3WngQx9Q7Sdv/+1T71cBnFeZem7SuUqnYW3HwYHSQ
VBHVHNv6GgOMd+QE39oxlBB8TijpE6D818s7LQ6GGNBngVaQalrGHSkKzLHxHYLVG+UlpDohWYGK
5Duet2AwmzTchfb+flRj6AafzFLRcrIOaV9sC817J6V/a9NgMgwtB2j6aot2dsB1d/RMfOs4B3N/
cnV5qoRE7siHf9g1lBBZXgjh1sekTU+u957X9BtryqB0rn28ffgtziolRVoWUlSCz7egeOxiQbLL
PTeLutGw3zmJv18xOtyjtV6HPxN957PTMTe9zKauFftULs5F41TLrqpMSfNBZQcMZfTN0i/wbJfB
fadt9EZm/8vIxqpA8utVgyQdd4PHJL3eP67dw9i39399zaw1ID5jwD0NNev1EMniIgmMLc3emYcL
dPF96xqjmg0qhe8M9MbuBFy06mmCaMU9b53rL9dm5QYdrurcMX7RfTbb+24uvqNyu0Vb4MLr3XdO
91vbIyDDcOldAb0+L9wtmj91BdH1npZZhD7FrkMzI5neW703PtCaH2KfgZ4TLdezt6DLkFM2U44c
kISv3QpNdOy7P3+gN4egJUCx/qcx6tkQU1kveqMzxJTNVy5C8aE5+A//b2OcVXYSc6rdNOCCyisn
ou0YDsV7TYc3Pgga11yAaAWCbP7ZIP3l84N6UQ3ljHo/BPqjL7LvsrEPqT7/B68zP3/lA5Koghk+
Wy45+dWku4xTe8ujrPJv0qrTENT49s9L9vZ8/j3O2ZJ5diJbp6G2B1RHC5dCbhRM2paK/p/Hefvz
/3uc9Vj9sm6ami0weMwHit+d7ll3WpW+1yp4cwwIuT/5VIFzThkYZ7fDjHl9n7wYHyfz0HbvhRhv
D0FnkgKix2VzVott/BkTR8E0skE75UN9KaV9+PNKvREwUWoE1AGN0GEuZ5elLgPQiQHlXrGUP+x4
vJqr9FvbV5eYCv79vYz+Hf05wloMHc/7dAYGki6fv95PxCdhujAl+ddYFSAxoGPQ1+PjIw24rugv
H94IoNMjvVbvwSFdB5poQ+nLnY3BrZ777xSq3/o6a/AHpc6DxrGqU/06lquG0gmEzliDfrf090n8
3g3z1nGxoYd4SKiDbv0tzDM64aJ6wseZq8s1qxRxQYkxewf78tYwQFBQ+/NWzcnzRnwJgMRPYh4Z
y8PTTEyUKMl6rC7681b7qRh5FrXyXHqrly4hF1j61wu2UAv345INQBH6RsxUE9OdaXiI5rUbr3F2
Wg4CLfA2Q+ccHco5RmLuVf+lcNEido0wa+uoeK6WNYZYQrutwsUM9gW6T8TDp1rZH2oB8d8rDp2F
EpB1LR3nnQfyjef41QzO3v0+7UECBFa9LweL6vK3wTb3uS6uTLvb2ma3//OCvTkaBlNYYwAxphP0
er2SAIULr2EzZ1220ZcbbXVTS9twEj+y4L0m4VubgEjjvwc7u5qx4OUlzRhMT6nV+lWYjl7ouZ/+
kylZNCIJDH/34KjTYuj9iQWcnDnkwESTnu4TcO8Nsb3rvZOivT2nf492dkKlpObcCEZbBG621rx3
tMfUfOdae3sQcBzmio6D5vz6K8XSa8uqAcbia/NWq+/0AAOnrn1nKm/d00Ts/z3Kuld+udhKueg4
Fpi05fI41IOLZZiQ5Z+2hv3/OJ2zLd4AjpazxUDSwnqzei7NLzjRvHMVvLmzQSpZPhwhiv9nyQFv
nS9RhV3jgH6vqR+W2+6F5qGZMkVa+3c+e3T5eBQIa/812jmXBuwCOtxo5LDR+u2UBJsFPuhMcz8d
/xp8+nMoXlNgIvQVzzeD2+oN7vUzmwFZQKgIu8r33lm7N/fb+mD/1xBnO6EfE1+XaLbsZw/FN3Xy
xYje3n+03yDsEnzyuIHxf73f6OdkMd2Nmjz1ykl1mBti2+hkxe+RIN/c2DxwGKvwf78BPhMbPSfs
4AhxabkhzradMSQfzDq0q4c/3z2/j0RtzSD7XXF5yD6vC/vLEarNJtDzjFCndnBptdpj39Mhaceb
nMT7z0Otq/P6pWMo6GIAhnDC4ap7PZQ0m9QYobztY83b+e38CPxhnxrptVakKOhe0q6t8+GdQX/f
GAxKjc3VkXEB+n52ERVLULoVOsp0Lpat7n0KkJusevXO9vv96DIKmvccKOJGkpLXU0PICcx2xfdS
+bKFUkIDsNoW+qdMmlQV3He+2ZtzIm2mIgoj+DfkegupzElaztOgFTjQAQvW6Beqafvn7/XGMAaV
PA4stUNAiWeTogtZoq40VwRaZkTEfcnMw3as36n+rD/mbFsYcMTZ7dCGQJGtv8YvO1BfQPhmBZrr
Sa+jD+w3+vDg527+Hkr8renAJ1u1grmCQIW+HiepZZkNAToWlbA/2E6zMZRzC7nlrwPgFV5vwYUg
jwefcnZHGAu2paVnVSBIiy7yHTCSmea88x69sd8cw0fABlgrePBzmOTg57KZhgWl6WDeOqa4rPTg
Us7t1kSDpbbrb3/eCe8NdzYnUmsV07et9q2ad7QkbvCMDdcuQNBmKFn2X/6D4VAcQb+HYjUgkddf
qk6FbkpXMhzGyyjs7GPcUdIawaXMD3N6g38e7o17CcgLN6ALM4J8/2xj4Nucqk6vqr1CeG0ykidn
abfA+xAUvc7m+TDO3gFlyHdGfePifTXq2W04uliozaKu9qARoiZbQLlN27nP9kXl/vMg/5V+1IOo
+N+5OPIrUeX/mdjy/kWsMsX9+Y/6/1BnGertLzvhN3mp01PzVP+qLvXz3/+nvBSJ/z+gTuGf8i9V
Kf7wH2sWvdZtV5YLf/AvcWXnHw54/BUwRXNlLc7/7//1X6JSpv4P6lOoxa/se2Ic0vt/qV3d/vMO
/Kfi9f9FXPnVTen5FgweAG8E1Nz8tu+db1TNC+oOkcvbrsi/aln+uQXFGE7De/XV11vz5zjwX3/K
qVOIJMN5ff6I3HNPb0vnFtUAY6YcdWymcpOm71RZXl/8P4fhweTIgd9lauc3ZYxOqmi9NrgFnICI
6LOevtPFeH3j/zbAeYiLf6EwW5MBekBg/XVu3+XV0y875r8+0a/iH69vxp9DrIQqrg5K0QhWnC2V
orGnIY7h344K3UR5YS8qnOw73f7RpM9/HuqN5aKsvnKT1/cL7cPXX4Xlwt4yM4Lb1jqpGqzcX5UH
16nw2nvrpgfgiF79WaRkxm1X9Xmr3WoGRMwN4j9//v1/XyoUryhxr4yeVfJm/fNf3vkGzpihLYW4
s2C4Drsg3ZHl4kKmjH9ed/9DQZafE6HO5dAqZjarXtnrgejduMuYyPzOB+wjwccE2fylU/63P8/n
91NikLHDjiKTIiM4Z4p7eNZmlZVmd+Zwby2PaNyi4/WcAnT68zjn62Z7lFGJKfgkVNXwV3o9ncSK
F6G6ubxNm6uyvJHjzoOLG0e99g5T5vy4MBAYV3oDpOyrQsXZBpvRbzJmP8luKX1BkXnSsg+Fffzz
ZM5afbTY2APou6x7GJV6kBavZyPtDvVv305uoeSF+giyTUeV8y4rL+u17+ch2+PkUR4//nnc88ND
R2W9m7lAOTo0jc6GTWv8EQocuW5b4JsvtfZebmNZ/N7/jmLXea3OuDousebK0Ttnk2Z+Ps8LxoC3
UzJP4SCluOoslLXBbzWRqcfjtppr9LSk0LcKy3c0qnXrqzlygQ+a+GzqygrxYfkJz4QgW1fyOOvu
ywRn6jYTWHd5AJP2iNZ6W0M6DTrv+bzpUXgN8e1WOF5kHdBSjLfCBhjStg+c+MaXBuxbG8sv7HGc
gzAd9U6w+/uWWWdNaRkZHcQSvHVVfjnTRTxryNR52a3QDwEQPHFtFLd//eUYgjNLLozxgXN2w5Yi
6CzlJvltfeloQIn+Kgz7+d1WPRiO1eod9pvbODC3ioiQRRb5VWr90MYfAwSxefi7rsU6DgZXdNLJ
DVHFIRl9vVJQ9aY0UO14q8QS+g+e0N65Jn7f4a8HOLu+yRO00lgHmKABIvT1Hj2Ky229AF7vcV4F
0mj+WlE453KAuWvlOi5vHlr4Jvi4GoVc0yuyw2DmwInxlkOjH9szE412vPACmzp1bugUtIOY7YuL
EZL6xVVgbWh4ye2UyzhcZJDtmix9dnrLvQ3iYDwhYxsDG1HmF53KRDQCDwb0nWWgfIWMLz2t646Z
Uua1nuVT1I8VMgg+wqsJZeiLpM1hnI9jL8yjg73BtmZRrqUYqgfU1Jr9rKYS+Tcr+TG1U4WQVpOr
k2c1EDcRUkcgxkcvXY16NCnUpxKt+4iSEQrWUFITjMozF9XLQCzqVCx2ubP6qtkicD1sXL/50kxA
a2QDk7vhDYyQoQiuMz2tNgVOCJGYXGSsdC5Z3C+H+JOF2yZWyyiNkEimV32JdLJrSaTsJq299wpd
bOu697+6xYi3ltfEKejcpf1ot1N7lSIjf/JcwNBjXwebolYllJLU/pbxVU++U48bV8li75S+972P
BwXb0tOxbVY6tb6uimbfSLZwi/SjjwPVUUsstev8+bnCBD7sawk2VtgbuxiHbVCuqPw5bfddRmnQ
TNDPN5vPSQrQ0eond5c36BooP58u8CMA/tXKwtmY1iR36G+wUrHdXOk9VrQDnS50+yROiQm434H2
45Uo7eW6RaN4NzgtQNyq49fs5vaA5VSzHzNv2Ga5jclM0o0HIWHYGg0JUwomfwxBCyoAm7p31dpF
ib+kWW8Cv/TvqGkwAMD//LDUw6MxAP1rtbzY9VZG11vT4TXAhTkaOEZdgHe0L41O6Zedq5ywQBj9
REgXoFaCVapLlSpaJt3ftHWg5Tuth+Dyko/OVYAUEVA0HUq0Xoh719ZttgxGF948mvY29bvxpa+W
z7VfxsfJ79RphsR+ucR9Bio6WO6FFbQXY1WrH8nof5OV0QGd7dxdH3DfW2kz7Vho7WYY5uWuUA7m
HombHhDsKra+mKwbHxgw39Szbua2dI+511u7VKx6CV6bhG7SWpva4T8LquQRHKXczT33pximdEfV
p/qBy4yJ1Ckw42r01DaNJxe1EMM/LkZXnrCgsyPsL5tjLVI+cL5A/BpsZ9fntjzWbN/7aZyqLErt
3rrrpHQj+E1LZGgOItyxxMajSpotplkEex6d7bLogZrPMLnoYT11tlGDYEICfLCb/gD3quOfa+aG
RaZGA47/xZNlF1rCounuV4CEizFGH7N98qGDbmtHv4NYgYCmSIZjmoziGseM9ljYKRZLyewcCrp7
CFVbM7rbhrtrG8M6Gm6d8C+7+sYQuOstHW00dwbQGtrLXG5qCwFxHjx1EbReh37smO+MpNNDgfi4
Ek26s1HejnK3QjMfve9T29vuZoznE2ZTdf5UuR9VzC8yZEkU0zy8dAmoLgtQ62Fh12KX8AURRe+j
vH7wlbMJyPWTKS8gPqtsK63iO+HRh8FyAV16gbC/msnUbbxeflTuLMK6hmxhp6Lcpb2f3yxZGh+y
qqOv1wOccgoP4UqVp8dOYkZRCVgj5dwOV+MM+K5UtC5UCek31MwEqPFQyruuGZ/nysCyF+j6bddK
e+Pbnb1prMHD0dq1rmZtyo/WIPTQBgt/GEst2KoyEaEee6tDXSc3pYtAZjhlU4Px3ezcT3jVhdVM
1zzR3WM3cJMZg6Y/aa7TXyz+hI4A1+y+S4c2IrrFOjOdOacywGnehVJV0jnamVUidrqDHI3fFOLW
UIG5rTKrPNSgvK8kfrk7ZGS+L3kTXAawMU9WpsMFyQLsmw0RnEYRfx6d4Otc6l9UvYjIzRof0nSW
7RyJKkw91c+m1MdoMe0FSRSfy7Ioi28TJhOHqa7EndEq+bLoaZFG1mibESg1+SAb2DNci+1x6OPi
2muM5iYR5EqqyDOofdk9PIFm2yz4gBMcfXCUIQ81Rjw7MToZYgaJHvWIpINEzDGSXsaJ7pjIdqM1
59dLh/aq0ljXsdWCL9lcd1uRJ9VxDubmYEOaX8HYHpbehQpjE4S9coE9ZQ12FNY8GeHiJOP1rORq
9GpjTt2aqRYlTd6GtdZ4D6pxk6gUcX/ozfUZjLnvYHGrOMIuY/hszAVo8MyHJ1Gu7wOs6+nZclmx
Uu/cgz6i/xMItFhCp5yzXWYgMbDAxroeylsRhEV+VSlPPfeVpz9Qd8eyIm/tvdu29xjALjsLr4gd
WHsqXal6qYUFnb6ug1OXVyKaSE6v7BFeaUJIFgEukNGQpy9NkLPF3cXHSbbWD1pam5tKq2TEQ5rd
Tp71TWR98t2USttYfdzf+HAlvuFE4eRh6moYDphTc+3lFqo0tVPSZpD9cU5NnI0MlV9Mvs7SjcQR
o8ifx8muLBQc8KHcVG5f3KW+O7N2mPvuAaWDCOYlx0xiGDMEW/Lkdg6kjchSry87QYxxLQgVtl6N
sXA/+G3YBp23L3uR7/QqfU4Q/g/tqTVPuWZ/Up0wroRIvulMYlONvV6Fcw72P8xhhI5hUOPAOcSW
+GDbcYojEgjMCRJbGzmxO9xh4IKtxuDo10Y2lBe+nqRbPGNnP0QCIwh1e0TiAraYfdJSL9n0k6fd
ititQvZ8fzeVY0ejuW2u+5p33feLHnlePdn1o95HlhWjZAKN7bMiyzhWAe0a0aX8aMf8qs9DcqG7
6P+2taZts1isTBR68FKmatPKsQNZnP/I7bh7Sh3jRa1/KwcfwtwfTmk/0KPHbCG4chL1lLsj2kup
N4alb5YHkJHlC6U0g7jC57Ba+rOdp09CWdqTJEvejbY/bpGLMh9mlzb56NQzd5+2dNd5oS2bOpZq
gxRMcpB2hQvI4KsoC+jTqQxBH4xNtKhvTbHtdQlrpMPXcuzlfDuW+lMiRI69RtJ9M6zlxXZq7diM
RofbjzbNSA942QXwuWzrVpioKFd+o8bPnHXF5TGkuOJiSMmTqUl1jQWZE1ozj+9sSrR7NXwq9oF0
b1QyX1uVfUC9eNvZj13y2U8C2Ajoh2jKgyAm7enGnlN3E4/ND61aXjoIe6dkRGkEGSM34jirCyIP
PHiQvSd7ph8zC0SJcGhBY8v1sK52cXbCa7TF2CLXrnJSnk07t/WBuLi4Etw81zonKcRjRURgUKEA
Cj0WkTa77Rer1nVCK8fo9mOXKPDTcbYhIcBnIY/n3Yi16REJKCNyCv0rVlPlYV61aMbMbU9WYY17
ramCUztg/zEbCcsG2AE/ntnfocEByWKJi3AqoV9CYH22clxeLB1SjJ+P7oWIlQNhpE0/asFKIrYI
4IuhGI8FHDhwSiA8YFEGl6nm4cRdLhiaLtojhFt7C0zXeMyMsuSo+oi/8NSqKsTPMT2NQDqhzuBG
qTXTdEoqo43a1vbvZx/ysGlpEyUVtEiEPTzXso8vFeapV1lpP7kG4VdWYfnlo1IG77FLxCHzyzEk
VBKbpbEbhFRgqUz16BySyh2+zVMdX0+m316iX6oiEwW6+84mqDW4+3l002M+iTt2nL3R+8C/yX1Z
3JY9caw7iY9TCmnT6oHLqVzrjnVnfWowkN7GaYWsZVx/nwmWtm6AEFZK6WkPydzowq5PsaSp7Pmm
bJGJ8+wergKmettUxfPREFPaR2Xamo+9bS27ADpkCmOLPdxriKelZrEalltjvyss2W2U7OJbt5Tq
SiZOcsVFh6dVW2qH2Mk7AGMSIlBXip3RZCP7t8xGbv14uMrARsGLatxjMbdmEBp6XXvYJwftPWZO
+APXRb4FDpKSqTTjQ4X5Eq9mK/eV1/gPuHvNW9gPvEi05TCyo099FD0a3xop0wmUpwMbhWPYGvZw
Qj7le20m7ratQZjixpPyxKTpZpJWsiNKcLaI3qHcBdwusu0s2MwLLlGo8EVZJuytM4jmikYkJ9Yd
t3Lur0vYHmjtychp22w3tfM33H5SLEOb+ZCI5MVZvZqCnr2Ph1SAjK2TXs+TU4QkLVXodcSSli21
XUqbOZwKM4lQuzU38eKnCQJi5vIBTcn2Jo6lgd3AHEA6G239MLZB8mwt00DXfYDeu6R15DRxfsDM
SH7Lamu5cnWRbM1CHw9tiXuqb6XzY15n5qld5LyxtSUPg2Rur6DiOsduttuLZpbB59Jt84+aZkh0
+4YJvq2mFcDxXElrCVJaFlj3TgrJeTO5kwrxEivuLaMBbq9RO1oNiTi/pGEI5gx6ekLRvnrM9ZYQ
r6/jzxK46o77s947Vq8wF4wteB0ZNS6F2HaAdVI4pDMSNfrygXTMDesOs0dWbs6imBDvMMcwKJfM
UE/Y1rjb0Ur6m6XGw8cy5vy4arBsdCN5TtrgA7pe2oq66kP40u6hREL3CmBRfo8TtX104zbZ2z3v
F4Fqfm079nTdLg6kOmv6kvVIU9REl9t0NOd94HYN7q/UA6B/p1GlfALCYsTiCv70SYGE2WQugak+
e9bKKPvh5k11xK9O7VFC9Dd45VW7jjtzQ7J+hzuhOmL6k4VlqboLV0f7RPaG2HC3mZde3g2rM196
LWq3u6vN0joZde1sZ3dEIVcg8Fj2ZX3oGr4f9nCDHaaZ/OnhtoQLxTS4KiL4AgvzRRN6H4rGcQ7Q
tGOEDYKvQ9XKCCWXT+6slQdAAEaoF0F/YVrYMiZj8Ei6JcJWEkmhjhJszR7722BpjU0saxEtsWVv
zYWo3bWlc8RIp4lsc+SS8C1uAowCoxpi3kagOxX6iYFrZeo+U/F40DKTuMzhrYaoqq7wNaYIifHm
SVaO+9HOlNw7ieXss2AxI7sV6hDT44zyog/2U2DiEIvVxtYfNefjNCB5UWdLEillfI81q4gaEIaX
VV5+m2OnO8pilpG1xNMN5m1oHhXqZfTG4Br+aLvJaTJwR4rpmFT0hNOOyz7V8vpCWF5wqMxObRPO
c9TPXrP345x8KrX9kxw9+zMQaG8zZabzxQxG/zhjynzPwmG5sEzFcztp67aovtrSmrivrGvOiXsp
ShOfAAQgtubgOGFpWViVCddaPRy7MG2EHY21WW1GAXRm9Enk2qaMyUszZAuGIo4SiUuBNnLFmIok
eho0LbI9+thTPErEVIaXGCu+TdGM7qbX2Q+2n/jbfgxGhALGBJJ5PWAv6uYnkahi52cwF2kzYIjY
H/W2Ng8cjChTNryOwrmxiqJ60PzFjZqheSyCLt7aNd4GTbzAtU6zfNeaNTMwSgrwDkxzT+vtY5Mb
n+00oWJACLcL9AIFgaaQu7JK3QhXF3XVUNnkpTI/F12nbXW4pTtIIArba8PcUb+mpu4Jc9pTDkOs
TYBqDBey5aPSi/WCBbBt4QURQuM3t9LktjPKNVJNYS0TqLZbuOMyNJRO070fuMAFTOhF1kT+ZqId
PTH+sFbpwBn29KYrvX7bG3haAxxxN4W0i3uRE0N5bV/vUzW3R+Du/b4Xqj5Uo0gObiv9nbSDbguD
erhiCvW2nWx8SyHDXmLfOTzlufEFa4oB44Ah3zp2PW9wd9V32N0RNaSevc9bvLfyOJkPVLHI3jMs
W9jG1SUQguZBJLm4AWLwQ6yyo0ZbjJEr0zKEKJ/fBHZeH/g9g6habWdqSqhbqUR3bTb4xGLp3N9m
XV9cQPb/BoDF43qjglKaWXFDHoOCofQT0AhLQUAEVf/YFthl1JoKDkUDLToZqPyrYcjCNGa5V9/J
k4f8y+cg0c2nYbHmbTdNMCf7OQuRBfYOTc7BzNPG48KGFXAZJ3ESNShr4WBL1m038iPEajOqEQ7f
9N1gHpJ+ro4eq3RDs4JzgOrGXs9b464ZfDDLS68TYMbZXrm52GrgOnZJPAY7iZh6iPs7s2ntZp8v
43hAE17u2sz/0trmsK+pi922czZtg6y1dpPJ3p1QqbvJnUzuRYySMAaPPFXkdjsv64wtbJ+AbNeF
+9+6n2XXiYMpAc9W5C5RVc/pXWIb4mhpvntV2wo7OEu1x2UywRdlKOn6w5TszRTdAtjdxTEuC6oQ
uV9sxtm0N0Aj3QMYvCnEp6PZsie5FYfK2DUzZQfsW7rvOECmH3A+qjcuG3W1/OQhzdYiMumiwoPR
2i0pJQ61T/EK5jHLor7n+RgrCPj9aB/wfjEvC4kfYe0ZFAGaBBvSLqnriwrB0F0yGp/RydWjJI/9
kCLOGGYKnzZKK3GYpiM1bBweQ1fv6ktTN6eTlwI5ikmFtkhCNpemP2CcWgLAFStRF5KDuFpKxDcG
D02G1i2M2zTx0bRAUx0PpPplSYrqyEU77kRNwW6pxvmUQ81mZ636v8lQ7vmQ8UEma67o9AEKiY72
2Solbq6eRlBqudNJqV6cMjR6HtoVr4NyVLGz/VTfqapHrpHak1FiYJh4ihShapDCXUzESH1qY9GI
T/oeIcU8GpSXhZ2JJEebdY+Q1vPNTD61nSdgvhpN7GNiBca9mruwN2wFP7DB2ZYIKjTsZo4qH9lb
0kh8egXpe0lW/AmdhekSvYsH16M82HuxHjWJ0nkfRnOT6GiBTD5SF83SPtsltQPaxtD39dYI63zp
btcafxT0Ps+06c0vKh0qyk86LUxLzHmELXRyKKpxJZq32qeYjOESzcF6kxUlIQPJfYg+qb3rqNXd
58WtXl9gE6h9g2BUhHDgg22XFaytge0BhcyUEhYf17ZQTEmNothp0s/3qMV4x6nyxgcnjS0uH328
mDLd3vdWMuziqZYRCGtI23q5Nh+GVaEkazZoSOJE3HvsDnfMLpTwUKWsLPwKbbf7nBWzfdGVRvcB
vir49hEgOpLB0JCFg8qRWRQWTGthPtKGkSE2nVTOa9EmtBdqSPRWlW3jSkAqFogelOXtpPWfsACl
C6CWFnNGgTOUqbpLL6BwUvuq+140gbyJjRyxMkE6i6SJ2vtL9ojzz3Ah47QLRVm7DffYBFElyXJv
41HE3dYmoY49JuKjbdcmrBwdrY1B4eM9xZi9KJ+y2+AI/bqegqfZWNx9myuDwlRJWIiOycaZZv8C
x9FlY3LhwazP0QEisY8ou2LMidLhzvLr4hJD2efUBcRHvQM/2VmmFZoBS5lMoQs376Yb6+TLWAjt
enSIsoZpsSI97paQgxPfWqSMZMqlcdfjhZ1GnUe9jCJCgnyOFJFvo8g9ZC4iGq7RQyXsl089W/dm
0BtUKjRAupeWaj61sk4QtuiaB5tmng2wAMcVRDgqHhvLyconP9fNI6oM6sYl4AqtuJCHGPrQxkHH
8KuP4vQP0sQvThGra/pv+ldEaPLH3BWjxpMlg5OL1lFoml5631KLA2+uP9hGhuW1RY7QeP7OCHrY
In7+aPXCV6Alx+pBH5smtNOm3PfjAlpONGAQyxaMBI4iZeNvkXiBjjGyV6pcUNbuPOeGLPM7F+J4
E1uoa9bTcE8PMT2UvAQUdwkbpElnXArKY641WOHs5O4mGDoNQ3g7JyeujE27uMVl2ZvfdZWVF6SX
dHfaWN50ekZO2jZU+zA/iuL/Q9qZ7caNbFH2iwhwHl6TZI6aUrJs2S+ELdmcySCD89f3om83qpQq
OGH0WxVQJSan4Ilz9l47MQGsNOMP5Cd2mFhlsusNbRAE5WjKzczwIXA7MQWSJ+UhG2kjDNKCqKTT
A9BMqE5K1hqIKefhu7bwXSYb3vrh2JHK9KEcpntQY0oojEQ/AiSkwVEoml8q9KwljdHWLxPWfZge
6q+lHAGie3rxqOdF9pSCB3u2TasDoFEuO6qKIdCk133tmNXra1j6N1T+y17JuuGQqI1BAuw0SfKZ
ooSvU9r/gHJhHugxjw8Fmv55447kcrIiFfBu2+SLl+biuObCnka+j36TLXWQJS5Z9zMTYal1e91e
yLZi3hWyGWtpTmEs2lh1Nfu10I2TGITcCTfrfLT65MM4ubMD95f5faxDxfOKcX7uNfJcGZzRoG2d
RBw83Vs2IG+0HVx2d1P3Rhcsdev+VOah25JlvH6j2XMBgmIQm9bKzktrzhf2OjtN8S0yOm2v6dnb
ZIDRYEL4MnnLZzer3xxFpVXdJy5B5qBWyeGjO1I/u733VNeT2u14VIudoqiaP06dBDlDu+BzQxT3
W9bocxp0se7eRDn0nTqif1WndslHP49vZFEb57lYSuZbjXN07c089rdgxMROFYtyy29aNs2UGcVO
L5vcVxwXlVJea3u5RCN7Ip4XNBdZbHRYNad513GLdnYUD1+TzMhu5kY0d7lkRFNpFXyy0i4Cgxnh
HV2ORYS5PZA35jKFDHIPBG8GDudLbSuOT8PZBAFOQaDHdbtNGSFvByJ2wyRRl8CMuiR0lSQ5RYgA
jyr2jX0S0UHpe7dhR+Pkfj1qjF0qQplK5iFnc0mGvWhmNjJmmT+yIYtZSM1hO3lEtlkaVbQZ6V6Y
4Ubell0Ub+tyWBjNswb0BXlt6PiZzc31si8HIwrcUafqj83CH2I3953cMDZ9HtkgdOgsTQZ0Bect
Ks+Z8nVoxMyXPKH3ZjQQxEqv/ZUq3iI2WWxiYsh0lZn9Wq8ZVVxACF2+m02rvtHkVsnh5rv+NLSV
G/Z9DFCmLrotDilQbV2pbrBGtbddVDCAmkc9UIDUbh3pWCdncibftDud+o8u+STTN/baejAuIIRA
zekb6ZVtkEKq2RnMaHxSPrK92s3fXS1hm10uE1UHKzwa49yAqtD1849RIw2oXbFk6RA/8d0zP0fz
XHJGdv6Fq669ek3Z0S0BymvnRsp+DfYWQ1LWrlq+FraTPxhMmcJyKmyfUGPSj3rPesmJTfmsSKtr
gmFaMWwxeZNykAKI0iA3Dahkxp32iyXJL3Yqds+eHSdBow/6CWJcjhIazBVqMYaRbIgGGj0OVXom
UtVXGeh8V+a6SbYZ9iE96NS8CqZ8+jZGvOCbhcDkgyfRV1Oq5sZmogi5642BSEcKBwHKkW6z3W51
d+z2SgTxyKn6YV/GYwxrSDN9u3L0l7nAnLnJEpNixXPG+74RVmDYc3IC8q5+UwqTismSEYlO1aT7
PHNGMBl6f3DYv3xy2D4RC126p7knsG/javUXr+VJzqx5DmaboOkWFmjAJgIuUDJmx1IVOoNHe9ov
jGv9TjGcbYd5IVTGuoP4oU27WendrQ3o6ktbAeFW1cg8ZrMpngpAuZ9g0VLtZ33HYDyO2S53P6JJ
9htpVzDDhSqC0uuHUyIIU860rszCPk2OymJyPyCOKYHD5Jqg5L61OoyZc/FJmYvsjckgBNbIhMQd
TcMvIdJ6y0Z+3JWTlj9lc+TtNbVJf5DYQRe/ZT9Dw21kE1l24RKJ/JPDpPSRISMjVShpZr3xak0H
rTOo970e8R1QhzEl8judz/TDGdWqstc3fZSm7OhHtgVDq21E75RUiTCXLEs0W6831NCl99GHsPDm
E63BJRgSh6Fdb85byyjujKwa7idFWH7XGm9wQlUqRfrXo1F1J0AYGaGNoFc9agPEN4r1qvYl7U3h
qLQFrR+EMYIlS8YFBmKp/kyo+0E+KRDN9NVVCPtlAeCaDKNPGL29IW8pYbc6OQlqN5o/dRxlT1Cr
nMe8GLM3OnM9FF2xpA8MFSPoZBPbjb5GL9OQiVnwiCc+mb7zpjba5K5gqEcbflEPRUGbXKsLb8/V
lueqGUCzu73+kKoGA0ph3w+UPWeLjVuDAqcYdlHPq7roCEUogtUQ5lBzqPOiDbV2rysW3JiRzz70
KiqKUpCBQopvuBD4TXPU0YjcgxxU3aSVzordJOXR6KP6zYQkx0hFMU52rdtfk2EiEToGRSqKtXqj
SNkyCGBg58RqyIDYO3ZaZwbg8n4mNqwH6tq58UXLciI8QVMwhviETjGNedXN2tDvmU3oX0u2XVbQ
LhTvcqKBwpwD6UBhpWbr2+44fxaik3ssZTQdbDWN4PwYtOxbTbnLie1m65K0odJJiwmWbD7VtcW1
iIy521ltV/waNDN6iaQO4hxS5mcvj+haZTG5KYpg8lA4j6ORmdKn9LzmzfkPWSj8ZvBLvLFkNmuX
QsJGNWO1w9T0kDr6rcNUuJ/S0OrLk9XM96ZRPXdx9E1FhVCLIfxbgeEqeSYgUscPiaL3Qpk3eI1K
6OoYPyT+0u688S9V7kiqyfrFGoDWlSndJcorSTVm+dYQ3WssPz1N4CtEoI+6P8DbKzOeE0B7+kEf
OVXq2AOuu1en4haff9Ap15DlBCddKP+IxWZyRhijthrucT++Vy/CWkRRMkB881RNP7nMjpCdgpa0
U3Xa1pO2+M7UAVDuxmfXG++g1EXzrv1qpvTEQVulY33Tq99tJnSq0/8UE2Nfj4dU2kdGEtvtUix3
+J+/SfpXUXr29Gg/zs4Y6LBA0V4pZSBkObFPt2gipSwioDyrDZS/72ZmgxRclDREIMZ7ZKoshiWD
IbkUqe96ieEXfhSnxcsyJ0yIM/0tXj/gkdsixInvZdydQNa8dkurbkta6iAfnTiMxZOuNisvykSH
0CJZ9Eb9i1vPr6bOBNfLHVyLRVKEsh6KLzKryltDav2e1v8uf8gebNfbd158s5Q3sdkGbq4evOU0
5PGjUizuzhkbwWBEKwI1J3dwieOXRtWopcXkbkra7bRSxyMlqKMfZlqGnrFlAOov3sadzdeeIdq2
TBCdqBLT37TKSayq2kRRGMcAUBUlUJzM2kDI2UyjDbcM3az+mnlg8nx0FkZFt9ugcznlTAokpW2l
FcABnM74JVBX3sdL7wa05c0XpVW+l4ZJT83JzdCU1NtlvGQ7zyjfMgnMUsZ0c/mC1JvZXGipqRP5
CRHzxWoQyhbl+uvQTwiT49oDyJjJo0SqxuCpIdzAJDhKuDZLaqWmaEfkGI61iYJPa3VmRaxQXUHn
tHels1smcwoYryc3fO/cQOvyl7ihr+coxY+hQDvBrKgmAIu+vz5k/XYB5PaCdlmDx6yVd7Xkse0F
QRjDvKJD6ShpTTez1Z6csIzqH4yQNR+j19eqiMkFoTXGOBDJUWZUE0qvnv5mYT1x81K/knF87MyB
aWtDOYK2+DyjU/ILmv4hH3DVp7Ktn6LciXdT7j1jH6AJVjJvZxiobeK+QmRFo+y4jGn0sGKltzKh
C0OfMv5qjJYTdtVCxlel0YpuLW8J1LInQcmOnXAe1oe8z82T07AFVovCpYZWqVXiuT5msnIOsmS+
pg/SxjPuGvR6SzZS42xC+yzdTUQK1ybRVbFJ14AsOeZiUyvEeSuxQ5cjQyRDvdsMvyKmxLelbVB7
dIujhzm6tlCT6rhxHb6s2+0wjrTrQfkGuj4l93RakzDN2yRwFYVSMnUJjCBfJNBX+YhUHN5XjZl7
4diEqUYlSrp6MPYESLrUy2AvtDZvXgry2Tce4V5+r66xCE7RnjQ5taGduQz0UoSVQdslo08eRr7l
OqhAMJYiHJKp8zOr4Ohp0R8SXUczoKR8lPsoDlGbGocJuaav0N/3Z6OkxIgNkyKL2G0nHp6rSQg/
HYzPtkJ0Yqd589F0WcXayf6Sdzrk0Fpz/NRJfzH+lEE3jHScLE5H6ed7PFnMc5Q4Db22NO8ShzfZ
rOKRPvJY+M3igZDlE7FJaYDuZlrXwdDWzW1RI7xtPWT8Vj/xNmpTiZY40kIWeva77PqPVc0WsnUY
cLWoh8K5HFelIO9vlTfDZo5nVJ5l+n1ULORXuUMfjtPlc00Ip0tneK9HxXAo++UrNlKwwqYXB+qw
EL4K0Yo7CmAVj2kdtkI6e3Ip0EhmtMT//Hld9fn/Fo2vn46VoKSv2VAYzS+8o0ol8Cewn3qgADhR
YgfMJ9l7ueg8y+fIjju/1qJrLpNLpTooFTIv1sBVQitXt/n771U+Cnb3SFkfzJoNT5MBS4Vmnb2R
cL51NVC18kk1Qtc5G7xPBoqbP5/z5TfZsOw1uBLDiYY4HWfIxeHZTfRaFOFsQcrC9oEH8c8H0Fer
37+vqoWN5bc1j1wmbGfehRUw7+fZiu22udO1WGPSo9jrgK8bT0Xb8fzbpeTtMxeSzZ0RPnVj3kWq
mpN5QwdbyWTxsx9cUo68IVGPQ9xboTdN6X4yOxRiatw/1IhHv7FFZy7v1PQUrvz+9fp/+Pmes2by
eAYJSRc/v9DVVkxO2dwh7CEf7l6Ou9Sp6SV9Vimda50CN5FXbsr/Lsr7o67mI0YDPBgqgU8Xt0WF
Imoxe+3uYlu2rDMOI8xco8OB6HEZf4CWSGBJm4K4MLQohLKvVwg5+IY2AIOwhZ7aQvTSJ2ZB1j5l
WL7uaMfPWKP5doBu9nt9nexin3xKGGnAqY3JKbUsC51B1pUH9J32Vkv15WamBetbHR0VFEt9sJQa
ig9PHgr61kGlK56PFuzzoPdVQDUmWEQ1BT1k6+xrZWaOWDKYAOTtHau2eo4mx6JrQuVTx+CwfVND
EUxrhtWPb/QuqhZU7KKKSEFPupOTdvU2dcr8rqNkfZr7vr1zRurGamk+5VPU3aeaConBQP7sHjQR
ITaeCI2PUNnuhZiUYBrFK/t7b9PrjfzsjApq8HjqghYxZZCpuXvQ3fZI24pOWpLW41Exi588q+45
GVwUdfaw3Dpu2RwcyMYvKQoBpsKD7WznWRM8jfRnZ5MO2mbIWOQhgP2aC1DyePGUYNSNYisrZjsN
APGneq0/p27I7gq0l2ch4tzaTmW+HOaWrm/FEhsak10ePW+OBRIlLf1EoQIrHtK1T0/mVbcb+wC5
sAxnnLzHMtLsbjNVDtVWNBmbnP/mlnBDdjz0FdmWpxORYHlBBq0yZ4+yFiShOEDmjVrgHYDv/RNC
dRKO7b3WmKGbsrzEyWlOdaQQKaGrkzrWDzMzv5+QMJgQT4hdxCa3GctGCxYQKW3ngHh2vol1vdkW
VVFthOIx1lE8k3zOdSji0jY7eXb/hv/QOHuZIw7SWWi2aUp2py11cVjIzMFk6ZU7+uj0BwhnpBSI
VAV8rizOmaznUJUNIjU4HKhVBysyt7PLMHSjWWV/6pgkUmRFfF+pcewCNvPMZN9eXgdl/eby/OWb
hBADc+Powtz2IMzZMItUMK1P+hccW+xnnYXg0XyuT1bVfUPOkD7HNWHFWY7sGLdjfNd06hRkWZve
No7FPB5AebCMHf7WpCavAY66unFxvZ6F8nWWXzo/1fVlh8GDD3KbJM8ENT4obX2T0pAcyqi8TZce
sT7AZ7T19ecqkca3Novzp7ghTnjx4uQgoMwfe3gdd94o3Bt28xTb/IIFiUJhTbTtHPuUzp0ITRRq
X2pcAs+VQUdikftWI9VwU2eVFqa4/JBvOBMgPQQ2cRV9befpNZKG+KG0buRn2irvYXjo3inIPDF2
WAY6nJhRBuotHyNfcWB6Ox5VJ5mRkvQ04mXVLzusY+6ubQiZ2OgyyPSwaAM7G9h9DLg9SpOd+obG
AU5BIplRnHkK3K+FpLItQgv9Nhnm+BjbypuAbUggYvUzRvIbyAKpKT8h+oW0VWwnJR5Qmre9r8/s
k2an+TUPNIPtxGHkHK8ukUJ19oUQXjBY+njU+cJwq1Mbubqmf3J1WuOjPX236ae8aW2sH+PcSSnd
K/NWSbz2pMD7CRfDbG6iehxCIUfvppYF7XavIWDdopIhRiWnXqOwKk3BBLdbsviv2CJEkQJVW8Ni
Vror2+TLvb0ma6uvMjzHPE2NE3Jf/vwdvvjQf/j7l6Y7XdSS0Ut9LoqzR4Evdn/++xfFEwBFyiZn
NfzzlaA3cvGdTL1IRhmthQdriU5dEu8ssz8Wg7OKCapNi8qoYpn/+2OCb1V1j/xkXPkX57S0Y9TG
YKkfoJE6U4hCfLknAiJ9ik3h/OhcWz63LjaLCtfdtfzo930GDNuUMmugJlRPSBykor4vnFQlyt1l
wjfXwHcbQ7XYdvmVds/68/8pAtZDGACIVkOmbmN1/m3k/ZdltepZ4uduINTR20xv7RJEMuyvdUyu
HeSi0lhKwhgig4OQ0Vw0AYI6I/Wt7EpFc+0oF50rJjpFlpejd0czchnvIt0Hy5L3f8UF4IKtOZxc
LrpkXC79kpuDhHyZzSFJ+dgSdRZPY3OXzUN85Um/PBfAYDBdHcMESUZ5dnnnZa5JoarN8oDsi9yH
Zc53OQkPWxXB4lHRi/zKU/6+AnUBkQEqxk/MLmHdLFzCJ7QxBr5VJ+W5Tr7gC1vGF08yDXzQ5UuU
Vhgyru2D3p8gFH8VKAHpWOvBSI29JHfn3ZJo81zpSM+SEFF4pwZqikVA+bsl6cNxLvzSI75dpgG1
fmsug3ufLu4cKkQtXaFjXjubiw1W7xYw+VXORtB4SpitvSr4yvr5yl26XF9110JfbBBbjOoYh8f6
M/71sk6p0RSCRPOnlBAiZWp8rXWvPN4XZ0JT0+HPa3i82SlCdtHfHwJzbGQkahE9oXxjVsu4cnYY
6l5Zdd4vbGtvm+UUXBeNWt2CdXVxIpWZKJHa1PVjpwerNtQJ5mvYi3Vt/GdhWw9haCyZLlhsQ+Uu
X6wGkE5MA9FM8xhRlaWGCKLk2E77jH+iqfSXN4aDmezs10A0aApcufdXzWj6wnRFXz/q35C7tc9/
/gRd3nb+OosAiAh2AISBXhKZlNHovCVSy8eSrKAQ39ff/nkIFLCluPFgIYirfv/jLWsy6Q1ZyuMw
epv0jKvyytX5eLcdnTcdDDJ3A3vCxWesScdiMCPNetzO+Wc1MdDAVn/HtkG1pdvYc4FTUxms//z+
HBIUDQY99/bskJZiD+GA45xtyF9eKJ1HCvcmWGJWLo70/iBNVpom1DR5dnd2FjJH///78xcvhfRy
M1LWP28MW2eX6Ns///nLN5vGD5MRNvsUgAZL7sUlmpoySlVY4WfVGsMOVfag4v/7XOKC+/OBfsM9
3r16+ipyBjnDE8sAybt4oCpR6TJfcuNsF9Jgk6IdWwsMgdXhEqn78n4V/jPYP0mJG3+ZKD3Gz/iU
/24SxCNBRDdMfFYa1soPoPpcmFYpm2l4jPeRsquUv31r1j/P6sXruIKCLkd0mtIkKJmt4VFXl++W
sF6YSPz5On547TkC+Qus81R+IIguqt1Ck0086G7/mDvT/qtCc/3Pf3+94e9u0+/3nS8kzzLZqZdB
D9M4YShi2XoqYCsrXX5CzhJg8PVpgB9kXpMHjvjlz8e8mGx+KDQuIVR4eLJk1KuSqVYLtMfMblpy
35o5ectHiRlAoB9BQn5UankqRX++cvj1mv1zzv/v8AztXF4C3bnkjsxG2mFJiNHlNO2Rr8NLv2C7
Q/k6pGkaDENE6PaAtXwW9tHus08KUo8rP+G/Sq2Vok3rzeGTYV7UCgwFDI0eenHWFeNuUrrbochQ
beoLEY7LC9UKmXnJ92lqb+vJCqw2zTYIotCnZt8zxd632Wob0fypdH1Nb09YdK6sQ//5A0m/YMGg
zFUvp5v9QIjKjLfvXJS8wguJU43nbToTjXOFrdiu56C1u1cclFdqj/98OJDMaOtSTiyIe7HASiG1
3MyK8pxjqJYzs/qKXQmj79J65g0zhm+uvFGmKwvFxXr1v4fi34e9WHhn1BZJK3goInOip7RvBiLO
v83x2Uq8IJ1eogimhbxHOwsZIrnylnvvX8OPR7/4OgIxqzGdl+VZyVE3Aaw4FU5jIbfA22yXPwYb
jEYXV3QJEtyMqAVfkVv9LAb7ySocn+3dtlmcG4GtmlXoYKoOiFxN4GBsXsekVRjaqg8W3bmtRkCe
GDlGu5QP7iqqpJu5Yyjs80V1t/PQ/6pLrMtWFUP8gY5AK1arMOsqdphVMGFWZ3EyMfhclhdsqCc3
RwTsjgLKggzKOtnOXRUYxu+IMvoh+rTvI0Gn2Cieiyj+ZFfqQ5QLH3bMtMEKjKB4DjRRHd1GC825
eRptb+vV6DynitjJsbTzUAwJkyjUMiZgDz+ySpp3WhY0tb5rbf3n0JjfcV8Doxi7sC0Nv6W9luIU
QYqKDSqOPzWp7P1M6l+0NQ3F/Zkju6NZ+9k2V3tNP+wE2EnUpUBd4lFDAT0QeGp+mpTxpsqaENar
6Q9QV4SMH68sBO8/yP/3xq+Uc42uPzSzixvPOkBvkm7iWbXdB0RdjBa9aeWwKscJqn0Cv9QqcRzb
y87IlpM2Rc9JOvoaQkHkL9+rXjnjOb22QuofVkjMJ+g/fldr8LsuliejRiKWmrU4582bxQaQ+2Si
KFW05ybbEnlGpOT3bvhkENo4X4PZ/0Ypvl+eESIjd1khz/b6T+8rLBV9+2DPOTUKgSanBXn21lD0
Nkw7E+SpMqm/WsTJPxaPcKTWacV9Vyw/kDsmx4WMn1ApDPvYj1533zYzNvI07o4ms4etOub9259v
3+/Uiw+/FaStCRqOovwS/wQHf8IzYdXn1jukw1taf3EXcE5ehgLwwUQ7mvW3sfoNN8mmbu4MR/3R
okKwluqmne4jGGVYYAPD/V7laO6rX9PEg6m0vLuATQrUPsCeYuNmUlOa4vmDl/0Vq2x9+lYpDjvK
9V7T/LlYa9MsFozUZnFezO4UzflDnhLZTNRnfmWB+49VnTpJo8Bgqgsu63K6he4CBQMq/nNVYJti
WJO8oaUt9p3ivE3VVN6nnjndZjbKPExiGP/SybxS+35cY/kJMEfX7qFHm+uilLKdtByjXopz2nye
R+uxKhd0sc0G45dXvJpqceUj//ETyvH4ftK4sRisuRcvkaLGtWrlXNy48uxXc1wKpvoM5mOnS/ZW
PenPZd5WuGA0PIgdYsM/P5v/ebqEJ9megwAJyPj710hRe3T8TSXYSaiwVZhtbuK6eky7kpDfWT2Y
cRX0nr3781Hf16u/nyh3DQiiQcsbYfyO9vhXd0KqScScZL3ICSIjSYfCmf6+QuDC/nOM3y/lv46R
OpFQlqETZ0I1PMSN3Wz6wvqMsQiL+xQMXlhp6WHuqysP0HrFLl52uqRrZMwaisYe9v0VFQY5dlrk
ckU179PgakhWhucFSdKfL6H28TiU46Tf0KAnbu5Dx5eQ1r7WK6c9S826l1H1rNQD7qViH9P1wXkb
gFz8BAHr0Jntth4XKugWyRPMDK8Uj2OuXXmS1gX3/Xm//z3rk/av612MopwX122pyO4tyerEk4MB
aqMQlzjmn/589h8/iOvB1hAjGgU4xy8u8gQncMGpjkk8TQ9qjeOs7w6LW+5xwF3Zh/zHodDusWqv
dxO0pPH+vNKZ9W9GW37u0+zJtmrvTGi3t40z/Vcczc6Vq/gfd5WjOQTBMd5fRXfvj4Z2r9eyoVuP
RrEl5FZ1yCrWryw6H996tqL07ehQg92nDfX+KPAU075LJnkWVhvKsv/ugPSxDJdVIA+zTt5gGr3y
Wnx85ddDgj5cX3p61Zfr3Nw6xaRxyHwZddhWROaqjTJ++fNz8Z9H8UydTZOquh82bYaH5BGIB40R
UZ2rwXwyjOTKtfs9Orp40Om40+DBLkTGxIcelZGaGLMXejvlr1avfdDuWHveJpctoEDnMAVmdV4w
cWdecuXp+K/T+/ehL94xA/Ns7LrrfZNi32gd+v8BP++fr+F/PIJrJ4SvH1A9nS3/+4ejEjibMZ1Z
D85AOPgagHELP6Y8LQTtXaksPr5bVG6QZeEb01D8cLuUbPDkbGfpubechQcPo1ViwDGcGWMHosmX
K4vmxRqFJt0kj4FwYNImaJVcLht5TD+7r4f5PGjIupSqFLulV9HoFbMIPeQ7bCqkcWWU+uGga24H
K5VF2oC+wm7fX8+o0AtcyL1zdiPZbyPNY8OTzPlpsEZnO3F9j/mo5Nee0ou6Asw50WXr1IT0RRIB
Lj9DRkPrpJhU5azjvjqorZZvuw44U19roP5krN0rTjp+YUMJyZBS+ejGMiemccjzl8XJASXoyZL5
Xj8W51SArioxET4spMOe46lOjjVSgj8/dxcPt46GnQ4TZTIIeZCPlxGfU5Z6bWyV/H2gf3ayG65F
K108bRcHoMp/fyNMcCDuYFPrxLYg3B6DQMrk2WxhZ15Ddl+8Q/87FPIymn60zrgH7w/FpxbFTqPV
53rBUviaFZtyujby/c/T+ecYl02/QeYA0/D/nLHRmuYX4EjoZiLDuLIc0FH58ASvd+afI13WqI46
2XNUGvVZ1coaB5Tn3hVZ2QdTwxhAYvM9jDxudzmompM09e90ppVQcxD8WE2bBQIKJk0p/geAtu6h
bTRMP6VcPToFXey9aXQx2ART2cCPMKHnxZX7K9UIQq1H5ys8JubAYvmZK4pzJr/FDrK5aayASGKa
wqlhdQDAdG9flQWQ4DbOwwQ38LYdUXezhKw2uYQY+IlouNgau02LYRsIwHOBiGMGtBvAwBA7rEOv
btcmkBy02o+b9BvCnLcRt1+YTU0XlqkESilNvNzLaP9EAsdmTc9hAdHc3pU5qFni0HRYellyXqb5
WC3lfpSd6rsggxRMgdB8bKm7fp1Upj82vfjUq7jXbgEEpehhW+RBGEYBI6Vmt0l1+Fx6bnuIepsq
cCw4SazXHoA2uHG5PkV728rEA1Ezr0YZmyGmPOerAyICMnxe76om6e9jRcWboyPJYqaCeV3txkC6
pR7KlFVHzXOYZSnzCcXurEdpDPKkCpAKVU8FgPhYHHLE6Bs9bcy9pkX1V6eL5c4a+yZ0dDgGXo2R
zU0M51hpPTFYRaGELWiIwCHiJYja4Zs0Y9uvrF77FZlgoPTWGp/nxtZBk8xTD9ISqONstnw1l9Xl
1YoIW6tr5GE69GmwNLFGJsA8NhtEZ9YubkANel7VPdedbQZ5WUXgbcFn3hRjot/ocfmr0VR4Wkvt
HoZ+qDf4n0idXchG6ivoMrhJdRDPvP1j6k7f0sED5geaJFTdiKSoKjX2JK/RSbVEe0uyjnssx7bb
Wx5prKjyCm6lrZ2SuPnBc+FsC302vsaLjTlVl1i1+tg5NPhNNnE3F2HWzm/6eBrRFQ/V/KlxIriO
CU0zkSTDXRSJaGdlUYbVYrH2Uz+/YepSYFq43A+3agIbchLZEQXcU4GccUe6Vha6suoO0kZkNQqM
MenNkB/TZoM6G1tnXzob+BT6DmNTvK/kaO6juoewCWYKz1th4Igezdw38v5XOyrfmtliy9c60S5y
Wv1OmiVdP0l6FQRM5wW622xvZFFC6kiZVedTu+xk0ToYuaQGySIGlJQmykM11u4JPU+37axs2hCX
PGGuTafTCHIO/STY2i5p4lvpmD8VT8WA5naWrzU4pocCHIqZO98mLaNHTa3rV/ixtgUz303UadNB
S8uJz6WR3rZ5MhxkpEWPUbykBylqBPhTU997a4adt8CrBiQAIrlC2K3oAG9MEyZaDkEgLItUg3hh
uHdpl6Dgx+e6cxPr1YZljWseEVzeuD+gGa9CbtP03VzHVVpG7C9q0Z4AwPDRU+PbEejUoYpc+q2w
GWiBJA+uOkxBUrvV57i0nY3Bv24Ns7eCCYzsdsgWBys3QZKCkDV8phHOZmXUt2KlX1iiEkHTq+jz
PSApqb4CBCYMu2WxkmVLGlOobOMbm3/1UwmlMOnrFPhpK15jRaIb0EaAx6aj0Jzom9nvLAdfnF1t
YrmaAFw3wcURF77RueQJZ/mEIc/GQeS6+BaGuA6STrV9C+TJyY5Sc4MGcPDHuOmfYhpk225lYfRi
qY+Ji8NrqAAx2fXS4I1Y6OznTbThv4getAW2npqIr1mfGn4+xyCdZGryk1v2fwZ4y9lwOrCuOLmS
BLhb5mG5QcrvhXWKhm/p3GZbKnlDm7Uyf5TRpPoNjmY/bZxvLVgG30zzt7GSPwWWW2YL2dtgKV8M
0UNEnozXKiojQLCc6MD4cMP9ebUsejaOHglf63sg6gZhoAu5E2g7RfLErjLfRA6ct6pTPrX5xM9s
7ALtYYLMsFQX5Kqr46QreW/KFrKCWxk7G67TZmwoHAbTjJm5QCGshhlFF2Ah+cx/yJtYpBO0jbRl
X8CK8Zw6Ejev1RSfnbJ8tlFrful7pTyNyOyP81LHp5jg8wZQBbDHftW5Oiv5CKO48mrGrheUFVAB
zP8IP70YfaenYDBmux9oiWcfq9j5abposRa4GjfS8WCBjlLZUASr9MDlBPWFLV7cDkxXbZHt9NE0
wyErIVjxnmxhF9mPWa+NOwRG8hYcaXcnhJkd25K1dy1ob6iU8yCfkhHQhPWLRUgEA44aljvcZYPd
IXDO3WwrBm/eAVubtgmDIh7tsad5hHcbKzeABdOYfb61y1Ef+jFYpNSfRJbYA1LlvifLApD0LkWY
jWvXyz6bkfw/HJ3XcqxKtkW/iAgSMjGvFEV5qeTNC6Etg/eerz+jzuvt27slAZnLzDkmt7pRqfJb
q8GMefjXsFnLlj+mPkUP6XwD5RsjHnqXJZdbOV9uWvYepGqoXO6KaD+vMkCDmGY8A7oBsG6ZncnT
ebc79aGG4XVRcNpaM08eoU1nuAupAdVIyWBZC1n2LZ99PmjRVSVQgFyQG5u+M2nJ5ww36hTON0he
W2AOToQ092Ge8hCWSJEcW0t2L8hzsGRH0b3BU2PXQGiLnZV4zihxgz7HDFzeeHok0+QefVbo5WyV
NrY9wCSLy9zLsTIdZ1vOgdGa6aHDLX83ZpJVYyRhxIfyt2jYdnVgAo563/fbSeTOewgLEuJtUe1z
xTYEn4AZODCQfJbvxnsH3hQWIVoyXLCrel4XBxLJIFMcrZEYHwuIgbzzenkREuPCpOV/9coBGafI
FTvdaiGga8n9WiG5LtSY7dmMrPc1e3r+Y7OLztKaEGsDZTgtt7EpRMjI58YLn7o+l7tIdXLX60A5
c5Ax+IOH+rVsGFgNReNs+FFFoCF02/UlTINNpfUtcQkj0b7l7T1eGvfbabE6OK0mfMip7hXjorOV
+oRgeu75WnOKJwxRMeiJ+tUotf7LggeAWzpbCijIa6GAIKwc9kY2wBSSk/4gmiZ8DocI+tfQzLus
FKEfueWytSKWam65ciqHDqYqpRXDbu2X6FmHLPbYzigHJ7N2+CrZIcVFaB/qaAy3tJP1s7xBEwgT
cba9xgkEKpGtIMbBADmys0scPfXTZoTA4TLfTgfnySo7OJAhNWQ8OVOFL7P5NfH1wsXOJ/SxDi+E
sH51yQqsKSlpu5Ytn84dHHn5mFX/4KargE2W7qEElUGSrjg/l7W91/sR/XFK9i+wxLwqTmki+ufG
Xb6sTu8ogYafZYZYusxmexlbQ/czXfzM6vbkZuZrVm1gaJ8cvGZAp0BsLfF+ntn0sJDCSeFwttdN
LO5iFjKeVnKiOn2yBnVL/OYEuSKQi5ifwnmpN1rMFxnn+cuEBh4IVtr7ZSOsLamgSRF813r8rCOX
JXyA3hw/yrKbGsx4E2QoT5+nYYcSG6dNumSscCwRgE6dt8BZc0wCYb5FOoaZu4sMZP4Uv6dFCfqG
NO+PSZI3j6op0n0zW+YGNOR0UVrXf/HHXnbGmGEwnwih2ab2/11y0/Frz/kJG2MKdyQLn4G9wJ4B
GrAraWGhGjug4qk9BI6CuD0ZqRje+soBtI6m2Xfr0rmgZY8CtVIzmbXVX2FW0gTozRR9dikNR5C1
y/RQg5NqqVLH5gPD3nme1aeZTpP5k0pzEs+q6ROTvb5Z5fsEaGoYKL2tPuFe3F7GbIQV1JkmtBk1
bhurvxnbSuVu8mEGHy6deZxfO0CFF2viWh4taXsFsJ2D6sE4FLYbX7NSWlvXqat9tiaWp4T2kXd9
5hVN4gZrU5hfWSPoW5wiTgAUwLXYREl5c+ynOlWUqyce9pzeC3NSdDakWGcHZgXLdizS+CpqTIKY
A1r7KSZg2hOtfBonfCxRzOaLs965WgkGnNCG2t20Dc4rsjzs/gOpIXpIdh3OsabyO5ijlgQNrKdD
mrN21yip/dzsaj8Zpx/wYGqzxB16/i4DsSmxtDLUKghgoObRrcyFOVGbh7S231zUP4HuEEdOXQ/x
gtPMK+PwIw/7ciMzaYBvN1I/m27nIIQHr7bSmI7JAek4L/Gl6G2Y2IYdFncF1EjixUHAUtU7Gj+p
yKlhQIhxXKp0uQBlw3cpUrVeHFFfsyb/GKCq7icLOoI3mHAPtNxtIRrBw7NnvfVjyEBb1INFAFia
qwH2PYgC3k7AFvErZQCDI1DhP1Yczd+2Ho7XhV39nn9ghl/Xx3fQkpG0RasSRDHYY8iBIKr3vsD2
bZSOCYFwtvfGGpueFsLfpOQYD0Yy2PdZ2PKRlzcE8kgQErDNpvDbbgGJ54TuPXMraKaq+4hs+1fL
GTgadCDHGcP0m2s42q5dtOrLXUKwS2yxfLwF9SbuAVJpRdwDJQg11p4mKAcOhI3SGm2PQY7ZF8s+
nNjsCZowas/WhDVCN7HeOihVvJqm3vDSihoPoLC2k9OEPdYCsnrVO9ze9aqMrQgh/akoXb0ig0GM
4Zkxl2mvG9h5wnfj8teNQHvVFWEeooykV1K5+YnEr5LGyeLHWH0wRGnSr9xhvRpqMQ5rAoIZgO5y
iczMosdwa0ZnbbuTqo7ObafA4BTKAcWbDPdZoQZM3cbwicPWOVlzqt1NkAV4UskYFATvvMccMyeA
QZmfzhn+fV4n40pRCw+riiHRutXwBHv1d5za9hD3o+uxEVvPRvw05AF2+3RD68OjMDLxQfE6cr5Q
89Sa6jfT0LEj7mt7G/O/5xuRoTzR17R8oCsyP4njzNcXx32XlQUsRkE7+reG9heuquklMsrq0CuN
eB69WKrkwEoDcqBqBPkxTtxbf3Gm5kPWzqYfzmm+zXU2zHUdopcQMCe2xdJVd11v/FimqR0B385e
vo4GFgscfXxXCfSgke9+JVIJ4pP1STJzvzfzigGJLQWlXwvyhUB1H6sJyzlYIa+uvrzZmJGoqxbw
u11Ndafl2s4e8NJnxQzAtqRaRYcFpDCr8PKQHcR3B+4MFEcHtGh9YHQxolBDKsKq2bo3Rxx3ic2i
L21I8UkKPd4nMoz2TlO2j7Hh2E/8UqZn2byWiYNqqJs+gYTi15OAU3QKKI8ZLuiufhy2U1bItyGp
k+3S5+ZnHxvGnZtmRuI1XeT8rX2Oy5nT9DRKNDd53wHz08M3zGOoI2INtzvHqI8LHghg3hr7zh0j
HwDGv7XNxi0wOvgqjsm5idQxSF07xBFX/5shdb4wWgIuh3c5YECP71nyiJdlkY+lHb+s6QTnQdOh
JppOBSdmKXxmjiauweF3wg++qUVW7+OhlRw8PD09HoxDhQH/UY2ldoISZp9INojvbJmvQZE52XYl
j4B5bc2vIW4dv/bhVmZ1j8iQKrUvW4Z6krFFFPJZqm9ulV/C0+BRIoLYyAWMTa/NGM4m5frWTSoU
JYnN5UnOS2NN1b2daFgZSzhJJUQvfj4rJtHKaLaR7n6xOG4CbShnGkPVfa0j00fUopRV3RQYsiru
qAjHt7mEZWm2YezRMFbQhVW7C4shuwHDaAjW2so+sDFHQVmOwjcWVWxpZYgR0hcgM3Wfp/u+IvUk
so0/4Fuo6+p13dSNAi0rnb+6JuYicfPsyFmrLmiHSl/2E4KoKDLbx6YYZnr3vMfBB5XBMzGWBA62
4I1GpEZQ42r0zLT4h/o15rNtf+IZ/hvQIWEerZK3f1jF9w2048V6zWyOaAdKaRKZfrMQn1rVKXFf
6GazJdSCQZwcTX/ob3jv1DnbK5h+ExHm0XU4FJhoDeQPZg7EKFBTbL9BbGqx9povnf4wmiJ+aDuz
vLiZY79jk2QyRUfq8cclh2UFPQTETe2l3S03z6y5JaWl2EoL1rJuUKlp0WBAqqy64qPvrfDUkay4
j4EO7EPRxVfwyZ1fgh/YzTyWzZBOxskceTSRFXGI643aVhOoyyJM112VEsFpACSCrCvwlpqEsuAK
r3b/p3u1URes5fqlxYPNwLWerUM/yTjAcgIPkootEB3MpK7Wpj1bOEiXTszjyCeyxBJpHaZZ7p06
eW4s8Elx1Q3bXPY0Y3qcHliLN3cuASVHg9HsaQVFzpXSCvk35nb9YTn9e1jn8UnA59xlHYzCOUl/
om6e+PEZ+Mr1xhAI+wGvbNKFUN2s2WfpyYiqqYmPsDP9nigYvm8Ff2iJXJ1Mc7Pf83GaAfFjEhOg
UR+1di6fjDC13+fV+WeXM++LznmDi7QPKhsw46yVzkGqpuIsacrnTnM635AUFHpJAqLItORjNOz+
DBgk36hEI7aAom+jrfAv0jrHj1ho9cua9IQgMZEgzsXqw/CJhyHo+PLaBcYBL8kWNREJFtI/0Vnq
Y1nVeFQcGFCEZ4OEhlafXrjq5G2iaxwQW+j3cc1QghJo3C+jfQMrc0WS9sC2U8JkK2rqfsWs/SdF
2WJ4zOMoruMIIFo55MUfI1cEYU7LibwMs3VxyFd8pAJvfVNl1ussUUmngMWgLYSO34CLCXC2gWKS
vNn37azlfmTPFXOLnojwcJkJ0epHdRkspnCrAWQYYMk7rlRUAXPzi9ly2pO8B/dsnnrkETqWpoDF
BEC+qS4DU5jxxWirCYK7TVaBS/hJix3kzVrkO8sznUKt/lRZ3AEJauj5ocr1B9kg9NQAyBhhOPyY
hSsipri4YNlg1v3RcUFFlngccCr17btRGLDq2qLzR7zYRvl+g+xO3ZNRSa6GvlR/Dof+2S6mDxSb
9ZF0PYJxmDExuvxICkTHc0TgHiODfkOiHp0k4W1bUgo4f6l7P1IbdqVR4G4eejt9GkXVshpoGCu0
pR2EaRnvp1oYrB3QghCZVhw7iwUrn5yKET8OVgXMdHBPtSvqD7XWbUgWSmcEi0xeBjemPTGnj7i+
5XJI/n4bbgD55DAlINVgyBMfOf5KHkVRSAIZCjP09DR8rONpusQwRNItc+ime0lQUg9B2rf9i2nI
YaN3iQvjsCOPqIlN/QhV3DnMwNnfwlbvfD5bNpBWFx6ihWGx4cavbBD0TelExJMJjL4hxIA9jU14
wCMgfJVGEJQq8vpIsO03WtTlu3SYmNy5Y3UD0Su/cep/hV7+y6pCbICCY8hXNpO100gj2W7zcLjm
DnzowSGJQtZdSrcUG9sGECNj3ezfALdiO9ZFfqMlsUTRBzt8a/Slooie3WZP4NTWTT+Zm1XhuSwH
27yQKnFjvYx9kuxaVsB3K+5eBE8y2SGpA7MECA8kScuAqxBk+Via9bNmUEtKjDy4/6vvMI9u08jX
9q1IT1YTiKfbL4Di2a+qwLJOEqApaTxwL+UMJ4FbhJx39dQ0ICyqkGA2YTZiZwlo9T1LJKCQxGgU
ZQ3TQHJMLPXQH22k7Gs0at6SZi8YAG6DtlYEae6oR4Ik/y2GOC1Z9rzywe90xIzkjjGLzwl8IV/1
IqdFEBbYkc+lJ79EJ2DZsE/2eC3wHiqQ0ww5jcK6AZry8H2lGrsYBfudjb1o8V8tp+E5tZzuU4CI
9d0FuALub7Fyvzup3KZFPz7YurkeHSP5dMzuNap1kltykBO9GJl+2Rp5LHPV8oDLZOPKmhOmgj7h
SQiy90OtTydZwVFlJDx5VaJhItMYRJcJ44ihrCKmvn0LJoqmFDgi6xETurY5klADFGLy8pKEv1ww
0WdOlLPZ4BRe+Gtt5AT1cayNkaCiIQlAZqJR7goS0pYyBqjOhIYsMG41aQ/P3cwepUli+5Snywfn
ubGzWXVsOPb0e4JSUj9EHLMp0SBbfPiYw+mv2THF9ORfEjMfC0LjNvfh7vHyYux+C4wmnpk51bbq
qNXAL5AOOUW/sz3HWzIy13LLeuO94fzZsFiBMRnOX0QmwQVmMsQSRqckIaohMDRJS5jUs/4jtK47
1T1AjJRMPC9iduO1IwQeBk+krzAoeDCXqn9Mkxi196gL89E2ipLSeK2bzVJOnybHlJ+TAbKBVvgF
74x9q2E1CzPaQT4TvS6/jMgRF/Y11UVxlPCDqH8VrfApjawF9ruSLExcJNmdiDFpCzayRZjRmecf
ehQ1xOqk7pGR878+Hhj2Os5tQxniEElFFy5+3o/9U0MMA6yzrIU8Cl86yUE5KTuKn8c6Gu7Lov0i
msbYysZFephyVVPHgbnp+mqEpG+3C8uX4U0WxBeBxy4u2tAW9akwsuKis0GyUZb3M+D9MQ2ykYxN
DVoBV3tcnsdwDh9qZvgbukBqRX3oXybc9L6ZajMJMvUt18l4rSQjvcXA3z8olR5X282Oln4rt1ue
BYtUemcjaoImymK/dfs+aEe73bOoId+yKeOAmgOSRuUanHyl7rmM1f0wVe9knb8i73L4qLt4uyah
sSd3U+3d2aB+C/vZCVhRLo+jicKrtyfzAEBj3k5dV5yruQXI3Tmrj4hmgRsOXzUzI5f4UgsBrLTm
i7a6zsmO+G/AK/qsOkjIcybYA+gG7LeuJbANgtqGvpczE1TXQyzauPX10Gpdr9Wz6NISesJOxjY8
1uikZHThlcNEklsZiqMl8mw/9jLZ36j8NDekNIvUpUEgG2ybzWRKoIUn+XxhggXeERmnQmCAUr9l
A0hUpYqbDylE6SW31MeZKW7QR8zEx5T0Fpc6xRuzujgaFEZsN6JsM4umO804XE66SoyvjHxK/l+Q
q08tnFFQ6dXewcn3IKjPdlE6PGTko+9SqyGPSubi0qc30bY0Rx/y+XpCPi2PlqXqg9RwOlROSMRo
m7SfcZLUW6Zz+UZSiQKkKwyuF+4Bwqky4ur08ckcWcgAlOlO5A61APb7bqvKlbMkFsi6hSKYtV57
ftOFNEc3W9e960bWdhxlvJvyiRXz+rY2Y7snOaza2qMcHjmsF9ZF+BtTjKd7U4TJuTba+gQwBsKz
OTYPtUodtlrLQJG3so1tovS+a6cnSeG512aToVivSQJ/b9tpqX8pt+0ui8RaUdq9degWY3mqx4Fp
EwXGxqaoKeGUmnFa3LexxWfhTj8J4JL3aCpB1i03vIWVcS7UU/RTjIsVZE4S0j1PGUttnf/CeMMT
l5N8oKGIvnplljsiZ8lB7DOWuhFQqiy1xzu0w8Tt6I3OfRY2aLgi90jIpHvkSjYOUZbW6H0LOD11
RjwR1/LaZcuOYNjWp8Zvrm1WT5dSFNmeQ2S4lYnahuw+SuVBW/ZCq0skDRb18VKRcTEtsWel6iWv
B3fHiqc91lZ3y3ptdLrfEROG1UPyDl2IMlW40ZJpvqvnqCKK45YFYroV4YHuH1HT3y09Cfvpb2US
qWg5Wv42mTJ7GJdl2uhtNGxNLuF7Yt7lNhtZ7RoqKo+pm6kjCNhklxbZSyrtnEZU6KdOGTN/gB4W
TZkBlWFjw7oJTZs1Ialje7UcDBVGb1m0/JR984GlJt4IKoBNUXVMzEZKAXaCtH5aq7xbiBCKFlu/
j0Iky66ddUGlVsMjoM7wE06iS5l3sZctCwtya34Zq7zbaTckZcXu9G6ywoJ8DKG9ki55QIl5t1Qi
CdgE3JF37QTrqD5Ho499tXDTOoJXHAhtfHZ5qjv6NHHnwhZ+QLuabeQMRcp2CUIJh9z5oWATO52M
DvZFGQglzWkPSwdtx1zUJ4ykeo++FDmJGxL7MMymV9IbBzEZ5XwK5qeDJZctYNsAl7/1Zo3+vsop
ObtlOBxpanA0sAxPPOwkEwo0pgMJmvuNkCWvS52aDwS4ZhdRg/ZeYwxCaxw3W5HUpDhXrbg3bqsD
t6Q7lKjjPGWRfYyVuXiwIsuBxTC9NZTsPqDoFlHALR5RdGq/hi7rd0uTfyH+2NuHgNDETl8jk2Zl
tbUfZek2oOv6w50h3MTTMFwyTu59qvHbRCYDoLqTr+gI4psnad2vI1EJ1lo8ONPav1n8ZD7DKR64
boQnjVhmP+vjDxQ8xDNI9WyMie2LKJ6encq2+SXIFFAZsyVgVP2h7u016EAXOf34WoXsEtOJwEbR
DgkgHdf1WXuEG6cdi60bi/5gDHl/HfSw33VZUj6DSDN98u6MjYgUOcgt1f0mbCbrUxl6tx+dxXyP
IIq8aLUTAd+uCDlma+JgB8sVtS1SqY7WauvEzAqX5lYRtRZpMbU1PLRmuT6O44i/iFkUUUg3zr3I
LqbVdF+gGMszYynJit8On2FG8ek2EyDrqNxMtAzsNtmC0Xy2+nfWOXQ8OKf+rX0IR1E4636OUzsw
Y5PpIpvHSpObykWcBVqFev23r6a3WIueCQUlNeumz5lzxoGwixw0aNb06kT8L4BMrrZNxwKR9mjw
Jdbde5VO7T+9b8ZXodP5pHS7Xl7NMBV1AFOi55btHE2/o1mMCO4Z7M2QTeDqQZX4rj2IbeQiPpjD
MgJYZhnPYjB/deWmyPt7ezcbZroRogkfXFxPXqcq8ZBSnHm9xQKDZCei9QyqHrSnBC6wrtgLs2aZ
r43pvRlOvHAp1UlXtOngjWSwvCODMoJktF+czjIeTVkbezov1DlW1nDA19wsjgrBYzZrsExFSopb
+JTAET+xKixeeoWsolyc/CysI6ookg4zLX0jscve1JUNrrSi+5EOYjIWFPqjmX2ilGWc8wBKjXJg
A05zozN8TqAzZSz9p9e0CARyIvaHl6b8HkV6F65wCftrkp9x9OvGiTGNB1mWvNkfDcqkyy4/ySHl
3Xb6zmVYXhAyBspq99J6jkfOtYmPUj3V4qTU2S7vo/joJHtiHRJWSDrYe9fZq4Yq70yoVUjMmFvA
g4ylVyTvkmhGU+PPu1/zvVX8wDOl7fISnc6hOzOIFCutkH7qGX2WwzZpuVRgPPG0vkr7odJfTHqq
8j5Odp1NEasOS0VgX/5bTPucIVSnbYyOBVV1XpgqJQcxX3uGTAMbxnwE2onkK+Nqa/s/IGLUCL+d
5hPg0Q7nufgZ8EAa4d0afYuiJaiSiDsXtUrcBlH1HMGnbc6iTg+KRbUlH+zGDbj1zlV4U9dU25q/
PJkNPjHhJ30I5u5nYX6hMmSM9FX69Lowmeqi7TQiL6AxAnlXMtnOp71Ij3I5OTG7Vpn7Su71/KGs
n0s+nZZG++L0DPpBdo997tfmmR3fxukdvxp/bk/Niv9oMoEN42xeycTaKue+at90zsuozo6ZsZvE
iZy+Q5EDL6eJ5mQY9O80Jv0ZEaogSWGBADg9hRHWpQGC5fzDCeQVkB4HZnGyPrYT9w6BOBmGdb18
rayDxSSCLGsvCSevMY8xSiPeGO4Rn586i4NGXDUS7uVHVF1zcejjn1vaC+aizaT4A140g6jHi1vc
tl8fzFgm+8EFU9OpY2F/S/G8zK9YoDzWHJ28hM6uZo2FvF1DjNPvUvQzhdr24idHpVhwqxI9kqwa
WaOXKrxLJKmWaLWyi8M9bpEqCUq4ARxdMf6SaL+KSmvZ4I7yJR5VeWC6+2VkRnYH9Xprr3RX2WUq
nmOHuFyKr76FyWvKq6O0TWF25Bac15BDh3wT6xwazSmGcinyfQ50diIqFS4d2Uok7QETQpzLcqnI
fHu+mARASo4892VsOHld9mo5g9TQk+ML2SE+RKINlGAyDHewW+mh+FepJpcowcb4NC9Xp7hYhN3N
NPiqe09J8gC5wn7XMS8ZhCQ3g+nW36v5RXcfm3CXIsBc6z/mkzutfdXXR8N9idrdmv9NZEKxwKoa
cbOd7/UxRY22u6WNGYocmeUjaV4ScpdHfR9G88Ga9E2GdKOpcMy6xOYwtKdYYINwWFDdSORvLmlC
bfnUidfOpLzU9tS2h8q4RVwR55X8ysFlY18Q24Mrj/Tueiy9wvo3Qz8s0vPK0xoStCCMdJYQunTO
PEm7IiryAV7OqvBd94f4XK7fq239IP7bRDF5ODb8QAbuq7EbIF+lHLcLO/nDTQXJbrKIL+4CB9fk
QOQdoGnytbzcJp32OiI/A6zvOeFDpq5znO0z89NA1L6UBAMwfI3qz2qM0Gc9g1a8XYXzbQQgTT/X
UALUnks0XJpTkRYCacoz6GadTpFcqXK5SJKeTawRc/imXJQZcXgMiTuwQ69PfmyNiDNzq6WnhkBP
58bqHK8CQuHYsglnYUTJyrnf+FO1nlqyLRfCimPlR+ZrWX3oOn+RmYYHQUBlwQ0KWHrywJ6tqMPt
eEdsgMS6GzmfvXGToc532dL7hRb+68baz2KWDOXFWg5a8TZM30rfL8VOpHAnQXu6X5W6YgTeJFD+
MxDbvXVs6RNLtSvJbpzIz8wE7t8H7tUE0qLa5JO2me3vlTN3ar7b7NlWZ9oLT9Uf0fCBlGyrUA2g
YEByebemaNj3k3Zx5j3O8t7he7gOpGUW71r1wdTKryU9rv2ldU8RX0qfBEWxM9LXbvy2y3q3ILFF
bIC+7UlC0GnQF5bacCTOgyMbOF3xJaOr3UFTrQ7sZ3DzP3X12+KcCsKW/ncrk7dH+8c/jIpx/Fer
6y3X2NX2ynrM5z+WH1X3g752T4oI/XPh6cZPsRDi7O6W5pw2XJ6c4j0hFTYyRTPdrcXzwBwlWe8t
deV2C6inN7ANwr+GkckfEQMbi9EebJToNR0f9OW9QCUi+pNGkRXZbr+/CYuRZyScSBbZCCnCpS0Z
lP0xJ0txx9PvoatW1bY0rfjUmPl1wh3Fg48D6peNNT2ME8rBgRlhcSdcJpApXrTXZCKiW33b82+H
ACUl6UPNhDOs0S3FccvLsFnSX429g0PUYo+2eoqlj4J0UdqO4SLJYW9IyrZWuN6RBggL3boPe1YG
mdqKDI86KqfcGj4WYQZddCicd/YFtNJ5UKi3OPy17nrYhHqx776cQ9PfWzX/hxO9sjcWu56N3DqC
jY8PFsFGNREL8Xq+6XnG5cXkVM0KzozbASF/Cu6pcCaePL7aBd4wAmCrR4cgrTrjIX9wiLlkAAO7
K7Pct7Kd4mxxBO6b9SNST91wTt1fgo/y8RjNZ8KEPau/3L40NtJ8RAeXitu4S+rH0GAhDwedUFT+
td8q3y5UecxKpu6fy0SMJQpXT7tpI7Ipkq80u9RoD8AerNZ2cN40dWcY94s4tB2trL6Xsx2MXBum
cxQa+4gukOmdxY5kWh8Qp6JLv1vax2X6sgVvzEeefGqxYkOLoJ4Iv1q7DI3P9n8LSXSjjx+TfVqr
K4TNisVgHZ+nhCjsL2Y/WjnvYa8WzbNuorr80u2TJR/D6YVQwSo6rCpo41MB1Grd4VXfyOLOZTBb
Tfd5epUobZP+M096XoKTcl5GtZu5xZIIo8qLMp6j9DqMZz06LjeVVP+eWkeQEAP09DzfJhhUeUPB
yD66BhHk4C4Da1R8j++ruHeHLY0c3O1v7iN23bAICXINf2eLxLvy7IzxVuVEH+n5tgUYS58v+4c4
A3JqwD9OpSf0wGqwyKCLCrmc9VtE6KUgHjOqDoP9mOrTeTQ+YY/vcsNlVE2OaHtHR7Ox7Ja+p/RG
NhizvsNUSHZyvaVMp2Bmdk0HoFl6oBe0JfEdaWOezQXslI84nhGfvpjL7bRLjzPxNXn3TWABMwKi
VcpDIX7j0fYa4y3lADAg4HdFumEmXVDAz2wTo+l3WCCdJwsW3uU+7WCos6JvGaoV/Pqie4Xx1tXT
YXCvGCooCaJgJTl1oeIgE8CGhFtbT4aVB8nUPQ4RMT6r5JSJ/Db8mBWi/eklrC95qODsk8vJqGpV
f2NX+Gv8NNVfYQyhBElnynlQMcJsNT/R7ztXXVc3O/c1WeWSGysqPBBY2DeMzXQLljDQJVqceIPx
0uS8zVVOwkz0LU02VulvM5bsIpDsI6fhRmx9eziOmNpYbXPmEr7DwLnknyzRtoQDIV0Mj9L2aRzf
CV61+nuiahBfcGKHQVv+mCzYYciy8vyrnK01yB3McmjSKZ14c4jtIRjFT9O0oJ/JC75xeoaiPdSM
QHV8OVDF0fNq71o6H6pyOCA1Ybo6R39tuHOcvUDdppEwuMxcZPHzYsATrtotg79zj/14Z68KOf1f
7RCu3b72lvlqZM3Xqlterncbaf40xV+s7JMiuyoCvVHk71Ob0KGjd2MLyK55HfdWc601Lt74NXFf
YkNshxZN7/pvRhcSPpfLn9tMYN+/XfExgMod+InjvVwPJT6XhS4xtz4jYtZbP131/WiP58F6nprA
SqhVwM+kmidYCdPx6O0PAdND86XMh6aiUDPZ1ZyaKsjF/WADRj4oWxA25ePCIIkE+AE1olUmu4GU
7AlVn6E/9O1pkKeWtbgV/xSm2syMkHvtYLAprRnkpuLFti+jJnYIPz2dXgrCBNBonjxuFZQBm+TW
kTG4GV5nkxirgcz0/GF2fggB/beSeCULCUr3rjKfEap6STUz9/nljJfhXaudhH0o0t2QkeLNz8ba
XK2Prvobeowt8zVviRR5m+wQkiinETako8ZbxMaAILIz+2dT/ZZRjVL0mXVJgs4N4wqgljT/0+eL
3jwrtKrlWaS8nPgEI/3OqpF97dtbnJlzqjt6H3Ueiz/TsvyI2LGWeVXybA1sm0h8qptraL1kk9qM
y13fhKz7KcveBMqvBS6IzaCdpo8XoAsvNpTpqnwqxleteXLax2nZje3DfySdyXKkyBZEvwgziAgC
2CY5p+ZZtcEklYp5HgL4+ney366traxLrUyCG37dj9MUHaL+oqGf3YI/0Dx0/afgBqOCS5/apxo1
I1+YgMgZlsVbZLn3c3rXWBcSgZt+fSq8S6k/MvDz6zKEnqaQnXLNBEAzDberw16e+J1EXC25UifM
dXb2b6LwqhmPcXObUWWd1lxzeXtX1d+A4quC5VjqHCg6liIhPnmH52nbZtQtx81xTN8m6q1ItrG8
/knNVzDwf4jrwJIflfhuu+mQyGUr7RMdTni6+B6v/vg4WuOxhcKqawwbYMaHriImOO1Xyv00nSpU
o3LLMt8KY99i5xCWxhtSXWfkBmpP1vKNErBw5aTGS52fowBt3/LvCAyGa17dFPXCvpyUI3oP9Wzp
Qh8FjS2gu/h9eJgb/Pxaidk9SGAvo2MRh2tpTyHZ36owj+1/foclScw7GOGfQUx4CC22CkbY3NUB
Y8XZG5bjQGOcffU1UfmJN36AUJ8LG5P0+uNE4r7Dhw4XnStYcJD9sEuda7fXRB2KOrYLD7u3mJNf
xx/jXH8oZR2Dddr52r6pa5rRmzVEDtvopXhAz9zJaT6j8X+6DIg6mM5GZo90Gm8NNRBpk7Qb4dWA
nTRgaPs0+NZNmceXRFp7KlWiDduM387S+7Gcn+LFZpHPwsqIcHX7U89Tkwb45kv5ifOFWYLuOd7G
3SbNrRBaz7PycIAl+lTJ9s+c+xjEa4gBQRGcHV64+L1De5Sb1pK7FbR7CBCbeN+/pXwc+metJkbk
tdqI4HqbKz5YDz2YNN87M1EBbzmva3zEDfdQBFaYyuBAlxCbSsrsnP62KlnvVSzpx+44R9GDSCeY
KxDXxrW/G9fyUlnTNmerF9m0IyIu+0l68TmgN/EaPeAovJ0B+VSx+y6aYTPx0hxyQdIPX46IL8ST
tuOSvTpgsWaxvvZrvwv4MzbuyHGJw2DOdoqDo6VheV1WDDo058UB/or1YLnOTV+XR9nznGKpNIkO
O9/bsbr8bC3/mNfmtnPmsCZf2dt/rltNp94uV1ii7Rx1Nz8hR76baTyrPNrKFUavE1OgvLLGxvDG
lrNmtuuR5Snq85caC6+6t8e/Y+TCTrGOKe+TxHZ3Litn6mnRiuw9jvZHy+UVrHl6h2W9JFTqlDkZ
uEE7D9Kedvq/ZkWQfarf4i4Lk6Q7tv1Ak+RwGO2ZJkHqZdnwJWY5eaLeauJ/Mr8+P/zsvJjxM/8G
1NIaxzv3zrqF1HSnaya2SZjnCRFp8Jp9bKHJ2Sg/sztvC0R4pKlfewmeUohFoTsl/E/p4rer+bz9
cte4vKKw2LYC05lkhFyvPu9BRcsOuCnmGrwfZshOuSm2QVecbLsi3Zkd2rn6ZKtcbKM1oQuGiqau
YxVz9RyKisoBWvS2npkhAUZ71sZqN5K6T7IY5H9Nj2nE20BzLxU6veS+oSIwPkTTvGxVYGEqanfF
3FzqmLPcX18VztdpYCBuqS+geZb117TyTQxQA227u+AvOuULeFeifFGQcCHprnfsE86hkWtddye0
fKbbdkuB5D3ljQWY/vVQdvF7y5eXrgjIN+NjJT0wfapsaNvInuXwlk/c8noi8Y4mGcivkyOjbZ7d
If/MFo0XcAmxRR7nMqYzg8lqbBjrCIRigKwwnZXbmaVS5BQ3HduwZuBIZvrh65Hx/mjH5p72IMpJ
eCicKvRxQWBgJbSNBXzllI9S6kd5EpqWAYMLjtsl5yoaNlnUbKua3TbpBrpisUQ2YVfzIgJthu0a
cb7ZJZ1/FAis4Bp32TTv8sHbiFweqMrYCre6Y8w8k/LlpsVQPFhhDDfLF0TXO01WiKSlRwgyrdDD
FLXfLAgwG2TUWBUEsob2HFBWXl/vbIkToyT2R8XU243lP3o06I2V64djWLdNy+3EzXBFlm08XM8+
dFmcxv4AlLvixNRkh6oxR9kTpPxAxN+KwMdn26Ku1JeeC2FfF6FjmT0nw+nqPF/6bivw5gWmeGvG
7EzZkR3il71fk4iWVVU+1S42RVwU3AxJrmWq+ugdhSuEAE0k8cRmjn3bTojlPj8o3TH8kYH1LCOZ
y9OXHIhl7UzG5nflU0QYJZq0jaI5BD22l5G3GbWPm4Cm5EITIWu2scEa7iHJ5w31cIY8Kp/ngsUp
NZmhE6vlw7GwtK/RrgHPVaymDLXlomtk5VaTTG46m9cuoaHE3+LYCuP5el9vQ1lVN7ZPytjhZKn7
CrOSoOhO/5VES8IlV2GiMADYPs5pXqU2Xb2FJqzf9781g3jDz2uthg+0ucy620WrvZPIe40jbx2k
/3bhlxFPUEPjTtAXtr7ITB5xdx8on3mG5/nIVvi24ZczzfowWrs5qNFEM3OkX+wUD/pAUGpLjmwX
BdmjPTCqsof0SQYC4Xj0SuuzMXhEfTZ/jr1y4SCGQasXsb+t3zOUM8Mlo/UUSK5vpjoNTOw0VNMO
7c60EnQU0HZEnYV3COZvxdtrov+8JxzZ49HdRPVUbgdN2IF/6xi8DQOjsIpXvO/qZwHSheH+i+8e
ByzZYYX7ePCGjwKnoyyye4NAN8z0qS8V2a74knbtgRw/K54h1HN+r1R9ckbicPV0EDp7IvuNHsp2
lsX9ydbi5KjgX6tTG7MR4Zukeq5hi15X7NIO0GR4KOZgOI2sy8tIPdTOsCU+z0/Zl1SI4zaUHEiu
97FYCPFD790xe3warISUfk+IPJiy8ut/sBIsloL3vIlu1pFkmhlwVSbxS1DNt0MxkhzE/O8217LE
hV+RnOoDEjNrjZSYIJXyacaKgZeDIpiI8fq6ULF26UTCcTY1De/Lp8hyKJgTph7XA59HcluElJ4x
Qg/2mcoTVgFRA4nBxc/dsWHdJcNMyyfGtYhLqgjW49W6uXj9bSKCA/Ciizcu45EV219/lns3zW5m
VMZSiV0T63c7nvZj1Kk7Y2rkQx+IRR1wp/G3HjvlSNN9NEHE9Fp/G1+vjuXCXZ5Mqs11Qnf9XVtE
3MCdG9mk/2rp/wb+ettB+GzoqVWqZy6szoY6Mrq+w1kkZ5fOpKsbhpl3u/gY0q4iEJqSRohxRIdm
Mq8b6cbUiCPA1xZvbB8hF4Eyvr4MLdI2KddV1S2YjwYuH3nCKEdRbqYhZZRtvMPUsJ9FQAiEKmjW
9vupYPHaEyav5q4+qUSFAppCO7sM3Qp5BVzCKtHEh+ngFRUeyxHLeVapcjdCgHmyFrL5GWm6u7rR
0ETpG+GaZD8GPKBNUXa00vvXNdEkHh2/bvw97ePDoUwT4pxT4f9kvf9td3ZwZ1M5iNoCguxtlayx
hHvT95nXvdb4Pt5h5RQHs/A2MO6INVrjFpJQTY+RRx/Ppq3zryyTxX2tsYHBL4A2e4iSuLpRIyhA
kgwWtx33Y5xUe6E952fN+/FAxDAlMF5p0nBdTttwEt1DTybaGa/JzBOUCAx5CHkCUoXtvzVNJz6c
JfYfhFrKPBznThwUmnZo+fSgOxWKQz5F2XkS7rkJoGGojjD1KozzX2f1kZxLedvCATn0qyLjRuzy
yCZ22LW5h2epx7Q3ayLFA5FIzENkmAin9bel+IUVj8s2oydH+p74oggc19aEJz5uBnZ9WRyd+5RL
fZmPMzHUQLB6IkT9hDMtOWUdGQM0krRFjW2zlzEfu8eydzHzY6+d79MA/Ri8PggXQVznMQPD4YMv
ic2DaVLvR5culJJlRPb0KZDPJ8+9d1wVUcnUW3ixzfLM6n8fx7Rge4sH4qGns2mgfgRVajLlj++s
637M+PTsAnwH6aSvcbZMjDeqR9yZgA0Qo9xmdBCxVpyXnuNzSR69daj/5evAHTetK26hSugAI7YH
aIS8sFhecswSOzPaz+Vs/jZ2l50r17kt3QIwR+IxD2ZVDuj++r4dfELGLnCVhyBtvIPrDMQjO+N8
sH4OXnAoz29QXuCW0xfBQ7FMl67vpn1Mw9PFDvT4OvSCVXBQrifukeR6sGU98l1RDxUUgl1ti/av
jWHy0K7zdKxYnYJF1CnPShax3uliyYhupPWXDsji5OSEcMeUewWxgv++9tSYMlki2LSEllubv68x
P7kNCyWYoRTLRT6nfitgt+AgYXZpcuuMWcVGnO4RrN245JByEIXRA4s3MrRX8+dauXssc+kNthix
pcdoPDcV8BTWosN8mkSJ7UOP4+s0TyQzAh8N0A7qV7qGGU8nizM6J9pib4pMkZ3LCL3jZOwVlhB3
ONTXNU9jAu87SLtidw2AwQKYWhKJOexT3TOWFY07I2TETNRp4ocA9w2CLcdPBbXqmb+C40mwAa/t
crwTwHQ4QOfrLlrHpOwQFg79lP4Cn06xNxtkoSoPCCu07L+StuSf1oZ656Lmp3Fk78N/pcu8KBde
uT2khyXBdesjh2YZXZUWZW8pAvp5TA1Fb92VHgVvO/OYLLygOTZ1/iOj9aXMZ3Ist1OqH/wECByR
THAcwbzg9MNac4y7mqNcNM8ZcxTVTQlHaekrc+9GbvWYz9LnhQQXnxupik4UmV+ZEo77as0jqib1
4ns34jedRwHZkF4vD4NX0mJWTz6mXSSG7SyszyngCjsy/37ki1MTtBTTybxCD0imPT96d0r7teXx
R39lIhzrbUkVGqXxRfxXBvEf5pP11pmr+qNAGFLLa1w0CN7RJgGqEcEzIFkeh0ROOeDKKPrX2W3x
ZI9+9Dss2olZikfpyYv8+4h34LMxqrvQ8pndlxaNagDeAs6T63lRrM5udlNaTQ+LZKRVPgnUouun
k4uJczPGCimEqSdzQzsxgQNvedTjru8KOAaEXZsjhaRZCAsXiZVSTzYkWWt3JHCRWrNZ4HVEuKJ/
ME6oKC7jk5W216JTXswyc/gCrpbjXgw4B2xP3BRuiu6j7D725Ee2JqqS21bhJRbMZ6sfsaCdAC8D
17c3+WAxNOt2/bBW1t3KWJLvhPtnmfm2DCLdTSCUcMZyaQHWHCHlW2hoZmbQg8bNurjuw7ZT0aG3
OoXwk7X7cekBh7R+xLhhnJKxG8/VkDokV8qCsY78BAM62T7I4ja8qiTS5HBx+/DUU5OLP5bnZyxJ
ErHn3nQi5UVE1z2uaC22Y2xzhymZkGPL+1pJPWwLe4yZaOlZYIJjTM0DhVo4RH3YpAt8Ipt4RRQQ
vsVn14Z90sUYF/RjTGokDpMGv8TYDURF8iqrqZuKom47rc1tY4ZfGyzv9KSZyLAgRNlDZ2Rx6jvF
koikkkJFT+4wuCnuE5Yw/0pe45C+pPim0vEvElawa0zJ1YpJPw+DiK1fEE/nyfumsQxvQdmKBsyB
sHDWgiDmbV6+V60rHsk3jB8kjuzQQErAdSD+DEOdyV1aGIehbwA4FsMyO7EwGE7+ittGAWd9aK+m
x0wgUHnca3bekJf7IuYNTDCLgLLqg4e2EBgYe+dS5HN/T0qgwVqZtgg2mrJmElcf/lrA5PGbL26t
I56kmH7gOGAq8eCGqDAoek5jP0vyWzgFzB92gcXBVct9s+p/0Zhe51p3/sHb+7dZMD/NrXcfaGu+
jZKIQK8TcEvy7HYadnDsVAyOQfd8N679TkGGqD/P+rotDyz7KOvM+cKHTiWkjgFHL0H5QIbSvSlH
eA0bE5iE/aeY3bcSD+zOda4CWG7Z1q1I8D36JrWvJCHWw6QlwswGV3BTa50Fj2kcsKtWNEAusUbg
t9iRaHgs8Rx8tgN2TdgUmLDd9D5G1W5HJ4zFRzRwjUBkieqE1cAciF+aQZ9AgT21akQcbKYHaayb
qsvbtyhyMywPLYLAOMkXieOaDUg//S1Fb7MzVq9mSNh/eeUb7QLJrUri8dXl/sEdfkaolYTTlyh4
XBoKgyr3pfDJTykyk7y+OUU3a9u+D9ms78qMyU9pC4xRClEnV7X5bCWu1B/iOC8rEcHy3m6Ktza+
xsQWj3VWZSzHw/dO0RGIpDJsx5XFgM+bwkeZ2JTT8K+oSiAdWYUYhT1Iu6ygWwBUPCtZPE5hIy0Y
DDZf0+jgpHTaU1SrMPTTPrQxA/HpiXk0bFurOuh0/ONCKznAzwguC0XM/KQB5gV62zMoawiHC7ej
EEoXyLReiuMoa+z76RTUznbOSumwY1UOyPys/2dJr9wV+QSjYcVwXazeT4oSt6/q9LNpaK6Gf8nr
uLDWTQabJRwXr0U8WNl1+BAvdtWSlD9NaZdf8NGuJu4cVXKnOjZmXuxhw9eq4bwWC9tHOXrNkyMy
h1u9nbQrcLXsBTmDGydvL+wIPY27aZ1M7dEygbvsxy5X1J/6s3OiIdLw9EcOLsNuiQDpxBjE37h7
6FPXNIAlBgfP4FzP1c7RU3LAT2vDcKSw98GJzfhT8GjnO8u33s2iv8ucTS/QuGoPTRtUlDe5v5Ms
xjqshLk3Uz+9uU6A61n3+KPS5EoRgLDK9bB/YX37YpORpHTK8ggkiWHfFqzxGbkTQg72m0yoIjli
HFEUoPq/07X1mouOt5tKbs77FhjTSborCeDCX8r7fkF7a72g5w+53Jwke3G6CbPbJO8f1454HzOc
YCDLW/VYgghk3brY7EmZmTZ5NQIAIJDB+onPhKrKcpv2g4d+0r4u2viPFvUj+ymZykukR7FjoGnR
OUHH+y6Q/I2nkmDfRkH3m1+hbNhOGBQnz3oY4Un9BYw13wxKTRcp+u40jx5qcORX31qtamuV9sAV
xB5veLrqsFB8zcBhmaPGj3Q7Bbo9pX7qn4qO0llfZQRXDU3VCSZ29htzdd8ZTpVyQldDoZRXrZi4
UQeJBBXPwtd5PTPAO00f8Gt0mHuje1dXov3M7b4/t12QP/ZzFt0KOWXvtkd3rzAWLeJ5uuynJWfd
BMrq7LHGYB4cVUL6pFvOyrV/VsxpFtS3jV0DTi+zwDpNRM2PKhbjzkUUCzNPNkeUEXwKwuYk9/nR
okSKs6lS/TXaLaXnbmq2AszB1ray1/z/ji6cgYQWyO1RdjHu5tRCWgucaO9Mzu86Dh96IXBvZ/by
x0exuciZ5DYL+PoM3D5/Xm2sdHYxzzc4uPUQkkRh3dyXL6ubDpwmSJPKwj1m6ey7UbSvK2atTR8M
6p83uDyOTM9hIqfliQCXCGf2UxtCZs6GHT7SanlOg+VKDLKacM5pTs7wVnLurybZ9SNHLs0cHU21
5Ib6uHH2/hw4W9tmozr2SwMbAenKxc5SusOOBx/IR9R4l85zxD8jCDf388h1aEitdZ8ydv+lTN48
LIGNUS1pmfqh9tyMVIgXtvoFUtZvumRgMcVoGzAv5BrE2pVlM3uxYvvQWs+Nl7vbXM+kYyJZ0TJl
hPa/9Ngkb8wYwQfhwj8pPHz81Uaad7ris0NNgIaUHzFi9J+2fk/aoWdBl+dhD4d0P06O/pfqJ1Xn
x0i75rEtAEXuy5ilYBPEvCXE0p1baWVAAWyLwCUzNiS14kOZFkhETVYCWXFJ32nnWbh2EISk3Xps
NmyXuu2VlnrRVoWGkuBqYsrmio1Ocq6s6hOwXr6lLvil6K13J6BLBRP1dAOfqnvF89zfsYCWRA9j
FCsnjy4BUT4Cg238g2TjMrwQSfGbqPtpFxgigkLqzchl8bOuVxvByqCrrJ17w9erAWkhf4u2c0Nm
tfKYlGoVF1fE9fB39iyd7urM729GL3ZQ10V66TBsnaGAmEM5aYOHKateyoEQqVdQy9tlC/qSvYiJ
GZfYUhQGXK3lsYKbS8C7zHFvoKpMxb4rOV93rpr9u7jPDEK0Iy+tIvK4lNFyXHHAPys2pBjt+2JP
vxElLcQMbpx8ZYmZ6XorAsuh3yCAclqkya5YG2u7ep7x0JNsTO7d0siN52uoTLntYq9d/PchRXnP
hYzzbSXXN7lKFkYwoyTyaBTj81ywHzVRkx8Hx/nKE15MS7OwaejbZWXRmTXdx5qnI/Z5UWMVKOeE
5s9mBNnkOfLBd7oJkV2ou4T+5MfIBr40T1hi5pHdGwCvdVcmfXfITHz9G4JXbyiGb+Ggr/U9MQCB
x2zLgqAMh1EFu3LNi7/0C3c3eZNF8OKiwuiwl+z9Ok8796tqfMLcnbtvhszfFVzXzmWTDGz6WED1
umIySBz3Lk7y4LG13XEb6AHKvYU+ZzDnLSnQ03kt1lcou/VxrY3z4EhLh4GfDQ9ks6t9I9YyXHqH
MkMun2GjVfRdTEwb6JLMCqu0D2RfMWv0HPFplkLbqvDHRZALD4VfO7DNUdLJjOPPojaNkh6Xga03
Xybrm/usKt0fwAHA2lyk+xKo48qPzGZvnVvrkPReEmrGhS25/WmrZ6e8XZsFo4LM+TrBL6S+ewIp
k4Op31eLkxJej6Pt4On4VWZs33hpWPLN7qyS4Ppg3VC3yljPq+GARFcf5t4u9+lcOQ88BddtEypm
maCAAjqjf2AqA0hB45+xjfyNRdLsgHxb7Bw7Td5nb7HPpT12L+XINwSHRYmdUlMrblnsRAtlW7g1
kwbgKXRjH6wJVFkWYHnV/XGStP1rlnJ+RnsfqbOnD62Ny+aumuYfW+v4jimi5HuFgzno2pZQ1Fod
A92Yh7Wp9IUkMIA8Vo5bPbigZWRckRYkEDf5HOtNx36jnlo6r2N2cUGKxpUOtF8XdU8apwX4i4Vv
NfiPYSPDHab9uVo2CyiHfdzzsDlI9Funsxkp8/j6BeYgWxa0i4FQzfqRx6N67RMGNSqfvLCaBg3d
0Q/2havKo41QtcnS5Z2xE/2bizAsDm2jU9CJsvWUaF7nOefNxJjC8gfyCwH6+aCAJP5LsI0RZzHR
0S5JjrolnrsJrgeiP/cZJwWTr3RuELuDdM8mTB5GkzBg8lHeX8+tjUfGclPxut1V1CMQPK5BU43d
n8XGiZu60V2kibFHS5VtO8BSOFWSfymj6kY788cyYSbuukgeE1O8MiUNoW9bz4VkYNuURrXvoy6w
+DjGuRnz7lfRrAEjgXj9rScIyPqLVd4JSehzoOHy3oNM/9E2Baq0kpjiGofVVpL+lqvPQphquLeG
N8hWUHtxshdlneJIcXVm27rrbAUoz/PKM3w+TCPJGovre40Xljv79jdXV9QjaeFMmQcpdhbfjzDR
DGytcvTBr7kAG+lMb3FWRXd+P3Y3dVpNOy5EuPhMmT6zyCA53uEGToEUJ5uVFNRm7dLvoEzry1R3
xQUbBj866CSu/DG26HocnJsib5BV/AFylIzBFTISqOIZ4pg8jmvlPLL5wc/dV7jPJoIJOHSun0Ps
ZEwf6+D2yKut/OMau7rjOwdqIUl+YWdgVEslOJ9IYoVIa+rp0nSQ214ilSJyANcbCNK4jSU2vqqY
zGFHR34pdzMB7MPU0hkVtx17Va9GTBdVy2boWg829hIOoxCX1cZRIxO8xvg1sX4NNREL7EibGXjW
QazDU4F8ghpSPs+jeijGuNnZdWwOQD3tL+9qIAfvFVyfHuZG5XYYcl37Vk/Wt1OYbp/2am6Bujbd
Lsuc6Qx2xEC+z74IWEdhWdo4d4VPajdu7X0QtMslWRWywgSrCLbctG9HYXPbAoXrjckXVJtyH2On
AG6Wzzd1VXOxGAIMTBaj/zZRDXO8jXMi0KI8pGvv7eKl6IY9NjSW0Wswh1JbXBoFfi2/m1ldzsMl
IBG73PhLBcgrUkFyPfrzhwSN/zt211cEKuJePZPTpalrQTFeMYAtZ12KmR8iYH8UQMx+nX5IHlPt
+w9RgnO4o0Dpnha0K5KKDD3vozxDFc+WusamjkeXtBEpmuRqJB/wdvxlS+zeRdWc3Ds+CcAK/RiI
CQgu0RS/dsJGFbGaCB97bFbiMaHKclVvLWVuxwRiyYEgLKl+HdvwRiheNQ3oUx2v3KGYzA+WIP3T
O0i1eGX1Vsn4y3BHP6qpMY8JeKRt1pGDsMY2DQ2ncpjPgb5MFS1Q3ly9x5SI7uOAWG++1IZkUOLv
BmeRL11NZ/lgGK4cayj2YjFX6yUfa6nqzyz2MQH7Ft/niUdKOv1fbrMsUVdBhiZbiZNCKHkW0xDw
bNvXEAK+e54POEWmn8hsMPa4CrG4iICbloMcQHm4fXBy0dBxiZYeLKeYPciLJBM/7fo1XT7IcfRh
0BNrhqM4bSJ9pZQ7C7Ne5+OhkA1DjilyZsfBZOdAzkuoqvG5ahGcxoKJ1TMWm184UUfhTf6NUWQA
Nqpu2b21dc+XJovFzEK7s/VyKVMBInaas5eoKf9yAEMvr/R1DVRnT+MSzc9uOdacShlxTd/DEa4T
8bEAXLtR85Iz2OPtCZjWYUwm6WvVZvD3V7wbkTcn+8RGvFc6svF0rLI+4D1gsveD39grvwZul/xS
nPSwUohwaeaWkkLjMec1HSDZBOodr74UMwAao/0aA6LAqoal1waUjVS6xls5a8ffZOwUtnG7pmjI
lhwQUNvSCW3Jr2xYPfFMkNN5kmWG0UPy38nSP2gFAbfoctoWJmIiAC+Ee7WOjisRAjy+OObmBsXO
ithvZBMrXDviwC5S61iOXfKnsDRbAtSxo7Dm7hwUXr3FX4FvugLieC5KZ+C1ag0zHw0jLcDC/Iaa
ThwpU+/u+SXRc+gGv3SnYvxu4+BSyI47Ns8MxPBm5cqdWoi2QdHx2o9ggccRwVSU62m5FFMLOj+t
44PDxWu/LBNy5RxfGSAz5U6RzlpY3HG/U7KvD5mfuc9G6uJ5SWNgCl6TXRkVcuP2BCtjw2ZnZELx
BDf7pBOfE0149wv4WLDZDgnjSPHekmpv1CkSvwaVemtPo4a2p2PnOZ6T/s3xcxyYBHjQyvsByajn
/6q3sDzYw9idO2VlL8pnRhaD1Cgk47jrKuxklsyK38jK8sd6iEF18v7+8lMCqvnE1RA6+ByijBPL
Ur0An7vAsvax9VWTlge0fwbjDmokUJ+ZXV82P4KKds6WdoevqHXdK1Js7h4mBxaI5ed96BTNX6QF
+TuNDsc527adFhl3Zh9Qw2rl2DXICpB8UXoTtVyOnTEpv3SRy91o5uGjGrlUACBhxjb+jwPZkVrM
SO4ZIXC0+G6HLN/P42PSeumlHlFJHaxps5yuERZpEk4dJ//0WeBzYcebMCyt9dAmfnlf+Lp9FAhY
KKhXBdhRJHr0iutyXjRm+DylbAFSPrEP41V7X3L5Y9U2UlRhvG1ii/UucBklSAei78TgTWrFaTW2
sBkAXI0CdS+bf3GTV0ffGrw94eHlAHiwO04t3QE2bqyvQhizYrRW/bHmxNiqtec8VXN+sxg8H4vt
ULWbwaGPWlq1igLtUuLmuOW2DKXekLiBSMXpVzu/jD4MaW5xfQ133bm3GChWyuN2YCLpx3SgUDxl
VczdzmuSB4dYOQx+MG2nUWb+YfRMSVxdt4eoXQdwG97y1dECsScTz3kBB5Djn+gq24HhrUgW0Fmq
1Kj/1ywJ48HRYa30Mg9YxW1jr7dzO1D/Sd/pAcgrCGCb169xhHUnfDXtuXqJo+mG5LuJ1v7oOmMZ
rvX8PbnU6g11mf6r4Ozhb5z7vZOZZm+ol927KFzwq2K5d1bMuaViwC0B/+8V3Ru4UPGgJbXTq0Ox
IC9mqTjMELg3iySNPcUuiIUsGnar7D38pJRj1MOkP7rGIM1dD9uFDN9pklZ09mc07006d39yS/l/
1NKxOax1U59g/XZbLVw+D0gBcfxZjld4cqurHWuH6OhlZGwi6lB2FX3J0CA865gncbZL49HicI2r
nVywIbfC/zcoCwDUFf2FugOuJ8mhljgZb/a1RSOErsE/Ii2w2eytp9iu1eXa7vsk2jLZQVzPNwRN
8CWMrnOKcvZ1Rgv/kU0ODTq+/mSyEDdw/62LBiXIkAJTKpSAlLcEg3/Zxl3tUtrzwtT2YC31NS0d
eT7CfMyD7FS4uLULmGk6uGC0JNhWZMWHV1mgF+uoocyLpE0C5OVi5U3z7o5gZjQBs93I1+leMgKd
MzL/YadxoBRZFt96bKBuDF99XlKDweeA+7/K12051aACE/ebfZB8IGT+g7kPPY764sNk9LBtY6kP
Ade/M20TzsUXS7/n/dscipXDL+uqgHxnaTApq3Sf5n3wyfZt3nCPtDdtic030BRUVEvWh2mHZMIX
MIRWhl5S4p1s4INsWLlk34itMJAw/d8yIuYht3FSZrRZh3Nd47G0JoR8v1LXSc57AQRAEgJOEKg5
iIeEWJJrCH1JDok2dDVmVR1m2vrhJZ8qcGIcTCZb1T6LvPgGVyu+vxVtlNMYI61Tq72wy3cEr3jX
IiSGyyQsBk4rvaDcJbvF8hiYysb+tybBa0fE5VUXFo9UBGD60Rtn+5YscbcPipSZimgbwXlJ6y6Q
4s3q4d+jXMzfdismmqSc3WMssJLEgBM6SB4e+9Y7CS7h3fkfaWfWGzdz5f2vMsj1EOBSJIsXc9O7
VnfLlmT7hrBlP9z3nZ9+fnTedyJRjSZsB0EQPEpYXfupc/6Lh040r5L2RldZHWM25hs/HFHx8mEH
pqr3gO7IYcQVD4ZWQX0OD1BisCEm+QVfUVfSeB8lMKkJDeAEVIq6rWLUf31b7daZmqpXJHgRoYiD
/Ea1OYfWzuSrY3SD/UFRQQDVZIQQ/oKwE2X2vusr7R5hS7nyEv9nksfo/lC3u0Vve1wHGnkCxwqy
g0MJ4wC+FkEDjbhml+goBPRB+lSl1Mc5ef0rA/1EG2T/QPSco2i56mVtbzo8abZGWgTPIh1w/iBr
CFCTHP61VEzjGVyTuaum8KJt23xf62SfSYmJmxH++CFEiGuX9IBng6BFZ6MDMdyLJHuKAjt9UEyI
trydB4BaZL+jOP/kDL2+47hAA47Ky6GOVPsU+0q2A75hP4HkRMAjllSiQCRQ6sw0+KoUaPq4QUUe
2eWdGqHgseqpk27kVBWyRscYEXGNwCynWgG0o3JIOsuaSwIE6eRXqCqPIkoQqYj98lFJeqSxqBHe
IxDNWNd5ckK+HTEOgXxkNebVxjW7HAFwlfx7VMa3bpyPnzIisVv8po8dIhWbMG1+crrwVna8hsAQ
WXgXJxOERAh3TeA9K4uIEYcM0sxor5GcwCmjjturHIXAWzchfVMWJCcZTJDGvaEBH67VPZLan33J
/bBKGx+hY4Bfbtzm6sY2o38Q/Mxug1w2xENRua8qULvIcWin3uu+wSb5WiFrcdWN/vBUkyzfUI9t
d4OHcF2Q1g6hgW/dUVHL9pXb8kaBHo2SAv44Hq5Hv5BY0KIRZHNIXqzRknFWUURRMcmtbG1UVoHG
MHdRiW37C7bZyW0hA2qHLYGtqo7+HY+7gmcKYLeHXEbJXraO2LgDeaJOQ+Mjb43wI/C+bt1xvhE1
g/JpM9kjy0k+s0oDIOCZa9/2eg5BNrodi1OlInOCYr/6xcwb83ugT9pZNlwgC52VdYjU6Z3mdvba
aqJhl46utZOqUz6HXUVOweaJjBEzevCm39+CMNdeOAUgmVZqT40w7b8gmi7uEG7kQtW9CmoO5ec4
dZJb8KIJ0VVGBFLkygtHMVEX0iOwMlRnjye3fUOBL9rqvYFaUumhF+WSUQkjN9hpRdBiuzgJXUYt
CGjAbqhZG6S02rx5CoBzPasEbuBuIZfaLVmrleNiPhTmjf9ILdglNI+jhw4XkZODBD3I+qH+DKxb
3yG3xsPEEsBs+I/wqbMNcTBBRFwVDUnLdUTGBuh7HIN/DeKyuC2itCBvUiRXHFnjo27kyrVO3X4f
Fw3nDBGL1hA+AYThiRjaEO1c9RvaNM9gAk4N2u1I+JNkip3HvHvMbJJ7GpmcD0VvyxsPgPm6qQHP
UXX1WSpZ9hJqfbyNvCjDCtmeGOMY+z04Y6Ze6UmDdwIJ272hR8EnfaKAqbbm35I0i34mBkVoFdDY
vZoBLi21pt86dR/f8ODIjmOfiJ2Cu9kOQRb8CKzoKVCMIltXhzDDyAWdOIdcrSTFjgvKxvRQTj4k
cmsAcBRXfnIHXxUhksalNJLXOpyOkGSEROFnkkSpn4J2ktWQSJuWXQKaBGwnpQCge70RjKjql9mW
kyTY1inwSXga5o61gBckrpq7tDRKsPWZO764WSxYAhOgIw2Ka6/yQqCtCsrsKv8MZWRxMsfRoCjb
ZxtH1M5eGkyXVaJAoLpIeaHr80SOWf2Gi5F5sMLswe3HcqcIzfiFl4OcjZ34SusdTI2i/ovsZH4H
r8l/4Yrr74CCANRBDDQhVwmFqsEZYIOLTXIkMTw8txlnAdXX7NDF9mNR9OWqtPlIq7kvxqjpBQ43
vPHQmwY8IIbngbf4yjT64KRQl9mPho5sQVyzWthoN2HDMCAHj8MKxJOG7SEQMZwsVUhF5Tce+PlV
YBFnObW/bVAkTuHKErT70z9AYcfxu3VtH9vILx4zgfwOWry+d+P0kbgGvJdvrGGg7Kkaw10RJpIL
vJb3WkquDL++eO81DgumtR1QQNTdqQXiszE45W1B5vlIUSNADjb9Dk/F26IV7R0tv9AOfYteXEj1
ECiRnlxLz4Nvm+jZvjVQk3Ob0vvQF9YLivTptZa1kHmNTiKs746rgafbPXZSHMvgxzkveLFrfeY+
WBaQSM/OyaykiDlGlDHJhZRUj3j3HHsbPkGgkX8wOkSH6jCX92VbcX06YorT4HmEvRqROWTWBhXC
UhRhncBiV7Y4QgaHQIKm4vmmTxLP6aFhOyJvy2HV1Q6epAHME7QyqgdzkDhNcVneKR5eS2AXFag3
qGTycA24SWX+3Zsi6LQo2p9Sb5uXxGq8XYy9F2JyqK/4itvuSWCmH9V28HB/ETUFLrRmwxBojm2o
AylrpAZdwCU3tQ3HGsNQfCR0xATEQCf1sr6pbLgBpiOGp8oudBKMrrgGhgMX3NK+SPQjwpCUEwKH
tYlcGz7iqGg6exOoxD2SXQEkLDAceNl1G0y7GlAXOem0GOywAntacyGUyTjHSCF1e3SeUO2pnVjF
BlET1zkI/J1ltM5VkYz5XtEAzzSjUh7YeETVFcn2OrSDjacn8iYGALshvOM0qpvPOSjCQwVg5qGQ
Y8XawhsR1YRwRz66u0Ljk+1qV8TtgyofXU19sGOz24TZIG5H2/ystyYK8jG3ap1SpABgKR8aCHS3
UZ2A3a5ZH4UJGjtWGv9AdSVEpAFnjMHB/roscvTdkoJNQtaUmEsxkKyl7nSHu5W/6SIDtg0a27xt
YGBXQzVw3lfZjebADDAa+KEIaTbIPaTpAQ0tFaR3E1IWNYtvBK5EOYBP0X+J4oYjUKj1FZpaLFz0
gBSgSrxhk+9ClNRU26Td5U6Z37OujCsM2UaEo0Yb4qBf4cWXpT8IgWDE2nX+xY5amMKt0tgrjRcq
CEUdakkJ9IO8Hq9029A4K4EY9VEJ/yiCKKOAN38w2FwcgZrYWCMslVaU0KoCt3ouy7I6qRUejl4h
o7039JiT+8LcAMj9RuWfsiA6m7cZ987Wqj2E1vMKtQUY2WvwPPYhDhEOMBqHw37Qvza9XdxWlO4h
FVECqjSQyjEI7lWLOdGm07pv+KOpe9j1cicT0fzEmMi61pyQ6pGjvtitkexKpFYfnM755tsSMFtJ
BoEC2g/wvNqW6g0P1SDGAltB003mHVgQ0WCZ1Vrk/tRsbwqUozR43wjTmO7OHmAACpy6NsJT4Mk7
uG9lvZ6x43MjOTSK4R11s04eBO9GQOJ1T+KeFPU1i+qlqKlT5EnGA0L6XERuq247XQVBWmnqyraV
dNND2l2JIUWPkPBt3Y+QMEECZtvG4+arXSpOuPH50OGCft8rvg7ph4QM2ZyhxhoL0UPHtOvrEJuL
DVPBU9xXh62M03907BI3aDrF3+uBRLdpN8q3AkMvkg1GDeNQPBQElvcU2NCcUt3+K9HeF9BlFklX
KDA4m/absiFx1LVgFcIw+0Hn2NJZD61j8hjJQqpRMver6z4WYlWVRXnyOXYOfo4oJjg/KhTUVfUU
yjoQHFxUKGTo0N8iM7w3MX7eaAmEWRHwgrJ7nFJWuju4VzqGJgRY9gCKmDtNHZGaaXD6ACQFkqmy
y/HacVr0jX0ZPdcumWupU3SoIq4GU+1wYUUwcR0HIchm0sAo6JYVuJzuC96SpJaj2EZMREW6H9ZI
32cHyjTKOoqgO7aaMWyBTkvoIxAn1A5/oTGFKeng8LSp29rY61EFG70cMESg1ngD1+RDGEXyERhQ
uC7Swt6DbUHKCRWPNel+H5pAw9UPrh6CjAq+2FaqW7O2CooOAGwoEwjeF82Qe1vZ2v94TtN6VEj7
fnruK8hWwY6CMWNusm4QJH9dkMnI4KIxF1pDc22BS/cIAM2mLvGz8jjl1pYknqQ8qj0DN3oubrGJ
JC9lYNpTIQcObMExW0qtJpqLypTxC5wq+tI1NZKgloK+OYKFYNU887rKPTIqADZ+WF3f/ONZqBQK
tH2VOP8pSczuwd5gdT3IYfp1yT+VlohNa1DM93V2N6IQKAdOOqUqB/A6kIh2Jz4aP+qnAqHMVVZS
oZSx6DaFpUb7EhjulSCowg2RqG1Vcd3CcbOjQ4m1ExKmCJoFEo5K4+gIAkdWeUsRa3yy8EL4yP8W
s4LaV7ZJEyhb0fgDtD0ASCAQ1R9KA/KShFzxI7KMgFdChIdAXzA0xqR1IFpY+5YhuecF1UC489Fz
hS9tyLXuTWjhCvLKFS/TFm5BWF1FDfkepOTlVqd+h1iIYaMMEprXuhYFeIH2O6OAg5xTKkWvvm0V
/Yl6NpxIoZOhtGzrWrhEllwXEJoID7d5MpR3qIeb23JMCpQhsAewywA+G2de0htIApl8xC2rAovP
SfiDbDUYtCBYi7JBs8YywXF6prKXWhvsgdJQUYDjTuXHaL9UQjSfdPS5UFMlzXQqDBBmGWZD6zF3
kVw2WItlMAAXCMonSVV8Z7sfHEgMxHiTJYk6AnEtFOA06CBTu8PwZetBCwP1OZVN00Z89YgVPhcp
1bGxjdXbzk/No5+QmVXA2j+oeQ47rXccqPVAWgFDliTnTQq8FMHhXAH4tk1Nu7E6qJKIlH8Zmwku
qaNDqwbQyHlINtu6Dr4IrsVV3JKsIMcu9ix+MnOiEyjQAFgL0AHfI2QHWkJFi23SY1UUYpBQdai7
avCNiOWcOxMLErAxffnEK1jbt3DCYUFL170uNI19E+I252phf9C5wEDCKv29TZpbPfQFGGQsxiI7
P2U99F0XTBXnEckyXSe7I+MY1YdcMm0Jxj2BYyKAb6bJM3jyJ7u2OHLaBBvjAAthywEsgEgvyCde
vxXqsVa0GZMBKTEMiFdOASN28DnNlR59spofug4LxXwYAUgBygvKZ6xh9L3M4+5j5JsWtwrLrtIp
qFJJG6kpIyEjA13c6Dpodu5uDdSK0VBaJaUlJjGEoEqz/Vgb8iULa6w10exdeS7IqT/wXzekFBBN
hc2//vVf+cu3h4Aw93/+pf032DfskgN0ilFFQ5/Qev7dz5uGbji6aVAFMnVVe/v5hg3Li3vITtCf
P3ljvs604evlJt47otOE6RCrG7plCnXmuk6ezW7Cos1O2ng7yCe4cVYENxnK42+2wxCp0hFC6uSr
wWq97Uquxjr1qExByetbNGywCKcEFQ03f9eK/rYVUZhjNNG3Tp0jP7Izs4+WT5IXHJ1ySyhv7C43
J/hchnhkll79+J9/SV016Q4IHqqJ0jGEMN42F6m89Y3ALk5cPFzhg7vgI7/0/envr5YXSgGJVqhO
cSq+UqnB0Ofvfr759vM5aUp42Px8MWzteJ+5m8vf16b+XxqfafG9+v2wiW0YZm6Buu5RPjnayWtR
MANDCGV1jYgZshgVuN3nUXm43PLSwM32ZQ3KkptEFCfFRAN2kzcLPVv6vnzbsTxPOt9STSYGrCXE
cv8vJ362KwfETBR1ZGbSEe73AzSYvxofU337+22HgCir+b5HtVkTcHX3lxuYls77mbcx6UI4QyO1
+baBitJz3lhKcZLyYwHsELmv6uVyE9McXmhCm/WBTDsGVJmHGJPot2AwVk1DSCWfFQCPKS+Yy60t
dEibnV8SaBIgfLYi5Bjg8F11VYqFRbXUhP52zDIjdoxh2u0AKlJo4YDuxoUmzq/b/5uWXxv21YZE
MMvTAAoWJ1CTWbuiKHF5lJa+P/391fddVMtToE3FqSOwhbH+8fLnl0Zo+vurz2sKT6ZoZMoRNAoa
qpLA5P6yB7MjC6vC2ApiWZxKokpOp4UJmP7v7xatFKbtEOBJU8w+n3PZU+6sylOf4AFAZB6G65a3
izucLg/V2Zl41dDsBJSVkoDhK8uTQ9kOd3s0nC43cHYuJL7k4PYFj43Z3ZfYFGu1KkRBfNI3hh9s
FR8S++7vGpmtJ+nCO7MwDT9ZAXK8owmD2aYGmF5fbubsUeIIKYGs64ZlzjZ3k4wt3osGp9UeyCKI
86MxIKF5vNzK2bl3JC1oaICo2mxKzLZSJP5FXLeo97k3BsaXG+vz5TbOTbuh64YtHF7cpjNrA9+0
unaNtjwpqPvJXQ7V8e8amN18FqXWcrRowKnWTfE1KMqFBs6NklA1oeqGrtGFeQ+oWTGCY35KvlVY
CPZ7MsV5dnu5F+cWr9CkKXUNjo2cD5Mb1y46tHV+sppbJf7cl/e1thCKTgMx3+lCNwW0a0NqljE7
q6QTS69NIlAYPaYRTnGrqPLeRMw68rxr6BsjXlt9ujB456b/daOz44XMdFuQyMvJh72sdOf75VE7
OzWvujSbmoG6Wpe0cX4iqW55V25Adm5TNx/+oBVB2CBUPISEPTtYUk+GRKZecSJbFXyQ/ouIPo/6
wk1ydqAsCkMO5uOGJWc7XlfJrucA1E9WdA1P31qY/LPr69Xn9bcX1SirFoaUyuRTgA/1E5cVIk2X
x+nsArMsa1rF5AbELMQakzwLddHnJ4/yItU40iMoLU5F64hE3sE0/mjI/q+9ecwI9NSKh4j2YsKS
ZPw4ALW43KNfIdu7PeMw67YlpjNytmfsOkH0unGzU2kDM9n7wIHlDgU3ytaQOZPv6CRdbvHsPL1q
cLZfAj9LrKSkQQQxsfTwEVjKDpebOLtpHGqjjsn9YswfvqZZ4syd0gTOmFqPDGzxozDtlX11uZmz
q+FVM7MVx7Y3RzuhGTQY8IHbI/Vf6EhEhJuWSplHw5fbm/b6fKpMVVOFaTJPtj5bfQV6DNA6/fxU
pcfIBWSwjezbAoX8dmH8zu3UVw0ZszCfsh2cHElD8p8guzXE/eV+nFsBpkpaQjPJvqrONK6vQkoV
fJmG4yCfNzCIA8OMRdDv9UCofHa6ix2T+iL1ilkPlDwbWibBOA76tV7+9JD8u9yH2RC9a2B2mEHg
xuYLv6Wj2m3caxwB/+Dz3GCqAbJTWPMDuYWonnh6ZhyruvinMdoPCEUv7MPZavp3D6AdCltomtTE
bOOPoNKxjNf0I8iYA7dLrtqHLH0ciGNUdWHlzk+Z/9cYIatjMCFw8N5OeUZStFNjcIw5AH9nhGnv
9zukGvaOJg5a034I0c0TFiVzrbc+XR7LeUrk342bVOTIuk1JPeNt431dReDhDONoFFgKofBxA0d3
r2uAJBE2o7JEDRSwJqAP5QtyE9gxO94+AMS9Srz2z4bCZu3/2sj6PA7S/abxSTMYR67BMgfPBQw4
9747UwnNHTek/Dd+fheo3y+PwmzT/RoEoTH44Ipt7vjZdCtZYmqFNuhHCt76iFjgddUuhPTn9sTr
JmYne95qPBe6Xj+q2WN9FwcLsfzS52eh0NikeWE4nX70m8+G/XkhfFj6+uxQMotca5GI0I/6E5Ki
xFrG5vIELDUwO70N0cTDUNMALFWLsoMCRv5yC7Nr799TDM/bUS0TEO78saNliOMo1DSPVthYUJoT
sa8HraWGqShI9gDWudze2SVFKKdaArN2dR46FIk9lumo68e0Mjc+ZYAEA4422l5u5VyvUFoD5AjX
QTPs2cQknjAQM5P6MUDaH+qMlHdJ+hWf379rZjY97oCmmTHQTIsiiYmxjX3fwyDAdW5h1M6duxoR
pGkRcAncj96eRlmt426Djh2uGspmKJJ91mgHQJxrLxs5CZAyvtyxc+tOQzvPAVVD3UGbtRd5+Eg7
KMkd8WvoAuTSOe7+qgV9dtkmpYLAJF6OR7P92NePlLT+5PsmxUxTOli3zY4uUjoBir4GOyetNwhx
3ePnupD00M6tZY0hUsnfSIP33NtZwXG2qpui0o5DYJmfXFC8W6Q61EfEEOAw54AMNdO2Nmou8k+t
MnhXFAgHDJAad5MkgYbUTVDCN6Mc6BV68Hh5AM4tGR3dP95MDnqb6uzHlWMLNyoctaNv4FTlJHKj
6s2d7pYTTjS5qUukLS+3eG7RcFkSaTpo+7x76KDxFw2FVbBozOtiVzd/EJ7plCulTWgjoKG8HW2Z
EOAqWAgfLfQfK/u7Hy2dheeGzOBIMiGnapTBZgFHgtkPMBBXPyo9SvFfNU+uc+RtR4GfUrdw7p4b
rNdt6W97MyR2lVuqR2/Qg0qrQ4wwxuXpOB8/verOLIQpu7QfcLbVj6VEREWB93qnFLrL2Jn61uHh
uzNrQF8o+uarykqw/DRwsbj8I851k+WgmobBGuQN/7abFsgdzIoG8xgh1u6PwbZLP11uYZr2Vw+c
XxcYO5AHG+qdJmH72xZ0jX2eGSQBHazNRfagWMcJQLvQyDRW71oxTE5emqKIOLtQKgBhMb7a4ojk
jfWhxjd91fu9asLTGBtcM9Bn8to8xfUUS/tkIG2PbPR1ZN51hsBfrosFSPIiQfHCUXTo3LAS10o8
ApfJBi3kEEyMD1VlwhtHBnCSqavwxzVgj5KqF0cOC+tlUCFfjLjYoYgwRMFuIOX6mXptCP8W7V70
1rJtaxT6A3B64ON6XgK6xGcPc91VDvzH8/agsRFjan76Qx6e9DH4oZPFe/JTLd2abZ+usxzbC4kd
+Q3HHQgYdDd2KOtSgGBbHFQ3jL9fHtdzy0NauoXkqUk615ktUfSq7DrLI+sY1tfSuW6WqgTnFoec
Mrk8IhzTmH8/bDWsykVvHl0eK2WlbDEauQqN6g828+tmpm6+epzGWmbUgckaVIt1A/ooX3jZLXVj
dvSNiCp4qc73Tf22be9N/dSIhdNiWsBvF7imqiroAq4xe4oy3nZBU/oac7AEhQHDs68cEIUrf2h2
w5gg8lXL/iboMSyD4GduLy+B932jYZ3nJMADS/LUetsw0rZSi5IACyQMAU1/a6MBx6F7uZH36+xt
I7MJGmMYkBI+1zEs90myBrb5d9+fTZAM0BICMc4C+KctP0bVx8uf/1W1fDc7um1OCRaVUZrFY7g8
AAsSoXnUgnafqWLdFcrKLW1C9Kq+TToggb1AxTwfnbXWpt+VUV/o4fuImpZRzZXAljD0ffdOUA2l
CeGGHNUyvzJ4MqyGAJBrmnx0kWK43N33s4VwMHE7KRiS/ur8HtZhq+hjboujJXZ58dG1Ft6c7/vy
9vv62yVno+sRCRtBd3+45d+Kd0CgHSz83/VitrB99OWMeupFAtn9AaTz5c+/3zdTJxzTIRsgLcOe
daJXoSCpJp0Ya8SxP9Xpo1/8SRMmM0GRCnTAPIRMwsbpChbWcRg9SPF6D00aOyvV8BeeG2cnhJwr
kC/HFM67PEPOM8b0aAg1NvFgxGawazs3/DZ6nvepwK/5T6ZGGo4JIog1No9Kssrqa9COnKfuJ/PO
6L5cnpqz6/fV52dnqWHWait7Po8ijXYDXPgPPk8cogvOacuWs1hEoMudmQIb0A4jYNgJv1k6/HdE
5VDZUYGbmrz/3m4P3Upz8CJcmsN1hp9v6f38k9//n+9Pw/fqtqz0IVURlmD00Si6c36zZvju58/O
4lqt9a6c7vz2GTCtqe7jfmG5ntt6tsrBJAhrCV9mISfBGXyeka2Xy6tc2xt5tKdItdDIuUX0upHZ
LKNxZHomYiM8d24KxGAWUldn+4BPsBSCY11Ys8/nKeLeEunaoyE/6NlthYXtb4Iuf02EbVG40ykR
EZvPtoFa5WnVd9Lk/XFFTJv9SQ94C+pUocnay9md6GokYZFst44qrM/gMcjux379+yvVJvnLKUvx
ztZnPUDnyhw0QXiqoRy0g5JRbrsOPbrLrZw7/Qh8pE2eVSPr8m6/OQkXr2MeFW8sASv7dz3yr6rX
3PrSXzj5zrZlgmxA2gtS1DynDtVfhCBYaauV5doBWn0daO5kN90ixK0bvnG63Ln3y1hjehD80Piq
6ojZXsGfDKMWAL7HukJK9bB0yb5fxnyeZKLu0CWOwtki0HyMORI/E0cE51FunZx3tJ0DAvdyL6bP
zOOvV804s2dsgCx5JceciEFBsGBfmG6CsLOWPvV+qh+9QEdRe4jr4GrM8uEfqPz+4+UfcHYYhQ1A
jx3LtMxWYpUoiP8lioGJ1kZNewwmhoWVsdTCLJ5AksEnY2QbR3w5g0OsX/1dB2aL3K3/fwfCER5+
vo6x3rzcwrSS3s3RqyGaOvjqWslyLbTV0TLIWfrruNhpFY/pg/hmY4VzuaWzQ0VQJB2AxVOU+ral
fMgiP215K5nOd3nlawtQ7zN5RRY1SRiy8jYZ33eFvCQkjebEvFr1T039VJDbEPuW9Ibl4UE9oGiB
6XzQ26gpQaLTdg2Ux3tIeX/QS4cHIQeTzuad7VxoAENR+i0Ps5dUEFw+/P7ndc0ydWlZBGHzLeU5
RZC4DRSNXj0q4bOW/8HPJ/mrUwQwuOTmt0/UVXZYcXkcO/KuKLIsrOfpfpytNjAvKjEkIo7kl2ej
gxaZEdtYABwDMjux8X08KF8dE0cQMa6Kdin/f+aYM4CxS4aLIdPmF5FSpmaMsZZz9HBBzd19KpHx
cZXfX9cMFfWF6T4ltJkdMuqQC0WOpjwaqxZeaI4f12/POY+JX+EAQCsekm83TuFrRt5kSnJKiqeX
ofh0+etnBknAoOF97Og63IVZSFMHnmtE6ZCeDJcEGzK6X512oYkzO/9NE7PrJkOE2jM7mjB3CjdA
uQCpOnOEWSYpezGVLXidzCZA1mkCSwk/IVQxrnzgxUI7BvFpstNSx93l0VpqS387F0hGu0GmtslJ
8fH0pjtr5Zvt39VLcKRzuYs3nZqd/BrSEIpW18mpyV7YUqsqCFZGcRcM3rUlk4MXG/6qxc+yD5EV
Q+L/99ecRUYLSARJxgkC87afSY8KAEjeBAuND4jFL6Hgznfv1fdnqw5jzSTL6zI5qTCz3Edd3prF
nYl6BNT22r/KBW4ad8JbAEaeWYgWQm2sFWqoRAWzhcjjRPYWmJgTXsSTz9rC588ujkkYWlenZOC8
1uIgp9LoaCCfQuWuhSDppp+QazjgdbHpvYVszLmuWDzCLaoEpHuM2fooM62APu9xKCAggz6P6TcL
59qZg4FblHwS4Scg0jkGqiyFgLcs2Uh+j6zRXUnKRBFfLu+nc43wLJ7KAwaP5znHKFbLtmsDIz75
LcY06yjYjEtX2lIT00i+inAwlyoHtCfiU9MiHtQ9yuqmpARxuR/vXwia9bof04941UhU4DhQJPTD
jTemxN1jYyIRtlT+OrfAXrcy/YpXrRQyQc1oEPGpG5p1Fv2oesR49Re4k5ZcmJizO/R1W7MTAMNc
FHgC2pJjcfAMdatoyPR7NpIF+U+I57taNt90D9MoZzgqsactjOhSX2cnhI1ysoO1SXwa8GmPSNeU
9W1eIlRwEOHCoX528gDJ2QjEcuDNn0NxUMS+jiXRqReY3Rj3SAYhV2haC82c27L2f5qZx24JBQ+N
CgEL0cfKFPHfWl+orZ9d6iZBMFxEQHnz0nqgK37iFzpj1n+tDfQE5XddXTjkzg7Wqzamv79ag0bi
1FGNqe8JmYwA6SVKahipLF0QZ3piq/AOebZRAKUzs1aqAtUcRMNPLXhCG2W/dPyEsfHlTbvUyOxk
4KpAvLeP4lOWYfv2o9evs/Z4uYkz5WTC9FcdmR0MKRlNgAyEI3m9t+xbpLeIsypt5+Ot5dxI+0sV
LoRD53YuTQLBUxm+95jcMjYm56ScdUYl1Gw+Z+517d2kFCkb67tlf6nVg6Ii9LK93NXp8pzF9m+a
nYVGYaxgfefRbAX8CfF2rDi6fq0Pqw4GuL5DUHbhhDizEnlKELlOz1dukNkaiUwn0sizRydccDgj
3G4fYrGkLXTrzJPlTSuzRVLLPIC/ZEUn8veThJW4wu2gxAYoCDHqHr9fHsSzS5KyLuQACq/vwBSt
bZXYEynRKdX/0dRHLbvvsoXIYamJ2TylqBPFZkYTGUI9wUuYbNX+5XIvzi6FV72YzQxYnSqJbTYW
T46Dln4V4ZMDXz5vf5jpc4ytprtwKC31aTZJ/SDbEMJAfFLRqEXAuaoQXusW1tvZRgSP33+XduYJ
BkVr28GVPaereZO6+5bSYWr/SUdetTHrSBIjLVg3I6crotUosGabVF1fnpxz3eCpyusCWgU1qmny
Xh3gKUIXEhBGdOr9hzjFXupj1y7cdOd2JnoMKjRAEsHvgLdoMOqFljTRCYmYJrjSi0PWfnD734dO
kffVyLIA8eWFP4+3lchrwbi00QlRlKI9JOrDH4zUq+/PrrrIyU0zaqbv98+t/0XJfsp64X44Oxmv
mphFWaihdWYXDhGv1U3Y3CfBRl8C6C81MQukrKqu4wyryBM2M56jYdp9VQdLZ/GZRkj1oxWBIBm3
5rw2aFi4g4AmgdIt0Use1E0ubwr0jn57QnB7JtOiwaKB0TB76aOcZnmuWRUnrUbx4yCKq8Ff2IBn
li5x4C9kBcQpc15WwEI217QcCquDQw0qj1Edb8vghz/sL3flbDsOlVRg+hMMazbxvtIVfZZCARBO
uapxpJewqFIMayvl8+WWzk2N5J6kEoNtjq3PznvqqohON2p5KlJ0osNvAbD7Ol1izJwLdODL/qeZ
2ZmPrRuCOnVHh7RJshctZgvNUPSlPQM3LEzRMQzoCmM1FM9/17/ZkYnlZzcOylie4jGC3XqP2zqW
3Vd/0IigeqyD7uV1Pzs07cL0rGxkusq2v26Dbj/2j275+/Eo72xqc+RcbIc89tuTWaCHCxm5Lk/Z
k6qSdTm5WFJe7sc0GLMgTZIpo4LJHn3P0gU3Yji9zfLuouHKMePNYBQL8cVSE7PzhmjJaNClKk9a
or8Ir/+hg7273IszS5qqn0OpnSsM0OlsrY2YzKEa6EOiDONDWWHTMxQ7IZfSRb/S0bPRetPObGnF
sQ7akBfVKY6j4Rqg+Y+yte2NkSXGbWQH2hVgFX0Nis3eDmaH8a5ry7ta2D+NVjVPhaeah9zv2kdc
6PBVVlLMFwsRbjvL/qmgPr4ynMHclCpq12JMYjQXvJ8hemLrUSifrKIQeINhHVr1EqnUljPVFh9H
NTT2CraRh9xR3E9IvOoo6frxE86ewRrbShwaTHSH3EEP1kZTIP6K8NhKK7HVQuoRGwVkYQ++lZa7
wk+7deVJcRiSYtylrYkaZa96aInlxoYiQ7ZqncBHfjmqrsZEV9d+p4knR8T1VkkK+xM4xIpHjdo8
t0Xa4E+OFbPnlw5/ddQPvpIXiL3mCBNKzXt2EETcCDF0+GRDswJcPf1XLxTxNgu2foYCch1dw6cx
cQd0mg9lJlJUqzFsTGqEh3s7JMmFlfW+Uc1qa5QYPg4pWk1eXDgbrRFye3mNnTmg2YEO5GZ2C4nx
2V2jFTUiK4WfnezsSxt9qMZ+VfBqWgqVl5qZnc59Hlh5lHjZdDsjaocbsA/YPdtd7syvPNp8JfOM
IVYCqciGmV03A9LJCqsEKScx2gdXRN26oGy9Tos0nMRmlT1Ok8pGL7B+1VukMaXeI7EXWNp1bZX1
KayT4GDU6OcnhYr8sK+ON71VR9uxLYyHOjFCjFNwNQ4GFbyj0ZQbBObjdSar/rGvTWefBh0agQXi
an2Rf8vrADuONERg3Wm2cMcTfFwkimCOWWxUE1fDfKAaTJUIA6JET9caTyY0T7uTcOthlaZodlVJ
6y88nadRmI/S63NlOndehcaWl4ajk7Lfi/Bn6m1DvFVUXGvz7mpSn788JWfelSRWp7frpDHxDpzo
2ZWmFqGbn3RQJNZwKpRngyJvbKAC6txq4cLdcuZUpjgF99BA355IbbYAckeMKPCJ7BSWRJpacB/W
xcKOOd8EkAyHvCEh2mz0ElxbLQ/D7FNXjO0uEKGCYGwoN5fH7Wwrlkl9UtjszXngFJZBFgAEh0V9
FXq3DNXffX52ew2V7+W4t/J589utk36//PVzu52yCqVIUNXTo+XtAvMDTWnUpoLVjmEO6TOEfIo6
LVeZq/wvad/VIzmOdPuLBMhTepXSlTeqrDYvwvR0t7yhSNlf/x3V3t1WMnWTyOrB7GIXBSgySEYw
GOace+QgJUu1dpxtzP/P7Q8oUYrvIxNXDBiTMFwcVaDs0g8Z+Ak4aCzBCatwWcVoXRhBd9c8nnOW
jTGT0gCxDOATSnqT50cLwX/kYoACEBrMkeEVrUWbuP7/SJtPycJSFWeIHMWGtB7EXzFwoiNlw51v
gB+J7IAW3yIV7NLFP5d3b81kUTma3x/z5okdtlrcs5b3wMMzy+c27W6ADQ/iNcXnwwEArwVoLy/L
mw1GdEeLK0iMB8dQJ5M2huULm6KtMt4PIbo0ZMPJEiFiWwaPGt4qA4TETL0zo/QGpOYPNAR242Vl
hPMBNDng/GloikDHOoatRQeUxM1kjYVbvtTpE6D9zTraAC8E6YFvtJahrMyB8mLhzmQJRtwMoZGo
KnQah29l9NtFKhyNE6AlAbZsAWrWO5CoXtZOMOwPiQ6GdTBOY+C/DOE8mi3QXimYR19Acc2BWF89
AkAafISXpQgHcJZiqoAXRFfx/DwQs+KtBoI0XNPli2ncWvP1vGVfRxdtRwfa/7wsShzlPpMlaBRx
KwcmJGRVPd3meIi004uJ+khKfk0UMKYKXnmgA+p/um4wZOAhYRJlZwHCJuLBRVzDVXU4THVe8oWJ
R2FVuKDZRchySwC9XB4uK7iyYyefFy5E18Aj3xiz6kWt7xMK3oG9Et2iL/KyFMG6/rOKCyWEk4iR
KNz9PaTQ4jaKN5N505oSr7SiCC4SHD4TWDyoXwmvxnwABwU4/sqXH3n1vYsANY+MQrS5rIemn+8G
upkQOKB1ayVcQQPHaDIDJpX9Q7xfgP1OyLOT3wJ9o1VuzfYRbISx+35Z6IrLWMoUk0pgQDSKrnTK
FxK1W7A9Z7W7jcCGkFdB6Erio5WNOpEl3Mxp6OqTEcM9OeAP6TMCXG/qa+PXT2iEAMwETSqG4izh
OJQTAYeIBaPS3XdWbMDroXSu31qgWJRVEj6KfYL9oBnOcBErIZsA+NNT+wGRN+lVDo2ADk3u8pds
Z+zs3xbf5P4bNd/QJb3t2mNs3QxgC06QnB3MbZI/udUDsHCTEFj9T/n4lA43NNldXoUzyyZIoag4
RnNH7fzv6S8bcsoVJXb1V4CGfW30Ixjef/+dBMF58f9JMKqX0n3+y68LK9uBi0aNU/z+RgOHZrZR
AI98+ffborUJKzT/feH7mtAGEwvS668EfDqVB9bU3LrLZDa9KgWsrJgkhHvF2MKplE6jwAVnufEK
9gCweVrlQQ+7rd2B373t/1V08ONG7AUDLN81EGINFg3AHvIcpTnaDQBe3xUARQeo+f6y7uenw0YR
HvUvjCyjBCaidmRVOKBdrY6D1v1i28f0uvTUnLw7+bygtDllPOvBdBQ09tYudu21txb5mIJG87aq
Y7BWjPBpltQAXLHATzId2mGfDpKTsbI6SHjhiYV+ZhVGLVxbSQlKhFDRwleQxJSe7Xzi5+to+8GF
gnk14P+eHglQLWs1URl5bdhDc1fJKu5rvx6tkhicwAGfIfxOP5+ZBjrNxyF8baPbcdcM1+8tWtXg
8wA9acLzCVehVldWnaIXJbBR7NZhOFcbPlrhHN3BOxqNpYYhfN+ITVCtKkR5TRQwj1RvVJE0cKyt
z0KAKfRID62tjchtgGsRDArRvqwkYeq8vid3Ak4nag2ai4kJ2z4DaQRbLLrXeBUFbgv0LG8EE4Zs
MnVNBQDf2Kg3ABoXXJqnW1yrNXrVa9BFsuin+6BzWdHv3GkByAotieh5AzD12ZijpXCujCCDCuCB
xmiXUc+YDq4uCQdWtDiRItiBpowNbwwjCZJyy0ewQ1xvZyffF65AoHDnFevwfd6gGncDYpOrnejJ
94VdwC9HaJuYSTC+k3jnUImPXtkEXBdzKz8qyAijBSeaWE7IAeKSB1W50W0vv8MLS0kkz9+z8A9H
FGkSILebQMuEoNOTxGiTg8MOQlRMuIdgACrvQSXaACpVBnuyYhawCMwRATsYI++iWyqStkaPUcuC
wnnEOxHkfqYrSS3OP1awvBMR84oubnRaxSm8OmVBBo7m3VCCy8qJRvoAlgT12c3agDErebPNLgOT
SgFKlsvnYU083gcAOUOh3ERH/Kl4sJvFTVbqDbikwJfXTE3l20pkPdY64U9pbbV7dUpSEFmq1g1D
1H1dVu2jYrYUL2hfIl2sop+5CXZ0+JrJKpzzaRPX1sQ/eH67yHGLjUAWHawRHNNNMGjvzRRQ7o8a
mKi7G9dBcjm6ubyUa4cFWVsUol1MYZxBAztxE4Ei0GmCNo88HTRj1Ppl1LIM18rhB3obpmT0OQzC
2MzphuW8rBynspogbO7DLtkMxa++px6y5WBVuazQiq8DeB9o+tCqASgDkeYBnHmUOv3QBEgVvjZ2
dNtbhuReW1szjESjOeADWkos2DVlMkxO2jQBCHm719CNdcCNcPRPpYoqueLWDgMqqFDnIwktQjJE
YP9BiaziAXiUK48YX8HlfuhtBkImcO3mRHtCsmt7eQW1tSUEFryOOPrDIQq7ZURlCy5lCC1AlefV
vb2LwWyV/570eBdBftd2X/q0fe6nXdK5W61O0Olu7ignr5d/ydpCL37IR9504WY47ZsY3C484Enr
2d3LCBz0SlZxX3MmSyHCW5m2NQMgY8ODlm8m5QmlUYuA+M3wQjVIY/B+f72s1OrqGrO9fUBriYPu
SZZZGcbHeKCCL3IuRoWh5KqRSRD8EynDTjOBeRU0FKxKE9p+vCGUmJmYs/5wggBWQ7fHPLV61vLh
ElftTWtkAVOeweRYgX4y0Z5d+k0zyoMZHlhSexqT5eVXN2shdbaXxYkICSvKcpxYkAOqpu9uSvM9
7G/V6SbrwSzV5h4FqeHl/RI7UP+jKSpNCAyAUHMGAxmCqdtlScyDMmcbVbsp+m9x+IwJLBpti/im
S4CmpfwC37fkllvdxoXc+e8LXaNkHLU6SiA3Np9A9/UlRG3lsm6rBmYjc6Oisw3Qf4KlxxVnvVKH
LDDwfrEfiniP3tbLIs5Tr+gvQSTi4JjMxQYxzRs64DhP4FECXnSg4nL91H2x2bPe3msu8TX2uyI/
tOhJ6Y5x/VhczZsC6QC+BwogSqEoq84rsFzEQnEnasAWxmGjtj5o6C+rt7ZJy+8LtuakY59EJr4P
fmIwL5qt5BG4dgEsvy+8kMGRmOWZlsI7jchchylYJKkZUY8SjfvFTPsb52McKBOQIf9OM8HUzLin
4M+GZtU0wYl0XiGbn5zXRox0sDF49yAr7qCwd7o32ujAnIsaJ8M+uPa7wxDivCTaz2v1mOE9PiBr
PmrFgh4px7kYU5MF2k4xuk2u95vLAs6NaBaAYQs0Ia1UiicSoS+IdhAwgAVwr6uNh7j3EzLmpBYY
YRGumYIvMPt8yPQ4YkFf7mm2zfV9L0P0Pt8NqIFHCoJOvKvPAFjcaAg7U4GICojxfKNGuA23WSaJ
nc7t5VSKYC+FPhhNaypNUJhfU+PJLbaXF+r8gsD3XQO+5j8rJdh7OxgIn2sLFwT9iiodopc9ODLB
+n5fsMNIHx3gnF2WuLb9CJTQG4ymXfcMfgDlECCh6w4LRnC9K8aO9OBi6yRXukSIOG2jdcbAxpyw
IK6fJmvvdhumvV7W49zT4Lk45xOR0kJroJiLC9OUgpoP9p4gj8+3VuN3YHhLNz0mY2qJV1tX548s
wSbVwYnzpikQofA90VFI2kk7K86fHKfqCM4lTYGNZNMct+fI/ZSDw5agkGTpns5dD+OAEgNdiRJO
5Nlisivp9GjSsXxx9BrCWybKrVpHHtNQyT8QnEQlv6PD7aBJDGrNbBfbJnYRpyEd8A/CSUO7R2eX
Hm1Md89lJFoyKfqpq+6stgFJMaQg2hvSb1F6HzevuIsuH0HJsbCFPFLN9aR1I0iJFTCrbgzHd2RN
12v+Z7lcgiMdbGo5FDAdgWPu9N5jsi4V2fdnFRfxRtMOfAoZhQrDlyH0VVVSgl39/tx4ME/QY5hZ
eK1UlVmpAJHnAdqS/Bh4N+zn5T1YFaADhGuG1IErFQIOJY0NFZ3NyB6lX+JdWr9/4vPGPN4AmM7z
xppmUNO26zUWmINnUF+XOLHVX7/4/Pz3xfKbKHs604DPq7qyRSayLXaXf/+qIYCKGpVu3JZw+6cC
wJNtjOC6bwKSVrfl9N4g94Rsw7ZtZLH5qgObM/QuEgD6Gc5+66hUaSbcx1oP1k872ml2lXvN3MnI
W/Cr59PhsmorT7o5YQi1QHKqIyITXGbGU6S7bbMJuty6Gc3eT8cOA7F7g9xm5KEvsKKd4hFFInd1
SVHeQO51foqIc54ElMRRGyKb12dA0NYcz+wey+KbY91c1m/Nu8ylQSRhAe97VooDEnIy2mWBpGWG
l74ZbpNMv8kGUyJm7QhiOgG9LXMf5FnNTHGsFqzoBg9sAiRGa+r3eTLJ8N/WDsdSiOCPAdLRcSU3
eUCRFGz1HUb6PEa/VaBfl/VtrTzgEEwtFBK8coOW67ZJCWSVz3H41jNQ5WJOVi09RQ1Uco/0D8f/
z1Wvm8JNUkguuPX1dNFoNWf0zmqEeofaaofadGCBOHdi7YMZdt8un4w1EYaGIh4gwTE4LT4SDVZp
mcGKNkBaz3sGAqkkOFg74cvvz39feKW4T0KTmfg+MQBLZE/oI3wk7bY09pf1WDvh6EXDIwEBMCDP
hZ3KKXFAa161AYD3DlMa+cWEV2nb7y6LWVUHOMgz7xe6McWqsDoyx0L/P9SxdS+yd0Ae1nVgesiq
zysRKfwQ6jIEd52Ght/TZev6wYiiWB2Cyqx9m/fbSbvp6Q1JHvVmQ2Ux6cohANYFpr6QqMaotgin
oaRDD1B0PgZ29JP7TfnP1YumoVVGnzEu8BwV0/oNWNI7KyYDHPem63dTccOnPdzpZSkfDcOnb2rU
PPGAwzAWWqiAqnu6ZoXaklzpJqyZ0nhGdAQ/16a0XjEga5JHPdpZVeyj686rU+JXIwYyG9U3wRbN
Hm1zY6AR/fLvWTkqaG0252w5IhYgwp/+nMpUK5vyZAxa8BVM26xHi8Vt+v2ykNWdWwgR7mQ1Mzut
V9MRDqrwjtX0icf3iRLCmiYd0i5WVI4BKNf7yEd1xMgllitbJ+GojzU6FDujgArpv27qO/eK5Sed
rNosW6j57ws/lA7KOFEbuxGzA1gdEvZyeSNkWgjBr8kHLeJgHgvS9hYU22H3MLn3Ltn+nZT5Vyy0
sMfMIGmSjUFi3dmx4gM43SvcW1NWe1lfLVgrQgYLwA2CNhX68kc1rsaAORuN+Pr1jWMw1Rnb+P99
X9ADPQ1a4vQ4Vtq0G4xDmkueCiu3wcn35xhisU5h7hRoOmjGIJq2obajnVdfCUoOi4YKFvpHwG2H
Jh4iLJHhREUet+EQ2KNn1FvwRUsRC1Z3YSFCWCVqNKBfLaIxKJpHu/enKzHozlQQVilujMyKe6jg
tj7pNrC7y6d1bRfQx2qAIxFjEmezSuqAWmEHLOvAsl9T9d+x7rxUNg4z/0bR6Vuz38etBQYfXVij
cbSGckhqNUBTq6foQQReuTQ9EHKbdMPusj5r+2Fhq9GyNZeLxXS+xuq4qHqu4llyx1TFB3ui5M5Y
e4fggUjQ9oQiJMHE/enBbdRpqCK8UYLIrPYjrLzMNIzLccNPSfJE0mkP/oQfbWLdTqmsoW4t5oBe
M18FcKjPmie4ZfGIorshcNncpe2ktzooQM2dG25Bm3H9UoJsEJEhSH0Q2wrWUyT9iNnISA9aU920
6FVs0s1lCfPGiwdjKUE4GGziXVgTSOj7TfSY7obfQI+8LGLtfKOmD4APnDycc+HmAhBeMdmVqQVq
sSGhX2aHVEZfvHbkHDxIUYJDkQpP4tPzQMLQHCYrnoJKV7wiQ+2bSJRYlYCzjHI3WGDPGBKVVKnj
qaimgDuJF/PU+3n9IqH6ZCFxgDAIWpxqMGq5wU0VsaXF061WPISpslWuZl+EM14KmZVc+PsknLPU
vB6DKfTAN6Lr28tKrC3S8vvCNvB8nFLqQgkj2nPVH6zN5e+vHdbl94XDmo96aKUl7isXzyMNDHfg
uOBWsa2Nq9vh5oVCwxeqkXjGiJNPhh6GtM+6McjSCWORDJZ9vSpIzqFvUNNQ1jrLpCDGGkhv9D3S
UNlOq9QHA8jK+WBt0ZoieR6vPc8xoWOawOrE+/UsfVIUMcDyDdoHQ8jKjeoOmldVvemZpaNuS73A
4HSnM58oDd9Rs3ZfWjbQNyC8K4cB+XB/7NShk3i2la08+U3CVo6Wil4Yjt9EMcbNi5+d8kr1R0eV
vKnWbooTOcLlnQyY3Fa1pg+MovSG7EVNjxGgJYf6mTovnbLt+RHkkBLlzqdHCAFrN7oe0A+K0FAM
DC0NuVewsXRBZpgecVFSbDzwgxO6rYc9iYAXlbq+Wr6Z03NjyAAAV+56HWVAZCABBosfIbgSxc17
V3FIG2juP6kGVDT6UDrbsroLLUmRZnUTMdmB0iziCoQXp/6EAZ0P0w5lF0z679xh3twTU49AHK6v
7qebYYiAfDVXHgEvJtz3ac6m1tLaLugbYJB68SRxXLNjEm5BNNjiegIexMwEJyhCDKo41TD0QdsA
3M0w95PW+I0hK2eviQE7C54KFtIvZ6GDaoxFRU06BEmxwXw5M181GZCqTIRgV02TZJgegghAJSaq
r2i3oH+57IVlIgSTMlJ9ZMMEEYayG5M7DMJpsiO8cpEgDQKvOCd8AXkm7HdcTNXoQkpg7lN141wJ
YTxH9MvPfziNxT0Y66SsVQOf798d85Fn1z+rTj4vZBtMmxdDCB+Ku3ybKncl8cv++oz4iQj91PJU
oAVi4BN7EL0D9G4C1F3rAe7m8kZLdkG0imnipcviZghasulTjFSnv/5OwPwDFvuQaDHryGwP5vBd
+ZGXvz/x+blpHik79PeIvz/mtemwClatlF7eYpQz/ES6BGXwPxIEBXQTmCeshISk9vUbQ0ZQuroB
APvDiAfaLZB0PF2fYtTNcopZH9QT9dUEsO67yyu0dlWgE/a/AohgZ9TJO8cMcTs65DHP/QHdL9FU
bJTBqxxJQ/jHaos+1gbgNsaEgJdwhgVQDcCamPjYBnkTaNY26m6M9OjW+06/58QAZOI+SihmpLc9
hm9T8n5Z05VX2xwAwflijh1NeoKmdWSUVaMnNNDz0XM7CrK91p/dZByDIxlZA9nerSwtMprwYDPI
KshRBS9pjynHH9w60IrKY+EBhB0KWDUbGnuZLRuUnn+9sLYnwmbtF4ZEHSOMCsOpAxPv+qq87dqd
wl6i/GcWH0lmePZg+Nev51I9YT1zhDhtnIR1EJb5VwZ0BYC87jgbbw3T9qgyevrUB5dFrlgD8kdz
Nz8BOrwmFrYT5lJ3ULU6AJjX+LOSfH2+GM+WcPF1wdaMTtHLluDr3VM+vI/kRsv2bnm8rMJaD8iJ
DkKgwXq3NBsDUsbx0GegzE2+sCjZtO7vBj3Uruspwz5kt8yUMSrLFk/wVFYzOIU9QHCNWXak+j5x
pZ4oNgcNixOoMEaLCcN0AZoOeOFFskrPStABRmPEtYgK4A7FTEgYFx1HVb0KLOdbQu9157bJflze
nLUlmjl658YJTMYYQiUi5x1JjDivg/xemTYAh/q7zwtRgUpSDCmNRR2oo9d1XztQQH9CgIWRBhR1
XMwczid8sQVtr2qmohhVMJqPLnsOG1siYM2lOZg2ROSBJAjexqcCypEZHRgmmiCpqrshSXccYPyZ
VXsRc7Z63Use4WsWOfcauEANQsOG6EGRmy45jzGn0TmvShX6RZVvWjW4EoJ0DgYBDYe8jo7eBky4
CCc3T5Q6qllJg+Q3wATYvxjturwvK1cPpr5xEXwga51BLCLDNil8ymmQpxlgvRXztuqzbdq2u97V
Nk3NMYB1NZgElFrKFMw9A3GEGzoFBTbMr1BRNnH0idTkiQRh2QqNhKXeQ6t6DD2n2GWObGZw5bid
SBDOc9E7VZtS6JA1zIuTXdt5arPHwACxv1zeoRXnAv5ywF+Cjg/j4eLwEXMUMvRhRANrCBwONBiv
lXGlryUiljJEcAcgQ9I+NXFhNuyGs9i3lGPutp5rP5vhU9E9pxS8rbJbesWlAYUGr2YH2iH5I9zS
atXZ2UR0xAXOJnT2Bt9cXjjJ98Wm04TrcGgNvp87D6axYcOvy99fcQHL3+8KHifukkazI7MOYj4X
qHRnk2X3WKy/k6Kf+rUo7qo+SgxIKXwW35j6JuRA95MkS2RrJVz9ma7QvHWgS9fxr9So7sM6lbwK
ZSLmvy9uAFRv6X+Wq463DOVhLrnCZNsh2Hyi2MysDCzUxFA32ir0NlK8SWaNMi0Euw/DkKtUhRQS
7Yvc1+vN5e2WfV+IzNuq1dUymkMhPD0xYQgKvQE32ftlKave64/piVzgDasnG3zddZBRv1PvdQzR
q7s0fQac5WVBIhHYxwW2MHKxLaVCP4lhFDBCF9WhJALI4JTnnqNxYCsn5jZzwno7Zfo+VLMbR2k9
3WVf8kQ9UKW677tI97uYfLv8my4fFHSJCgex0oCTUWKJq2Iblz5n99k3jD9eFrKWZV14B7ChnUqZ
aJGoeQaLCltwdSD4yb2wjtpNxpLei+t88hDuvWbY7G0SgzTRSZzBawG56EWYRZZsw/qpQtkTrC4a
ZiOEU6XFtkt7ivde2OyyaqfI+qvX3s/Q9o8A4Y3n1rU2IYavg9RoXknGt4mp7B3AYlCmbU09PSim
u+sG67aHlnrs7pDD3DdUfbm86utb++dnCFfKpGYTqsm4x6r2noDCrKgNDx3NeEATyf6uW9D/JIn9
8mVs9LbVQNJkvk/xXaU+l/Ghiu6kE1qr1/+flRUfli4Jm7btsLKdvgG+AgPIqowMcP36X8gQ7pgs
zPoyBCFbQKsRLRBHu3qkxWOiPpj1faPu++jHGI/by1sl02s+sovrINIdXiPBg9vfvTfYY+Hgcf6p
q/PPHgk3AuHU1ptZhGJoW61pXyw7uhkrtmt6sruszf/H3P/Imk/mQp0pGtEqQS1c0/Ej138W5pGQ
9z5sPJUD767+t9OP7vg9t/aAkpEcRcmhtwXjJizq8s7ACWHanvGd6h7LcJu1Eg1X9wv0pyDrAqYk
QrZTBZUczOwln7BfhPnJC14IvuTqm41TSHKgCv9HgqCHE1p6WkS4Kqzmxm0PZuVb9VumABp5G2l3
I5NUHld94kKc4LKMrnFbm/S4A21vBAnl9QOIc1PBH3UEX1TnWQQ8YSwYzfZfuMyjSxZLzAeg+SJT
Rw2LFWsbJLWa5yT6FSYeqe4j/zOdHktVRFbFnCSdZsyqWHqMWbTIiyV+W3K4DMEB0VwzmQ2w7UDJ
d22EVumnobu5bKGS7RZ7GLK8G+K0xYJVzei9dukgscJ1FUxkEAEdYp/NCdd6kQ6ji/veaA5h13mt
s4+kWOvrSvwRMv994WWsoXKNnM8xbnMY0+fe+kyMDl7l/yoheMxOK1hbVvj+aO2s5Kb4xJAmDtKf
7wtOhGHaEHc0FkljL5lyS+JverQnhYxHV7YXgichLmoFTjYvE3CjrX1pI6aSbPfq/W+BoRMQLgYa
hIUTG6KOBggQpOydYav0v7Nyb6WYByLfK4Ttl0/uqn9fiBLeZh0qs0lvIQEQpYfR/MK7ry2G9RmR
PAHXF+2PRsLZKgkgdUmBiIZFX+3KV+y7LJPcIbJFE46XDpDxrLQRhvb8njpbtPZ7ZnwbMse33U95
lD/aCCdtpCUgtz6yJq6XU5RtfCms0+q+zMySpoZ/zgZyir5WBjxv4OBptomMe6d8qOiD3UowVNZs
HgMPFooK6PU5G8gZCMg5W9AkB1a8BYidKtv31ehvKUA4ysSd3DwNcRG2zX1W/GirfU5aL+leOXmx
2L8ETI1VJ1Fqbe2WMoUzTUHVMCROVwe2tStLL8x2OtkWzZfLlrN23pZShCONKk+caS0005UvdNyn
BXq6d4m2mWQoETJ1hINdcDttWM7wanfDoOD9LaXNLge1uwc2X0lUO8clYpi0VEo42YS0VlFxKAVK
iDjzw+x2Grb6sOnVZ0c/Xl5AmV7zAi/uG22I0EzRQS9N34wJGpgP0/CQDZIGmjXPs9RIiMTKVmXG
mOOEYzSL1BtjRBL1E8khE8M46NDBePgZq6RG1cHNHNwIrW3fW3X9qjn9PkFkCWypT3SPWQtZYt6x
asNo0OZoqbmJDio6mlNvlFQf1n3C/9QRU48KMGT0okUKwyn2Gn8Ea8jlfZd9X3AJbZTk05jOKRKA
/Kj0H9ZEkg2RSRAcwDTwoU1jSCCBMXnat7/7/YLht+iSQucD4smi2ttsW37mSl5usWDvbRFlkR3N
xwn0je27nT039Y9ExoCxbhd/dlmwdCu221S31TqIqucie1eTV6Xb/t1CCQaejISgZRWmN4y7yPBl
VfHV9N9yoQTTttQw69wQ29xm2YamySbK3mO0OJb1HdjHzaHYoe3Yc8gPE0xO+kPs/jKMXWHJnsiy
0ya8xSoG+AsSwSRbdFTwaKc2weV1XHeU/90qNIWdOsqorlsjmh8wugbi2kNS7Ib4SUvfL0u5rAb6
1U+lhAjPpqqAFAMvPeNgjJIQUPZ9wew1O+nzpsYbSacYjLjJZZ2SqwfaQGcx+hiJY4u5LEwS2U5e
N3jmFR2aXQ0PhKw/wlpGf7aqxkKMoEaVaPpoG7i1WPPcJF9CoPN/Yh8WAgTnlYx6SoEAgji2xl3F
f9nV178TMGu4uHcnh/e8G6BBMWy0CajuEu+7elwBfaa66PHGeLTgvzotRTMUAF/Q/+OnjZfbe03Z
5r0kBpdJmf++0EJXHOS62XwRYixh0La99a1CyJ8TWSVRJkjwYm5XJl0cYrmiaPBY9GaWbx1QO8f+
/RPbgvDBBH0G/hWLGWPPMzKlcPuTgj5iE+cX7VOXRayayP9EoFnidM2qTM2TcILPV12kdrwp/NLI
kvWr5rEQIXiRgnQhkBdh5da/E8AYfl1WQPZ1wfhCAjqYYcQTn0evaJXLJI5W9nnB9BqlMaleYgsU
si8NYKRL1n/1KC0WR7C8kBt6kxCc2dLeO7vq24shqwzJdliwvajuCmrPZWkr98f0EdXcSnYbrS8S
wLwIgJlBbyQcInXkaCGyoAQq0yAXy6QFg1UdYACOa6ItHb789JRSBKBFDlrrYCxSD1Qrnt3fJfZj
H2s7LQGrdtJttOqV8B+TdZuF9zXm+kAOhd5HyW7Jfodwrxs9pznravyO8HnkOxsMLLIDsbaWDoBE
ZwR8XT+btinTkJdW1xdo9NEObl5uTPbrssWsKbGUIFhMFU4FiNe6IpiM31H1CCJVA+AUV8pwkHRD
X7mOdqKZ+EcwGysP9b4bWXXMaiU5xFVk3yHbQ27q0XYld4s2b/7JA/VDluUiL4bu3bNWyCEDxFle
TdWxAJlammKoZ/CBW7Jpi0PL7tvc8EB47TNQK1Y8ewWtRZLXBy0p782s9kKi+yzJ0J2uSpbgLBmA
n2Uj6kB3kTEDTAhL0OQtmEnrjh4jRjzDBm1i+lahsVdLf3FH8qI98yKCLMGL5F3jUFIM9Og4X2Jw
r+dG5cep7iVSJqezwyNImv++uGNH1c4oRW33CDLe7RinHo4qOC1lEc/q4oFTE5UfzO2cYR3CpRdW
W1F6VMtf6lD7hfaURJE3TsqmrGT8NmcmB50wjo1jauN/nTVjUxKmCXCK6iPgud8tntx1WSw5pDIR
gs0Bstg2FRR/jiGvfmSKc2jDUJKnWREB0BcQI+M/mJH9eBotdsYcO2opRVkfeQYGxS9OySQ6rByy
EwHz3xcCUHDQNSWt6qOegu20v4XX2A29u7Vkd+55cRNgKUtVhPgqQtEBkzsZNmR6srQYyKfcA96I
lzdsM1Wg/tN2KecbI4/3rZt6WXNtqQ6gJuDI1SzgmuBfccKKWhXpqrivjsZU3sRQtlUlL5+V8z03
vDsAD0T/KLCxT9eSFLVmjU1cH4cBZPKpPnghKDI7MON4BbNCr2KZROLK8ZiH3TUTOSl0eohA344C
otg0hMRS0XFD/xhk0feaABA/zBTd8/CxOOZHOhRiUsuqji3/PsZ027kyRKqVAwjeP0zTYzINvani
ovGs4xWGm6ujheeu+uJttOT98rU139/CVQIJLrAkQLR2DleWW4DgHyq1OiZgpzNp79nJv6XF7ng+
+Fpv+5qzHWS0UOta/ZEpuIZs4EaOwS9clQOGP81Xrr4lWulbw/6ybqtyZuQJnDiCUGr++8J8i65u
gazQ4lCj9akfpmYbpWiN62vS+QXALCXX38pF4WK6du5Wxtwn5lxOxcWszXMgB2bHqacot+TbHh1J
VL0aoBCgYYg5YavA4lRRCD0Vo7RZqbihm85cVuOmkg0prh3q5eeFzdGjeGoB0p8e67wpnxrLrG+J
LU3vna/VR9M1qGXmZv4zhKhmLHQF3f7xkffxTonLLRhQto0mQ0U9D5QwLmpjDtcEzj+Q64QtaYyh
AvnPwI+Y/9qkxmHMvpP41rLuVHdX5j8uH7fzlYMzsNBsO0NfAJZC8OHMLtrJjhABjmPkt+i5vpoh
xAGXE5hmkRdx0E0utqp3pGrbflJq9LmYO6t/r/L71ATW0PSd9NemdwVRgukMfVLzpib1sbA90JqC
lvrqtdLQlwhqPfRcA7pLuA0iIweeGrphj2kR9t7Mbeqxprz6+sapAaQKXLODAEGEB8OxSkeu8vYI
7hy13tkN5tl9RwZ/t7LtGFOYo15M9iKqEV5IDK2FGtie42MY9vpjM5TF1nKSWjI/dy6FIJWEPk8E
OwAMELvhLDzCpiak4RsITK0NOBUaZm6u3ZNTEYJjcdRY6TWA9bxZ8WsxBOzwd58XHEuoZCPlwHF8
qz9ObZ5dPeOE9yPGRdy5gjtXjAVjN0ur6AZOnbewo9vxMWLm9moNTgQIRmEbQCZtosZ5mxwcVwcU
gtfWbAUNBA/SzEhKeG04b0PFNujW8f51C8RJ09Uwuoj19PmtAQYZzcZI+ukVkmS9Opa1UxzL8W4s
48wzRuS79evP7KkY4UCNQ1+NwDsqjvqexsPGVGWAIOdGgS45jO0gwYoHJzIlp3oYo65OTe9mRwz/
es6hU3uJmzq/pmYBcyYSFo5AT9xxKwwzo1Wyo5U/YWgr1b4nbXD5UM2fOA3AcF8AUhvIlfOQhnid
l0yriszpMuwFx/irX5k+j7e1m0mc4cpancgRzC/VwnwEG012DC3Xq/9JUhniqEyAsBlORljNRgio
B7yTB9PXkmtrsoCSNJHzmJmrDITDwm5kETVGrbP7NyCJ4am8cSZNYuFn+w0JljrPis8XxhkNUeG4
1eDk/fBmthsebSKy7RtJUHq2TKciRNvDSyst7RQiNBTmnlwZ+MDZcRI+L9hcykMSOT0+H2q37e8w
xSRAfVtdPUMxS4GHRSQKjOMzYr3cygobxBbDW3KrqCCQxXT9lVYBAfMzFJVNeKqzqbxBnRhLjKl7
G186+6YLj+H4pZXRM56P4+KmgIvCXOk88nk2H1VCfGg7vQ4AAtwYvXVXdNQHZe3z1PKtDXxjRQl3
5mj+rjCqpSqyC/e8dvsh30K+DLgjM67Uqf8q6RSlDi10oHXkXm1pG8M45OPoo4Tn9+ZtHT90433C
IzDz7kNgcg7JweavrcxPn5+ZeRmw2tYHM4L4cMlpjAdg2ukBqSKfA9KZ/R9pX9Ykp650+4uIYAa9
AjX16KbKu22/ELbbZhKDmOHX36X+4p5TCKKI2uelXypaiaZUDitXRtSzUG+XD/faAHzCChxOdOrF
cosQUYaaBDlio3o23uXuKBv3RjGE4fndu3L4pl5BH4wSw2v9sAOsPmq2OgGuHxmcF7BDyQj3iuzn
BpNq22YGZtDDwesLp0AZdxDvdILahB2gwqW5z3vLKTfrIZa6CWt3JZn7OleTC6Y+1eikq+dafqim
5z58tOO327duqZsgAn4ypqeCBUecHIotWVtEqnqOa6ez3HTybo+/ctBUGVcarx1ICOHHzqcA0pIg
LGGyI6mxa9iRPtYMnQ82HrqVdQJPM2KbmAInzRMulR5IWhRruX6Wqv4US91TrA3PjE3723NZBE44
wz7qrG34FuiNJJr9aRXJjSJXOkBi31v9ZGh/G5TDBOS1VveUAZAkbxUSr+wO8FUK6pRxTVFlJEyM
NVOek1wzzkUcuZX6NrCNeOrK9iCWpUIVwM9EBkM4YVNlVQMLIvNcR299NznFjwqQztK43F65lXlA
33KmYx0sioouzMPQJssqqGScO7JXJVfbmMXW8MIsUpUwBG0xfC2/GYi+pNNG6mFNAFqMI0ENNhGw
swpPbMVIXMlBYJzNqnA+rHQrE7BygHnET0bHdJ5MEfc5JUFX5S01z+nwtYoD8DUoHrHutqXQOEDB
EUbfY1T0i03mSDYhT1UM5lkGkp4ULg0/7t5lC9YBDpSM3sfg6pzf9VHNY2XomXXWlX0befoWIfLK
LiAGgtWXCW8NIHJE5arcaxFCeecMtThIK+6S3b0TANM3aoWgRCAEuzGfgNkSRgcwgJ61wKtzl9G7
H6vZ+AtDMMBDRRFOOMvKY/OHFhv6aXmZ0TML4BN+j9FPVhPWPyd9bTWmEpz7LHYYmV7IUL9Y3Q9r
q7HN8rjOBfHfr94lvbKjDuzswTkJd8WDNOy22tWuzYSTu6sge9WWjKuDakVdyChAJyR3leS7qX8N
O0ep5Y2HY3miEIqCDLgYILdYUPY0KJ5WEr0ML5Pu5sFjpJ/vPlAYHxk3FV1ZwCspLBQtB5XVbRNe
EBhMu2OyRQq29v2wqhDEQRwEF1s4sHaPRSq0OLxIfe4bzfCQglhywy7fkCEe2hwcOWGNhnaXEfW0
vbwn1ta5XUoAMh3+vG0ZuNUwi+fHiWQJkXKi2OfGA/a62TqtXPvP3G1ECa6H54ft6rRqapxHCIrY
5zHd9ergapnsau1Lo1luoClueL+7B3mwRtBDHfbugnyzCeOSdWpMQLls782G7Df0+PL2zccX5mOS
idZ5GWA+E9rleEH7LN//3s1FiO/1SDNNSSFCNfdS45Tq6fa94P8vbgmnpeZEZJq5eE+DaajDyUql
szoNaDkAu7M42uGxD15IEN5t4SJOdCVLiIIMcUqrYYQsu/YRFSZ5fPcFQdE/nGMD/ZHQlVds/xNY
nUVKyQjO9j8J6Pnl6G5uRNicn94aoJwr9J5yqKPfidUE5/qh0Mlu0vrd7e1YuSEzAfyCXt2QCqCK
ugrq4Kwk6SFsrQf0jDEyr1I9U22OgWbvb8tbOcEzecKFN6WBUjPFhKghf0Rpe4yj7DhS+ue2mBW9
gpbZJtLPOtp7gSdpPq12YHkVZ5hWQt/AvmFuhG5Xh0cfEvg1OMkLgugk02NgBcoAnRO+5yi+z+9O
+2HfAS4C8xKalcKqEqzOPlZqZtp5cK46AKX2TL3bqsXyoNEm8hig3VmEvmK9HVuzJsZZq7xOcSn1
bq//2jbDU+IBZ3DdL+KcXQHcQVia+pmG+Uuq0ydVaw8hI/cm/blLdiVGvOBRVfQt3EPw7Hjyb3mr
KJGfEkFXzYYXgpwGSMbBcEj0cw5KRhan7mQlbmjgodoiEFxdLzAGQFvZSJCKyb4GbFFJkSQGahKn
X3JKnmsUBjVJcri9LWvnFrk+ON3wZIHKEJR7VzatBa5r86x0jVsX+55a/2bjCSJcPDHD4WHziwfe
irgEvRIO1jShKQ8Dl+hu3FIiq9O4EiJMQ5czqvcdhICPGamZtyy+N//Gz9WVAMGrLJPcTsMQAtox
QzVF4vwLQ2EmQLDe5LpA8QZfJjCJeeTZIvf7MzrOEXipeXYaUVtBz8oFTfQosLSzVkynPpZ2U7nh
ea8c2ZkEYadVvWsD3kDpHEjvY72r6PH+owTlqkFLgaZPAYxIOEoFLVW5ic1zGAwnCc0EioE5are/
+0qg24KOIgrgGMEwIJwltY45p3dgnsvoSX9Fr7n7h0cEFC0dwMiFbIOQfMvMOhg6NTfPffKP/Spp
7/9ieEAIEcfh4GHxnYgKpcj7FucI4WLtRzz+uj38igK0FEA70bEbruUC4xlqJKNTKUln84dpdK5C
Tbc0RrcgW2n1ZdEsQGKqgueaU/ADvyWsU6FYdJqMVjrL8bST+12eP8rsJR4OsZK6lubJCIjbxcbz
sXKEP1nTEaQmaCBiCUIntZIllk7k3IfvzDR2elkeaXi3IwjAGGy3/y9EeMpDTUbrNS4kN16LPb0b
GguuYCwcEJGck31xfkdNlqIJbLtnK0UvvLZ6TiN5V3fZMwhdN1xmfhWE5xDYB0B5ALGxUKYtXJW0
r9IpbgNynlAvb5FfpukH9KT9kyhbgPiVjeHHGcxKioHsnJgqkc24qfC4wHDvxkMFP0qpUMZWq4fb
x3v5jiD0pqC7NZApQA6KUaVBMoyp6LLmkmsf2cEof98/PO8NCvWLNtpgpZ4rsBZda4Yht+sLGb7Y
kasU/+P4goIMyqnQqhrjh7Zrfb27NSsx0cgF/Q/598O3EfR7T6ZhGgISfh3lU2Xs67ufWHDiY+nh
nnOgqLj2JAuAOLLi6tIdLTPbkWqLEGm5uZ/mM6xoXUHUU0y1S+oYIBydsQsQ8CTaycHdEb35+ILt
2cihGegGZaDUSZ8zJ87ZhoDlJcDKg/AA4TREn1UxfWanSjjZeVNeClL+bNrRJR3H8us/bp/SpY6H
wuUKBDlYpDhE1GkElL+cd7S+1P33VNfcERjdAAn9jG0lhJY78qnaTQvsbQQILf77la9JqirqjbJp
LlF3YMRhW4yFW+PzBb0aP647KdYajK+F3mA58cfthdoaXrgQg2GjmWJfNxcJOVrjB7ps3R1NAKoM
XDH8DQTsT4TJmX1dssCWm0sGYu/qpKBz/N0zAJUv/GKcKNwIMZdR5J0eT2NNL0n2rdnld/dNhYWA
24ZUKWoMeFvd+fpPpj2aWVkml9b2anRD2NDWK/dhNryw/nEoQX6B4T1q/GCnvP1+9+rMxheeN5rV
WiD1GF8FUcvP0o72t8df+36DwBAwedMqBIfnyzOOijpNUppcaLTTx4MS7AZ1Iz64jOYAU6bgFHH0
K/w84UVoSWaHk5wkgJRd7LhwmypymwQ8xLYFkE7u9FuFryt3ArhOwKChpdCxRfRb9a6g1WRHyUXu
ZSePTlV3ub1oSwEEZDDI7MKVQPJQRHX2dYDqUclAAWr6Fjh6c7cTMx+ei79SGWOcJgjEYPgpGfbG
MDqF0qCVirmx9VuzEG4GbnxdwPHPL8wpEg/NgW4vEj/5c8NsPgvhZkzgG4SjgeGpPjqG/o+0G9tv
wOLerT4Q5UQGHL4MrGXkKueLBWweKCZiOlyqonQsGjvVxlO0skw8B4cSS0TsljiggqILYKsO7cV0
9faNqndb4rzDDFKU6DwLi1/0iWsJ3eC7TO4vSvxUZMSNwvz+febGPhAVMm9YKNqtyDZU41iT8RLH
D+EhIndH7bix/9/hBYMySoYwCjsMr5rvbXYxd7eP0VJBwQ4DAQZqKND0DhbxfH+rcmSSYRbyBeTy
0kMhK5mDUJQNlFBTbfJwinuNJCt6EsPjMw0ow0XXH53CL8qYNl2YcvpClePtqYg34nN0mHdo4I2o
Gqyb+VRMZeynpGTTxc5G+xXE8qWvSLQ+mExGk2WaBsy9LXA5HUzFBg8Kz38DViOsXWtbE+oo4t6P
vhX2LmQbnupyPvPhhbcjArI9SSoMr41o9dR8U3UUBO+jreTM1iyEZUvlqFJCA2I63S1tZyIbJ2xr
fP77lbqFwxGSOsb4OUGaenys6YZXIR5hWJaA1uLuASWM6jYxK6oE8H67oe98hV0U4tkyLvnb3Tt9
LUKMVIRaJKUVwo++ojoVc6MNK2dliXhXB5TDEH4NRSMwIVrLUi3r/FY+2PkT2UqJro0PnAGSCjyR
D9TlfAtaqVKKJo46HxFIMLklzv3LAwTFZw2ehtugCCaICqojWwOJv8+L/mLU6ma/b68/N8OuHzts
MdIucNbx8OsASAlntIm7OjYAb/CN8iQFqNJ0AvuEty6VLrcFrawUqvw4TxysWd5PaL5SAO5S3Oig
8WPTCUJP2TA9tobnv1/dhdSy0fWsxPA9fZf6H/q9pAWf63T1+fyqXI8/xl3e9xhflr8rlZ/4t1dn
RSMBfoCYKSLUvLpYsJYl06jtMc1bH8QqP1hZ761ecqTW2qNHwIbdsXKpZ6KEZy/TMg3B/qz1Y7ZX
ug9Kd0UbbsjYmo5wbAujK0xzwHSUyAsST6I7whwp3rjcon3+uSf/XTRRd6CLRlyhkL31h6p34kJy
wKrjTEbtJvFfhZ2aeGtaa5cFhh7fKFQdLCrvRrNEM8WwSvwytIIfij2gYWNUpvoposH4OCRsfKBK
T7foERZYZ0yU01kANPd/DHHCckplAnxEaSV+VaX6K7qOmwFek9wCsUWPvisW+ds3UbsPqMmeSix9
5ORSM9bOYJv9Xqpa9LkLkilHo5E621eGFW68E8vtxpkFONniJYkoKeG/X1+OTovjhmFdCDvWw67p
nk0j8apiq4vOcsMhB1FZlJRwLSK6L1Uz2UZaJ4lvNk/JEJ1yqfR6UFvG4EnIfGBzN47xqjwUwKJU
FHlR1BLP51V3qOActDjxWRY5wLI/WOm7OnyRzF1QntQ+2hC31GHYZBX+H/QxYkji9JIxzYxhirDN
yT5w5K0Ww8uLD+2CZqCIfiH9g8jIfDahInfZ0NHER+MRL7cf6/xt2nIK1k4CwTMrIx0O70B0auq6
1KsI2TK/tBq3BC9f0F2g3Nw0lbzbGvMTyim8XPCRZCQ4IAh1DoKNSCjLaBJlqc+akh0s1A/Hjtko
5kOZ99puVMHb29g6iC7Z0B6ZjRJtqijhHs13vgNfK//p6IQ2ZVIpPecIEzkJJSmQuxn7c/s7l6sO
PPDVZ6rzVVdQKhYwlCn59Ri9tHr+R0KTFLWzTrfFLM8O77sFSwG8ZeiZZwtikqQZyKjiZVLfLGV3
d48yaCALPX542TQATUR0Zqa4McyhUiu/2UvBhZT+/V+PTDrwZaglWSbsI1XJmF6zyqeda1DP6N37
x0cWHVYsDDX42sJFzvrOklmX1r4ePybHNvsXi389vPCkBkltFFqN4UfjYmTvbCMOtbK3nIGH54oA
XllUyY5ZLDWxJNd+pXl2sgutjdD4xvhi4o7VUh5HAcbvU08PnH7Dhl25AdefbwkXNW/isuhB7+Pr
dX2iLfpXksYdJ+t4e4+XqkeBhwLFA5AowBKfOdGrRyhh1dgUslH5uXGcYsOZKj82Kpckv27L+Yws
CooHBSymDgIYE1WlYo471wKThUqT+/gazbUbW3OV3ExdUlB1H0kxcUtQdO0oNNdjRPLKM+nQQTeB
x/gDlQ/V2YqG71owZn+nMU5e0X+kvxQsig9KF9qvLLGGfZ3AipHDIVOdodKsLYNiZUeQQeMsCDy2
AlTBXCf1UqbLoZ1Tv2v7k47e8EdG48mrAu3b7bVaE4Q6WWTrAbrSFg+2nhWZReKa+nWZd19QgyE/
WugM8DYp5VZNycr2Y9eBfdWBEl6ScWj2QOOslHI/HY5tegrLpy5+G8uNyMHKVeFAHP6AIoyKlqzz
lUMGCR1PMyv3y/hJsffpVqH32oJdjy9oEoZWmqZdYPyEvankmSUvdrpxHbemIBiTGmsHVCxDhKwc
xlez8m5v+dJGRgURXFVuMxlIvQhWBslaNWpMbfBj3VH178g2w5AJo1/Tx205y2nwSiWZt/fVNB7R
nu9EM8WZZYDmxy+SY7xLqw1tsjI8cHa83ziAtUgcChtRqyy2a72e/KH9Gx2reys80KeEmyx4SIGb
x1kSztHQGV0qh6Tza/Sr0N7zu7G0/ycA3E6ABSMmuLAHOlBMmgbt/b7+UK0PeveDiqoIRH4RlICt
hDDqfPWrcUIuWBoRoAsDNz2gB8GGgOVFgADuZgHEhzySJpzS3kpDwIHZ4Bup4YSVb8vnILu37BqL
pINqEMguwP7xrgqIFYqausRiseE36IkK/ddsROCXOgkNEUEQhJAsqG2QhJyv0tTSCLVamekbT7X8
j13SXUqKnaG8374KC7gPnweCBrgNWDJu4QhyAj1oIhZbfhX5ym+wbkv6vvrbjR9gbjqGxYa3t3I1
II3TQiGKs8R59HmEwPkIaW0Eflm/yP/FtmAywEogeYtHVgx6TSGxC3nIG58qpvNM2L18y1gujI9M
G/ciORBrvlwd+sRUUdQ0PnDorrpDE6uNw8uVw9xC4IlbHCpbBSsBEM1zAeCEsmKUkje+GfVAur42
8WtdPNpfpX/KdNrd3vyV3ZjJEs5YnkkRaQPIkgoEUGNXYvfidvlygRMEzhzhYQhVOF36IOnmWE+N
b8gvba0d7bRzBksB6cxWF6e1uSBhAlYjoNp5CaqwbhXN4MJUiKb+bMxDaB3uXyq4R1BcBHVvSM7M
hw8RJJHCJOVRKae1dmZ9t50OINfV+MJWFEoEzF2QtH4+PUqJS60N9OPasYJ5iyoreALLYHZZamgV
1qWdn+h/ivF7HX2U1S8q/8iGv4ay1SBqQZTJtx3VEIA4wCABcxLX0Ff2tNFJ/YQoQuuTgTi5vpOT
Y/02gvuzkd9N6hJ6yulD+YsxtxzdPvCS7IzSavhvqLC9vW+LwnHxU4RzURSEtKqktf5oleiQ/tJJ
P8b4RyK9pJT35zAaf4pe1fhyW+zKE4QLDGYRoH5hVoo0siDQ16osjaCGvtU/gIABTuW2gLX9BIUk
L61AEB4xrfkKD6WsSTqoCX3LanYsPlakOnVT5ar6MSPxvrC/35a3OiGDlxGAp4OXDM3lyTaLaa2Q
2g8M47WSAm8ox6/d3WwpfLfgXiAagRgW14JzMf2Q5Ewt4X6B+EEqD9IWGJv/v6hdUXYLywwWJoId
gmmgT2CTkMKg8uXqqY5Mrx+/tPaTWb42rNnfv2IAThKT5285InQ+lbzUgzZUVTj2EdN2k16oTjT2
DD1BrS1iWr7ZwqxAIslryBFqgcEpiDICozDjoW/9Hvxe3/J0qHdK9F4EveapLNyicF9ZQw5EVJFc
BdYERsN8YiaAOVYG0jVfYoC4xuBwf7DVYzSB4O9ujwlrh+PwWdiD51AwpKPEivRu4kH6cEebxu1s
w7m9SSuvhv0JcUBcE56HSMFRK0GcRaPV+EER4GHyomqrMI2fKHFvgPDCOcCBXnZvJwlNhkLKe78J
sz1YCh0rGV7kLjl2I3lNreLZ1Bhz5FC+//jBlUWDdTghqD6QhZukyuGIViRT5w+B5ljtN7RadsNR
uX/9uA+C0CFw9bwGa34WqqEJOq1EbC/+R/k1/bx3cxCtR+kx1Cjq+haQel6papfIT/tdlz7CKHpE
IGvjWVyqtbkI4Vlvi9oOaihMcGH27lTYR/Qkf0bbqA24iMrV4/wUQA68Bdwa+JsLCGzLBn3UaB37
NKgL9DobOhDgB7prTe2LRYqTrnwLWe3VarizKzN8YkE6/gzjJP9lo6vEnqRm7wygWTlUph6CGkLp
nKLIda/N7XBPqL6FkFs+L+BQxXZylDki/+IDHqq018cpjP04yQ6hXrm2csin8dTZw8mE2Qtk6u29
XslTQSK0JGfb44E44SS1HaMEBKWJn1JZcXUldQr1yfGakniJXPY7i4a9o0pE8xLbBDos1H5XTB/w
hqfdrm/iduOBXTEc8EGcGMwCiBKl48JTMdUM+WiUmflJ8nWkSNbJO5Y+FsGD3T9HjeZQRd411S9i
biVZl/oV1ddQFp/Mmeainjya1H5iVpr6Buh5p3J4B/Fo40S9XTlpo73lWu1trP3KbiP0heAXerGt
mGuqWpYZ+kYnPloLOmP9OJWpG5FjFxmePry39l6XntEvy9PUBwoC7lz5RgioVg0P6ct4dNXs2+0P
WmplXmmAls7wr1C9JkZJ0ww0HVPQpei3vK/DY7jlJK7c+tn4wrvCwE9J5LRN/Ya9pXXu1C1z0k1e
2q1ZCAeoTA2Somg/9cPY2JXsp7JJ/L4xD10wyoZsNENjrFN/tN2qOA3qwdoCNK5OAkx53OTDoy+W
NYUavLWsGlO/+0jsPVE23J7VGVwNL+jfGsYmoWBY8uETdkDFgiJvi75nwfENHlKedEeGGUcKWk3Y
h94waWhKeurH40NPSqcx9ln3hL+Wfsyz1Etz12rf9OnbEGyR/61cZZCl8EpSKH34d4JSyw11MCq7
TH2VPBnpPp4y14KpJL+immPjvV8VxZ9g7g4gli2I0tUOyQCdYaNKLwy8NnWC4JgGTtndnfHRwAv3
X0HcGL3y7VrVYLleQpCuvNnlc326/+6beNgRnEVwzRITSkNfdUxt6Ofdb9N9v3HgVpfJ1LAdIIqG
A8B/v/r6qm9QL2tUqS9pLnpWSy/aT3Sxy7e68q2da/h+CHIqn8ls4cyZsc5KquPxGAfPIsjZOqjm
v71QqzP5r4hFzqpQMrUzzcQP8x12u1Df7Njtgh3dNGH5jgrGCzjQ/zOZz5fyas2SYAz6yCSAaChO
k+xptx/RsPPebqD8ml5LEVRBVdbMzjs78ZvY6Xun2Epcrc4CbhIcCoD6ADSY73wq270km1HqB5Or
IQI1OHl2Mgr/9q6sbjxgWAizAJa9AEqAd7lAftHArqAPsxn+Yw0n0KHdlrGmk8HlxgnPAWGAqPlM
YBu12miUuY92U0q877awoWsrdT0+//1qv/MKvFWTUuf+RL4aYEeNEbQLgchPibRl9XFfUTha5DNE
iLgUQEAirqTMsiC27LDwExrVjtXr32lko7eI6solMPptcTSBzUq16JCXjdMw3am1ZFdb95aQ4fCh
9BAdj6FyEFMRwykx1VPbTJDYUoNdZe3tZMOaXDkWBBYNDBpYtnDLhCVN06FlzMgyX6XlSxkEv1PS
nLIh3nBnVk4Gr1iy4MnyjKnomqtZDdxwUkNM9PunsZW93hqd/351LuKpqlCHWGV+pH5JLX8L9L41
vHCstQFQhQphM59M72Rn0q+3b83aFlwDzYSv79H7KhybOvGNFqbGRTIu99Zp8kN0LUGYwIRCJbVm
XIK+y/Rd/37vBDg5HbI0vAqUo2nmy9/pFYFJCdWiptVBzb+2qgKy+7+3hSw3YS5EeB9Hs2rQXhSv
CjCYLtUuerEVMljuw1yCYHwHQyDV+gAJtOvRyO6VENcsyrvv21yIoOzNus7NPMT7i571UXmaikd5
i4t3dR5Ij8qcyBtZUiG1oYzhBO4IbIcl7adJcXrUxRP1bk8I87gSIjyKQ0hKRPwgpE/e4+ijCjYC
E+uTgI3KgYPagn1mSnSDyQPWSVJTt8oYKvuRCmq23t4VZ5rP4z9yRLgtbMYWnOEwIZpvSevoqZez
w9Ds7X1vufU72qaqW3jblcTmXKSwP4baTTGqnhM/zmsnGSNA7E9d9iQlxEV2qFD2FCyyaXO+fX/4
JZw/aHOpwoZpQz81/QCpHScF88rxaFFHvz/ZBZAEygrB1IauZ4sWO2PVWGFTSFjOHmz4wYsS/b49
jTU1gBZ7BIY+B4+JwWtJr4o2iiUKMzlylOBLEHn/QoCBmCuniwUmRtidKejRsihhmS+VDwGRPDtv
D7clLO1jHToSz6EC3gxElAQJgzWqExoNU79tPKpT106eyuZhSmKXxPdPhscnbR6+Qr5TxAJkGXDb
ZtmHfqgUOy16tCZzYzIr+zGTIEyGhNNIGwkSipdK25XW/vZarQyPSD5vDKLjhVmEwaWEJWPZyZGf
16fCLdO7DVbdRhQXMTSUnSPvJzyMuT7FihzR0mf9Twouu1+3v35Fic2GFx5GdLYso7rE8GnsBrje
idl75r09yZDDBgkmqIhg2HOCOeFhRJC0C+y6K86y7hV56aF/g2ckx0a924SbyxGeR31Iy0xqIceq
zn2JB/Lj9mIttxrBCKSICALSwJWIGTZiZhQwqzQ+N79N8xGZ+dvDL/UfImsce4HLwLkqhIPaJlYv
d6gKArTK/m7K4z75IkXVAUmO77cFLTcdguD7gNUTJxb9qefWUMhSe4yzNvBr6Uve7sNpb24Z7StL
hR5JsNsBgYK+FeeiFhoZSqT9z+GwK38VW5WEW8MLT4We66xQCYaX2Lv9q2w2oDZL/YcECUA2yHPy
Bjki7Dqv6lyt1Jqe0bJK085R9o3Qsxl7wf3KA5wt8Go45A13QxfmYQDBbPVGk51LKXMMU3Isa3d7
r1dWCoxNqBHBg4GYvCFc8E7XYrPV7fz8Cv5qZ0Cbp/9tfOFul6TTJVoG+Vmfdnp/zPuNrdj6fuFO
A+HdI/yO71eHYzrs7Y3lWbkKyGbj2dFQTI3upIKxyxQm4yUt6DmxfzKpcowEgOJ4q2vCyiSupYiB
uTof8ipTSnqWiFP8Nt/v3oLZ6ILeSPXaLjIzp2cwVkzDrtbvfoJAywWqJM6FhwCMCL7tWI/9JTE9
o08pS7xxi1FldQ+uxhe2WFOCJqVGRM8W+ql1cAjcbCuYvCVC2OZhkpDmQj75rOp7EnmxfVC2Op2t
aO/rVRJRHklHh8IC8PCc2lb3MaIRuK8zNMYw6jLYwcSajrd3na/K3FrmbS9BsIJ6OPSmEM3MAYQS
0oTimbMxDOitnHjhcCiMP7WROrn2rZruJXEF7AMk/sCIQRjMZvHRSNUgS9BNnZ4r6Wdc99ssFstL
MhfAf78KkbRtRDW1ZDhm1ZvJTqzf316wrfH5Gbka3zCGsBgHXPVgOqJj6CbMbXnG5t8vaNoiTNjU
EixQmHml5nXkhd7bpB17AB3ObQRDg22uCso2D4xeG1Fh4CMICwBWkd2tzDE+YrzIXKN8APbmfIms
KCyyMAtNX61eyqO5Vde+fFZnw4u2/lSWlZ6nkuEXVfli69IfYiUPoIzyENI42F3i3d7w5Y2EDwYe
DrCww8+Hfp/PhjLaDkobjD71ol9ltO9ydyQbMlYOFapReE0H8nxw94QHPAM5M6mNTvbT8ssw7LQt
eNLW+IKpxtB2XqUSxo80v2y+qNrGjvM1mGsRAkeY00ug/gt2Gpd/fSkS7pJRs/Pz4k2Tw+o0xNUL
KHX/oGLsLxuqh1ZvogcSne/cGlSmgIsROCgcNbCwCFsTKZ00TpHa+nKTOIXuGFXkyNY/YffxL+QA
C4foDO93KE6v0tpBsmUURMcohK47L2NeqZfO220pi5uPWYBGWeXGLshKRR8tGFqLZUnR+ml+QAox
sjytvFd5QQSvT+fsQRxaIbyRqNRrIwUs1z7aUk9u3HpjRMaNs7A4a1wGQvngl0FDAVTfzs9C0tkU
naV0AC+DQ9Yc/7m9SCujo8IQfUA5IGnJNm3X4NSSxmz0Uazd7UO2+5+G14SPl7quq+mE4Xv7STm0
yb1mKCoxr75ehPoneaCZVYfhG2kf7gz9/u3F8EjhgYmb178IX09pCSy5qY5+96QUxy483V6clQM6
G16wEKlqBl1gYXh0ELDtZz15ju/l0AJSGa49aH0A10NdkNgpwpRiFNUVTPbjOnCyh5FsoZFX5gAB
wDnhNuMiiEDNphjUsh8jGXWGgRNKmjNkzO36rVjFyjFFm0k8FoD/6ZySdH4JDIIAAu6z7GemVw6e
vVUEsTaN6/G5/CuFO3QyKaMB49fyaxZ/yYv9FG9Yhp/sJzOljr1APpjvA1JZi1owUHDbKCzVJj8N
2+kkyWW5V2uVekHdhRF0bf0W1fZBt9tveFv6D6ZOCYyJXmapk6aq4sdSnLu6nir6DuyfESq97dQh
dZ2ckiikLjCL+UtUR/EHvFYyOKku99JeBdem11q9+WBPVrfvIjU/ILaHdhVjQX+giJm+xnlfDkDy
Ts2LNZDaUSQrdFO7N/xUU+vmITNKj1jMa7SRGa4p93bmWflY74NaHnfJGEpv8JW1fUuV6IAm5tQr
5T6KHA1QlD16F4e/1CHq34LB+CHV3eAYAL45idy1066sLYBs1dCVlYEeJ1JNiaOpifKEukLJaaqp
Kd1K0q33qIjoTo/i6LFKk8atIlq/lcU4fYS61j2i3zxAL9nUunasRK4t1fK+AgeoCwwkO2d2EroV
LWrHzpRuD4L92mlQWvFb7i1QihSm7g9aOfUO6IkCdxwL8xXNMJTfqW0PiVvSkb1B98shYA9GZzhS
EJAvfTIke2aFvxo9sLcAtsvDiEcfNxdRORx4OBPzw1hNVG/KLtZ9TQd3BfoGxrvA/H1b9ywv1FyG
eOD7llUVQB2+EnvkJWJ3a04Mz4NMCHKA3lWsqbW1UiuKwdJ8c5AearcAzvBffD8wULzoGL3MRMUm
6UWVNyG2LoThYKt+m2zMwMQiz28rZnAlgP9+pRE6FPqEymDo/mT8AeuQUyWhw1LUe2yFglYFIXaJ
cl24iwtEVaejHQMNmO6n9rkfDlqArt/fbHWr99HaoUKHXkA4uBpdJNLNjqp9D/8XFWq1E1UPCQCf
SfX19q4sXAlOA8P7laAYDmaXiA5jKbpuVNWg+dOgeZOVOcXwwvST0n5N0j+3Ra0dYED4AO4EnhI4
B+Ftrgu5b+S2V3yNXQbpS3e4PfxnMkXcf3TZgWWH+D4cFsGpo+oQK0rQKX5LB4eMf1PWH5BDcqP0
gdgfav2QsKdeDl2ptnZl+Tg0X1Gq4DCz2k25r+QvffOSs9/ahIbFG0bP2k7+98vA/z4/mVPd2lpI
MPM4+cImZwQCr9swndcWlxc0okgTzy2YquYiqDkkWdJXKqqij/L4OH25vbifPp64uDAXcMFME3WB
IpWMLLeyiicNZ16TXauwnVyl7gBateRIae2qI/WY9GzZYKELva7f09LeK/GfAGwCYfGjyI9qdZS2
zLHlpFH/CjZtcKjy3uhiKMUyJ9us4Yy9yUnlOulme/flRZ+PL6jcUunipE4w/sj+9pq109VmN9KT
3XR3ewxzQeLusUDTyx6CNDxN4HVO48m5vYGrU8E6AQ4G+MaCCiji+f0Q9XJvul58AdHTuSnLU8+a
H9WwhXtYE8XLzaAdQXa0IAZt4XwFcVuYYKPpX8wmPNQVErg1oa6qhl9vT2t5s1ROYfwfWULYoCrC
hlAKWa30ruE2ozMq20qnr50yRGwBm0NvGc4iOb9aKen/H2lX1iSprXR/ERGIRcArSy29VTM90+Pp
F2I8CyCxiR1+/Xdo+9pVKqKI9ndvePwwYbIkpaRU5slzBiNKIzMUFuQS29bdElZbGwSotlFFxwZC
5U2KHoqEQVcB902YGKOr4pSvoiHA5rk9VavDAPJw0RBCUCvDvxRlnGYOdtvQAQ2w6ioQS7ltYHUY
yzUChR9oW8hZKcqMJjLbGcPoMmgOqD5nzedOGTf2yjWOA4o1yH/9Y0d6hFlabwMeqJphakdevsCZ
cxLo4qVDB2IW9H3nTWrpNvkfuv16e4QrU7j0r8LdkDtAt5G0UA5hCbpeqBqKGC8n1yG7299fmcGL
70vnTRK3IxUjvq90nu74BvfSr7ctrOzNCwvLLziLkayUO2ncwsJQ74j9LQWo8gfbAtSvTZMOxkrc
FgAlIclyaaSPwBprd4MaWtYpS04f7ipDvlZHezoKruhtRbR6+XklpiLp9F4NHR06TH3AIttlW/Ws
q6qAZERKrEVDpbRqhDGkc4EHxJ/ZVHoWfSZix9JDIzaWZW3hz4Ykb526tnqiliOWJRUnq6Df7UHc
2XUS3F79azPvRGNL6zisXV0C6LGJhcqjGfDmIB2Ose6KfAOZv2oC9RTcNKBWtuXSfmIWiUHEPAPx
tMcrseeHtNs4Z659GJUTNLEtQjpIfcoha4z++0rn5gyII/VIvePKk6mFxfhR1bUlE3NuZ/kdZ3ul
hhvPnNP5EwEF0s95S+b+epcsmls6yNXAdwaos7RL0pKBdVCpQUAhvDnz0dN0e7G3vi9djWK0W2RI
GusTzwPTBBFTZmydxCsrgXAQZfGFFnVBIF7O0NgmWsIpiz6NZI6/NzyKwty2vmfodf+a95Dw5Hqp
gWMDYFE375R5t3TSug7T7qOkOPaa6vVC+VWbkH+c7M+3h7/E1JcB68UpIVMwTzXY/YYJG3ju7/Vo
nzaf1PRRcxKgC7dSXaumgIRDMzIQWOArv5yGWVNIrLdcDSn/PeVfZy33h7Hfp/Gnoso2clLXU45h
UWAl0TyAXl75Fkc7XAMivkIN0ZfvF+r3aAnBEV2R77enb90OImtgKtAF6EiHrJWDKUqlrRpm8Z5Y
qVeyIDFedPbztpnr42IZzr9mpGN2Miat09pGDbs48XIlbdzCVNyBxBvDWbOzQPHoQssNBNiyWc72
Mm4pRmORktCyD7HmV7PrbPjblgVpL5jopCXI5ZGwtYDBLQ5NBODlxiiWXyn79PkopBMJEvBzkc+w
wQ3Xmvx8iwBkdQw49lAgQbbz6oUeT8iokigj4Wx8h0ojInan3/Df1SGAyHA585BnkusveTyUTp8U
JKyy3u0PNjJ7tz1qy4DkUVqhcjNvGxIO5tdu1zYblEjXXdQIDND08r8BvP/9mScZGa2F1gmsc1Pc
C9SP2w73nG4Nf1iiP1AbPalzsY/G9mveWT5TIDRrWIEKUpGK8oAb6CziBdQG2OgnEO1tm9TPeLUB
qV6dBKQDFrIMzLFcfwbdfVqblUPCPgns2Af763+Y5H+/L8crMRQwp4hTEqZkz9Kj2DpRV38/MDIg
rUXq/UpRFVWJLO4jDb+ffrHbz19u//q1s82wcXHhf4iE5GuLzk421UWsLQHkcR4db6L7bkiCYej9
25bWoki0NL+z9aCHW055aV1j6nGj4rSe2NFy8oAU5nEybG8gSudOIxpy7S1K99XRndmUbiMzt5t0
4rCJApmrOMe5uNd04Vr1r9tjWz0szuxI8QWLaD5lYlbDqXgFJ4JpvsXxf8hagBzq3/mTHlw9aVo4
Gmwg+/TYDdNjR1AUq1Bzibbw0+8FqavD9czW4pNnGzvnnRVN/aSG6pj6izoff7BEkFLoBkxVMEPk
JAbZYFH/UY6vlYo3wMvt+VxbNyhCIn5AGgbZS+nGbdVi1sHSgvk0ESydwJUPBdt+SzZpzSMh2IJg
BUV8/EuyYpSNiaoURjkkj5yd6vZR6T83yWcQhARqs/GsueY4xmF5bk06jJnQo3EcYA1dhHcmBCRS
EI6MhvAQwwRErY7C7A9lWvl2XXuqPb+NY+a3Ij6oOvG7fP4W17bXCrFxPF73ZVz+LvkQn6q4TfRl
rS1euo7zS4+O3EKWr3PV7JBwx1UJC6Ktvt/VFf537uU4MbG1NI0EdqZmTH6VGK90UPwqbYKYbYkz
bpmSNmcLQCzNODZOO+2K4bka/FIc9K3WydXL8Gx9ZRLLoZhmARUdNYygesfIuIto5lZ5+UDqyJ1i
dLjG4M5Op09mke3arHhuRno3CTAqsHzH4vpQoxWCJdzX48xlbKw9kceH2/tqLV8EzW88R8HQjCZ8
mdFzSCunYc7i8tldWUJfUNkR49jVD1ONrus8ekgEYs9CuCNKoLdtr91j56aXl8PZmWLzLqVwfzWs
m4DfMSW4/fnVzQyyqvesPFAz0lFPUa9V8BzAkZX9dhCk53nnpgwV/fZNH78nyRY2ZMXeIvcE2lI8
CoBNWLzubDic906jOAxJkSjg5U79XY37Sd+Z5HO8BTJcTgbpNMZjauHs00EsBv6qS1NJxlWHJjlm
jk6/a3t2GThOCjv9ZEcqOrX63AdUczcq0+72lK7carCL4eGEQB1X1olEB01SR3mihn28p8w3E0/f
UvdecYoLE9LeROK0NzsDQ1OGwiPiK5B1H3e7CwvStZmqfW3xHOtkgaUGLCPg6en/nyak2zIrlGHQ
JpiI+EvT3KUfRslCf3LR7YFXYwNZMk5Ii+M4y1mGNzXT/H4OgInxP77SYPYCAHRpVr6qR7e9mXTc
0eewEMYbHzIf6MBfxSZCb82hbILnOqoUkKeRc8asTlibc2sOFefOoXuhpO6Mpr/bY1k57sHG+68R
aTWUAqcwiqJzaFuVq5SQy4ACNHng6caBszWY5e/PDoCsGArmcAODMYKk8ZwcPYwbJlaSKYtECWre
QEgvde9LEyMKMGVrOHMYk+M03iHk6l8H88NZSrAXA66JOsUC2LjKUtYtTaxencOJ7Ot6Xxd7QHtu
L8laPAl6ZBBtW4AyghVUmium6g2uo2kKmaYdIjV2U96dOqB1emYFfQm8OdH2edP9bvXm3mKG19e5
1+pbS7Zy2uBnAKeAvBTYiGVoiur0im0IfQqpxzLuGXPp3R7oiu9dGJB8LyFGD8ixNYUGMMhZUBl/
Npnq5vVHefjg3sAOorUEDZuAXkjTGTVx1aMSB+51cPC5Dt84DdaiBLA1481poAl5aWm99DsUkluQ
zCkTQpke1KfsIPTcK617ris7tLq6E3miUebW5rNq/fj4DKLHFagYADBwr0ou30UaR9JC1cOG7lr7
h1UlyMvv9I0S/srGQtUM9UVIm6BkKrPO9EAuzoITPWTZQ97Wfj2lICD5XZSOh6rpfxjRQpsF7TKK
LI8U92vgwdWnTjdCezjN0XfanTICdBjbgsis+R5QnsD9AFWykieoNSPJshF2WBMY5l1Tunrnoplj
w8fXNtGZHRkU20xaZvVooAoH+8lKhdt9mNQe3n1uQIrkUGwCPkqHAZXfocM224LwXxNQLQZAareg
hg1giaRINB0SELqVqhGWWqbuG7Or3Yp0qYuKd/6gx8gTRXMj9oKW37VmIC6ejpXXAEvgOkm/VcFZ
9qoU3GEbQ58eDCHIihhScJebkV4mymCGZfsgIN5QPJB244m3bgJ37lK0R2u3dCp1bRsDdVCZIW2q
75kRP9hOCYJaM7jt6KuOASzt/8xIp9LA42RuVZhJDfCd2oM//od8JubqXwvLFji7cvPUblNKSzPM
oOMbjNrL7QGshPSg3Fu4wVDYvn4cpWRO0qIiRkhb34zujRRByo7xe2glbsJpVtfkzJbkg1Mz4qrA
JRUWneZmmmdXwLlupYxWV+TMiORbXVdPrHk30nq/1I+js7GN0Olhgt0MwakcOFCG4nafJjhwsNZ6
qTxo1nS8vSKrZ9qZCWkA1qCphSJS7NSktO/RW9t4VAEVcQO1MLcyinH3cXsWUv4UEGfcfqp0+wCv
1dBOLWCvNXwIrLm60XmQ8vObj2P/MWEEGmtL4R7CBdIhZ03VqDhVZYSKOFTscLg9jrWFx9WGmwBv
HzBES1uR6zTLcxLjCM1c5Xu+RR+y5rznn5f2YVF2dEqXZemNwOTQ0n6wjQ2Y4MqbF8HivyOQ9ocd
5xEEvDCCuNgDL18WqBAcCiVAY3bpjltidFsDkvwMug55DIUzI9QrGxnwp4EQAPv2txdl+Yh80kN/
RLeWciU6YaRAADRURlvozAhT/tIrkP9Ea3Bs/qnpr5X9zHEM3Da3tndQUwdiFi/4ReTh8rBEv3/t
gLTLAPJEAwT/lfaKnw4MQoLBbUPLh67H9a8hafIi8HtnQoOhCb14dw0bT10CZjKeZK85shm+LfSt
WGfVv0EBAKZKsvxf2qel0wwVH7kRjuOznQRptxGzrX/fwBsVyQ80eUm7s+TjIr03G6GZ7KvMdYaN
KVvzN1Df4QTQFh+X9yeK58LOqkoL9WHXFTuUJHi28axbW/5zE9IezZJhyNACpIUJaPxnf9TuygR9
ERtOtjZRYHwg4DSAYC6KbJdO1s0x6JE1TQt5K2o3JfrsOa3YAgWuedhC1AbeGMRteL9dWlHTStfH
JgWjItGDdKZHJ3N8fVLwRkzqnW59ULIaHZcgiAcs+10U/Rq4Q2nbMbT2Oiek1FTjebLD2zvmPeI6
2zLvBrA4wP8jmsFtIw+oIlWrJY1zKnKvJt4ASiLjKCaPGy+G7otvarmrdLdNPegtzVtEFNKaXRlf
/v4sirLbaaorvXVOrJzFn45os51g9pZgtnTaXVmRPCM37FKH8plzMhPD7WbLJd2zMx+K7IkwikD6
ZWNKlzfp1ZQidAOECGkRoLIvRzUA4SVEPdgnGmkAERlAtwD7BUY2Exy8Na+Ja2dNcw/YQLMnmrCP
ucrrz7d/hOSnf4357DfIey6ljZ32nX0ygYrW2Iy3q+F46FpC74UWZqbwb9uTjpG/7QE1BQZL9PjJ
+bQe2jQQvczskyGaoGDCTaPIr+OtFKpcIvrLDnqRsS0gnnqVCG6RitD6CHbGuHgCwzEETevyvnUA
Mu715Lkrre/ol3lrI9MzmnxjUhd3vFrYM+Pa5cKqLcrWpZPaJ322H1nNjg7LN/Ip8ovwfYCAEMFr
UGW/TrRxYSgFry16MtVnpyj9ObobxlCbT7yc3SEPtG4IIs3xCI33LdmiO5GO6r+sU7w6FkA6aJ+k
28axAfoRI6znPU6zOf9tOfVuNiM/z8RG4mN1KfH4/ceWNJucgmm77B16qvHEdZF23Lex8Vkr5s9t
C+xUPJbHqup21qjuZyTjPnZd/DVSCEgiS7GMVebASZIoajWm0FMy3jdf9K2H7pqrOGeflwanRhla
8BJ8HrzL7s7EHx/db7itcbzg2YNlAsvRpSsKfH2IxsE6ldXPoh28MT+Yyq/bNq7HsEQEANUANo7+
bzk5UU9mO1lWT0/cZeYR8jG3P3/ta5efl4I1OmllzB18Xk+Ub4XWPsWifFC05l7QauPxtjoSiHhg
QZbuV5muiemzBrWTiZ5mp4Ukb+Lyn7fHcn3cYixg2UHqxKIojCx/f3aRKeByNwujQ8MjNBFQrxSo
mePa7Kt73d46alcHc2ZLmjdRzinrgRY/aUW8K/PGN7dYfq8vzMvRSM6VNHU7JhSjYWiltfwC+iqN
89iBKJF2v+wtAem18YCCHYl/BCEL3cvl3M2Z1SbWyOipR7+qiJz9PHy+vTp/NZhfntzg2gb9La6H
v/RILm3EymSPrTHFz8DACwuK5XpxyLWq81vc1o03mp0J3LU9B7k21J8Hq098Nor4WDX66Pbg2Hse
FWEeVZHlz0UBso3Y5sZXlrLxpSzaaY8TbPja2eD+KKCzc+gB1ztUOoWUx+xEnlAb6JanPKncCLWP
gKtEBNxqp5emaLCGUWIAmpZED6IV/R40O/0hQyOXb1NIvOlNYgdFY7Gd3vPBnVWe3PGMo1vEGjtU
r63+GxpQf1uwft+QTH1uac13ucadgGTOt1mo7b7OWA8BGwDalM6Yd2CzN+47MJT2biR6RHd9OZ2y
kcYnM2+4N4MMyRNQVd6ZCftzhIqAa5UJ8eJK73xDRMqTMxXDA3oWeFCj6+qeVBxCJAPo7+Z0KH2K
agYwqQa6+DK19Mqxi1wtTZLAiZi+myyt+hR1Se4lPbdeI4WWuwjFuIPRm8q+bOLsvhIMZZF51I7C
Mv6ozDHx0DhsuFM5x6GlRr2nxFrrkSbNXLsm+b0i1D/jgSR+0SgvSIzOv0Dmf9uH1nb40tqAgg3a
iXHsXnqQ1aLH1wAC9jnqTciq8HuT6i7XjC/21OwL0n8sUYrraaErAQQXMHTQScj1ttZqiDkQM362
kmSXKwV6xOP7zBo3RnUdtsHMUtCjUNVCg5C09+IWtOfqTONnA1QySG0kD1j809DR3e3ZW9vjaKVa
4uFFS1IeDotY3Ewm9h/EUsYIaeytLqe1ywT0bwuHJPohkWO4XB6wIkbgt27iZxa1bqnOLqjDvcoC
jau5vz0UuST1vjTodELuBNVKdDtIc+aU0TiNehs/o7/+4LBxj517XyFrijecqzDVb/IB+AjjO2/z
xyhTN9JRa0t2bl6KLLq469IxHXGUTfa32dRezaTdD/1WzmZtxaBHDUrOd5Ey+VTuWZLrVhlFp9Iu
fxjgJXBbEm0Eu2s2kLSFFWCAcDpLe6putVxF6VU5aZPiakjN1NlG9mQlyNTe5Uv/NvH+92cXM+ly
A3FMp5x6WlE3Bp8faKX4Af2JXzTRhbS2/K6ZjnTE8aaYG9bXnBL5tSUeQO38KlnA2WybqVVFp9HK
diz7XrU8yKbvbN6Yx1U7SLAhWww9oqsGuLQd9U7N5+gkClDxN19AeeR21iej+OO266+ulwUuWH0h
ykPC6HKTVVNWNRT9JKcoC3T+yLd4s1e+j6t7adXAgbQQR15+H/s6RRe/E526/BNamfNPt3/+2s7F
94HjBLAEp6uc60iV2bGLKFVOOMw1eESve4Wix3czYMePnc57X21y24WIa3MA4oH4xTDaB9Twt1Ct
qwMFIQXesZjLK/rQYUbveaFxeGXjW4/mVi/mOwxLCncArAOyAFk9oADkLFVp1IM+6np0mtqkCrSU
zl5pOsi+FeAFYRnJ/piGovC1Qth7NFaCG6SP2L5KVRN3bJT8bBFk7EYeV57VCFB3kC7bg9njm13H
ts9JhMiA88nNSwXqe1X3O3XM+7Q3f3W8Mx7nRuv8nqXoADWn4eMXFkZmLjkGNM1dKUQbghQpU+3o
pIA8O0r1IM6sUC3Kw21XWV0gXCY4AdGdAgWsS09ElKrNVgtP0e3ILTPmiQ0DMkZzuUUW7OP/LMjA
hiGusiFTEuUURYNfcMAcDQ2xkm4957Pp2W1x3zWKW2uFz2eyN6zuuTft+2lwDjEtjtTsvIU81x6H
R5SiAp6nB5JvcT6uXDUgT0FYsCiJ2PjzchaIKQSLiQ03rR6p7ZcEzB3TRqCzElctnS2qA44WvMZl
hrmsNoepUolymrpPkfqlyDJfU4U7O5BimjYOgJV3DdpodNClIYGLl60UJFBuDGaRZvFzWmFVxQ/F
pn7C9126nxTNo+3x404EezZ2OFJ+wHZcTh/rCtGAm1U5jdMTA3Ll5+3Pr7oQHucLkgNPW+AtLr+P
BF/Z9NqgnIbRJPdKRFUvMfXGYxX4jtiMnr68dbRwLmv2EFl2uzdmK/PjNvoDr9jYnzs9CnK0578A
QRP9GDOLeFVu9O5gKS0KAb11b9Qi3siOrvkUWdj+bUjTLjisyx8tEFtqQ4ZJae0vMUWLjgb0TrQF
wV25EcHt/o8VmZHWnBTOq9RUTiqBY3nsrRvuGdvIYK0aAVsXyL+X/Lm8vq1tCjoWBQ6JxnR8PDFz
v00hWQwdFBLYot6C76xtFTzMcagj57ME7ZdTN0PmEK+gUjkplLkVUrqD8zvjT62A7rS6sVXWbSED
qS+Ku3iBXNrS9SR3mhJjU5aHWhe7JO/8cqa4C8Di3G+VVdZ2JtBC/5hb/v4sTMsggVuZGYY2M9ON
yd6ZWtdyXlstTGvNrQvv9tZZNQf4KkDyCxJKLqrpA3FYUy2BZwFaGZygEDBy94YJlsYtPOvKROKk
h87qkq1b0nWXIzO7PqkFQWzWJQOoVtK3PtL3g5IGdZOioDdvHKcrF9e5Odnx6yHNy8QecfPPLnjI
ug/qLy7X1sX3JR/MrCa3JorvzyXiJDffKqfKjDZ/GQCnuqMBaowqmxwDtgtAs+gwgMb4qVl+XLrz
3uwRnAQ4phPupgOuvoEGau68aEy8qXnvmiRDsGG9jsPwIKoKuM50Y6+veAwGjoYFnLMo7FjLvJ85
KJ1GTU1LRFRztOuhuZmJOwUALJ4khzHOAcrZwgGs+s2ZQWkeyMR6rttqdLKV/tHkzl1RYNwOIqtp
8meFbOyI95BQChlB7olEOMghILcmv8WAbokKPg+Y995Eb3jRPepzsVObN5q9lK4Azd0ASq3+UM3G
nmtY97jaUnlanWNQUUGjEHxnV0nUSWkTsOYuz5g0cg3lqRtBN7qjLXSAvmbFxj207Lur8S56XnjH
gxNUDpHrCqBcvrzNALLxjcwMbPIQjz9LI3UjnAO57UV045n2LgRxZXPpyoc0G8Cs731ZZ05Eelud
urKOTgn9VI7crSjxUxDLzAaQfW1ojX/Y014BVx3+26DvHLeHAmk1pV5DSk8pGo/nsVsmeOPNj9xS
fQe6tzUxniB7uy/HQ4turXzWvWahFYgOyqB5zLi3xH2qTrgrEldpwZKfu2q0t80nhjd3PDyl6Xcz
Opgc2r3fFefrZB5ncUzGwb994r53sMljh3vhyEW9BRMg+XOTDHhs9Gl0ise3pg/y6YSWYNdKZpfM
P+hUuB05aLR/VsynAtCQkifIo0yBBgLGalBdqjIwxtmH27/qnVH66lfhJwE3AOIBPDwvt3VkZBMl
OXFONH4ctdYfu68OIn5O0PIEafZpVoAw3lXzfVm96RrupAkSReKbos6eaUIRgP0ZN8Iz0sqbx7Bv
bd+AXmQz7ab2d8QenNLwI7GVmXnX67z+0Yhh4bUgspXD8jYSVseYCY1w/JqCVaAAQMUh/l0Ms6+R
O2V4LYwWD76vbfVY5lbA9aBH/kZL9rq6yw2G9KUOIp43kxZQAr0nSrbP6qfZ+lz1+944NWXYOK+D
cZjHt77NjrT4mYsRqV37UCUbIfJKuVNbko8O4BILvbApXY+2PRdt0kQG6tSQeU2elOYu5/dTHZpw
eVa9tuKXkR5R6PiwCO9y0xg40oF5Q0uLBd6ay7Vv6mmo+xhwMRo9d9VjFd72rZVAF4xvCM3BxIHU
jOzwRsP7pKuEeQJT2aMzgtGTIk83f5AO5a9R6MsAloTkVSOL1UAluhK1eQLTod9GDy0RG0/ulZAC
A/nXgnT1jSBZ7ZumM0+AKccmBLP0r7dnas0AKJ/RUQQrgKHIR4NBi3FsTfOE/jHXtZrsPwzARqcN
FgJvgqv0mF6AUKZBdvqUg6/0kP/4D7/+7OvS9NR14+hdi69X4nOhPdnNVk1+5VpEZhsJt6VTBE4r
TY/TTXofF4Keqt54NMbuxEb7Cxurz0yL/MmKD6PZbDHlrzkvUh+AOUEmCyQ4+uXeANp1ID2D8/as
waXYQHGo7Mc4KCC4srE6V6aw8Re1Mtz4uPlR77g0xSiSIKnoslDV7+oC2MDd3G0A0LZMaJcmNAiF
9j2kF8KkmPpjp6F3sIYcw6nU7C1YwVXYhtEgfbnkF8CChZrwpak5LgsWJzClDrEvhnavMma5Di0T
9FnoPztgSG+739UjdDEIPiSoxKAvDzo7lwbJIEw9cioe8vRrQu9I8r3GBkq38lVr4wJgFOTXuHKu
ZeWgmqDlXefwEKiNetcm+a6ym3u7Gn7g2XYwW+v37WGtLZkOmnZkzZF8usJQiVkf4sihPGwmCmq/
hH9uYuNUaVvg3lU70DbD2wwdCehpvJy+TMvx2p5nHqI7xa0bBJw/RLtxvl1tYCyRfmZDcj8WA5nO
IpWHeCH+NIz466zTOyAfUFtvf2hx+QRqXnNjV63bNCCgB58ApYvsh6h7TOVocNyj6CdKXuhQgXf6
DYUQo78HWf2GufVp/MeczDyiZFOPrg6dg1wSvCZ4G6q9gJbif3AKMMwhYMfZhCVbnPQsfgZSOeZd
VmdhBknKYrRCc3LCedhKe65tKUBq0OuI60i/2sODPUVEZ1UV8gbs4EY8m1+ZSPZ99zmNcOTedvRV
YxYUmwFZRQuDDJybzCLOkB4ow6mu/dJAaapMj86Qu5OyhZVfM7V0fwFnAe1xVHEupy8zKj3t8qYK
uwan0fA6QdCzmX/gqXB7SGu+t3SIL1SDQK/KuaPcLDuu60oZiiwmO4Uv5L6zCeVk8pNq7AVR64Pa
Gu3GRF5FEdhlQObingRSGm1M0kGYKKxRLQarrfZAlAdnIwGw9fllcs98r+JpV6QirkLhDswHkPP2
nK1toPNfL7k2ZWWjaCV+vf1WCrzb+tGjG4XjrREsy3Y2AmbWWUeXEcxpoDSbjYxbn5dOnIEZdV6j
dwGkMAflCU20tydo+c8vHj1YXnSlAQEP5QLAlKUJUoHu6C1qVGGrzPsyvxuHXZX/wcpPxXgwtb2Y
tgyu7BZceHidAH+N6N1Zxns2XR3Yt4uO1UVYqAJg3TZWHixeo3G/1BQ/ntD/fnuAq/aWRkBcRiiJ
y5HDWM9lJLoR9pwde0H581ex1R7xzgQhTSLuIcQmFDCJ62ZTcyIpVcDzFeYUXfwuaPkVb8Ce8gBS
Qo/6c50oASsHT8mcL22uBLWZnjI+gW4BIKBBPGsmqoZVSpiLY7r7XM7zeN/ZCY9B/RBXL1hCAh5t
O9OPsAOR+woNUlWfqw+VbqZ+JagaVEVauxT/yTEqjMGlTZfexwmLvLEe+HMjKL5VKazwKqVGZ5Ua
Cwb2uTrBapcejQ0/Q96UznNQIIPSu2gzhZ4Bi51DoqrzAx50yhHIu8jHMrETyAoKstMHHflrQFBc
lCMi5moifxvsjpxUQd7sMvpWpQpUGFjeAoOYcjUYFAuiwxY0PUGQaBmFqzP7N9H76FVXVM11xpiS
AA//z7Rq+KesMlioksTJfEahVxzNSX1kRJ/chMTkDv2l0XeHa1rvdjEkSBWeal5mFOZdnlmLGimp
XQKliad8nHR/KPnwVOe5hekZ6g0XW9migCei9LKkMlF0k08Aqx8zHe8r3Jvdw6+8IRvJ5xUXRhMr
8ESo34MeRCZ3NFsbShWmkYexUbrp/Eb4Yzrc9ZjA21tl5bBEohJnAIrnCATkFxEb5q6O2rQIswmU
8vyhqm2gODbAGyuThRgALxJclXh06VLUlhAdPLNVnYd5coxerGkrGXh9nqG1HHj5hW0Pr1LpMi4n
c26IULLQir8MPHIh9BDcnqW1AYAWBl3YSAtc5zfQ0qemSlIUYSo8s3ulW9XUje/LFewqT6c86vF9
wwmcACnI/9fPN6XIPHZ4ZKoTPm/dA/zdbrVeL/eFdBSCeQgdcNDyQQJIvk+aKYvrhFdZONPOa6ru
qOsnhOg48Y7qJjn22lSdG5M2nj1kZs6dMgOxxb2N40R7uT1XaxtvQdUhTQDaIeQ6Lu8qg+cjtYEo
CNs4KHnjdqx0c+KXu9tmVvYd+OjRLIQYXAU/i7QkfdLqqP7k2BJz7OukOBm1eYhG7e2/mAFGB01v
IDaSlwZxolBMI83DRO9C1BrcYdAOlbnFKbQSUSyEFXiowwmuIZYx2m/yRRMunJTB1ZwuoAMLDPKY
zCfKwNXSD2601Qq34gjLEiHUR9oWZG9SkMSMAj5HyjpMnpW8COqy/PimX3TZF6oW8E9BNObSE3KL
1bZVliLUK+TrXHOrbLKybUwd2fuFBAqbRiYASktH57zVqtDU/PzTp/G1Hv0tceUVbzaBMANVNbqJ
AN+TxiCMjmQsi6oQhJAvfRVAeQuQVMV25w9yPuEOQTZwIZyEV+NP+UVkFcQQDMJb4ZhXXod/wtue
vLbcCwPxQhUA4Ty5Yj81WKICKhjhlGTe5I/T1lStGoDOIITJEBgjX3e53KqCEx7w6DpEPUj4Gf75
+ABwn+O9iOML97q04zNSOtaQ15ggSzt0bbLTyfG2hbXFPrcgXbOtJUhtxz1eJeCaiy3NR9AUKP2f
0DK5bWhtqtBK7zh41CPZI0OQk3Se6gkkh2H8XSQHZ4tYaPXzCN9Rklng1Kr0PrGUPlYnSkXYlK+T
8DRrq+Nny4C01GzgVZfoMGDke6Luo4+Jyy9bAWVXpIvQ6QM1IDkPYXQiN6hQqrBJ6996g+BeKz4e
8uABAKmapRqC80NyJrQZz0ArDVWod4BmA/C2scIrrnTxfcmVGqJ2SZvh+0PSHLkyfEEOZ0ej9IAs
38ZNuLIYF6ak6A0twMgRJTA11a4KwbMvt3115aK9+Pxi/uztWXazVtYKNoUFeR7bjVCd2ur7Xh0B
WsdVkKQg0S+vt5LWedLGThkatES1HcgexZk+qDmzOBVSn4ChooPZxrtDuu5yq1NKGpVYEUMEc9O8
NYax69o8iKothYPV8SwwcngWqoly0omMVgJQr12FjD/Mh45vPG1WV+Ts89Luo6qAnCul+HzDj5Ya
NCQYar5xFm6NQZouQvN+RC68Cot8Z2e74XDbqzY+L0t44zUwiIxZVUgLDwSryhZ+Y23/IWWiowvO
QgJDTs9qUVvxpIRLiaJPn8ZG+6WkUfrc8lg9Gvowb1yuy5RLETziDxWwsYUk5+rEKpupH3W8NEEg
WpDHubUST+O94+ZTZ3kEl5Uf8dR+y/RU24KrSTOJQhxo0lEJQZ6GACAsl46HKEbXEgFVtQlw3Nd+
i/VMmsi/P7+gbsGJjwYT6S7R6tqZJ4I+bWuKo1crH3VEinWeuuZkKJ5jDubHPOMvg8uLGsSLNiB/
i/efnTfDrJTE0BtgRY0Hq3oyt1Bd0u75+/u4YZB3WlBUy3yefb+GKGjR5ioaz0nui+Q5Sn4trfe3
3Xt11lAwAqAPCYgr2bHa6jSlGChmrTJdNDX5eqTuDA505sZZsGYIwTuejzhqEBNJo2l66kx2itXv
euDOuMm/aIPWuBqB4o3OSevdHpcUcr9P3rk5aXFQGKcs7xZz5rfE/pLlu+j/OLuyJklxJvmLMBM3
vAJ51NVdZN31gvVVIA4hxCX49ev0t7uTSbLJ5pjNzEvZEKkrFIrwcM+3rHvR3ffLhpZWCeUBhPfQ
BwNX0+x+VkHNlemuAnr39t3uP6NxK+hKlLE8df+YmF3RlQa5k7GDCVvcUHfDxxujvlHp7vJAJj95
5Bn+e8b+sTK7nVVWO2lRYsYgczfKbXyHxsve3gFVpn+BluBfGMOmRj8kOOsRQZ3ubc4VrdEVHNai
aoYbYuXmU0pqG7RdhXoD5g4wGFdVbwVgG00J8DbSXvkBi3OKJC1cL/CzZ8iqynGyKHEKLVTj9qES
2U9ZR2gnAJem10Vrm3FxjxwZm37M0UmOK9TMBiWH5xMb8Zul+3ItuTednrPFw4sJfDygZoW+76mF
wszH0p18a2ceKP1mlSuX7PII/vn+bAQ5EgplQVItBA7Sq7Xfgu2Hf6E6glbRf2zM9kQxpGPtdrBR
R6NEd/H4hp2vebTs3i5vvrXBTHfk0XJ06AZMVQvnCRjuHchTAZvsAqqs7LC1JZnFJVUiATcxYAX+
naJKbu8j5vwbpwp8AUjC8B/0S5yOpOgGnXdQKcXGCuIHhfjiQbYr41icrSMbs9myoWSsKMDyQ7/i
M5HbRt233de/WBBzUuwFXEc7a6jNXRZnaomp0vJbFn1McFLSRys33eI4jozMvCgIe3K10SOMA6As
4Xqp3BjUWrl2Fhf9yMjMiaZtRQvdhBFNebTBIXs9Zx9K63h/IF2FitdZlgea110qe1PHgxkdID96
ADwvL8X5AHQEh5BDQYIdrJbzAt5INJDtK6oeyrsRvZ+suTL5gmsGLheCJWDHQJzmuLNjEamDFArq
HaGZko0jMx+Zw8tDOHftKKPgNU6mhBto8snpoaikHEHFANydzof4Hh3uL8hkQRElLw+uoCtB4HTC
Th0vHoNIGqK1GfEtOhNPjcVRn1kZcCNh1QRj9iFGOBKfxJ+6vnIMlxYGJxk2AE05x/YAeJm4VDRG
GD1AdyBiKw5++fPoEUSOGrCb+ctWNlrdmSkY00h2B0AhrZ8uL8ri95EsBGoQkpPgazidJ8G6yFQo
VGHrwc+7HXpULn///HRjXgA+mRDikC6fJw0TO5dO6iZmWNnght5TC8pE1x8N9MFBnheJGBSC5+8X
s4QGXQXOsVAtpPrMqdt/KjJZI3j5ixKc7ShEx+CnQbMSUtFzcK/LUPlqmkENFelCkAmpEqL/kNJG
XPJamQbqz8VO0NtaolsF/Ov8d96uHKCFtQLYBbqUeJKa4FeeHVG1U3hsGgoJt5FBdiW9EiQwuYDj
789rYCMIKVqiQfprUIdtXNcbyRJPE8oGuOrLu2JpJGDQNCBzBVYIJG5Od53JR6GUDHeXUQ+bb20l
N1d/XwP+Ddcv8rzoV5zdKarB0pL2mR4qzkcXtmsyOgs/H/hOtHiiHxLyk9psIVqbFKoBcGHoQHGr
fzWuj7gA3v/n+2dU0HHObEs4OnJ/X0N5D90clOl3108RLhR0LuKVDCKZ2RII9I4mptrrgFpaHkUu
a+0Fe37ygckAKTySC/ArOP6na0zQx980PO1CJd8WkIegHo2Da8cAE2DJnRJlGpqZZmFWnER5x42k
B2/xS5Skft2sBEDnVxYMYIZAkwYwGypQp2OwW5DsSWTDQz0vt7ik/KoMamWbOyvnYc3O9PejyJdD
TU7NJOzECOOFEug630bmvlit3S4uCqQJ0eYPRMNZ3aBRtSKXpdZB2pEFoiG/utb2dCv5dXlh1sxM
B+hoPBo4RAczVbuQNcZWR2ox5+VPR89/XDazNG3QmEWRGFKC5KyEqzK8/UfetmGahrZOIUFSgNxr
CGpxvcjaBJ8EnAnoKeRK5owskJxurMbWm9C0dsx87Ny9FTeekz338Y8hvTp1MRkDfBKtuKCUmzNH
1GaTAcuuNGE17hM7BAWTXq9cJUsLhDOPqrSL4uoZUSYykFreVlkbJqnhcXKYqPMdvrm8PMtG0KiA
BOrUijfzwgBDlRkxjCZEYsmQAfrCTGfFAyyZmCg8EHrjiYoM1ulGIwkAYIqB/Zzz5wb4LEa+G2uU
0ku7zEHmHw8gc2q3n9lIBSq4KA308MbZrc2Nb25pbnknAm46N5dn7DxqRQSJ5hTweiFfcJYrpejh
Q2oml6Eztp5d3PR0Y7paoPfPqISvhE1LU3dsa/Z+jITb9FA/kqHRvzjOK2TuvYo+Xx7P8tRNmwyJ
X4g5Tb/hyA8Ak6JJNHj1IfrkVLqV6S0ffWctgb1mZfr7kRVTjZmaNrBiKHKnxiAHg+ilrX0j9XWw
WQRIWB7sM1S/0fuMZ8ypoT5u3UTotQzBxeuNyEvlw8qtvLgoRxZmi2JK7mapK2Qo9F+yvI1SqNet
dXUsRLIGkNOA4ePc4Fhas/liUSOcfGAwIt+S4bXQbsfM2hhuDjm11EOXdVO8o/XDV7Rbod2LtloZ
5Jy65u88AjaCRgj0lYA3ZBYaOLGTpJ2t9WFt8ffO1m9Tpj5lvPo+OvpGR/VuqPQ7c8owWtB7Gy3x
cXlb/h8/AEg4Ap545yw5zE1I1vQadowjDkz7UrsuEMW2Um5I++akm5bvG/Xe0K/OCmHeoXn7P1Zn
/pANzVAXFqwOJvcqBEZVMNCfsbniRJaOw7GZWWRXpXlrpoPVh5XzbrEPDs5jCH7Y28tzOF3hp8+h
08HMr/ihNBNgBPrQtVMv4dRLVoBTS74QeiUWbkJgc85S0QKNF3E69NgkIuU+kXUQj/lOcZ0NJfGH
Ysdvlwc0Ha2zAeFxN90jKCHPfZUOPzUk0diHEfhNtepGLUqvlTdqrwWgH/TyK8FN/zkEE+OaBV4j
lF5mu8EtgMPV41iG/D2NXgxrJQSbbqWz4Rx9frYLcnR3OF2JzxP+yNokAEdKAsJ6lJS8BkBgF/RQ
ykpn2vnGmzRF8eCa3OT5q0sXCUX6NkYVvnxxe80z0g2NdZ/T18srdb71pnQIqMiQp5qgs7Otp7Qd
a0GtxcLSs4bYd/HvZQPnWw8fRy0MUCREFgDNnvr5MdGYTMeBhcnWVTfWlzugHrbJV9zgua+frCC1
gzQX/pnHFdAfTkbawQroLz1PB/HJlQA9bLETC/MHfZl1uelMFlRnm8cIjVfmaWEh8LIDYmviU0J+
arYQSa3XLYdeOKLIQ+HrcfgvlgH3rDH1fYFPab4MhTn2id7j8zbouajqZd2HogSqGwBPEly2tbQY
OnrmJ802iB/MT7/scxCsJBmDYOKTjdcE20Ad47KJcwcDbmOUUaAvhrI0tMlPd5XoTDtLur4MCc0C
tb2tx3fT5nhEtBvKtgq46S/bW9rFR/bmWYTUaiWXORrgK6D1wZ7qlSZ9MgpX9Qgv9jFDA/Flg0tz
CJV7JOMmL6DNUwqNlbrgDSYsTAl902SKMCn1h9xdGdfSrpsyYJOuE8DmxsxxGilzipbaOP4j826G
ZC2fuDgMvCemJnFg2udvCqUbCqfoFRYCBgSJCvuPykBBJaN+lf998sGnPhrZRABcwVYKUCVm7XRH
6FKDC0hSUBSI3Gv4jVLdsHHwiCU3urK3rBuQvo+tih9Repr8nrPN5QVb2iHH9ufRpkHbFiR6ZWhl
/Icw1PsC3LUewJ/bWLBHg7krmLmlmUVlGRp0qMpPlFan49XAnOrUQwwe5txnQIM16rCv0n+xPY6N
zCZ1BG1fDUbRGq1OgVJ50eHynC3sPuwJAAuRQ4HHm/u8etBbFKILEZoeRaVqzQ8tfh4f16akFuBs
0xQevWXQdyPGiA0cCkOxV3dv5Urou/j9iS4OpQTAxd3Z4RFKlMpU4PsRfy3Qz/1yeXYWVnhivgPt
Dcgb0No2+/lRpNpxW6RAO7fJ1iJik4EJe82xLY1hYvjFA2a6pOdqUgBF1hWSZYCvxT+ajnqNXAlk
1gxMfz9aBNLVZofoiYea9VYZX676dHmWpn0+O/fTjfa/A5jNUlp3SW82E+CyiLzO3El0eJl3hL9f
NrNwvIGABUoJoEjkX+cg4bIvurIZzTIsiIBWqzAqT2MJmqj1t6hz3pW4WTkbi6uPhg3AyMAhh0D6
dN7QHVTmjaOWoQkObqSsUeqpYvtOccWV+OEpsoHkE6DcKFmCoWCu7jeUYNVmUqtC2gbDM1sj5lza
AIaOrUXQzITG39kCuVGWF46FUxJDUeZWDoU8lG1yJWD/7yCOrczcIUuGLoKuCQ9LotxmvfHA2zV8
yMJAQAaAUgiiWOjhzIHchgVgbxdrTUg+ZX0r2dUJEdQOjj4/u0DGCg4mofh8C+7Jx5HsLm/gxV8/
MWkAgj5lq2fnEKS3SOtU+Hz8abQfupJ4l7+/sF9xhyMUA1cLkHZzZ5hyR6mSIW9DAskwgpp9Xgb2
Gn5raRDQXEU7A1wiKuCzsrdNidJVfdGGhcn9bBPReiUKX/AmqN9ODVN4r0wkrKenrixpkbRm1ISD
dSf5LZV3A7TjjOD6uQLuZqKdgbwBqgenVtymruJUwVwNoOKM2R8AYjWIrV02sjRXR0acKWA6crwd
AC2l1WGuavO98lu2cvktrDdUAfHkhvbUdK5n+0lCEVS0RK1DJdqlmi/WQLxr35+5DZUTpyhNfJ83
t4r73Ov+yFdc7IJPx6PeAgfjJFl/tgwamCxV6WRNWGOFhToEhvZes4Nkh7h9u3oxXBCWOECfQsL6
LNtJaqGig5uL8F110Zy68rg7X2qADdC7AqwMcAFnKbi2ds1Go8QIIc1T76NmJdRc+DzCM1xBQFSj
YdSY+VZ11EyeMKnDg8eeEKm3hg9fNICrwQJNOV5Z826rliiQ+TAHAEziP7dd8vvauf+PVCYgLKgy
nzGe5F3VqGrameHwkNffIr4SgCz8+AmnhAYiPHXxhpptVENHszZ41zQ0pWlbnY2vqr3GRXPulcAE
jtfuXwT9Oew7ZWZNDaYCNSi8xPSFCybZvXklGRJ8Ed5/E3kK8ImAmcy7KweaNKRoezV00CyaW5vU
JltmOVd7WFjBBYqpInBPc06vyqikEymVBhBL75X2jTJs+BASYyXjuTRloHCDEwfNCCLbmfcrY8se
oM6ihaXK9sTESxBtZN+QY4XUuXO9Zjsyq+jcBBQeDh0tcaeu1nHiJFeiWgltEBK8JdHr5Q187grB
6AeuiSkXAH76vxn4I08OLWinUivuhLRrXlq0hDOhe66qvFw2s7CRT8xop6OguWkMhV05YaGV4F70
OrmyJgsGLFRJkAOcKLDOin+t1UA/RsVBNMQv7VnLVn7/NMunLwGcEID6/mbR8JaZHcRITzWLlZoZ
FvmvuNnyd1LeS21Lxi2VX1dPFdYbKGSNoHp8VlUGsXpNs0oHEmtD4tv0yn6c6STCEaIWOwkXI2M/
C3NGU0/GjihWyDQvRf1kLVu6tBDH358lAx1K0oGo1A7VJxFlnhOvCYYvnD6ENUheAUM28XnPlqJz
a5fZZayGDO1EfdmADjf1Kl6AP2R/9UoAvIWYFrINyJP/pUI/OhtpphT1wCsS1rdp9xitkdAvzNTJ
52cz1WlVSpWsJiEYSSMvFSvOcO3zsyMH2iVBConPUzNIE5+uUVVM8zw7EiCUBWgALA8A38yLrFXa
mmMap2NYtIfWejSyT5le75zQjoSsMiL/Kck/W+pB4V2llAKQ49TxasicghDDkCvVvsVx4E2BaBNU
2XgOn7qmxCDZaOWpCgqn2MtkKGsdXOPPl7fSohH0uuL+A1gERZFTI1x3WiUVEQl58X00/4DBAuwY
V2NF0LyFwiWCZhSMAao7tdGmNVKEJmCBlnYbZ41njt97bY35c+H0TXkK0GyhFIKDMRuILKoojbKU
QP7iq9TuI9CUKEBcvVyeroW9e2Jl+hVHJ48MtiHKKiGhbv4pyWMWbS9/f8Gdg7liYv+cqDiQ5D/9
fpKnAIfnjABEfTDSV6W+cYsbHezljVl5bK3/aGk0BgIfQB3xrDwro/cQHLRBIUdCqHht7B58x+3a
Jl6olEPkeuoFguQDKuXzIlXUobxbFYKEGhl+il7btAUIpceI73MUsROz2jvS2FiltdHQnSZwm608
CRd2OJoYgO8DbBzx5LwWV/VDShTDHUOhvJjDg57c5N3N5VVbmkdUE5DuR6PYtHanq9bQiCss1sbQ
Su17vWu+RW638pZa2t4AQU/5JESSZzBrNYLCqcgnE9VPrdA97jKvH0yUSFcO66Ih5I+BU5oi77nX
abAKJq96OH8CiVXObMMjgwwsqlOfc/l6eeaWFgelebylpx4Re6645lBwTjggwkLbA/XNDgkU+hTR
JLhs5fzNi4DiyMrsxnFKqpgCsp5hoZgPRdl6Ddjjze6HQpudRVZcxPmQ/obeQH2CXQHNA9NmOXIR
oB2PBZXJGKYtR6Vc9VUDOrXK++UhLVqZKE2mYB8ccLPLIUosFLFyewjVSImh2jw+jj2D4FoZr9xC
c82wKVsDVdj/tXRWAyZ04OjWgyVV84riKbLf3OLLpM91DfL0Fv18yf8jTXG+DdHmAXY2uAz892y/
t5lCjLzXBrQze222qVowW3mQArp+FqfehcnV4o0xf+RHmiXR+yZxqkDDlg8DHvqPbvrrspFz74Ch
HBmZeQezrWoQZw1jqLQE4lr9vanXKxt8aTf8vVyR0AFYfb4baJ+2o1WbQ2i7u2KEOvr3tttdPYqJ
DWPSoABgGvX60209ZuiyqtO6PHx3hOHhIbLiphdmycbDAlkp4L3hSGezBN074I3dpDyYEfMcFSK7
K2u9ZGBSOEGiE/lHe95+oQkzLfAKZoc2Dwa2TVaO/crn51naLKrgTW18PtFe4nFrJc/Xzz+EvoDq
nUhYz6DKVAoQDTpqcRgb8DOhpluuQMiXBoAX2N/+LaTT7JlH0eIiF0NcFIfMq6P3srz6HQyAB8hg
IDWHzi2k42f7hzBuO5JUB40ZPvrDCVvrZzyPnWDBRj4eKSO8tee3MDOk2qilWh2gBpYQr3TvUtUj
xT1LAYNduSXPJwu2gPubSjtg15jfW3pHe16SRgD3fM+Hu2oUVx8HdA2Aqg61MAPwrnkgqCWA+iWj
WR2SIQvAT+klawju80txsgC8lQHvPiW/ThekbRQ2QiaxOgS1+811g7b1LU9dk1RdmigkUREUAfR6
TkRSEJvWce/yg1GQIBpdH5fGtQcD4ziyMG2Lo/tWOjmqPBIW8pb5PSVBvwY3Pb+LYAHlwr+iDJDH
mMZ4ZMEtbDMrXcIPVXZblICk7ev2trmSggb3LFJEU4oQ+Wak1MjMwcYDsKwjjvmhbvgWGkzMXHtc
LKwFjEC1B8CXCWg3c7F2kibSjZ3qoNMXVj7WV0fBkHaACocLUiMkzuceXInKUc0pLQ5D9ChTn13v
oPB91CAndTykHM+fqk1ju3mUH5qkCiITQs3K/vJWWlhoSIkhrwJI3bQSs9eXatLRGhorP7TGlisP
lrh1syCvVi6iBSsTdsXEuZtwYu50mR9tp8hS89zpO3ZQvEz8+ZO5v9acx6IFMGgjPQHKAHjDUwtW
y8uKcImV0G+58yOhz+jxR8vhynQtONwp/zFhEB3gj+ZIlgxZaGmCePSgmNl92puB0htB1bhbSdCE
7VX1++XlWdi/J/ZmE5cnVdSJFPa6ZNhYRrMha40A53EUEHw46MisTQICc2aWjqSjzKTNDlG1dSIo
DzleZVwdSKFgDPTMxHIOANpfDZij5Y9LFSykkVoe2uFT0/5AgvTyLC2NAcgcF+4KUm7IuZwuvprb
dps7GjvYT3rjueKO5iuVt0ULoBdHphMhDXi6Ty3kYJyVtVEh1EHvj0Op75qQJUvXarlLuxi47f8x
M6ecrTJ0UwkTZspiY7BHJX1CA9Ca0tfSnkLtHtV11PGReNZOxwJeNu4UTcYOlfuneGrXOrEWP4/y
GN5oOPO4pU4/L/LOBsaBYEO5iEj6fAMqx5X1XnigYUOh3x5bd3q2zzNfRKsUp05VdnCI4qnt3nSi
IOZ/0jTdFApol1H96TnxuFzjM1vaB1OPLHzAEk+SkydM1KNZHPj4R3df1OpVG74ub+aFIAX+HsEc
YANAOc67142EtnHRI+q1CtdXS/3TjrPdaLLfTgXm6fh6PheoEONcQhYZIiwItE+Xy2jwwKnrqDh0
6GbVOVjBKnWjuysXwNK8Te1gU7oIKeR58FimSZcPFaxU3b1j7zoZaGv90UtnB6SkaPQGSg/7Yhbc
yThXUrvCHdMWd0B2bGhVeHX/re7XwCkLC4Q8Ed7oEK3CpW/MZqzXDAa045AcmkK+d0wNEAqCplzx
rKbbyN5+u3o/II0I4CdCDLza5wLmbtXo4F5n+cEtQoL9lr5wTfcG/Eui58umFo4uMMjQp4NvmPQh
pr8f+elMFgiQOxPBgP1meZ12/WWGVhFwgKGbB1HAfBNEwxiJBstyyJ9p60NS9PKvX8i7IlOIzQXc
HtTEzHm0FJcjVkYgLE6tn7HtFzLdOU3hZ922IbvY3UZ1uinZt0hbi/gXtt6J4envR/MmLLsebT3i
B6n0D43VB7bU78siugFFy8pBmuulTTEzbEG1cGrgRmg7C9hImeSgYEJkroNnLE6/OdqD0T2k/KNo
3Y3l/LDcZ53yILIav107YgvRD1KxBHsDfh2KQ7Mjho7OWBWWww/c+N2IO1e/RxvGxh52UbWP+3Ft
qAvbEfHC5DHwNDfPlFNF5Uoeyx7PnPERRQifOxKJWe7HWeHn5h8r3oNUskafgwZ6L149uvqmdD9W
NtXCaUceFQ5/SqZDDWIWW1Be2Zmh9eLQjcp3NcKuRYUqiBK61WL9WS+0bVvr7yiNof8Uess62XTQ
1ojxICgGaO410EtQKZj7hF7+uPzTzn4ZnshTx/O0GuhKnisXxYXTJWNEqqdefgcyxoNOoRAbI9mR
+OpMFQzgTnInmp4JRTVzDLrkfStEy5/0ovB3PM5WlnppKHjjTGUs5HXhgk4PkDUog5Y4Db6veqUG
nmQmgvpXXf1Iyp+XJ+1sT01TRfBes6ZrHIM6tZRnaaNLZognyx/lpki2lz9/dkLwXDOQr5pAYKgA
znMYJtMGdRRW92TqXxl7onJHBMR+D5EJ/iFj5WZYGAsIIk20Y4Iu4lzNXGuVXuhWKZ4YSGLJrfp4
eSxLn8fDGdz4yPYAxDg77XWRRZ2RJ+JJ6F/xRmdf138epSNgqlCnghrqzGlOuXsnszTxhGbtX81a
wLH044+/Pu24I5fM28JqbaqLp6r44Vv6SmbvLJxBPuH467MY10ibuDMc/PbPdDgon337ev3cIH8E
h2OA8eWssqvUfd6hUFU95eyjgexrqxpXb9SpjRmvACRW0Xk0r3mVoJNRVIrFTdwHKRE2W/e98Vu3
74Zxr9RXv2sQJeFSBh4Mr0ykSWaXlmLgYnTKVDz1CRJuReMXbGvaL9FaN+X5qsMOOP0BhDCQNpnH
zsC6uGUXt+JJpZuSbvpr88XTMI4+P5k/2lSSkLxmOT7f1veUv+RXE3BN37fQKw/aDBfnYr5pDTdN
4gjfJxCSlWX8vaoKX1ULnzgg7NWd58u77HwXA7SDCALpaRg9Ux7L3bqx41H2T8A1emr/J7ZfrX6F
73NhRSZSTIT+UGwDG95sSP0YZwgrU/nUQ+rGLEWgXe0EUSJGMI4pw/fP+ifiqM7B+9z22MiQuXtI
lOu/j7IwyCinZwvIMmYDwNRVg0My86nZ1i4HXu5qDBVEDnGHT6cdCsRnHSdjkeWDZifmk5t9mukT
LbYQ6V3raVhYapw9HHS8ydEhNY/cAHUfEN9Q46k+6LoMmrrYJFfzBWIgxzZmeYWusRvsNtigVAto
/1rpa3nv89sVFgAoRFVuyunOn3hG2bZoaYUFngSF/g0XyzZnf8hwoxibjKxBHBbmDK8tNBxNyqRT
cuz0tJO2KwFL0bUnZyT7jED/GPrZ8e7yGUSwtnBEJuzZ1E4BwrozxshKtGPUR5b+VMvGeGIxyfeS
QtEKSDTtgObC8nuU9szXIlvfCW0AH2qPRi7PHQtZ+K4kA9TiXKvaSbPI76um+Vk79k+SAcfGzdxt
NmoR2z9GNaEvI3RQBSS3UfbyDT2Kboxe/2UZaHEBlki/qTJmU891ZRqkkN7a9C1Tdq6w5CGRrTwo
g2v9MPB4rLw2t5Vto3IVHSDxF6+SbWunIKuigDNUlZLh6xDQ7mIbSTJXqjc0Sn+mSgYNr8YSnmtk
OXQkkupPJtX2XoIO8I45DRKPQqOfCUPDgZcMg4Y92sAX5rGxHQUam/0qMT9F0ZgoDdn0XVSNlXno
nX9Snf417+syGO0xeytcuwxaqnZbDF+HbBiTfqdG457mGfEg+5VteKTgmmuyFxCHxPf1oJCN3io/
x8FwhNc1o5Z4duwUX8ogE6+1OroxMm5944P6Ak2o7EWA9HevcqH5jtnauR/nI5TcEzT06JvWg3zN
W5s17nuPKla9cYqU7FTe/siq7k11mfTUctDuHBeT7jEX4oii4fIj5aWNxSnNEQ2YRfEy8BLvHU1x
o5tB12u/0FLj0aY9lLUcwYo8YEx3QqPVelQFksKPqgLIhEwV8aOtl8MvSro/XMT1tuL1JxuRC/MS
XYlVzyAJKgl557z2PH+VtfOmjeOQeGjZImFjZ9wDAg+01soQB2RkDveKLgZ/n+XKUvitorDflgMc
Th5Hsd/VETtQ5GX2hiuegS3/NFUZxixNtKCv5YbW5E+j9sKLSkt+d+uxb4Laac3yoVbKdtcL9pX3
hh1tAd5HS3/dmc8W7arWjzg6vwO10UGeGndO7fiOHOgT8BHvzGoY7hLFkkiD9IdM0E+1ssMhbXjt
QTnuvVf5L5lUildlieFHrkQnH2t7PzKo7VGeONuaW+LGVVpL31DK2SbnaVIEBL1ld82Y0MrjegV+
iViHAB2Nuo1lpXRXpmPsdWbDAxXNv188k/wmy4oXiJDFHikzA5J08VtbK/qrxbTyZhjq35XV1J1n
8Zjd8nxQ/LYxP9tYH+1AsfXa2Rd0VH93JpipgT6VkKChzUYDj68ISZOBO60CQVPRtz3IEbMSMQ2l
QR7jAYqazWuhAvi+B/9pnKClO2uN7xEBimCsxehVZlMGMtIzX3auFdg5/bLSigV2nbbNpnTM3DOb
tsy3juxGbCVT87Se3KeDTphnDEZV3dRDYXigc1N9K+0rn8UVWMLyEgTxKui1CJpEfKSRmoAMWagl
IABpDPkTlLHVzsqL2O8jw/RdrdK1bZ+gtuXXg/NbH5W6uO8z8ZCBz/6B9SzVsDXEi1YU90OqhLld
cmU3dpwVfm2QDkyR9DmS+YfqpHA8PTWNMTBp/87BxNTfCoem92Yn4NZalnWqp3D9tZYapg75GOgF
6wQdRZmb9S+MFHF/05hKvO9NHj8NYEhQ0A7UcoRaJvMyJdZ3zhjFN1VTMLpJFbuNdtip3zNBdk0E
Yb9Wy95tgp52XIMisPAD/NrmpZ9kStt6cazRB82RyaOQURb0XddVm8Hs73pS4fAxygkPIHTu/NJw
UW5lEpFfkdi2+bYDOntDoh77H13Y32VqaBFwOVBCZA1xvgmqFTTISlO8OUIfnlEM/AnWZ3JXNN0j
y7EYCnTD3wFMcqBEQuvEdyEGFHvcQK9vktTMG/tc+jmwP/exCV2J3CTyR9uIaKd3TvECubOXkaUf
aJ7hN45Wmfdabun3ToXtgdOs+J3ZRR4QWY2XKoQGyI5GaORmw3YESOpeySKF3elW10kvL8afYApK
lZ2OJLb2u6ptB8R5jaEFWS/7oIWz9/LEsAIUCo2gtaoKEKTGHImfW6Xr9b3herqT/+oqvfdzpYNv
ZejwgKRjohYP2cSpcd8WgOMMqFHXgcgVowQFuZm4m7IArUGjEdxDmtXjrpYgg6McjOv1Xm+Hj3LI
nQAKG9Tj2ljcxaO4r/uk8ZouBwhPzX+6TgIfyZPvjT1qAbQf9Y1pgnCf9HCsZt8ZXm1w5QP3xtdg
UEr8pizbwNEGgRnuEOR5rCWcY+gRVXc2rr8sGKFPme2GgRXYpklcQmil0RO/aWnuJcxF/6FZvpCh
4hxyk0im6U0kA2BG9qmt+GOOHleVMbBA4icSvcCuynt9Vyq6tqGJ5vi0ddIHXWaFl7f5jpuRF6lY
l6bDD8NN3T4BiEweNREzH825OKNGV4E/IwUvs1flDXsFoWi+5QPRNibNImzaqH6ypATRYcSrsEfp
e6+D/fseGMl4l8sx8Zym/xowlT4uXO47KII9Wmjw302Zw6Bw9X4Td2mE86g0HxXPM6xG1H9UObjM
iJo+Aq0SbZiSNh/wh/0HxEWHAK66vC2dpD44EPmEk7CNyo/sPvvWaJG6AY1bW/sgRGRNuadJXuoP
Sqv2n6Aq1rxRCN0HphKnsFGjDyGKX2ptmVsLnsIjk9RmJ7UIYqJtdgOt0Xzn2u1vQ28OpFdfNW5U
wIIozpPDU33rtIklfCpR/9ZRrEDGxor2qi7qIOJJ6YNokvpG5Gr3Q2KlXmyx+ga+mXksdcpNRoX9
jAuu+tbrWXtrZmDayDScmVYr7dQv8A7b9ZnR7iIt6+9cN4o9J5GOhsi1GT3msOoBncfGh96lb43m
JK99AxE/UzrVXQ7P4mlpij6tGtEUtyucJ4kQ79EZK5dDLUvqXpzq7HfdEDvAb8UtX9c5NKQj8jvO
UewLOk6ejUbWcq9YXdZ87ww1+VVriG86XdwKVwsbo6D31TjkxY3RplnmqVBqEP5YintC7UNm9Rk2
uJp7lik+Yqd55GlV7hW3oJBdSXYI4hxTgiBTbtMk2om67W4ySzECVZHWDbjTGh+o5MoTpNO6LS1B
WybUcQIq4R7Xh6L2NYbG8dYsvsWjHm8iIxEbqagd/o86cOMforYLv60UscF+Af+LpQeU89STrjPu
cAd/6YP6s+f9FnwKDCByVAAyd2ekTlBF5u9YZwT6cRGw+Ojk82xB0eqRFkjU0cRzU2iIaxZvfNBq
YZZBXeobKlRteZ/8+S/SzmM3bnVbwk9EgDlMyU7KbqllyZ4QDjJzznz6+9Eb2EdNEU1oX2gogKv/
vEJVLZiQ8a7P6arYytWLEhWBE8v6t3HQguuo1h46RUYqysz/JFlq3oee2PyGqiLeBqbbnEbTdfdS
nMLvF7rwOfXqbJu44nDwcr2ztoMai+EdGv6FLSSWdyMW1ohUKqxk0+gyayOXjVbbSibglUUwAbZW
NwBBNXnptLTJvlPlDDSbjqvJaz7wDNpiofhPKkKygyMEhfKj6YzymxxV31Fk/dF5uusko1/h0YW0
EulOLj3iH4uyxiH0uXpuxapu800c6bHohGHXl47JY/W7N0dzjyh1+wNvotyQzdHsRA0opIR1WWx9
Tyi2mhsPW9rchjfw28sHOenEL1WtB7tCzzWWQo8iJ/SqxLLzYHCfozoH0efKVWzc1o2RybantuO4
8QxB3gmy+Mf16/YhltPnUteTLVcysYQYFAcp1V2kUDLwQq2QeD+CKq1xXku9ZHYqy9/TQx3vA1DA
d1UosxviCTS8RsHvu9tUTQr5FOd6mh5Q8wzoDobTi4i3G+6iuIg2UeCfKLj9ziLcv0wLHUVrBu7C
hkDDGv9YVltzvWvcOAa/nkaI2jaJzOgFQJZ5O+ZyuO1DcNADZ/qp1kdc+6yovweyVp8EVXgoyhaU
k2XUxEZD44haw1EIXUKfPPWlE6tp1ntpCIPQtbOUVsY38pCkPvL4rWA1eK1UE+qmKPAlx3TndSL0
mEbQv7Us0Dc3tjTvTqtJNRsA0A5i0GfqVd5K91QyW3QJWyVzEpXu3HGoKc3WN0vyPt5AAQUAt3pf
6IEJOyn+JYcafi7Se/eSFXQoXHb+Nd2ds8KWSFB9FZrMuwoU1+s2uYxmhZDq6CRBBsiurSLh0uHS
91963TNtwYiZB4A5SGnlGSwEScm20H9+6NoYieDR8Y3V3vyS11VuV6VP27xqDJzIC0+iNAQO3bef
ErF+zsjqX6tWjuvnjTVvv1k5rp8kD5mYpE5PXfEl1dMvY+7jpIl0f9IbkVPtZ/6VJCM4GUi5uUfS
QeYwK+YGcHJ6jZyhWD7CbZFtU3WL9M7r/CK5R7PisdbF7/QPqppb16tV8+iKImJDo9jEtlvEvxKt
OYlK/CwXpcZ+VdsXX9TyZzOupNwW5GF8ydWmv2+L8tZMPH3DIxqx6y3zexuML6r5M/XThjhEEA+e
rgnfwzQUbXRngHsHRiH7u4CWi48uqjAvusevV7PM+NmODc+gqhwRbda2w5B/zcImcNKQc5GY1VvV
mh6nLHtRuz51pJEw0e+LzDZopbov9Dh1KgXKS9Nb4gmf+Nk31eAF5XLjBxpe/vWoSQXPaGXEdty7
2b2byX3jZDHBbQwRYxtTv79t0F4Sd9LouY+ZmVrphuYEaX4Y1eaxSvWouw2iSZUy1on3fAsKV9O5
b1I7vEV1c9MWIULQevJjMManTJfRt241eoPfNb75S6EXuJ0UwCm3hd/wKHWi1CBVZwKxMY0UnTcT
5SfKt3XGgqO6Ll9ZdWZAnlGLKy0Tf4q99lO1mtDJUi5ILRF/yhWcRJmryB4DJoPqU0IduPeZs8Kt
v45AVJzBlFxOUNz+KdRRsGPN8JyhNMaYVITv3dZp21znitAodtTlt+7oCXD3NFAmodxq0iby9Jc+
B0YvBcOXPtaNDVE/UWAXhFws1qkU3ReB3uK2ocXqfgzi3BlGJT6MnenvstBt+GlBcdS7tCW8zyey
gRuW3yGh15tgxPtOo5wL2x+y+95UGEMH9y4a4/YkdGP8I6Kp1ivcv7Q9kCYqH0LQxrbM09M6naE+
jShHPRcoFRyMrgxCR/bF6BZpMe05j7yAE66XNYg1GhbZ+JLKtxy429Uo912zcTPBKHZpluj7til2
Wp6KL8TK3SYBA3Xfopa5rZKsAnmvSD/irG6GQ+tBWCauAuHncVPwClq2VYuFU5nWuM9785Wpd228
EugTJk7sMIqnLFa7QxSQGDDaA0Hizgpq61osjY7GB27Q3Nd1VKq3Fv0Qt40WyNdBZZYOpeZyo3b1
V7KmykEX5G+WX/R2n1nPfsvAlEijwbx264biU+fWOOeR98uo8m84ZsZ29BXrqiuJDS0q9b0RdU+5
59f1tizF2CnFrowdQRTTTaG4waY0iXXqwf1pIGHlaEKMZp8aH5JYPsiFfsiEISkd3OfCNvRxW+Be
WXp8UMpXUznUemVLg/Ym9165q4pculF8H1Qi2dg3jaTID9+oCc1T0Ws2ejxJycbpA2HoV7nyom3U
tgl+ZxXuOsuo7Kip4lu1I7s6FOK3QQjyG5rEG8mmc/MfVlor11LcVtvSH/V7V1W7Y1d6LuEmKjOi
EZ6SevwVepm2b5GtHuxK8YmbRdI8rZ9b7PxK609mbD2nghj7QKp0snFx0G4izoUT1ZJ1VcRCsglR
Kcpsl4fll8sr8gwUo5UOYxj+ynERbrxeEe8CTy82fde3tsglczOaufxQS4lKHicRRLtVXTRqTeHV
krsv6jhK+zJVu20W1sFtJyOm60LDsoMm/WP6wlupZaptmeGTESHuleMwb6A1/3TdFHlRFxyROwbG
laclun7dI971VR3JhUmNYL32TalHm9YrTdPRPKmmWXU4Ig+g5fgBlkCzQDcx7EZqc7TCw/w5SD1M
+cZLa8ntpo1N6bHrlPwtaAq6iLjcnHDlx/E15znY1wrh7q4nPDyWukxMqet5/qtSIuRCq+KxlGoZ
EV4Ee5069LvakeT0lEZ6f80rS0FvsOL+to0DY9e3+c/ei7iM9LZrjk0lF6+oxoxoHJbJ1isF695P
C5G7BhJHCLHQsEs36UkfWt9JDoSOVyfVywiy60HvZc9zTNMdGRauyrUuF4FI8xDX2HXu0DliEyIt
L5tfh6oM3iwyoV+QU3oBeaQfRnlQHDLDI5eHP6jb0dVfJFJ58cilqqPkjqSeH/1qSrnm14dVTHqh
DYONVzXKdylz9a/DQBIpcDsuQMtTvtcEoTfCaBa/3WZacVH9wu+uNn3pDrVTkDjb0HO73QILKk6u
RYArtdaj3Pqu06qZYctKxkFMk86O1UB1ei6cXa1m3o8QzMMjAgb1o1RV404e67tW75QvINnCxu7k
YAovhEhlJyl9zxVLdFy0pbRPg5FcCKhdUAY5iarrUdH7vSomwxfocuad2tE4a0i0dD9dFI912Vnj
JhRT044tobV9kQ45tlSPAhFGpOpOISnRSll2qeaAwog0VTdgdMzBXnmuSvhVg/JktC+jsW2VQ9Z9
vqCFegnQBHQsII6oszJNZJh4FkmkUJHbSOHBW2MlL5UzAIr8hWFJHzHrGrkshZyT8pQI20pzpDWh
2YXvTyVkQBzg+ekmOQPkJJHoWlFlmU+19pMrlI14uSKzsATvvz8HROqV0ZGA4/tx3pI7OqjplUcm
7rKRlUHMu6iTpB9M0j8mhepbnhFhpaq09HkQFUjIA7eDADb9/12hWibrQysR3QA+fP3mrSnuf/w6
cneguQG60J0Ubajzr5uDpQhK0ChPYMCEKzM5XJ6bCfhxJmYAv+j952e4E8I3Va58Pi/mt5Zx1Y5X
3bA3yEdcNrM2itk5IFNJ+UOolad0/DX2p+Dn/+/zM8iDnFe5R7FYecrrA4luZWWFFyeJ8iTqApRC
YbCdrwGCX6ke5Bq/XtyZkT3ktvqWrWmPLk0RAPFJr5gQ8YOGj5tLfpSH1L4TWnVbQ2bTyvLzszQp
Vkzyl2Cd5xTLIKzSJEAC90klNxmo2yT7LGuNzfTegDGbpzAbwxzdrKdGae3O3LjiGoB6aZJA0tN6
QoGzi61zC0LRKuSaZPXpa05vRN1dIzcsfR9dj6mF1YR1nxe9O8uMAiVv9KeO9xCP3eiElUWY5mB2
4CZ8Bj8frOXHBqZNpFJOVWvjqe3uR2+D/EK3Lx+t9PMn4szMDDQlJGHkWSZmckoIGy9ewRAunAgZ
fKIGiQXQ/Ie2JkVGusP3MwMHWbuL+o2W7FUqxyVJmMt79uMDgWYWMEXw0bB2ISKcL3itS0qb5Bax
hToGt4OWPlGr0B7yplVXLC0MCfYXdCNIJ5MO0cyS51O7liNTfJKkN2paTte7lPMCOA7N5y2BN5uA
xRNwGqne8zF1AYoUbL7hqR5kwoGiK9sbAAfy96gLyEL6pvtpcCEJDYQjAPay7RCkPzdInW0A/Var
T361rdptvaar/ZcqM9vUAEllgK9whydgzbmBUjGIUjLcEMkiSecJWuwkQWwCGS6ruzEZvR5mf043
aoo+3kbopQ40hGrY9SgVN6NkRleUIINHCZSB7RE/70kyGfe4rsOtkgyisB90vXmQqNLeK/13Oo4h
2qUfIkmrd7Hoddu0hCUUiLmR2q4WVg/iaHjbXhOFn1UcSY9hiOt5eV8u7BYIpxBv6BgOYHoug2zR
ikHUx1J5MrlLrfg0yLLdj3vSeJftfISgT8xWTFHxwwdg35xPbR/BxWoCVXmibm0r3ZcGOQayWkNF
gopKuNffNs1eTq4IA8kzr1xWH7k/YNbYpDoPEwQMLvdz68qUeEpN0X2SHipDQ53XY4J/5eqzFWSO
kBP7kWpbUYT4eAezVUHnQGDBsDwnmLmNnplGn7tPvuftXUHYHS9P6cL3oVXDXZhaciEvN5tRYxC7
WHfz4FRk3X0qJdeK9Fl5Zn70ewvT5nnnEWZJbVXIOwanhnJrvRX0T0Mj+T7YsgljhjSlOVuVSKMt
UqNEwSkM8RKcVYrf4gyh966z48DLzUlrVpM3Yowm3pMkA5JJ9gjc/ocleGdgdiFVbq/mQ4GBXNxV
J1FeuWA//n4CFopH4G2hoH/QKRTb2lUysmNPMPuiHGHhT/s5fJ8VQDJ3Ch3nZIBI8oQ661zhKTFu
UmnfmSvH7uOjByD177GbtGDRrTnfP7JQ0wNC0qKTOV6l1inUd+lw/dkVODcx8w/SvtBE4DHRSRM2
sJuSNVmXhSX4S0GF5oZP++GQeQgXR1pK/zlVvEquM+/TJ8BCzm8SVZkaOXx4cNrOj7tkFMJT+ssH
4Nx+fgNBMwf4yAXB3WfMZicqEjkpBis6KSTHZTt7+fzkv//8LKqW21KvjZbPJ+mN2dyVxsrPn/bH
+XM8seT//fnzRsYqVcSoVfm+1Di5AVxBtknPUzN3AnNNK3Bhr5I5Af8NphJG8xwF3oe67sdWkp4M
/TlrWrunw9kaOenjYzupzP7PxrTZ3t2nRVKhq4J7dhK2eRfY7VaaMpfbTy/KmZHZs2DqKdx/FyOZ
Qu+08GZMP/2uMQpkqODqQpnD1ZyNotDcvgrT9MSFvh3V4dqNm/1/GMM7E7N7tatcPXXdOD19rYa7
Pvz0s0bjKRSAELjReHzm11IUt2XvUeB9SqKfdeYo8oqvs3BnwEADnm0xUVDYZ8scZ2CDepKbT724
Ca5AyXx6cs4+P1vgSIDMCuJff2qDfocOWBYNK+ducQCopaJEgt+Cf3++wrEc6GM7dkxQCfTRoJ9N
t2Jh+o2zkw2SiHeNxlKkE+fxaehWEglZ03jqyh2ANz3aue3u8jQtHDb6ehBjk/b7e6rPB5EB5ZEz
CpxP6No6anifCTe5Vzrxp1sYoAhJxpJGngg3TuTKczs5AUKAOqT55IX5jXudrHpJC7fgmYHZJe7L
vl8OFOufoj+AinxrpwWOEUMXXTl0cycZygVgEKSryA9Nwc+cIN9KqlvlvSGcagN/TN5msXwtNF8N
2AtNczVawwbcF0UJ/3B5pf4SCd7tholLQgxJcIAcFlHrnIOb1oEieW6vnIYeaAnMzEi1PfAPz9Y4
KPuAHtOUL7KvQa11b24iN29dpls3ad65fxJLT65TV/ya0xNjl8iuZQvKKFPNbUGmKQKhRV1USFQM
sW8++nVBG7NG9h8Q6e3o8o7avpNct4oD0aQrPGAI/bNgpsAT8mpLu3lrDwgi30uNAjYNQOJVBVaF
7h5RD3I9saL4FuSp/9hZ2glmp7i5PDGzLfzPvCgkTKE5oucy16n2ZKtNfKNVToF287rP0tvo9bKB
2UH/x4CK1igNKxbcj7iqaksUG+Uktt4G3H3ZyitDWLMweywq+i3Lqs8Q6Csh7N3/MAAZCVvSdfiv
k8z6+eHzU9JoWSXxeVXYB6F/WPHPlIUlgLYHN1OFKyl+oH4qXUAezSyUE2280P50o+jeM6T8Waoz
74uooXQkaCOdazI33LgoBzlalGt3FKQ9zW47o9oZSqNd53KkPyZVVu9JGch/9K67c4HMHUS5M0nO
COGmCIX8yhoraR9qAjQBo8EdlCqQdGaV79oaUFULC2EvqX7vDAHMOIdif2XnUSP+LhAithsXesU4
9MoNyKQ1edKFZeR6YBIk0olslfmbE0Il9fVePSnyH+uHp3y9vA9nz8G0D1lAhAUhTSkfOTp57ZpW
YrrKiZyirQI76PtrAOKXjfxVWp9dMxMpB4YPum1UymaDSEaj7iPLU0/GYGyyeO9Wr9a+JXujfgeM
BxpcyTbR2wR81zfJ8FuXjrrxvSVRLrQrLtRcdeCfAaOghBaEgUc4j7xkq3KRUczUk9xkd2URbzvV
/yLRs7f16E/kj/eKC9IJwQMlk7Zylq2cyoVdPQmy/Wt+dipBFjVNGGC+rYBSRhAdvgj5jaeOKwHg
h3GSep4YlTKyR5Nc0JwIP1aNpbmc3ntyhQ8CYiF6zmXe5dFOiYtw24XRQ2EGr72wlaroi6gGKwOV
p5LG+zVHnvUfvQ1ShmQq5xdE1CnE6OTWHuSGkm/WWJIjCyKIwSw/JYUY39H3KLvyw0id0nnyFXun
BqnJCYzIaGvioTFjz/Fa689Yh+hwJ14OYLBHNaFsuwOQ9zXfa3YUSGoyUQT95Csg8ZI0O7/RqiRK
w6Qv0uOgIlhQH8r44AFOuHwUlowQjqNoPD348OPOjcQJ3c9oGj51xHxL8u9uR+eLl8smpk+8m/i/
43hvYjYOMwJLaemYyIMfuhJcxdbedC2HmUtkb9f4awn2RXvk8hWIBEQm8y6vfjKaqSwE6bEVaPE3
qo6Kgp6Q0G+4fcj9X0J4dXl8sxvx7/jw7RW49PR8+qDTOKiDAHvBp7UYpKa82hjDJ/vW/mPhb2OP
v8I+cx9ZcM1OV/wCELC784S3zvhc6uTD92eXQJirUZ2S7j6qkWLL/Vs0rhy+pSlSybdK1IdIn8wF
3Jo6lLNGFGjyqTgls7RWjF3axcDaINVzWhTkTc53cRCJkpCimX6MLMdtrwRhWyiHy6u8ZmJeEPDc
VLQ8Omx2XbE1m+4oNcVDUBgrrveSGeIh1KGkSf9hrjgY5HogGlkTHWmuYsW7rt4na2WhNROzI+83
ltxbfhcd43bM9ybyTXtcWXcbVatu65qp2dEvJpBXX/B+s25fjM6/1/ursX28vDKzJ+zv7p2idwi9
09rPlSCKFoRg2YrRsUq3oXIYdVssHffnZSNLO/i9kSk0e5ewyalvmZ4lRzBurN+w0AaYMt3K2i/Z
IMMLKILgR6YOeG4DVWUJPk0YH5EKntC4a4LEC6vBiwKyBnmrvyo8598vee3gjQT5Uahehb7GzX+s
oZF8eqLOjMzukr70zdCTQtpR1lvww7Kw8mAtTNLZ92eT5Atj2Zkag9CVcKO1j1Gpr4xgcZommSK8
EROhqdlSB0nSJoln0sNxtIdvcEKjlb20bADYAsEc+XZrNgRDgbqUtGN2bFr9Vhvya7PObgs3fbq8
EgvvoEHF6V8z00y+27JRS54f9QSaHyvAJtv9qMt40409ePeq9C3wv102t7gwaClMXdKIkubJwJSn
MRMlRtUF8GAM05ar/zKgdxZm8+ZmmlhUlZgdpdQ8WCjjSvpD5eVOb3xRzdAOktfLI1pcJ0Jimnyo
uK5zKFflabBx9Dw7jnII32P8M3QFtSlXWHEgpg01c5AMXJV/7cyelgCcfa4VTXY0Jj5ELLc6PvAA
ZbYHOd4atfAI2ChZiWeXB0erUmC6xgT0Ot8dJEWK1tPZHR3Zj2LfuNdes+JWrJmYPTRBkUk5NMrs
aIFh16+9U5j/p7M64e0ISQEyzYvWWq+3Sl2inhVqj2n7ZhX3Qb69vAsWV+edien5eXeM8mQEL5Hj
3mXZ6ETaMahBo+q//ei3FG4+bwokE3I6NEqkb9Q0oe9MpQjdqnHppsfGtxw5i+/cJIP+IVV2PKov
UgIl8bLBpRXCb1InZwMl4nnwqUxwbXWgr7dMcBn4sJYzSMTRWjO3NTPzN4ErW/INxiXIv8Oss5Xi
lyavaCotLdP7ocwuh2TMhqJUTWygyF3J+UaLaYRW2LXobfXx8fK8LbgcNEL/37zNrlbBG5PMixmQ
xdqo5VdtAPEtZ1s3XzlCS5eqimw69yU1xw9NCUU5oRus6GVHOdVuBMW7hQKwYmJpcUgAALrgDwXn
2cQZnj6E3tTbPbIyiJQPo/C1+WT/+MlFm9oT/2tjNl+l1Aku9KH0mPSbvLRRkbi8HmtjmP7/7uBo
g65CgOP7hH12NcL3bFvY1iv39NKqI+dCel8h1ANlem6lVSQ4G3qfHKVe3gvqA7obGyX5lX2yrPPP
bKFFjQeoI+kyvwYqtAIQwo6Soys8BtqVu5aLWRyHzg2D3NHfe/N8HErSVVYAleoojvs6zu3GJ98b
739fXpMl9wNdKKDowKxJFc4eGLKTXo+6QXYUxtTx80MzflcK2na2G0PxNmq15nj+rUXNn1G2GHBT
A+HbDznyTDFiRA/i7EiT0PHGIBvrhEKpbMReEvahWagHvW2fKTZl21zWhq2n6OEW0oRolxDxbakg
gzMopPflQMicQLayaxflqM3laVnaqnRaALM2xXgfZBcNuAbdUFtcuenXSM6Rg3yVm//wtr+3Mbtv
UTMXBUkU0qMoH4XiARIMwha7y+NYXN5345gdBmpAqQflODsia3VtyN2joYwT0fK6CPMNWdeCRkvR
SrJ0be5m10giyW3cmcxd+ZoY92WyaYv/YgGAGDHShM6cX4akDUdDKixcvixxivbKb3+mQ/sfbitu
2n+NzIbRJ+ZoDIObHds0d1QhQG2ltKvwdHmBFicL7w5cLiUjPPLzU25AfUetQmeBIDF3436UDUci
pLlsZenZxflSVPLpkCqM2c0b5oXSdIOBj9ein4TWSrZPrNIeipMf/75sapqW+fl+b2q61t5d8uEk
d603+Hp9/7Vr75WVzy/NF1c7eWpKnlNzrfPPG6kWGxEoKzIv8a1nyjup864E3/wccvXv5Y78GBIv
EyX3Q/tAwy3I8bQjZ1NFfIA29F8E0/x5eaYWhkIqjOVAQJ2EyN9c/LuZKjMvdQXFiI5R/SsOt4W0
i4yV2Zp2z2wxgG7il0C8Ijyahw9WFgqaoQnRUc//dC5cRcuxBHjz6RUCSRvJeijWemwuvFpnFmfR
RBQRo0WsDcvf25FyV3i+nYy6o4vDyp5emj46x+voZlOs+HAJ+EGbiAGiP8daSOw+3JUIOiXmitu1
OBz1b+tCGOvs6/PthhKuPxqlT7LHe9WSfB/ph7CqN1K21iVlcTQgHvWpOTfA8+lYvdsMTVmkyLmw
GVThBZKpLZmvdbHifC/aQLUc+CZFe8Tozm14aF94o8/a0Il2FDaK/yB2b5f39NJ8TXE4CM6JyzBP
muhZEZj00YrJZmgO3dhtUeo3IroWzbByevSFi8aiGYRJB0QKRTh756NBXKYdy6aMj5YaVF8Kvfle
JG6aOZoSJqC0EuGLm7oPgD12wjGEIyDE2i7DL0FTAF03EODJK6W+aGvVY2UXeagTNo7pa+IOwaEb
5ehPTDJ/Z42ydRfppXLdouaAdBTKJFquUT8Q5PpAw5X+CAgjtcuu6/eRoIYbYrj2WNJM4q7tBLjF
IgpJWVwLN3ouCchbVIr1S8wbtUcKxWw2StPIm3Esuj+1SktaJR+6txINjGcv0cJfXpZZhwyloWst
S4SNCYt9D0LnOWzT1s680TsEgj7uEQxXdwgaIDkh+CNBaUvTZ1eNDnEUpG+NgtKVgDIYajYgd1B4
XKOiLS4755D2MhYx0HzZqxCxPzqOcxaLPc0a7nvBzsP95a21uN5IP5FaUjWwQDNPNRtjQ0HNKDom
QD3uxbTcXv7+xzGgW8vYacowNY+a8zB0vRBSteIEIpfyhlLCti7jl86XbhPZWLm6Pg4FzA5NbCYC
pQgOYnZJahn8jjaPMLV3G+ogKxHQHLvP6zVhgqiETigLYofZQc8yaUSKifJEQtEQwdQK56UYKepk
7Q5tvmsv62/6Uvw+uOZtHI17WLivYhit/IylCaU2AjMD0KFpzTsBiFFKP2SDZDw0nmMfhAexJQ7X
suqAnqJzefE++rnTiP9nSz6/DDTge4oWKNGxGctdhl6dPl5FI33Dy0ezNO/Ctet6cQVJyIAEkAEa
zx9WhNINFf+dGW7dHRzA21bWP73fGRLJC3YlXI8PjfGkqLRqkwQgDUu5Kry3Klnrc7I4iKmVJ6lF
xjHPK7W+kAZ1p4THcWfp1+Ua1Htp/UEqSVwLADgoKp6viSeUcqa11OISv3mIY2srhahHBOgUlKax
4q8t2pqgaNPTSVVmZqtD1j6y6JR8DMewu0I6rt+VRtVvWgOVM98q8hVsyvS9c8cKNiNxPwEImFqo
W+dji9rBtSzQEEdV3kcm2lxkr3aXt/TS6sC9mTIYxAWwCs5N6E2hh5mRYaL3jJ1nyPm2QWRtJQid
vnI+kMl9QkobHhWX6xzwEctJWqHnRMVsOIWtU6NGGIUr191HG0wWfqZGfpbOFnNd4iyW1AipB0qZ
gBTF5KtW/DTHnURJyNPXiOmLtqaGfJQBuf20WZa+qoG4a7UfkWpO2pNOutHRCIIpcSGFu0ddzfg5
ur62ctUtbod3VmfXj4XjIblQH4+13x8mD8LRlUZykLTOVuZy0RJoKLp/TNjVedYJpaAoqkIvOmrZ
t7SvEDp4lPUVvPWCDbY0UuEq68U2n23uDhmaofSt4BgQXo3txkrljbqWsF/Y3mdGpv+/c3i9CSwR
hhhJftApeROSj7h8fhZHQYWWZdEYzdx1F4dMjPOmCI95V2zqWnzJh/hO9pqVXMTSOODEgITVSTV/
QDSCBG6qAAT2MUHR5VkIni6PYvHzMncoAHgyl3Pkjym3NU41n3cRXNYPMhpTlw0sOQtEn1MhG5D9
RKM+XwgEgatRFvvgqCD4ewuU6gkYfrIr8T9RpsV9N/rsZylo2h3aJS3qt3V6bWaxfpu3obQGEVkc
LgBvQBUqtbx5iJIKA7JBvRoce1nYtH1753fu8+UBL7gK0hQATdRGUODzEzR0pVQMAhsvVr7CIdnE
orr3q9sitDYSesa5srKCS/uQAByIGKrglKtn8+vnetymRsLT5JaPiVbeW0VwqDvv9fKwFl7AiXiD
L0UBYqFI5PZDU+dKcCzd8uC14nc/cwGo9segUb9dNrU4ImuKubjAqILNRmRWQaplgRkcjWJjiAAU
7rvKuWxicR+8MzH9/93tUEy+vgjV/th2UraZoFvoE8dre3/NyjTQd1bKvvRErzC46KKDrNxr3eH/
N4ppzd59P6nbMqtMvj8i4aSI/RcNEPLnTbDqwLYAi8iwA89NVJrSognucv2k26TchCt+zsJzSqdN
kiyAtUE3zjmxnlJxv6om6a/6IOs3svlkISjX3xjK570dLjlyE3RanfquzMZB7jKs+zryj3Rg2rWW
tVWU+HPsySkqwgQZN6JHciDzBwHsdw0BIPCP/gkR4k9KgXz4+mytY2sIdC/g61aNPN1tJW0vL/Qc
mvvBwLRU7zZTmVdDrFXTz5eKTUbbwKiSHCEcoH3QGspH7ytp+rehre88tX/O87V05dJDASKJ1q6g
91DxmHe65s6P66EpvKMXyQ9ai57jzxS6iRwjGVsHsRMq2j6t6SsoIYznSU+R9B/O6/tfMBdOgljv
FmrKL6h09YuYuc9tYH3ekwOhRtmHPQInbA5T83S16LpS9o6iddsLd0l5HKyVM7VwfWICirNEro/r
ena3+aZeGLGie8dA21UJ+lTXwhqncHmt5AmdDyAGuYAZ1BJd5KhBPsM7IjibfpONFrG2QWoPglkL
t8C+vb2KyJudGa7gdBZpKb9Ak9sYPOEqUmgwdnnvLo546mpooNUwZbvPt26XZ3KJdqN/rKUvcfKq
FW9etpKonZOhpuNBm1BS3OhqwYOb48FoBNziGafBkfv2N7XEX76nomn3VhfNTtKTmyYtnxFuo+lE
Dbvo8vgW3hGSw/gspsXg8CzOx1eb4NGVyPSPZhs4/csY+CvP4eIEvjMw+TTvzr5QDvA2oasc8/FW
imhLRLXwcyTIf+YPqQ4QE4DdPrjLjdi5kljlOJpjse0QgkuK03+YJROlE2h31AjmjqYZNWldCW1w
9MLOpdMR3ZSzmO4D/z8rs9NVh6oC0QwrYSvbKtCSppBXTCx4kFC/YSqQjKSSPY9nrdzMLKNMApLc
aEHaATqNTyEq2jfj6EeHIZeGBxp+yBvF6NcyhwteHo88KvOEfuQF5uV6BExDq1Nx1oWiudb7+jo2
x5Pctc/eoK5siMU9987UbM+5PTBUlMhxwYzatdvGz+/lbOwcUwzXtvfi+aHMhrAS7S4/YINHLVPo
6IHXbzT79CmqV9ywpUmD8ElnMphQeCuz68cNIi+3mjE4Qk6Ms/7eVG6luHGKSl9xYtYMyefHVBFH
lIZNDJXxs9uoN0L1CGIfKsUaimJpwuCwyiSrDZ24c3a9u31Yh2km+Ec33pfyYVhJCi1+nuQJPhLi
Kx96hg1eHCUjPElQA/fds1v8hwcQ0O5f+iqoqXnzaMpGuRQOuX+k7Qg0xtHLn3tP6271EhrI5dtg
8SGk3zn6QBxV8gCzWCUf0FbNe9k/DpVQO24KZK+PovLecOs+t5VQsv3A3/c6rTeCpt1oIQ1P8kjU
35SuWROYmXzY81wbzEeQQlPRkgSVMjtRva/nXUPbkWMTgxikzFE7vjLmO8lMzY1htMnUfiWmx4n1
THOsfuXWWjrP/8fZlfVIijPbX4TEZsCvQK61kVVd1VP9gno1NjvGZvn199AjfbeKSmWqZh5aGvUM
kd7C4YgT58AqQhpAABZUy/vNiTYlsBmnATt5Y3BjFRziQGmcFbvLE372CPhY0+UeRAJuFcdnJTjO
Z11lJ7PufwaiBgMw/Z23KLj18krm5eyAAqBJXQttjmhYeT+gGjcyGQKRnayc6s3QTs2Dgqz6cWiH
a/Jt5zz+ksdGdAG3j8V7b2oylG4njl2UeWp8kAWwM6RNiPSmmKEL7a5jrRs7XTtdebKc3b4QpQUt
AcrCS23qvWFqcK81xZgBLVUlTUbjAo05fTGBC7CJe5QhCx/qKb6k6Kix+xicydt0cj6P3w1A3+X7
S+uGiWzaalFFVgfN3BQlHvxQKAA3CXttr734z22cNzbWzUENiLdSO4CNUe3qQYfEa0JvOjiDuOIS
zjk34EbQwoqEFgHh0/sptdEVZOWVjRJ1vvfdyC+fPn8CFiYJoJBwP4MH6P33kWKeuskT5anI9E62
/6AsCj7ZF/saQ9e57Q/2WA+0geDCc8nKmzAb2l06ncqTk83hwngITLUBUM/nR4NHCjyohYf5B+FC
4rCK0VyXpw5CQDZ4XA5gcXOvaf6dW/y3VpY1exPfgn2jqxxnKE8DlIM60sXF+F1kWVgZv/7DcJAr
AVYXYo/++u2lTbeqSojvnYQT+13UU+hSfZ/6/+JrkTFZ3pHIkH1Im6RAQHReK4uTsqAZRTsoDjj9
N0XyK6+ec3sANv7ylSEQXZchBR8dOoLa/lTNEq85h7WhQ+vdXMrny/N21hG9tbTabYBL6I5aY3Gy
HHDGjznUhYLbwaBhXpAD517sMXM7z8HT7BFoQ3AIa1hXDta5g7ukN3G0Fh6SdY2PSSEto5iLkx/0
38BmndTg1rgyzCUcWF/RKHiA9A6QLMDlVpek1RAoXvGqPNGWfHHbOc5nDqIJDC+vI1w2wKu7Euyc
460DGFA+0mNZi8Mor9EwnF1YvC1Q9kXnwMdciwAlBugsylNtt9DSM9oYyhBZLIEBvjzis4YQivzF
0yFCWnmrvMw5R285Tt6Yg9WKcLZFlyaINVIVpFdsnV1AgFEB3ltCg/Utms8d66HqB2S23NH7vvgP
USvKjP/7/GqLlqmfEjXiBtGWFw4QJlFfL8/Vcst/2ByLBjeSUKjNrysHnVCermxWnlgz//KbI/Ui
o6yOzkw2g+w3l42dXRjQrYHiBTiRD+gJi7J+tCgQiH7wgH6T0JQPBZgQLxuxzltBsIbIBiLB63Z7
qTgtQHNVQRfKLEJazw8kDXbQ29u6TG9dDhXNcAqhngctKns27urMekjrbC8V6O4v/5Zzs4syGiTh
kF1EM9fyU9/cAWWaDqyy0EgfoIueTtZrW0N/a8JjYTO2/h+VFcZ/mGIUZPy/IE8AihZn8MaiMAdw
zqCYcZqM2wVURPk/rv398qjO3WwEZxiwRw+4hLVDaSAP1OsRMb8T7Ox8Y2Vbm+6cT6rY/k3eLBlZ
SN4jew6C3/cj8RmUDorWLU8oIO6gbLiDssr9XFxjZzgXBhOkuJAeWgJS335vhqcWQm1Ky1NpvVIv
i1L224S4T+b/o7wyVNZ0ZXuecxhv7a0WyIVKGvTvAjgMCNSQPzakqC6vzjkDS0EAetwBiqvrHVBr
nL+W5Ms9feDshiT/4fMLXyPCZzBnrh9DZRnohe8iR9w8hB4IS5r2GkXd2RH8v4l1Shy5duieBED4
VllfHqaxLe7tjF2j/zqbXUW0hI43FADgjFYPIJz2qTM7wEQIL/3XKR353uBGGREXrBpjnuY7MB9Z
ENUsUsB8uLut1AQhnMvTec5ZIW2O0u3CiY6mlffbj+lWFb2nEe0YcwRgzz/5PO4riF5eNnNuShd+
UxtxFcBX65SBD2lYay6XxrQ0jSbkA4ZrWYlrFpa/f+N4FKpQhsthoXGioAjHfP9fRgAqCsQwwNuY
q++TVAaZXxvFaQ7uCshxXskMnstjoKC9tA+jRv+B/qtwai1kg+hWu7eB6EPPJxFkx0LcDZlxS4Ud
EetKYHbOjb41uXJwDKE2rynAvj1Ck6Aeo7I72KjiOfrK1P1FGKwv+beWVptsdnvA+coez0Pu76su
30MfcqNKsVWcHAcQpISFz44BqAWo0X+tKi+uAuOLSsWVp//ZPYIQFIEsrkTcze/3iM8gLVoPCO3d
UT7TYjgCiX5lrOdMoMMB5SEEfvhnZYK0hlc3JWCi6MjKvgRpmUKQUI8vlzfjuUsDDfpL2IRWejQ8
vR+IroGZmYI5P43eGGfs2RXIvt7V5LYnOvSNx8vWlq+tl29hcQYSB3gWEFi/t8bMmcmxBGrO8Sqw
w2kKFSd6yPLijuXODQWV5JUr5FxddmG+/J/F1WGjhkT9XADdNgl5p5syiyqzO056RldCqW7Glm0N
7YVTp6EFCs3T0O+H+PKgzy7km5+wCp3scppnPpfg1ujC0Ymz8soz8/z3EYlaqHsQoITeTyrRDqiA
rBb3GHu0i5+z0VyZxHOeHX0q/zNgrwz0eW+IDqvGywkCY3V1ABH0T8e9RrawPt0AFiwElmDfXko3
wQdom9npHLledD7I3iAbPlrtI+/GKdaCgtgSZO/3KN9UsewqPxSZBykJZ9g20Cg1G/2LVyq/snIr
v4ZWD2CWl3QwcLJAyq6DXkeYRVeUBT8NzK4OzZD3d77FSVQoUH7M3Lsm9nHWHvAisAhc9odSCDWl
KjtWi1OWxY0Vdt7Jgdywc/jUfvx3VG+srJZT2M001wpWLOsXnfsQD6XLBlb75YOB1SnvdDGi1AsD
Xbogip8t/djpzWUb64P918iCuVsUBhDvfsgvSyvraDWiTj9MNzmv713D2fkG9FcbpR5GSJ5bJI1T
niaInEJZBc+Xf8C5Qf7lxgIlE37MGgvX9wGHKBxq+EWmYsadnfQfmumfy0bObYi3Rpaj/yYU8YWR
OxY05k/2hJ5sLsJsgkaLcTL0l8uGzo4GJWyKdzNO3jp4U2SgkDOl2alr/R8Zr3+hFQXsYvp02czq
tvl30VBkBjcTMtUfusKsahxqXjnZSXCOJ0mm8VSF4CG3nppigGKI86e1Pvks+mvTRYYU2WRE+h/a
LbA8NSIKFCKo94OSveBfSn50Oxq2VIaDn1/ZmOdmEqVnJDoQ3oGvb/n7N0sma0cGbGiz0wDh0+6L
6F7AIXl5FlcO/98RLYzRYIkJUP9b3dm5NbRgaketCNL1gfVUic89jJbv+3gWYboALlvIeN8PobKy
eaJQGE1awaBA/cVWV0LUMwNYmh7tpe8RF9Z6txVVpQxbujQph4259a/5hnOfx5sezZtLfG2vc+9W
0PiTxQhNCn1/qz8Jxfg7O0BxQh7LpgDMrMk7R9OpLLP2aWJkoHL+irT45dU9c+YDdDoBfIQLAB1C
K+8pPEM4UzYARkXCVPwEttKmYcc+FzQso3hnZZnDN9uU0ZFXA9NwX0W1g7j1d7/LrwDVzywDTKCu
D658QOLXHILaTPHqBHXIyZvQmuekN6jAxf9lrv7fxGquSib7Zh5hgtlHBw14JMqqXX+tMnzmSKNa
8JcFCtSEONjv54o6umk1UDnJUt6bnMe0PbRPlwdyZq4AQYb3BXMrTsQ6RWQFaT93qHAmfR+53R5q
kZe/f2ZT0eXKRxUCjSQYxfshoBc3yKfexImrf5vGEJr02Gg7GszPhYrYVlhyIL2A4UbLPLDO7+2M
RUCY3TGazD/7/KF4UfrTrgMGCFKieD9gTZyVe2UkqDrCgiCp2C0/tNeaKz6uw9KptoihobEcz+fV
hrLwXGjQLxAkYP+d7sg1mssPOwkZC9Qc/woEQYBkndAdiRGkBW/tRNU37m97uLGCzeWF/jAAWLDw
9F9I10ABvpYd7Iwx7YxJuknTZSAIgV7u/Lmnr4N9hCVeGtKwneBhV1NkeDrIOmG5SVmEujyUwZWt
+vEVgBXGMXOW1ioU6NbXG9FMyypt5iQrVFxCzEZkO1ANhwY/Vu0U5sE9n54G85WRTZfu0/aK2/oY
WS72bWiLIZcKrs01IEmTGSRIJZ8Tizy6nR1nKYnm8WaGAjYIzB+6LgZ9LftsUI59t0BBkfAGNc5H
EKZloIs+tcfEqzaVcZP3VxzMmZ2HrwLVg019RnJUFcJwS9VMiVnEqbpz5dHIPhs2YAi4FIEjRSoS
Ze9VWJJWA3VSFzj6wv5lOTy2jN+X9/a6zLlsPVgASAZDccgHpjKbQb2XtcOIzd2FaI6EnFiEB8zQ
Pxhz4vz0XonwNmQsw0my/WXbZ+cPb2sQTkCgD5HFe8cGfuHarHkzJo6iL3pCdnPynpzuGkf9mePr
2Ai6ApDwuIhWV3NYTpB7BAZvSmRraiwU7w5FXlyTuF2lYf7OI7Y2siLYCgvy6v1gOC0NqYUxJX8V
zXv4IvO3KaaImCBsmR4vz9zZIb0xtlxNbyINj0FhvAK1QZJJqDyXMdRjr3mM5fZ6k1b6dzxLOhhX
Dxoe1uOxOjw5qEGwuelTUEBd3it2qn1trCHs7CwqJxaWcmvKK3H42WlccItotgHPwZpSWA/ICKAY
OSWZkiL0tPdlhHZY7tURSp07WZjXPBNyAOuR+kvghqAcClC4zNeafbqBRDTJ5zkx5p5vZZpPf8Bs
7TPII1sdWDZzsLYGmGM+FvdzXrWxIYoirgnaHnJoEYMpSelobICL7b103iADN4EmFfrec6Uq1IgQ
sS38y+1eo3s9LJxKPTHlQIJaFd2el3awYYN0791psE4OqBXjvtDBXT0Gel9Y7MVp5PC1dJ3xV05K
uieMGy/55P4y/KHYQOBIPHpZXm7kCECWDy8fWWTA2gTVj0ZZkJkGRrMpY1Wriof5WKb7mTbl1mB9
fWj56O2Z2+mwV94c9x7YHCmfpk1rkvrZlzmP3Fa4YOBz9MkpRxI6dunEg54g4Jw1zZ2aawoCH49u
ZaH8Y6ohFG/VVRNDmhT81lSYoVWaw8ZvF/E+3Rv21k4NEJxbbHr0ueCPg9nxB+pOZei67E8dmMgW
kq54KEaCrhIkpKLUBBMRy8FmVgNrelc6ubtpypzGo0OGuIWe/EZ1/Xf0YojIJaUVd8FkxfCpgIdk
ZXoLIjnzvrQr81GW7i1D6qeZN2qqxqNL03LDae6FWdWxg8f6ae8gZEc5xtoyz18oHYJfhJRzzEXH
Q9DnsLgQ3NwIk2BKB2FsqJL5P1DqqW9HUplIWkBsJXS90bdue84f0VDmRIU3pid0fv5w6nzYT7lu
NKZeUijJIz+wN1yVhT3JXunUwc2OQ/OPNfNgiPraZSrquvl16gSRUWUF5YMRGEMMWL79A7y80o2H
wKbfeMDMVxuAw40xdIaIjMn3n+3Jrn6kfml9oYGsb80Su7G16e/OrPqvszNnIabmCRtj2qRl/7s0
RuMpzdP5tmRT/i0oazc4OJz0MfHV6MUu4UGIvWjXe+Sh/mR69h4HiaI4Z3SIy2Bie9QGdORx7e2Q
xskeK1METUhboV6QM5Y/eMN1ZBoZ8i6dPXxPJeqqUKAw4hRvexYJPzMiPRb+ndMOT74xZjcdByPR
Q+MqtuONAdrbEcQO0Bthh7EsO3Bq9u7G6uFls2WTTMSv43GYksatNeaZ/8ydSXyrWKAeFthpiKZE
61mgKOodUgDxt4PTeE9TirkPPdQQATxQ2b1hVexL0TbfbL8pv8rGfs1TIHymYWoi7c6QlB8Muc2x
SrMxki0WaXzA3NKvztTbEYTYrJi7dR9DTrPeQt8siOvcfCUz+knjqZfQOOOqiRAT448OHKes6OkL
GNl4aKmyik10oG380ZTfGE5mE1G/ZHdu2ysMFJWzPhjQ1/LDFz80vDDIv0Pt/GYFmUMCeo3YGkqF
RW7wHxJVhJ70xc4qhYyCgep49tI6Jj0V235yi6gCb0uEZ4y1dXTXHpyaunHOMv9ZusI8ap6yqGAT
iyrpuGCgC2g4zGkRNmw0o7mVIB/ifnfs1GBEovBEDk8ooeXLB74DYXv7VWrX+OGhfhnOruBx6Tc6
snkBXpiMD7u5CEoUtSo3xBk2I05EGdlSQWWx5a58QsOQjOyUB7uy6OqoU/74RyM4uOnwiPmhal4c
HDsjIe3rnEHupuyjCfLjezgeM6pJNqDNVVsvwqlkHaGapG5L3mY/iIG7J+R4TkWO6OYd7Tx9dERL
ds1g+JuhsPRXW+Wqj8agsWJD637HpiHYNyRz47YW+gmiF0Eo8i7/Ypc933UcZW4Nov0bDQTXaUxV
AzdujHuUloNIWMq8V7kg28IAOL70vOkkCqli1QdQYK1mL1ZBXifa6L2jATrUfa+MecMaL/9HsqHc
i2myolGSCiBY07+ZeF0fPZmaYYoKAoAq7Vz/lk4BZzcVIjbM/kSssYpESk/MsNIYoum/ILbGQz5U
wDEWxVfkeEsw6RhQik29Ptaly7em4cNr0Gq+z4eeh0ZQW2HetrgY5MzvZBvICO8iHdoFGjzqPgc3
oZtWG1nUDaqgkohj19r4TfhRt1r0asv7XN3NtqRg6gm6jQNxvA24bKYIqgR1nJHJ3TNmWtsUYMsN
MH0IkpilvuH2LTZTJvhmHvEW8o3GjUZuiE2TY0/r2vUOHYCh0ei5kEMyQNifATN012pVRF5X0UhS
909BvfmpC1j32Iim3EkHZn3VkW2QmlVIWT6+VH3hx+3QzyEoIsz7NAMu0lHCPOQ07XeNIZtNBq93
pD0fNkWpvW0HVP1WwvEfuoWexOhy7+BCZOlJlWqIDAkEFjLXaA9usHdk7tsbP9NePJeQxDEmdLhE
QwMVndGRLAbQCTDCtHdviykw0OKOP0jqV9GUAYdEa+hClAOcxmTk3dGjo7URbZU/SoEuNke2zWNX
Fw04P2b13HYof1lT4J46aeFHV12x0Ybuv+dqysIxmNqQWlCrFaQfdpWyGTpmMVmhTVm1IYWswryh
1aGwU8BDnbq9aSq8yZyJ8n2HTYwjzfsnF/3pP4WnRKw7X+9tTocwtUFCJmb1qyaODKHHJULbwjYb
89q6wZFNIyQM7W3j59kOfGLw3X0w74HAxyEDJj8WVe9EY9nOoTMX7qGvDH2PIN5zj6gBTUOYiVRs
Hek95YI1x1GrdlP3JvasN6ODPa1BlqlM79gwR2/bkvhhoO3ybkaXYeTJxo+NmpQQ4EJ0BYZfM3LG
BiEkq17zygR42J3dA7JT6bYFHmY7BK4KTbMIwqnyJIA3ChiwhtBNM3oUuq/ez2DWPzs0N71qnVoI
RTlcnrLNXadrgZoSROgm3oBurmvcGzFl7E4aGd85uapf8tlII5uofpcXlROVknZxy7iITShnbYlZ
d7sKUku3iAqwByf0KI4qM7dgLqIbqPCcFMsoCcHLw6Oi7ciOpzV0w2q0bcbTctmAFQxrOo2IIcbc
fRxdFOzd3IDWAMB0RuRqNKq2th7i1MvHTSol31cyU8ksinRfSyXvyxmyQkbXe/c4R9NmFIw91DI3
77uqzkBZaxtbYRkDQOqoG07QgfLDsjBFjHRGsxV5n/axUr56msDZU5A6Khzy0CK+3FgqG756AddT
VING7JvjTzKxWpX/cps+/4fOHtsQQed4MLOfuZVbYWoMRYQYxImqljqR1AhlAaCz9+DVodu+S80N
au5Z2Grpx2QOxk2v+BilJTo4deOyrTBAsAJuMXdPLdVvCsPCpsOTLbR0/TrVFN0vIy0fArSVxU6V
oWDuzhNYWZogHJE/2TC3NjaZNfGNR1hmRoPV2GTnVtOstyD4b8DmPaahm7GvbHbRFtD33SvCiIxs
XJQZk8wV+pZA7ao4CiqaBsEsZL9Q5FSxcEGpRjoq7ynzfw1dPoRNjU3vpk22HdWIoBQQzn1KB1w7
Ja5BXtTeZhK6P6DJSz0NNaB0PqurV8cu/FuUMvovfm8URynrOfEMxr0wB8dwfdOxmZgoz6VtJKSc
rQhIOfEgRziEzJ7HSCEtgisF6kbgVunRTU3yRIIy6RGRGeja0qbYZkio3lajDp6VVaRNJIZGHceR
gSmnT82hDcH+wn+D5kElroGGgoL5+U3fajQ4Cs14OAT5GPVo/4laRHi7tO6NLe0muAfCvQjMXEE8
29awL+o229d0kLGb+9967IW7tGl60Fel5csIPqBbndUQVC2XfNGk+XMm1LQdHa+O1Rw4YOxuzS+B
3fDEZgYHnx3P8Bxq1c6ZqmBjM10/66LFK3wuq4g2+RL0KB9qSYQes36uNjVrvhqyk5tKeOVtJVRz
A23J/g4vHoY732kfSNGNT77XsoPZCWwV6eSHlog/+L9EnA2OghAhzibJJr2jEPE+4LnVJm3TIrLv
rABaUu6QbrKc6aSYaiM0Bl9sHLsvwtLFE6MEdu3ZSYm99TpiPlAc7C+96dWbLEvLuBJDFnOzBPXd
2OobM5+r7eTp6ZG7Zf/oAqsN9+laYTUoue3yNApEcEAP40ueukasBMSkmD3kkSgrfW+PeCtJuMMI
TQFya9uFu11k5CNHmsMuI9qK0776neadgrPQ7bHuuHVf24GIClPGowdGy24eNGS/gv7WsbL+e1FJ
AHV569yBYjcAUKiy4hzocVzVY37MzDqPWJ81AJWbu8wyQpDkNqEx2/NxQMFv06eiPRpUsa1DUvBv
Azr6iNIA4FSAq8dj35U3CxBjWzSCRcE8BLdWI/K4EZRutcdxrYNu4otrVb8E74MH04Gb82iDsGVo
DRR1neIwMR58tzurREE7VbHdd/2DV1bujVXR/ugr87fn13DQqrOOYnTA0T4KN0RCrtjOBJKfGSot
Ea16NyRdPW08pTj4FANvY4yjtWPEVCEvAvHHtRVy/w4zHlovF0deq3Kbs8GMUA/MNnIQcwgXbmxk
h4uBE1kBsdojCKWQsERzWZfUFpn3xuQGYZY3QQymTyPKaVYcIEdPbsYga8J0aLIQgPXmtW9Bg4AG
5vQw2+iim81iPlJ7yr9Dmc3bBp013oLc/s8k8uLZdQzMJclfBiqNba3Sn0rK8qlzRJMAvQg1y9G2
k9r2dYhwlG207VU7BOIsWnhcY+RHhhgNUU5oYX0OihtQl/Ra46gYKP1CZE7MexNZykj1Qx8XVnWf
WYN1SNG/tmF0Mh7cHkkJT7j1DTLQ9Z12xXAquTE+k956mvsSUp6NWdKnlLoPjjaNZ1DVWJANLGqQ
+AmaJVk+vNIsG+9qtHpEwk3/0CpXN+j8G4+2bquDiysr4tk4hDVEzxwoEg4L5WcpoxqTY8C8Mv2D
l7IhzoWArEQlmqjiZhAOsmNRyklz47SWudOVGURtE+htmaV51DrkxUHxZz/zovoDCjQSzlO/PLmy
YpMTpvEU69oHrwcrUG/TmYR1Y82PHgTlDp6yRISI19z5fvmnK3K613abxyPzEJdx6dy04HTeloZ1
mzVDGQWsMZPW0csU+tOhpwaNQe/3vUS/wq7A42srukIhqeDkUWEhAVVVBiJuvMDIEZiG8bkG2myb
ziZelKMo/8kNo/sK1Kp39HA2dqjptWHdUv1gIJ4KeZ6yOGhbpLd0ae0hsT7f40ptQ81L79RyiM3h
5Zre5EFgb8pmNPZu7xdtONgyQ3ThZ1uTdTXCgKIPeVPSTYXkZ8hU+zvgqg0LHPG9gTzTBiIYYFkY
O2MzN01zQsA8hwYQSWFrYkcxSobQ7kbrLkAfw21Wdvzlk5nSJblH/zb4W9YC+H+fKe3GwSMzDeYE
eGfPvp3rK3nSc8nDRQUBX0Z3Mnjr3n+/kkx6gMzMSa/uR3HI7Cs1hivfd1dFxgGSmYHF8X36UKTR
eA3m/CEFj+mhqDuBXA39RR8aVEY/wB03pnMy1AUyhUfH3E7iGtbt3BjeGlkVMCUpyeBpGMmzKDfC
a2R71z6/WgIK0Jgce3zeR8qxPrXs9fNbiC4FHiDarQUk/X6JJ7+dvBzZp6SU3xLpfP/019HGgCYv
MIYGS1vj+6+n3dAbnfbMBOSR32ykh5AB+2x1ET28SxofRRbUkmHlvQlITA95IxuSpGb5gBIQ8uqT
8+fyMM5sJNgAJgH1FbxF1j2mqCBQB2hBkoBi25JJVyFT8eWyCQ8/811FYhmGgxZTcIoBVRUsf/+m
6KHc2oXIa00ShTsSLE1PpNDI0RfffPS2Xqm5fwRVLYQgS9sHmhmRfFu5jQmJxnZuKoILctznpT7O
qTqhY/SLLdlPc1JIR35WwHbptF6AkSDEhk30zrwfntkYYyDcliQ1E2FxzNivy9O3HIP19KE8jjMO
mBDgCqtdUNg54pkq9RO7+jVDvo9PIXKp4YiDb1rIAl2jiFl3UAC3sKjLg851qcov5D/vB0QaSosq
M72k0r61ae0UfdxedyQp0sN1tsm5Rsq2+jI6xmaomjS6PNwzXgFQIrzeManAf6yL9sjq9oaH85wA
ohFNw1F4n5RD+Xd8byys/ILGnZ4NwvYSBtRSiS3p/4cNDx6ypToFGVSgJ95PYI1gOUA2CTsCws6o
sQwuKjgg52fqk+J1S7EPbR+Yrr/CK6iZv7c0WYj7B185iUQKLZtCA3ncy8txDoGAHkKUsIFG9tGx
uNoNaO/szL7t7GRGyYypXVklVTeEaCqcm3ZLSvnV6Mt/zNTdSVrtMuTz3PH35d/wYUug1A03DvQd
IK4OWccCudkSPGPplKCTJsqz8nZ25JVy4lkTkK9Btz064YElfD+RDd5iyCU4UzLI5o/ZpUe/DHaX
R/HBDS6jeGNiVc4G0kiworOnJO+/WxVYi6qHsSrCjGwv27k2lNWtjfdHENQp7KB9HE9njsD7ipM9
ZwHh86IqaaFKtab2yQB8ANEDh4UlFcjQY4/O7qvdCmcK2eAsxjFamNxwz6796tS6bVvaQ9JJn1XA
mkHLuh27AC9+KmVYZVm7L0Rd3EyjzZ9rjwdbZ6h+XJ7MM2VtUJMtRBLoJ7PBhPJ+X5QGqwS61gF1
QA7ER5dnYCPwdUXoWDLS+SfVT5bz7DqwsvQs/u3rem8ObeO2rzxnSAj4h0F1PipItSGHL9VX9xoP
2Yd7ZbEF8BjaJAJszPXB9jtII1j1OCTjaL7YhG07z+tCgkIVwoxJhGSoYu4VP635mnzbWcvojQcm
C9HrB1jw4DpNhwbNIVEQCB+UD1FPK/KqQwq2I32SQxWlRru5vJAfAgOMFk0UC6AIElgf2gkyTTyU
lYIhcUENFVdTee+BpTyrQVAY9Oh5gTODfLT9Sbb3vwtKQBMFLw32bWyj9wvqSqnAdEHBp4k7oPR2
mc1CYdh411ox/rX+pL7bX3sLMGdp/Eb4s461CjriJe072K/oPiuRFbyGqfsQL2IegfJHsW2BN6Ki
/n5AKFiRSukaZx+P6oCC+KJH4rj/dBSwmEGdDfc/8L8gy3tvBkcAcAtbjsns+vE4kweQzB8u74gz
Xgwm4L8AGl+aalf+OJsM1Dg6PSZ5U6vTFCCTjPcIe7ps5dy+A+kyaptg3wcaZ2WlpGlHiFGPCbYk
SqB70i31tGOjVKTIftSvl82duWTct+ZWzr9Xk5542o6JlQHCMf4O7C8T9baz+HnZzjL/74JSrA8o
EgE8RYxtfWheU2ZDM0aqMUFq65GkDZzw9Coa98WXFvTOeES1f18CUx1dtvsxOF0Mu2DJxrWABu71
gaoLXRRQBJ4SDmVJKzWQCWo3hEhk6n619LlGbMqcH+61PqFz2x6dAAi10A7wEQdpGJT0kluAJM7P
Fl4tpPvTXGN8ORdqQRYAWxFIS2z5NSLWMznql8M8Jsx8IPDAtuSRUTyo1Iu4L0NrPnnV3jHvMvuP
MRw+3wsFVwyvjD9dPJZBP/f+zLlD3RUON+2krcDQiqQv49n+8vKdOXPvTCzT/OYpGPTtkree7SQo
JXoOd4Z9umzgzH39zsAqjutcp1AkwxgsgdKRs83UYUBftBCvyr4SGpwdi2OBlxvXGJ5nKxcFBj3b
EagMJr7300u/X8MlXvm8vUogjTmdg6kq8PmwsUU4F9fSL2e2NJpc8XZY/B+eEavAnmsXZSz0jye0
A3S4nZT13AIldMwHi1xpsLCWb63chQ8lZ8Tw4O8AR9jK1lTLarZqcwakn4YWf3Wd29ng26x+cbNf
wbzUzNp9AGCbeyWFcsb9vjNsv99wguQOG4mak06wJ8CKN5nzNR2S3pYQl9ur4soz4px7gj20L2Bj
ABG+7sRrDJBDtYWck8ZmP7zc/NFADAOVLJQeMhZyUe3QrP1zTttbRwPvcnnzn9kyi0IKMkboJIJW
z2pHKvp/pJ1Xb9zYsoV/EQHm8NpRwZJatmTJfiE8toc5Z/76+9EH97h7N9FE62Aw4wdjWL1T7dpV
q9bKDTtpwGCqdMtAf7Zwtyx8XqQLa9MoGHyVz5M1ICW9re1/P/D7Cfl5b4LI5bF5ulheFVSh3TXD
IfHQjO1lIm7PXiKSmT4ibkUaJv7fiCacq7qVQ9npCoCqLgYAMn9OI+OVrP2v3qfcIcvfJGcMV6nd
7y+Pbu68QRhDHs9kjc4YPMqS4oHihkDpq3eTGLveU0y9bGLm9p84af5rYlrBI/eqV6bZt1UyHgJr
o/8oFXjWbypjYY/PbgMa8XEcED4RZZ4aqZRE1aoRI9q4MQZExRfmaX4Qf78vHFl3kOTcgLfo0OW7
1tl7yq6D0X0paze/Gn+taMIoanto0hYrWrGVtVXwri2NY9bCnwB2kt45y6xm5kCvuP/nvQ98Pbb9
77FaPSqlsb286At2RF4s2/crfSyG4WDwjush7/OoY68Mvzp8xA5vNqDW1jmxiptW4Psa4PhG9pAC
nK4OAFQum5jdWvZfE0L06nilBa0oJjyQTlWUrYwlabbZzUXYSEO96hDBCptXAviQVaFJEobwMe1U
MDvmBpXtTi0/MBYcMalUFQVDHNrpBovoiR4GSad4QvoU6N3C5+dW/fjzwrsi5tHqJMBawdtbG/V3
CyBX/4A3mUiumCXCG4oQpyOAhlYLhjCTD36xCfK1dwsExVx6l88t+VQaIJGJQDX9r6dGrFYaw6yi
TmaPYJTkOl+FtvF6eVvNLTqZNzovSceSbhDmyo5dN/AUTz7YVrd1wvImdLNV4ChbO9xdtjQ3Gm5+
onjyVg7Po9PRgJ4lASENlLRKu90raFZtPPKNC3Syc1ZgW6Gd10Je9kxvTUaK2pQCoqmu2klbAEiX
BzE3XayFYtBRTe1VZHowE8AR7miMh0EDOOoV69iytk12Y9YLYeHcHiYpg5Aoz0ibStPpbKlVauio
5vQHSvqrNvqRgvBJk4Unx4IR0T2CP660Jp+MZPAlF2+tTlJkKV0xa4Rn09SNhXytuMOI1dOWUKVn
Rcp1Iv2LrVWx1LY2u+wEeCReSb2etV2p5OtCOvX6gw1I+K4ac3Xves2/lxd/OgtieMRq/NeIsIPd
wnKb0uShm0SkHotvKaCDXPvGyjjZR0xRP4XAkvrZ2QOk09vEGS1g/2E/oHoml/eOpDy32fiAxOlr
CQb68tBm58+hYwyGH3jIRFeTx6VeRoVOZ5SRr2yFh6G24JRnT85fCyIzcEQWsKIZfzg41j6UNiNU
PgADlwIwZXa3kdubSFuJtUV2bheZ77zWmbjUH+BVth86c1jFcfXmlXF97zYFSBoKJmSOE/tdapCh
T4BArJK+t/eN09Be025CK2kWAre5txYUWxMegdwMjAynx7lFPS+SGsoCeVL+kyjBg5E3/lqy6mBd
Uw5bOQhf7Is0uf4dDi3eX7PCjh28vANl4w+H0ujWwBK3i117f7h2xUNhTG2W7BtKen9efUdxteUE
jePTZ8PI3I6MJ0C1dLCTHcG2eS8PSnWPWITzCPKdVosAfEyfSsk2TCKa41F03HtqVqylRg+/Xd7R
cxth6pKlqj6948VCjDFCcIkYASeou/ffm2Ij+9sPWIDZAZISOLXJ9J2uaeDT0hbAKnNQAKFGdgnQ
9zWrltAsc+cG4VCDvBfNfPQ6n1opbJDkrYOPjntlk471Hcneqqbf4kpRiik9Tq7jryFhr3h2mtZt
iCF3ALghZxuwUU990kMo4+hvl6du7jhMRMfkKEkPQet/Oqgu8Eb8NSXFVJIe1A71I0faww33XCjU
jeIufJPl4Ptlm3MTOa0Tbax0Jpylzb2i9V27pCUydp8yHX5SeQUrOTrql83MNR8TtvzXjnipys4Q
quVA1BYhWprRiFSBSHPQUpajr1Z8r2VkWDjw4V0by7d5vcQ5PDe1x+aFKD4ZCtcFRDceQK1Ww7oc
37LqTjE2ibqSrYX4Ye7W4D5kMrnb6W0V9mYQ9UVgNioPxRLukVyvV7wcg4UJnR0QlThY6wH6gFc6
3St2GFiZ47FuvL3avSZJ4yet8Ny1q9Wkj6LY2oZ6F32pEn+JNWTWMoELoZ7Df8QgX4vpstMNprKs
bkq1XpfUDUb1JVB0lHYPirUQus6EF0T6FvVNymHTs+J0oOVEFNW4YL4M6ZnHfTLs8vKeeTWvJt+w
JyFiIjH6kSdiHeH06bXZV/AlyAe6HtZj+Ys2iNr/evkYzGwN2qzZFlAJgBkQFbgqWRmiASTyIRtf
3HFndLcf+D7971Ooz0tSZHHOMy9R2r5QDhVSIMOqsFf/2/cnb3J0rcnl6KWNFisH1QnXkdKv0Ez4
gAUYG3GDhPncUIIF8h9JPGjyQfajFeLx18rLTA7dhh8OZgyk+KaiyamB3K66JNEs5WA/DKG2kuh8
ujyC6QPC1c9WnT7N3T9J2Z4aqOU2rly9VQ96HFmbxklu3dCgW7e513rjpjTqaF12zkgvZPR+2fKM
L4f3CFTZVGGjZC0MDRViOZUmeORIK0K3Nr9KzrZNP3/ECLgyVJWpOIlFUC1yldDqffkQyw06K8Nw
27iyu/ad8dXUkoUAcXZEkD6jz8GxPHsl6Z2jSjLIskNTmZ+hcv8ydRKupCR8GuwlpoUZv0YR/K+t
6e+P9rZU0dmq9hFv/vZ7HH9XymeEc8CJwFiRwHV2eRZn4jCkBklYw0rEvSsy5WhWalulBdK0LYDc
qOoKjvJV618pPvVns1OaA80KYdwkIX86JpXeEMsdKS6kWr12HBrLr0/tklRAwBc4yOTPhM1eejq9
8BCBH6ZeAeM+7JfUaeY85rEBweNo5gisoNbGg17szO6u/n39OvCww9MwRRZ8YacT1JedVQ8uJa3w
2yDf2drBXdJ+mR0ArIAKe5gStJj8dqzOR9eMepKd/MrTlREv6WWdX5CQuaBoPREW86fo8xXVjUMo
hawnI6BVwLvznPeAVm7N7zf91dx2gIwwBnOvDt/OmXfOUnollWAwnzLlLrgP3Kt30+nnhSMYdLBs
jCmfTz/ZtHIvxUwz5fKJqZ4sGwg0im3i5eLkg0nXd2080d7jl/BHjE+N59FZfasYt7kqb8z6lzL1
Tkv3Co2lSv9y7W47tS+MzxmGjPa5zniSnNeC3uYyuGsS5WrXghEQN1NdD/ySCGhunS4txohBKsHn
oqE9M1lF1vPlgfyBep1echOqkt4s8FhEGiIULBsBW4SEwE/k5otd2SZmB65PM774TRC+Mcu0v2bJ
Z2eo6q9NrmoEonngr6RYcddjnNOIXzvVfa9a5SPAWqqPoxsGb43U2Pta75t7PfC9Q502ye0Yesne
8Mpon2tA3OQBxAGN4mp9QyhSDRsjHfq7ntjxxuPFv6rAQ9wiFBv/aIvAe6by1FPLt5U3+NSlN28w
YEwc/PzQ+lBmNuUYr1wzplnBG6NViuY3mkmDtemiRkn3XDwt7W1j/hjS6wiUWdde+9D5Umf1v0En
qSvJl2M65sagHnfkwfzbchi8bxmM0PflYDe3qKEGYJ3awvy3B0v2O1YHaXN5Jc4vkinHIOPkyfDB
/yvc+VZKt5WcGKx28RTTNUoz99WEkBz6IxPi002r3DL1c0w4uyaiXWp3eQRz/ot8xCR2htz2WUCR
Zcxk33jmkyx3u0C6GYvfeVKvdPfOowvxsq1zZzwN5a8t4QD2Ra3HXomtobX3HrRNprrwLpuxAEIC
6jXybASBYrlIybxUK7j5n5R2l2+NJSKt84CIqBgvP5kgfBBZIS0vJ13oKcim9F8ankCFMaF8bvSl
LM7cMOBfJYKFgnJiVjy9F6sw8ApJae2nQP7e3qf2++V1mBsG46D7mEj5XOqT9L6U+55jPinwvT73
9gh9B5TtL2OsdY9GK8cLXFOqyu899VfoHXE5AuUEXQ/e4nQ8btN47RiXKSiponju8uFWsemQ3pZB
NMJeZMuwN6XfbDmPtt0YVY9WDYdSmKb+yq2hKZMD0gWVXTlfMlyUvbXNuNgNpZ4y+ba11nI1+oHi
gvo8UR+sMylrXi5P2Pkxnzw6NFmgEKYqi/D7vVipWykZkydIA+SJW77SVuXVxRVE+HDq5BOIFoEc
nM6RT6yt09AZPllysR4BylVmD5vE5vJIznfWZIVcDPHQTLiSln6mho0VPkntveL462683iVigZCU
wh0tCGcdPb7nDb0up9GTlsgrw6LxX25WXf/v9ePQDKgWwbZOb0oxcswGg+JdFj8NwTp7HpZ4l6cF
FTYsB+Tv56dpPHqNhErd+Z3B513j2xhspfoTZBrPRb0P671SXO0WdeRjiejwWiSuxJWnmmINcs/u
UtP4waK5GyK2a2cLDluLfDNlW4jqxcY0qDat0K6z6ilXUfzaZ9nN5e9P/uh0uvg+TxAHKCIQXfF8
BLrsB44WVk+KWoUPrWz7L7LU+neRYZafdLftbjVJtla93y31j53v58nyVK43ERA44xz09Vyt4rqo
nupfbbwKXy+Pa+nrgh+Whwh2jrCsnoowWJv1bfuBfAilEPpMCB8Q4eS/pxvNiWI4LHB5Tz18BcMq
1Jbi0bkh4LJYFbKFzJRwUDRP0VNFZ+mH8lFyP8na4gpMr1hh8dF+MsgPoOjLNhaGoDQqnAu2pz7V
2Np6aWes3RI2prUcJ5Zz441N8MI7L1vTv6uvc4lXxtqp24JXt4vyKb7BkH5kroNmouyWa072KztG
QUTWa2XaRsxmJ1FHfY5a1d74mW/vCieWIIMY4g0Vh3Dda+oXr6uNR9s1pJvQT0HuwdU+vvaOOZgr
JVO9m4q+kBwmOQsqxSwc7zu16F6Tmju8M4MOaEklWdK6KuVhk5a5dfXLanK6Jl6dW9A6I0hVOQto
hvjqk69uCg3u+Ks9yOn3p/v3yF0FZd5VlTktwfAl0d9048flc3AeJJ5+X9hEdauEaaJLylMXB/Kh
K+vqQQExAemi3Go0q/tq8AixeHG122JDIdjGLYIKz1k/rVz4ajPUQ3FoxlsrfLGLhSv3/Gycfl+Y
tsIuGzdv+H5Lu66C++gX/OIMvBQLHGtimCnbJGYHKt/rux4GbuDNn2PQGUYPcR40DjGMb9JD4cco
QH4b0mRzeb3+gI2PziQJAmT3MIwitAMRvngm88hLPAWSkGdX8eEfSBCizgdIAbPAHKRV7w7doxJl
9rZo5G9hGyVr3TWfZT/k92gtQGw4D24LVCo2SWp/4Q0abbTGg/UsGev71mterRjessu/WaxRnf3m
KWo92sQKNBKGkhjpc67nMGhJb07t37uF8oZU8a7U2nWKgquj9zd2YnwCEbRuRvX28m8QNsTZTxBi
sMFxI4QqmDZ5/CZJdxrEfP+bAeFCMVq/l/1pjM1XmLSKaOHzQpz6n99PEMmDdNoAYl2WSyCpc1ha
nrMihbXpIU8+N9j5wBiOjEyTeLROZYiKYiBjBB7BwaSLdWHzLg1CuE8CmO6qeBrExOo3bgbYCpeE
mgV/djZPwlaDidO2w05On5Pue9jc6kqxbYpPup/tVGkJVyimvc6MCZvKBkahOqXGeIbvlXTvGjnk
DF9TcrVJ/Zo5T1DA7ir931a2dkH2Hnq7y8s1jeXMFRwtl7DlejXTY9nFfGesLI0OzLs42ozdgiud
tTIlJWkWgMtYjDC7OHOLuLPT5zFeo9Km5PuoIfrfXh7L7NYA0MoNSs74rAXMdCWPZAXHp0q2qrJz
il22xIs86wKOTAjTNY4ZHHW2mT5Dzxm13xxr4S08N1H2BPrmRpuifeEpCeVQVfhKlSF3+KT3e5A/
/b4MFy7Ouf0NFYtGdYPHPIpMp0cUMiOPChKDyO2ndrx3VTpqsq+x99JD03N5Sab5ELcXNRTKQ/aU
dBEfL3qjaqkeOdmzBdWil3lcby9ed1cNP7P6JjEW8BJ/fvmZOZN+CaodENCJ/PrFSMbA09nNsVu3
K7PLYVYNU6O84bflq7iHc9A3mmg9kjyAvsyuNgAZu33SwYTjSlJ840DzAuchV4rdJf6dqTXxLjLs
eA3eLV5Lfg7ZXCMX+UuVG90XBZHVLYzC1mNlFOlnuSpejLCItnpV/2MMcfOCwJb1kppmuElVu7/t
lcCCYbVKi1WR2XCnQdn7swzCGuW2wt0PpksbVU0WoczH9IVm6WqpHnG+f+0J+cAWg56TIrQQqmlQ
f3pDSY077b+6yTewoQvu//wMnhoQ3D/gETsfAwzYwx62mQ0MjXK9JF42b4SLDFwuKQRTiMxgQktG
s3bkw6Cnm2Ks16P0Wa8WLprzowieARzWJJFG/61YBUTiyaxVqSmeWZW1Zj4M6WvlvLp6tnBEzpdE
VchIwj8GLAAQ4DTYowtTVmu/ldgEz5m9Tsz10C58/3yyTr8/jfPo+2Nu1X6f8v0pkW/vnH7rpAsw
kNkh8IDBcaE6T+Xh1ERvoEIoOW7w7NfWpqInzM8W/OLcIJD+mMomnO0zaFxi5rKvF2nwXNj3QbhP
002ULLzClkwIrr31pAhqqSR4bpu1msFhyGN14XDMzdPxKATvPlipXGs+ozCrXZ1A6LW57G0Xvm8L
FeUMfUEtMxH10+N/vSSBY3chAl6YI/Ee763BLGGsDUipvZn5v21ZruWlJP2SDeFw20VuqFaMjaZY
ywOca3f6UgypzJxt7laO3H/IVsQzN8ANm0uF5D9bGezvSr5GCRfBnRD5R/c10dR1rd3C5974vxvz
l+T8ToMbv9lFZbW7vGDzY/37O4Sz6Wht5ULh6T+P6qZRd7a/MdsPmKChlXce/AHnkE+JZMmQ12Hw
DGO5Zu5b90u51IUzN4pjE8Lxt8q2taLID3hXrGWoCeubRZ3OuQU7NjH9hCMn5vp6VUpQNj4H1ruS
bKX0xirWprG/vBxz5+fYirAc3AaKJyUec+XSgH5TLKl5zE4USA+qHGignN2+gTEOIWqw/nMm30L7
msPvqGw/MIQjE8JaaCRy2ypW2dk1/IprO735wPeRp9KJG8EQ60IAUUlKVNSB6T975kqSYdheuK1m
F/ro+8Lvd7S8yUiH+c+N80hxPEwfbeipgo8ciiMrwnZCEMQIStfwn414p4b3ER7fXqrCsyNPQ1Gi
3SMTwl7qBki2ysRiId7RbrPtNfDZtFswMl0Yl4wIj8fOjoFXp8xW56e7opbhpYLc1fjR6NvGeobN
Ls4+/2/rL9ySRu8rPngX/7kfdnCIh0uuefYIHk2bcEW2Go2JZj99H4Vy7WBeqdzHc/tkWcR6uRSk
jh1YfB/azOp3vMT4s/DzDeFppdWhVZYhCzKqq+Ld/Od/mnxDuBrVqNZsfK3/XNd3RrFbpOOYPXxw
ZtHyRrkGWN+pl627yrYGFBqfqbsaBdx0jwG0ytrbB0ZxZEXYQn3nW51a4gUje20kMG1vLn9/1sse
fV/YQhVcbplnyf5zNd62hzC57bsFJ7swT2Kc1WSqq1cdI+iApVFSRlOn+52771ePg7IA/SCkapUp
53C6GkUdAS3vPe+5zlZFv87zfV8v8CnMbFfErzXygeQCeBYKSwEUJ9Bzv5HonndXjvWrkPsFTzsz
VaqN1gf/YOdMolbWXTnifeIe+k7bDNG9E36xupsEctrLkzX9UsETntiZRnoUICiaZLcUIdxDLH2n
zImIxrPqZBsTPZe++K5mCxM3nYRL5oQLRLW9HukGzMnaexIeXH8/JN8i/RP6pgsX4vlunjCclNDo
w4LjWITYu5CmjUPkygfDvEFUwUofIbG/PHfnu2AyQdqMnMBM0sn0eDVA0KQcUnVtefq29pcixAUL
Inx/tOOwSv5YCL5NEhxLabm5SQKpAmgFkSsyjMJyKDXqL2naK4fBM8FBGZ/zZLiRsnZ/eaLOV51G
c33C7JJhBI8snMg8pLMC9J5yyGDuQaxpL5X5L8Utth2wyKJqFs7O7Khgf3Do1oK8TSzTjHk/JEPF
qBKpvTMCd2WnMvoYPy8P6vzkkLGRgRPRXIEEoPgWglsfALFPrFD6/X1YdJ8rq4zJkI0/O9e4T8fx
i+1fn+bEJkX5aa14mIhdOL7fOmXYxTQSJFCpj1HyY8D7oDd1U2pRsOAa5jYfWMj/ZouEkDXStNII
M185ONVtPT4RIV2ewNnvg7gHng696llvimG2wG5JfB0i/UsQ/IwpTFw2MLcPYFBVOZt0gZ1RjUCt
UoDEMujcDxCXsF3f3KMjC9Vdq5kLW252LFNuGC4QYB9iBFB0Xa60EnOlm9WGAvza0D4yW0cWhCsH
7W/VGwub7SbnX/ww+0JpdSnLKXZ4ctmwv5CYgtCEsvpZB6Imd10k1RYzZqLzrYfcAL78CZ71V8nX
VpYy6muvrH5nIy0yvh8gCZjduLmyqkJpZRb59vL6nd+B9FwpADhUmsHo5BPchho0rdz0NJ0Y2rr4
KtEApByK8QMrZ0zsnTRK6dBXCbtcHgarbVxDOYSan9zYPcp4RW4ttUbM7Q8DSP7EVUAGRexZiByE
tWU6pQ4BOmPeC1fuB7bHsQFhruzcbVvclXKwwk9Bf38lxvTPxjj+vHoaJpS64UXlMCqH0QWXsMmu
Dm1Z6aPpERahGFujhRdLOUjWTZvfZvLC92d3EihDJA4h+dbEYKDJ+zRKGl1BWm9dF/vKeXKUTwjj
XN6vs4t8ZEWYJLdIaIFNNRxmEW6UJtj8e/n7M7V8KCJoUiTwgwH1vMolGSExB1iRIHkzlC+pGSF7
cvDVRzXIPpXI3hq1u2njHrmip7ZbyPPOjQ7mP+hKAfCBSRNihawe0Y+mR/lg2zCieunm5vLo5oIE
C6dDm6UFyF/MkSKRmeWxQvNn1GdusDJku1wbUtR87QlQdq0qp7cG+lILAenczsBd02/tADw+w6Cm
odJUDbCqQ5eCQmuyeHwwKqpfWW00dxT7moUa4py9qSeT+iH0q2dsD8EQ+VrpVTK+zNwntX1ToV5m
7kJ3YTbnVuvYjrAXhwH8fDYU07jc9zEqb1B/+Xr9gk2tMywWMlBnAVCBruToKLC8uEO2N/zwAb4U
dFDb/iFWjXv0yK7PcTFlRwanuT16q8S+Evq2jMG0ejfau8wsNvnw0urdB3wp7epgm+HKoa1S9Eaq
5BadJcsQyOXrxlnLY7a5PHVzqwOYl+iKyj7g0envj0aijUNOwW8gzxQgQZOjLXR99YrABgFi3qbo
i0EYfmoBrdLAM8ZpX3c5/dOH3FQQffzn8jBmAqxjI+KtNsR1aYU+RrKOtlliZJRtLQAKqrr7iKGp
428C2561Z4co0EbJVH516ptK+uXW92X3ctnEzJJwM5PrB08GXZUsxFdRlASBJUXaIdHfPec3ULLL
3585+DyyIMnksUWLkXgFZUo9lpJEA32YPZTVe1vsI99Ah/rzZTMzS0K4BLXkxLbMdSfs3bYolGyg
cf4QoI2DVNQ7uhkfsEAnsEr/nzoFTqc7C8UhYyBXBBNAn2+DpHuoe3dblEt9v3MDmcDu8JiC8eRS
ODWTK6VuDzZ33Sg9yCP6nWO4LvOF8ujMotNYDLCLEgUocfH9m/XpqNUjd5qbPcrDY/z7+qnSoMCi
ZoEGFt3fp2MwJQc9Wpvu+xiNPGRSDknuvI6uvODrZ6eK6wveAshZMHZqZkCD2O6bjq3VqvtBandR
Xr8HfrRQrZ4LPyBeMGxFpRsfRRwhxgSaGpVm6uF/HcedFDSHtRYHt6A2dhEqpas69G9SD6GifPyU
ltlPmCKqVQPj6OVZnQkU+BnsQGaUl6MIi+9NH8FzJ4Tdo+13XYzksZF8bULzTXN90vfD+2VzImvr
FPuC9eHsUruBAEZssGzpu3Djtoasga6+3Zgr4a+mdFq0zx154xd9ux0c8Fm9KcXvZWOZm8zVu3KV
oXz8AR9CFmWiVKOd5axB0SvtkgYAfonn9yva8laD66y9hP6+pZ5YEWL7n0FrmgZXE4bOyOkHI/GL
Cl3mg2pmzYPvRW+R1HvIK0aNv4/NLHuMJc28k0u9WteuaW8ayfrAk5eDz5MaWBdQftGXmW6M7G5D
H3Nf+VvNzp9rzboaYMfaHpkQLuK0ox2q0ujEJiWwMvsH3ZE2pYfgoLcEWJxzNdPzA44vuoSAEZ8e
Un90kFZW4vGALqjXr+IrWW//LBjBEavFwYClSTicUTeSqBrhv+zWrfdoyQtx8nT9nSZuURKeON1g
dqPVUHwmOyFv5FaFY0mJc1Bh34NY3hbKl8TzaJH9jF7B5UM3d1vizaZ5oi8QVN3pbCEt5zupWw6H
e9V620Hd83b99+nmNXAg1GRpQjv9flPo1P+iejjQcVtvTP9xVB+DpSbQmSVnd6ncMHiQKWl3aoRH
XG8V7WAcIMxxX8Ly9fIY5j8/kVZw1ROHiXOke40p0RONwsn31LgNSNlfNjCz5vz+vwamvz+KUlOt
kso4xQCuYF+qJaNoN479ohrttocQsVW9zWWLs0Oim50mOnsqp6mnFv3I7gY5iA1yqtvA2ycL1/3M
RUkGzUA8ajr1vDNPP193bZlWZW2hUYWe+Lp9TsMPDODYgjBlUZu3ZmVU1iEdf0UUawLNWliUpTEI
l30TeBBGVqV1aNytomzlclMtnI15C6BPoXTnH2tapKNl11zNyMiqWwe/uiM1m0Wf1CWiyJnjzUL8
NTH9hCMTUlrIQ0XmDTils0qkyRvq0ff09frddGxl+hVHVozYVsdyZCCBfGPFe3UJDTFtF8EnIpyI
QoAC0TnoFOH7jpmloE5j62D4P8zsDqrsPPihfyvH6/FpVDOoJpComMoNYgOCkkK4Y6eZdRjjb5X0
28mvT0qcfF9Y8bxoFBN/ax1cu1138rYCTOnqv/Jh4badn7C/4xCWva6QKGpbxtEp+1a/cX1kk3fu
P06zvbzws9uLu0PRaMrUz2DzaJ1IAwkf8yAZ/8T0n9lPkb6+sotxunCZtL9GBF9VuI2a6rZrHuTa
fvMT9QbK0B+XxzHNx/kG+2tCeMyFgyoHWieZMFNZ34o22nlpO9BntNRQNed2uQ3hgp4UNxAXOz0o
feahrgR7wEHKVkOx8ZYoR2fGAd8nOS+IjYkoxQdKMaKI2w8tRGrO3khum1/WEoXAzAgoh01U7BTG
aDEWrlpVr9q6gw7w0CAo/jMIFjbU3ADgTFZs/lVBFAgXh1nIDgqxBjdhDjA+LNZ+iXLBy+XVPh+D
gwVuPnzJRGUpjMGEF0pGClg9VP160FZOe3v5++eDmBgYJ2nGifvxDBcxogiPPBjp6YruTqAF20yN
9p5vXn3IMYMcyESfS6Qr1ihtcPpZqUjqYejBX0g703pOlE91tFfl18sDOj/mp5amCT3y735tylFW
YknqvzjFXQJQWwFMic7vZTvncdCpnWlij+zkZiglWeygpgIhjK49NUW8yutDr6WbsvxUX4+Sob+E
ejlhtsZuFk+L7ZS6B8uaerAsj12AZLb3gATlSh0/Xx7X3IY7MiSmWLIhj215MuSiktw330uAcJct
nDt84DGwKtFTNCFyxC3d0Z8LSW5hwBhbbEY9Qswn7P7J62gXtNE/6ti9X7Y3MyJwP6Rup1fKuZib
BFlk2yh9f7A661ds4mqs8OoyyORjUK6gREoCXyQHU7RMh1RN7w+h8dnf6f7CmswcUoXAyJwePgSp
mrDXaoRuVd/j89Zb1Hwq/Yc4WliT2Tk6siBELYbVJH3iwp/tRtGqqb8MS8HdnAG0mCc/zx/4s9Pj
Ivu2FWhqCh0vCvd5ba5a70odKu5ekgJHJoQgOPFss6cZEw0WIsd63HTkB+NuIdsyk/jBCsLYJvlB
eNTEpfayQVPbht3UVrcIxKfaKi32prf3pDXH0Ri2iCaYS0WOmdmjvobUKLAvHo2qcNV4bZlEZV2T
6la7tV01tA5ffw9ggUQ6ZW/AZSI+ztWHSmk0BA1S7x/bT8F5bdpof/kgzuSPEO4ieYuw3JT/tNXT
TRDHmhs3LbWaPH8YjGEX0aIlp+ZKjm+95sHL7uI2uc2zqwNZrFLvIH0/McuI+VwSvbbfqyTZqwgh
2LH92RX6Vk717xDRXJ0GxxQ9YUTkVIjIhp8OUA2MRJGbjKSrc5O2vzvlUbqSWHXa5ScmhJMaRjm9
NU1BvrWWNlE3PFRVtLAX5nYbLAD8fm5sHtxCzFFIiVJEUkBuM2w9aMHqR1Ve4m+duT4JLGHGoW5D
fCOWovy008ZJj/ogdc4uceKnpLDXZgIhZeFuXAUV7KAqFtzo7LgoHpAWoV3l7OhGUsgzP2V1tNpb
GWQof13e3zNums1E4mginuApIfi4zLTbwMzd4ZAFD3IRIUMdrtrg+qsG3g8+TlgLhFF0pEhC2FHl
kdKLoRMKy3GdLD2UZqbpxILgR4dqlMJWwQIrYn9rlrpYp//99P0ycZ859G2Q0kH2TNjAOe01amlI
9cE3irssCfRVqGQQxw+PRag+2l5hriJFR4NkKdEzNy66D8mF0qkEEangRIveLzO/SRtCqG5d+e66
ux6bxNB4UACeJQ7ACZwef801B70Z/OYg1d3KqD4N0r7vVpqzvbzP5u6gidN3YjGnToyvObWTyRKg
CAk7GhSATbaTK/NBlm7K+s60xxul9jdRmu49e6RBcaEreCa81qaUAxct83iWUaZeNUqeFjXokrxK
Y7SOm7uhAdkWXw+OYi6PDAl3xaDVU8I8bg6jqcHAnK3CGALZyxM5tyM0uMZoGJV5mYgN4pSHAivM
4+6QxG9SBJRt4azOTRYhJ5xPhDyAXAVHGqtN7+URJb4isXc1vlRpzFvNs1G/WHBt084SD9V0daPB
QCnujBUKsmADsue0PXTV59HrtlH+w5MoXrjeLsi/XZ61OTfHIwR8K6/fCUdwuvt0PTH1tGb3qb51
Y/awDSVh9kuS5YVwYeaKoHTx146wA8aqVTp0IZpD8K/pVQ/lT+173WUPxc8P7AISdRbXtgLuwhTc
dp2FSazlfX2I2g1sjEsqTnPTNfERUSlBJFUT+xu6KEjatKqaQzPEh55+OLcoP1v2ErR9bi+D6mCb
yfge8janq2ICVFC7xOS8RP7mt6cstYnPuW2SmnBnsZkpsIqrngWx0gVuc5DTQxb+q7dvBPBK8ymn
Hyv8bqW7y5ts7uiwlamTk96cZHRPh2NLWpnGMX7GrRAc9L+V+c9kpHC8lC6YoQz5w5L5X0PTvB69
452O2rZaTYaSR60KN3rafxpH90Yz89dCa1ayVz/pUbZL4KpZ6/Gv0DM3LPLCHpwpo/MzTPLqPFSn
Nnnh6qjk3B5rmcspVYsHo64fuiCliiuvS8Ok6b/e1EmCKEb0qWpTZwVs9CawtZcPzDm+imIIIczZ
wzzvFKfMGg6c2uirJL6x22fLes/cJSnGPx5C9Fa2M+ESgG6RjxX2UmvGRi+5eBCjQ8HaS++zoX/J
u5YOyLJbyYO5SUJ9E6Rvdu390zdIxBkJSuhjui5l+6cqo+qW9Y+NTUlTmdhy4ycrUbaVvMQmMHd0
wf3QLqAjT84L4nRvNKlHyT1gQmLzJis+RXSB29H1wLKJenRKHEB6SQpOWHmyuI4BaHM46PJDquyV
H5cXdcYvkDaibAOoDOpsMV7MUFVvYO7rEYWuVvmbMVwPMubBiHvjEgWiaVrTJB4doBFGMtdI+f1Z
FKwL8mGLxH0zrkdHR5iA50+KRWyqSOTIy+Wi6w9SrK0tOyEd/VwPPzXjxZf/cYd7u/jygTk7Mjg5
p6MheXnmRLbLG7+QPkmVurKT948YIKmLh2PdRe9GjRN6RU/uD4a+LZ1N/4GNyysUVDORLggmSxhA
XBh6Pzpme8h7d/Voq6+Fu1A1nQk4sMDOtVRA8jx2hClSazuzCrlF+iV8l0ZnV491sHIARkZZ5a9a
Y0kee+ZCODb4J7dwtCa6HkR1UCrtwUK4J+53kF6v8+CLXF//hD+xI/imPov+j7QrW5LbVpZfxAiC
O1/JXmdrzkijxS8MSba5gvsC8OtvYo7PcTea0YjWfbAcYTlYja1QqMrKdPsO3OlR4fnPOvceunT8
nPrd7vYOUA1HCm46MhtVNS9TlMxIuBkvTve5mr4zFYvT2um3ISaDe0XIbcqZQ8MBAdLYIwKF9vti
P8W94spY8ZDooQEfKOosqOXIYLZ6mfOmTUcWWXwKegMQFkA/+u+352ptEEJ+B9RHiKN0mQrasfg/
x7FaMkifvtW1ojqxZgApPeSjEd+gOUhywX7adHo5d3M0pggv+3R//+8//7wUYHaeOeb10s9RyzaL
GxaqCHPtLJ5/XzqLegac3TLj+54FPeAgrvaEPDTNdlaVnBWGfAmuNHe1Q3I060Zmv+lKaOi9+jws
bWRAFa/MdUPovfHxuL0uEVTeYGteWs+RAwZo38rCBCp+hfumg8WejYrttbaHobmClxOIrq4Zdeda
w3/PGFZ/+d4Unzz9qbEUTkWsgBTw4H3xPxPyxKFroWe+N83R0md7UJ2xAY2BYVc/ls2T42TBrNoS
a+7l3KDkxbrKIn2xwKAz/aDl45w91e33kigugfWZE9o4qCFeMwJr3LWAldXnSPNxKaN9yUrBpY2W
k984P7hs/mtGOj+occclsMDYdvVmsREiZePxtoXV9UGfB/JR6A1HE/flbQbFBsK6BA6g7fT5EXCE
9hlp3jKMja56dJlLkGXTp4Pbc/+QFtw+3Da/No8I/pGaBDr7mkLU5gXy+wxtyXX8iegPJttMqr5K
lQmxYc6uz75GBy4AunpE6u+8SDbE/+SjVeL2ONb86AeaEYBG4xpn7rC2cmhvoIjgfu83o64IZdfq
B0D2otVVzNI186EXzzxulhG91UDo2W0AyY1qfOLlL27nQe38sECT62b3g6t8tD+i2INuFpAuy3nD
2kwhpmIsejSAYS7EbVS+MMeaTkujqQjdZfZ+kd0XrZYQrgSNAChhxDKeL5MGyLHOUIbxJr7re4gS
vCLdv0NqObS7zUCWsITjNec+6JBc1iDxoT84UJKYtxWNA4v8bOanofqlj+geKo5tq1LIIGsnBU0w
ojyAaPwq9eg1Pq86E61Ki7WPBzesY3IyRyfEsxmksU9WtkevKyJTMAD+sK1j0b7i8IYWQ1hgvk7T
EQHJpilVKWtDHFDZwYJsHdkJE2gGXOTSvLlVXEDRUReveIs++ZkXDPpB1+ZXWv/UqvzVGbetXQfU
fWLtc1b/XFIKaO8UNEu3j03/YRybQOsSyF6f5jF/9XoSJv2s8Jfry4vpEzAItK7KqbO+qCBQS7C8
bf7F99KALy/68La07Q5qQGEDKSAabzvrGPe/rOqJmg9NFaUsxWO82hik23alE9oudF7qOECW/tXJ
X2+f4BU3IVoeRF5eiKd+9AKf7b+482YWU/Q+TH3P3zjovJ+EzMfWqbgK0SC8trRkyHeg7UeEpsDS
S0uWJ5Nmdz2WrNH65qnooXfI8ok/2HzqQ29p+s9eMTZvneZrCm+/avmDQhPJS0QXYo+fDdI2Cpvk
qLFEswemMEffEP7S85eqS3YzyC6W7l63iDw5sn8AOwGn714VICtS5FaT0yHKvEeDP/59e8murnp8
HSITYt+jIoSjdTkavmjWrBcE9ZTa9sNqLNIA+NwxhAJudgBfaKLo+LjaIpI9+SaZW62f/XmIZtBR
sjI1gkoHIgHZOcW0XQWBwpCoFCEbJRQPpEtZADWLYWZjRNrJCcG57j2i+8EMPC17N6aU7zHfKpzS
6mQKHju0tKCCc+Xr/XKkpmMNEWFPvQUBvvxxqd/7ux8cYmhnZqSIBhHFMBkMZszK3uhWEaTs++1d
sbJKKOLhdIm0DDaHtMd7xywbQpYucpf0y7i05VvVLCQ0/Zh8u21pZcrQkgUVX3RGCuyLdI496gDr
mFWwFDs/wDd10qh/jOdyO5WjivNxZVQWgP9A2yFcAQhdGlWVLcRNWrtFP95rPb6W5VF3P98ejsKE
nGdAP6mb0xomiPbQQzKtJS+zqt931YYBBh8HB1fkfy6PLEV9M83auIn6zJ2RK6HTtiFl+ULjxVUc
opXVgUtwPSHSi8ZieR8YScv9oW46FHO3i3e0l0M/HVj58/akrRxVgAXQvSyg4QhkpT1A4wYJOifv
In+iNg3qgbDDqEF2giCV8lgPaXlwxiVTADuuk+Yfd5SglEUlGXlSyUPEnI6ZmWBw5fSAto0mfmzc
k0twXk8W6i3DtyI7xe2ReorDZclXl7AL8m2UQ/AMuMp6LGM5c82ou8gZiuIIFd0l9FxPFbJfh7vg
ucARRj1ZdCIiqrncJq0LVfrZWeooGYfPJTG+TgYJJzPZxKAVB9yl2KRjsyGtzUMfyqG3l/R6jxoA
a4ETGEkjG8876aiRGDSUTJ9plOTTptATcHzowf1sSehGPrMinzbLpHWb6AuN/Ep/n5EHixdve3sg
4odexBmSCemwpbYDLr+Z0Mihf/P6bUSlGnwve2t8HpM/mjRy70boSAal1F7amIaGBwONUjP0iRto
96oY4W7CrOG4YVug5Rai8JcbY/GbtvcGWKj/7h5Lxam63tyXH5d+fj54lVdwfLwwHjnZTPHb7fW4
9kiX35cOLQjyGZQfsB6a99B+5s6B5gerOdw2srp7HSSQIN2NP4l0wSaOryV2b9Iodx+S7omnj46t
KO6vzJPIq6L3Qih82Z4Y51kU2Vd+VTh5SiMdzI3BlCu27frnUc8F1AdYHxkx3eW15ZhaQSMG9U7D
DZZUlVa5dtrwK4JV8x8L4hecDYAa0wTEH6VRaTg7VsK10PTQ5O6eOPET51Sx7msDAugXxSjAvxEQ
S94szUan7lF+iobaC2azgKp2eHvRr2u5cJJI44p3KajLriJGPa69OWcMIyriR+Zn35KFPsX2CH5r
/VEbtHBwyr1FxoeUaFuysJC19XPmDIpHlNhckse5+BnSxELyuPfrQqfRYk9FmGXsBNTotq+HvQsm
PUDu/8q6RXElXbMwf4wdrZ6IKUAlckUlAFJfT+snGtmTGzG/PKR99gShgF0HTla+0C0EUZ5ZygPi
NxuzX8KC5agh56cUzLN6V2xb9CsHtxdk5RQSCERCw9EGcP3qDhlHv3cWQy8jwjsAKyIQ8W/KRlWA
XHHwsOKjlmYTwZsubazBrSHn5bolIElP3IMCwynN39LKCZuuCIb5rSu+3B7WqkG8SMDcJPqQZSgE
2m+0hU45jaCy6E59kPJd6/pBlj53lhv0jY5MQnG/QwOxPcTOoTaz0i2jafUy5QPcgdkexnLLSYI+
b0V6YnW5/rUhQ/+TGo+fwcG4UqTTvBQWsj+yRSWgtWJFUDAC+YkeAJGwuXQ73oIsrEPdKkqqr6z9
WtD3wni/vUArrubChHQAs8VyCzLbVTTqh78Mf3/766oBiL8/85sDDlOsdxhAajw5APpCAkzLR4Uv
W7klL4Yg3S71ZOTEbGFkIF8Hne5NWoBji4eJisNXZUg6PW3XdQx3XBXZY5CamwQwwuJITdX2Fasq
+cSL8UgXspU55lJUMOMsY1gUf7ol1CptiI6mO6S/t275022RO4RqnTe3+8opA4fuqxkayvXJH7Ww
RPSrP+l0CRztqV0gR1d/x+MmnCc38P3iwIt56xltwMBDXB0NujOy4fNC+G7xt5ATCXzjLxCHBFXx
tYSUcmVUSGltWpdsEq5vcmh2efaf+vSlqJKgyN+4/pMhsTHUBhAN7376rBPV7buyR3HUkNkQJfRr
ubJsYpAzp1UjMAaOUW97O1fM+boFwa5piGZ5OdlY27xqHLtoIoOwcPbQI6gCoq6cBIzhXwtSqJig
35vXbtZENfk8xfuMfbW17e3DphqE5C3GYXJ9ryubiHg/DeOpqza3v7+y/S+GIOyfHeZp6PRGL/D9
WX8uZ2Bmj3zZJYPiNIvdLe3+CyuSy9Ade2SWgaVwTecRia0gifeIhQKn2WnavPXHn7dHtWoP7IjQ
8UOm5Eq9nhR6qemGUQPBT8MmKQO3jnRn18zxxtAek7s79G1AqnE7obUHlDZAj11Ooo2MiTXMcR2x
xXy0+u8lvbuELiyg9g/STqhNAxJ4aYEbJp6hSdPgUf+Uu8GggqStbrOz70sjGLg+oAu2xmm0v1nl
z7pQBL+r20xQVgqOFrynJXduluPC2s7ABoDATj2+ZcaXskWxQQWuV9mRvLk1IwDOYgI78HCZO+7b
8TH2XhaV6tXqBnNAYoHlRmgnI9C1vC9AgOM0UeEEqP70y6EiQZN/1epwUbXxrnqZM1vSESU0M/2k
xtzF3Ns1dNmMU3Gceu/+YFWwTf5vSNIZrZaGepmBIWnx3mvsgFWbIVdR2kvrg5qZDagx8H5As6Cj
VwZ+VTlvk2nwrZNtTnwzmK35YlgZ30PGt3pK2djeSZfzH4Mgl8HAcM1ckQOjyVpbWhSkTka5cXQD
vfV3eugPC0KyW1AP4aEt1x8K4pEEJLTWqUnNV8JRztIqhfuUGx7+YwPhPSwgBAaS8fL4TxCoitvB
Nk9pYy8ghrDYr5pW9h5MPWNIpsF+tIsZsjJpa4A4HABoO4arSzy7VfwSudCIX+JBSQ7k3qiNoZwj
80yhysjN0u/6KEOJvjYqFBGroI3zbcq+dvHjkuxJ/G1y/oibHNDhw+yhqzr/5E3vy5AGxKVhCeDH
bP3NSnakIIRq2mdrUqTuxCE/u23EbBkCyeRDdQAaT3KvcFpYbtkkNjnxGkK/adD546ZOtr2/sfT7
rud/TAlclgvPDMOXC9N3Fp6SpoUasAPGyleiAsd+JGqksQAQjaZnHE0f0CzJAKpmddpUHTl1ekEf
9Nxqd/Y4Ta+xM5AtgMQmD8aeZl0AuVcdue3Zeci5R3Z9nRiBpXH7yV78Ydchmn5hlHfb2k6Tz4nj
ZrumRSh/nxORt4cM9Om9ehqcceijpt822qZ2D0OhmHIx4ssZudiBMoFQWpq0QeW6B6vB1zrDezAP
ehUqXmVDOm8u76y0MzEM6D8a9R/UHIJJhfCXrpB/pgok6YiCUTywxd+fRV4a5/k0tnkP2vJ0fuFU
10450vnB6M/QtVxqc8Mm7Z3TsjvcDo6uB4ccgWjSRuPhR0PypeG4573ZxaZ5suzd0jwg3lNK4kjh
hDgI4n2LEj+KBIIK5tLEkqFQW6IGd8qnfZ1uuOoNLVc+hAH0CgjwrahjI+q6NAD9T941xJ1O0Jro
odgbt++QI0zLwK+b4s0sUuPz0ji/OI/r3UQZ2YOjYnjJHQpendqPVSwSaw4aLVRorQQTDQYt41b0
wdXmvtXmU24V46YZ9XJbeZPXAabCvGPHofUNYdZ046X++AlNRVowD72NMNgd7qwRiqm5+ClSqGVD
j9lo9YKdlu6o+bvEfDJVJYWV5YVvRSwH5g+ga+W+sZz3KZ87mODVi8mzQJt+3t6iK2HCuQE53C2W
PCF6BQP2J5AqDtYBFSZ/VpwDxShcKeY17FGbWQEjmh/kHYhg7/aF4gb63yy5khNxOJbYKCp28vQ/
aBY56b5SCShJmbiPtRYWwAknToKcS0rjAWTDsz6cupLPFgSbKJ0DQPWqP1vHT345fZZA/tNfQubW
xhIg0lJJaV87EzxKBDgZCngoAshlMhPtD2k2mOOJzcYY+klyIp2LKlZc3z2bF4bkShlflsUuYmM8
aWRDmg0vd8xRBDfXcQMiQNQDkCrAgK7qjbZFGR4QIIideYDEdUXRIbsbrNdRlftYcReXliTf38zL
UC9mNpx84wtZtnb62LN3o9rZyMMU/aZ19tnwUKLd5vaxut7xl2Ylrwn+pxHC5zCbm/ZypKljP6CE
rAKTrliBQi8Y8oCKF6UusWXOLjadpJk1kXY8Qd40WPKvVPXcvvYO4Bk5MyB5OJp0bOnKfjzxQmvD
otGmMIN4wLtGixmcCqZK9fD6lCG8J3h746CBZ1mWOPY86NQVxYABvcfvhIZQoy0A+AvNat/dSSiP
Ey3QHYDyie52sJ1Ik5cxiM8sbmGcajz0232q0rNamTvUvFB/wmMCV6hcVmvmgtau1RinuX/K853v
hqTf8Z+399mKU0BXNgqzYAND95h8P2g1SZYK9+SJ64c2f6TGRsnFqjAh3xB9oqOY5gB8WZR4Z4QZ
oBaW4rSoTEj3A+/pUPlU4DvZY/HHlB87VU/pigV0phnAxVv444rLFYJ7Wm221XIq9N7aVGVxrAzA
Wx1bxYq5aghqKKC5EkxmcomoMErNzwu+nLyuOS6G8TglNAty7qiCjxUXKmidkaMC/gKnxrw8+6Pd
J2Ao7TGijG295b3X49DIqmcrbdTpV+ElL18CeHQJOTDIPyCgvXrnxWk/16ZfR06eB4n5tx2/suGb
Mx6zOg7d9s4ECY7mhTm5PDSN2VLTFubG5Q+nPNZQewXB+70n59KGtOcWXrHSNrQ6qrTnsjpY86f0
TsW8q2EYl0vEoIdYpSmSlZp9FFnxnilO/7X/vxyDtAdyh7SDQdIm4lO+Bw12DJGK27N07cTgwUTy
QYA/gH2SnxfG5OQWxePPZbMecPTaJYk5B0nj7mILhZXb1lbGc2FNuqytIWb91LVZlDnz1vXyl9RW
tniubGX0+SBJJV5kwMpKN/M0TpAmyNw04nRTe0Afv9p5OOpB27/y5P32eK6dAaCXiNoFESR6hWWM
5yia8dvUzQDc0APXeeiaJHBVrm1t0oQLAEkUKDoQCVzuMmtKx97qpiyC+PEnWyXksTqEs69Le1hH
c0+fE3wd9D2v3OMvpNZeYj2+k+ROnBVAR4FxQSeCBcyblHavMt7XbCZZRNI9yx+T8phXeVBojx3f
dK4CWLy2B86NSVOWtpM5ur2Ol4L1fbZP+qIFRpmFRQIeWPuvuE8V4e76JP47OGkS0eSL1i8Hgysm
ZxPHSZAjPZep4NLrGwFRNYrdALrLu42CVzFByJOhh7wr3pu87R5cbSSKPb1mBbAANI8A+YFnqRjr
WcyZNaORWnacRTb7NLLQd7/dPjOq70sh52LGA62yLI+oob8a9PtQGl9uW1hbjfMRSD5Nr01mugQj
SOhRzw+Nvs9qBWLr+nIG/4ZQ5kTQAV8jFy3cKWsZnbDg3fB5qB4F1R21jMCB3IrV38lf83F0zo2J
GT1bEc/W8ILPsJt1Z97w2gv5r9sTtnZczg1ISw6KPXdOMiOLYu0TszdJzlAIrwLaQGYqzYJMU6BD
1rYAKAqAWUYgBfImyZ4Rc1Lh/ZlG8QP/rqTTVH1d2mCGPtRZUU5pZGpW8NK0qmB2be3Pf720vYaF
8pn4+PXZiFhp3CKrWeg/puR0f9YDBZ6zaRLLdrbui1VRNEnB0GnWfnk7rfxxe9lVEyXdlLlWuVlu
4ftgHmyn0Nne/vzaMUQKD8oK0Ai6DmDdurK56ZUpOlXdDTrfNlUP7KGp0jBdWw48YpFnQJcFQhlp
M808SbxkStMo9/a+/0D0N5PMe80wQ5b/eXtEK+cEdQO0NGHngrZRDi3qHBrJscmTqEJRL43nHR+M
B53176SB8L2pH0GtmCtCppVZhCQaKACREBUVK2l4JK70tvX9JNKSjfbT6/e2qii6sg2E6ggqiCha
IsiQLsuCegMY+jpA6+zknYKJR18UVaQVC0DUi0Y/INwAEpVOpGlqs5ZZdRLF2UPy4DOFM76eIsRF
HwQ/2GsgT5YOpMEyT3MsbYwa4gRawtrQ86bPiaFifRM/8/KRBDuOgNqI9mFffpFZlDqz4YIBoS48
84Wyatogj90GMavdfWdMqh6/j0TctUHB5EMEX5JMcmkv+qR3LJmizPWC2KyDlGy94VfmPg3NqUvY
VhuWcCC727v8erXwANSx1VAtQ8VPhmCUIy5Qy54ntN4ukHWrTmlKt7dNrGTthA0IVeHlAXCt3Evi
GdzNeMamqKymINHA0FiHpDnUdS06zsKxqoMs8QKGDlyLaopo7aNmIs8rHruCD8yForqMuoSU0tCi
bWaIvMF5Zhk47jpvQ5wKrMH5g5OOdQD2oqA1zS2vdBYkHdKWDtW2FjRw3ab5q8ks/O/6Bk2xCg+z
tpXRLYZGK1GqxFv80uVrPaf1YrdDlOimFlI7tx/T1POCPu58xSys7WZRekaGDO9+hJOXpnLPLHvQ
8PQQJt3UKZhDll0JjL5K3mhtN8FzgQpKVNyvCJpSbywzLTf6iDrsWJfkjWilItpfmzTH+CinoyEW
WKXLkaTu1OlOiqZIzd6i5SqY+iIoa8WWXRvHuRHJS0JruUMOqxwiv3yajGcVSPM6MSrKiFgHF5lK
UOfKC68PBMVpA9xhtheM6V/ohgyW7EdtuftWfyVl1HmJ4mZZHdGZSSm8oIvr80YngvqRgA+MfKam
SilbZUKKMAAyjkH2hlHpyzOxH6o7RY8QGV/MmiOtfBOPVuzk+H5S/UXNX41KF3D19yPritOInn30
hV3urAGHtLf0Apw33hzmaJWqVF3wqxaw3kjvIh4GJcClhbLU7dbh7hjl3asfxvV9skofEwS2f7Q4
Ckw7MNKXnyd951ppa47I62UHaqHtqkMTbDo90TJ+T838R0HMjcK3i0mXvato9hLkF+inkx1LllhO
2lMfNou9z75BQA0tHEGRWMGcJdts+F603cHq9rfNrk2k4PgE7SJ6NpCLuRzp7Lgp0XMdRHDlKf3B
+Ov/7/PC/FksnnL0eY/+gvMJvPDwo+gVrVJrPgyxkQWGT+R7r9r5B0HHaS44jEb3JUOz62izQKmP
shpQnFuR8hTAFI6EE0xS7PHyR6lZ1pHGif25bTvtpV5IFTqQwgyA1P+e+X16MkxO7yNI+tiRglYU
Vxyi6Ct1PauCet+wgFyysKag3NmaCuezPpP/MyDjZrzJrd2kRNNm7WxyY2N4+9/aa2djkHEzmptk
OmM4VdaQbY1e2zR/3b/bzg1I64RkH+QVW4xhcH/aP2Pzdz6Phj/clsjvXPEmd3k2aIuNdvjkQAzc
/J4qz7sWW4joxSQuWKzBVHB5Wly7yIjmcxzG9HvCky31ir1jHM1OQe60dug9yI0ALvzB1yHdL84M
Zb92hPfU45fsQW9+w3uefV7WnzUhE/cf76l79GGcy31v+CenMLZ6w18SG91BIKn7jZU3AU9Ds73g
K5VuNL+sgFCr4Dz9Q9ZTBGWqW19MveSdwTwDfU3wPKDtT35PQms4BvWHD7itq6Pl4TXvjmPbHvUR
NCDV72DY9I9SGd5LGI60D/pmmbUp7tvIry1wiE173WBPVaPKyKz5NWTh/wWASfvAaHzNdoasj1ya
h62FJtAXvxq2aWkEuRW50A9toiX9dvdSoUEQQRsYhD5YTi43eVq2XUVsGLUqACMfSfPn7e+vHCKw
LbhCI83Di8CWrpx5wpVjjAAr52UfZu0fvekETNtN2f/TjnCoZ1fbkBBvTojZRJa1052AOk+ZD2Is
Rc5vxS2jtQ5KLQJvhuhAip8b045p285N1I3h0BzLZRurmMqu0zMeMgwAnYCcFA27MrRXMyyz62Ns
7RIUbzZ58+oTeJhZ9yWtj5kKc7jiei6MSfFGnOulvngwZvGgIWFhKBzB2jk9H4y0+hbPiiQb8X3S
vPr0O28PSf9nb6QoYCieT2v7DOgFUFXiISjCxMv1hxxQY8S+3kdm+sPN+rBCvSy3N2b36/Z+Xpsx
3PkiZAe6+2o/Gw1joATq+ygetCAYizsp2EVkgcIINhhInlH8kwmH0JhrLbWf82j6ZpDHrD7e/fOR
hQNgW7wFrhVHCmy8uXJqqCU8pc4frvX1Nz7/kRIHzPpabTMbENc2uc+iJPvaZjn4nH7HAK5JdIwA
J3HFcMGQifHIAvbeCWx0mrZlvdINCzcr3S3QRABhOKho0VpjSm7YI6XDaA+u2Hr0yS6zuk9t3H81
0/aFTW7oZuD1HLunmGsBCo6PeuX9yZHY8hheBvVyyKGpYpTOQ0a7PxvLATW4SvV1ZQee/z5LulzT
RCfalJpTZCGXpjdNoIIErRlA1VlcrPBxyNldHiVrcB3GGj5FruYGBTCrQ6FYxRW3gOr2R/wMWNNV
OiVvazqPnTah+REcPNxuP3kjPbTtELhpASxfzza39+WKd4BBkP8SXzREyzFQbxhV6U/ZHMUd5Ij6
cfk5e60bZmjtZP38921ja/P3kVsFARBEFD4o486uosRo0gKis9DVgPz0k18rPN3KHYRxCHUGcOOB
MVmYP/u8GdsNOEc9ENs32yrfzdrGUmU81qZL9EgiuSjIa+RrzjSbwaPQnIk4Jyc3pa9jPocMIg2s
ViVRV02B9wzQcN24bpzKe81DTzydotzKv7VLhh6j8rPHvMMwqnpuV9cF9zYwaJBZu+JyS5CWjLkO
iuG+KYNtgz9ur/taACeYd5AOFqBvZA0uV8a34ADicZ6jogZVlj7Oz0xvn4mZHNrUWI7oyNhNpHix
c3PPS3r/2x5iWNjbiOV0ZKOlRFhRlzOqvYJ52Hh17LdccZOv7TrUAVDJQwRsgvz9cmylm+sdnfkc
Qe44qNMfunWK71SN+7j7hMYS/A6uQUA1Lm1MXV9xvOHBAT04m58a0tm3F2htr51/X3qQNgtyVz60
4ZGeyI/LQEGbWfyYi+mzj1rxbVNrew3t/OSDol00HV0OpW7GMlmWfI5s7cdUHAxV/+fqciARLSpG
aNyQLym0NDLd632c0PHJ6B7N7DT2v7GhRK77HxPyPaOlXefzAiYqPweRLaj+FVtqbTmEPAd4uPEC
wZ6S5ohrRGODwyM73nn0hRsgFjvoh9sLsTZR6MhEjQRoEBO4rUsjSeFAm24YeTQar0b7CrrhTgU+
WltreHkiCBxw+j/cwplDJh1va+h58gg8fFo4sk+3R7BWZsLzCf74P612cvqTgV10WsoWFKNuS7/N
gKBuSsuFwl7WmoE+LNUWeW/+MCyFs5mnqtnQqmtfO+YTxflZGShYWAHg8oVkHVRPLueyakyOpmRj
AX0Jcmz+ENBue3usK7HXhQXJibGxnyFaCAttt+u7MNE+xeSpQIgzBrR4mnXFgFa66YC0PRuRtAVT
DXi4OLdB75n04cC/6tTcufaLV8SBne7iNA1r/pYMfAfpi7A1t1nag3o7DnR7n0xsX5VRrasQByvH
Aq8YxM8eiqVomZJm2YWGtZXpDW5Eo36ibn0YnG9tXAGXWX65Pdtr64koXVBxovkdvPWX64l9pdvU
goTN0E2hTbdWNirc4Mrp+1ARAtc+1JiuEEapD9bFxEWskmgemCOeS+1F72rFKq4MA/xzgtUBLxoQ
Q0nDmM0ewVKP+gbLf5RBPX27e5YuPi/tyZxVbu6W2QRcURL2+7pUXa1rvx/Blo0CB0LuK+xHxyZm
Z7U/RD0P8x25UwhJ3KqgR/v382K/nbknN+dm1jb4fAKyI/0EgWbFIqt+vzT/ZQPVsKaMQee6eAH/
vuSqAtnKLkKhWzAZe8AMEnmBdQspqpmlIG9PQ+YFefU4MEVCf9UE2L+QzQdlEl6ul5PEmVnPvMCj
r2uyfQW/Cgbp+jcy1qjWIz6E2q8D3L30cuOQpMrsLIGMih2mQaXqCl9bh/PPS+FTMlglX3xtjkiy
qavwd44ZascGBFRQ1EdDyuUUlZM76rNRIMAcQLKIfxTxxtoSINEOLXrB8XjV2eym9QKgmM2iagqh
R9nTcLm/+R8VG2TVXAMNCaLoejmEKWVx4c4L0hM2CbY+gvS7XYWDhzOU04QrAs5G+r6XWOPkDCwy
WDhqQZ4qdqlwNVJqAk1vqDdBKhrMAq7YAWdHGU9CJ2clVjhOnhdzCBqzC83s2asfczRVFUxRzlu5
iS7MSdOFfDEkSeN4xsEOf+o/erCDO78zYyBCwyWMDPtVK1U5dZMOYuY5GsrdQvfp++0FWYkn0OGG
0yaIUvAukvbsMFVofK1aLDgj2iMSh+6hSL3+L2NprBDkDVoaaJwmj8lSO9ulaFMFqOv6SCLNhveM
oGkRJPHSghW+ZsZM5Grm7C+dBAwc/bcHqDIgLREdh8GONQPJoFduPKbs+BufhySZyN7jcpJrhBUh
iD4LPGPcGZUV66thK3a0+H2XOxoTdGbAuNzRI+hx59hDYsbqdmzadvmJGfvfGYODCF3gA3UZlDJn
aesNnQcBo/Yl0U725vbn10aAND3eSeBuB65OcuqaZQ8zneoJFMzZE5vQ2o5wPUPejN2d90FOQWxl
aH9BblR+HXcdAKogiB8jqtdbl2Z7Hf8wrkrIrOwosBPaWHGQmAj5vcsV8XmfVVYK+vTh5IAgy9BV
ySWVASlcGHIDWtOlCQMQu5u9GCxrik318aiTdhXiBCS4EfhAFlgOGKZkSLvRh4m8Trfcfm3sz2X/
tz1/o/ygW2OQDG3AhyJs+jIYebfhcbct74fdIGIBWoUgWyvQENJlgARUpXGv8U5aOwee14aOrajs
rmw9vGhtwbwo/JsctBju2LNxHNyT0ZiBOXbbqjbebEgj3N7hKwuGtBawz4hb0JcoD0SfR99qytY9
UdsOCW3Dkg33uzE8nU0okqPpCWkmKXSxYg/6w37unajTBDU1w1JXVO7WBoHEHNwYGpxAOSVZMDN/
1jWS+aKXW7SFTPd7eoTu/35fcmSuVse2P+X+yeLhUG76r/evwfnnpc2U6e408wGfn5uQ0SrMPFWV
e3WCXHBbC7VuQZJ2ee7bZJibEtwwp47SkFLg91S9oCoL0l3VdbyeWwMW0up1+YJn9u0pug6OcMdC
zxF8SCif4ZkgDcBo+sqLU3y+y5+5Bf3iNvMn0CM6vzJvPHSQzSDW74zp3Kg0a8AYo++4K/wTa/MQ
HHNhpeoMWDvk5xakWRsKo+O+DQtLuUvyMOuP2f1hK2owos0Q5NnA0cpng6V50fco4Z+4qQe2DuDw
3YkGrAucMSjjiI37Xr5TzBrR0Ri7pzms2ech+XR75a/j1MvPSzdKY8+LbUz4fAXukZwdUhtcRsdC
1e+7sn/RHIeWf8GuAWo/6YhniWmWs0XjE3RVjezFrn7cHobq+9IGrpcKOFZk904LeNLbnXn/+xAv
GiCMkepBYucKnQdpMtxESxefXPaWBzS/+/12+XlpevIEWYxqwufB0DKOgbdszPuj0YsBSBNUTnZp
LSMsoDdi3Jb3twxgAAgbkGvAZkW/2KUDmZApyyt3iHHP6cHRKnTFJbeyTQU1IGIS/AtURdIV5GWa
Hles0+D/qi6oEntD6yrqBzNAdUgRLK7aAoZA3KaoRcqPdeJkJZjIZoS7/s9+/G6bnybju6aCw6zt
WFza/7UiJzQMKD3MPYWVxaMbZ/JRjv6NJcd9hEMH346HguRfGfomMnOc49PGoWPoDSoi0vUR/Pt9
ybvyJrX11JtiMKCkQfJoLr9xQViC6hSNSQDEAbFwuanQTqQVE7okTpX2w0t/ZJvbPmPldjj/vCym
bvVWH88FXDdhj6X9M7F/Gpoiml6bIiGdCCQkuOqBvbgcQV8Ozf+R9mW9jetKt7+IgObhVZKHOIOd
dNLd6RehR4rUPEv89XepgW8fmxZMpC/2wcYBsqEyySJZrFq1VmsOVXzMkhKyXNojBbvt7VEsB7QU
r6NyCc4GIMgxVc7yE87yGkbm1kaR+P6xTtEVJFwa5o6+sUt/5xp0C3bBD9KCIie6cOeh9IT7GVVT
OS8w2b1NBx1j0okVtlCc9cC/bxanOlGEnasj+58huTYk8inrhwmGCHsxxuekbCOzg7La6B9JrDrg
1zb9ogT4l9EDHWSSrxkOKWdLhzOb3cbZDPtM3M/ur9tLteYNiyYkUHDLsSI/d+uY9iCMQxAnMo6M
DfTi6O62hZUpQ2M9wpElTXrdrtDHJtdIVjpH03vj9b4GQ1uSfOWEBXapMLUyGJiCmNZCSeeCv/7S
78o+9WhTDM6xf/SMT7ZKSHVlPVA9xVQBluZc65y1tUcob7gLclM9YvnPvCgP3ghNoEpxs/x1I2kD
OcvxsjCa/u1FuxyI4XZm5lWjc5yGcg4Kwe/TpDj0jhMl6fRjGkftDvP6ZthjNDrF5vaCrQ0TTZ3I
4YEQ5Zr+nxbZDHLxxD0OU3FIrH3y5JdbmvsfP4eg2YT08xJ+XeeHgZG2mr6EmV7f0U3fK3xhdQ7P
vy85gz1OyLDEWK0GVMHptLPbu1E7afOhrKuA5lUw9PtYxVyycn5fDGrZDGcnn2idkscNBkWOjv8Z
MLLx8+3FWdlNFwakoAb5sIkMJgxM/RxqKWCrSE4lFQsAb8T/f71tbWVDQYYHsLlFiwyNuFKIw50m
TnQHG4qwo0O+1UyV71wbDrgjLBQKTLBHyCmPopi8Ev2UBERpTlDFbzYdA9uetnpWbNO03t4eztrq
nFuTXCLlsdfhUUmO1NB7SHmjvZym96CPVUzbmh1EhICUgu1rkSW79IK8SGIti21yrBpx11ftA0Oj
eZqpqutrkwd0KdrzcMeiR0dKVda+OQraYDgGy4IYfaNHpEEgkI0GEMWBtOIHQHsjxYWAAe9xGQlF
nDHNWouAvsaqkW0LU//9wysDRjRQ1qAhG1hpa5nRs33T+5nLSiv3jzSLbD8o5o0+726bWBvDuQlp
8d2iNmxWFcjoPCcOmJUVvrXyeRDWLB34qBNd86BooiZWX3reEcx/d01ZbfI8UeQHl/teuhVQrkOh
C6HVolsmvZcEQs9pSPCg8S0S+tZb5TyXztb00f71LW6fWmVbxtqYzg0ufz9bFVaKybdMGOy+tjQL
cQco/Gplo0DoGEcTatog2Je3P8VDv9K6AjQJoCghez8NiKlIJqyNAUVCyCqjzgacmxREDSMfi9E0
0eZ/EC5wH/vbXrWyB8GAhzgXEQe60+UOP7z6ckE7nZ6mpjDDvvOCOpn21fCLmNXSMCdeb9tbG86S
xV+ai0BcIB8ttT61EyBDCbRd76GTa9z9w+dBhrB0+uCklDlTURRmk9U3UI1zf08dD3zFz19bcHz3
v+8blx41x3lOhxiqdGk1zKEzVxGLh43WWW14eyAqQ9JeKQvwR9Q5BoLCYJeFeRa2g8LECkkx2ocW
UWbAahdVKsm1DOF4zG1B8lFOdNu61UOeQrxoMqPcMx6yws0ClMMitCLVQYHiRaL7yMTOaOK/PdS/
mVD5XDj7HfKjhFPam2KI6clySXtszdQuNxDpe4YeOriKMzvdoOhQ3VsTgnCvs79m1OnuBdhrg6qZ
jV8apDNv/6K1g+r8B0n3X51SkbolJgaX11ark6DLXsGdTOnJWMiuAPUfheJhJgt3L09AIFlRMtcX
bdsrzrgS0WThOtgYPlYe7BffAC8KXL3+NKHZP7Cqod25Y1mFulfTbZ/6VWCUzA1F3w9B3eRTpLVV
HTHaswgPWivinGX3KCw1W99SNWldrxgYnEGiBw6VBZ2CLrTLbdDEPjVJM8fHuKsa4CJ0/TlO3N9W
SYpdOzf+ljVZE8Q6LSPNbf4MpHhHwxrdC3e2jxBsn95uL9hy9115EJ7rC84Ycjdyrr3jHF33YPo9
QWDu2c7Gl0ywI7XTyPcrRSZrdWOemVoOuLM7RR+ok5KOJ6faNRF+fU+A0ItTxdZcOyWXogEwAoDn
AMR4acSdhUbHVsTHtjBCO9uXhermUlmQogkST3YMrYb4OPSnYd5w7/PtFVF9f7l3zqapa1KeZA6+
r/3OeWQPimtL9XnpGTFrDshPG3y+iJG/D61K8bhbc6jzBZAc3Gm5puWeHh9H577N5l1nxWHKnzNL
RbOxdv+ipR/ZXYBYUfRYBno2T0XMq9zw4vhox4/Evxt1Hnm9HtQp2IlVdBirtuBRaHRB3hdI00tb
zJw0JMQtgkElj36CxqHquepmcNLrG8NVFCBXZ3AhJVxwo6BalmawqjPNx9lNjiB42kBdfVNZ8Zek
JL9GWu9u+9qqKTzvQH0MeuKrjCAb6r5gloZEectCkz4Y7bwx6EPGVHgtlaHl72eLNdogwTQFDBnZ
gUFbJOvuSrsDebniMlg7Y3xAYAGmBwLz6tlaQazJ8gdkmQVJ7qqcP9LZ3rczVSzRCpIbQNgzO5JD
jD3eTLHfLxUY/zVJ2feRob2qN/yNmYtHwoywdNtt2ZrbTtN2nZl/vb1waw6JdYNCGG481Kqle5ba
JCtQ+sCDIB2CohoDUkFFj7xlyBUWn27b+pt6lu+Ic2PSYEtnglzc7MRHWjj9NrMsitjC/VVxrz+Y
8cB2ddU5oVkzLSSmjj62AmRQe79Zji94VGAMXRmMwNxs3Nkof7HE/UL0/N6LHYQIon2IHSMP/Dkz
HmwdFXcoWPBtlxE7GDTwVpboOAoJApfAFp0f5QhoQIdf0BcnTeO7qm38+3yGJqafg7sJkhx+WKRt
vG+0uEcUZsVPScFBZTLr/r1P8+9VOjX3AmirCLwPfDdOlgfB0HS8qwurfJqdod3ERWeEUH+PH5s0
+zP1bNuzvs8De8ybUOPO8ES6tgqbdIYmpoEi2Vy03Z3Ro2oCrLk1T0Ge3XPhD2Hiz2ZYxihjUofT
TWnRfJ8O7OtMuiSCgjp+sCN+IHZrgpzN5BiDV3ErhOUHQzsmO0vk6OU1p/GPzbwxur2sVxcBMBoa
DlBUlRDuXzGgVkZiUz/PU0iMB6b9XFinj38ffWdQDsCrHtexdBODOCopROqnJwtSXUeRKkACVycK
fv6Su3ZcNAIiLJNPyTap/YkaYCKyv1tlOG59Y+vEr7fHcL3PFytLMwiazdBqJpOqZ+kYG/UMK0v6
o/k08cjh9xlFyBgRogdjJ4IZ4rugKL5teG1xQASGZxhesAvo8fK8BPBVh+6TgF1sj9exufv454E8
A5BuecdcwWfjrIC4UzNmJ47nK98y9uPD38fpiM4SLDx+q5yfmqndCc9kYPDsX6z3ulakQ1Zm5+Lz
0uyk6VyM3MfnwT3OLRZBXiy6PYCrewS10LMByOcrJLg6fcyQ9nJi69A22qdpBBO53ZSKcHXVDrQA
AMRGKs+TMXoGuirawoKGiNY2Uev97oYHpqq8qmwsd8nZ3ZvzwS1EVoKweYJW8QBhL1aF6aC4eVfX
BBA9DASM95pMDlg1Dht1nbNTXQvcRK9aqQhcrzY8fNXHOQLaK2TZrsivamifcE48xN1DYInnbTgY
3z686Av8E5yNeDlc447MGNdI3+EY9shpHL6BWS/vFXfpyixdmFj+frYWxAMIqNUFOWZZWIqgUokp
q74vHbrWjOI6s/F9MOfelx8/0RFmL/VvQO+uj9yOQ3XM9GNy1FjSByJzH4nXKCZIVvvG0qJiiE5I
BxVd5O3k1jQRtwbq1DiXrAmKN7WbFFtUZeOD11soU9IRlXdvzAIACKqwzPm8LTSj2aUa56GtV+yn
VnV6ZLIc4rgCB0VAal/VbHYVfEk/UXpCmQNEdps2o6fBr39C56vb1P387BL9UdRNyIpe8XBeXdSz
KZGuOkebYqGnjJ5clmwsLwnZ+PO256+OaOHcQN0RLVLyNWdUnDhVQlC6cr7MvhZ2+b2N3hNRvYAx
7bap1cG4iAiQ2lhkZKTB0NFiuQDDyynm81uWW5+grbW9bWLlwNMA1v8/E3JlmwMsYPcOMrN28uAX
n4kTZuxfJuzMhHQDsbhu+FhqcAEPVNvtrz7pIxf0oewrg1D6PwwH1wPK9HjuXiX/XcjuxVrXUmgR
Q3KxOBjzny7+c9vGqgOc2ZDOpQptibZZ9hR3BInyGfoX44+yqYJ2uJ9MVZvZ6vosbfXInOIgkYMb
Az14iBmwxSFiGFHj25gb21qL/2HaIIYD7p2FvxLByOVRC/UyDzxfeLN7OtnR6c4G55fp7m7P29pQ
zo2Yl0YEZYm1nIvA2tIQHLM/WjZ916ZEEa+pzEjLQ9ggKq1eyore25yeSvGU/0OUsOxGKDosGh9X
ZNIDsnNGNaEeO1QDD2fS7/Vp4FAyV63+2gEAtVYNZcWld05GIVkm4IWuBfCcs5vsz4WuuMSvwoRF
J8BBbh493DqIMhdPP7thq5GAeavHUTbM/pPp63vKzAObk0gbrfAfFh8gdNzorg+Ii7T4OEyhVhk7
uA/1dyf5Fbv75MNc0sto0DuMhxqqDFcdsQlwQF1iNLgN013MIsvY0GrzD6NAMU9H2y1ah2WSmLrW
rQmSmOTYVjy5myHBtXOGKd4Vba1Kzi4X40UiATE12EtxXyPIQhZemrDMg5RcV4KJRO/nT6mf20Ff
0q+iYJ9wYv9uBBJrk6er2P9WraJyhh6OpTFBzqcV6MeHwFynH6s+2VBtx4spsOvPPN7U4l6Aavj2
fK4cpdDhWuTJQRoD75Ac0PZiSobS145x+YcWYI5hcTCi7d1072uQWd42ttyWVzMK5p2lo2PZUtJt
GmszlN94AbGsYozvXRNpvJkN2bbRIZ5qEQ7GaNfeWLnDAou7Krm2lWMJEJ4lIYp5vYZFgRS4GVPK
9eOgd6FmfG2alzghiiFew3mWlxj4mv/WKK6p2iivEp+1un70jOdEGEE/HoxSC+iw5W5E4w2CaD/9
cXte/3q9NLHAeiJ1sdSOkQFYhn52jHQxkmpZVttHq0zrDUQWQeVukmTD6k7b51prRn2uv6Uib4bA
bUS7G7quCIXo2t9e402Rw0r9ya+SJvArtw9Szel2RpM074PZdp+KphGBWc/p41ijQxa3lPFi1KLY
6hSRtTbncNR6Ys/N7LxPc53vJ3cyQk3rhy3SYXnogtQpi8qMlRun0ZItEem0aWv0hwdgR6LhhKPk
GAvifOobFxSEeqUCeq4csxfzs/z9bH5oZ2pJa3X2EfLDUatvkzJ0QHaI7NvthVhxMTwmF9JB5JLw
spR2U9Zbfjk1une0vX2p35d4DSTb2yZWhnJhQgrnK4TEeVbCBBI6JoBB0yGZ78ivfzCCTQJQOvAO
mP7L+eKiSqHjPXhHL/1k6Xteh2UK10gUm2XlPAAG9n9mpEChqxPRaxnMZHYeIVuqm7+TMZrqY1XN
QV6/g4Pw9riuS+EoaJ5blDZKZhBStmXnHePMD0XnhS4H4Ddmm84vgzi/N+atiRy1of+Y8k3vfDww
AuUF/vHwWASITHKPqXZpZZDMO9bMvp9q5z5m7evoqcDZa2eQBaVIsEgDfnHd1pY0s5W6BC2AaV2G
/gSyyDYgCe4RUgZO8t1ID4VlB0o9zDXvPzdrXHpNDrncJh0b7+iWr0Oz40noqxqbVSYkx2SCEdaL
Gg17tPxpzumPYWKbKVc9YtY22flIJMeEOmnp6hQTaE5fymxfL8lybTeam9vuuDYaNCfhYQmUFJhX
pPvQZegdq2bDPYKFJ6iMl4G9Zp6KWHBtLCZwPxo4CCCDLe9lDce4m0xAYlqDuSlmPzSFEVb595Yp
RmOtWgLjEchkEUyC8O5y/e3S7AuuUbRbQbJyO3HPDSshhjcz99EO67Dmq2sxso11bQ66iY1bG2pf
e17U/g4ilwkNMACw3xBiHkZW1HcFraqwN12+qewkPfAmKw4OA0xjJJYRCvBrv9tOOYVOXWkBkMBj
1E+ts+W1Z0PHQBsLGpQ2b166QTi/eVbW95OdeVs8EdNtW1nIULig6mz72HtIGJkj22PNlpfu9KQL
zu5mn+Nuanv21M1oB0CXVBlUrUMeedN/mCJsyeACLbUsElqH5R4d6iYWzWITDaK2QJTwJ+3qrQV5
NxRubrvcyhrBCwAEW2LbBUZxuUZG42KRIPl7MvUfRXYo2c9miNxOBWtaeTb9jfL0JUqHBqu0T7W+
obklIPE1GnMU+wmaa1VwotWRQG166boEeYdc5RZ61mhOOkNJCuW1wNGqvceLN9Mle1KpmlRXNiqG
8z9b0nCMuWZpk8NWNhh+4Nc0DquZxJFhx0Kxi1bi/7+0Yf+3iaQFskRDBCHYrvX4Bu51q31oHDPo
20Mlnsd8+2FvWPDMi9QA2FNRgr30hjKdRgcRnnMcODRj8n1efoerB6P+ctvOijug9wzoAPgC6txy
DgUQvobz1nKOwi7DRP+GSp4ilFizsPTULPhG8AjI3pDbPedzT71jEjZ9EvjKh9KKCyDhCLY4QBz+
qt9cTlUe98CGlAnubqC00oine837h9U4N7F4/FmUavqQkLYWE63+nEILUwtj/kC/fnwpIBuHRkxw
u10nNOyMz5bgGtoN7BcSn7jCfdfWAa3cC9IF/7uKgEeD4bIbWrgvWGKdFMwXs2Kll1tEeutcYNKk
W2ZoOpcDYRMfoVMVVsPwCwfqXdl6gZngQdFUnWJVVPakDdkNuQYJUYA0SNY/mY21K2i/pwaK8bF/
KLtOUZla8zMXgRuuT0QF8OhLJ+Aab20wBwIohKZ78nvoQe6hwIOoTCxreOZnCWkHN9cWuLT/aOov
WfdSegpc1ZobLGCPJW+Os1nOa1mcAeNcs/jIpvobJ6hGei7b3/bkteKLBV0W8MUCUAlmJSmtDVKt
VhSOjxqbJ3RIXUHha49SoZOAqovvSVMe2gyuwfgu1kG6Mft3Duk2vRt/yTJrd/vHrA4YNYm/+dtr
dbuxMLXBLDOAIhIdHFs8+9K2qj67tXVbaHGh/YUTCFfr5bqRrqmpVRjwRHshQ63qbd1bUyCIrggS
Vg2h9xK5YoB18Ja9NJR0U+UxkFYdOzd/7HVzq6fZkyNUT1nDWE40eS9DsOk/Q/IKWppO/+If/cFk
93XFna3hsWyXjfEX5HfFVgOihJPGfJxMUm/FbMZ3XT9UGxHbzrZI2mbj2XUbCX2og75K8SS27J8m
QDO7bK7poRBuH3UxADvEiPMNuuagpJBP5c6lnjcG4IKGrcrx3+2xdCGn5udR0pZA3CCg3mWuxjbV
3DdB02VNVBugd89qHdKeGVA8hT8M9xmb2J3f+VMZNB4wF24M3RSgOptwYLO9LaqyOHTU9LcWE/N2
qqcMfCl2EZAJXeQt+FV2aYkDkvJ23GsJdwNUlMWbN7uIXIcx3U0Ns/dc1+PQ0QDfGdtOe7FcZLwF
SongHgzcSpuftJhCHsQWbzn+q6d28IuNcIXYtbn17jrZD5Fa7taYiAPhYP5gafkuwyN3Q2ozP7LC
q3fjOGWhWY9FMFUmZI4ERWF/5gT8VNkcZqAXC7yezi8QU0yCKqNN2FQ8jhxX4A9Ia28g5N1HkL4t
3+wiaaJeL7Wod8psh845K4S4/BSis6p7QlO1s4PYoLPpPY3uwUw8RaxBI40zVK9+6o16IOD4GyRR
ciMcu94JUbwCgqqtkOGnjD66acWimk0imNCtFWSm+F3PrsClr2ubsTRqdGg1XVCkeD8Ai9k/DUWp
baxpzqLZTLKNkVvDfTsyHa2+/YAfGX/rG8d4i/mgH/zGHf1wTsnwvSuobkcFMdHnA7Unv0uLQEfw
voU20598GKYAVMz5H9qT78bYFI8iw/ul8wv20s+Eg6p9HEPAPd2wtDotRM9H+tXzt4l+GONPU+H5
p4Tkzk7YXYzfOrv3VWH3EaU1ulcglNRFZS/sh7Rg+WOeaCIc+soP5rbqIqPIq7fEcOuT8DI4I1yp
uAM/PQu0cdKQw2B4pejoU3FJYwCwNbj6VmMa8P1N+m5l3R+3afInr+/NEEUJ449VU29r5ZTuwKIx
Pvjc9KIeqgbbySqrKOuKOQDra3vMarRZEINW26JuhwMrshQqf6ItNk7bk8jFTXzf2qNzQMEMA51y
FmVa9nts4n43jAl7JpyxEJrf9M1wRr0LfD6gdkvpoN25ZTrv8qqpA5PqyUHnxN8bWmeHrkgSiCzp
3q5s9Skq9XHY1FVjAaPbxqEoxuSOmW21G8SfoTfCBH7bosQWmSAOUoQdKwc8mPvQ+YVGoyU1L52J
rnDjxhAtPzXWBpARa3P7/lg5ci8+L52EWg9ufS1uOB5MMZD8/Il72p1haop7eeXAvTAjXSFxMrTd
SDt+akXgxd8qtk2qbRwrYkyVFSmGYTNWy49rfhLkYFd3xHot242jffyWuhiLFMboVuJWnY8VYaDN
rWoADayH1ldEf2sZQ1hZgGEQrkX2Tlr3sgWeVLN0fporPcMOgO6CwZBBA2fR/NiXSMFiw6RgC8it
POR9rkXW5PMop6kKfbXugf/7JZKLQFWT0DLBL3HjyJw3RFMMVfV9yTe6JAFgydX4yZg3TgR6stse
vhJHoyMQQBwNz0AkyaXlGseUGHzEck3tc54+Gv1LnJ5MdgcJHYVjrA7kzNKy187iWxDO6K2oB36y
yG+AA8SHCXMWLOrZ9xf3P/t+kxMH/azYRH4DQpXYstIwxYF5e7pWcuMwgnLVosmLR6e02vNAQHgw
YLXzDNfXFCbkh+jjzdI00NIh6PNfrao1dGWFFgSkvci6atdMq9o4uKNTlvGxdMpFwLyvg7ZItviP
/5Rx9+A0KsHWZaLk8G9phlhoKrG15IThRHuzoVAdOtaTvzdrNKKVU7svmxiBj6HKF614xcJYt/RE
ICa5knApZ9MrQa8UHxMa4eKpVA1Dq99HBRUYYmNhnZaSuX3DjYIztJLkFmTNG/25nQtVlmPllliI
0vAsRHEJRXbJs90Csih+y5xjmu00EAbzDRk/XqO4MCE5N3osUmLPMNGXW68wAgMCw8WH23qQ7HTx
csOLALwheAFc7qAMcbJuJgw7CNSuh4Yr3tArS4EFXvpRlu5juPLl5wcDb705tbF3vNCJnA/3VOHX
Ax2DZl30zgORLB2URNNFlXsCF0/eBqOLoun8envzrw0ADy/0hAEcgjFI85PrJHGSGenTloZNAtYp
xeGi+r7kR5NedS0OHnZyv3BrOxGFD60cJMAHI40NRwWptZz9rWgDyg4GDG9l+wfmfwYXCBdT2Lmo
Pnc//2GqzmxJU4V43i580bLTtJ2tT5r2cvvzq0NB8QSXP1J/V/ifySOe58wlPw2Z+4wWEPzbYuUW
2a2oUB35KluS27LCdKoRT7STiZ78cKL8qxg0APY6JwuNtLADCPB8uT28lQPFRUkUgc2ST7gCBRFt
pmY3c35KChC7xg8zKw8sfr9tZM3blh5SaO3g2IJTXG7H2DVnbUBQdLL8JzsPMlUb1TIv0jUCgnY0
h+DqAiJazgMZPjM58lAcKktuMOEN2Wk/9XjcxP7H0VoXhqSN7w3M87IKG9/Uf3ne14JYQdy82iql
pRU/uDAjhc+Q0dALViAQY+JbiSaeqnUDFB8Cmz63xvfba7PiABe2pO1DPIhGpbrBT311MuPdUJ3Y
uPsHE0CC/u1GXJrdLpffSpLOMiosf8q+dtaGI7rUFG686gFAaflLBQ0gTSlYsufcKfAawC5Nsxm8
djlPXiHQnLzULYPSvFlpihTq2rMA1LoLbSyCFwfExZeDIhmnnZ0MYBpB+O8jSgIJxW+vJQejKCM7
Sf4YrbaZUAoJYtffDLH2O7VixY9YWbuL3yCdFwV0aMH0i6rUoA9O2BTeBhzKz3jB/8Pb98LQ4rBn
Aa9oBffiUkN/iec8ZB2iJ9F6ZHPbTVZOCfTEo4MIBRbkUeXe7qLN8k50VnKCxiVEUVSqP6rPS47u
OvNEaeygXOhFOq7UH//w6xHJAI4KP4Qi5OUU6X7faAYFj0MOYTd01rGHkfpE8bBZcfOFaOs/I9IY
eujr6OPYJyetPpnm98Qxd4aRh7rx6fZgVh0Lr4ClRrQktSQ7ZTLndrvY8d27udshtYJsjQpjsbYg
QFVipYHHQwpYMuIyDyqzdYpGH/MPSvdUU7TcrQ0CCZKFTwURsyUjqkfIf7YZ97DgxabMIr/cQDb1
9jytDuHMhLToSZGLrMtgwq83lEZudPvz6yNAJLv01AETIG07ZOKMis6IkisHvKmQjpi7TV4qcjXL
s0S6PH2AT/4zIp3OpZZBZM9BBIBnud2eNHYg5IFU+zT73tc/ukGBwFKNafk5Z0dJl9Yt5RTmSu01
ThiYL3a2iod9fVn+G5IcbxTllKcaCs6Qsr1L3R1RLItixmSsRk5E4ZUDlmWy9Wgm035m077W+o2X
9Y+tlb80o7VFulyx+ZeFuLFQcvWnqoF1bqcUZsk3avYBj0++ceLFuJvaOgCC9//L+QzJt/1x7h0t
xyTSmexKIhJwkxgxGhh7xWNN4RHGsppnHjH28YT7E4ac8lecPDtg5i+m/e3BrB2cZ04uo/hdauhN
oydI3tINY/u6evTroFbV71f9Djj6pfYNDXJZC5hTxhx3wluBQCEhTnnU/UNP2yJZ8p8F6cbXiYns
P0BWJ7esgvEdbRzB7YlSDUE6cpy5ST2PwMm69FjsBxVj9upaL6SUECfAvSLrkjRugdyzQwALsqyA
Tc/1/KWIFf1ny0+82idnNpbfcOZPNMvzbvLAta/7ZVgMv4X92vZbTaAR+s/tyVJZklbDdFs62iVF
nD5uOtEEFUgADH0IOco0bSK2t62tL83/5k5aGp93jklbzB1x9w40XZjifFl+7a15ky4CoHvtTCce
HtL6A49/ePxzCSrzIf15exirZqAdgZzmQuXqSOdK3fde7YoJWebcP41JeV8yI6iJCHlqKd42q+sD
+vel/RycfXKephzyOet6n52aMReo/xvdw9ChWG6lfXU/NBQlM7R2KaZxdZn+Sj2hen6dBkzLzuIa
yucnLxFQKpzJGFiF6sW7agRvaYAF0VwMXdlLH58y9MMjwcVOVv2DQ6OvGBTh7OpGPTMgOQPajkuH
NwY7MeruF7bA1Hc+2Qnd3HaG9XGgjQtkjcvjTXIGlmUN6E5w3PBxq6HAqaI5VX1/+fvZWdAwYZVz
jLsl/QztM1fFE7P6eagXgFRt0YiTc/Rt4nYMJNGoDaVfrG6H8Owfpufs+1K+YULRMe0InrWpCOnw
jHH8/31fmn5jaivHS2p+8sbIzzeqJ9fqVgdX88J5BMS7LIcj7MEtwdiDLK/4ZdhzOBXAZzlfCqEp
5mnVWxHo4zFhQSZOW37I2TL7rUkrBNC4FnUnALwDnep6aI8qDpK18QAhgl4wANCQgZdi16qfxjjN
R2RlIbyOHFMOjhhhR31rKG5hfW1AJvibNKR+0YIhS9SavKoMOi0nVzLskrh4JS16pQbCc5CtAftQ
QvUjTYaoSHZjJqLen4M6dx/TeNqBYG7nqojg1hzdgqgwoMnISeNcuJxgSpGXLDxU1OZx/96NiuhM
9XXJzc2iboYhxpXQfTXnyFS1ZK1N5vmPl7zcmknV0HRG1i7ZFm00F+Apf7+9kdY8Y6HzQ1EGKU7Q
PVzOj/DmfBxrxBx+agXVq3vf5+HUqJCPy6Er39ALNzmU5IHhvuKUSEtt6joX+ymmadDbTx1aONP9
WL5Uvg+CA1WxaXVZzsxJd0DjNNMMdjd+0tkbHqB693J70tbeUcg8A0sB9VHosyzrdr5rE8dJWezR
k9DMo9mPc5TE8xy05nioOivykZGkcf/eDyp/W4sLwCCGgwmbGDkOyfBINMJ9HdR+uF23+ThFZmls
J8PdG0b3qRn9ze1xqsxJp5Mw8smrCphLAK2uxmmbOiRC1QfSt/MROLvotrk1XwTvCJDKIEFG+WVZ
1rNpTYcKVKWCgXnV4O+1mQI/mqJeQQK7Vyl0re0slKkgaeAD6XklZ8BIM9rd0IIl1YmGegeCKiCB
bo9GYULmDNUq33I6d+FHLd718nNLf07+r9smlgmRt9XCl7Sw8QNKKh+2XWrntk9RrZrr+7T9mqhU
iNaGgIIwUjgLSwv6Li4XZGJJTj2bpaeixvvAmu4t/aXyVODQtVGgyAKWVtgCpY10iMLLkCXy0hSq
5j8K+nX6MC31EmqefV86RYuKcPgrCLigmAjwUNooktlrbnv+/WV8Z26bga06Nm18v/U/AVuoJX80
7aeTKh6Hqlla1urMCrozPYj0FelpbI/zg90pBrF2Qp8PQtrqtE95juIdBtE9jFCOqPnvDMIItL9H
a0pFVK911ZxJnkXmanCNDuamPoSYSBm/2PNOmdZQWZHuAciezXrcLZ5ltQFv3xPLCwQgtOnnj+/D
88mTLlHH7ZOGtRiNV/1pIIgzqsjbr/UZL31YPkwKbcEOlll6Sl1/3w33qX9P4jsSv5XsF9emcChe
uuan6d/1+tbUyWFQbSLFVP4lcDtzP91loss4fkBchfMU0WRPBbqo7/5hIr1FXh0FUQCepXprkrkG
GY0S6Cp7ZwGOovj82n0G/s3/Pi8Fg3nrN7UByOYJ3ULc3qa/m3QT6zuWvH90GEDbgRcXeKSFhUru
jkxmP8sHgbIu3tSBhQznoAizr1cDrbgoDEMgDgyceIVeHgY4byY38brshD7MYGRfQY3UaIcpU6lM
Xl8A0LkHGRgMATV2FR2WM0edzgU9XlW9D/NLYx4MW3HwrJmA4j14KpDqQO5ROj0tICFHrRnYqSAd
OgMgZqlIB18fnHiinxmQDs7RmguzLGCgzLsAeIRO2WO3YgEJE7AXAPNig+ZPWg2ue0Mnkjw/3c/V
WzO+3namlQkChAMVE0BS8EqUeUOQmx39mhCsddYGHSlAWZkFfqGqlF5fAHAosNI4SMuAwkMu2Ti0
dkRqJxkK0c95vAEY+zljzxMC9bw9WN2H3++X1qSTmRROYzcerKV7+4mpuvNXFsSEUMSCDQEQHE2c
l9tjMvx8qimrToR7wfTidaNi/6kM/D/SvmtHbh3Y9osEKIdXSZ0muWfGafwiOCqLlERR4evPonHP
djeHV8LM2cb2iwFVF1ksFiusJf18TDig35BBgF/EABScht36nivO95UC0oXSaJOnLxTfb+jXybkZ
64hNN4Xz/HYp4B/CHCW6BzG6KZ2MvJhYG5CiPSNuoUdunbr0WNLjuhDVUuHZDWeIvxDgSXtBOyMx
gtyjZ+dnG3y2zU/rn1ecDvz8f5+XdmIYc51MhkvPtOIR6aN6iP1kid4hxEWUDRINtLXJt6/naUtO
7YKeveGmy4JwwJxmPm8EeEpNgNpjoncWD7y/M+oXNyzx8lzLiEnOXjdPxzKv+IudF8Mne2yDeF0f
1Z4AuMkEM7aOtlJ5eLamreMUeUnPpLw9m9qby2JoL7n4ujDuC0Vqd6lcp8TXmXPT5TS0dBp245vH
ASAEgJ7g3UX/FJDJr4WUBrj1aootIemETszTPJ8JJli2WCEVK4UCP9YI3hc9YDJboKPNiecBU+Fs
64+0OZdv34irz0sBiYaLV+srfD7B+aDnLTelMCl0ECC3iIFGU7C5Xy8SIGs8r50scuYapnFatKs7
qCbGwWKwjchKKckBkC4ypkKUdAU6elE7VrGQM2wuLAFrbvA8GgHasW64YlevH7yiz+afGLFdF6aV
IArliQUxJf3cdhM6DYPQdD4k+q2mnS2NReP8c12iUrFAVCvwwLYxdnwtse2bhqWLja2f6hDEIzP5
oNUbflhpZBcypMUDv5hOaiEj734BvT1m/u91JRTXiciGocEHBIToWpbswNfcpqzAZHU26d2yPGnN
cMgHctTHfmN/VJpcCpKOvlcXvoZeTcCoRXmJWbZpK/BVbAe4bQQUlotJcMQQ19vBvYpiylRAx5ov
urdn1sne6odSLJaDI4/QHWXe18gCQCaf8DTl4PwKnu0CqOruD+a14TLu1jdFsVZXcqS1wjxmUA89
5NjuGJLqpd0CnHv92kFELcjLMMUsIC2lq7FJ8xmtUKCECcwWJ8WPaGqGfW9EaPQLre7t+BzX4iSP
jOphUjYUqLVl+aVz7oNk12eHxo7XV02BECTeCahZiW4CwCVIFsBIb+utmQFB0wASf4fx0npvgIiC
0U+T99UDZnjZfEzo9HbLhlgEkwIhC92T0hkt0fmD9C5NzxjsrF+m4v/4eWEsF45tMYc6aIMSOKdl
H+WmmFXd8NBityXXeaWA5AN6Ry+DoAPCIebZqtglBy3/omcYPd4l0foWKc+ogykGzBuipiA3NSOK
KYsqB1ZnVetPhhZkJ+AR9iejeUeRFLZwIUlyzpZHMEMq6EL8DuBXUUU3IhnlEYWjcYA2AegM+U1k
ASRxcEYAqHY/9emQ0w1bVi0UnoxIQINd8DXo5Dx2JLNLQHlPKX9hjOxKK7iF5W8EliotLsVIfoDV
o80WLhDDNfOF5/bzPLzndKBLScctieAVUH7X5pt4Tt8NDcvPKbmdu+N0WLcolScDDbsPYDqADWGt
rj/fD1ZBiOVk58YTaItm3BVBXJAbkuUnw9q4jZW78k+YjKlv64QGDfHQqrqUuyx1voCII+Sj/Xtd
J9WuIKUO5mEDwbIne2eABxik8iCGs5vfhb5x2tVfx3qh6xY9S3KFyk+phbFjtCTPbtzze+3tuP0C
Wvbf96XLy5xYg3cX+qpt9hR43QGgGREQBTa8omorLqVIb0dQ//mtrUMLh3zca9kX19sQoDIsYNOC
fhV1J3TgS4aV6znnPcHR8EyMYndA407qJ6ZPpyLQdplWbCVZVNsCbBkHmRyk1RApXRvy2ATU8hKc
E4Rr4cOAp+S6Uan0ARcXvgxEIfAzS/rotV7ZOSYHzhO7cfm9D4R2DHoEcf5rXY5qY+AURSAuLhW5
i8cZlsoezBZy/LoI3SE7mhq9950tIFvleoHrGVTJIkchc09pAMbpphbrRe9K7of54G4smFoAGOIA
EQDXJYPIkgCdVtSYgF7WZTsfFODFFnixKpxEgkJgfYlHhNwotOR+4c3+BN/VaXExJuFgPw5jFgMf
YEMXtSTEemBqQXAs9/SkveH3PpsR74HLxqtDHpYAU5jcjet9S4x5bcOLXZWp70FMOqLugN6nFv3d
pO8P/vR53cqEtcohCyg/UaMViGyvunAo6P3MaWEigA2ZdXTGvW3cYcjMHfDij5Ju47ZXkNAgmLiQ
J91iJAEINMAi0vOMQLlBo4rV7TGw2oT5vgKOWZyj14+8I8NwJVQ+sm6bFRn6Mc9WFdEq1raYzlVH
1QOcvQDEcZHhlVyOAWAuyyDgAQiC+5zPcdPeZv4WyfSWEGEzF+Er12e3qADPcF7aj9zrQMV08uat
x7/qrCKNiBZljJf7iASuhViBOY2lh8clcV8Yf5rt47q5KZUIPAx9IscA5g3JsIfAMkkAwqjzYOUf
hmk+Dc145mAnWRejGMBCCgMMxgKXHc8zV1osbTZbH6SUkEO1HlzPyU3aJntLK8+LM0XzLKp5dkT4
EIJoIxqSMXart4OdXf8G6WZ1zdwpiNNmZy3Y+/rtzLcKvKqb6FJJ6SxltpMHnQUl+XhbkBfNbvbe
4sbgDwltfcPxqQzDN3Q8NmDfCBGlJ+EwUY+OiYcwnR2X8uSd1jdMZReAaQTJJWBlXre0idvWR24r
PTdG/ThO7r1mjo89JibWxSi1wEsA+Fg6slzyXF67ICw30HQIaoi535eF5v0xOyffemmqnCoQzATp
tCsaLqSdB93IBFwDxNKdjZCNGIeGnoIqC1OAj2XOGDvkeXC24izVnXEpVLIGjZk1M5mRnX2BatVk
aP97abMkyvQtW1BtFjJdQkG4CTQYXzuJvk4aQI2gsWf0yX2moWQWkDzKg+Hn23frQk4gVaoxZ78M
FsegGYhW4nQy4mwLlUF5HQmudqTSDUCZvd4pbUrMfsnOk+7e0oU+J7X/oRm0UOfpGcP7H0FYi15R
91yWQ6wV7W5dQ+VKIvON4AWHCk171yup+3xO9DIRe5Y9oPZ4Bv/xIfGt91xQgNH0RBciCiyyO8Rg
8oQe2BFUxnRGmevPxH57dCsxqVAGVg08AvR8oWQu3x2kSLltdhVGK0yQizraaenHA8jeN1yFws4h
xgVXNcI94HlKhysFOFVtmVizfPJQzJ4A7ONGqfaYDr/evDkAOgF6D5jrwFUudxhwmo05YeAzM7vi
lHLrwAwnMnt3o8qi8EkIutEDAGwQcC04kg3Uhg24BcBdnDX/mGaHrdK8clf+fV5G6zOzqWDmjOcX
1QAINzNALf7kprFxPWxJka6HBv2taV6Cxa53ekQmQaghATY3WzGQKjMJ7HwgiIKPAq0S8ii31gHq
bELW9VwMXwKt2rc8iSqbxoWzhBywh0b5bJhtaOeP67aguGqv5EpxS0qC0XEYNsnBNF1GMkDDfUrI
qVmANJdtXR8qi7CgHEARYOmvXpgznxat5aP2AeWeb1XdRH0+fnq7PmhwxZgV/sY0tXSIBuaOpmuD
W81gX7uh2+loeAt+oK881qqNSVvFefUwkyZezMjDefJ5bb2OoDe8TcHPiCjfBxlXslsGjNkt7ygh
CyfqoukTQ/4Ysrv2pnZqIxdPkMqo535XLsZxQDNN0Dq79bX7m4eW3kxXcqSbtnHZQElqoet01u4T
zYnAvL6f9P6Qt0/AfjlYRhXZyRBxTHmh7HTsfRpNZGsMQPiFtV8h+Q1WgOcKOH24HZkV2oxEdYmK
+XRbLl+CZAxLHVBQy9O66kKzFZly71jRGzVarhDYeG6PTMFD6hfRNLD7oTMPDhnPLttIFCqOgoco
A1hAcI6vafrGpmhZQzFDDQuLS9rH/dYDeEOCrNLQFha3WIBgJr9HE3Post/vWDO0NaBNDfCsePlc
W+VcWnRElic9Gw1gEuMZdChGHJQf2/EwvqPRC8WAf7KEshdvRDoG4A60QOWWzLvUuvWqZ3vayHQr
PCFEIJ0K4iMEE3JtaDJResgCB8/Q8dYo9lV5D2x1+4O3VYRS7suFHGnZtMFI7USUOa3gcaGgJPix
vi1bekhLBVpwArgzfL/Ld5557NwIiLz8d/B2tCMx84H/RWsZilrSzdhqnQZiqBovG9dLj/6cfKaT
/SnnNgvHmdmnArB9G5exSjU8ccCyiCsSmyWJHPXGp96EADZwmvTBn4M0zuCzBB5tGxV8CfbBWJI/
6+upiAA83CcBiHgB6/QqWup62+zB2AKhIJCj3Q+UFn8k6cZdohSCBBJS+YjZ8de1ffcG2FmA1pqe
9f4HC7SwmD4BCGlj+VSWB7QgMZeG5BeurWshTjMxt5/xvEmKPpwcGm69n5T7gwetQI1CmCwHMY3v
9RoaDLMzCb3pNg9u7RaVli9vjyuRZUGzIfCm0Swivy08grEMUjR4W+gvRXeTtW8fOEIy4J8AGfMU
zsYeF71G+sH9lXu7tI6sEmA3oVlFkxOvW5dyT+A8UWiHRgDtuN6Toaz6YGApXtTajbbz/Y03hcqu
MBQO/4761+viFwP/xNC0vvahdQGPM1PMwwAw6G4Yk62xKVU0dCFJrnyBSNxiKUEFX4zsLf0jr1kE
Ktqwct7e/elhuhk4dKh8gVFNDg9mPXH5jKvAT8HOBKB9/zZbjGYjLlYFBBdS5NuzdqpgqEXexvOr
F9PiD2RwjqbtPKelf0TsGQXlr3VLUG2Vi2KSSEL5eDJJp7M1WdvNrqBnYYc6Y2FqRpa9sXaqTcIU
HTKHFqoiryjF3YWUaPRC/4M5LKGhP9QG4imvD31jt66MShCqCKiL/GUslGMDrlVjMREIShx6k5A0
CTNbOwBSNk7J8o7CGK5tkeqAUYDXQ3KeaeBywB9gbJQYZgSiNu/tyKqizPpPgND2IvoIML7gcB3D
7aMD6GYAMvN3uAFIAK6WjW5zEAhIGaGFpolGUhuTrwWwrfUm3DAuxX6gTQDdfIKnCKO8kgapszDm
c9HHns1VyHBEielFXsp/d/339a1XPWXRVCleRjBnVJClA1ovRTkkLuqICU/u/I78dtohygBBj2HH
Y5ouZ94VNwG1d4zwree6+LYUx1/Klr2QW025nRLIXlBusaa7Gn1+o37LtHHXOC9tl0fWuOEpFB4c
IpFCFqNuIgN7bRwVciBBWiH12uaAr58Pk15E6yuq8AyAYoRtIO2ONZUPU9+MwRQkHSb1PCdC0BPa
oxNXwVa9VCkGwxqCEhPRjpxDRk1wyvVyQZrLcm+MwYh8PzlmdrARZ6vWC9ULZNwFIyZobK/XCw0a
LtEECKflHfsUiO8bUY7Cc+OuQw/038TTq2dJ3XLawypRECnryGkPCT8CLIy7fkiAHlM7W8gXiqDH
R1IQ73O85zAILR1dq257vW+sEs9VEs1FiYo2AFjMo5elx87brZuC8nBhVkRMpKMs9wq5krCka4ug
Lc86SUMNRGFZFYQZN+CWxtAECH4wgN/kd+1sPY/+DrvLRwulYZHsCFBTlY81kpJe1puYIUSvmXeL
pqcqzLrOvmXVNIVI99Sxa1Ef5ShCogT5RTBMDGXInXG+8d0a6HNuc5fkXdGFLPOKJ+CS9Bh2doNd
S/zfmTfTm2G0px1F/LoRMKoMW7R6C8g1eFk5YmhMf3D8npa49cqPxJ7Ry2TjmiBbjUyq/AkGxP4T
JAcNbknoDKiv8ty6wRQSPT/1bX7n4SVJQNzLj8iI3nVjE0+gyzBSstec6tSDY23dRlQHDF1USIoL
fDnMq10fMLdpUw5MnhqoBewwZtoxe0cBECC9/ySY1xK8iQ7L4EFCRcJevx22WGVUG4YICOGkj//w
Krr+vtW1VoXjVp+Hernpqo8+4CBS8+c7lgnPBxtd5cDOkMGxqGGWteUn9dnhAoknrrb6XFSOCHjb
/wmQ7ty8ta2MlhCALpT9UA27cQY7Bk7LH9RtbsZOr8O51rJ4XS1VhRjZBQxBCjIlFOkkfzShB7n1
i6ACLCyJrCKIUhegU+VvJ29C5t2AUTngH1y32nvtrxytPuviVVt3KV0yvqHijeMkHgbO6F3SBbva
Svd+v9VsIWJh2RcBhRpVDCR5Qa4mfsVFQIa+Rx+sBGmNHEof2kNzBMPoKcla4IRU5mlEXqAUlW/b
v1lM/qWZzVt/Ku7JkP5e11YVVvm+6JEWg6Fwjde/g4FseKjLBobaYkjYDjq601JGdwBEG8IstcjG
0VasLkD4BdQrWqdwv0lvBK2pLdYHpEGZt4nQuxfl3pPBP75ZKbh3ZDwEtTIct3S6A72pp3nCBdoX
aDhCn17IXLDFgsE6BAvkuiyFr7qSJSkERmSnThK/PBv13g7C0ozWv684g1ADKBsixwoiPikWtQYM
2jkTRgUL6yk3nF1C71j1p63uh/obaDA3pBmK8PNSnBwLJEOHJukE4nzz0QCPZXsygOiaVfeODnrp
6T6fQXLynfpDOM/PLH2apyluQLo7fufJn8bda8Gfdf2V6/tPfzlJZw3WwjHqW50nvl8eDX5a//zG
8v71RZfn0AIZT6eVFSBFtChYHpkPsqRHTp7S5HOlf1sXpoAHQsR4oYxkLF5j9NwNckjLMUe+fO3S
Wzp/07Xf1L/tExZqyW1F+jBhZkSKDxU7oTwTNvZGvK86g5e/Qiz5hc6tgfAFV3t11vrngYZVGi5b
0BkKtwJFRUrIFSVnTyz7hYjZc0Eg22PXSmfYOYu2d/TqWAbmB3TvHdcXVa3NP1HSARnAPuXoNUTp
1W1d9CCmP7EtmCBFhIxkA9okUb9CwVlObqKFjOaNA29NfRCNud+C0Y/nuyrq05d1ZVTWjjgcH7Qx
cIdRsut1KycPF5qPq68q9hS8Vbv1z6u25fLzkmPMbMY604IebXHMq1j3AXuKpoPDuhTVjqBdCNe3
Lqau5AomjCJgFjPLM81ivTqNHXiYN+7PLRGSfVVBv1BCIILkdlyl90TE8u/gJkWOCQMK6CDHRJQu
T7/prTvbo+HhwRDm3l1avePqED1VuHnxGELq53qzNb8YMIY6I9imQzg9AM5m4yGpXCW8GdD7iFfk
qwFIe+gLp9VHPBvSGlRHelTxO9vd8CaqcA0xIsYS8exGJVAep9UNk89NilWi1L8bjPxEdPReOwBu
BKo/8miR2Wqgw02NsGib585tIhPUj+smpzJswAOA5QgIhy7Oz/VStvZI6DjWFegQBn0P7jJnB3KB
+ljWIChjLm+e3yEPUTcaMfE8AVTHtTxuB43d0ao+51jRGZmZA8++olC1LsVQ3U5oNPhPjFD7wo2K
MQ0rmACtUIze3Vi7oZ/WD1WZ7Rrbu80A56JnZdwgPZR5y41FzRNvgFlv8+8OK16YWT0MOd1Ry713
W//jxm8TrkiKYDG5g2ltDKIBp1PO9ooUmanPSXVG1ven2zKGyBWTrwPoQ27SEpgfvLTLsNVn0N0Y
xZ3btweAYvMN61Nu/MWvkO4yQ08WE5SGcJgziHc/LzoBrWYf9vand6kL8xaDsNh16bBmuJ6p1TrV
2ZqLe01rDnplHKwMl3bRUPBeZg/uZD913vyhrJtP7rwVqKgV/U++3HFXZTOwW1LID6Zna3pKrVDv
QC6yYXEqj4HCGm45T5wl2XXnpG5bZpcNtGwjiz00mGfW8/36Wm4JkZx3b4MtUa/y5sydHw07avzn
Ym64VtWFLTBcUSdGW8urOmvbz4GXpm59NlFu19u7WQsi3Z2OWnXTdu6GPqpWRbSS/pMmXatAUpvs
tvHqs5d9Q2kH41JZhCR5yC1MmxdZlHbAGK5vbPsew7UbO6ZyEZeyrWsXQVub6rUJ2cXghLX9zIMs
AsBs6OLw9cUn1OY2LhVVAu9KW+nIecgB6Fnn12eQ8+6nHqCd+rMxNbthePTFiHi7M2wQLQ5brLMq
s3FcMxDQQjrGk6WcCu9I6lULQ84GQx2+dTNX341hq1VXZThI+MNmkLkRiB3XyzlSr6dzCo/bLt3z
4gS3dWPcMN1FNWvyTnmy1UuhtJ1LgULrCxffA7qZjEAHPw/dPm9DAMYuVtz7h7wEGGrIzcfKPbKt
flChhey7xVUtyp2Yh5cL0Ja7DCNwBNBsrUXlgZi79QOu/Dx6DcT1ZJivRnGCyk5708VYEQEaWE3v
2/64LkBlCqIz829qCsl+aZcqlwVsydHTyJ0nTk5a/5QUGxGFSoe/XhCAjgYSJMIfX+wLI2wqfAss
F2ZzW/MvXr4RwarOLQIVcZf8JamUIv1kyk2ScajQAEyM+E5MB+0RCRpMOyxnq+O7eqmf1lft7wiH
vO2XMiU/VVRAnWtztM0CzX1fNWUEFJ5DKih/+3JXAoI3RZZ7qKsYE0570mb7xM1jpISRCMZbx2/O
bbVEQN7e+4zc1Sy7AwTJqXFoDG2ijGW/Crvc5eZwywCTptVt7A8MDO/BrZV4p9Z2d3q9xOs6KS3B
gjdw8bLGXIy0TejSXoC3K0YK+WkgO48c6rdjUQM5AtlVPFvgEdAxdG0JiGALx88ppnuHGBkezd04
LUoXcCFALp2amLxKOVp0z67jh451mgFA67Bq72qPlbfr+0em/ewAbqb7W6unNMJ/qsnZP8ucWwwR
oAN50ACE34ad9zGdzrQ/J4RF1RbqqPJIXUiTzK9ORtdMTXSh14w/s2yOeVluPXmUKZbLxZTuQ3dC
Y2JQo5iZuOWx6d2Qd05Yul2Y5/bJBaZe2yxf0f7wyTbbfVH7j5WDSSPHirIJ2IGj+3ndPrd0Fv9+
4UZ4iXqRL2qrXg7USoa60rJxHytPwMWqin+/kECmhGMaA4faAH/RnBwX9mRtNXdv2Yl0ylym5aY3
YOcKwqPE/jgDqC6tTnPJ9yX5aQQbMc3Wokk3fV8yh3oJDoQ23FqgyijajUScqhSIM41XN/Bg/la9
rxctLQDru4D0+5yCYp53X5PiI5IJevIwGY8Nf/CdJ23pw7b8xOmXumrDiuxsEFfbFgsrfiDVV4P8
YBMYtTdKy4ZYyVcu+uKHSc4mn706bWf8sNJ94KSIfbTMp91Zn09mP8fUQlM7OQ/mj4X+0pvvvN1n
yZ+iPzX8Zd1u/z/n6H9XCICO1yuEyf/GyCt4vWoxolZzHya094W50ewdxCUL08MeWD2p3cXaxA4L
6yMbPxe400cj0W+A6/Rr/QcpFwasVg6a81Ddl18mfAaXGZ0xSNzPQ2ixE0YNjqOWxL2zcfErz9OF
IHEWLs7TMg72YkwYyLHN+aZBXbpvutthkyJAdaTQK4kJcoCQoTlHOrZToSVZVuH+nx0nwmRd744R
ddIQjE6AtEwPVbI1IK20rUuR0ile5iztlg7evup5lA/7wP82IQ/Ngscy16NJx5xGmcVT/3XK95gW
ikxt2rnjQ08QbgdbFAzKZwQYvhxAK6PP6lUXhRFoVkXFTFKzfJnpATSTYT0eB/rB4XnI6XebfZ3K
87oRqRzLpUxpBVwzqwwuHIsT5EcaZkt2XBeg3NULpSTP1ZA+MZYSSjkj3WHcK2roS+Bq4dKz2LCf
h/SwLk/1XEEICXB5C8XEVwilrB+KyZthRR3ND7yd4jFxUKAZ710xNlKaG+qp1+8/cXKkYpm8GGwT
FgSsMYrecr6hjurseQB2x/lGtxDwQa7PXlMC8d/T4XRM9Pc6/OBgCjhv9utrpj4HF1KkEAG2bA8D
+hrOlKP6MT/Z7m1Tlwcg0Ezdc8Of7OJDYt6BmTT06EcKDNukf5rYvq5P6z9EaSwXv0Os9oWnARaG
qSUMv4Mvd/XnoIh4H+rWrvPvXG9L562VldxNP+jmWBSQlWXfteqRO7/gP/P8azlTUAR+bp0zmw9u
8c1vD9yjoRi8tbeQEZWBLui1sMNIdqPpXlr4hTWLRgCOdLaaR5190uc+KtixKJwQUMJRkIBVzrND
130sts6lqrEFj3ox6ISGEgv15+u19he65ACywwBSNbY7Zhv+E+Pzt8KhdYjR+t+u21Y7PTOSveOy
Ao3SxZ98NrvnIW9+jEW/lURRbj2sHFUFQU4sd7h44wRYRTG01tndrk31cwZ2Sw2vsLwr91VXxgPf
ev0pQLQNLME/mdLhghfuAuphQA/tmw9odNrx0txVTbfz9XmvMR7bdfGhr/vvU5EcdZLHcJUxZfkd
t8z4HZZ/8VOk3XB9bjajeAnYsxcCXDvKBeFfF7p5tRv9o06/rMtTWv+FPOmkGRpvNG7CTeo9/D7m
y8Ge82f2qu/rYrZ2VTpkPs9GvRhE3NodGyuIq+EzZfBgSRulOgptsLV1gSIalKPFyy2V7jOnaRmQ
/eGP87R5TtrmVz1NpywhYTMD9NemdjQ0fIfCycY9oJSLJLhuYdoX4YuUvPA1a6xAaIL8UTbcG1V/
1+j0BQQHu7oqb3WtOeXlEnv8HfOKAZ74poXcEmhA5K4q4qHv0mgwX2wG5TFfyKlFzx5Drwx1nI2V
VVrMhSix1Re+mWQGSewMh8Wq5h03tCdjGWJe1BvNRmKDXm0gplk8R8ek56s6Uj2x3G51iCkbFvb5
rYlWinrXbXX5KO/tCzGSnTTzYFItgBgzYd9Lzf5TEG9DE7VJ/NNERCqXC2alST0u8GiAWrzPrOzO
pEMVarPD0WCHAcGq+7KU847M4A5dPwQq5aAbhptMoFih6+5acgp0Tz72oAlyujICaUeYtBthiUpC
YIvUD5pjQX0ruauRDoXBbTT8es2JPdDi//h5yTsFnVYgOYHPa/W3Of+ebDX1KH++ANtEHwYeG3Jx
lI0afv6ClnIMgj/kafeII7QRX6iOC2r9/4mQVMBcW2UNBhq8bT/OnajmUba1SioDuxTxapsJywdn
QNTGktsAqF4e5eDonj/U8xAZdvkb1+gHLe2idetSnVDwXYoiLKAWAfF3bV0kXdKuyRbkk3Jk5Ra2
s6zhs12lD2hu3ljE16KQK0dPHKYn0FKGP9eiGnB1ADgarHQwQfQ95t9aRCJ94j0S4rvxulqKWEwk
5hFmWxZwZE25aq/l9RIUgksJeNvRsvxC+0O4zEWokUM/ftENimOEXI+b7wpt6yWqVBR4iS4CwUCw
91wr6g1sMe2EgljJHTE/ij7mSB+pdUCE1hmhCzybLYmv7RPaolgPPjs0BJpy7Wga0S9NTTzq21H7
BFBo0OGWSPRspA6UegmMdN9D6yomea71SsYlaUEZAbCzGRSmg9PtKsO+qYbgzpy3gNVeHwdodCFL
OnGuqy2B0+EuLL0C2PjabVmbMZ+DPe2SOK/rnc7ax67mG2OeShVx9wqLAWeRbDZL6VIXSA8YkBzs
uGsmzKumYxjk7KZswd+3bqSqXQNfmuugDRjZdznnsyQTdUgD3ByT/gpmdHHipHvaRizz2jsCMgnp
h78giPqr2RSzS4w265FYcuZlQlKrReGt3cKDUgkxRVu9oLKADUq3o2cO82gzBEzEf8akRejUW5gD
qrW6lCAFLOPolIknsEoWwOI0BNV7RH95Yu3eviWgKEPzrgv84VcUbKmZYBxiQOVwSW5a7dS44TRu
eFyla7qUIWzwIpQAOFeqdwxR7UyKcApAMfG57ubYLQ7JMIaj+Ziwh3nqQ8P+uK6cWKPraAwRxIVy
0i4B1tGoFgvPksLqdrS2w0x/yTBwSpcSZUwOAIItu1Dv2r/llHZNY0bacQcSae58HOru0PIqLgCR
tnGSFDmPa9WkayzzevR5zxBU14c2/agXTRSQo2H+ybIfXVXGbXU72p8xQBja1k0NSG574JE1nLzs
eX2NVQ7kYo3lPhYCSjjQoKFc4eldFuqj82Q2w03ZVfuhNU/rsjb2M5DumbxN/QC1dWT5gwdjvkN6
P9DLMEHO011evK3x1y27Dcxru817ntrEwfNvCT6U+W/d7DBQBIOlPwcwiCUNMEAa0dv/0xgf1xXd
FC3dPDnoTUxzFKvaxjr5gl7pnP4egzP3caMnL9ZyD+aN0B2r/5s7kNslDIwKlZkGlQO2q/kjNU7T
sKGbOHQrh1Ketmvz/z2UiIo+l7Z5SrvsWGQg0h6qePC0jZOi9tT/nchAcj5LMFmJ7WMlufEHuN3h
zL+u75Xq4r48AJKT8TPNKYIOHlSz3DDTgIzEAFTLcwYYiuy21/yHwWbncXhHn6ZwAXhAIwUH/eSG
vakjhVZXiE4sPzuURhYuRn3oOY/GhkQL3ZfmTZXmMav3hXXrjxuVLeU2AiHABAIFsv1yZ/NiGL0z
1XBAgf4wJbGblBGZn13t44zG0PUVVosS5T1HzFDKrXpNWlDOKV4KI4DjzIiRmKSHzI2drRqG0r8A
wfL/CZJ9me3l+lSIzoAEgC7GZ0p4KBoQ6/TOtP945GldLUXFBBt4IU5yZ61TF6XTCL7L4Llq0NdW
E1CUf3LpjW796r37ujiO7cazXumuL2RKPi0lmPcnyJoBhNY7tP6d2Tphz+6dYCOuVB67CzmSA5ut
TM/AJ4wqtoMM4Od2+rW+eFtbJeRfxBR2gbdxa0KPbup2AzVDq/V2Hg/iGbAynUnirENNe12m8nK/
0En8+4XMdA78pgHT+Nlxjxl40quotuJ1EZs2IbmrprUHPa+xbs6yfGj8PE4b57G38huACMY13pJU
1w8ogR+Nad6QrXRkgE5CBV003shvqgZjsjqwF+HImj7ymrsUfUEgismek4Lv/eQHeTtFFOwf5Ttg
IaMEjMG56/VE/7OZoXspB26GsSd18H2sixh5ut/raypM4dWFg1qBGIMFw5JchAIon839Bp6qKmg0
Bt+pt9H6tSVA0oMahC9uikuTafWXaQTzuZv+WNdBae4XOoifcGF6vlaMfd1AhOPMoZU/+Yt/SHkb
EvZoFJ/taSu+VLqJC3mSqRelt6Q9wZq1JrJLH7NRC8dgv02wrlw6pOIA5eyiFiRnDrKEs5xOQIEo
hgj0Sol/WF835ZG9+L7k7jSdFTP4KtEQ5Ufp+ARWqq2IX6UBsi4iwBB4CDICVJ8BITOYPWiQuzuC
Aovex2/X4VKCpMMwa0NWzj5uJaBWBFDEtugBZc11KapLFmOrOmZj/EB0jF9b2DJQr2CNhksWWB9m
N+zm8UVL+3CxrajsNwJ59aL9EyZ+zIU5E7zaC7OHMIzh77v8g+ZvUQ4qJSANgFFcZG5eNYyzlgZd
5bsI+4ogrAd0+XXh+oJtSZC2heYVq9vJyc8fg+VT4X1e/7rqAKIHAOCuKJ4HADm4XqHEAyZqip7Y
cx8S7TiPEQqq09YMgsqrACbSREYG9ZdXefDF5i6o5YFblde/aQ3nmOcR4BbDEie+SUOr2GjXUNqY
jxITMg0YJ5NPe9CmY+6NkDfDsJL2GzXsqPC/EsM+zO7L+gIqtwfpcUFzKKoxUnBF0BDtTA3SQK3x
laHf59f655X7gzFrpN/B4QLiiOv9aRNLq6oSn3dHZ6exKV5sD+DmedSOG5JUmwTUBMT4poDhlcP8
FlVrc9AREZjcifqxiArtviG3tBtFEfIhy8p3GDaooTDOrdvgqZBhNYbZ5y0AL5HbamIeVnq0vnKm
UiGk5/4SOwianeulC0iVJDUpynMxDzrGCypUrdMFeWLLQW1zGpeY5kCaQ+n1i4Gm9m+8AS5B5iTt
rlpArl2nfIlAd/8/pH1Zb+O60u0vEqB5eJVkO3ZiZeok3f0ipCfNA0mREvnr71L2BY6tGBa6P5wN
nIcGXCHFoVi1BmM3snLcaBBfC8HD7aE9Isf7wu3HUGXgwKaB8cvuZAeiXN/HEEcGi0gLJrSKLT2u
Ne5/E32qVlb44r6xUYJHFRz/hxK8BwDz4hQlozWkWsPHhJMiavWE2t9tRVZmcJGofQRBrRbV79mD
FP5E5xPoA+TA67KTSUm1HjcbDLMl1WkNtIU5HvKh094q286eLLchtzYkWdYS4Ut7C91fd3aymGHa
i+ygLwfuuBAhftByWKXo8F/DLlhrAy6m0oKamn4aZDGV3VRrRNVYJjj/SFWGPgrGo/UPF9FpkMVF
JD1aQA8DQbSw9bfTGnP24kThPQlAIN6UnxojVhtAzT+nFWRDXHbQiQMDE6WVK/nnpbPI9iGlNduT
eahGn68HW1I7A3wSvFO9POi1Fjai3YAoFareXjkbLn4UCHaBhIXeLHSkzkN5PstGJ3fKB93u5c3k
1h2UeFMv1L2+uLl+TnzUmpZ5O+CN2EvQn3ahnHwey6o9t6o1GxzQATQkR2GfN5Nn3Tt2C0+J3B/9
0LfaCSjDlG+YSlFAnpj/FVP9TZdDG+nC7mIG9aW9pwkba0eoUHd6C1XggCa4c2ls6RokfwY6fq0L
mMcWlMoDuNw0ROO72totnniB3+W7VOoihcgVte9JPXzThcxvg0k0MUo89savCzA3be4ffbSkIpX7
3kOD/CZyZfcVyhnTE9VbtXMs/hWlqHepy+rJyMD6LAGrupW+W20GEJEgBIVnnqx+6JJku0GVszwP
EG2tVCj1mdOzyGkJX2Nu3k2ek4aDXjghnIsSCIK7N2PnOeEwdjgF6qYIB1F/0wP5PYfkSwQ0idrm
1WszffHVYwe0JHRXdhBfk9uKcpjAtCrM03KMR6C1YHjKBAScZNRlTpR2cAvzDH/XB00TEwbWp9VZ
4GjbKH92Vt1FzBz8gw/YW0TQkduWfUf+5SgAGgAgQrDQP6vv8K5WvBJ4/Coofpi0iZT91omVo/tS
cnIaZL62TnNSXpuszvISEHI9gmvyq1kHG9XAYmbMtvjiKzvpAiB7dn+Dl60JvCd4VYt49YCxDvVQ
PpTmIMK2SMeHINe6fecG6W2H5R0ZuZw2nmYGtwbX82dG0FWLen0aj2DmuluLlPVhQrFgN2S1tVIn
urTR0bR28SZDje/TRnctsHBkQMqHKVBRrXdxoYNaVL2s7HHM6XKLB6gggrYGg8VPOgx1m/alTfG0
KWy3nqll4xckiT9rX3UhHWz3Pmu42Bm4a+5ct3VW7tHFGOd7FE7byEMBfIKwzJIIhM3H/HTMhoS7
7Q335DMNvGiEANPKp750CwDVNY8TxVo8B89XVl/7lT0Mbv1gyDfw89KVSbyUT538/BLEWxtowKgc
Py+LA5kOAAx7zlb0G6v42Rb/sCx8wPUdEHHx1ZbPEjZ1OgSVwMuv3fQh87KjC5FtXq+htS7daOiF
AxcGCDR2/eJa5mWXGTwYQM6eEfQtWMV2nHfOVuMrl8xHo3a5Ak8jLXahC6dndEA5IrnZfclHPeSa
uU/hxOrIIgI2Oq5YHQZsvLE8tRmDIclN683Np8iS/c1QN7E2mvE4rt3pi7X5kf1Af2EmEyKXRDZ+
vmZyU2fpmI71A/V+2vb3gP921pybLh14pyEWCVZrGZL0payh4f8+sOcsuDf7bVo9ZdDvu77N1waz
mOQaMqK5STAYx5Zh0OyHaeYxr+zmy2sGEzbnQCACLdIFpgrouLYMujEooKeTiDzUegpvjw7lSqRF
/v3/v83/Ii3yb83VaZF2iARqiR5BuoRGZaGsg5mWxTa1cD8VHTxvsx63oy7Rd70+mxe+G0DPSL+h
KIPS6XKgUKfqIQreQA3LAarHFO6dSst92jo3pHTfWlvbXI93QUMKEl+oC0OuCgoVOCnP12JqQW42
ENkErBmM5Krp1s3fNM/YliwBLEZLmw3Lv5KAhh75M9pjVOiHnv70rWe8HUJMI4jPxb3hr4kbfj73
kBPCmgaP4vldvOxAwWBPy7MslUlrvImq37jkqywsQMh+K2Yf+uDp+jR8nnZM9/yy83AjzmrP57Mw
EbfSNFuXSV88jc0P0nyrocDdGFWsG+/XQ31eYGehnMULGdLZtHOlkknVpMDibINyUwFr7HsvPHsg
MoZ63/WAn28o3PVgjqPWBPUPNF7Px2bUmpnDa0IljbUtRZyv3BoXfx6JLrRi0cH7VGfqa2lJ6dQq
oVkdd8YfK32+/vdf6JdjAP6s6IRmJAoXi49Tw/wN1VlNJny6twe475h7Tb5RP6mGLbMfGvt3PT5K
Z1g52C4O7H9hP7o5Jzljr4AP6KtSJUC8ucFT/g/IOkhjA5wFrCJgfbDxO/8wonDqvC+B468GGtnk
tihm0uJOo68rE/hxc59fhOeRFme060qON08JqkwLurIFJMDWGfUfVkb9lwZeoFAy6Nyv1PfKfVP3
9r6y3T7mkBv83qaK/vA8Arqxgz9Pnzy2HUB7AwPFkttGZ694MzoJUFvQQigqdwOAu/eSpdmvinsO
jwrlpD9VoEtIMk9s69eEf7UK70vJOzPqmdvuMscWXxpjKqdNVgbFPe1M808xZoLduHgO3IKGQl40
QUnUcxcOgGPq3xVNPz2RpqGoC2nDY+5rr7lXBY9w1Wg2Qd3pu1pOKBNlbZUnY+bSHXq/ThXCXcHa
eA20jyJR+GIvWAVZajfX8NjkwDHWZpaFAqDcnSUqsBy4BmOJzLa2PUv5bZNP/b40HBpmRKiD7Y7Z
3u5wD5RqyHcaFgzk50GcZxBD2IqamHE2mOmDgaweDRYwkkxbIusdGItMq8iCkDu6/3VsG+0+L6kk
oTM64sfoj/VBV1uf8j9pQN9tYLDHQrtRpRV70Hx5ykuX3jJdPObaYO/aifB96XbTJu8AggJNRcdL
jshI9PYQeRBXuk9FTxOOtuA3xyy0Xx0ILdtiKsWzHWjarQqIiqQ1eN+JOzdqiqG5d6iku8qVJb6w
oWRkSCf/TrnhP3a4HyF+VfxS0N3cMoUKou/axbbpCduYQe5tVeF0UeCl4wH9H3j0WU16M+ZBj0cs
3A0AfAECsTOnyDCqcg/qjotfGUVEJ/MH7/wW8gNSxcrx8xiJ2RBpLXAj0YteGFGlTdWTPnjNi+qo
/1SZXXnMoWYVdug93bZeZtyLtIYaR0obIEJgx9QbWf9GGs530q+9qIYi/c6rU+doWBl4LCBEQJYe
VQZpMrhXwkQbPHpvCA2n9g6101rvurS0P8aAPCooIYfggu66p03FN6LT213BdUz22MBAwx/LDYp1
8FSQ3bD1NEPEpsP43k0746BZnO68DPK1RYrXuCYNEhGWisgsS3Pn2gRJReM7K+f+55zpfNMvjk07
1XqP0qq8B8FrawZfSbELoCafBj+vHy/ehRsN5X7oboAfas+i7+fnGMps2VS1U3E/Wbn7ThyvbGCg
5LBDarkcewAFK26n/sbTB3WDi8QN1WgGce8SevCMKginptJg/f0d1cbIgR/JcaJlE5n8W2/rMLf1
hg0vQMUf1aAe8kYff/gMK8Z0iy0bRjOCZYoZEX2071u8lHbwFZ425QiKbskbFhNad8chHawndIzI
TjNVuhUprEImU40PBde0uGf1mwwYvSkcVEY0u/RiwQUUXSEYvSubnv/gQ91uGzf4KVv4/WUEVVdP
FUHUBal1lATlKRr4W9Ph7EmXatz4gU+A6qxc8Uysqr6x8FLd0Gr40zALPiUUEgaW1PlOuA1FFqDR
PGpqLIgJAjBAPOh4iaSWCD1WDH+GwrBDvRTjLmXwCMorOKySmhX3jcH7qGU5eRxbuVbJX6ye/97P
8OdGFop7F4iB84+qYfxeIPmQkCDvQ951t8gFt60J+xOdeisKUIsV9BFstnFB3XGWRl5mvUFZBY1C
Lz/xGieeHO0I2eoHOFU2Uer7FUhn5hZmPL/MTltJty/c8dizOmrnIA2g/bK4go2iqzVHGPk9TrkO
Am3g1rXQJlvZIJiq5e0LGi7OBhPGhJ/aSWaaATUvVX5vjrEloLK5UWWMVn/J4+uBLo7mJND87ycZ
S1qUmsLpiUDiPrWLsG1WctdLqRhqdABaoMEDev9SW7PNDQnHUi2/J5ZKcpm/1HwUUPwe/6hifExz
B7Vb8whyxx3Lx989mV5WRjhnx4u5RJEFM2nPRw56m+dDhB1TaUOIMU081ckizN0m2DHIELw4ZmOF
BB4gsTuw+kaUjowZ98gdbWq2GfsRpqATKb+ByG8cYUKdbmrYOUbK7bOXzvCaOBBYARSWs9s01YMb
mvpqiwviD3g05EiCmu2zIespMDtGva0cIp7aWrmPORgukcFqeTfmoKCaoODFbuFNMYrbKNWqoJq+
SXyVx1QK7xGSpNmflPrdl0xHJnV9cpb4ov+2Ed4vNnww8HRc1qIqI3UGaQYssYNnXbtBxhYWtI1T
rYKHZJxrb3TMcOSs1FYXT7X/otrQxATgB4zdTy3FitRe5usM9i59jKRD4HEMQYJWQ3mndoJd5zX5
bkrXsMkXnmzuXFoFjn5Wl1oScFjjMwEsVXFfW96xS3MYmaTmq/TIIWjrXZanjyuzO7+EF0vPhRDc
bGYDagrqi+dLr5pI07a6h7Oi97o7tximO4IK12Z0uLlRrVMeMAu6wFlpBvfW4Aa3XOXaAQ3mdM1a
a17l1/4Uc/GncHCbDOHm97MkRNewQ2D1T8qa/rr3BPNMDw0hgDk8vOyWpyN3Sk9UTn7vGUaEmypk
7guRaMGOK8/vSwfXaaDF+4RURJMwcM3vefBWQtqoBuj0+te7FMGZDcxhuAdHomUbTZKgdzufo1Rh
TKHm6DAIWjnlF9sAhaMAFClsPBua0TicFpMVqKBjpY71qDRkkL6Cvl8bUk0L0QWLIYAfmWseGZci
Qk0ToFlwbsDsXZyFjURVumA9Pk/te7d4+Ht3ytHVxmhJkOS9i5tTr1n+rAZzzUDo0kUAvUYdpRLo
us2VqvMVWEtR6X6qrMQ0iNyVo2W+NFD+evJM1ewDAqyXi34LrLLcfpuVuFJzUgRbUxnZn7/+sGi+
AlOEgvKHfuT5H2L40hozLq2kr+tD0XSHtSryhZUz2zzNlDRIJKNcex7AJG1VZTLzkvbOcO7bNZr0
2s8vP+KoTQWzINkziENd36D7eX1+LhwVZ3/+nOed5ASdsGsDeD8vQf23Fb8g+c7W3LfNC5cykApY
9dhgOPGWqH+A8GxDNoWb9F5dpRAG0DzoMRWwgoNWwOiRjQdvgse5/ih3pADEG53Z/qClwDgymj3B
1DME7dHaVsLrHkvN0DcCjbD3irTyGymQWIVIO1GwN5w1KORi9v+7u7B7AkDtdTBGF7NfBaUaNYK7
S0ga5pX7DFDGj+sfYBFiPhfOJmfxASAxWtYVqHiJ5z1Ve0r/DouNEegA9uEU0FG/RE9vMQK/BTwg
tbmR8ApOYSW7wwP+7foIFktoDuGASQ3YEGpv1ieQkrQ6Qway8RI/N3kYDFr+qufpiAeY4CuhFpM1
hwKgE4nEbH82G1Sfr1YoCWgj0iqBEkMWNGGd2/xHoaGw8tcjwukFgrID4Xs8WBdntTDR8MbbUADJ
A8xRV0RcvOXG3z+hPp4Uc040i6svF1dBUHRwWjkm6WRtaojY8Xzj6ncDX6NezkvoJB34mDV07Gw8
wGea8BLeadAhHXU1jIlh8Hbfw055k1Mo6jE//2Zg68V/P3un4RazRzoPlGAX4QgpQ1QE4kllG9v5
dT3K5zch5gyPMxRG0ZH8xMI0eetxU/fHRIyzEbm782Vi22NYlu8MmM/ApkDKVdvrQS8sdaR2eIHO
3uiwRFgkIh7UVaaWTgg60XAyH1xKwsJaSZgvLXIP6FUIiaEBj970+SLHNhssBihbYhdeqF5T9pf0
0o/1cBpgsYtcSbiNNT4m+its60N7axtrJojzN14uudMQ8xhPrhVY7si6VgiR3ejQAtN+RSpFIW7l
7Ly0sAFShIwwukmwIFuUsFp98NOOI4oSoRbsJljDbN1/mq25dgUsMeCk1uKbZ57H2ZhXIslZsEUv
I5R4S9ju7+sr68LjDHgQOND5c5kBGrWLXeMOPiWVAY53y7AxtwXIhgKF0RyQntvKgaTaq1wTHLu0
0E5DLkZWaMD9WlknEnm0us3Y3lwf0trPL77OiIc4MX1MHMseB3UP2/S//32g1WftY5zRQAucr7He
70wDRFie9P4Q5nNDYk1a+dJ2ny2zbOBv8WWWjXgKbaMMKG+e5OWLmblxLb439dd/GMXcfpuhiFjH
i82oKk/ajlPxhIVI0yO7X6thXRyEiwYZOnBoki2vmWFMGTTFdZE0Jkru+yrYDu3uH8ZwEmKRw3Dq
ekbJDZEM7CDkzfB3OSrOq7mrh4oF/jejxxdT1Au98kvq8iQYukM/sKPLnoCp+9sxGDDUhr0Mknl0
Qpd3/gT6g9EO05T0wwGtfFR3rv/+5xMRv/+hQ44M2IZ0wPlqNUZZcQ70YmJDiUu4fzh6JLk6pLbY
1Ha90nS9GMzD9RiAXIVyxPzvJ8evD3vbQs+aKQmMdt/IYwAwo9SLUB+cUGf/MHOzbwbuQyTKICef
B+sBcw1w1Mske++tG99fmbgLJyNQxoA7z5Y92Cb+4vdNZbV1RbUpQT/swTI5xJX8PoJAyBM42hCU
pcGLXVXPmsgOgzW+XP9sn3cPCrLG7FKLBhj644tDbBI0s7nFecIN87Xu9S+gyvy2WLoyyM9n5VmY
JY7LdqkC02fkydh4f3QJfSVUiq6PZN6E51cyQsD4CPVs8MdRkDv/TJVBxAALGZ5k6vtg+VvUPKAx
wmLIqcT/EAnlDuTqqKl8Ml7PmM80w+95Ulny1iMii4RDopwiFawntsJFXqK45tNhxiq66PHrAe6C
+QuerPU0SHtieRNL+m7stog0RnpD6ONoZN5tMJrThrt6ZFf3QAOXIfXb7FC6To9uK62eJSx5N7lZ
BGHfu2rTcdcOUyGG/fUZubAfz/7G+duc/I226oy6FYIltNY3VQ7l33psDwqqObbRvsmm31yPd+lb
g1OHAg8UgWYx0fN4KP/5Ak1almTE7EIz025MIjagJx6HelV9aD65lgsLOkeot88GupCAPQ9GudPq
pOtZYpi/1fi70L561ouQDwakdlvUkw96pe0diuo5+TVZK+/bSzN7GnzeWCczS01NC3JOWMJahqaZ
Ob4Tb3yZKj2IVOveWGKNUbq0SPpYbx5sD1HrRWUJxsHnEadqdpmzGEtqvWVz+9G4IVYBC2QTNYJm
4uVtX1vlPTehE1FQJ4sCCuiUQw0e4e5xVr70pfMJpRXk2ro9lxYXu3ogdVOLXA0JHcGRYL12X4n6
95Sv4d4urajTOItcEV7MKH3paDy25GjwMtZqLSrrPBrav1SW/29+kc8jVZmbSMsekp/VvZ+mFMjc
XMt+QDaGhVVV5r+u75CL84bOADCWLp76SwCZK5iaXGkMyRCQB9nKG6+fNgXLV1Sklkjvj9H46AbM
lz4wdEu+DqODldemhZ6LEmoTjK3apAawSOmgWWGLrD/OAIaIMquvv4i2bjbS9lQMPIsBLkHvhMQ0
oGHUIilpuP6XsMn5j4OEEQAYqAnAoG55JQA8PA2yqFjSQlAEPZLQyg6aeRDO2/XJvnC7AcmElw3k
oS0ddajzLcMctMALgThCf5ua3wZtV+62SznCWYRFjiBBkS7HugEocdr2YIF5MPIWRQPw7jM1wBgZ
X/F2D11TRddHduH4OYu7OPuaBh36xkVc1r8SO4t8BjWMG1Y9lenr30eCAMYsd4u87vORnrZtwOaD
zqne4fKRT4lofzO84dXT9UCXPtZJoCVFj5upDZ1MjrvKhEP23Zph1NrPL9ZCoLO8tFOMYwIMxA4E
sBBr9a6Lq+F0CIvVgKZH01jafCn0icTd7nUpWIPVthleldnGWClRZZRb6a1M3YVDBYQCbKcAJ9dn
BVDTSTV4e+cMiryN3PDOHjazTsVdZsFD5fpXuhQKsi/ODImA5dCyvQnifB10BirTQVDdebl9k6d3
1Fm5XNeCLOaxbUYT9t0jS9JBwU/mjXnvBQhS10dyaQudjmSxhVyPgaTvIzfK/X02oyzcG9t8cawv
dhD/3yLNS/MkVyDQLx36GsNReVx4EV7azIkydiyHlVP/0ho/HdI8ryeBhKWAqdUVWt6pvNUz58mr
rB/Xx3LhPoaQ3v++//zvJyGmGk7FloZZc/EWytofhWVEJkB5azodF4fieah/oMSPgIv8whyIl5Ma
W6kqpXPIXEePJ011m+ujubQGUL4DhRFI5LkddD6apgLxxi3mfLVugidB0c2hld4BjWX58VC05DAI
Rd+uB700hadBF6s7H8t8SltsIaO+A0IltwC6uNPal+tRLgwNPCMPVWpgUmAwuUjFaV75GZweeVLI
Tj2aikw3et35ex/KUbHw5fBYBnyN3XQpSfWQ1wABAfIp5nSxqYSOnSQNLA+lPbrsnXruLS3GDfyg
IjDOdsQVsZMf07w8pukUU7Xy3rlwcECYHe0G6Erjslqumo4HAAaXA02Y1YZjZsNw7dVc4+9emFkE
wX+4FW3QqxZjhDuDThrS0CQ3gkORASLX0zs+waqvPvRiNcWY1+DimQNJgQ+QOXgA6Deer1G7GIem
ykqa0KZ8dOpUD82Swiq0enfYDG2vqiLMhP3SCBpSN4+mhpTb62vpwmacaxDgIKD3ZX8i5ok6T6ls
AoJmdvk9IN+Kka/RLec8/tMo/xdiST/AAwUyUcwjSWXcoK56LKULy55nU5Vh7w5Ptv0PKwXeGfMn
hEoP7G3PZ9WqwSjNbJskRdu/u3x6EZw9axPSt+tTd2GzY+/h95GGz0CMxdfjk2NSNbgkMUobr7Rj
w7/w4dEtvl0Pc+kLobqCNBeoB1SMF8eyCMAO8jJKkvRxcI7+msvwpVHgjTenf4CQfFrysuUjvgTB
bGmbkdwK8c48wMJXTuMLuxdABoDn8KoEQ3JZUQFzvdclYHFJUzsHprFIcbgCVdNKmAtLbVY3mSFa
AMTAb/j80wNKXbWkznQ006bffW5/S4fg18D9u6bR0lCirhMa+Kfo+hf6HHVuU6NpBCCc9xmmVXhD
IKde6okDheRYceXHxNRCN7PhFFFlkUxBhTbkWvXt88KYw6IAj5qMART0jJE4ua/rSY1Ea2s96Y3Y
fhHG7vqoPibrfN+e//7iBsXDEvd3j9+HMGgdQlAYnvQwtI35VCdwBdxUjb3j4/DTLLqveNG8U6q2
vYYijaHaSKtZGivD2U7STxTXwiA3ITxmP5SpdVP602MvAuwVkx1rRUSsW/wFGs9fpiyLzKzfdb7Y
GCZ5rtoewCkBWlw2bVLU4Qbg+C3uvlIo1OOtXaCXPry21L2pRidyNSsyBuO2EmKHm3OlAr4EneBt
C1LJrPKN0iBOymVfJWhdv3SrERPe59W9qnx+GDtmHtvJEDdZbhpPMAAtRAhiQXcf2PpPTRvos8yq
wA1dvkvdo/o+5ryvY63wq2OQum3s9v5P2lPUTAcuV3bD5wXy8WfOmvceOjXLspJm884DJNQ9Sh9M
m69ZfH2BQL3908nuogUEaCJqsuDSe/N1erICPVLJXHbMOba+20Sk8DdOKb8yriLLGDcwcylCg2Qx
SdFDba0tWIYHh1rQkCTtHoqW76A6hGwaAE2m6aPm+fvJLm/alu7xc3EH2xG96iLIISB1kwOUGqGM
1PoVj+WEBzj1s3t9GKoD6IRwiKnt36b0b7PORIfbpA+8z+6aOngkHc1up44eed6halyQjduBN1IW
u9KS/E9mESDa05LFFNbUYe9BsrhNx93U+29tOZSAE01JPrVjWBlsoxn1rTknH4VFrHDMYaLLA8X2
pIDrWDPaZij8etxMMBePi6qKTU/74/dlNIGe4xctaDsdjDA1EnoCIjTQNCrCShbDNkW9mIRpXn+b
fPdOtMNb4QTx2Pp7uyf3jsGOTlnGlpU/DUO+n1J9bw/BbQop/aJkB0gWv4Fjvc9t9wb8IYj18lgx
FVdjvTVc89hM7KbsyBcvpXvlZHcqr7cdalNq+NZ1RjwyZyM87QiPGZzLY7Bxxh4WoPKmk94Xw02f
6lygbxxQPa6Ue5dRHVVIMr5Dz+Kts8YY9dLEbcwNGQMQXOqkrcZ832gCyHN/2pg5VoJvbvLC+QHz
q4OeDTxqgzKLWhVk4STrfNsZWQFKQpEoq0TFcSyfionF1mD/0FrH29pwIYqB1Ydgy9h+tzKPHkhR
7lwOezfUs9we7B9LxhWv7Z2TNXvba0DugNRmBJoWwMh++l4WOT3UNDBij+hAkHhj7APvHYJ2lkc8
679PA6TD3NRZwbNe2IIQQANQGTpoKNYtiYRN2xkjq4RztLXgu9F1b7lY2eQf7aLzY9o9DfFRuTjZ
hHjJ1AObuHPUA6YnqW1mED8czTepda2MwFHD2eRYsaFvUxSwZXwvqLnXi1Lf0OaPpfu7Fjq5GnSP
p9+ExAMW1bHjDF1Ri7hJo1Pwd9y4taTYwP1bxdCMV69VabC7Ct4yK3fO52QEhU0HABULZy0eG4uS
cJHmOqARxnR03T5iU8LgM0X7Zz/LV2bt88l1HmjxhAJe2vEGSyFpUzed9hudsfzvKx2nIQCTOj8c
uTMKDU/o6VjAQKH80pMtGf66mHIeYnFD9y04h/08XVWzUfCd1L7ra+mhv0Ba4tLD8kLJXMeDfSat
LGYKdJU+BSTYObrUa4GTVnRn+vy5BabTyK0oACXJCngVK12N28AozK3ZqyGmuvbTZHLTWzxOq7zZ
ZPAfV0JATyZw58txL7TqSXPbr3yiMUhq415NdY0TNsvvygE+13IayKZnYDdWirxMcMHeu1oZ0VT7
ppP+cdR0kMDHp0ZZj5psoQFn3xXjWB0nUzRwZpNPbtBuBLd3Ji4A3ttf06r+HjT5W501TgiOlREZ
lCJpCKb3thTfHWO4M/X+KG0jLkR/9Op+n40qqvLACn1o28ih+I7mDVIZx7kr0NzbyizrwOA07wbo
TVfM/qJLB3cZiWxhRTqlWzsXKHQBO5YL4xZb86Yo1bNRW044lsEdCrPP16/kz+9XfCwAAeCdBhTo
p+p7XvugMRXCPTqDyHCZkT7suXziZvHU6VqYuu7KG+hz6jtDz9Gjc9CmA2l+UfCoZNU1olLGMVAt
FFfy3E8Psp2G57EK4EwKfjF2Vi6HY8tkt70+WHf+8fOTD2e0CxY9CjwXMJW+ifaFx9PxmEO07Y5Y
lLx4zdDs+UCsSKC6tAOnLn9BT1ObjT3cHzWAVwcAfCBCmunWAfYHdLYi9V/B33XuaDFUsK7uazt0
vBwkn4kUfQhGXvEs23raVJnzo6Nm9sxl11eR2bPsYSp18YQXvrNx6gwiDWjB6K9mb+k/WQoFRFsM
uIaxD6BbrIDIhP7ft1R3hm3QecGLn5o4gKTWosxGxjtPsfTOZr24JX5eHDWtIDFKzMONNCBGLHg6
QJPAKG45m6D7ZVbeAxOp/JKm7vgi2h4nNvLg34bJwJfGyowK8GXTkOSu1kDM382iMhUUmqKTtYNO
9FrNdT4HFh8DBwTqQji7IfCz7BpWpT3ileyLo8WGr9TMN8QRkU+suMUp0Thkq8b0qVhVOL6wACH2
Oj9cdciafHpY+szT/MIsxmMHEA8v/nTFSz7s6xxtRJAgOud9Zc19HiWeyFhvqCjiQbvsJOK94guf
S4l7Y8P5vWj2EEO31871z1kDWsEzAwYEV5y8S5AY8QTpM7+Vx5I8yvb+7+GHgLw4sKuyYYmO3bMo
XIwwEx+IjmujCcYGLsa2Fho8e9NdGN/8/XThigKNAU1twKsXFxRUWRtvyqzpaEzPvrnFopu823EN
jnYhawCc7n9RFocQVoXRj/Ne8qwihEvirra+DXPZ33m5PpwLWcNZoMXEaQTCuZ2OQHr3Bw8IyGbq
+tv/LcS8NE6yucn0J6cyEaIKomw6MjvSxhXq6+dLAp9/fsLOoPfPDNShslNjaObpYjje4CWZv5Mh
YkAaFH+fzoGc5CAOStXmJ3mn3pi4GjpDHCvHE7+KRle7CpZR90VpmRvIsABvf332LqyEmQ2FDjTe
TrgJ56GfzF7dddTmvSuOUOwEvbu6sTGsFsiFdFozIb8wiwCPAbdtoiTtGP78p5yE0h1lywY33VEw
19wrXqhd2/fkV5MH07M16GXkTSP4otcHeOFkAHdkrtYBooRDdjFAK50qTrRaHB2bkg2Vur4VntRW
vtuFde4Aewkn1JnS+Unt2LEoh1ZnL47GSOUDmWSFek5mbCS31qAZH7ihxb2BjuNsJI6CHdBki/yy
0o0MJJ1KHHMlykQ0dhcakMa55y5hD3mvrJ+VHNTR85wsoUpp72VeFbAWdkfAzZr226D84vD/SDuv
HbmxZdt+EQF680qmKc9KmZJaL4Raht57fv0d1D1n70wmkUTpNNBoNQQwcrlYsSJmzOlxa+8LL5ic
WqaRL61N/4PVWTzHc8kjkYSsi5JNk62nmtw6fpMm+wQlDHtIAjgyhgYu8jIvD0OXmLu+mvwnLvzW
KaxGtLk4+7tgqH80hdqBdhQ4M21e7schPw7iwGuzK6A6VjLoH7mn7VEf9lUA119vxiFRyODb4P2c
ItL8gzpo1C4Sw7oPlQbPOwXyTi4F7b7NELvRIzX5Qk/xL2lotF/WMOlOXTTNvlGl9kGWem8fBk15
jLIydsWshVeupVbyCxS88JyYjZzYihTBM6JXdX9qIq/PNvKca9uCLQG1sw4G9CqfVKS+PIl0lzyr
jeg993lef4uhd3mSmnzcyLWtRBOk1UmxAVw3yOMu9vlUeYUSdHH/XAttdph0zXRjr/PcUkAkEqYm
Ze81efJkyIn3i2do8Bcjnclo4d4FG0G16fJwx3UsgLyt+mdTGn9ULX3eeoTKlJ9sAc5XvMjFg3cx
zlZKAgWuoeE58Gx6dk1/Z3anMXK7LVXrFc+oAzqXmFOLCtcyPIOtpbSEROme++lE2Q7CzsdM/SIJ
P2/7p7VwjOAIqnET6gHS05cTN0ZCYg6G1z3rueF4vpra6Zh+NYb4hwhp4cxJ8zbBzLHhFdcGZ1LC
MnUUGYCkLmYxSHq6uKJuem4CUBm+O2nffCl2pnSLy/rKEKBdHjkGG4P6Ag+sy+EBFrf0si8jV7We
kFbxmq8ZEBDjn9uTuGZFp8ccuCVKODjHSyuSR+dbrGuh23Vo3PewX0hIGRgAt8KNfb5qSeWdyGgA
Iy+XK4oLlSqJF7qRpjywF49ql9ttkj8kunl3e1BXNxdTZ2oUSOa2QfoeFmvUdtrU6/D9uGP6aByK
aSOoufJNfN6CM4RQk+aKq0TbKBeyl4LbdCshO5RG/GkkI6nX0wYM409R7+K6mu2gAE/Jz5BBqC/W
ZrBEUhIDGgOWku6UAlJfUsgfw/jZaz/QMRY1HwvYfSjL2NHwAdKhjZ1+5S/+mAfzPwOhr4GxZpPH
aSM2oVv2xpy7/lgMwrcWjYjIKx4mGtVuL9rqrPJq+19zi2gUgpQiCTSIX2JZg6godiTta/DuNonF
mBZTKqpDn2pjF7pZX9uG8mDVG+dpZRTsOsWAJB55c1bu8jz5AbgFtWcUdPY6Vio5qfqW5ve3p2pl
f2ME6mLAj8Y1alaIjQD6MpN2/+QfT3/bwgqsLDy4LJUqDk1jINIXx4d9J5aELZFbiCQDBGqRj5mv
dt8hGdB3UWJEHyx4yna3x7Q6ccgEiHR8zA25i5XpU9Ofegn3QL+1I5ulM1r3QZC83wkZInDRGWjP
xbTEnelaKRSDP7H+SmC36ikb3qJ65ozbWKGru4nLDyszMJV/oYG93AZqGiAprxmx2/xB6pmDeGgK
hIKhcfqMgHRp93RQOmpUaMfb07ikLgCdimW6vU2ZTP38Ey4tC2UJppOmbFcpg70kqEdq2AeUBr4N
cn3f5cWvStOeY33aqWX2JLe/b5u/XkVSCUh+ACKE9w9k36V1CMUSExWo3BVP9eAkje2/G0QCLOfM
wrISncliqhY6Fijqah+assy+D7HcbW2U1YH8Sfjh4kkRLwZSRb6nBJKfu8NwyH4O7S/dPN2equtD
TLPWfDvxpEMPYQnp6ForKacqK1w1smon6tVqJxb9VivFyn7AzKwDDIWlTF5kmRYZ5CiupKpwxSR5
8UQZYrBgn1tvSvQ5i9Qnc5J2gaTDoEMNsEk3DvXVGIGRgCbhHx53K4CPXjenMpImt647676OhPpA
Zbt+bwC/sDL/irPnsTBTLqfmLDrmHcMR/AMEVOlo7sv0Pk+O6tTYXJ63F+8qmMEkWSZwLGSkaVNb
bI8SiSl0czPRNbrBe8p48Lnp4EU7GXzmzlKqaGOzrNqTSW0Rz8CEsEyjWVZWT1HlTe5QpaHTF9re
yNInq4h+tHCK3R7b1dafx3ZmazGdVp4pimcFKJgXk2sq9bGrhg/6JO3/xgxXJFIZtIov83VC4VOe
xxG5CTox9lQ1TjKYmV1W/UZgsTJ3kC1AvAaRCnidZa8ECmPQn3mj4Cry01R8iasXpfleR8HGtF2D
FumxFblXIIQnKwSQ+nIbKmUTl2BUBFfM5Q+GMthTTMvE9JhpaCOmEC13UrarqkF7CgSvvusone/N
DtHN2/N6dfXMP4ObB3AtkpNXzFHCMOYAMWDdnFrJFv29n++70IM+6mMWd+hJH26bW9ktmCNUkOZL
hy6My1HHmi7AAcCow+QhMiGS/txuUdVumFh2F1plKGiq1wrEIy9C/FXWj/UWjm/e0xeh9p9J+88o
lIWXTOjDJsvVC26SHPrsEMcbccfWEOTLWTLDnDNbMUtdnNsgZuEZSWy5f7u9FmtLT1ADuJJ8Bpmm
xShUMU+FVDA9t1F+BGbiSNZr39xLwqM1Trz3t6ju1yaNvN2sIm5BO7V8CmdRICu+JXtuP/0Twpdd
Vlt84UutaLogkKU7MzGP+My1j0JXtHKEiYK06JOeKm8xnYc9hM+ukBTpXT0Olh03eVXZmjK9ypYf
I8Y7flcGbQdBqON5yoc81NGCM9ti48CvrSm5WFOWTUMkxluc90qJCtX3PM9NpscccqqBUrC1lbSZ
P7LcmPj7+Y4Bl3klpoYYtTrWo2i6I6mG+0/eo7JFsUMN87YNa4Ee6II8VGvQGa48mJI7JqRgsw5O
46IHNFObJPvSofhRRIZ16Eyl/5rrZb6vB8W478BOQBtr/kP/PGzIkf+zJizcSTVsMyJIXEcrrWjX
pVr3kGPiQaYUfleKcnvvZ51AxrIjF9nIRncUxDo/Sikn3Id7q7VNsdVtFZKte4iZox0F19AeZ2xy
rEsS4gVF6chqKNqeFn4zOl3aD22XkRXV9F0N6iZB7RqCRFPYqaFKB6lTSnSIiR96qtLm2OWOXw0B
YuqWk4oJlL+RL9ijnxt2UyEJBRup/KKEqm7HslTbhaQUCPEN1VMfSemT3Bv9nUhL4TGy9PwpbKzU
ATIuPAtZ+LXMDDCtuTmkX+tuIKc7hEm+I6E90vc9VsKxnIpm3ymRtm/ioHiNfEm5o//S+JL6gXKk
7K3sxjZsHvrKCx+yXE/oVxSaBwEdTVtMw/GxNsTaDQIDSEFXAPiExu4IJdVbEKKk4vWGtx9lI3tQ
pzq6iy2tOrapWOytgCaIgOzODkVWHdROnbj0FnlO6GmJQxTNfKZ6s8sELmIv7pR9pSvZoac59tAY
AiJxJgzBw+D3T3kTqA+hAmrGb6X4bpC9Yk+pgMJEgAIP/D8WNNuDjJytGjhjMQy7gSZbOxiM8akY
q5YFavsnz4xTe1B7/ShOYvvJFOZkd2R4bmVE3qEnL+XWhhHaWtiHdkK1A5Yc0BKqKJgHVfNeFK9J
9rUXg1YHp4fgjCh+vu1Nr57BQA3mygdFEJDXxA+XvifRrbIOzUqHhlBzAs/cxd54FAzvqfMoZSbx
ZivRikPBIGccrlgu0iXmU5Iaf2imRncjRJkSYfqkCuLzYGm/b49r1cycwCJDS+Vl+SIQizHiXeLp
rqyWgi1I8tdWVppjLmvF3W1Lq86LuECBJGrGfC/uowRy767xdNNFQtUxAuDJvZTuQEW/Ra385bat
tbsPImzevGTMrjt9QlMriPR8z7WGzLRxpY9qEj8L8gD4z8zpLIp3UmJtdO+vek7K2+QaAeZfhZZF
EiLulDSeK38zUbva3x7S1tcXQUOlWFMu5Hxdz+l7AZSptRuZzJUtznxBrkhDBiNYbnGwhIk1aYPn
Smny4CvBMSmjXWZpr3Dd5rYQ6hsbYm1EvEVJv1DpoLFnkZwwjT6aOspJrjWlv6Ck31dR+BdDogpM
M/9cGKBF+PLUjqSr2k7pPRdZKqdRxScjR1NB+llqzT4QtrTCV84SOjTws4IK4S24rJHSgOVFaS5Z
sJDT9kwfe6xFh2TaQldvmVmEQVHUd3BSTpY7GW4ol7bQ3xM0bTwc1jbD+VgWkXyTKj1wE4xIqZv3
92lhK8NTAea23gCqrh3VM0N/YIBnQV3RRtPQmRhS2mNvnPr8g57CrhUoqP79rrWNNPrG3C3d3aQ3
QhXWI9Y667MiRMdGHx89LrPbh3XVDMKjsBRZoHaW6Rx6qIhjksFyx8nJo1fAR4Jwf9vEmjudmelg
EISS9qomCr9KoZrTTL/re04nejY4LDOPHJoBbhuaV3oZdFKlgYEDYB8yNfNYzxbIg/45KwxUlQTg
hv3vkDgLGffK21shsSDdGAD+/m8W56GfWZS9Mmq9AItWXR6KHH6c4jRo3xDSsvv8LpALmlq26hur
2/BslPN5OLOp98Sy1YjNUk2dOEsJr950C5R9kR7qpHT6Qd14Ba4uIMkwwFzk5IDKX1ocqbqLfhB4
SL0eJtR3fA2YufdPFP64PZurdkAVz3UINssS2jx2jR9ToEIVq9ahL4SGofjmW/XBazZO8po/n28P
diO1c7A3lwOShC4GhOhZblHRT2juw3ZLMPY6f8kLkD4r4H7cRtQHFnuRgn2iVN2gu/DvuFmpHlNT
/1T2A8ukfaijcQ+0J7FnnQA4WYOjFSk/b0/mysGm4EEcaOpU4660moS49zUpTHVXGuF9TTs/d8YJ
wUmzFKb9bVMrHhhTdBOCgwYCvSy8xHEttjk5MVcXvkzDnd/zkoj1uxDtkE3qh9Vh4aiAT9KOiSrU
5dL1YhnX+Sjrbh01tuEpB5TgD325lY1aMwMF3QzURFKYevmlGWBTdZGbATDstnZrUe5shYbJQ6cG
W3SAMCLzrYXbYqMoxkxdAPHpcqvM0HB0RXvNreBVPI2C0cJK7Ul26Fd08LxoXecgrCNQKwjKal/q
IbUtJJ1toSp+pWKXf6GNZihtuamkO9gqINzX0goUuKSeytjvHwkqh4NQ5uFOj1IkrJO+mGxiw8bR
EFPa8at+jbEEjkSquo9+lw87epay+75si/swSHS7tiodQRTfegpKj6Sg1tUOcCWYS0IhK198wVJe
ZS+gZ8VPR0cPjZi03aQdPbkJXC9vYpTtG38vo8tLLJh3ez+dOqS0Ne0DQhv6fQko165EtdsVSAXY
upZn6I2207Mf9f9mKb/ADA3/oQfT7dRciYC1ReRr1CF+oE0ZSgFp1iHxK+tYlKLy3HQ1YkRl98nv
xeE45NxpvhaZjyYIomPge7lDk8bw6CdxQ/Dr0wcS+XeTeoiAEeRS+aiRnQlxC222D2n253FqGg8F
BbE7EBvdMQLf8ygVk+iOhjqe0qq3PlFxkR9rXxP3giBmdiTHoq0OiviQ6oPxK/MYUFwp00MAMGmX
oGzygEDNn84T61NcoZ5Fj099nMU5DyaILQcteumeP022Ere+0xZhu0uUJgNBr/g2jzmk4s2aHilf
oVG4mYWF1EbeJWjZ7gxvah0OT+ZIedTsJHoHf7eDIRwzL9QdUQnNhxSOm+eu1NQHdFj6F30AHeRD
5/VUVmgEeGok3MVdL73FgdiwsZRhsMPOlD5nSeVtuOKV24yKI60fANtAmS8rjr1mFmpa6+ghBdM+
Sz4L7a9uKOiHgH+n/7eot4rE1ywlPI/PDS6ubCVAtEwwNY0eH7dK/xmUfzPvJQzuNOVEutOuxcnp
tqBaa97k3ObiyiZq881WwCatNH63q+jF0w+3ffDKlQYhL6duruwAEVyYCKMWZgLNM4h9ml3HA9kr
jrctrA2CLklYKdBjnlfr0iXGvkwzENvZ7ZSfkodi15SC5NvqGP/D3L70hqh3U/Ob+yWviDMHueVS
BXPmxpkmHFDJyu+qApItoc3/HdpWfUTcR/mSqHrkjPCeO0imVbukioDAxUaxYwT1KUob8/3hOMTH
9LuZbFO89OJC0PpYRv+A+dVMOxc7p8RLN77z/imGFQogOFQHirnMaAptIkR+3WmuX/7ufESadlb5
67aJtX1ybmLxziyKpFEGCxPaU20mKEJt4b/mbbBcPypj8IWShrruNugjr0UqOdEo3Ob/6L03IWg9
jLYXim9aVRORR1tNtqsbE5Y0mXwz9eJlzbuItSQb4nnHlMZvMHD+k6zo0V6JoRDfmLw1bzVrNhJY
kX64hsmQS46DaTJd34zKXdDTz9V25RcUemVHDI2fdPCkOw9E/94se4Xejig+Nlk0s2LBCDhZqv+i
t1pqU+VA5SbMw0MlTcJTSKBIzQvSxG6EKTZNY/FeMCMFec+KJD1CcqQwrcHJw1S6zwt65slW6o++
XutHKxz8PT022VsIddleF4T2oML/nDYa7EFkeXdtlvP/vLhIi8YDsFcQuSRTB5KSg7rnVgEgLUJ/
ptIKyjXQcRfXEG2bFSwit+dvY/qWNBf6ICtj4kmma/QafFDel74rd6Eu+zaAoWM1do6UoZ1y2+jq
9oBqTtFRwbmGdeZKrjf0I2O0G5/GIn8DYvcJUUNjw87ayZoJU//Xzjz4s3eZ5YvlkCGR5/ZkBcYw
tNVpS9V35YEE2et/TSxSHbKV0CFNEtSF90xOHmuNXa5+DAjH/k9T9qfL/2woBr1RmVoxFL98a3WJ
6OTzpvj7nxB66SjOBrOsb5eoUyTEnqZb5KQIw+xTogu2rNYvbR3+jDP9I6MtYUFR72IlfI4i0dby
ZjdqxUYEsr4/uBfADyiA0+a/PxusUGcIDeq16XZC4gi0PKZ0ukMysr89p6uBx9wUhXdHu4dU76Ud
bQiyOBF60xVjb+dBroSEqt1J6p06Kv9Umvqziegnn/p7NOw2MjBrQyQqIDqYYZlXdLqNmCkdSizz
ejoCrKzszQ+3R7duAbwvPFKgIpbhh1zlU5pbhenq2YvYp8zhh6z+dtvG2gEj9oCrgSCElqxFACJ6
jdgR3Bou4nxBd2j8jVm6Zo0kNDw3sDjBmmAVFTqF5CrLl0j4JzVbqBfuNONJjF9Mb9+S6eutu75F
TUp7bovnIW7stv95e5Sr++T8VywOeZnS1ThMDFNMXxBItaPARP1wH+cQ9ZhOFvySPPiPft+2ujG3
6qKWGg8yYCtuAddIc7dP9Lc6MTecyvrAAGwTvvHevUKOlWmA/kEQGW40xG5Zjo9mAWBBzQuUTb2v
Wph859n9sam8H5FsbszqHzzH0tvMlSM4pecM/vKUB4bo1ZqUEx+3Sik6DZo4jjF59b3Zqu2dXhah
o5t+9jkJR8+tA96s9GVlKIPAb4FWIDpmhfCj7nxWIO66Xeh7wZ3UyQaU5UO/S0Yj3ReW/H0cK506
smXtW0uP0FcSxbdO14CzAPs/xCOS3F6GXrndy4Cvb6+hsnoIKYwANATIA/nZpYfJzBrMUmAYrhzj
KNvfei1kT12vy3eGXEiHPEpjp81hcyinnNi9qcxDkco5b+3RYj8L6QlhMeGYBm136mEkoYA5GbSS
x6G2j+oWSqLRSy2bQoV35xMe4Uh08WEYvOookW1wAFYKDniG8oFHuvpkIT6EBqtmvXpem+8LoVSe
So1CaqKP5ZtVbbiHPxfGconhkAeWqNN9cwXp8ZsGQv+kJhmbkY8orX+rUfo6aQCZm/yD0cTUJ72T
aDYuqY+TJFSA0hSo2ifflpOJNIjyNRXj+0aJOrtUy6fA/B10IUB1ZeskrB420qnE4TOlmbxYJ2g6
6qkiAHFDKP0Urd3ryt3trbC+E/5rYf4FZ3da2KjZqEm8VsQ23KVxvRNSWAWy95cRLR3STSYdFuor
kIcWBBCOm7LhmkX5SUblazLkDRPrTuO/NpZPoqKX5CprNcPNW+EhaXVypvr0y0SPwB7izlWlaD8M
wkOGnO0UbPGKrcVbZwO0Fo8ltVGtNOKQuwOM977y1dBPOZk1uMxvL9eWnUVScyrB+UkJgyyRwEZ7
pHnJy528Rem/9jL70wCCrDnLclU1rQPoo8vMdNu3fAL/Qm27tBUNZtaNYGB1f8+dJv9jaB7u2e4D
HY4GFch4d1IdhXUyNxzd1vcXgUBQ6TXUSHz/KzQDM/5l45my9v2Z4ZVXPi/KK+FbNEbpbopz05Uq
D84iC7pqIf6LqJO2JXAxILCowS62lqQOgeLHnNCs3onpB/9rk/3FKvAqnpne5oKyPvuIs1UQisAP
9E4xyJTLtp7D+CF08rubbQmZZuoeeMjx7lfd60Biai57CSNddjcpsDZsEd2vLgY01jOFNbWMJUmp
HAehnMYWzwQ/Pyj1d883N5Z77VzM8eQMm5mf9ouASyxFCILywHJ98c6S/yWO3kfxg1pNd7G/4c7W
/PKZqT/e7mxNAti8YqpcVFv9Z8nI7Lq1G+XjbWeyOmFU6UB5zzjEZemitEQE2/PYcg1xfKXk+jo2
xukvTBhwSVDYUsg2LjavVeujL2md6QYiibnKnsKtwurqIM4syJebN44mI6l8HktF6tSh/RfoX2vO
ZFL9o9x41XUfTG0fpx55HBItQ/erClFqON6eo9VdhbwQbR/0Bl1hVLxC6iU99TBR0ugeJxb3Rp+I
OynNRaeqWvloyLB93ja6ur9MA987l7/Btl5OW6c1fqYkcycwVIqd9ph3j4O58VS4uqwUWqYpBUu8
lf9UyC5tJEOkKoEQxSdfFCRbm9oPEqUM9NS/q+gxvHM8f2xR5psRkNfPSjMLjFYUsviEDMmzMaqf
QjXdGUr287aZq7VamFk8/OLBHFO9zuOTpvO09GVqU3D1+cI+jjP8/+G2tatFWlhb+BtJzIRBUxlU
odPEAmVbQRE41DfC4dtWrrm1kH9OkzyNT0L3aPoHsXLzLYH4LRMLN4AA7v+YMKo7uT/WP+Utsop5
4i9C+oupor3ucq8VVVo1vEjjU6K0T0Mg8SYvoVfTTorkuYbff6xleWPe1rf3jA2fGdYIYi5N6gFC
GJE1xKcKdZrgGOeHgAqovuEdrvzbPDAUwRHWQj6TIODSiqLovWCWYnyyhK/xq5l/ub3FVgeB74Hg
Y3ZzSzQZT93WyoMiPnWFHNsSAmRUW++GdjyaVbaRNtmytVijIWvMVB/r+GQo1K3vEIPstX05bdyc
q0f0bESLCSsDsxiTlBEZnhXB2DTsmkp96ibzHkf+2I3TuBEVrA4LJWXiM1m7zjalsFyNYuUnpwAJ
4PiUFqNTGQJSShux/+pOmHt8gIusdLIjBNrocpkmJ3O4l8K7dzcEzhuNEBYuJp6aZAYuNxpN8lOZ
BOa8nb+Lwgel+NFFb3+x2agKQpmjytd5Ha8oako+jKBJnUm7jxK7S+/gt71tZXWe6E0G+cRbkwTq
5UByX0k6f16PJvV/cYfuc0H7cdvE6pLTMU6wbM4a9oudLHihFcZGlJzi0cnRKIAMRQL/vbGxVnza
zBhIrRvgBaxsi4EkmeyJQutFJ6kt7xmtTCamqeyyBxc0mM9GJryNEUmJ22ObL5WFJ72wOo/9LPLM
8yTRDd+PT6A3XnIw+jgPR9Xaj3U2/ZYH4btQtIc86N/7zEGvFR1BqKZ5TtHbtRhsVmhAQM04Ppnm
Y1XEdu0/6v1WyXH+yNXYdI0IHjawmXnlcmz+QOCRmnJ8KpXjNL2Alg23aJpWdh/sD/TIsT0obS5T
a0XTJlmBeu8pSZwagMD7N/fF5xen1MyyIpY9Pj/RLuI/lMb7nQxIX+af0jWIGHH2rmer33TBmGQq
DPqNAk+wk22Al9dm5/zzi/ipLaArH3Q+76f7JPo8GMXG7l05maoKGgCeBWgbaT6+/P2+KXuyFanh
ia5M28xp75GDuxGloaGc/sYU8Tpdsvi0q5bVkJ6hUqYEczLUwC4zOLLk3yIMRQP45dtHcs0R0I07
t7uDdbjSFvLiqBKzoA1PrZaflES/ExuoNEerttVC+P/0y3294avXjgonm6GJs79eRjcT9DbQTBXh
SY6S18GSH/u6+twjr3t7aGsbgnc/rhpDZNAWt7Uk54WphlF4msqTP70o7z8uEEgg7oGyFYneJTa6
m0K5yFp5OMnVwfwnbPa3f/01eJPewPPvy5fbLTX70gAmOZzgnYo17VCoL4MM/ZtpS+lDZ33yq68T
/czKloTjSpBDxoZXNUxwFpf1YtpSJAD6KFb6UwoJrNb/SJTHVLhHIrjYqnWt7D3IDem4hD6HnMoy
/WSknZKJvt+fpvwktI9jBNxq+gYneDl+EfMtNOzKrsMaiXk8NNHUstlWSamqdILSnVIreBYi/bXO
tM9hs8XzvLLr2NMk1Xibzp0Ui2UbSm3ShK7pcNIdetFvVrsRhG4ZWKyPZTXyWHZUR5BVbPOD+m4w
PpwD5wOY7Z+56Rqaak2dv2+m//rCbhD3hv/z9t5eWfgLEwtPGnlm6htTPw/hk9iHO/BAuJoXXUz2
ZvZYZOLutr2VLX1hbxF3NF4T9Jo+dDx0IH6TM0pKo80vOMTNa2VuGJvnZxEIwAVKeZ2Yg1aGZcd1
aLV9kktFd4qqj9pR6j7dHsva3J1/fvHebVtR9VKDz4+0E8QQGe0sBKQ1pw6OZfr1tq2VI8NQoJXh
zuM/S0ftWxoMfWXenZT+BSrKXTm9QS234UdXrlUTyLZFUIMaCCI3l/sNIj06siu5PUFfDseKwx0M
YR4qIGZ/vD2ctZXhEaITeuDerigMBTOOII7221OAjHuo/pg27rWN7y9XvsiETh38pD01r7W0i/Pd
7Z+/thpnP3/ZZ9+jLBf7DT9f0e7D6HEaHupyI0RbWQuwIXPlkqYE6EcWIVpdD2Jj0I1zCqUH7pZE
AQvykm4he/6Q2C2OCGYo21ELp+NnmSEc4ySVpJQCqKl2dkQ/gld+zbx/PfmtTz7TlfoW3HW6bbwG
vwTTCfRDLTmaf3d7Nq+HyjsOjkTggTJ8P3+658/cXFFbaEdNQXNS+Q2Jeh8F6Cx8z/N3R6X09sNs
QcIdkSNO0+Xu5jfkiUD/CMcVYricHNsWw8P1rru0sDg/g1zkVjlbCApQ2HYRb2y71e9DRENIgKbz
VZpayIwyFyO5PoVvMPAP+ffb63C9q/n5zM2fvXAdBMhlUnWFGDUEg3dq6NCtmXbvPfc8OiXyxOKs
I86zabGru6gZPQ061leAih1KNFQ3b4/haopmAxYPTAo3oMmWfrLwfFFM1Nh7TZ7QLuF+uf35qyla
fH7eymdblQbzdOw0Po/WmNTWdiT89LWNBNrWEBZzVLchDOZe5L16rYJicQw2ZMPPr1kAMs2hJ+l4
TWdsKbUvKH5rvebjd8/cp0HyF9N0bmC+Oc+mSc8tI5WtBqRHlYuHqqYkS9lQfSrgQ9+YrbUVwUsa
NJtTe2LxL01lijBEyGtbr6r0LKFfUkqJ048baYu1CZt70NhQcEBRTrk0MsJiqvplIbyGRhvsW6nL
H5NMyDYOx9pQSM+CmNMYibT0xV0ax21P8/fJbIeTavmPRq8cpTrZvX8Pz3zP8NxgDL7iy8GEoNrS
PpS9V5KBr1bXv0Rib1vZlvrhlVfnqGBA0wCEzDyj82jP9kAhF4aA/qv3qgwVsWTvaE34AkAcZY9s
4wJZWx5AXLRLSbB/4hgvTSWwi3hdbPmnLMvEj4noq581z3o3TIcBnVuZU2pnA1ImaUz7LghOO7X+
odQ/bq/K6hj+eF+EocATLL6u9uWIVEHln6IRgITVGfpu8jNvf9vK2qJYpODoAURMlMjrcgyIjYxx
Ay/0yZJ/1+P3sfhWiN+G7N93WyFpSscGRxLK7eVzPxm1NmrMJDiZBtTU9K83Ml1i+a6JtrIz88pe
hC9zNvHM0jyrZ2sChXg8iGIUnGqUd40qPXXyGNkozP6baeEhko2PaSH//IvRQZYDI6JMN+CyvbEP
I10ePXbbCCFLSHo71o7i+BwaW+0F11Rc8+jOLC32dQGrXS1Xhn9q4AbcKZaeOBGEJftaFbSPoSD3
dj0ilRVK2eREIkjovJgCO0lKZU8Gvtry6iubh+FS4weOukJ7YEV0Fwdi7Z9yS3PK7IMwZbai/qNY
v29P8IofpMlSgVaQLnTYpBcXoNSMsjRQuj6hpOU7Ck0OR9mi7S0r0P26bWo+VVf758zUYoabxNSt
rhj90zR2r8I4Zk4+JUgQNp6dVBN0yJY9TeA5uy26otWNC9sYzJq4Rx6nlxs3jYpR7uk8e4012gOm
sPhN1nxOZ9L4pr2JY/vN9Cr1/deyxKwCa6HQCAnfwscMZYSYtFr4J7TYjikkjWJa7jygqrcndXWf
WCTMeFGQwFgSZxe5kqqlHvinZBgpAY219BIjyLJvy3F04jQ0N+7NtUWcC5vUFOj5AUJ1OZe5pHSe
jkob7saqH1KenQfdH/OXrn0Whn1U7jOpoEZYDt3d7YGubVSunFnHB1ATkcGl4aybMjlIJP+kQNkY
jGFsl/q0V1V/Y0LX7fDq/2MGLOulHTiGesJmPI6sHSjXVO2/zdZQ1taMwPw/Jua/P3Oks06NrsZ+
cCoBI5f+j9p4trSn2Pp0e8ZWbjnm679mFke7IesgDIXAUgUCSMAk/g5jvXPbxupsAQ75syIAnxYR
YWKKvdKZJl7TbPaT8VxN2j5tgw0rqyM5syJfTlgJ7WE7SqyJkiP4EE9Vcp+Z6pbL3RrLYmujrjwV
3egxFh9KhxEoWpfzSG6oDtyetPXh0Mw4kz4qRLqXw1G7ziddOq//YJ16kWxZUL9Xeg3HA+UHbZwy
rVdX4W1JKRUyr957NYkNbanO0n3Qj64xyOJfrA1Uc9TQ57FckTDrRoEalJHxCPSDj6mqo3Qmb/ic
tYWRIe0XIU6fZcUXCxO0+Buhyb3XtBqtXa2OP3tl9B8twA/vTQQxbTwHaIYG9QgyZHFkYq9UM1rl
vdd6ZvNQ5Eo7Iv7oEIsWjp6YW6jgtYERSSAHAySYi34xsGpIOqWtcN7VcGjS0tb1u45qwO3dtmVk
3o1n3mZShUYZy/mGgPZQf4mr57jbuNnXTMxEWtQ05prQ8hJSBignRinEZ3p7/bsXH7Rf7x/DuYFF
6DDytkLyw/dPbZzJTuqh7qcO+mBrbbYFcN4ay+JwolYTa17OWEScpQEXsPZL3CJjX7XBuYRqG4rZ
K3xi2meanJcEJAG3NZKt9an+i8TGHO/8x8Tijik6RUunQhdePbjRo5YM0xaedu0WO7ewOCu6X0my
PzCIKT4MveSEU7HPvMxRhg13uRZynBtaLP4ETbMslyx+ajl5/FB0L1byANWGatpwC4VbqJ017wxh
ACHgzKeH7s/leckUk3KzwLhSOy8B6A9bOYE1A8DzeTvPPg2hhEsDsidUdB3UGMh/SsWPrfrv2ubC
61tUMMg4XUWEfat14Kc1cgGFsPMm+SVpPufhFpHrPOnLYB4l1JnIFZntK+KUlhVvwjAjps6KtLO9
RNSPvqHQpjTC2D30wfj/SPuS5bh1ptknYgRHkNyy2ZMmU5Ily94wbB2b4AASnIenvwnf+O1uNqIR
1rc4PgtFsBpToVCVlbkv0mFswCThMQUfgHQCBRQBip/gh1kDQpxcLzqDFFpkQ4dzMarAyRRbTjqH
eLmDFh/kMBfBZp7hphubXIu4S9jjVOnxTZFV1oG1caHwnbJjJJjNECn7gsBn5W9Il/Jy4IsWOeCf
HfU3m6DDLf+K86u4B6Sz5iFnA2SFD0T/atu1XbWgJx7bzqJbdwipCi+s+v7q3LTDQhuWdFrkJ3dg
PXLrl+t3gOr7K39jcQcxgCuOzRj6QxYw7+t1A4Z0T5/M0MrRNHHrd62wkHobgwVGGmSv2jv0W9+N
3/8NWqjZQfPL4ugxDyAUHz9f/wXSbQfWXvSm4ZWKZM65Z4Ds+mxBkhROu99CxwKicIZKaEliAulO
iAfAPQBtd1F2XIwJJGPUi+beBPvgvIkXC9R9/10fiFiLlXc4s7IK2McSFbXZ1twIDH2vzGe7akqi
FMRJm4SNP20IPH3AHuIOoCzBQYH9fT5xte7GXUMqL4qdeOf31cEZ8qBErmqDPsOj2aG2et2gZDPi
AQxeSnTfgPRuTeLoQOKrpLTxIjcbv88+C/W5/nLdhGylABEBcg+BtSCWWY0JfrzzlsqN3PjepM/W
/GmoFUUo2TLhJhJBteDUWMefbTwuc1ZmfkS0KgvKwnjQaAuaNJt9caCShYRTdrw+qEt2bvTFnJoU
E3sSjbamVcd1moJlvB/3GoiXEqfaUuY9jIBdGjTZaZm3p1n32g/tJ32ZtiMvnsgM0WWzODq0Oc5c
9bq87HMUvwn0AxDOgv7OBYlJO9HF8hO8L6wxeeZa+jiyfJsN7KaLwV888J9Ggh9Xl2NoURVVnMTn
gLRNMMVBIhgX9mrnQlsoj4Gp8COrL7q9TeJuA6k8vqdNwrc9q6s7TrMfWeEPih18CbQSo8aX0aEG
62i1O1+JrMghFRRrfmSUvX23IIl5mFqm36dQ/LsDQVW2r8BNddc3E39iU6NvO2Dbjgbrfiq2hHQX
QgYA+xDQIdyB5z9kIm7apQ3qfCS1nE2Tt3aQLHy8g0KycQCh2fCN1UUegM+m/9S0tLkr0cAblnVj
f45bswqTKis3MZ/qPfjfkimgjVbfl3WSv13/odKlOvmdqwPZG9yyxjT2I+A56IZyPgfo5SQv3TzG
G94Ruh9b3Ql9WqnWSuYKnBPLq0Nj1CMyBn0aR91shR6F/NkcaqqCtyQQMU+NiB9xcjInOsakmGBE
tCubW+rtqmGzuP8K4xK7DhtLQANEjmK163LX6bURrJ1RY9k7f2h2U6pKicpn64+JNR5lBNSlROzr
ReOSvzJAutFQ+jiOyhBYZocAWocaD7pVoAJ5PmHl6GmEdNSPhuQpaZH0nOxd0v+8vulkFw38vwXu
EATbF2jODJRcxWLAX5YZCgBQ3Z38p+sWZOt+amG1ucjS6macw0K1HLh3qMkP9m6piIJlZ4eAPkTw
i4KFYo0adf2ydJrC9yIdwotNBciG/83o/1tMBpr5auOm2+uDkq4NUkVoW4IgHhjNztcGbOVxnI26
HxVoE9ySYuAIdhrIg6HFYHPd1O/ywTrYAQL+j62V/2LITvHGGP1osr2fDoXUe0vubX++rxgHvsZ5
hLbbdxKboKXVD2jZDefBjCbX3F3/HdJ1JEgmeOD5RTOI+PvJ+R1oq0H2YcZOgQxuAyEEy3nPGzRp
oxeJvS/QXlXc5SqDwq+fGMyyBixLzoKN87JYRVDZ31M9qA/XR/U7zLmYXWi8CYZT7B19hSQqQaOV
Z2nuR23vjkf0bbwu3DTAhjEV90NeVFu9zeewqYnzQuLCOhZsQZviUvDNgN6EKKXQeFhSbzjQhfV7
m9fNrrX6YeOU/rjxgfncjTmNw2qozTtcLhUEOXyqGITshhMwP4JsPBik1tFi1mkg/FjcOMqtbG+R
g+McHB36yOjGKIbw+oTJVuXUljiJJ6tijGmNngAfqJnK5U+eUcSHfk7ofx6tug0fapW4qcxBuUgy
Qy4JZShAXM7tadVgZOgSj6Np3BnfuKpXX/p5ZGLw0gfkAAzw5593NF6UVQuAjpffksjIo+uzJSv7
mgCpoU8L0Qsq9StH4bWTMXBmx5GWJvMzAWHq3ex6GfroXBAoNPT7sMTkXpsdN/Lc0vsxa7qegNDa
GB5dlrmKoEw6WijwmUCiQ9GQrDZ7l8QlxM+QtrdoqDubXFNsDpkbRrCPnjRbsLGtM+kLiOg6p6ZI
PGrVtzoeX0tebrtqClo0RAcN47/SWAWsl9pEbRlixag4XQDQ3cEsO95hQ47aHUhoe/sLr9lGG/Au
/F7rVJHBlzl+VzR2IJoHWeD6fctR5UjcGEfNWqLFfM+QKEB3kmIapct0YmTl8fWKaGnreHGkgz62
oixQ5exlBjxAk4iPrJAAW53v+jIbO6tPEYvNW8M6epViklSfF38/8RG90XPERDhUdLJ+gd/3Eypq
4fWDJVuH0xGIv5+YqEeQUbIEJmbjk+/cJOPe7hVnVzWK1YX3mw4S9MMo1jzow3NDFZ9XjWB1vSW9
lWaum8Cx6fpN0sbfllJ/cCF59L9N1Mpf07hsnTmBmbTcx1YY9xvwjn3ABDwKKjQGkH/r8ozfQmww
GVw/mr3Q0w6DhxqaIhaQrsWJidUoSnRRdm0LExSvIAsoGcUQZLcaSku4YCAPDn7slZtmOcmmaRjg
RPR9nCD7v2uWb3WhQC1LrYB2Bv2SwN0gkjrftFbG/NLVa1wG/YZ+YnbQPrNOFS6Kn7oOaICe/GNk
daP18IUDcIFx1JTlA7V5UOfW/TBNz4idu6D2EOP3QupkmcKkbzcFV0k1yKKRkx+wvmQmkUjtGvwA
ViLpk9S3U+ncjaX1XCQTlLmcD9TVQVoBvRhBEItxr1xBlrdTLmSPoy4N0AWvLRtLU2wP6fazoGAH
Q8j++eLvJ94m99GwUSV4mjfU3RUOOpCg33b9EMmuMXQLIkGE6wUwotUOXMwUYAq80KIGDLvISGTW
C+q65k53O+Mm6fPugGwhhMtqNNxetyw2xMWGAY8ACBGguI686vngLKgnM+rBz5VD9oaq26OdWSGf
0C+WV1sfQuIbzV0gZ5ApPJP0NEB1B3rlQg92LZvbdtZiuf2Cyj4YTQ6FBnnKFnH1foJ84wbJ8mZ3
fZxSe2i9A/c/APGoJZ+P0+gQi2Up0nCp9TlJf1H/oUg+N/zluhXZ7oeyLKogiBDQCb46fi7C1aIY
TS8C6m1rIPQZQbpYvWQ1Ev6GAsqssLXORAxIv2daZiEt3f8okpfRDDgyRRQKHvXX66OSHYCTUa13
p5noIxlGWBrM0PA2jcJpqT5vni9NPjZE6/CsjzLv+1i//XNPKZJC/u82AtxQiBBXflcDQ4+JFmxk
bPIgyYNh3H5kdkSbwv///mrNh06zFlPD943yLYZqS5qpil+yYOHvCJAOOp+gxPCSceSeF5HqwSJ7
J97q8fH6IKQJ21MbKz/QTK6Fd6TIoejJscqN0ITmH55NL22lPXn+eGvY7MnIBxJWnfmmlyryBDFL
az90an+1CZrWQtkVN2c0QLuh8F7YsvcbNxiGB17TgI6P4/zf9SFf0kqKjYGMvBA4AfxHX8XBMbxB
2pWFF2l6nQ57DsUKpHuX9KlvYvs/H8/OT0Y2IDnM05jed+687NsmzlAvyfsg4fRtmMf8gBaA+hNB
Hns78AyqyzSeQlrQL1XCnL1WkQaZmnH691gCNVYHpLygNcaNsdrTILC1yRzbeDaOSHixh22Ff1wV
/k5yMFE4Fj0ZomX5Iq+mz5llDNRwoxHimW9e8e36Aki2NbLyqEX6GApOzyoGXhoyg4oF1UKe8Gcn
Tb/Pjt5Cp4EdrtuRDONsncXfT+7vpq3Qg7dkXuT0NyMP+lhxtUgdMZrVRbslAP9rXNdQ+02duIn4
fr1DbXI/xlAOq/Y2q0LQWilCBeloTqytlh5PaEA8htyLcnaT5UfwWH1gtsCHIfT3BMmZWLWT2aKV
VRtDUXpR7VvHuGlfBst7v25Cdhfj4fnHhPj7iYnWnJumdlMvsmMe6MU7ElsbO77tps/X7Ug2mOkj
74JGOyJUoVaeOemzijrgxYxQLM42BXG0PeQkJvD5aoXCf0r3ABoJfCGQgP+vZi2zcA2gcORFJm/v
ec92SIbcDAV9WubiOEz/zDIlXJeni5w3Qbvn+gmfaJpVUGhpItN7bLKD8hkhXN+FN0Z6QFA/gvhn
TWXjaI3upF2DeLSf858zyrWbymV+EUz6qO2NzjdvFpRBFgCMsQFr9Lceyhw4k6DOjDmgLdfAqlro
iohHup5AA6Ox1MFPc1YHudCqlgwEFeXFtKEdNu0g9ttoT9c3jfR8+UKIBN0Egsb+fHNqbpK1WVv4
kQuW8IeOq3RQJN/HDS5AMkhboU12tSmZ3Q213iCY0r9lwPyomAZkFzmIrTwU91E0EKKT57+fV6XZ
GouPq8GYPjkZ/c8Csx4pstBLtc+0ALDZZe3WdIenurTuqkVFpSAreAO65QiYCZqd0YF+/gPMAZpV
vCKAZxAvcK17C4oYbfecMwF7HnbQvdzQ0t3o7uP1hZN4lTO7qwhigbIq1woPdt35h1/Nb9zwDuD3
XcDEmam6U6XGUDcw0LQk+GRWIRl6H6ZqdoFB6eyOHGk2gyuTLnFou+OrP2VE4V5M4dVXBxJoPpCx
QowXcPh1q1JSm73buwyuDP3Vnx2HJp8KszeeXGYZv9LFB2MByBa/dLVlhEtlmk2gI7q5R1Ec0z60
RnPkferdeylkqDNobh1rqvcbrrVjwBu7hzqIPgVdk7sb2jbjHXUW43GymwSMX127cf3Yh5I0nr7I
TRe4olNje33xJEcbmrw6UsdCV++CFcG3lgRqz7jV0iHsoX+lV9vc/ffrADbQMw7oOsBJ65NRIRaM
aw/Xgde7m8Sfdqz+5LSe4v6U3ARCXRidEQJ4cUGc2+hxP9Y1og1raYKR2oc4sR/QwrmjeaoFhqsp
ohvpgRcdesD7I/1x0Ym9eKndmkkvqp/atyG1nknKb6ecPc6L2QYFo7iP4kBvtG2a2U+F/88cUYic
T+2vApK8jH+r3OEu6vqbIU9uO0fFciU7bWg/RKgLLJF7wfE/Jt3SQAoOXchtad5ovtk8T1Xv7WuS
e0eLTrZiTmU+GvEPauKiU/QCcp6aw2AbFEklQ39wAAPNElXJWmVhNWkFH2ytxh0fWdPOJFvVTSn9
vJAJB4AMJIHrm5JOUBUqaQX0AOCz2twHv64fV1lZGisBTTIQGCA1tk67zZrWVKM3AWlV7kly0/9y
S7wQt9AJb+bt+COet7zaFG6ofb1uWNyOaz9oCqkudLbghK0DExNys11V45lY6A8sfjWdz/ZQgQMC
bOHV27j86FVbTyzEhUGoNwpmDVEjXF2nUGiu9Ikh5igztkPJ4c7U2E3FIPdgQdYo6PLY2WrAVV0f
pmz9gGT7Y1X8/SRC9puSshYUF9HEjM9s7t96juLxdRvSqQRPOfTkUQO6yHqXUANMGTpVIhuygnk8
BinLAm35yrrH3n7q2yycp/frJmVeHiIhoKZBg/dlb9LopoNbUwceuLy18z1pjkXxgYvkxMQ6K1Z3
7YhGYd2Lkiz74ffGc6P7S0BjV1HAkbl5RDeoHeOAQdJW/P1khRyW2jwHujsaU/5uOfxYDtBadC3y
08gAp4u5re+vT550J0J0AWEVXBPSpucWOZIY2P4D8n1uPKGvvJtDP/bSrUUzttG7Tt8mCLzC2Y5r
xZzKxorqKlKnQtvCWffhxUUdz+Zk08d4OTbmZqJh5+yb/OgWigBftu3Rao7UKcZ32SG1DJ0OXcCG
PpreZrRubeff8WEIMAQ5GpovoKayOsyl57RNMaf00a5utSL0ieJISe4pEONBgAGUSyKltAp9Qb9g
JQNyAdEwTPtk0IPJcLYllNlU3LJSQ3DsyDhYLrLZq70gHptGPYwkijmEyo3sqE/LEUDLQlVplawI
mhQQLqFdDfjV9YylTm3rld45UZ+RgHeBP6sa/8VPXTlYlA1dPFhMwPbA+3e+rRtAdMclM53Idsao
tvLPo9Z87op/5gwCFwM8Kko4Qn7yIq0x2XnfLSC5iLLxVqC22b97bBGYgB7DFOD0Nc40rQ0GXHrq
RIMFld191T3/8+k/+/5q62ZJzk1nwff1cVt9Y22+bZts63kNaMz7wGv//SS6oK8GJkYoaV8oZXQm
yRewZduRjYoo3vYKX3apyIXlQC0NfTbA7F3G4hp0ijhPRjsyFqY/TPHif/XKog06ux5ukgouxh1J
c+eVeBJYrNRR9DX8fYXs7N7rPdz40DDc1z6Z7vxRSW0n25LI5KA5B21AgijkfEsC1Ffri9vZEXQK
nhGmHZykqkJXi1XMKhLHinKz6KGFS0Kf8+oYs0LPeExKO7LyIYCRwEFjaIMnkJFCRCALr28hmdMA
ly6OMgpugPGtvNNS+DNnM7MjU4ugvRNaoFv17JfF/MBWdVAPAVwLBcUL1XDPK1s7obUTmf4zdVlg
6veL/pLbd5V226sCQtlaIRmEvQoC2csecU7zitR+4UROMg7QwAMPgpP2JCS1+4FmZOTD/ppaJRi8
GCRv4N2HC5mebf7kE1VEJt0OoNH7XQW+jCmQ7Bu8scGhGyGQuLW9OYWktD4fMxdiSMMAvTrRFaI4
ilKjENfCgxWsbRedW4QVvTchlRQh5RjGRbLNEcbb3h1ka2j2fn0HSkIY5CsRuIOxApeKLXboadCE
5GiZt54TlWb5y6Z8U7rlcWiMV9vrvs9j+TmuwcRy3aZsg+BdDMJFcHDCuhj/iU2oJs+jz7AbwYG9
qVlkmAfLLRVHS3ZNCg1hbHc8i4AlOTdSxgxy47Vjg//0gYMOjXAFqEo6ChtMq0B2IABbY+t6tAlZ
U+LaETdDvdrVZpCq1Csk7wHU8/6aWHm9zEgbF6JqdtRraEFjWqClbji0vwb3YSiBVEz2/vR2fW1+
642uL39xokQJDkHAmisJ6udtz3xcA0DmdJ+WaaA3Kc3J3jZqO3Q4CuiEoOliyRZ9swykvW28vn1o
qtnc0Dz7yV0+RTmYnAndVQB+46Eeu3s+tuDvYCZUkMEeAQb26z9admBwFJHf9HE3XJR7bGewGncU
v3naangBWgcozlKUKlXYRummQmbod13JuAhZ7CErgR6Gv05qiEUyVJJsQlRgQOlohGAFyj147K0D
PFOvTM2tezta9C+zCa/j+sFQ/zAboOiND5AGumhFQsAK4TehMXN+TMwCOUx9XOxIXz557hHq89eX
RjZjAArglYJ+MxCVrc56W1CWaCaCJI2nL00+PhS6qltGdomemliFq5SCzVNrYzvKG3MJ/EGDigic
JULYbTKw8Pp4ZLl0dDSAXR+k5RZ6WlYTZllaAVkswIOTNiGbai5CS+tuaVZux976phXWfcrqrVmm
r/1S/jtCBxwiOu4EMHkC17caKV+YZoyNDttV14RNM7VbwDTgR21j3DnFXCsuB5mLQ7oUqilod4Gz
Xi0ed+yuK/jiohxvBH1i7cfZRCfHtL8+p7I9gkPl/87cg0ta/P3kPkir0jJa0roRqaNYuy8eP/B5
tMCKRD2kutaNElNtubQAA2Fkz/s6LFX03rKOBUDE/n5/NUvG0rq5neH7BXMKJ7CbjEX1MpNPXmZA
PhxQBWtfa3pfbRzdfmtjPcMzl8XB6FJtU+us2Bcmozs3B1ogR7tuaOvj8EaaJnuc+wmlmSrOb6q5
8g9JjdyhBenfr1VBVXgT8TPXjh8lMEMkn7DL1lWwBNo/CYx6Ue+zTb5YQVM8crBXTl5yY6MB7/qi
yA6tkC3EYwbgr0vopZnpoK6cgTSoDrb/Ot+mxaNpHa4bkexfFITwHEdyC/fZOiMEMkbD4CbKC6x4
LsoxMAcsjwo2pzKyOpR6kvdDkeFRZFK2t5f9PKCM4StGIjkiQFdj8yIqRIFyjWJjpPTMlqOE6OvD
C2QLQqegKtkShY11ni5O0CveLKjWTWX8nHTznZcvL9cXRLLqGAYAAALrDiKk1VyR1El6u8FcFfTF
LF87SBCXr6nisSMdBxikhYAFIrN1Vk4jTZ+B6APjGAITOkkKqiXZ5/EOxWsZQBngM1cXQIK63OIN
DYnmKSjnsCKKuFIS9IGK6O/3V2+a2qhGjswFiQZe7UqX3Q7t+DSVLBwsNKZ4y3f0N3xFS6rCrJj6
9fHH1sLbF49psJWIn3XihM2kNf2U1l7UjltWhvqRvWl1MLabOFaE/5JNgEjjj6X1PgNC0qNG0XqR
X2uPNCbPscMPCWgJMlMFKFOZWq2Va8UazRlH2z6rwN3ohIvHg3RBYn3+cX1nS3bF2aBWq2aU0PWp
MnjP2QlTDiFjRRwlHQle04gH8a6+qMbO5VCjkx6urM+cmxrUn7q77Tvnfkq0j2yEE0vil5xshAld
2foknGbbfS9LIxj8d8+eQjCYBVb7X6aqDkgn7sTc6vb0YlqlpQ3IX0HMoHDFg0HhOyUOGtKZf6du
5XQcPWazP8PpVPlhJjtz/FKoYgDVIFaHJ8nmrMETBxfNCPXrH7atiJAUQ1hDs3EjDC6lmCTuv0zO
Nz21A7dQwdhkvXGnE7WGibC68Zp2BquG1U54vPEX217eMq+5GyrjGWLez7ZX/+SxtrecdGuDxbAy
VbIi8oGKmgY4ES8Z0ooxgcSdObkAIPoPWe3uEz/5ykddcZpUZsR6nuzxJKeWjfZZYEWgW5L75rtt
+Cj6moqjJDVjI+8mgAfWBe+w4U/c9LTejdLkS5V+48mvIlVkhaV+ATgSATUwfBRQzkeSUbckdADS
kWr3Dnj3iYMGuOyzWXy+7t9kmAZknf8aWp2inPfdCK0kN4rnJqzbaeN58aYdPtVaGpjzl4Q9dr0b
tFV5nP9ZnwN3LeIFHdkp1LxQbjsfI6FG3vMU4MQyvl/YMbU3mYq9VXqAT0ysNgTUYUladTDRNoEz
7Gn970EDhoB0ssA8YmOvLiKrADF3kiAmSWP3K8+GL6alop+WrxBiEmFFSKespslpKTeswiRRon9N
EmjpabzuNm0J0jSStqDzgN6qO39ilXYclm43gS3h+h6R7kUE3BifCCPWIhCFmeJ54WRu1NdB7YTk
rQDgoFJED5LwCI+Tv0ZWMxlzvXQ1G0ZGiJyga3bgPzrNLr9UnTs+ab7efy+XZNxmc9sB9x8viie4
tEwC/ySIBqCAcAFEKQDIMjPG3ciYyA2t8j06TMIObXyG2XxGW/N+pvM7T7L/rKk9gurkMSuGG48N
YM8eblivUgiWvdrQvIYuOeBiRL/t+dkYx2Tphyom0aL1SZDRbrhLqpRFetbOTy317X1iclVSR2oU
WByh9gHPuMayaGDj1Sc9B6CxuEmtW+jEotBu24elUFzdssWGTxOciQCHXfQvgxS7LPAjSGQivIJu
L0ezl90HWTk8LcOib2ez2iVGf6DTB5rmkJBAaxka+NGevS6wJ76X6s2S4IYov3X2OyDEBFBy4h9m
VeAtcz2nllaRY7bENalnjQA9vrdiMLCE10+ljIIJQwGwFRcE2vbXkb0eF8tS9AaJ3IIzHjDQjoXG
3ICPIG3594XWr7jz88Cs9XY7Ur244RCtuBudlj/24zAcu4zOhzq1+GbWZrKtC/J4/RfKrsmTH7h+
EBCaacTsscqzld10FfIkZRtw8gEXfGpl5ThobuQaqEpQoGeoBYeWKm0rHQUueXh4tD1CdOf8JBat
rcfUwmUP3a9vrR3fxKR6iyEndX2yZGcPHh64dh8yLxc6UgWQkkQjiJB8kP6zloOYaH5oSPxulOOb
1XBVH6R0e57YW21Pt/OdTpvQcZIsehiz6iGuPwCjcTEYJIehaXFJkIlXdmeiHkGAQdpkcdjWu5Fs
8yowm1tL9Y6SrtKJrdXrZgDh3uyU8Jc89wJSfSdGvTFV4brsIoQGBI4aMupIr6+2mp176IVPkdDU
+LGKaTCVzaHOtMAaVE0O0uEAVYi5QzbtgnWeLd04M2cEwtqa3vmMCvLiPiMa3V/fdAoz65sdqkbZ
VDcwY9hzVNvpAbn+rUVUQaZ0r4EQ7DeUEESf4u8nYXla5lOTgl88MuLpZ1JUd2ZhK9q0pMfnxIQY
6YmJuivRJloLE0gOORsv32raXTNtuKrkLtkDWHxU3AGmwP3lr+DoUIGdRpTGSEQy6Mxi7dsdSsa1
/XJ9ZSTjgRmB6ie4Hi9Q6KkBDuuWQ+aRjfoR2QM7AMfbvTH3O4t2B2vhCpCd7DYRmxrameBAgszJ
egJprveaVwk3aj7Z5hdO35M7Uixh7RL6FOsJvekKim4rvwcRMTMixvJdTDKw/tmF/r3PdXZEl5Mq
eSnZoajxYs8gmYwJX3eEm01fcwhmI1Igt1r8ddIgboEK4AcmG909Ar4ryDpWLp5mFlRPOnCeG+iN
E+00+0UvXpbSfcUq3DioO163Jwl/ILH8f/YuuJB47VVLxuEYkxwhZOj1Qvdsk7mbGYw16bBpluN1
g5IDiPcVmN3R0gPk1Rr5xZBETzt3QizihlYblE//2+dX8zd1uVvqOj7v9G/Tje5+5PMoXEDWBOAT
FP/Pz7ZXVkOja/g8c2/96uEjfX7IW/79vjiLJ75jRLg0tzG+XxxNY1enu+uzI1ttdN8D8CGKv6Bo
O//8XDtahqDWidqCdUFLvDBd2q9octyW47AtoUpneLkDJh1VZCRzVaeGV27XHyFaNpkzMCAQvBnz
fjM40Kc030cvDq8PUba/AFwBkhSwPPPiusrL0SYAtzi46V8z/dFXXFOKz6+vqbFm5WjW+Hym5wBt
kUD/d7Qq3loi0QvHB9e+WiLSmt0w96MV2W7jbVogS/cORJ8UVmTrAf8quqAFydw639HRBC8PrlmR
yfbFshvrg9ke5kzxkJZaAWwf0GwhHb0ei+H1o1EMlRlxJAYmyz16zIT0ttaGKGap3LPIDq2qC0hc
oy0FN6El7vfzvZ0BED2hmd2M2tlK0BgwQkrG/VL31Vco1VtBQfwkaPBwvr7dZCcKlVkwH4MoWKjU
nltluZ0AZTpZQJ7z2xowTY+jY8DKvkMhedz0afVm+cjU94WvouCR7USA7UQzmgsIyPqWRONZDkqS
xIr0vv9MmX+bL0xxE8tuPCTkIPwt5MWBnj4fXJlOdUE9akVle4C6UhBrYU+/Xp9A2bIJqClK5z5w
WuunI3hrAAvwK2CcEmQVAmNk78wHpZxZkvKXCeWsQwFyzzCuIJ5y3bJ0dLjKsV9w712UbsEB51hc
xxkw2mn4xr1mevU4KUJujiplXqmp3zgr1KPBvLy6lYqFzKar1XYU59V96rFDbtCbuMoUmVrplvhr
Zp3DRwF/ajhtYIbt63KTc0VwIh8G9gF6cXzA0VZHzMjctpoIvr809/V808ffPePlA4sCLVe809B0
ALDw+ZbztDJtK9RWo6FqXh17PPhp/F/de/+bmd8QnJN7dkGdKx4bYuEet+qwMqm/m3HjI2lBieI5
IJ20vyP6nVM9MUWJ3i+09KyIA2fhUKSY0sAlCk8rZn7t/ICW+79p+113OTHSIn2d6nMCZHVKajPA
C1Q7MLeyt3Pb5xudAcYzWkrklWxoyNHhWYjWbEi1rPzDAukCAU+3I51tNftAk/ssV6RUpCYARYIF
XOjARJ3vB97PqT0xHfDlpXgb4/rBKtjWgSjYv287AN//mBE32cn8ESNh1KksO5o1Vn/OUzsNHca0
r+Ni9CpT4mm+Xiv08yKDA5eK/oTV030ydGZZNHEiSInawZDaw67N0nZTu07RB2mSVXdsmeddVdZV
6LUx2XCuTZsWGpk42DPwznmXHzrIc26nxHD6YIRm7r7tp2pjVnp740GsLchINwaL26c3pKofM7Rm
f9KzJocmkBMfEnQb7XQwh4Zz1UP7HO0kMzHg3hvyTlJvTFC87vQnxCJF4I9jvxmpmfzUmAkAaqV/
czRde8Nj0dxqdG7v2nlCHIz6IdrzbfQII3duQFRRt56dODGCLKVpaJdDd2ycKt3pQ6zKV0ncHnD7
mFHUJQAsWr/ptdxM8sQFAJAb2zkEyfn1vSGJYvB5dC2AisuG61u5pAZ08cDeTU5Ut3c6fayq27Y5
pEzVQiwdBQIXyPoinXPxzM55DVauxHKiwtpAh4jripeeOCmrbQetYIEkRuwP4O1qiw91m+X12DoR
4w9u97KgQz5VBMdSE0j94BEM+MBFU/KccGZOMXOijv6oR2cDLuvQWBRGJMsBT4cuA4AUMZZ13FPV
6dTaHfDyvu6HlgWOLa1Btyu4J3L/A/fdqanVlNGE2rU/UidKfBCJ3DdIMKgolmWOG7lWIAfBm4Cu
49XmKjJ/yQoXV2o1dHcidcyrOIFKnPOpHDx7VzoqckjJNhPSaijg6eD2ueAs6e0uaXvNtiJg2r67
7rwDyuvx+oGRbIMzE6tp89MkHobCQthoGOFsOE/+ZByacjpeNyOLHAVVugcyJ2g4Xtw+VT5pZe9a
oAlmr53Bb5Zm2RNmA4hPediBQC8ochUkXzp98G1Ihtq+oBg8vygWLTHzIUW8T9gTFFucXjF3ku/7
qLL9JoHHk2JdbIP2rpP3hFvRTNAN6aVBE6eKXS05QHg1iPottJx83HrnQ6imuNeqCQEJFOrfE7PT
n3uL8S3jmr21R4MonprSEaGSCZACHmcXUntj1w5TP6CvyrWybWw6YT0oninSAZ1YEL/g5PIetWLx
xwIWeho/lY5/6DV62/TLxu1LVQgsHQ1UNcAVgzct2sPPbfla1S8iNI7cIahdbRs7xu76tpacHtz7
fyysg3jI3iFHYuJZMmfx94QA7juN/Is3wct9wBDasgG8RrR90RcLFa6xKeLYisaO/9RigwbeYtGA
mY3KkpiU9dUDV/3H0mqBOHpNF3PGjtPeumxrvwplA3fTZyGoopf53xEx4DASugYoV6OyKjzuyW6A
ZjX6ZhaEwnbbvdpZvvVYCVS5p7hOXdlOEEI3QFtAWP6C8sM2l6ZLyWhG3aQXwawzAIxt5qA7s+2j
tHOcsKx6PfDbxXqy0rb/7OjTHFgIyLuANNkUxMStkcTuNO9Oy/L0kKVCkgRiTTvT6aa3wpsIiHtb
787iTXsknlZ9BtFlvjGSmD9j8fJbtsDB2uCN3sxWTQ/dEIOnJZ4Z25mxXd7GOYp4gcvBu+NSmxxY
0zWfwPJU3PpJTMM5Pyxdf2zQgOkloVeEoAPYJ9Cmm6C8p22mJA5L4t1mSW3fI2pDFprxJtTBffNE
IUG5qTS9uTW8wXl0Wi/5hUDV2zp+9v+o+7LmtpE027/SUe+oARL7xHQ/ACApyVpoybJsvyBkS87E
lolcsCR+/T1w1VTJFEO87o77cGMiOqaCFj/m/m3nHL1V9bRslU2qLR+FBo7SnfJ+gns6RLLK4QDF
362IqywVNclIPzhFEOh545dJu0Vrc3UbNw49az3TbszoLicW7thtEcZrXwEShG4UrM/Ki/0RyKWW
gBcB0oDG81tJC15virdP1lETwBokHlKtYK5aP39hQpeKBVDdCvdRuYkhwlnhpejqb2P/+LadY+cK
dB9/2TnY6nGvKAN2Ityz+p71G6Y3EExs6imvZii09gbp/FNZtmO300uTB7OHJglfCNAU7NNpixbB
aNnSU9Kfx2cvcYFaBQUh8k4/z54MkXea0xFepIvApJJITjP/bJnqz05wip751XAQVQJ1AnoAAPfh
tR68hUB+gn0wSHtki1UxpiYH7TTo4k7l3V95easZtLEAeYKr9tWrMQLwmwRNBexJ1GfNcJOAjCC9
UDbOg1N8R69mD6ZWkXfIlqGG9qohMI5KH+wkrdzjvqVoTm/OOXOyeoRQSXvK0VsX+6d7fbX1gwYI
5dnX/j4iMtZXkmNYIbZbMXUb2mW+3I4AelUnuqJeXbc/bCXY7Gtu/1XG2ka1HAPayH1i7l3Js9Df
vn2Yjq0RylF/GTh4pBaGR3cpa7mftVMk4zuv/hy42xDtqP7uP7O0bsoX14MsS6g/upi28K6Zin7M
qdiWw/lyignx6IjCNZGGyBWwjoPNLcvRdtQyuae+ajMzuWdVWxYR5fslIO9WSrG3x3V068W4HVae
cwhgHNhzIta6YsS4mP+Nu988V2Rm+OrRb2+bebXrUBkBRgWJkxWf9gq7LCG9R0LZt/vFSy5jtI/j
iUAm6g5iXjvWOu/AjnwiuwYKr8OdviqDrjUzFH8BzTwkBEJLjF16jG9P6tnbeirycqH94AyMd0i1
jjTaOC2nORtKfl7auAVqT4mHpCvHd1M91YUDr/ECr2a1DTq6FGNQRTlvAp37aVtvyWJNrtwRn6Yj
gn8eF4FuHxo6GWgZRQ4a1pMRiRTHL1zUh+/GPqYbvaD9MCnVtBmDSULAq17y2aDnYJitt7PRGMG3
YPzSLo6zIVU1XJu6iz+3butsasSX1hjgabHR+2arvTbXiQEe607Ml97U3CoRnz+wzcKi8ySWeXvr
nDvt9D5yyHk1khb8M/Gy6ZcRiR/P7bN46rp8IGGXV27fZguuETTs4ffOM62LChpnedIi1zRDcier
e+tmhLRezjoBWU8n8Xe17Ww+LtO97zimcKQfFV2q+y00QAeMiJIczJRhLhGS7UhNPzR8ibaVsyS5
MDopQHYGulqPPsemBZDA8nbjCMOzvvOdHOrxJZIdpdo6I4rqZMYH0AyrC82gZWR95Wc9RHyyGbD4
M+Gmz6KKwG/Z2WDrz32Z6SRg51ON1kBFoWXiNz7JZDkgV9d6FsDjVm3dwIKvmFTgyQlZlbvjyHaO
hD5YwtGx2IPyPIN6ss3rSJC8icDYwvGTP4VxyC6GDthxNaTDtgL08waUucBdlcny4LoVKAydKpp3
kBFVG5S1x3cpenBxtCI/q+slOAMHod64eAbACNPW1V5L/5udQ/dzYkJzLms4A2xCFDR7/qnWgeDV
/QIQkYdrH/HqWk0+hFotZduXozfyPdgDL8NZZkijv+/HzzqMLtFYltXCed9H/ru4vu5jlBm7nSnN
rZU7110KMrWbrvKzLqqxA8qrTqVFrQHWR4qcM+Qu+ypbbFNMNYXGuJsl8+ehe5o8N5uCOV9wvXDo
NtPNAMC3413R5ppOIS64NgvKD1SOm1LeEAYwnt5VSGP2QXjrzfrs7avo6AysuW/0UPirbPHPNzm3
baWWeuZ73T/5xuTdyDfl8pWya0ecouh95aqss/3C1sH7FBugwrx44ns6XBIEFkDDV/aXi4oHRg6e
JuYEZd0KGNHhQ9ze6fjz2xP26hU/+P71CXnx9LnGq3DN4fs7JrOhekxPvXmnDKwr9sJABAa1kkxY
EYZLacn6oXh7AK/euIMBrA/Fi+8PAxR84xEDmBWchFuBHnT1QYcn9tWptT5wgVuOKttgcbKGeNWB
7CE86xba+fr2WE5YOSyC9XyZos7BWBqZa3k7yo9lcMJrOzFdh8Uv34RTFC8wIb97SdaIS2coSLJ9
exynjBycwiRuBJDpWPO2zCp/61U3rcoj9z+crcNiF5ieWDoNfFVyCes8EBkK/G8P5HXn/8+7yztY
d5l2Q8hql+9r5QbgZHE4yj4tSBn6xN8kkUZDYUzmrItd4KdnJ0Q0jsdXcBDqca0fJVT5PJZ8Suf4
1MWwWv7J1V9/GXpAoTGPzhQ4yT/ve+7ZtA0ijYXs4nuqkD2eNnPwGf4FClh5Cllkf/rVRM4Pk+gK
SJDHQUbswJ20w9ITDabpNYoeyBZk/e3zifle1+xgVEiCe7EL8WpI1h6it0cpE0PmqNnHVp4n5h2h
24leVqLKORpQBd9q9SlU91N92Q3vonk4Udw8dlmhXwWUcSvoKTlkqRHJxOdRkw7kfntoQ2Ujmhrf
HuEpCwfLNjQzKwFj6FBUKtSSG/kffv/BhoWfh0STxfe79VgsoAL3xO7tERw73C/m6AeZzIsLd06E
aY3vdntKLlgKxwtaJ5XrF8I3J672Y9fhS0sH+w1tQ+PsQ3cQOLdlI8DPGoQAF5HpxJQdHxBSDqDY
A7j7kPGidhMZjpHf7Qe9leN7Gp7VJbqTTlwlR6386KlfNfleJfndoTNIosXtvka7ARGPar4V7tNg
b99enaP7K1rb0HFAw1dCyzbmk2lAEb9fPjl1Pp5CAR39elwAiPbQFBcE6+cvFj8oqdZL3GOu6F3N
r3FhnFiMY2v+0oU9cBdc1DtUWhq4C+luStAtsXHViQ181ARU99BBjZTjq4QM2DBIyZnH9xPLE5E7
cybcf2PnrjJscECByXtVd+2CPunjFO4CLa+X7n3vf1bkV1uL1sv4hYmDi2Q2rnWacfX1q6JBY/Ip
Nbajs4SdikooeE5fpXc6sbAhSCnf9yA7mqAQEaQGl8mp9OWxDQUelfWyBW/qK5CkkcHQxE7N91XC
Nv187kf8xMH7UUc/eFNQt/vbBPl5z+qB4vUcKr5H7i0qtIrseaKDIFPEDAWbEBj6lt9PHOfFLP10
hSR9dxbaSRekVqjB2DrJFo99iRueZkuI9JDUzM37lrb5UnmASMm52iAfEW3iaYB6c1Ja8CYCswYI
BQJHLz4FOzo1aesr+uIUggM2qGCd74XC2uibQf9qi9S6uX5QjyBwjdGK97OBGKK7cxMn3b4OH41F
EUScu+SUqPLxUaz8Jj+MHHq7Izg1dLnAyOI1XhY5HuRtgvHE6h83srKPoLMWB/HgPuFqgD8hGEdG
dMxuXPTgvH3frn//enP9/f0Hx7AuS1P3Gj4RomPKd3OyLYtpuPA+v23m1DAOFsT1y0kMFMMYuq9l
fRmm39/+/tc8AD9W/K9xJAfQFd6ISVrtdPumFO+qriyaYNksfn3bSa8I53YTl+SiKd04J8u8YRHy
YIHYvP0jjl45P5hifqzVoX8Z+4MZyr6EbwQpJ1ZntryfwlOMB0dn8gdTDMqsgLKuP+LF2SkpNMJt
xPk+LJHdQyLCD09VV4+O44WJ1RV4YSJoG4KrWfG9i+TWPA9ZGV/gjjux805ZOdjZcc2g0TViIOkE
tlLe5ejcRbVw+/aanJqug/1NqA1LwnpM11LAcZl+uSN93Xcv5upgY6eo2aJOKfiezw9N2iJ1epGK
D82ppuZj3tcLM4coAZ50uNlReAVNIbueBckWWmcB+Tr7/0YE8dLQgc+KeoYjpwDjUX6J1agu5eJ8
e3tJTix8ePCeVSV6iXSPsSgPamcN3FVVFV2dnGgTOW7m7wDz4JHpYKYjEwJMT1wtC81a8sGr3r89
lOPL8reNdfe9OClRAw3kcpEckoZRVpsrx4EkSGvR9cJOnJbj+/hvS+toX1iqTEQhcobRlMvn2nUe
zPLrXFo/tvLfJg6OPY1TZZ0BJoQF25Cj+lsj4rO3J+z4ovwdgh+sPXWXSlsPh16j1/SJqa2ZTzyY
x5aEIH+MLmJIBLwq9pZ8pqIh2MCNtytRkSfVdco3FF0vb4/kuB3QdUHJNUXp6OD66tOJpmA4w0hQ
NRmGLjfRmAl72VcnmpGOrTy4bv8ydHCDycAxQ9hHuMHcSxXrnNtT3LanLBzcYbNFImISsAARbHSU
tKcato4t+osRHEbcpXInwgm+38TfXPLgy3dqPLGv1kk4dGNemji4tkjldT2KUTgeYruKlRCZXmrc
9yCKRpSZy+Hp7dU/OmUewgpIe6GHPDk4KwtqF2OM2tx+HB/CIcoC/uVtA8f8MniW6ENE6y6oLA+2
F3QZnKpLO4GWR5WJcDeyRzY2xZB+5eKUS3F08lDTJWhiQeooOrgppwkYvTpEQEnidzVo+qrMeaQ7
/5GQf2crvzC0zuqLSwxi5f1UExgC3zz8o3nZvD1pRwcSoXtlbSIAjOngkkR1Ri6piMDO7Iui9CmE
qfecf7UgqXSmM4d9fNvc0U2wwgiAewPtenxoLkwaT/AU+R3U++h93J7YZEf3wIvvP9hkTReh5wek
0PsWlSsnh4s0p9tG3vTNiXlbf+ir0/PC0MFmC4AObKsQAxGVzQS9dR2eCXYic3/KyLp4LxYfRDvA
rcUwoqy6H0d9jdbU3PNOBUzrZfVqLDGwX8D6IAv7yj8GYsGT4Prft7beNiiziid36bYr/RwDSagO
+cY2v0wPiKcTAfpfRg9WikW1UlCsQ2YZ6vK2Kywtep8Xoa+Lt7fc0UkEln0ljA5eowNVmo7luO5w
412HGkXBXTWcOKTrb301gSkSJuhCDJHQONgMc2CE6V2vA7s6WgrTSyVBStTdJMmHt4dy9PS8sHOw
H9KohqckbLfvnfyh6U9M1PFvB/4PrE44modtzy615ZDQAd8uvcs5sB+cxJ5wlY+uxQox/NPEwaJP
Vbx4khnE/58IuwvNJRgN3p6iUxYOlsIdLRgMe1ho6HuAIMbhMilPpOGOm8AoQGHso/h+cPcPcV0F
whm7/Zh+deuP07irzMPbozi+FH+bWD9/cfDbqRMlOKC7/eRdNN1jP55I9hw78ejsC9xoZZdBOenn
73dA/xMlFH4rIEbnEaQI7ZIWqffRht/FdA9atHD4d6K+lyYPZg0pZMfUEL8ASZ68HE1TREtfzIl3
oeb6/u3ZO7ZA8GbRKoTz+BrpSYVnxjhe4JxVaC2Rj772M9Q83zZybIlAxAUQDyhZjoAkfQ3kr8AU
JqV47/bROU0gQf5v2FiFbZNwBRgfejQRHYamLWW7B23TsjvZbXdsCMCgrIBtFCdewVBMN0JqHNX6
fZh+CIebX2bQxQ2/tpsDirTqPh26FmOXjOPAcU50m3VzBvz3r8/Oy+8/uEycuW/rluI2DNttwjO0
C/3a90OyCAAqFFpTwOYBqDo4JPAiPc2iyVwxB9KtyVcxss3bFg7fjUMLB2fCr+cp8frZXDXTmdtf
R+m9umzC3dtGvMNlhhUEW3DtsAggTTkkJZyd1Kb+VJkrOXk3pKdbW9IPHlR82uaxo3cJq/ctlIzg
VV84zsfQ/4x2L5YNXZOf+CHrhL18JtcfAgoblBdAUxa84pRpgSr2Zoj7XpUyfd+56aPh5ZA1ENbO
hqbeQe71fAa9XFfTXSzdrz5rWBYu0Sl4z+Hl9+NnoJQN7i78HlzhP19+iU4lWnjwMzy0Tadxuht1
AGE1O93PKxF60KDsn4Qdy/wFPflvz0G4RlU/zwHwkSuMH33pAG+/IpzzyxZ6b4O6WtCrvCvHobuI
Nb8CIbfN46rcOZHzsaciuQIHyUVZh1+UPz4HVD1583A/UnQ0VWkJltaqy0oCAafSM2qrUJ/dlHa6
bXuPFK03cXTqLYWqnHPoyWYQpdyKeLnw0+Uaz1ke67Johwp1ipnvhsis/4/JApu+kwv0HKs+fobO
w2U4enUxVGmdJ7TaLn24q9BoOTYoPWlJt27tnqcET4U73HUkZrkTt1/B0tecmLLX2xfOCDwrtNBG
AJQcovPSoVz8ZGnVlf7Y0Quf/tHh8F/f5v+mz2L/x9zrf/0P/vub6K2qKDMH//mvq+qbElp8N/+z
/tlf/+znP/rXl2euKn74T376C3zxn4aLR/P4039suKmMfT88K3v7rIfW/Ph2/MT1X/7ffviP5x/f
8sH2z//87ZsYuFm/jUI64bc/Pzp/+udv6HN/sSvX7//zw+vHDn+H/62+Vo+v/uL5UZv1j38HF1Hs
I4zGs4DCNTyo6Xn9xPN+h4oi1D/B6o4DDFmf3/7BhTLsn785XvQ7kHhAtK2K71DUWve1FsOPz0iC
z4DaRXc66MDRHBr+9r9j/2l5/l6uf3B4meCDNvqfvx087tif6/+t2CLEDqD8OMi8QGEy9SzBno1G
5b3Xs/mivVBsoEd7ChYKWO7PhxXcV2ufsQc9REBU0Em/bs0XbpiWCgSKtJKZ26oELsQEyjoXpusW
NCc5bq85hHAYyNNR0oyuXajOb/ponu7iruSPvfH5tXAB5JYD60C7EjZnY4DCYE06ZIwYeU6dKDjr
+/mhEql/oQft7KuBmALngOzx8AeffUuTO5GIa+Y5aRbOYbrR4fhsFaRXJ079b5XjeXlS0k9lurR1
FvXAGyCJ29C119bKLHASdDmXYzTe6M4g5yrNc+mXjcq8MP6ahAydmWmgs0o7Ogvm+qIFdV5eCjkK
UFR2aa4GFWxKPvAnm3RRBuV2Hx2WqvcLayt5p2RsASEDxpGhHFrGOos6Q58X2ixzAd2kasuIFkXj
h8YFcL3zqaPMXeekTgOQOjRjWvcO3dU+g2K46CownBb+EAatvHBTh4C+dlzVvqeLeE6c6ZMlraoz
hnbUEZj42A9vFPou9mPjDd9aiDQNWCNgT/PW5f6jnqU3b6g7BOdwFdEcFQhjo0xo43xOSxu9X7pS
PA2RqG69waZJ3pcVlIRGT48mrycbfjGLjNJzsGmGaZYygjn3JpHSi5D58ScreOpks6mXMeOTO18M
QO7TtS29PFvKUd9rMXko1aqoii6CRcum8KRb2yxgaoHMU2rQNGs9t3ogQtfmwtENOrJpO2K7QQAk
Ti9ED61OOB5p06ApfBhCIDsaIGtTGBYFV6GUmen8UGx7CTq2eOidJXeAWJyyZlH8YxgJa7YYg/lQ
u+GUopxvtYvGnSH6nqCnxxZLO7awZqZmzj1wzPCsDLpJZ94CCEsWuJoEAMu5jOaiif0HXY9M5KlX
obNt6LjzPJZadZmqWvKU9I2z7NJYpw/Gjx30C5OU8Qz676mTj2kCvSbBVHqxoA0d+MY4wMvvj1Wo
89ZZd67wifgGHrn2BvyaUqENOZnlNp5W6JaahLf+ayOfliYCRnKMweGycXgso2Jq2kEVRAVy3I4q
tYa+12BLxL2AS8n2+rlRaB1Hkx6bPgetQ3jGO2e+6EnbLBs/YqmEhmNEeA4vz5Mb7gycXcgQ0IGz
2JjuMar95pNVTLVF63uz2VpvxOR0KHDJTdJomgIA0LjI/kfVXBaqjOl7P6yTb9gTVXDeQwgGk9uO
DW6RuAbjUtjO9qtiDgs2hjSk3dYB3p1NAzE4IHhU1H1uFte5I3XcJMUETqCbxQsAXqu03yZ5UM8L
2aUCeyabLJ3eo3E9irOqiroqM61yUUMNfPOxFsNwrzkn8bkRjQkz3GChznTsQDt5nsLqjEeTYJmY
Xf3MIw+1bAt8wobzdLBnCA0imTkCeowb3x1JvXfHeXqKfQ0ORSbGxmRMQH48Y47j7Kknq08uIM30
kw/amKcZhBjfvNa0t6pkHdrEpmCp8xiN/2gGduMSzBRjR4OtDH3mzAAfsHYhHVgTEVFBV3Vaokz3
A5MbD2K/yxmq4OrWA/wTIjse+layJgXFeuODe3NTd06wgs5lPxdDWY/NRpnWZxuwrYjhBoiABeel
mw1EwsAG2mSJXw1sq1gFHgEySfR0sHKMCQqQ6PI4l76HTTGyyvfOUgOe9cKra/JpaBHp5BNJR5T3
AuvmjuTrQUIuml5aaSsvi9MJnLkLdw0004grnQ/EV/QbRKonkqG3ioGFFHi6d03VmXIjqD99SipJ
2jOvUWMC8Z2lbPKKOJRmQHHo5EE3oYW4cJTADxsA9ssYfqzC4W3Hj1zRluTU9ay5atOwo1/ETEPz
nCiPd9/lyJf5qyhBX100RMoQegse9KRu03oOkvdahM4S5iTkLdik2AgO7I1te3e6S52JVteWV96I
vRWXKADyTpPaZGHJ+NjnIBSMmyiTWjj+blC2nm4wz55z3gEXW7HMjQCKQXEdEK4zVjnN8I4yG2BI
c9C2YwyHlZb+99pp+u7M+FBUGzJtRrBMZiIObbwV0kcndFZbzqu8cwZvkQU1TokbyY2lvp9S1+oq
X8AtmXyMra01Lmday9teBpNfJJaQ5YzbUEA6VftxC7odOeIqMSXB5YfG3OqCVl4fnYUtYHt75CNa
GWYTEXhD8dAOnzoPopY7lyPvsyuHuvFyWlbQdrKQtEzzSNQDB4iUTzK4bTROB+RZ1RADlNOlnsg6
23jgA588mT5YHUEWmqs0LEFmJZSsvy2jIeZDP0QjubJdPHdXYdh7spi7wALtPU8iZpe9xoIiLOi7
8t5tyDIWaGpDuxKpQ9Hh12u1bBqnm26myfrRhiVtxa5w/07Ts1ncri7Ghnbh+6lx/cuZ4X59Ny1y
GgsNKQSCGQKu6bZJU8dcMEiyfOu9gNrCEWk9bCrdAvNkFs2G/WB98jX0Jjp8V1aW7BHBSjdcBUMr
6aWI6picNy7vahd9dKlh4KZJpRtnllsZ7bBV5nrc9CpQSFezgC7BhbvYpznsAvRG9E2WQv/8OkLl
F44HoNKkULYHN1uXLuHZ0PZsAKOoboNC2KrOiY/8QTnX8DjKkJ6FwfyhRmXs89RIicilC/tNtbTV
BnDq9ho+w/w9FG67sQbXFiA3jt4GHFgXr05s1qmZ36gGMlxkkKTP+xEQGc/pg804TvIczDbtbnZ9
m/ESzPaxsf35OIrlI29qBmk0tBAXiZEsJ9o0mQ1NxTMahM4V9+Zkp8iMLESVTgUSRtcgt894H8dn
fu9Pl56np+2o46feNuMZMybKYxc3SQMc+VYOCKdqMz8tg2N2EWlJNpQNQlE0AD3IFdqSzs0EQlAG
Co8oqD/xiYH7tOnQCoaxsqgYE55ikVuSqqxcCB45AixX5rThlEGOAIzmdXgWtJRswGMM+XLdDQQb
und9F6gnGhVlkLZbN0bjQlpGX7FN9H4OPCf3TQweIxUMV8ofpnwmDtG4rVq1Yf6w7K1ogQ6yEN0E
uXm488Ah/Y0GwWXCZlNIp+mKbgGcqowIy3spm4s6tupujAZB8yoeHBe3mKp3iWbfBx4MBbw5iFu4
PKgLmlbhtZmVA97m9mMDloRsmp0EvW+Tewt1krFAbB+fS0UF+PB5d9eXs70qvUReGVOrc96GcH46
NypqS90tc1OA0yK4T0aU/YXV2DGAIys/i1q3uvQMuZtNSjeeAG+JT1mYlw6YEaRWMmtmTj/h8Koi
poP57JJVFdmZydWswv47F7Z8X1odZz0gWhkYutDIyu9Jz11U7BznrDXl98CG3dmUViMYcpYC31yp
LFFi2MWVaz+25bzILVj8v4RwcbNxiOZzzn0K/91tzVQkCw51AZKC6HFI0afuz3jW41SHVxEezl3v
TR/jWXWf7QjCXTB7+hftHCNM76R4kikZc18bcQH2rhZA5PYulZ5dEWnwAE3JVLZ0E9/Ufgc1TV0F
QFSAuOg+raSpsqBn4hkVu6je+HWkvhNNqnOBbtqCDKFIi4ROLs90A+jbDLh9kfYovRfgBG0aHLva
PC9dMhSca2cjR7inSeR9qpsQ2EqQahRO04TnoUnnGmKek7shxg7fawmhkz9ST/8Pgvyb/pnfGfX8
bK4e+/8fYv0Vn/Jf/xtPv4r174anx59zA+u//yPS95PfV12+lRIGTYB/IOL/iPSJ93uCFmDQg6UI
+EG0g0LTn5E+Ib+jxp6iZAAtTgK9G3z0Z6Cf/g5EMHhzEesjm5wgU/BLcf6PIsTfqbLYB20DEmTg
eEadBXqvh9TaUCFqzGKiT3jzhugDk6OMkxyKrJAUhDx5R+NnkFqoGqk7vuhefQnM5BCLd4B39gwE
8J4L5mRRbiN3TlEsk12XeCxvEaou6U4HeDPysvd9Q679GWhVsi2rBInPmoV10OYdBIH1WdNJcNiI
aqp54ZQm0vUVvDFcmCAI9sl1PVcRvnpwKgjGgu/UFXGzlRH8CHiKOom+4lGqbbNFsMW12U5wtpr4
LG6Q1IO4Thsn6BzxGYDLVKZBzucFwV+V9qkrduDeFrixajJXdDuEtqUqX+g8IRh0mjq+aCKHDiDn
KC2BRiiVUkOzel3LC0f2YfhUg7bKvRKhCoetRazu9VnJAl5tY6I7PHpLolxkJua6zwVXHslEzfsx
W4KhE3kslGeKHjvE5DTpkToWdEGgFE4WsP8OLGb9d3BQdAJE9MiUQqbMp7H8WoNlUV5HIBFVQPeG
Ief5YlUTZnJux0FlHNmdBrdS0i9ZHMxJcm50nTRgIgmgSw2HmqbDOxePE+jaJ4bGc9yGzQin3RMP
SHTO6MxWznjOSr6YbKYuGDZUC5qFQY5JlM1pMNxhuUIEPnFl/HfSCZrGQkZk8K9m3ENVIZuFAyIr
5/JdPVAdocuFO2bb0GXCzyPtAi9VaHdRuxah01No4rTN+0SpdgMyPdIjbbompcEObPhF52oKNjJo
wj3BrwXBiwRBapIjIYKyE298OlyE0eQ+JO7oJhCkJPjLKgQliL+tli5+L1jJAPeGRnabcRE185i7
JsFk8mm2PEvNggF70mKUMXz69MFruyAuHG3iHpGnD5XLdnFIOEPs1GPQHS1niTijg3AthHlE0I4y
Yz0ZkpuobyrA5SBS5c9F04nqaSp9Nu3iiEOy/nz0wtl/pHCo/E9uL6hAtCQdeNZ5ugQjOQdLK9qC
kfmdyqmYjUIv5dAukwA9TQ+vcqCVf8PTWZYbpLHxsns1xY9aKtEDgx+EaKEnVQk4oO3S3u6axEFI
MrOa7Qcv1E/BoFoKoenEmgx6LGWbW1DCglHRRhXgB3Ske5zY+SN2LaZxcjVfqRHrEBTZyWRuFGvw
1YQRfFiPpUo3YrQ63aaD339G3UPqjRhIuZtQsQ0KWivzhXeRe4f4JviyuFP8EbDzTmXAHfHLFt6E
d5bELZ0uB8aAk9c9ujAyHcJ9KBje5QAnpMZma/s2mLJQgUsQAabxQYwPRczqIjbIzWfJhPb5IGwh
o23cebxNulR9asOeQfDEssnL+9jiVyOCxlaJWTR+RgRT8ww+YTudIe9jxaVanAUJkLBNvszMNejL
04FfzjdIpCUmRx2HWUidTp1kWTsnml8YZJqAX59q6xe1AH/RnQBGor3i1AibNdMikM+jPQ+RiyFR
HdSovYiuRvoSrUHx8mCa1GG3jknNXCHEneBz4wDaBd3Mag5AQER9HFMv00SVsvBLAiKhEWUBuiMA
xMcIgsfGdccimFxPnc+Yjq6YRuFXm6rzJPj6qROYc+BEpb6yA0ucdzi3LL5Ye2ehLTSlclYoIgg3
yh3iqgRQuWTkYMNqo1HQbyBUZ+OXOS2VyELwTPS5ToXnPPBkhKIkK9peVeBbIM4MHEfGgrj3voI+
PlnAvlKDMg7ZS3BwuPVZChoBer+4OrypaKd0Zmgc3E/uGLeXUHtG7EeQW1a7vh1mN+o+EUTUPIfg
NPcRkjNvscy9iyjeiSR4R4aqXPJmaMxDrZvGuRwHsCnd8goplXPGdGlBNAVu27uOQb0cD1ILiU9A
3IDU90U6gIaWmSHdttQnDP4PmF5v6f9h7zx6Izm6dP1XPsw+GunNctKUI6vom2aTYHeT6W2kv7j/
/T7VMlds6VOPgFnMYgABEtRsZlVmRsQ573lNKeHcO0iibhxVmikYbDTAyixFNm+BtKIoaLOpPEVj
qzlBZSjaq6MUEEPLaKAD0ZSkPEkMXIjCtNY8Y1GdX0klNbE9AKBrERpPVlUczXYirCSj6ek9zB5y
5KxJkZ9GXV05TCXdzeDBH9CuellEZCrT5k5buSQRjMEUN4fMraeFYrBTairrvn2TltU8WdW6LhvX
zezj2C7NMeZsOr8ainIoqWJpalLFzXZrHq0w2ia5KvsUBkIOPGhmWhCpbCobW9RgqclQWEXsZ824
JBvsOcZXUZfNt9idnfwoOq21NnTkTetFmWtJH/2qSo6lNcEkLmIZ6R4OXMphWgjsDNKaA6D2cqTp
rSd1URFU39au4/VuCekxnhwzDRw7Vi9SHUTHgyk7vTAHwQV07tyk2ERV0wHB5zb6zWQsYpAjp0lz
f9GIbTbs2JghUaxtCb5njbu8d2n48CM3XxgqxigBitxuAAxttW/8uRbdulNk0a+3Fsoiyz87n27H
IbXqAy/UPAStO1ur33WThc1Y24B0zUryzYqK1vHF0C8HrSAmNGg6zak3etOM3Wmoou4Q69FtwRiP
X1lOxQnyE22vI5bqtRxkcz8JiUPYDILZIvHR0ko/tmbMO5bGyIsfFgtcMmhkGoldJDXtipkIAJ1s
MzW7KpJ8rfcZg9Lap/hIbthJ9Ge9HvBNY+iTvpk8ZW5omenaE2CHMTxUzHAGZppZXfmdAEM/OKMx
KtvKRva7q3p7ZQ9yS7ZF22hNNeytsm3EzWw2ev8trQgBmXyrJ4nNnxR3PUZdqn1J2jm+a3WjXj2R
qMrXCHktlicA5Jw2dVsOwFm5fauNOkgDBtP2+eBLunsL34pvdLLDiAV9bPNcFX1lbMDrvrExGmbM
SQMNsGlX9itu8o7mUceBNruOrl8ovZnzhCUJrZ6giplCRu3a3iy5EVAPDOax0ILGYxJDGuC5NcpD
V/Xq5Nk1oZ5enPXUiWJtVAQVbbzEYTXKlO24L/jwGUjXl7KL7d6LlKR/BU3qD1anJ49irOpbNcG6
PLQX4sfZ5erxmNamrXi8ipRZCPasKkz7vu2DihN2LzOlfAfXSC6lTeeJr7ryNFD6NURW6+aWdhc3
6o503NarnbjT9r0YlbdpGHEfns02+qykk3xPTLeOHtsO9JuTrSnn0B3zRHueCTEf72vAO7vy42So
7K2WdqoSgJ7jWP4TysBHgsS5BbAZlFuoT4k1g83zAwXDHVszFXwp0E8NDq/rNKjsa1WRN6md9yUv
JkPAf3pNWKl0HbATYamjGGXK+cehn0bHNDoyxbRPzcsLQ2+c7ZqLOVxo0sO8GOVPSCAf6Qh8R64H
t4fJ9vmChKF+vJ4p5oxDQWUytcQ3Fuetzz0eQjVb3TAWdP/9rI6025Ub6tSIP6GYfpyuf7+6jVWj
jnmYTh39oyJvzdulJ3iT6rm2lNC1MFAhFfjbH3rOX2e4/35me76Ii4+qRqMJYA2l5geqedY3VTKz
mXtiNHDSXqzWYA9WtDDOx5pB9e/97X/5WkywicnSEDT8wAqK1EzGXVpb3kDRhQOtKB/byVUuhy4b
5E8YQj+kJP3yxTARN87CaDIvfqQ4CbWd1mJuLHoadh8LKTZ1a4kXVteSyVn2xRQ2VN1BO2ftwS51
54twbGBbHaejsYnZFybHeJzntn9timo5rKLplp98yD8/YddG6E7OrsMjYEV9fL/GONbrfOLmZwyS
w2FMi50hsmjz/bb/L8LyH9zP39+/P+Er/1nEb91HLgU//wu+Al/C5b2HusL7YdoQBX9jUgjnE0/D
NlySXzSLpW/xR78CLLr9iXE0OwH0IDiM6HJ+B1jUM5HizBs68wGxzbSMfwSwOD+8GRAXLRg14Dys
TJwDnB92V5gyUVfm6aGeRBvn9x0ujMZxVGYzHzkKFix8KImaSGXGixq1ajNimldGxfH568JHQNAj
ev2kuYvyXC5TrPcY2VvNIAN7lHpcPtVxP7s2stF0UYB1M/5f95olg6rc2DbzKwbBZAtM2os5uxTZ
zwxZ3SQnnEabJ+ZoJDUYD3ZaTDacpnSY73RZmfQUGLSMwbxO5hg6q8tJ3jhVe9EnGpPvjFFrsgGJ
We+WXOZ6oLtJfLLyvkl91chLcA54Rqs/wub7FutO0W5rEKVkD0NANJfkA9N+jIYGD2qVmSkCdV5F
urOdKsIw11XH/rhUQhTCN4zKbPEn7OdmTjgKu9Xa2dpgZZ+NWmsJ2WTkNal3olmYDcjc0ONjO5TT
fQG+I1mCtFvXbcrWFCZ9NXO4oc5WNlM/WNWudBpmAyk02Y1WzXyWIjmHDGhVw1Cu7cuiDIaaDQky
wdLs5satZs8pyhWzNWZN6lZdDKhrja1X49bQqcuxPOiFVW4cDG2HcdN3uezo5Ni1+iEsYQjH64GI
5xHRP7s1VXNhpvPesQQFe6ep3ZectBSMwUobFVqblsmguF6vpeA9G72w4qUIFqgonTzEmpHR2hqx
Uc13C+Pe+LpEJKdukOFSI9suaDoo+apWvFwYFZYnBZoufBVK2WkDM2TRPQwCmBF6ujooRGgwoMV8
CYmS45eagOY5CcdpdqWqt6WvWUqbb9DvY4WHl+3IFFW2zELWRbbTIV4teWpNR4qtMpARtB35PfNu
6i3TuVGZNy1hURQcr1FMQerLEat7n3wpU/VdDYcAy4InEpt19tzkEDb8xHK0B2tVZs3PqOdJ4y2c
1ivjur8UUdcdl0R3HA8en25jOmxgDTagQxuClRgz11OLvPpMT5vASEkYYdP4Z9V2USG3YDEeG8pl
BEgEIyKb5zpQEllYO8tZuLdUuK4byNoSV5aoz0PLbEpVX3SZWx1MshGewPEmLezTslNCG/rU4HdG
zWDarCYZbRjTyq/5asaqv46iznldS3GtNmZPEafFA+1JpbhyM2dC1Xx83K0XFR8k6eHS6yq+a00V
ky6hL/k5D7wdPZN5ZOzZcYoJmlMmVuLXGZMwb0psPLJXFFOvkms+jXMp3nMn6y2oIGqcBmRxFJOX
lNNUUPz2U+d10hHxpo2r7Naty2EIciet9ct6npPnAn6R6rkt+Zc+dIo0DvVmcF/FzEwryLGkbTei
Y8f06qjutqZSRXVoj0Px2YSwovp5RSy2z2pdLypLtq+Z02oxYBuBwLxSHfeXCGklAeQ65OnaKmFe
GSrg2bIaFjMzbc6G7Tq4c+QpbtM7rzg1li5MnbUcCyaftcq/DNbaFOLiLa17Ipoz5QoGgyxuHFzk
+5EiHTg6oA3ryzrsnIK8nmmcxjlitNwL7PFThk3JNwDo2WFhre3qJxKMJg5cSzAPxaY2zWcjMKF2
6Lt4wPr+URIIVe3gR1FGkUMiuztCtzozhMoQpRf0VHX+kuSZwxyzmZu+vWP4axdBN2bFecs1xraM
96xPdm/2C2dd6Ahd6utgluqykNnFRYo6sDsJWQK2KPs3FDBD2IfGtaLmMzwLy9g6vZq4p1StyL4d
NdqjxUuTpl6eysnUqxuAPHf01N7NJ2hZWO82+1lTe/vRTrVeI/6E/QpPKUekGYS60Xbib6VgaXXe
tC70y0s5CgrGBLPjTdJVzOJS7Htt0AAiVAJ9KuFEKFNbN/u+qpzXPku153HShLgbR3Od2U4H48aI
rGG6XuZSfU1WAZ9mnYBCKYLmUaWaVrXkSS1pJzYLgJIGxWMqoMsKZUgA+0z6Z6cRywRHVh+Me9cZ
Oic06H1mbzKm+M7SBvW+gIYxe6CX0vHnYWZqyxXoOW0HOAsWlB7Dsujt6JIh35R6RSbKODDUpuQ4
abRpZNppNi0Lsm5EAIspv2kMLSEjusOIkwwKcB0X9C3d51mRYEYyjSywwWnTKNSGZJaBQRiCTUfX
2XYZqGbU6vuoqF2DF6lTQPT7qFGfo66onF02ClNs45bV4xdp0XbAOTHG6SQ2RoVXACCsHgROYkkm
CAj1ZogEbk9JVTjclaQubpMizczANNKz2+Y0x9up4OjwWxgp8a4iqaPdYwSn3sMfVQ34bkK3jqo0
BsNTR+zTtrperO8AMa0Fp6RTX3iPU5zPJch/wEQnia+GUZ1WD6JxlB1wOWiOpNctD6KY65yUjN7O
T8uI60cYwYsDPVfSRJVhkhjca6w6CwhmZedsGIfUFY1pRjUN0SUBciHVxTHuqlwzIUdmcGmuKqs3
FJ+wioTHoozjXWZltD+wO9T3wYHj6aXYrWL3alhyCauhAfzNaNKvi2w8c5FK12TYM8fj/VKSAUe+
TlrdjVlnvSSt2kVea1rJ7PfZMsOTIj009+25UaMwNizMS6lurCTMqQFvm6qDUEVjXbK/EYH2ZcWt
yNloItJv1LlhnDs0FbW7SlVlhaMmbXlBXTV3V265cpAH8ERU49ACoKavhdtKmYe9o0YOGF1mlfDa
M+ZkW5SX0de1FjhqKamM73vVXdSL2F7T6tSPTTt8rWd7ejcilUc6JppV+EWRgwcVAy2xNxgtJogK
hYzrZ2aLz2fXm81W4mhvBU2mV52fxBD4biJjycUuJzvV3jhjTeW3VpZVX6mxXhKzVEwY4uNi125g
C7QyiFIIIKzhLvd1vNgULCkXuu+yBmIHr5uG1q8dK35Vy1GB9ph3XbeLu1pAbHON/LnRQAav1KKx
m1uItX13JxIhuy161u7dLeTahqDWEa6E07Aoh5w8j2LTlBrzGlhgkxXCrrYWf3FlkR1SJ1vc17Sa
3ZKJ9KLW1ysAiBamQnTmU6XnEvdhR8mGOzOjesbrYyq7MV9EKMqGUiDZJk7X1POwtWq+hmTtCn2A
UMUYIMlSMwcwj3V5iTl99h4LU1lAhhQbfs+iZlgLjZ0GqtXW/anplFX3Wix/8DjMbDvyVGdeOuDK
mh+ZgPig8OidBu2pIbRg10nLOHLCJqtP5QNZQqxW8rgWeX5DdRX1nNX6QLxUHDkECPNmnXlcy9L4
Ixbmz07uOB22ubUW+bnCuIhhGtWzL4fGeW3IO8fluO6NmtyDGs/edSmZIXDATUd7HLuroZIGVJxI
HV+pWpZ5kyZJYTL7M9oXG07+vd1C2vIjeC43eTFpc1BbzPA8Sy1XGXRZvT6zIyKaHN2EGLPM7qJN
NDIU9Uqd+7rR08R+SieQKzYmA0IW4KowvUFXsnd9NsZm24ylLBlhGt3nedZzQIy0ZnqWFGWubUC5
0nd4qGwMQ6tzKiEMcZwdDOgmDlYI719ggk+N5wxQpv0urpY7Rpt5xWY96N/sQrNpgCA6NOQmMGTw
izpuz5S0lPM97oqaoUBirbu4HJnRggWOxTZXhJpyhuQdRGGN8YGi1ZbEIaKqCh9qo/Hap7PyhpdQ
ATEWKkwXZkVGmWqIEVPjoj5bR7s0Gr+aYvxvn/4fOGOeHTH/fa9+OmsV/nV8/fr2ra4+9uy//t1f
FRD6J4VtF5EOOfUuOVogdr/yIpRP2PkRcaYooIMmuUe/t+2G9umMVZ4jaUC7kEHQbMtfBBCG8ukc
4GmjFTzbwKN5/42u8V+QP2DHBl7zB1qEhqrRRY1wli6hiCI78yOeo4CeaUk/F+dR2ejslCVRL7NF
e0ubUxIvTxkuN0kmF381nRdVNk9JIvaWNVmvqxDLtkq6b2ZcNt7oDNcIDTBbkpZZ7/QS+p7JqTW4
z5D0tU2JGYgTqTfqIgPdxCffsJ8aszGu6qlP3s2K+UHXtfsc/lBqNhtllqe6eNf12WPFyigsaOvu
+t6ur9bkoOR7ueQlhahJIGaZ4Uu9lr6ghXA5LG7rFj6Z1Kj8yy3swqsY9pgL19pT8e3ZLI5Yj8mS
use0rFwq7pGTRqmY21UPBQmVbbke+zw/qmSUblco/mklNhmmcmVqL95QV3q42DIP6KOtK3Bx7WjH
CyzPfF/i9A4fd88E+qGP9TMrBEPn1Piq99xAGjrVi8s4u5J1++a6wHWlBDmImFIyxbns2+GSfMdv
Sap+ax2xa0yKR8D3R8YgYemk6n3brvpmgECBWMO401U8AoZBUNp2YlPM02PX6hBP1/s2b96gQo+X
GNjf57X9DD3gYJZzvMFp/hvgABMCPQnmRdxUaXSB8gAOd0dhWSGB9KOycE/M4A3YXFW2GZo0mJo3
LEQC2bzXSrch61u+lapQAqic4CqyPa78ZegEyT3KF1ozQ9I1Dozl+64NzDMAbJ/JhdaU2beJVtwn
3W2h8T+iIiJPIG3nu3R2bL9w5T2I42vPJlYY2Ya5FggMc4ugVPt1c6Z5+nqN2sF0lgYT9e4kceC7
so0VnQXzvG1aUodHqtXwUWPL14Z4BwYEQEpkkF73TEFb0XrNWYgC81ndzpNY4HRCsyPApg01BUKg
qBDFKe2gQ6FNXpaUN1oXNGbNZF+bIiafcXQuhCOcsIe7EvOFQ1VbNWI5FA4cB1JASe/q1035JU3q
/aSu0H6abgcb6GQv6xUtCuWrNm5RlkdePEQ79Cfkm830Ikwu/e7Mfxk4Mtniv9Q2QzmDasrr1srx
x7IjOlIbI4uAb/lsJ/CkgUDiLPO0uBu20XyT1PZNJuXjVBCjF9HK6nK4WCJ9y2sedEqrEU+S3TM2
WFgfBRybKUUUUq9WEJvCeKbYwbudkNG5FXdqhkjCc8Uwa56b9yMxujwBgcWbWTO+i55rcoYitzk4
1SZbH4dcC9wkCd2o3KvZoOFubScnM1lvIN8uu4gS8irrdqjIGX8P6x5qeKi4Z8VHWb+JzsAgiOcR
2rLxQUFfYluhSSdt0BSUzumzCdTsixjuAQ/lbAadG6Fr6kHea62fGfOys2zQKzK+pmu9NO1tPXMe
l1QvW31U74rKCgdXgSmS7PDiVnAFtd+NVT/SqsanPFtfTQRHp6QxXQRLJyePDbgv/Gor7uAgxIAZ
7iEaL9NY03eIFaE4lqV6O6wtsp1MACnVRn4pIbV4nckSc2c3yGOdgfZIIug0fG3xsR8MkW+ajrGZ
29Y+7AeghlJ1+K/m66IlVF+DpHRX3sYuPcAYuU74GLt8qckBnV+hRtO2liAd2qhcOXBl4NReRABp
ADUeo1Houx1LJq563ll1K9z5RW3Jj3KgMaM/dfpd27S8K5o1IDrTc9+Q06OTrZcZIJU3rHAvl9U+
zFH7pM/JViEaz1+z5ZaSlMdKFW5VmYoRSpxeVLW2dRCneUtBVhV1/aVTED8PCSAQrr2+KLk49Lr9
QnLVxawgBOhKQpkYjE4MF5dnRD+B2c+XcSFGfzHmr27MBNKoN7Greo6xHkWSlKAUje13tbmLe4mW
jX5XByzxm2G8V6KRyefqAy3FjVrBTGrNo21t4Rw/zYmt+8m87lqcWRNFvjqts+3b8X5GQeUs8yMM
9TFU2vl5GcZjlrYw2QFgcBII1kS4x9iehlNhVOIgnB7iUcZwF85G0LdTGsJCq77WoyoYBkMs7crp
NV1jfGDd9caWEt9OdQy56+/qqPcXUVtpQW1rXyV1pGfFn6d4yY66ks8vKQoCiNTWYwWkj3AmurbG
e2HGxmHQkFFF0AYOUWPZ3lq0/bUzJXcGyNhGSd04WLBV3dOz8RQZdtcidsPK4Ci0rPbK6AZ+2xf4
ykOQxeWzDZXKs+3nCj7e1kgHa+OsYd8rowvvHP6XkoK6NNcw2y9oXd7jpl3gXwDZV65xSDPeZ7d1
cYjNRsO3m/Frky4mol6ClYSSPDBkVretZX1dJMph11yMO0WZ2xvwIAnDfaE0UHsn3uf4tELyacRD
0acyHCpVhHXTmEFm2ilEL94010iaz2i9+6OM8gGzLZqCNS1hACIwvIXhJU5xmZr7epTKDZOu5D3S
+uKyJ13vmhalSi4SEcut6/b2U6LOSelZw2pcqvgNb8pkSR4bLLv3btusfruu+hdXRsAoHCOUFLnw
aTR4W+EHqd2EQJ/Z22PsxNgsw/s7UOdHYataw0EmsxIy08hvaUb7ID5rdHylKsod2pbiNl8j7coR
IkX66ASZVi0+WJu5G9K+2bip0jWentTy3XVq11eGrPIN9F6v0PDJONGkeTDQ61z1JW6/q768Cmg7
33IXjGHOSDF2BzkEbBRsu3N3yKxlCtoqm27A25NwUsro6zBPoC7Em6h7RrE2apVWQSSmIQpXpqS5
0HPCRdBhKVfKWiSHmFXNvt51/TXiqPaoSGv28Z7fmMOr6cx+FLscThWjx7DFj6jUkuFqzhwTYVRL
8ltg0j7fTLMrDrLpV28mL2arrljiklZsTCc3a9B95ZGE+pfGBxEb6NuyFFlBnUVz7UWwiMKhSK2n
fo7nqyRvX3vAzaBY+unLZGokwAqt3vbxAmIAu4TYncKqrFsra9aDZkftbTpQ0qE4NJ/zVitryJ0a
+g5SZLZAYKCXCfOXqj5Fdn4ROXKjE5bEGebK11Gdle3Ql1+LswJrOSv/rAvkBL5bafDa+7F/SIsZ
i6QpMJ3pJSuLCwELGH7/tNe6KbvCce6s6UB4NsQNm5L5/cZCuSiVbYToIug75bJObKiLEFWaHinS
1OWXjswCe+7rG7uuh4umWEOjkLeD3vswMNUQ7ULpFZwSmCdP2ykrvlkzGPow28XDEo2f8bsdfOJq
mHCsSRkOZbLTqyre1LV7UcdqtQEFrK+EWx9hKO0QVz+0eY6lMDjO3TxNYT5aN25yMWkswjUijMBk
7IOwTzkZEIfQzDSb0pmvz/NmpTuqdU4dOsEQS1nI4Fe1D9mpfjDPUota9Q1t2Q/wupjLbJqiSbeR
SG+nWBreRB7fhib3UKbR53XtwX+bHnrYYuFQMA8WqoTavZnxBwot6JS4JGCSkHzWra69tCf2yiZR
0XEO1fJEU/HEIX1BWg+qvN7cac57C+XiytbyeD/Xklefn30V1Zm1W3FKwDgJunkJOqv/Cl1sPQzu
/ZwjNZrEptQtGbqznHa9UEhVB+eGl4fcCowGWqqXy8fZrRIUGbCppRvQ111r81oFCi1NWbdXkYN+
uLdha7ZR+uZOTGIiNzu2/flw6T+rSSsudRhllZmu4XD2vc7ioykfdOnUHpKNo9Lnl4uBf8I6QGiu
sRaDlnznmiLx3f6AOGyhAquCSnUPhBFxPir9oo5vxTAhGJ7nl7xr062hrBdqITyqscafHF6jocdl
sYO/usnLMYF7Ux2Mkdqbs0vEwDMsYuTkZ212N3Mw8CvEDFbbkXtVVdaJKQA78HolV6f07IqP6fab
GGz2MU8z/RLdVvZr8Oo/Ag/+ViDxwT3h37oqnK/3u8nC/wzLBFszle+tPaIG0B/sSf5WVvF/bsO7
8PZzGPzffz2+yf6tq/51h7XEB0+Fv/yVvyovzE+uripYtyka+5uiQ4j5BWHQzU9nfxSIMjCCcLA+
M05+Iwbon87p1DDmvsMLZxzhN4RB1z6BBmCqyzTftuFZ/SNigHa+/AeI4S/uxR8pUF0/EFZXwqyK
S1IFO5N6TgWshtC97tI+NVivaBJrczyahbjJjPFzNFjwwNW9NI3soODcgqwMg5nOPA1j7tmQyAZX
nnI0Dy+MoCN/FKB45YKQWtNibTvO1qPeSfjxRVYfFpXBpdMtxpWSuzAf0/W9MONnQyTVZlmdiTaZ
SX81U/YU5e0E8uuVeRLdQIsEYx9rVNfgwaxNFvgyVTCLXeiqncs0yxuZj992GjtnAq3KS4d03i5T
OXmFraLTpn8GBA+7ajjKkuxvDP0f0f4110aqUxg4SKLWtLuvDf016dITTPJbJbGZhyqdr7dO4vPD
p1q3T2udfu7d9IaB6qWuKMck1baduaxhmcsBaxXg1tHUkXZxMPqmlg1BhxONoQwaKTLKUW/KdyXK
ItDIjF171gg/WYmRU3BVMKj3GIaDhSrKm0yKV9yUTzGjIC+mjuHPBVNapGmbuYfbnUkHlawJocxe
4suqMWfmCMi/ZH6hN3HuR5V7x/RnDxf2atDidVv29fzWyZaKx5F+AjsU7uqy79UCFWns45wDIjzv
I/DRiFKZSXib0XIbbjhF9lWVFu/D0gGENEMPGMoJr9ldc2WttApDoTBCIWs90BNlwlmQNmGvLaDg
RSeMEyMALK2VrNsa3EJvkEYXop7f1VK17yb1i10tGeCpTA9LmtwlsbZSPlScc2bfQQjhGQ/1mj2m
6fpQJvZWpjF3eSC5poVDcb0kRn3Zd9N0vZrw3UYxicNayWdJpNC2bHjj7OIrfPN205dE1cEmoewa
7YNjrlnQtXN1wXT00hZKtRXj/CD7ZvHVvHcMuPgtpDmKePSw+ArsXLu8yjN5H6nU7WkfZODWWfde
DSlQDE9E77ct3kCeHHQft4FwRHyfxM2+juF6Ly/tgkB+aINaWNS41U1fqdvOBbErm4uWEL5KeSbS
FxHtHJpdGYoo9tEueBB04IWbLA73GoXm1u6ulWTeTv0hI/LQPeUD56NFy6F/NlLzWBFgwCwg5kBS
QWRgu/ZTHCo2qoRx3HYP/430sP+B54HJlvjvkWS/BtT/wULn/Dd+2d2FZQH4sn9jrWZaSLpcsOBf
tnfh4KHDEQNbkOPBdL7/0a/7u2p+clDQEwYPKUs5nwC/7+/CQHSH9vXM/sLeRlcc659gyOZHDx2E
V6ZLBC652QRpugo+Px8hZHPUusVN6nJDZ9Fflp/r2/7SfIpv1c26ibZzAHi8yU9QlefLbu9sm/0a
NJvh1L50t8glxvf8voUc7R/GcArGcAkepuDusvFBk7asAC/x5B5GeRB5s3cu1NbN6i2b/Nsfbvlf
ED2/x139fyD8t28BtfH7t8Co5+O3wP/FsuuJb1E8DWETdHvJ9A1Wt6dda4M/f0YdEMZBsofEe/uT
S3/kJf96aYjJhm5pFgc2j+qPByTM7SVWjZaM7+26mZ8z3S+enGP52VG3+UXul3syMdnl1upU/SSQ
6y+uTGwR17VVRSGl5Qe2cOrME0GostworrKpnPySaepWTeh7RvUn3/JPlzqXH6T+MGWgUoGn+PFL
YqGgDwpj3I3t5FT3wsOrP0Y/U8OC+Pv7eb5dH57kD1c6f5I/+CwhkkuNteNKo347GXfF/PD3v189
z0Q+XkDVLBUQkoXHjOY7j/cPF3CGLKVD79Ak11nS4s7A1HPTV7w9jw52Cu0J87va3JydK9r3soEk
d2dJ0232DHzl/LkpphZcx17rRV40pejHHTNem+Topaf4KV1kdCF4bfQzY9nzLf7hc7ODUAmyG8DS
tpk3/fHGKADqDT4gGcFrD0t5bRFLUzU/Mf3/881n/egqafEKBsCY4n28BgIIUHjJNYaRVWMeTM6W
n9z+jz5aLBeLF4mlgmPqubT+0cJtsHtkrCvhG5HZfwP8C3WVvq2PDlM0PsDB93KOvNaIAlH95B3+
SK7/7cr2OfSbNGQ8vD5+OaWz7HhUuLJ1jG+xB7juD+k1h+LjT77hn9fK+RvC3mdbxwzmx2VpSlkh
ueOc1b0XBhaXuqf4kz8G2CWFIBv37pZz1f/JRbU/vx2wiBWTrQBysaX+sEAr144kA7FsY2yp307m
rt9Fm/WQnayd2Kv7v7/a9+ToH95FxoF8NQgedBjmDzuPELlZMQJNN0hytsZBXNWnbm/4s/fWh3hb
hGOIciEkY9dH1xX+LDlI/zj2/OVJuia9j6UTbc1S/vgkcXwijibVMBTbW4eWLztfRHuCkYN+N+5E
mB/tW/MW+wN0sKCQaEP97C17E9/0a+dknYAR91DqAuXC3ps/uTPf7/Of78zvH+3H43Rq0KGvkjsz
x1CRwpj3W+5AWR20w7g5dKAQVGceKZHlHdZZ8mfWuvpfrS+XfZrBl0WKw/eknz9sb3ZVY48STemm
9OKdvnEDsXEO0Nl2TpifxJN4Si96aIke/xjX0ZWx0S7EXgmmy/q+vu4Oxo4x6U/W/J93FQykz9sW
nn9Myn98XENTk4aW4bXUy7pKjorpdLeZamfzT8yY/3wdzkCVYkslGpz++Ic1UNMKwlT6f9Sd2W7c
yLZtf+X8ADfYBLuX+0AyM9WnZFm25RfCliz2bbCNrz+D3mffa6XqSPDjBQpVQKHKZJIRwYi15hyz
YIVsxgURMtYZ+pYM02X3/vh/uxSzEAHJ9/jymht78PX4m6XZIVrtuFAinpxqpLnHXAlHpdwP5vWb
tcTVUQljuYU4aMMvPmnw49ShMNaiKUo67YA7cWf6FzVOQ6v+6At/AjhkUm2Xwmfg8Q8Ym78n3R8D
JzWwQw5y1HZ2UHxab4aj9nO4ty/7Y3Hh77xjcQsB5ageliWov+s/P450P13AoNH+hitumElgwSe/
FM4BItaZLPRh35735/FFGqaRz/bJ3Lc3VdSGz++/w9PB4oCt4C8B+QBTGSqO1+8QcT/e1G2egF/Z
IeRR6Pvfv8Lpu+MKlgWgEl+HTV3F3pbsPx/omJr1iFZhv4ZN6N0SZX72/gXe/ATBH8puZKNzUug5
fWQJEhPqjVqxS5bSDaC7QrYa5vaDwX56Fdc22GNSCmOrxJLina71hQNwcK0MRP0KEULXpZeosoe/
/C0kgQjD5RzCpxMGyWkwca5ZM4OzKHcmtIHr3DVivM/lR+Glb36Lw055E/SgydlstCevxIfPOQ1r
U+18qTaGUzyGndfHH7z4f7qK6WGi2cApgvy81y++7dS09ENNRE+MeTnqJfM7NAcdJ/f7A+B0HeI7
rxPGa3Mih0DCa3p9oYFiVhKbnPvrCU6DYXaUpIE2hlmliw8uBb7q9Gr4IKgqbhtDA+6rME82oG4x
gQXzsyKK46S8sZLaNdMj4s1h9aBpVC1iAAqVLqWcVjAe0dYi6FsQAFDoHnLMLhsJNKKWqOv7wtaV
izM7lVMItzNZoSDMzguQLevIFtU4R6k76IdkksZPWm4uFD/UyYSnWm0TpW5SedHqpe3eg1M14Fu3
pyQQHUdZ5HIC7MQw4vNFg06mXJCCQvrs9CncyByDANo8NZfgjTUfZdEwUgRzxpWyVTGMMg6cPKM6
jz9PN6M6zRMVmSXd5i95ZyHfqArLx3vkJMrAiAppAzyoldJ5oIGeuiHWYQgJCLenO5lin4gUBbHb
snDGhc6a8I9qzObPXrFyoy25NRWVR8EtLlNf/uhgG+qBBKg1h0Ucy0/OmNjXXawP+IdccB8hSD38
Kc5YSuPAw6TZlDllvDWzshJdjVEDJUEu0YKHmlYEBUi+ny24HBhQ9Nm9wY411btpFkhOXKgEd1Ob
K4FIQOnV3k43B0OqpuYGg6agZMo58CsKcqQ+WZpY9MaQ79Ke6Yd23mcgpgArKMdxQ2NA3gshlhj5
aMrn4qpRyr71WtKUw3QdYMUo5iL0C2ECTxdVV8PcKluuNqskGfB96a0VOmQ0EQPpz+33DrZCZp4Z
q4sDAE26+2ICp0VxqXJKCKM7Dno45bLZGCG5msPKENpKtbXHO1JnWnxbqCEedinS0Sw7L90Jkc2h
n1tMH6DQKjwf1ZDtcK2h8FxNq8WNo9bl2peNJ6O58wea34AkkmjE2eLupMh9LfL7aXnE9V7TB1tg
AEfQLdnCeXlTICQaG1IR28JbAnRIAswfObwrmqB6papdVf1D0k5ZG5hitNTVtIpcBjNhh5jJnCX2
djYukHKX1ozAADRau7cNJBoreEEPRTy1ByRViM7D2a8RwmqDsr66xIB9MURVPpvghH+AynDbqBnG
ygqhVXKmcll7zmbQR/fMaWB6vYPrZpfzX/+onCrf8Bqu9wTTm2iXRLrTC2MLyKKqY4FMpPEBH1TF
ME8wPqROiXGxU2TWtfDKfWJZZJ3nS0nbbWQ4rRGiOoPnNevdo283C8MbZ5uGGNaT3kNn2kyvboBO
GXYtsMAzE4oB6vqR1S3Q17jxIpC6Pg3VeE2gNkz6GK4wFtS1NdXtEZUBdCR9HsrlkGhLn56DuHQ4
/nJCeZJ5hRVI70rtXifennpTmulaZIKRXAJH5ZgZfJXiRqflXU7h4OdlecgsqEUohdbCDICgGjQW
ck9/JPjMNHkui/tgztn02No5KiS8avqOVl2BQDCxykOtleON5666zWSt7Cu7svMxbOxheBgtE8DL
UE8Gz9FB09NViCEPnciHS6nRLw6w5+q/zGXs5nB2pXuTtxz2I0vz5RgmWrcs97ijaflFRpzY6XmX
ml4W5rAPX4otN31nFoKOLuONr1YHhXSNjMmo+p0NFooK/ILqHghvLKEK9w2MAF8fuzaKq+piGczl
3ka6cWfKacankw2auZvwAPxKtFr4520h0v7M8wfHCpJEUqye2HbUu3IwyyVycGeIAJOoSVmvU8aN
KbOWrmPtQ0FYagloo7C6Gp01Jkiwwbpb29EIoxmlM+6Dfg8IqlM7D21dcqBiltBjz/vYDqU2AQfu
05itJyKSfDx30zg+yKQtjAhbYbmGVupn33uV+cXOF5qqbhIXASl4ZJR2KcGlsOTmHiRhPnUDiynw
6D70JvgKoVJygRqSNPIHARrC3kHYLK3LcU0b80x0CE3CtE29X/MWeB94uezR3eSdAwBi7ccptHFn
J3uwuuqrL1sfm93qw3x0i7YFENSaRjhWXsmVvbLsA82Y4vl6xnlV7LrFaNMbBJ9ENIlqnLRo9Kw2
DlbaWJKfbopvSY3iAqPDmL10uQb6i5kee8E4GElxLuoJ22buQVRmnRw1UEiJJ61gnYD0tmu3qKDT
cHAE9rpYtyUCG5SlsWBGYhdGFpizu33G9w7ym7PMJpMVs+1FTppQ3jcXj6W1zsaEzx7eVcVkdkfW
p1VHZd7IshUh1WdkbrLym0fHzQcrSEEeo/SPk5yEMwSidCGQw1+yoEwMjLYaACpqZHp1CF6y3p8e
k9FaGpR23sqHwM6RNLVx5+AkaPrsWzMULDzxnDTP8aiSms8ajZeLdIHSE5odTogzfP3QPjgUiLuG
gtRnhXMOySoHwGe8juOl7yH1xRHBiAqoW2omXwJwqJPXViAmzdl6Vm2h2sPM4RSVYbwiTjEyOMTB
Uo3Z527S0dNpvYVa1rM27Iw1J+JHZdfur9X144VLpyMcxDZB0uBDlxgh9Czroem2fz0DPfyJWg7d
Qqtv2xJaQroRWMO8sno57crQqqRh7MqGqXu21Ip3HFrOpD0OrqHioJVGgZ/Nb+vvWuOOsMhwvyCf
BLTxbRA9K6/udOw58DPl32Gfs/4gImZnxS9pf00OtHgsYPqgzoZSNEsIFE+Jna3b+gtcWYlubBa9
GUqKoEmI5GB47LFQjJGmyQpfrTDHL6WpsiWsPAsRrp0b/X3Oh9bYOXo+3UOewY8cC7Go0FGscy7l
yh+C/FEmhwsckslQZutzriMRDKRG7g0Sbq+s2xvgSxsDNc4auR+p05B2XxkqtJhS6Kvz0Q5ZWO2v
JQTzMSyHIUWAUa1+6Pa++rS6Cb4Idzac5xpQ91Nmz2Yf2gWAEwxUdvypKZeY8R3P7ufMsddIxz9I
N80ogHwKmdUmzPV+SrCpZdR6rzo/Hb+DR5LdXT3q7ouiIpDucE9hNSrnoRoPcpqABTXxbMmDYq2w
ds1siSu/69gPmr1uIxBKN0EIvuHyAe9vqw6WltjfinHgOKwjYkn3DbB3bCgOmqPAShSkHSHd5bac
hFeHRSW6p2SVCpDellWDrtoyX7p0BRiz9A3aD2eOCSLW83y6goSWY6hfK+qvc2mzxCFgGy5LLnzJ
YJ+yyHDyDRqhWt/az0kx+Du7tPKX2Gt7B1JSDVUaxdq6LwWbIX2K2cSsqPm+OJY3GrcA07QiOSMj
pO9ehg6oygNVbIt+KhsjHblN41e7SutQXGVWaxeflDVMc6TY/M8HzXTUeNY1i3QeOee0zk0ad+18
PdW6197A4Y6Luwnf+nAm08GcD4UzT1Ygu3j+lmaU5Hc4fGkfDFABwUj1nkVLtGAGhvCXdfYLc74U
uN0LN7vzACPhv8WNrNNuMFbEZ1UMRhYbZfpEKdf7tSwQN6KEgG/0sh1A/C+DW8dtCFJeB/BOxuh5
bdSKFnrHee+C8n0mJPYuhKthYUqTETAOcbdcZXGx+HaIad65AtltszEv82ryMRBnmgAba9iFQU6C
F3v+rnCy9edkLr61U8Oovg99Ir5YlNPbQ8FBB6NrVnTadZ6z3oIOn/EIsIDbRhI0Bl/7JXK9waTI
kmkjOh6YHNlV267GfK5JlhFiAhKV3/OF1ShelaoEqdaqKjlO02SRwijgvwbs9N1q14+2o/b2kk2I
mlIPK3aR1B3KIdn19cFtY5StqYj9krU19j8P3qiybzWWpm+aRWHhEM81STBLrelPPqBCHFa5Ps9n
TjyJJJSl3U8ysNN0tg+5SvTsvKN1k+7HShnNTg7LatxR9ZrcG7MuOn83mRpriT70Qgtcb0rKyK3h
AH3KK71tgknGFdYpvxLyl5kU9XLAMbIsF3VsxuUF0CMsUnXNJ/ooiqUyD3SvTfu+s93+ZoGS791p
RjuKyJeaXczYajdarMc+0XnMdN4NZl4g4ggrmSXXUh9ZiDsLT1jUzwusR3fR9OLgd/Ng7qgO+EVQ
ODXIsNKsRXLbl2u6cJRS47wrc73wAn8sl2Knz6Cfo1yBYsfy2RCISW9jZUZZsilDwzF6yZNdipjT
X1ujz8jXddoNPKrku6WPFqzDom7lJ4Umur7aBCPehd6rysBoCjE8cgBF3tf8m0+TP3q3yyit5gCP
sH+yK1eNF/ZEQeSuya35a5eMvnZgkfDnYPB7AICrrAbjetQbDCaduyg+hPaQzI/mDGb9rJjMZt7V
FS47qNSxYXwaiqz+XjVEvR5ML/ZfjEy1JWEUHJtupM67i1zer37hFtDx9nPfJ8ZxcvtCnWNcaNhs
654sXL6z9kJCowaYe0aIbKNWd+rRayJEiSUOVyMpX4wy05qLDq8gTsARm/V82QDO0CLkQi0bRB24
2edkpUZy41gw+tG7S0bf0KQJ0GW0wfYRYZ2RXMoc2GNQZtRgQzFmmeFRO2+2nY8eYwENQGeO8YVl
lp740gidL2bZxtNPnN7sTTLL+xJra2ZFWedMDyD+3Olegz4GKGKdtV8tfvByr7DIPplYQjiK16u6
KD1g9Qd4neq+aTHCErKQJr8GXcwYCbSqtJ4r2UzxF0Sk1be1S9MsUiprr/1MmUm4oQboZvUzBxhB
VeEZkOWSn1d6nb2Y2E9JIcWj0HwjZdMakaYmbn3Z4AB61Nhi+ecLTmUULKqtsMOQTuBc1uOSMMVJ
UnoQ9UAwSYEvvb+lIJQ+lHaZNBdG4ZZQDash14JKn7yvXa26r1MbD/hrRd4hX7H1Lo7Ies6KYLK1
TZerC8T/zjSzH3UcEkPOtiWrOg4TLMDQ7FuolHhZOVysi7lclRXrCUay0qa3zUeH3ybxmbP3b4yH
tGKJCDX+8PtCT9gCpIUth2thLE59v8ihzm7xidTmRY6QVF5BnFiSPrCczk+uWk00P220cRRZhnZy
dlXNSSLCkoaaZzCJ7ds3ppPeVRwjhqB2m9Xai0zldkhNHEjbZPcaMOlu9joqQaTVBLLphHkNDQI3
c5Zwhn1i21b4Z2vneej9p3YarlbDrm9HuAlTiOjJ4YBHrpgoAqRK9ZPsE+cWp10VH/Jh8Tr2JKbx
QjlmhaPqIZM/CC9PIQOjB9AjNQLU2Vl8fQdWAqvGaTSA9Q2rDgvGddONUwvgKe60s4GdKChC4DOU
NNZ5ygEMxjqKZA6kt6vZ9OoKnqze24iRKifFHpS0n0GIaPnZhIxaJ8lDFXawrrYuL9xkQPS2gmVF
q2auzhCyiZ+A47YJc3Ax47aL3DyZG7zVtv9dwhlBhKex3QiWYrS+zGmuHp3SNL/NhL4k556bY2ax
9ZUJpiU5Yb84mhEgtUOhSpAJtWAG4EWKoCkIADQCiyvZaHnihzx0mCSx5uBEhjA/6ecJhyv8V0Pn
PRFlxPwlwSa5NrMR3K+MIQvuxs4c8rOV7PrbuNfc77FKY1ThcRxfilQrliimt3LAzYEPF/wLM6+w
MCUHHHFkfeg50l+AnV6GC1kM6W02dUgMbai4F2niA05InZoXxNmDU3TLs96sQJIq3zKq/nM2FZiQ
RFfrW0aFlN+TWtr3YnLVfVwV2KwX8P3wI31pgNHJ5+lHK9rlJ0RMu4+AKOgT2qtMnhtdCRhaGUyi
nUFG0kOLGuzRinl3O2naEpXEtPBFnlyNPyhbp8HZ9xYP6MoDDzIHC16ePjC91bi13LrzIi3v+EzK
tWvvIVl4dz1YliOweWS+/aAX32Dh6Avje0HahTpSYjpOY/e2tXJ4P4vlJp/go7h51KTa+lyXDkL6
ek6c62LUOQS4tqLS5+K9v8nKeCAQ26lSbS/zkawnWSG4AOzS97dwlPi4L4QTBVIt2gtQVI5YxAEl
OD62UI3IcUWJzaLQPequHg2O87gnJGxnQy7i2I8iD385TEVAua3RLiHHK3++YPoo8AsAHYxQ1sIl
0wPYAnEm0k2iQidXKdAJfgCE72SuGfS1n3K86JLcO5hsI0izcvwUfUY6fzcqC3R3VzfJmYBtmYb4
CMU9aVHu93FCBRQtueDles7cvbiJxqKX16oeosqMqUWYA5FUuGHkk993fburxjR7cSyCdAOLkNWH
ofWXR+JVqqPfQXPba7M9HBFiI8rm+0Q8Tm9pj9M4E+FUNDnOozJx7LuGVsCD3Q4150mjInuqN0fV
8qXW0HBazmzrgSjndL104rX5NlCI1aPMKPWLrIg3cm4ZcxwHTOA9dbOYKLKiW7x0ug6xjY9b56K0
pK0Bkdi2UBDOV7Hjg83uQ1mj/40CHgVdD2jBd0eKbDvSkkHB/qT3/FCAozVCgOHNE65bDC1sxtC6
orvtYLTYVMACF+ORwbtccSq6eKV+liRbnftCTHnoeCzXoVUuZbxTZLHcrZkOIBkLxJbUwQE8i6Zk
ZlPNdgc+zGywrhKgM1X3pktZY0T2n/K1Tt3PIIHmz+MIliFAx2pjfsh1A3KXxeHRGirys+KmnJ7T
1EP60bkzu8Em+YFUlhIhu7783qhic1danbhwIIzsO6tOxyCbaBwFSeNDeC1jZ/6KQ7+OOfnm+bHy
PP8R4kn10hIbc2aa4Bd2FJzhepi6S2YbR86dme4Txxmd0PLb+dhwUPusQLoeKb/FV4O91gDL03L6
bkJCkXuXr+QF5HX32QYw4u7QKlnNpYC3BAu6ydXn3hv0y6T2jGsNRgAuK3hDz1rqMYmo3MpvCQTl
x2acPWpmWr7+gIC1ppwxXZokmbDzK075JSqr30gl2ypnpAu+kj8MGt5MWtdaXkid1vnT8nF5WCaY
IQGgZWsMdaX7P3GbMvGYdz2UE5ZIFalWNt+FlpUqNAB9Axhgz2KwAM7uvTVytuWr1o7XlQaVhDHK
ZiLQJ9cp2Vx7ArjM0HTn5SJr9tZTXz3Dn3W/6LTEUQlMa/U5A8H9YA6UOSJDLBW0t3XBAjFlOUkT
SyyrFCjxADk+J9rzZlh7aZMjkVmkiZe1/x3Hae1SNIopc1jK6D5Zbtr+TNg/tQFlkK16oeX1L2X1
y4O7ws22Z0Jb/E6kvyhfblkwdF+baPJFf5Xrqn6C38vvIB8nXgJRG9Z5ToBRt/O7OnvIUzniSm1M
95OAxrtCXo+HhsGHtC1KdK809qDsSHbrndl1g9qbrXbXdobN5jdjjxCO8Cae18QcFF46v3pWVEE2
v4qrzLBofxuBvbTOQ3wcFlMpLuSTK5zF5P6m5totbQM9ItV9LVKFSsZAmUbW7DGiINuB3bTCfRB+
zQ6n4FsOKBfVsXLM6XbuDHZFxWAYzP6+8nEf+RXQ6rZDQa0b8c9lpN24uafKkW4XYSB4xoR+XK3a
fhTmtinjczaSpJUbMz5d2q/ShFuUImdryFEZQo9TW7e1ztItoXCbsyjHCZkzDBI3d6QikR+1YOEk
44fyAr8Z71cVlTxEws3rMV9DECGmFVgA2pxocWDjMl7adMN96/F4NmCsk6EnOI5cs/o75gcKE/O0
N7npO8lepgJub+iHUxBCQtPLNqqu3LUuAKvikOf2ucJOaeQXUjw4Rg5VZdjT7t81wiNPxg81GyOj
cUmd7sYw66gTNxbVQNrTkZ2Me3s6nyh59mIh0OoaXNQH7dR/ahH7NNatLYsXI8eJynEqSyogEKx3
qWl3DxodsJuyTtRfX8XSaXgLA0IFsu3Nx/KnAqHzhsnwR+x/qunib4hJ3Bvhatr+/S70qc6BIAnL
oQdNOXajR57KbnJJ0K+h7HxnD6X6rM/9dE11wj332GCSTWDPfynz+X29TUWISlEX1hZI8uevcgfq
Nuyz8l1r9RQN1pytK4K4D4bUP/4q9Jb8n0hikFu/vspIvxcFkMiJa9WRlJlaeyZstq2CKs1Zix72
A9HAqSyVPr5h8KOQdTMwBDzPV79qbVVpu4XlRdW2ri1C3Ogz2HaHgwOHbu1IWE/ywU88nTRcEigp
vw5+CFGs+slPhJJWphDt7Khpsvis0Srq24O0I0vHL/3+GHl7KcYhulsYyja+RedEEgEmb3WcZSTm
x/RxzXYtbf+EWtcyAQ54/1KnUwu0CgnmSFVMsM1AlE8uxeLlrAM/l4yWlGJc2ntO1OP+Hf5ycm3X
EajvGY5MAJCur19YuVpN4hMJFxWzZZ3ZLtsK7ELmB7qYt8PCEuh78NdYyJXQXr++SrtK+uLojCIa
D9anDS3D5k0zq32RpsX3EZIbdXU8kH/9EC1cxiiXvC3y3PudI/6Hdikv4T3MKzWq2mnaPTUaHMlE
Vuz/9lUhoUNN7iLTQEnqnDzCLOdT46pCRJCypgs7Ewgj5/5v14vfgrZtCbR8JDIsua8fob3AKi/9
HMwImh3O8/oEVbNfDu//ltP1gqugPgTBg9sDZ4Zpvb5KNnB0GgeycJ1eLTRMYmOPM4AIBiuxo0rP
utv3r/d2mHM9VluXtcI13VPBrz139kzl04qM0hj3APWnTy6czF/vX+Xt8MN8sqkBfYTbfGFPViXV
IAanwmlRy3XMY2a7hD3aHXam2tVuVUEHKvU8NofvX/XtarEpV1kqXCTULPAnzxK+iJ8QoGyxFhoq
8PGzEUaL3Y40wf8hYv+VjfV/Naf+6U39P8fpF2bH/hfUqFb+156UY7hczf8PGeDGBqD63x1M9xua
6r8um/7Xjz9zwH//X/92MeEy+hcxX8jN0JtZmyX2PyYm4rj+5WwCNIaJB2Zx+4b8x6Pq/csxEHKi
Eyd92cK48H89TJb1LxRkFmRVvqDoPfEZ/AUG68T847Iy6liXXAT32xpin+rtKP+jx9K05DbX5Hqb
2vCwJptTqj3O2g3N5eYM7g/pSh47uiyZW07I7VCeVdo6XFEnSUk8LOn+A6qYr9vU7CJRDOVmDAfG
R+mNM8Ifj/f232rwPxH4v0H6/08k/vuG+XoIpB42Rg6+i6/Xip5PlOvTNrrNTKXdWQnno8Usxn3Z
U0OmD/6tI0Dvs6jxqgLNcZpDlzjaB7uo1zN7uwcWdhSiUMk3Cb958pkcIEIMwi3LW41S5jEGffcD
ABO5l1nhU4fSC2ii3ZB+/eCnv57a22V5QSamNv7OX9tI+nPzlmaLxLcom9sUHK9zHGa3frQrx7yh
Bko3zFXulWrb5HNGQisVuqkhjcxvFdW/lAMVqval9u5MmmqoIuh27Uy3N27ev8dt//j67Zg+R1gy
OwAx2+Tbvb7FKrbkCmSzvB1Yv6+oxxDy4kvZB5zF1u6ME7BxPg+LfWNNKdW59y/++92fXh3WHEpb
5pqLSvX11SUZmOwCZH0LkfIm19v0M8Fl+Q0dLWoKeZddkEtKUUKRW0Zzj3AlSXc48oGxXgD6MaK/
vR0uhrmNJ4JhCmjdNoz+2AhMUk6bvkI7rprTUX4BURAsme4/G2hFjmvbiE9U9KdDmXg+xmZqnbrZ
uil4n6G/IITK//L+Df0el6+ez3ZD9rbxYru87fBe35CZCc7Yg9KOSkjvzo1T/6lXxLbofTxjMJAv
5TT5ByQB67mrSOko5+RupWX/4ou5ISTL3rRl9Dwi2p75bpF9fKnTlMmpuXkPggihsxFBzuH9u96C
FV+PKcvjGMbHGm29yWf0ZLbpk2+WA2ah41ATaKfgrZxpXfos9KKGxDbH31nhhlu41zHFaaeaYCzX
2pVLqTskHzW9rn1lKSK6cK0nmWHc9vRZz2ZkUJd1Pxk3XlV6dx/c8vYgXz9obpkoAAS/nBxhDbx+
0ACxKKNX9OJcikJXri6tPbTy4pAxC/a9J+3LgWy6cw+8y+Oy9JLkvPnR8Kjvd/2QHaB0eftiXdMP
LGon/j1WkO1Rbtpql8WTuzuZnqxr7Ii1XhypX+RfmsalU4OO5EG6RRll5NreVUsescFbkHQ4/oXr
d/RuynzQro1RORdeMhg3lsoBvUMTeRqZ7tEUl/Xug+e3bStPn59tksxAAwtzxanPsBpLMrS1zMT+
PbCUSbk059latI+Zr/KAO5uIs22ac/AKP+osJzsXeu1BA+X/wUr/emf67wfm2Ntc2SoBb+Tomj4Z
fa/P5hFSuXFDcJp69u0O0ScRDDexHD663j+NdQ7ONrttrBxk9rweOLPZ8VVDGna0mhgXvKyffA0C
c9Pm4rYnW+tyLv3+fO43HrXvuh+N2zdfGMaHx7X5unC8fXPUzLp1IkOHqbYQE3kD3p/cpdXxbka/
rPZ0RS9ADkLyqUQWLgsBXIXddXd2inCO1rD2tDTtZ2+ukruFXc3fv4nNqctLIFeCMu3J2tU3aWPr
s3SO5FhAKKIKF2ZLbl9KMbeP0orlw/tj8B/eBGuOy3mYF4Hl9WSqrLTyRLUU9tFXeHVtq9EDtK7N
PcaKfIanq4VtP4pdSaH8gmON+9G37O0Ssp1QCABxKelZzNrXI0Hlrt/aQ5PdihbZfzCRfv1EqCiD
EIZPtYf4Zf9QniYfGh+2YUG7cFug2/UqYcAktHFN6sfUmYcHWAQffebf7sI4YuCxR8i/OZuJlXp9
d7aWk2sxDt6xa/Xm3FkadePNpnw0jCk71F7vAwH2zTO0cYiv8ly7aCAqRe+/IWP7nJ+sEnzHSKvc
FtptaXt9ExpxWb7Tevax0Ozx3KHbclajoXvqSJEODADrxmrCPln79MukvPraXL3P0u9IRS9m5yyh
Sf/B7ufEwfh7ueCG2JpTYtsKKSePZatYtlbrOEeNIfwAkDlhB2blyb61XY+OgAN5UeQQs3vWkHjV
zkayebGdk7sdLKbT7owhzX7OQJKfUKUMXfj+E/uHMc1TYjQ6nLE3wO7rB9YKi5g1y/Wo7RY1t0O0
xbkkS+UpT83mvDCK5WlIIJH8XtIRiGnOR69seyUnr8xm744VmwKu/cbBPCyN8DMiAY54BNZPMllF
YOZF2KxrcbmpwC/JNlR7w1ris2xZ4D87gs7u+0/hH7ZBbBINFllBjcuDAvH6MYyYKhG3i+zWt8cL
0hfqa/rMw2FS9IRLTalvwAE8eigpEgFzEsvezO4KpxgvLVQ2gNj6oqNPLX8A6qkp7dfZcz4aI4ki
RhN0sZoDJHj6R2X6N2cOdj8ed4yLbHManm7+0QeArWqH/FZunwFVKfdu5LxwKVrCDBGNIZ0cyTj9
4Ivw9vvHFIetxKCGqQFg5/WjqgjLlKsdy2MyJ+3j6pe4UNptymc8xUdQhx8t87/Naq9HiLWtKZxH
KV8wUk62Tsh7t6+/PZMpOvPpL1K/v0AXSx7NtuQ3Wu1EWGYUHFuqeSPh1tFirHstJyLg/WHyu053
ciecuLZtHBZSnRPf69+OttFLNBgGx1RPk6vBIwy3HTvsM2gDaW/QxbwGNR7v5qIqrgbwa2gVMt+J
8JMhhdsYjmyUvnlZ8kHU3JszFpJOA0cr506Kl5CvXt9XNa9JyxFUP7rOnB3QleM8NpHlmkXjPBoN
lhxBIAGNXZWdffBI3u4Pto+vxXqLR29DAby+NNlJideIQRw92boP7YQPqQH/gAUh9+enyewMaHqT
e2vVYP2SuKSz+1tzqMnZJRVVb6O1RiW5pGtzhoALRfr7N/h2gWPIWA4UBphfYBJOXlmnSx9Pw7bo
W2wSRjisYd2N43cmeX+FDBlmsirSKagZ8NGqSufn+9d/ewLFtbqxyKgschsUdl4/IN3BrwZ2i6JA
42tf5Vp1YeZJGRkmVEC46tnB7YyMMFeNsIwuX5MvUxLnFrYqf37wG1jT79/Q9kJOxvCr+znZT5Jv
UhE3nYpjVTnfkjS7MPz85f1L/MNHj9/M0YKSDLvWN4MCkwbWQJwRR7dH4RB6CHv3MZDL8xoV+9WY
lMkVIU/avtab9nEpWihoaiLgZIIcDlS9HENDGMPGmpc7Wm7+B4P2H8YsG3icytR6CTN0TqaLzC28
D05uHZkkw0OPcPuwkuldBVXPNnX3/sP4vQy/fuAsz2jc2BWxVJvOyQNP82EWSprp7dL2ycGxx/aB
+BZw2Jrm3snaYEmzEaPf4UDk884RERSYnFI94Ay7sbWwkuPKKF2JHrn8sgpxH7OxCVq8BWiMceFc
kltuQyGW81M8G+7dQkMoFOzl92uxfO7oNNeB1bjQtEjuOYvz7nLWjVZFI/p0YjaSuvpSxyuVIXDw
8kHH2vCAvEhdxhpm0AQW+6dUYVuJ04xbJR55W/DzFZFwga2wb7L1CIJ3fnr/sb2dt5Q/qWW6NLjY
655u7qvJKWgX83ET2exc2bVenKVimb6ldEfDiuz6mxSdOtnFaJ0EjJAPhsg/XZ5jpslOG68L1frX
szbxS2WJec5uJfr6C70zishIV/uSnXN/1s7NhOwzLdFJCvepLSzz9v1f/7uX/HrQ4KFnw8iSwUAF
WvD6+usUI3KYk/KWvSqjYkpzeAF0Otk82mp+QsDSPv7eaC+4ZG56N61fjN5LVVB3JdHLDSP/DgcJ
EXyxZxN0WrakCbSjNG4m3Cd9sJr/zdyZ9TiOZFn6rxTqnQnuRgLTA4yoXS7JN7mHxwvhW3BfjDv5
6+ejAt2o8MzOmJqnBuohKxChhSLNrt17znfG2T0KtB6nLzLPHWpz7QQgN9oELXDThTZ7hDxS0QkD
pm6qHnzSv5+nti5bCnkGWkvHcsNxGVkwWRdKlmunuAh5azY9iqR8IghvVr1qp7aCNOflbd5cLJf/
r7CwvSdjax1CGWTf0C/LS+NO/t5W+vEQXjuVdqWKu0Kvy5csKnn9v7+6f/XjMolzzJmbQz0xnyL+
tQtn1UbeV1Zyq9CzJvsPnNdtqRnBTrcibav50/iGPhvDpgHrWxnBjv/9+/9F/2oewzCqm9lJoHO+
nOSQlqOBczrzDMuXax2VdffUukZ4cLJ6eM9YDjy7dtDa4YtJthzZupUp6u6GX/ziRCGAQtiBco2D
LUefSSjRQiMtZTeqMJ+nLEvn6Iou/81Vu7ZYfr0nDbqEND1cBut/PuFNlmv10JO1s2zLnqSnViF1
nXtsDpTjI+WuTax9WYH6FnHUPsLV/HDnH69tNeNH09v9Xi/QBrkZfEO7VtLHTquby28u7fzbff2Q
gIJM5hZwKPi0v/62kzNps1RIO9dSRXHX49I9ERCFDkhL202Qlu5udF3/MZ27N5PW9o95EpFTkNYe
VP1P+J3YNH7zmf6iZLZNHCs0K8TcaP2ymPCek6lITQcoa9GeqLXmMmgCH2lUiAcieiJSCYphl+ox
UijAwt+7pmOpVTpnQyKS8aA0rXETFw0PUO/072YY/n9dtuvkCQQQw+OvByBrUA14B6nGCKHXTnDB
01sr9p/xjw+Hlmabl8VluiWisjiAR7tHEUdxN9nOjo0Etgk91b+/Zn8+2yBBMvhESFIoub+2JQO7
BwXu9toZHSEnmjwqX0jQZOFKQ+R6o9CrBybBvz1q/Pkwyts6gEDosxA8/PVI5XJog5eZ6+cgd4M3
gDekqbVd6lFZ1itFn/q7eMqhuLiluDOAZO5+Lld//93ntf3XW9hVnXli4hAQZQJX+/UWRmjOAM1M
i9tg8PUbMzEJBwsjEtMXyNXxr5L/gh9O4B3f044y/u2uGo83EmMLeQkb0FfOit0QgJUyGqG5aCP8
TkO7uTipo55ETY6faAwmfH//fa/D/F++MLNpg+RMjv9zKNDXeixMdD0lui6+syLyTdswMLEexIWx
doqClIf5lMfwDId5qzXHlGx2L5VWcwtKVlmJMitfphyPHbJPSBi12yzMIeWKwZQ7Xjui1FXDAfg0
UaTR9HQdcdH6Vx///ls4X6tKnnAxy8JoDlPp/anOE7ovgMGO7Rmzd3njVro8WKas1mZtPowNiRdl
oEFzyLoZDk+63HubyEulTRyiAxmQDUAVt7MjXOZ1pEBXL/whXHa9fduPbnYs4vxbnKARpueYkCkx
tMUGagT2B8ORj0jK+8/E1cbb6+5axHaxcxFv3g/UeB9u6st1ptpyWCaDNXzPJl1/TlrR7ZLCp3KM
omGrIqQHoiGNrT5isNCSxF/LHvkhaKZ8nXXCPftaX+DJ6e1lM1rOqrMV0K7YEEkW6mW+RsUavQpn
QOeajmljek6YRJtrRzbHCXeLLSLhAFw+KRzCbhggVKvOatuHjMyZOY4TTXC87nywO9hWFIzD9DPq
wASKnk3WwWkard0klRraSxFGp1Jvkjl5LL+wnBW7oCn15BgMXXHR81I9xH7GAb2Np3cn1LWXKPNR
0MH6X7s+hVAuLT36zV38dZFniGIKxGZXgOTMEPr1qbXcHu2cVqlnmVsUOUAM7+COUxWZFoCcLh5+
UyD/RcOVR8awbJcly0SZ9aWIcBNSIkm4186JowNDqw2MFq2CYSK2MUembfGmysl/NfIBO+j853nb
1Ju/v+n/4kOgONAQN8yqBRjZX7Y20tVaVNT6dKaSDg9FwTOnYdB7TzA0n4TfFzflkJ4gxJCcZFn0
p2vT+c1nuHY3flk+ZtWDyRMHp5s22FfMIt7mEqMqCt2BXoSxYlRG2Thv70E+V1d+FnHwJ67PXmNJ
C08mGZIP+D6KT4IEw2nJ1l2++Ph+SSnuq+aSGG29UzpTvxOytA7W3NEKoq7YVZpdX4CIFLsyHU2g
92Mwi8tn+RI9j4hHE6Qg57p5kC6m/rdlK5f16xrDkZqvyS8Ox9xGHvXlJkvzDhxAy/DpWkmkxUh3
RZA1EE6WuBtpcR6qHJYIKXqvcSvSe54k586kO31o8U54RWCZm0jVxxssZA9BRGDToBADhQB6WKUW
4IKgNvvPqu6NU9FY3yqjo0onD3wHF1XcRkpdP3Gi7jybKC3v5xiCMBfjLKfeGRFm9zGlXSQ77Eam
yYY5jPcjhcUS5jOJP/GE0UmbJxZMUWhRXqdzrBrJqdO7lbQn5dA1sdy3tSPnlCVrlWAa/Ybhifqc
OTW2ayZ8hVsld5Y5BNz4GvdWYmcfjeZq99fzEIE83c4WkbZ3wTo8jm7Z/pgaqa8wwamLrNODI3GR
7cbFrL+uB6V4Ep2ivMFbwOUSzluNwf+niQUIihMTJPalIG1jE4dCHv3UGTa0cbhVaNQ4d12fFzsH
4ceddOvwkKGCr6bE35uBeFYj5Y45g7kJ1FmaqZRt9E4Cm3Nz3ay6ibFprJXO3pBFvK/Qvm8spjZD
FofrRDRiT7TJQBiMLje63w2HqZ+jOOZjXdx20EEYw37mIkxOUcx8Jct91vYs7Q8Sc/YOY7by7OT9
Zz4l7qkf9ZiMsNEPd5Xv6F5owKwhCGNPm0ZZt02CBjLWwrPjtspN5k+I3wFqj1uzsG4JkwCRVE43
UQJUBcqOVuxwKDYXPHndfXadxSIXehJaKg8pcB0sSqGYWxrzXzLVNL/h5Gk9YBvc+zkJF5UgP25h
9lFwqAY3/VnR2iWx39cuRtXAQlFynuAwltYuYyO7TYJI3eAD5JHDwTzc0SFp8T7P/aRonlJceyCy
JQkiu/5oQNV0z0dC9RYniXmkQSs2eT3MHgsCTcjdCOR2xDk19fWhKYPiu+F3RyC/4sBv2niWhfmY
Mthm5ybxzI/TepmqfrCxYNI+ltMweKG0rJvIqp19lcw23bIqyCOWNSFoZpYcrjVrIElXmdkunMmV
3HikpCuP2pi0u8l0lH2ZFukKpIR5guhQzLlP3VtfyOI2Z7y7I4CsW0YDQe5djhpjjPpyKbqg2eii
wEzRMO1eGVntHmXu3nedM93kRNRuq95MlpEyqGufOxntSNAVXmmG2osLFj8CDkQqLGCQCaZV28Ye
KubwghqXduMYEUer4Wz39LIyn2sZDT9Er+yU0vR3hAU4h9Au/bUpbROsQPak1UJnKfVfsyBN7ptB
iNe+Db/5dUBwS25mG7ATzE5kajMVzfvtdVUMecwubENrRpV8MLwOy35IyaBJ9deJxfkkVdZSRDLf
Ucboc4JJ0b0jjkh2rP3FLm5mt5QSdpWxbDrjtbf6+sLhmBtt7hf8bE0NMuUmRIsx7bKxCF+TitVP
iRO4N4IxrY6lZ6PhcfQAEhN6MFbBje9Lc2NTelxkmuUrCNTjesg638PhUt/GOM3Wo9kEZyVrgl0n
QHJ0Vp4dFA0tGph8ZQSWb05suszCx5VmQPwNKkcSJ6b6J3KrQvq4guWFhOdhJZrx3tddue9Vu3wp
Q8lC2Ay02TzgEO1q6m0UUlgbmcNVsXyBVsF3vjZPr1cvRfl9O7XVHtNp9o7drQCCaoXxJsNLvFCp
uRhddek7QBLrm2HV/UcG0eE4KJFztrNCedBbOe7rXrfW1VAbO1XU/U7DUY/DBjIaIVPlumiFja0W
YgJZ0eTYNhXRb3HaXK4zpTydOFhPpGr/rLsxNTeXsnQxsphRqm/BtKApi3NBnwDoMVuO/mRnrOqu
UTzqkXqcsKpfAGPhgi6VxgLUkkIPLJIbgtqmfTbKYpPIkQA5fF7LKBh5t3HUyic8NIx28qnu+Z4F
mXptU93Yg/sNVk75WTY+825R6hDJ8k59KezoPu91NCA9QoU47A4OEo2tnaTmukon59gYjrEDzmdt
naTrPb0j9Tx1eq+IyuZh1MlXciucmLqGZSULQUST2XhAlGzdOfOZ1G0Fv9x16FXHgVZ6nBvFRme5
7bPuAfE5BfzkkpAcTZ9QwaZjN6bFzylEPBdHMSiMjRIy+o34qTZpZ9Dzxxjae6FIImS6qb2wlVC9
oSueLtvErTekNCNykXHA3qaE3xynvLEVKwZaEvQHtccDlfWF+kjkzbBxGjm+59R9S05DAeFXU0Xe
1OQ09QXXPtrA1iWzqvQ1VFND/WwWpRIws1HHg+ETsuQSlbzL63jcI9tvmU6LbNONFT1iXybHKlJW
GVjGRUVO9EkbSIj0oVbssNf3G0BAypLcj8/CHoaj5hrOPqHFujIkdXEqzOhBJwh5X4wtCxsBjmtH
1/37VBmagy4a0hTzka6/6UuLp4qnPmP5v3AuSs9DNcFrw4zefdfstH68Tk+u5Z60i+hOYiv+nHzc
cIQ4AYUmUwOQjm0vC8sEKpHQCdJ6Pg7z5aFamKQLnQUCwUVuphoks358SkeF5Ioyr1e5pVengqV5
c1UaCTU3PUOVRFJILuSuhS7oLHXIFTuXB/zZb318vShzj911h5TxtKvpw+9Kg/RuhpI6KRN1G/OU
T3CANkR3IlYx8EjG3fws6xRtgSyM+3aW8OSuygCPODDOcR2G3pQr1ToOpI6YRhGwochxH0ajtw9t
WSobyiDtoir2Lk96a+K2A0zVkXyMPLeLnbs8KOaqeK5KcTDb39V0UPj6SejcDbrGM+Omqv5SUlZw
iKgq9m5Z4Kj3Gro9MHS6iT8Bz0vfaa4jcyg1L241t2IGf4p5AmynvY9r/nTyVSplMeLLrAPuQHLd
yoVrT+aeU1NIfp5mv7sYzU+Vi412Actu2qXNnLVXF3pLrHYt30xT8naQh+fg+Kl/hHHcPgalo5yd
IrLXEgd85znalO+K68hCVwBtLTtD5/NonT2at2bCwXQF0UtpT1CNGlJnk+G+z6Nz4hukJHZwNwu8
uuArmDnXH2qrdN8aOr83BUdZkF6SiYqjDpPYXcdDQLkIiq195ZtK1VssVGnUd0Zbys+i0pmsQCtK
dzGahO+dLnocg13dRCRl6hHJafo6Agc2J0YNL6w8FbGotsWMy3CKo5zQf5Bprn4H9RgYXp6F/WGY
9EvtlOb9lJa3Y2xdRGq7l9EYnB3raAdKBQxBpKkKAYrE72SgRAqfWZFOobEa7VhZcq/XhGL7QaAA
RtEqryx0ZZn5LWAQUd5bPonBzKrQFdbgEVJkKS+hKPsbLSGUJzS6fm0I3z5MRbg3YwsLiR5F3xwR
viKwpXILfcbfoygMT9fx2QcDauukGeXGDDtwoVjzBb5Lo3ofnBIrvRnY00gGvVK9lXVMklqYNv4p
t3qDDMnBMD+493xQHXy++FiECbEydjEOW4ihwbfcLi3id8LyR+6Wdr8GPxI+y8w142eS6uYdgG4D
7vnBqL45XVgrN0k/deTSxnpGdNqQKd/DqBPLUqtdWA2wxtI6dTx/TkcORICl2diTUNTudacfTj2+
xjW5hfIY++qnjOqZ40YA/B2uIDZv9oHklRXRGGENDW7m2ViWzZUNuu1mdDIApn3pite6o5b3AAaE
9T7Jc/MpDRojWkZuO5y7unbbW78LQgkks01lsgHyrT5pUJl4PWeg04a5R19YxhRtepLPVqnkcNGN
iQ+PzDcREKScACYVK6p3Hab8rB9SW9YO2EnbP+MGbs/Xucu1LyIVn2Q8AubADXGO1ceBKjrzFZ5v
Pet4dAgK5NG5/jXMr9G4LGRT7FS0btwvoYZS/Fp7lPOgOs44pVz/au1Tb6XzDCegQ+UsXTPr1maF
8zO0jQZiKLdGpWbaiU0TQYJN6zojU/Eliqv+nfUc3MZ8lGMb5h39+dQMpYSigCTIZ7VofAjqtskY
ODfS8qVNRmiA7hDZP+C9wqS81pJpPh8I8qCND4ZdWAds58kylQPa4zyLiqdmPvAGWc9Al5kqo9HI
Ya0zR41zuhuJmWkxOHz1dp4QNLDTYIeVdlPyUBHouaJGScSSdtad6af1WTFFczEs31zbmGkWpF7p
Pz9GUda8oBKU11XS5KqBA8lXUzlaaELdxNkjzNHWalJGJznJAoCMgCSx0JRw7rPzzdEUmfh+pFzX
7jRsxyz80XaOsWglemC2AwzLmeJ1WpXvstD1t6wO4hJg7PLCqGWT4isuKHeDLeGS6V7p3PgmDamt
FCcNHmrIAkeeWdF7hEkOXmw22j1c0+bCz871o9okv3IIgxVwkoAQZj27y0x/wgYHS2BPNsm6x6J0
nG2UJ5kr/EeQvl47IVpvcRivQXjoauIvkeEaC0dLgg9Xcabj6Ei0T0TZhm95pHJxaj+CxngdZELs
4hbL6+6WiZFxGBQjXadjFKGbYZNKe6u+aIPGgEEk9jZjR+d0knZLelDWfVJmpBXy00KvVTnBJKqf
EvjK2b6vm+xNUHg/EDVVrKI+e1bSkOMqTLDM62MtW2Fgth8zNdF2nP/gYkwqzY+EbAEYjeEpDoEn
TFQID0rUsNmyDnJ/BH6kr4eEU0PW03e83sFxQus/SBh6CViirHKzjuDnjkpYQOxJxDg7MsvyVTiI
YUfDfdwPfXEJlegNMat1juXUANWozXHpYBr0+k5vb/raBzuNrOIOdk717pq+c1+HMoHmO18wU7rK
Zy2Yw3hpz3R6EQwM+3szKU/BCKBXsadwXExxZLxbka5uHXBBC8WdJwZlJoc3TbQJfS2VMnFs/XQt
nTgi1LSbtmaYqjtHEemqd4bkPIEKCBaqEgFSNHjCUwKIkSaWOBYmKcann0IAYduZ53epcaGN9Wym
QIYXibSS70qdOMu6MRgOX0fmeBnyDyCD/u31dpfYPO8KaouAcpenO0kT16MbYtw1Q0pEO0uFahd+
sNQ1ibMdEQKryCwyl73CamQQDH6RthJxgxuucvy5HGm6u7DEVNLiKutGLPomgnmUomSw5+nSRo2B
Hg4gl9eNBqo2pCi7i8yRAt5S+kpb0J5nmDlx7M6WRtPYC4BdhcW/kBQ7akKbrwlRfgMV0bPvgBg6
j7oWXPe8upkIrLbwvx+iilzzrqbkW1+7hNcjEp2OGfMsUu3WB/93qWbh+vV4x35EsxBxCIdSpHR3
TpEYJRjL2L8poKbd9YiTLtN1Ia5g61xyPzzETaFG5DkztW/nUEwEgN1BZUB0GnSzWQ5Dwh9Nci8L
2b1ZMBRXRiTVW1WtQCoSpfpiRWO1iwZzVdmWdaI5ptznzPS9a6evNJAWNCT1iQX3WnbsrbJ6Sc3K
9jSkK15atcP9df7lkjZzsLOeQ82QrfFOmrvGzuvz1T3Rzq2ta0MSOUnxDN5o2Nt1UHAQGxWvgqO3
AtA5rwhkrd0ndZyfUqR2d2Adgg1zje7UIiDbAMVkYS2F9WroIj2o88YXBmF7Ct0YBrYa9z8Y8Kq0
RchnVqvBXMMvpmzsfBajtKeCHjI1uwVlXGyzZgyZVBruu5hGejaYf7pctG9jprY7ayxOGriMpWib
zGO66VMVac5aqdHngA7hprMkVXnnjGW9YJRFkDu0txdzqLlFrurY2kxY+JsmJRObRWpc0vwiljZx
0/ZDM2G17EGi823aIe7fW4txRnKV0Vz3ediL7FFimhsBQqrca7ZI+R3mMXHhRr5XuJbANx8FdyVL
+IbukaB5oY7313sJe5e2LlyAE0bR5XsQNtUmpwe7w3xD6i0+4530s5iw534FVk+90dQufOyS8nUk
tfGGgoaizIqTmxl9mpid/laXZnNJZ2mWUwpzp/quvnarLDxqnA4WWjqMj4nuDo8+fpsTEdPRxs4N
ZwOS1txnXaevgUKcBIfqG7dQ9A/up+ilQ7p+uN7xvxlA/EVHHHnGHA/AMoNf8UtHXDaxU4xFgyhB
NOkjzfMPZ4qKfd3n4NlAk+2rQnU2fVZl91HYPXcd7C4NQp3hRW7uf/5UyUukm5sUHuDt33+6P09y
GSHjxgZXyRgXoMOvM6F2qFrq+GQiYJq9KkFwB6aS0Z5phjp5jEUSH1piCgnULaXv/s7ao/Pqv85F
UA6p+N2hICDQ/OpX8FMrB70izXMXRHEINn4oX64rMl0qdTUz6o5qqD71AKE4RWC2vgWYGX7CjyqY
smbR+u8vxtcBmYHVTHXoO83uiT+rbmAY913rK84ZQ5tFEVoyt1DnI6Mq6AomJov39Q3/LTPyY5Hx
v//1Sw7i1Rz7Xym5//v/za+8+SxOr9ln/fWlfnnl/xmJu0hd/+WXWb42r//4ZHloxvkL/Mc/D23/
GjW/epP5Bz+9yabzB+oP1EkEJgrm2NyxP/MVTfsPCxUt9mLwHXO4DcKa/7Qmq39o/BMbU6OKqZkh
6H9Zk3XnDzwFvJxgaEX/w3T+LWvyl6gqBCGuiSpPCNW5eqG+GujHRLQmefDlUuvrgW57V4BP7PDM
mBUrNyCkalER7DZ5vpUPvVe1dj8welGlXLSA1TSvGwIyz/MAbB2YnsI3GVeFPsKksY2I5/Ql5zB3
qPwFfllwa1YbzhONWAv8I2KQRC71OkdsyDsN74C3RsNTfColr0oQOS3Tphv2hUrswwLgk3aH/iy4
dyL6hcsp1evEc82ym9DPtVDDU23ODC1nhZSiFgkpRAJLz0ITMmc3jQZlwa6rHsG92842p0C9qaIM
poNv6mFAVw+3QjZDHXc43UTogWMjqpWBFIM4J6ceTCipWXia09QkzmkoVOWou4Ft8QUrM77DGxm9
BINiBSuzAqG4VdDfDwtSrm/DwfWfMB+oRKJP/Gfe+KbldTIzx/vJH+zbESKvgQzVD9oPt40Va5XO
7f59mPeKtSfwrw/WqV2RLj5OHWT9EZHogpQxAKZOOFYUrPTMrYXV0frzQk7yqAS7kGRHO8gIGbM1
d5szQJ02SRsa4V0ecnpeAKZutqUZNUTNVRL4WG9kzd4IhJNvY6MoD4OUuflmB2OkL5AP6z/ywKHD
QVjWbYrDAJAxV3kZYaN9AOGa3tBfp+dbDdPIn3ZVP6F/MPI1kNTyPUxQaag5WqlvVqD329SvpA3Q
vTxZxvhq2jkRlByg4oVBPIRnmXs/rdJnPJM+OAyrmIDkGylk0FaFzRbr/QK0SdrADSccQRuHM454
m1yMfrIxTqoyDwgIQVUKUJIEzE1M5sNvZD1fjZ48OlR0iB75D50pyleXvIk4k1tkghofRNEaK6W9
0VWSbenQqYQ0J47dYVMp+ImkYVJSDbWKEoM49C3NmvJACJ+4K0WBft8pwyPkyfwyzldOh/b7GynF
Vf/4LzvXz88q2DBAICHT/rqpm81IlypNWjhiUonINTb85NaPasfhl46TYRG7Nq22aCA5ZFvq9fdh
mtThYKABcekz190yqdLchNNF+OVi6MP+h93YwQ/oPIZXKm6+VdzEfNDDJM3AYFd0yUQcFwcipmxi
avIfzGmPBg2YE1OEYZ2HGZajvqbBEJDJ9umOVnxXInz7nnWuDWm+ywEeFj4lgFeHmv+UWYryOQZ+
cScJ+DhlNvOfBeEvaGfVmpeglA7BtnImCjYtSRjqAtE7xee/LOu3P6/XL2CEL+XH9TLaOBYRCsxx
Z191VbE2CEbFOhkMSWTdc+DvvrXSviRgALdoF5qdpRJTnVchzUC7ulLTxGuqtvWtUHptZwOFu/ha
qNCB7saDEyrhWsgmWY+K3v3mJ/+Lj4plkGELK/s15uvXSokw8LC0FeaBE6zH55BfY9WT380oStU3
bm7LNY59wQ+vo0H6zWX6ojWcLxOgKM2x2fEgGbnzZ/sXObDrVqGTjfBYg8Gam+iVs9Xiyl02iMsf
HQXJspHpDbEVmCzHqW5WbVF0HpL4dUY2z4rh6CdqI+XGHPVshTVR3w+JmfxGEKnPwtVfnwngPpSS
sx9X/bPvygFMmsHnbJcpHFUuE1PpNqj9h7Jt2TumkexD2qEjdd7YguK3/Xbld8bkSZF8c4O63xK7
YX4jGA8fgdSVU+UrjFmcLtvakTNuBzHLY3Ndu9NCH27dv1+KncvP/KGpPj8bkC9fy6hf2DD/bUX2
P7DYsqiQ/nsYjEfhVb2m//g/P6ro/TX/x/1n2b6lEVKvnxXZ7uM//jm/ws/iSxd/mBhFiI1GI6xj
VTX/s/rSzD9MMumQR3LMwTI6C4P+M9xa+0NlPYeCwEMucNxwezMUacL/+KdOtjXSWZfxCuso982/
lW2to6r69R7U+QActk2E3pRUM8zt1yelrWOe/4rAnyLL6II2dOqMGcbMwExRbHPLGP67DXZ/o4K1
/m5Oag2NwW7OpeMWz5rohnMVlHM2mCLydeBr7hN91zcUMMTvTGUH/52bdAMgTGNg0Ue5F4HU/BQG
Y0gr0xhlzq84IE1YKm36RtwQMXp1g6CvEk7xHA4EUe1GMy93alsOTwEI2RtpGck9uHHrxkZ8Adi1
KPnXscIEGyTmuSgn++KH4fg0dIxim7b+oEXMK9aWHu5qKxbbEqnBES0sJ0YIvEsVgPPKhXBwTMFI
1n7anBHnJtCc2o84bsRJpBn5PlQcu7hU1a2R1ozgfeU5gip+LppMeKR1Fs+zQvAUWkG+aUOlQ6sQ
CRofZf0joknYQRDdzf9S6XlFNTGsR6XtP2Tlj4eudNObgDrqqe9584ES7ge7pNgy6BJbZ4ppgnIB
J2Ek58qZJsO7fg3QoPaWcJ7i+fopcYcmZ1WXAnlQ+dFH/KuEgDnizbRlVLc14UeWvc2BW5LY1Fg/
TMLCnt3WrCYv1PvmPJuHtlYdJmcLSeVOJyh72Yg5ok5YP/hVB7nQsLTtVPJRmkUtNW2DaC65GCqX
Oc5CdW03zJqijK8dzB+80fm8o1/5KwQKybmnxkJWxx13gtrJN1H4+JZA2tm24HSAjqQAvCs6l9su
TIdVjtkrX2gz6tYgt/Qja3nNPjFoHtuzN52hGT+eHBuVE4KASc/FjUPH3k6MiYxFOfrWj1ikb4jg
eUcD2UQVv1U1KTi6pM89X1YcjGLrmnzlfOQCGzJ7I8gh9zqFNxVlYP9grFb9sMwg2hnMX7cEIQgK
lvoD87J9Mq1kPI1KZX7XC52r6HQnJG79bT6q5BnXfbrgrz5xIkZ05bPBdLLQdwKAPr2+XqYPlWwY
rYW9OCuRTA5a42Md7HqXPnKrOU90tSF7c8g5W0QIrmAqOjcZJqNVQPXBxMLoizXMSWWp8NieJJ2v
lVoO/mEGbsAGcLOl0NvqhWEpKcTmEO3IjwwRQxkdCYHNgIINuPQHRa+1zUU++EtLL/ytaB3jw1BB
nS5IgizpqcO4XWV+BfewmOpjE5Sl5xRO8xn3Fjk0c3gcjWt38syKlhmNnfrcc8M7BaT/0SXliVB7
w9oIM7HvpNobz2Xr9PexKYpVFegh6BFMOa9Bx4MwTXZ1cODAbgN17O/HQMQn7vr2uSIscIXsVXZe
0kqioqUanGpbK/fIMtW1lkXg+uuC+KdAo6ld6L1+Ukbp31OmIQwaG/e2VUlmlHHCaUmVIPBHdzoF
JbKB3teNJTPmxqsiVfVGlo3Qqyp0VgGqrG2oqr1EDBE4RA5MMQqv2D41wOzPau73DyrDWhrvgHMR
bAZ7QN3AuBVnsI99mxhvGW+7HofU2rVZ8Y4Kp77XWCqZlnUoadLMslYkhJ3syFCWeeCrnibrRy3n
t2V0klcrQ/WNlTHz6sHNVGuDAIKFwXF+SbyzuVP00PfaPOv3nWI+FdIFG9VqKFEQT1yYo1R7PVfM
t5r+H71LSF1Qc1Xoxhk13z6rZxiBi8CWRqp2qVU7enZTYT23pb03JotzQdOHjyLKi5WtNMzYDEUu
Jy0bt9HUj/Giz8Nmjz3cf7J0kpsihsZbgMHNbUtRs62YxcI/QPS96I2EMLu4TA6NFitHuxL+vZpM
LjPtspNepbYzobTXJB4BZVqXxLDA1nei9KMsfaBzzOhDZdgyvBTL0Z6ih5Yj1bZVyhEnKs9+w/YT
+2t1aOCXh5X9TAda32kkjHp9NSRbpmGkFMJ5P3H9W7QbJPV4aRafCZ9F5S4dyfRNTgt70Kx9WKjB
bcAx2gv9hpknutQX8PHRIZwIY+vq1l0hQ1EXFhB4Dnc6sYS6xJdf0Ybk3FuJeRD9OrU636maEyh1
2SzVSfmWTP6Mz6ebwaNCWtUeZ1N2nAipWOqVrtPdHQBxRk0G3R2ly6LXyNeR2UB4URtuA7Pk8QbP
8t6Z7bGKHeg9Dd/XUaxDOgxz8kva7VR7dLelnw4giwurOKRZZqwqhk/HBC1KQfIO433I+4aGCNit
DkhSM5VlXeeG0ix5j3s73FKUkBmpDiNJQH6/q9TOfq46NVsps1cJ95xDDVA+1l0e7aqizC41dqgn
+FjOYRwCdX4kjJMIA51FmAp6z/wB5Y8d2BAKbdoJd1FUj1sL1/hu0KL8BuT7tCXauVshGyKLB1HC
slV8sdIn1MB+zlzJwRm7Ib3DXimuw9qqFjwQsNR2VSf25IYYe8R+7lnHZwecP1AW5bxTsd/FOz2k
NaIEwX3atuMpsHr3EDVT8tH2TDNR1syJqPmjn5F92Gl675UoTz4DbcyPduYOBA5wUPRjs1jT+S1u
SUp4yOhH/F/mzqO5cWRN178IE3AJsyVAK1KUN7VBSKUq2Ex4k/j187DjxIm5s5i4s5voVXd1SRAF
IL/vteGm9hJ/J8tk/uN0qSQLZdFFH/HC7w9hIu07Uh+NR5MY3mTDneqfPL4hhP7UYoAqzZ8CtI5c
myB7s73l09C9e2fqiTKrhIytXShy+Vj1Xn3WKS81rwbuuqVOcDvm9RN5ARQQdWDhqETy5EoGORZh
k+Ia9njTc9vHHKUBf8Hgbu8G+yD4+juYsIfRWBTIiJqe1dzLuKTKYp/Qo9Bk4q3U1HEZZjLF3YBw
KGnTKcpCH0sp+qTVkReeVR2lLTdxH7in2e/6CMhXXv2ufegdDgDq2V6gymPsHd9MsOgAlhyWKhS/
wsTiNh1QLQGAGTy0uYB2oNGs8atnJ/etXdeFkLa41pALGgBJBQH0Jk2jb8mc+Xe8aRTNNw68yEiL
HlER0zdqtfpXWcx1vkmCvLuuwlqOhkzca68MJ/LdJXyiGyDc9zXIAlGB69+OnAmy06dnS/TJtbVz
417g2ty6rU2JYeromCYXEWNVQx7eBvVW5G13sOubscWonG02O3pXaM/ZNfPo/nbyAHI783W7Rc8D
MIUUz+Nwu8hiaWmQ15aB4mjUzUZBm8w8NdQZBtJrY60Vvs9Fer+1tVS4GEo7En5PNQZhN7FOxn4/
6qHd5YG/7EAmhx3oox+ZY00vZbmcspAsaRSWTn1yxHDJ1tmJprGiIRED3qkoFA6eWl4qNyzJOPGG
fTj16t4weE8Eee+9OoN8Jz1+3q6W3W4H3zWOnhyavRCLTZutltugQhZckGcXyUnQgmPMj7TvFDsn
JNKdw4H+hNQvaSLgFQexuh5qVLM72pVBZPXNKqQ6HrRsyu+m1kGA5s7jIbCGYN/QpLU33Nb80Vnp
7YueqHyzd/SWnymJ03xc74RdrQ8svl8oEKmF8yQkXt796sN/iBZdPK7MK3uKht1zrV2m4Sm4xzx/
NVZmNyorUdX1ynzGR30dbo43ZadtVI862HMwDFilfcwJU2jQcbGs7mfF6fY7yXR4VM3E3VWbq3VU
VMsi8oAk5z1eGs5lKBOAK0uIwI6daZxpV6y7o+9WzsMtFe9ora64UDCHJKW1hvwDGW55FmZW3ydT
MiQIXsXyMg1G+5U3qxE3dp0dwpVXChZuK7Lqqbig9l/vggB9xKZrcspZ8h7Oe5ys9gk4XD1SAmF8
Wg4tK5EpvGRPH99UbzlV/DJybaUfprQ1nkYeUcqaaif5pm4pOTAT9m83kVjKiLRqfOG9+0pwq7gS
ZELmeyHaPdm2CP8GFMEAMk0QPMxhYx5obKlmTqOhfZyykCICx0swBPdqQvIu/eabjkD/h4NiPYoc
mjAGkcsevMle90PNnYfYaNxXNCm8zdCkNKBkSN1ukZUX3PjyqBJw3NxR+P3tqcdRjp6nuGSluFhG
l8We39NYI6ljYN1B+ugXdhYvrEpPhjXE1sBg5ZENs0FE/VXeemglMvO7AIn91s9wFC50JcMn5FSK
puJj6XMdzYb1Kj0niJQ//SCWzrepRNab1rQQj5zTZ0SfNwMN24mkGGLb+sHXQAf0tu2mkTCpbDq7
9C2f0e1/4VigQ80ajR0WtWmTGgzrCTftzzS4JTKl6Qn1wj4oW3aYwXzT2u8iey5P6ejN22mUIW66
1tiFcqxJ+RaXpejzi2uv8zeF8uV9lWn3r4Xb+hEtcH4O7SKPR+UzlGnqfBfHlAfGn0df6V8abAsV
xZReFp5XKrVpHtNz4p3IR0pPqh2IZ8eFFOdje14kBRMmS2lMKV+9R3S83pNxVh60P1lviTBI8SQN
DnuZoibCHs5TqX94d+LzU1lwkL5LwklG9Vsod5URviWdfKGi41kOQu4GD0KkyPULaTGx2fUmgcTz
6yL9IOrzwv1s5mylzqsgO0Yn6tVYKN+yfedtHafPhG7Bh1FAe2jPwrLAo3BpGgIo2/EnpxJsW0rr
G7yM6PeRmtIxgA02O2+MZllUO/I/OgSztcSF2PTHmnl319ISCMRw9DOkqW45lx9kgNKLvaxXEAQn
XvLumyyTb3WbpSBxX7qFUzJMKK5hsj0Vsmyj5aZ+KamsGCzxnMzG30VxD671tTaXzxp4f+ct84OE
HqB9q9f4Djzj5A1Bsls9yCOHqvE1yfjxiePYjJbxbk0zLxhjPc9jQBHaVPq8btpiG/alfXGKBtPU
6tanMmWaHMxGnIwyALDAmLUP0uKesZQmGhPOqCiWZAvZq7eEQjTH1a5QkQzj2RFTTUafr6nwG9G3
FMJa45BDLh7CZXkxIFfugnUKf4VhSK5jAFk0VempNW22/dD5bXJyneYKSbUwdwG8cSkk+XitmvYF
s3AEDPRXD/54nLVDJR0dLfTSrDZhMKTikpN1V3jhr9qdntfOpfoutC/kJd1N+fR3FuNvJ8Wy15Yn
2xfUQDJT5IMIz7VK7vKacxMkBzFIsq+AgQynuCtayi5dU0pySIN6ByH6pirjzgiLVxy588VttPHU
JEUQWXb91yuL3djZP8JYj2kYZHFpsckNorwfiTeIs7HpIt1nNBBa1ntrhu8582002O1hwgHeYGBj
70ZWSsv5qUrGTV+VjO+z4T1PHJIlN8SG0fKzDJYGmXyJD2yZP2ZTxRJxyWZiLUy9GTdLkbJaY+ZN
XP9Ke3RKi1UmNk5BtWw1VBJ92EwZbZAPrPTrX27wlb+jG84Ac5/I5a1JhXx0EOnv4TVOQMcNAED1
aloplhCj2Eoy9Tm2cd2G54YixpNtjn/A5zBhNfoTlqQ3NlnvvNhG8k6G4frYFJgnekRR7dx/WEb7
WAvrj3TlexuG3yRN/S3c4DxJNhdnZBsP/6bE2Qek2m5sKio2qRyqCFnu0zoOX1ndznczlX70Qjvj
DtE+Tl2v+2gMg14ryyqvA1g3s6KZnH1ZU3phOH5cpVnJoNlXEA9IwIyuDQ+ceIjJe6n3FGbFNxW/
2dIoXQljPzXUcffOvqvRn6iUrc7wDm26/qibV4vLuSHeK5bg9pMP83lQ2aGW9b0KMNhl1bQbnYpj
dTzmKUonerxABKCPDtWatbtK1d5VjQadTz6RF7P1TKoH6s122pl5o9Ahmfhl8jBK0VaXzOapRzf6
7LE2YX8aqgS7oDwFk3fscuon2Co24Syx73nok7L87WbaMXTWE+STfhFJxCFiOkx98x6wKXn1h7mK
oMTpWsHXMk1+c2COfzRW0lcdueerPJFbd7Vpr9quq7h3k+I4LEhDdVC9F2n/NEFi50l9R1yGERF0
GFOr9Nqsqd7ojArJtATN6F06ATm3CKnTb/aSncwqubr0TyWpgyyGdKwoLEN0qqiQg3w80HGYvjiK
kBLTGz+9pL9jH243k5Iu4m0rOzS8yvaLjZy06X3u3iwDEq4bhFUrhctfXWezg5dFGA2+gWnZKO3m
qW+mV0BCa98jvqJ6rjKjgeTafal6emgSVfRvq0Fd2GbMagCMUOFOSoKCZl8CdVn4h/VSI6U8jrV5
o2pGNICq9WOK51GhQxLz0rSFdaIxMPxT2VNwTHzBEEBpz/dQq3Az5LI+uWE/XZhU1Y8u3ep9DVMC
oa01Pw0+yDAYweLRH7dI9ex3WfY76SXOOtN0DxXd4w+E2PXo+4pxU3SrsaGVD1EqMN2p8kt9Sql/
GMP+n0uq35hM/IimMRVbLete77L/IGP6s1pGdcdjK3b4zPiAb1Y0BADLQzD6KB5HFHMkEt1AowGx
95BZHVWN67S1/G690s6dXAi4pM+sCrOHrGVTdhsrpFmZSq7c9KYQAW6L4zVTL31WlV8pTP5+Ceph
l1WcSs482HSqzsYjRb1cfXbr1LWt0co3TlP0nwW98rE3LAH9h3ZAnflkV7vQZQ0zx2HeV50/ndnW
ARz6jsopHjhsiaAOzUTSco5GhaA+kTz7dkPG9txakS+X9tCLtiIM2ReHtpDuY6BXuNMiufAjJcei
7qddctOoe2bKwmvRB3tU+TycOFH6O1UFZBz5o03xWudYH14xT7SH5jflrcqw7QERzIYNTOKk5VMW
av2c1XV69P22+hnHwX/KRI9Pjlyb2B+RN7MMxqSNUMHOYHxqlP3oUXFOfJGuY3z1PNwtiEbHBX2h
KNfPjejNXTNIWoSlpoa3N8dPdKTznYcQIyJytTu4bWdEJKMyuPpWf9elRvVKGTb7sMUbu1Feds7q
yjyPnH/n3jPcGKeNc0pLfSxC1MX1KPpjoJrxWHZdgO7fNa6ZWfyaXXQq2sufV4e1RTYtqgKTGlCz
gcgI1EvuDvYTcnAkFoGq0bsPkoLsioVhR1LNECfITjfCLdSxkiFesJIg387Dq1zM5Pn7siXjyRWk
j8lMTUe+bP17LafxLqnpfMxqwjfG9PaL7VTRndJunOBV+By4M7dp4lmXuUeIE7rzcyodSNPCbDnN
lwQTkxRH5csCV0RRb9OeyssxRXJMdDoSBDkq1C1TimGosr4IsMCcZXfFNr29VezBay7LwndlqZwj
i8jAreLD2GEuHvZ5aHcn6tfzCCpXXCs9vYyN1k84MLJNnZrLsdZqYlqui8ivksdbjsVO6FtSlS7X
U9sPdVyE9EgVORbrttaM5DdwtQBto7RcZqjOs/yJO3egFBLhjufRCFwVcCYQNn6c2521g0h9TsZm
eh5qj3ByyJuoymb1XobFuPW8xT+NJGXhxZ3ruPS7Jia9q7pZmNo9WAu0CZ6+ewox6fQhq+3RKA3v
kiyCOI5aX+qe7rsFP92lUI4820H5i277bDcQYHcck6ndN6YPgMLOJUVFbSa84Ynn136YrHm8TqXy
MfgOuOjEXB4IQax2FHR9jl7TR3PpBedEucib8Gftc718T52ZxDX2CwUyuaZ3A97i+2Eqp5+0oA53
I/E2nDQ2+H3moritza69QEUVOwbUHRjXdpraYWdj+WfeVvTSVopqOzmgrk1RDam5qSMvScz9AgpB
cOmILjFz810hSirppHM3kOJ5dJZm3qZmYX2b5BlsO+EscUZSQUTSxi2CCny2MbNgF6ztcpoaVUbe
vAaEngXtbmmwtnZGy3s9G4MLGIz/OjludUmTxo4JPe+3DVxQlIK1d01VRq3s+pdyLoZtONwahklN
2dRF0J20dsKCx2fE7iWqL8jGat9WJmXt/N+RY1bGtjBoLOpLU7wgEA5uqvJkV3vinEmX0X4V4xql
ZYswNXXpYKGyM3Z9/G8DOiTEKt1iEqwweI+kSXqEqDSkn1Aaq/Pnqaz6fS1RTaJmIu0BX1dPQ2Kj
Hv3ShYkiXOfVwiV0xei0How1HH6bw9jct2TF/cEskR0tgwSXzUIj4SGBMbxQkNXue7zXuwFM5WHN
ce8S5WiA/OY8A5ZySE9enQ9rvcGrfSXfAoFUAKFr9eax+eCIB3/mMsMHTFn+YXGm6iR92EKiFafX
qZ1+8lym93iBERcl0pvfmslY7pucjCtz7X/C7B8Wly8ykj8f26Nv5nHtTe7HyiP+YGo/4XVndR9u
lYcPDsnbePpNMSY4AlDsRNopzfd2Tm34YG/6lLOecVDXhIxEozun3BBFTWP4yLWlWfB3YSgCb825
8oBa5LgnM+Q0KbW8Fd3QxwUD4a8lK4z3ZhqGgyLV/jR6wfRp4vR6tAZfwFq5rnfvNMHfWQkiEwy4
+E8ZWP3FD0ly8xvLpD16THPQZD5MKiB4v/nAHB0s5KVLh/p9Mvn0IOf+hh2Mb6d1wroJwekufALp
kBFkr5ETEkywYMtFUww1s6DcFWnx3QbhjMNVzUelNfCX4Zr7lha+a+2YfYyGK3wouzk5pnmWM03m
3fg3zYa+iKUmxKddQsYr36ZSuSKNIMbC/UM2hRXbAay78McqiRqLxbrT/IdIT3xES6aL2JQ9f7tQ
dKCTTvmQidC+TjhTjohx6l8keTpHx+zcj9buSuTltA33q0OPUXv7ecMJnnu1xu5DIf3LN7SZcm1E
rRnxEiwwxDOA8GW1JWuyFqusNlNXfU8D1ms4oWTj+pmMGmpMRc3NEsqKyy+nuiEIwG9O9WyY+JnG
9JDiFrzyUg0flOBaTHw7U2R3Xf2tReMMP6Mn28Z45NtgMRYd73IsaMGb5XD31ZDW48ZxVn/Y3z4V
xc/6kNyUNHEj+fN8wqu5HSq9PrhzACfnfLcExnbsfWE47nVp9iKayXc9gPU5RAa2TRavS2BRjQhX
bjrVt03al7PGrbPMPwnQLk3feJzBckJLfUKzd+IpN5t0uaBZ8xvGdfevxpsXRrDVWXsuhyGf46TK
+KaJpefuHiF38YcSXrnsRNE31bWiuTueg5r8l0Lnq0tDoSGyJ7vy7WuTmA7mQAP9VIxQoZ62vapE
z2myVuzLvBfcdbeu4/KWgKIkz92MJTk2gvSpyMko49xs8eMQA2VwItm6+yFTsYGR5QmiKXmk7Ph+
LLLS2tiUunyYMmX7Bfmu3la2Hk7TfjXeZbrO/rvy3IKmNXQJM7PuVN5Vtc20oWXjcSOGg0d6IL3t
H7Mo7e4CTfM6krIVr7ORNMRM9Gq9R5gogv1SB+MpyOuB8w2voPWWL7VhRRTymu2RkNNUxzOdZJHg
1/K61rx2cVuugqywsfgwRS++JjEN98ZM3e1B5qndQMeWLcHjSVr5uKbrDByiVY9BmpoRXBPtbcCC
vEgPPnfUXYpMB29TDxcXBNCe8Q3T24XVcOhb4241vWQz417udtnIXgQFSaFwlmK618ScPQBu844Q
upfsMvMA38ycEZyIB1mqdzxg9G26c2mSitFnNxkc9AfSLKAPBSFaD+3Zblu09HSmV5Qdl4vddzB3
llvF2YT5Kw5QLcybmsiCnNFsnC4ZlzEw/7oqOYOV3CJOMs/7g3eLjJB8rlnkkKySOmv6YfWNa8DV
UY279ycTvudcCZFOVeTZ2HDFmlpXozWx0/t8s6dQe+zIFM6vMGGqaJ9MBiXCt6RDeDvsaeOB9DT5
tcGe6G7HmVq1k+KqWbeIEYiUOTC4FsmKIyKss0fMJ36cUU2G96720yCSqWNUW7JzC4Pmiy4kaZtK
I+Q96VzNR9mG0oAtKdeRr4WsM9z1C1TH36UOC2SN8NW+mPOY5y8KqZynwtCSR2elujQ0TBL5BzIV
DNKqz4SdFji8RBoBDpBd1AwvN9shH9pQ/GE9oYp76RHUhb7eMtp5GbNF9caMdlnBDTqHNl588Pro
WksXG4Ki6Bphb1S3i3rk08xh8vSHUesg9hNN3+xkRrTUwpo1NqXGo/MbPpLxtx7eW07iswshnunM
3RWe8WusV/qJButxAMD46UZeFg2vzgHL7R4VPMKFgs0E9Bp7Te/E2HGTc+M5z7LrJNESwdFNEzsu
BRuSUApcoraRYusoW0E9Mvq9azqOGY3jDHe2BkrrSpbstKcap2x3azOGn5rIk6iyTHx6Lts1vz/n
ZRUcstILXtbUJZ+2BVGv0wBklNcY/NTWX6Zha9Ld/I6hUamotdgIiwUJfjGmXIS2t31XauIKJG9E
lYMCdfWq7nNcdO8NFAhwUtNX56ZV7YuggOyS6ZTUIYZDXzdvpJ+VcxKFYsYM5ZZ8vrdMYiHvg8QP
aFS3Bdp6s02s4sZXNxtyAdNoLWuxdWtreQA0mE5rDRXJ+JPvB6KmspSSY2FVd/44Pwop46YQD+7a
HECMj4Zp1tvWLdyoN40HwLEummvmCym7xyRxeA+Q708mEW0GUT7qGYFv+ISvJoH8pEfJWYmt1/7Z
DMI8wvh7HU3wXGStza501zRSdBdDepXfa9H7O7Us6tmcynbT3HKR5kTbe+g+k6j79W5czHKvCkR0
RI3jM/AGRse2Tz0IgpWJnBWI+mWdEbuapsUDPr4nApgGUqia4lFW3l3a0vee2vqYWtXWAB081nnx
7roynoc2PQADgmglTVWdwiIA4bPG+g2udP4ipggQjawjEMr83Wgy2pKc8pcT2NnTUtmfS03oxkCz
+jac8WHo2ez3dItvnXDakU5gH3UgkNDXnE5m8tRZ87I123I+9O607pvCGf+EfvJjlRQV9krquCXW
Jaqc5q2EQD7OvQjuUSUCwq1Zdcb9bdwIxyZ2+vRYGc6yI0Pajm0Bwxha9vrDmykHCEZd4bW1dZai
M3cV8EsHyLNJ29zbetnykXBQjUtWn3Fug3SkX+xRhBgNRTRayFCEO78KYbWA5fTFrprY5x432tXN
b43nrv4KKOU4O8pjASjcPw5duvSv1+pKRAXEdZBRSI2SaZv0CEumZbFQzxdfvjSLGx0L52WPKHQE
vc/oyueIaNJnaKMfzKgMFaTqAjIWQ+zr9YI0PTg22n/Fib5w4CMjRIMDFUF49Gdd2v7edWAxtDiA
fhh0p7q/iqnP9nlnsD78LZVN5lv4OxiRqng2oVQ9b+mNTFX3UoyQSpaVH0LL2FpduhvNAdTbOGnp
Pdghv/XeDkgXrh165bLkUdrTd1E8E2ZGzQrDURu6MTDbHX7se9cZplgXxoOdNsbNd4mAxsGW3VWx
btJL39fJRzPV7+UgtzrvGBRn6HYSumKqw5LfUzHu8qnSL52w4SOxOAYBsFbgn/Ae3mckrpJiWEWG
X/5iEY5xIvw1h8LahD6wDbVb27kDfgtKY5cn80lXjmDYcsL9zXPtN159LRbyclCn6JMl0xo4M022
fRF8LG7zUXQWaSFO6bobs3AlpvrlvHQm1ziFO4xEQ0TmVUppuC0ugqVEjst8tb386onqlbj7Y0aD
SGw08rgCSLGGTOxa03dYUAAeYt3f1kZxLyiIAAfqXushO5GRHSc4MR2Gv7I1+s1AvVMvrP2EOn9T
pQsF89SpXZPBjkgHfkv9du+kDSrC4TE067veUlc/nw9rEMagJQcnH0jhbry73uxLd4PEhMlnQlVf
WFWcqvzkSoR6tYL+Rywb+x0QhqrxpQfD3lFu8thVs9zW2titvXsaxvJPMdn3Zd3eseJYeEQUVWCG
N+GM4a6n7nhDMCy6mAJ3+ULCVg2cvSWAR/xySpRDU5bhMEfTQLBQUEU4LHzWa9u78XX2rjOWGTjP
n5/CMXWO02yBjVsDckerJYelnXxBkbjtnr0RQ3Hvcm7Z3AFJlIpknHVkDUJkeTx3epA7Hw0p8aEj
oQP1nS150MLMRQtj6tDdBrk6omq/dohsrnNFF6NAIBKWXFg1w2s1HDHrJJ4qUb7hpKwJVlDyELCB
GMT+cCqhROLt6a7tuWvdCEkV19jZlRFZWYGoUSVgqNl4hL+crm7nEBXEKv0w3iJXejXD7OE594lR
OCsZBOeqaPsoK2cc6Ml+hQpnlyi72CxHdw+EE5zGXpX7uV/uBqe7zy3xxtFGrR6NUnbHrJRXpouI
1fIOuOW5CWZXPg7O7Dy0kxQE36EdDcrkTCjVth3zA8sJ1CTIUJk0+6zt5s3SfANOwzUUgxWZdRC5
a2CQ5N4dB38+G6RqIWC8mKtzrIfqjZMIvdoSO7J+baoZhS8ZNAD9zNmkQSXBD40rQkWjN9jjFqmM
+DO7Tn4pQlWcYSfDC+Z9hHJ56xSk3/TE8E7C/fEIoznmrfxbhhyXKE9kLBVhX7FPepjFdBzNpJ7E
6HLDmEMnuCeSyDvLoP6XS+ZmFUj/1P+yyWDM/K8Og//2r/+fFtD/0cDwf9CacMs+/x+sCdnXz3+1
Idz+73/ZEJz/gM6lI1sQ7G8GRJX924bg/Id7a0QwLVSjNtbif7sQbP5EsB9QEcef3qpW/u1CwNRA
VyMmG/OW7Uy0+P/KhcBf/e8mBC7LBbbE2Mw/pKv+vyYEJuvRbS3vNBq8MhsiRxKJ7NDIwuYYJJnF
vW9L1oUqGGT54tz2ivy2YfCOZNkYb3tHtiAnfeH+FS5k1m1LAWpkY1n/2V7q2yKDsZKdxksLlorC
bSF7q3U1BsRH9BM0u5781O41s0Z2J6x0FsbJ9J/lK4WOnRqQP0/zPvTGHOqtAHrqj+Ct7HQ36QHo
h2dOB5ezx+W93nIWbprbUog4/1ZU2mDgR54NQQ7G0zMZZ3soDNR7qeMhR1U6xoh64xvQnt4vxM6Z
aMv/2VG5KvPMS678WHHGykNZDZb3EagKxfRA4wcZa9hPsRvaD0SP9yQddjTM3BOysMZdlbziRWcV
JR8ItZ4gkEugQXD4EuDUhnae5n+2/bYkRvCjI1wCqjMNwQmk6slt4kIbAAU1jG11NmufVEIYRJAZ
DGZB9mQaGiCSbc9Szc+Si+JP29IZisRtKt0lnkhYS5/TLBzEE7oSV302aVcTvLhivGhu0An5UzcY
pQTWyYgh+Qsm4yLDrUbHF1ugW+/qatwAfdIAmXkOsb+7vhfjBbwPilSgae/RsNv2te3zxDisHn62
uEiVpV+D2pz/FDbRII9V4mVdSe3J7AdbO02bF9ad5NQZ2o9NjV/AdKf8EXdqeZgJotsgttfoPot+
2eaJnTnPBEr1ZrMhKhx4Js99jl2gXKLh3MgihSC8hO3NiblRswzRvCzK7hPg+OqGJ9Mp4pvuXe2E
M9y21+WMKBrJAd1NnEtdg4x/bcIML6zhDCuDoUoaPt8UqH8zAs3624VjMrgb0pnuWsd1SBBKcSWC
cRPbbdyNuSerPWaE4MFOUKWfVnD37OShGE+g6wYonD4jVRHKEUjw4HfokY4IIsWbN7dplBvrEtf1
QhLhEJoewvAGGa7ZeM1ZS5ndG1L2uwHcEhla2Mn70UmpbCcmzrgkmeF3O9Ji9LPudNEh3tTdYUHI
9phmjb4Wno+ouNSLcR/07fg418ryo6W3VRmTMJq+WYahDjaNj3xWikdiS5OSsXeJsHLRnHbVs40V
nEcIxOzYMDWQbec3X6lKvc+EW6uLAt9YschVUA4bbQLGR5XChkyiVu00R+EoyTyZl5kBGBiqdJMz
YBrnYiyHdy8R2cuiW/c+KPmkOwQerAhH5NC9bF+HcS7y5SezF5AMSOnBzXxpbBBS8TRBUSVziw6b
t4KLZznRbXsD4gsnY3G5QYwj9+dmxkRYYXQEmwysPUGDBKpuM2tO11+2ZZPWeZf1rN7PYV9M0GGw
u54ZNalR2Os2IRaxlkcCItVY/2262blJJQiDAluOe0lk1hnapGgSwdodTJ3aQt3PfQ4bgApb3iUB
U9OwCSA6JJAsvXcEZKrOhNlanNndNSSbh0g6fD58gAizfEmACwILg2wv5vlNIlnCB+8Gnc84KRos
Oftc4ZxB6omyiujQyUYU3Ptqyl5rBtsazMb25uzLxZeo3sJhVN7nWrl1+RIwGS47Whjq7hKWQ95d
kBesObNa1lmEMs+jGh+6jAkEjr1gyxwIUokVyyT+2k54X2MrEKKYZesf4DTdPTEsuIhqU/7Kbn0q
IlyMDfJCJ85E1ZwgLYznQAMIq6wCLvNkUaLR4r2gbYFkjGCr9rKKFlIRbuwpU20a04fqbbucntnN
EgSjsQ9HUx38Ze4/HWe2I+IJQmQ9Dk7raYZfyceJ5BeToqf9IsPqjRYh/5oOGleHWZvh1iZCK3aG
1IdmJW1FDZVxhY6bMSPY5SHxlLdncwqOZkNm8qbVi/g16RGGFxlJLHGQxyaymANrY03pAIkrm4X2
ppeyE9lCsK4YtrIQDkMXetGNbS/23la9f8u/tMOd63QFFcSZ9SpK+bQSAQNNSiAeRNxfzzWsF7+h
fXVTBKwNquucY5g1ipjMwpN3ms96nzj+N5FKbfcLycboQG3C+P0kFcmYlyavFwsllM8v3PP9/m2x
if+imJTDlkR+j0THWCH+g5QWZI5dlq5y058y74svgU3S+PCWsUxZW0sVIDwtDELGOOFiZ+aW2eCj
9hGmpPnM/Jr36nEBF2LdNSsNY+6pe69cFzN2lYtTxA6QPu6Yt3OEZGYaXKp8pTsHsIHtTuphX9i9
jtpuwPeehoURAS3qh0Gs7rp11GiG8dIjWDl6bVXdSF0dODuD5LyNYWUCKzDTNVhE8Auo+VZA7doF
cQUGgEvf+uekKL2noVt9EfXlf7J3JkuOG9m2/ZVrdw4ZHD2mBNiT0TKajAksMiITPeDoHfj6t6is
Wy8zVaayGjyzN7gDyWRKKcggHe5+ztl7bSQlK9Oq1Fd6FtOJalO+TwopcjDAHNtEMJLkerHn/FFh
BHaCIUr699HR+e53FQnNHe0PKp2PLkEfexMREu1u5rJvvG2UprBb0UudSglDY5UxCUK7rCXf58WK
5223VC0PPaq/ofyBufnfK/R/4wf/uzv0bfle/XyH/vM//3GJtv0/mNIahmuR++rTVcdV/oOkck1U
+Yd313D+MD3S4H3BiFanccSF+h/eXeH8gfPOsnSDNBZc6bb5n5BT/rT6/+wed22HC72vC88nkw8i
y6+X5rR306zMPAJwQR/RanYQtTKDp3sU+moWd2PK7XY/jt7IAL9SqANz8IiQ4uraq+hptKDJNGXK
71KLJrS0moxuMqMeuTaUgJBXTQJNY9UPgviViqPmw+v6aWboMEo9jHwvl0d2GFqaJhEaj1o1js/A
yHl2UlkjCnVBR15lLxgl0Pk0+n3fAziuOKXp5iSge2m7wWRdjUss5xWwYrZGIVq7OGaASg268636
UjJQa0NDUYCD3nKbeZUyKREb29acYt0zPBk2Rp3ZBzvxsmhbNhBVg2mQy3JoTVohgTV3Il/7cikR
TttFmiNjSFPz4tf5eFR9nmBvic2Mf1YZ/gqqVdwIfQzXGJTfsOyWshbX28jcaAe3joyrNpgbISHR
yBxqFCYRM/b28NOK+1eUh98wT+YVkoFVnBwQHT+B7/6GLygiAbIhc+jBRb6sduOgcUeKprKcduTA
OvdZUfshWu0y7I0EM3Gn907gFKnjrDg2vR0/uPo33KvfUE+mR0CY79kYyAXWc1f/bbWJQsbAbH2P
8yk3b4TmcG1sJuAdieoPXJ68zd9/Bv/i9Sg8Cd/xkfgRmnf1rf9EcJginYD0BeZoqTpQyX2bfokQ
tYVlX3cfwsja7d+/3vX9//w0eYKHiGY9yck826Z5/Up+er1BgjiEi+2hVOVXy7V4Olg1IhAQl8W/
+dXYb/76UmwjqPZgHyG3+vWlutrHuEqPN2TO460rTdUfhAEs1urvf6O/vAzbDyYr/m64nsnl/deX
QU+HMDROXczehreOk6XZJPHy7yLMjd+jnizDNshA830cBFcqwbWD8PMnR2YNhe4yWUEfQVH0146y
NRWKGKvUYTT7tGHmW+g21EFNaNvKNdLvcZUZdBWzpvYi7mnIytWqsOyrgTLJlbpVU5EgUASkGH3J
kBlIIKZ1Dh0qc6SBQM4oJzRnJGhXu9yutW9+5jTl2We0OO4GtTgv1kRhvyajlAWUs0miRKsAKnTc
eDrEZ0tvD2aAmXEpvyTCaq6Edn+Zy40HOZTtzkB0gNMJiOnjZKICW/Vjm1dhVqBy3KZdF1n3Ffqj
JADUSt2PGIYAjnABS9oeoXSYjLFsbdAKgg9GNmA6eCXVfB3oYGvnAz4iZaMaggm40yp7jjcVhX8d
iMoZyxuxELyIkWbAw7UaOhBLx6EmQ4SfUeZYv3XR0+52U1mQyzJOc3QqoWVBKWzGBbPkRO325JTR
SMew6jP7a5sjDlg3RiebbeJ1HU195PavpdFqiEyWOh1eFcPvD+Crxb2dA0JmkNCItL9bGMhkz6Wf
ZO29OTfDeNF9V2Y7bt11el5yzFJI5KsSqG8kJ/iEYWYbOPSsLpqHXQ/9oTktucry5zidreyhMXpm
igE5EOkNfRnNOC6ZGuavdhGBXfB7r/Fvx8FhqkuzGLolr+gRwqFk6oVLatnQIYriPGnxPK2SUWIg
aDW0Ep9M+PMMo0Mfe8MOp6NvrhZHdA6w+bLVtCfAEr6LG/raBk7TwStQdy/0kGnrQqmjOq6tx3GB
dvBcZCm02i5GybKdMIQuqBG1ebwlP43CEg5lU0SvFmxH5yBcq8XeoJEO/sZ3wVV5l9BgEHHYYG0w
3o14cLV+KwUV2EfsFe40BTHMFropTAwpBWKTyVNk0miCd8kB2tPk0XDzAswNiVoaq2NhRh4sp3bA
LEu3xi8Ord+42w4phrOVVl0NK6kQ4HAIdBJr2zh4OoYM5PaMejxwGG21JNWmafEi76Sf119mgzUZ
MltHJTr0PoogfaIfvCq6OIrWSAQxlGZcV/vAndqoP3i9BXu7kCDD1hZMNDz2kUdvZY7iExV44eFD
ApyJhI3B+5rwbEG43mS1+yVzpRUmOKx8RvTXWn3QBO6t0jDRQqhqxkmX+pI2S5Uk80wv3kTmalqN
ijf0hMZ5lxjQJcmiMaotJkD/LUU9IDdJ27pxqBmk32yaJnWdPTqgBN/BMjj6AQcz7TQU6MRyQ92u
zkYOnOB27IfWviSJMrRdbeKJCUSuVzfdCHuC/UjWediWUXyxRn5f/K0ah4vHOVPmgRgys4R8bNGM
0tBB+WbJW14cvlzeeeHyOgMVNiIc5twKFduyKlWbGv5OcW6wAzEKbvGJDKODBfHQoAg1cIEMVVGA
U/NSsls0XGIlEU5TFYn433GQfjsDLFNYsKLoroJ5sRwM2L/uzWwhfTViUQ4TlQ3cAD0nj6wbqr4m
Xw8ISeUzqIxp2RtOdUU3arHx1vOY+KcK2iykldzGVNwgAMFg02MtvyHCB9nZ3x9Uvx29QG6wJtPs
EoITUTfd37q/VUXUetpmSYik1rr1lV6GhNYgGEE5/2+OXnE9jH465v98LdPlQLwe9FzCfzusuE1K
NgY3wZ02VhuzwCiZetMUWkZtP8+2nz5IU6L88Iz4JvI0fV0rLEJtnsj93//Sv91vrm9E6Ma1iPDo
otN8//Wb8Ukxxw5CGpBhzWBQOGrir6TlKca/gNj9k9dGlvNvlsNfVwPXAAGulquc82MI8PNJnUF4
szTLmkLRTFeCP7trAYdg/fe/2V9fhUviNRedK5VNjfLbTWpUKLPlKMDOT6O1pnuebUdfX/6z2811
ZVPh88lx5+BOeuVj/vy7ADPQdfo7M2y3Xr9vO8vYT+BMwDT9c37yL27iv9GRLPNKTKJUEx45zBav
9+urmB1OLfoDWUgD3F3bPqNCWxZi49c+J4QXI7HRrPTH1/S/tfd/O+ZPH/9fKKZhXaJJ/nj/ufy+
/h8/qm/NEX8YCGA8n/Lbpo15vdD+KL+vf8T4yAPEphNtBSCX7/F/WFr2Hw5Z22j6BYW7Ja5P/P/U
4/YfVFkuvCOHOkOn3PpP6nHzupf+362FMk3Y6KWA8/FsOTbQ1F/XitCnLOlTAU+0L/XNknl6oArL
4JDXCpUG5UB/f+XKZIY4Xcz4k7gzMLYWEWrcHDM1hHPd+4bX9GCNs9YEhS/vREVzb+gc5vN+aVTf
IRHojNRziQPRVm5LYI0/MUEqXSJXHIA3QQKa+tR603DKvHF+QRpWG+vEGstnZxDGU0Vtvx1qnBFk
BaljpGTd4DWHAh00jmGv1dUOLPpm+LHx/r9Y0yNAl6H99l8g5br/2gzV53uPGf13utz/h8NZ4xpj
+c/d5S/L+/KepXQ6+1/7S3/+Tz9WuGv/wQXFJ02aYpswSIOD8scCd9w/6Caxfj2Lk8LDDvTP9W3B
imNMSw+IrtJ16fEe/rG+TfpNGC4F/5JS+hov+Z+s71+XN60mNkPXt00k8QALbee3bd2yU6+QC8Ib
C4d9GEejfOq7bnpBi+ye8VkZJ3Iexb1fD/LH2vllmv8z9PK6p//ybPHiLi0LcF8GJybmu2tT7efd
PjKQE3E4YhaaXNpEaSef+J3d4ajcKBKbSF+qdWS7YNoZYfbjppDRcXaqaq2WufjoWhpe9aCb94O3
TFtP+e4zNJD4kdRlACmQ/c0W9wx2E8tI4/uk9o3dZJjjvZf7THIG224RWjMEsjb4T8c7Ad3pa0Qq
BBVhKkecSegzPa4SQ1TRgaHMpCBsvzKe7HcKwevmera8I6hjtgmqS4jN2GhQfqC79uGgyik7XMeH
mpphclGCVqvxGlPIfAifCBloR2V56XcaH/A9+5gAoO08MUkNO2Mo763+SkhG5nuSUxSfISfUq6q/
YqJKTJi3ZqYcdEeDbD78aZGPec3JHQ7E5X3UIMJeiR4j2rSY+5DbO4JKQvFsym0bQcxaRfkoQkk7
6AlhdYdvYzKyTY4iqAssSi+mQZFObIciBhi8U1k+z22Ke4cxhFqV7pSv3ZmkNa9W1d7tomxN19vf
xYNIQoLaelIEZw3BS57dzV6OXRqnBZnGevYdurKGKiyJ0H5mGESt2BhO9uAaZ6OHk0Un55pCFslL
4abaZlr0dpdHeX431YTS5nCJkMKPaFOmSX3pSaDWV0C9yk+Vq+J1iWJxnPXBOo9jPG7mzGyeLVAO
G5Py/amPyFuS6cKIaYZrulIi0xky2Ngj81Y2n0Bq7duI0i9k/YyAZ0mJWZEKEYeFNlg11vz2QAFm
3MihqxGHk+HpDZBGU1Ae7z2aLjkg9tfbtSDNMADcVe8qU3V7x9Ob+14ajH4Fmc5lHAdMs+JP9gsN
s2mNiYk0wk2CvvpYaSWxTtLU9hmOtWcOv25l12a/rVMxoqBkMkbAOEnL7jx/L1MzxW+cYzmSVIML
IIZ5CCgw+1CKeTwtYPiHQ1Xr8xf3T0Dygv9ulfY+8n/IMsxKGLsTfhHLfQc7ZLGMj94coxPUxzrk
wfjacEYyZZuRS5q4FC1kaCuhzXe2o3nfTA82DbJ9wlxh6Yxqg+xCW9td3NwCOCDAlY8saobsDtZK
HjoKG37DgEnETrtNgHj3sXiQnYWDokT+WVv7AeiBrCWnGxOyTVVWJHxoHIhGvxJzM75MhjgQbvDR
FhlTJT3+polHjCJA5Lx1WeDunsfkXhXpc92jSMSxHdEMJuv+MU/LB1h0u2yw4Zzh0c+mLVqPs+kw
/43QGXCw4sjseZgw3K3NuL2QSPeuZdNz6yLednn28X/ZqzwGixg9zSDa8BR9TUzrkuTG25zM/dnR
0CtqLRVFavfmXWdkMHBiZoC9wkfVE3Y1O5DcrsHhYmfhV1zab6WJBJje2QGMI8Ut4XHN0hGpRVie
7iN54yMwIwQJy9Ak+P+9U58WqNyy9oJ24kSKBLg4TPETCtnF3umQytpUrPhQEfK1ZFpc8TEfhYPc
VZNOfx4wnu4Lal8cU9XFyiP70Cpb7noqvw8zwWiUlXG+UcIO83y+FX39qmWJ900DDrdzWthD03Qh
58Ra40et4SwB9aqK+MVQDR3/0Q9MgAJNkRxGamUre6H/0G8dMaxrx1uCnP2zyLFLyTd7rAgJMmMa
Zdm3ymjQpJiSTD92+965maeiJdkS6aZdPrm2d0m8myRNLpkJv6fMq88o5+erxkBxbUTn3h1WFvpX
lOrTAzKWVeWU21QfoO1ZXuDZ6aHA1jUk+ttSEzqt9LOLKBrj1AnfrHYenWlE2yrv+XJDBUw4GU0J
bs5N1jLpHno0FJmOrwYA4doglrvWALNN0bKnODgDlFrbtQg4QJvA9RWKpWa5AdcRTll9byyMZAhP
QRsfsbM56SsZzq+GlGeLeI9V2povWe+tSba4H+B04Z+7R6KEi8sjYtihd6Nr/inTOnqR0VivGmYp
eazIhc3S28zUbnmoH7VOElfDT4uRRhGSsRc5g+O6chugZVXQYdda96N9O3od4X9S3k7jeJLaAK+l
ogomESWK3zHcot+DvhDBBNvOenpcvA5NBIYLQ4fYM0PhW1rnIR6GYxHJm2rxgiHTnpFhnMSkrbLE
WlZJOd7nHBaOqItQx3rRUb2B3zH3UzxBnyUpXsfDKVx6UvDukc3vevvJQHcRFKhNghT2y9pu8W9m
ZA5hdm0B2thnUr6yLYGhPF/QWeLUDBZTuUfUL+Du4yxfJ2zwJxEX15BnHWdSpS6JnKwQqxdC7drQ
q7uq7tVl8cC3YGpCN7owUistGmoYnIlgAg2GW43WXD6xerTSZ33rHIMuizXumYMs9IE7mHCB4qJx
SPVq3o4K1GI3zOvefKdBmoWzxXTN9jWH5K4Z4Wwa5cfU085uPGssnBw4appVG3wCMYFV7DFdINXy
PrrDA375Z1owt4tZms+QnZV3miMPmVMX5HQ0R9QStuMePItPqrDBiGWbkjHlChLZ2TNPffPsSTJI
R4uvqdPSu1K/PtNYCur5xopx1Ffi2dXcJzI0g2XMsddY2ReDkQ+7X5JvbGgSK1dVJYZ0nM6Ap95c
p71bVISKAHTJ3DqHeOFEWsTOFf2zR/gJCzF7H9qFXcvwNj2dWnwKhNJi1MCjhC26tcnFpVH4SXLP
E5ZkCw+VRK8ki69uWQR+r/VhWmaEuPdqv2jkFQ0ZANA4Lh6H2NhLmCBVk951uXxMsuSp6NJjpFnB
jEoGRdEd2NripmofSfzdFSoL0WpwYWHSkFQX2tnYsmu/ZqX422RKDrmdYOwi1BaLBPqSyOZ6S1IU
AqQxqvcGVoN86nGLj/qrAoybk0gz5/33LJJnXMWHFu8OWo0vKqOFRCPXld5aZDZyirh/MOuChKqJ
7kEi07fEA18CIYegCs09xO58FANRouXEXtWz8mcYdtsaznCTRE7QLuJqhcaAqMK4TEO87KRYudWp
U1Ebulq0BJKFurImQqCSBgVwQ+k3TKuRHcxp/GIFQGFZNVp7Z1jV11bv+basKt3GYJ+w95OBQB/W
XPfqMUaKERhTJHlBZ+MN8pjjx0wHxwC87BKzPaQP2YgbgJaZ3JFHybuujSvoFlrQNO5G/SqSSBtr
Y5XgBxFO9MFoOfG2FtmTwnMFQ7ndDINYgwJai06HaVRHKCgNvM/YE9F2d8LYpSXRu9jg/XU5J6+9
QOKMdUUrqnsr4Uo2saPQvcYS35YZ6A5AYfM1mEFejThcL8KRUcTGNrmG12n8FYk07Em4O/ghjLXf
NDqeDP25G4p7MvHOwrKnsHYbHz8ZJBCQsd+UtEOtnO/rFJiPbF1tC70DRJ/BB6zYE7PQZm9K5uqV
8MT0MF0jSlhbx6vE+RmKNu5VxD2IN/C2te1Glx5hgMx3hiUB6AWRCIfGc64NWJaMZ8vydnFUIasE
WAbzIuivi9LJy2NDJjepCO6tIuCyJkhzj0cA3YtNgAgdvo1ZyjcDwRdxnti4dCxa+HBRuWWFQ3JB
ScRvXHvAjKL2funT56xPdjAizjHR5LbTBHBG2XTdlybSG7a20dwidyNusUZvqfIndyGVDPUn2C0W
qpj7Z6eYwZMBt3OWHZ3vFzLig7K074zB36WNepqUx4Gubeve/pwxJcUdc6putlYjULtlVMfUJIOz
A0RFu/d6NzsiWPxidlxz/KU8ArGbgs72YfQ2487s7O5dDtEamoJajw0Og6Gd36pGEnCYLe+813dv
il+tTr8hXhaEaY29wzA1VL3V+NUrC0ZWxKt0Nmhwtswwc2wJZsGO+0C0Jp8Nc8iDRkRY5MX73hIn
0L8rZMLbrlSnqoMjaDXxpXLmZCvtVK0wp62YPqCms+ZzhgZiJX2xjk0O9jwdAqdkc42tsDMfvBjG
pOuEwkkZXGdDQqJozrYDrIyNPrvAwh2CLM+YF5rf6Sih+h1PmUrWjjFfMDGS3IBxGdr0MxKGhwKa
S53+ifrIce0348rS+s2Uq3F7ZU5cChNeddgVttmHWAbrHeC+dljlyUDBWHqvvltCuUmAP6Cenjb1
aPj7yh6d+4Zr97qlh1QEEf65vQ6Rba+jc9yQDhtv+24xCeC2jRevRvN41RUsu6qOdy6eZfYQ7G80
qwVJrXp0CzgCHYhWNxgCCRnRDonlRx924Zh4c8cUJaKqMHoD803vqKiYc1SqoYqFxUUGHehtglxI
u7ow/6Scw8SK4UsJ81tOpcGekaIT5NbQfp+c4VpPMAC7lutiX1uQnXCcC1zTEFluVTsWn/UEHImw
ZG0Hlcta52M27ad+GXbN0ms37uAAT1NVjv8zUsUDzQ5zE7nqin1sKuc1xT4f2DmDvVUpwHk4ie5t
KiA/m9n1mk/4sg1ZflmFlto3oienbcYPHCwzs7JcvjqG42BUXmAfIlpTB3JQRsTprlszUROoXdMq
eiTxz9ukPkblQY+TT0Mt/RykKHPRqWpT6e1SvSThMfYbD29Nrb4jU9Fuy4hxsuFGB6XmaV37ED7H
1F44QH3GaPT6uJR3PRDFaLDUHTcL3OZtnVgE8yAvW1HC2IRYwBxLiEe69PBGMHA6/a5H9fA8NZp4
r/FvBColcLvy3celWvo1AUdMOZnK3fSmuS8SzDQpSuimT+F7QJVGVefRXzTrpD5r/gQspxk8iq0a
WFzXXfsMmr+bbEI7uWg42mMfZ64fINj/wXmZV3Hl24dIIiPfRq7ZPqVg276R+Du+wUkw961NCG1b
ztyemdKfl6HUznoE+aglBhoIqqg3sY8TwKfe3yrMSe8FmztaGWfm6raMhbsDm5rf5YRs7kVtd2S8
x2ozT4m9byeb7GYs77vJi3B1Yph+aeJyene6/qVTPAL1dIwpq7YwqqAED7GTftVNYAJUTwARKZyG
9OrZjHx86q0zQ3EsaJpYQ/ZhgaM5WrU1TStpcn/UXWGFmeGi4TOz6M7RwYbQg5CHsUOd1VgOQmVq
f962umRXfWhLDxYHFBp8xlU3DeB32j+wp0pD3fTV4PCEa5O76+KxP9YOHPil65avGpbHkBZ48lqP
Qm05bIr7ZowRURi2uXdiLvv8ZTx0uKbPjNdnSufMTZ5g9iS7Fqgxei+nyWCgO+SOop1yKcNc+0Yh
yUX5FVnlxjHopSU2/eLaYMxK6qPxrUT6/4Vqwvsc0HJt5mgi71JaEIvjZH7JZyO+RJOLYChHJ2v1
k7dOPD0F0tJ3awu+ZLAYbcHsW9E8j6kuDyCf01vdzdnAFVyDtlXYWf2+ussNHdxwjKs7Jb3g1qrd
6T7vpvGUYO54ywWHHpgJ+x7w6Lw1cjEfrdEfbv16Xt44KiwuyWCZw7y2yJoiEAoHBqIwYHVAXXH1
19UnyZncJrm+niTMwzvblzBpOtN4apCrY+7s5VEgd79Ad736CV1oM/gRCeYeF00GpJYZmyWNuqDW
YZFSuADdx6V46zsJwcyFtoQlwemBt+jGRTJB3iURTN1Gtzt0M362g1GLyDhrhjrodSHfNZ7rkFNV
X3ewXMLY5UdDWI+CYoxAt+FQfpm9aDmWojZxamnR0TUI55jKR6dx0y3UIMV1h/uFkdLQaYfSelxc
sk4x1dIr9W3g7KqOeYl46V8TmBErf/TTY1tX/ZNUunUQ0eCtNTvzKCE97mJ0LWdxiTTdh9ufKLET
kzdAjXb951gRyREZcNSCrJ7Fbqk7UusZ4znBNWrqnOY2LRQ0S+pLpWDAAVyOv5hlWnL3F6V2WgSp
0AHy4aSCVGTpj57Rkr4z9WaIMroydmZE4MgBIAsAOr2t+kvZ1vkTg/YOY6TvF7eNjfCbXK5rWWjy
QDK8ozMgZHNvMYmls8Cfr3DxeGvHT9qjC1rmYSQb7K2gA/hsCFATmUexB3/a5EvccU7qq7LIzwRz
V6HniwwTQTUVYeckeFPsbtj44B5QbdTTlWhldbuyIaq+gGfNCJuK0K+9dg9GsjqjbZjoEnBnsQ0S
W3FSFqO2I9ieCGiUmF2pR3cikdEmH5dq685exmrv9ctott9yuL3XOMf0IzG0AWzQtK0t0hWsOP/a
tpq5dhb0Ig1s0JC0eahFg6I2OUDQB0aaOr2OqQeLNe/TrygK6OsinyhS9ez6ZUpaWcz2Ta8EJJQx
Ce88WAO1aNoQIQKMzNfeiJ2u37ssKb5GgjboOiMabYe0AmjYTHgbNeLkpzuit/xLUQLwx+rQpXcV
pB1aUm7sQMwBzgZodB6o+AqkDnvLx1ODorqTFANpPKypnU2+cTXhjJrtuyQzvAuQPS4PjTkMp2og
s3lyuXCuEowVDadzm+3aMfafnSZH8QJKbLPQZ3dWPjHb7C5SwgOwK/BlRFkA7egG9JuwTkcDfKWH
UwVyZsAgbtoanWm9RX1ufLG0EWBxKaoDs3jbCOQYZXQonbn8jMXQ7VUlottJZtazxsXm1u5ELFYk
rNF9qVMPX03GiSCkNJ+6hr7zxgf+cGFg7GwJmm7qoFwyJyiu66vIBBO3WNsKhvL7qkHHsZql3T4y
bh7XDIjwk2M2mW/bRWrntHLUR2wSMbqyl/oxZWyHUlHFxs0gq+kunksjrCaA03CH8xrATtEagfI1
poymkSeXRvO1PQPz4Qm+kLafFdsXAte4efWy4TMeZ9itQ+3TdZ6zNahU56SBcBDZGHpjdRfFsdxp
sb6scY5ThgjZbRtwyMpiXiFqDbIni/0md6R7hByIMA2lentCqGscIZnrfKPCaFesCSRwDQhyPaNz
xHb3GeP12SS1MM+mrdoLGjWJn0Sn5ZQgSzksPW28wNVSTOw5XTDENi7JzoO13E5u5NKcS8imraZ6
2bZgIVe+xb2sajEZdwB9gNuK/IliMDqOzlgfKUzbjVH18nHyAVKqogHRMCKsvqftBkddmnNwNa4d
W2C8kFqtax2YVNiSsdxgBqCnmcjGfYyJsqZW0NLhImvTAcrpAR3Jq/qp9cnV3pp0it+jJdG0Mz4r
tzwDMHCXYKqy16KdwRj6TRsmBQOslWWlyA1Hgc5rbLsc01s6GFuTBrl6HoYGTikztQoAJMK6MFrm
BaOCjNSmnNq6AVnQ1reeLhEjmTmgpus+1H7pajv7aBqvoPJHXXVMZdc/G5nm3Q8FSS1FJyvEfrL6
XiIb23BdGZ6mEqZoUfjWl7Eb8FO4eV08dolTAwEr3X0TCxq3Isu1MyT14raDeXoTWbW27+xsCIrU
Sm5xcZmnZoAx0uojOJJCl7c0pVhQvW+8p16GkKvo5yvHw8LAAt94fKKLRswFKcjdOq5g6nkzJAnK
yZIswyHZp2xGR1S55hPL4rOrHC4PNKO2Ueb3D1rv95elg7GHp1KT9yU7TBKKxWQFFNAN7z2fKQWR
g6hdKu7XY92OQJbL6pOhQ7OdiPcjC7QQ8xqhJo9M1wy+vgK8VwKioMkfucN9O9AsE/ZUXPpE6mur
8o0DQ0XAJL1nFmu34ytP8sHdsMe1W1LomjC15j+96HH81Z6wPq1BbDShGJs11O/kUDd9+8H3alLB
yf6bOxlFiC5evyOhdLnpddfYiMRAETg7w7madGotywVdQTVhc59rMOajzLuLoly7y/Tl4qf+pc0i
9YB+oFwjigffzlsFqaF4ljYxXH5inzH3UoNMCPFTu2y5f084u0Cue9p+WZinap2IQlF7EjYDNMq6
dduw8OLqrUy97o29ZTpZDsAKPWMWmVAGndLKWp5ig3Ordx35hpXL4FjD3DIxMvxaZLW4VBEhWX5M
U7dOoo2kA3MyLEZuK70xwU7xTSzBMJbjUVhReQuV23yfAX8tpqcORst7LfJ6aPHgds2eBra6cyrP
AmvU0TAMaPvlBfV4Vp4iCrLFUcVdZutsPFYpj6XuYrbKq6rnnNfkh4awFl50TW+EinZLJcYNzFiO
s/DqUDfj6uo//CRcFer1WBokji+5CWoHHni6MzmCNlfgUw5XoaifMbKKb45L3xFlRb9RyPw2VMPT
uV2AtmbEXa36sqsOqjWOhYst0u2cF9NqXTReo7mZcxHdpVMjuR1fYQGNCTc5cG0db2XHtAKFx02R
Ns5H7OjvuZckz35Nm6zF6meXer+1CWIKKcuck8QQceaBe6lz6AIrL54BG2gQg1YOXzat8pn20cI1
zUNcGaaN9xz7dEHjfMGFCQ3FBShJzFMbQDs/T4UIGRdoD2PXmscxp31HtYzONrqW+4O4lZ2cX6qM
8YtCG7eCyDNvXGasIX5SPuqh3brt5DyCCN5LE7cG8/yFwnUJaiyLhls+xVH71BSLt8+sWd9zt4D2
qt60sb++96LX7uPMuy0yeTNl1ZoW78ms9beoqo5eg6XWKIiK8R8y6EvZBEksW0o+CrPYeX50Hw+t
C/ptKQKopsAkPI2E4NbZZ9xVnZU+Kf3FL+mGDppFd6h/mJxGrkZb06/AigsFCV2Aot46E7fuwnXK
j4Xu9GHJABKuDKclRDUDqfY1VSjGuXOB+dVUWm87y4ZvV2djJTe0zuaD0qDvpzBSXya2PqBTNhQy
Mg1e/BTwDAr8iEST6tqZgrbW80iXhFnZDE2JTaX33eXYeLo5u3Qz5Bg691F2Us5U0QuZyn1f20yN
CYd4YyZO3V107aYxbWZGg8PAXlk3OvXnFgu13PnUdsOqMo3vmVT8EgTyuKt64ep4lbOHAlDwPeh5
64ayld5w68/VVjjRcoPTBHmuW8J9XMaXDFAVJs+OJD8M7bc91fsemHT0rDcOF9zJZ9DYWxaFRa7T
pVkZA48YnqVpI7qKQ0obO3kf12M97fAoxKu2aXM+pJpZ3FSKbeYRrKBMmHuhcx3nBngGerrRet8+
eSBfA5zt+XE2r1j9KbLWEudSUFFOFystmYZXUNn2Z15jfwtm4IRv+mzXD0VkKkZMYgjMpZyPdI4r
PbTt2t6XS5FiTlJJddY1DQBQb3cQNZLpqdC69gTHZnh3tKGjJcjlwgc113efjezVQWVO8oJGqTuq
2cUx68+pvfeZTW8rrOP4YFFyxMGYSmzt4HqJp6nJaQn+D3XntRu5km3bX7kfcNlgMGhfM8k08ipJ
5V6IsvQu6Pn1Z7B292llSkfCbuAA9+5uNNDYqKLJYJi15hxzQCCYbpYkRyCvs9mgCDOP4oFS3YAt
f4DO7aWEUQSt6ZVX8yQ0wLndZIQXDUaGZqstpioIMRBlyn5qsR5yd0gv3MUxrx13XD3UmXbU5qyn
CTWJD7QaG0oO5bJnKxpexrgtbYqVUXERgjXPt4On4ZEEg0hLZTaSIMtM96MVO5yI6GFWfDFlXAEv
t7PdUDERD0Qv34tJCAth2ooqWDxxzT7RPFLn1mJ8YJXBq4DNzXFehzqww41qBxR7q8AcTTQHOehe
0NKQfvTaecxBt0I6jgkxUJxdLxOrSTBHCtpWnIATImNYYHV9b4eZ8xv0ZHK35NZIS1jhh5c9H+B2
kBomUccG6FViD8mirrlNa2ZAenTDLtGQaNtZQpDOmPN89CFRC/B4yWgO90NY0niOo0YLXGckocLq
qyc4tdFhRoSxQS/cEdlghTe6COtDGN/HRvVVlsknq1mtTjjWNp6lDw+FWKoDoS7is7lUxl1uZJ3P
3mv42saase8IVLoiO3PIt5le2duatJK7pYuTB8Jo6/vBXb4bCUW+gOpgTYEKfTVkIgHVaKMlKc2x
AlIiW6QlhcRVZjZkwczxnaRonG0kHe/HmFiwakEt0i83BU0JJjGt0bXfgh+RUJg0/lgAc90xH8gj
0nN9m8FrABENr4x2qrCvvbaKkSyA7av7giNLrcR3HICOTwfYutLpMVxUw1DezEXjHmktRjvg6d/j
sH7IQx17bM05kWos10AdjjAWfqGf9RIneuvGW1O5RaCE97vNluWRwBagSW7yS9aAvTUnzwOO6fO1
WyTpLVVm95FWu/4hdvv+fqYLdJ3kBN/G4dLRC6GTtokx0T9IzQHk2MOR/IZem2NTA/ccMFthQwQA
KwaCXhGtYqQcKB2s34d4zNzAgk0GtgbO4VJ35scWbsChB6tNPUrzdpxDD16aLIfeKjD4uZXt7AZt
iYk3KmnG5bVYDZC0j6wOQPrGnWEh4LEPfQrr9r0+rD1PDnTL3iHtkuQ7mQLybaw+wjJgUCHMIZEc
qXSJuwKZ9R04zZ5UTtI0UuyD5Jd5iAJW8+gxyQs6Epg+wAc27e9CT+JP2P0ADPIGoV54o+YGVV48
LZTHPlGyo77WVOZVxFESJ0JNssGInCiPinpLc9TBf0yCaDpqENoUjCIXq9OPsAFWrBJ32CxGVl4N
SxUecy+ngwl9CE2F033oLRwMkmgmvwFOilOpFAOIPdZPCQDU9A12cuPSYItsvHsZw7ZPvFx+qOps
vtZqENRj7TYfnTFo0DLgB+ru7HCcNj3qBr2uIRughQqq3lnxKDbQepLaeGXsT8LLcjEdv5/1qd90
a85ebg75pT10s9/LJEX6sB6Vo46/VZrThWra8hMFSCQ1UUrnruJLoZhzKxwcDJxos6dlkd3tbGHe
m2a9+CI43e2jammAwMXuJzvR7J9modYNBdHnKNqmrTtZAiG5yJ9UXT2NBKNNHCRu3bltLvRiIMVV
X6jqRI15bZgdNAOSdC7nttL2tPANKkRDdUePgGcVchK97yALOFJ8Dj86qT7ts4xUPchmUmN5burb
fmF6VEJSfrXGsr/FUe59iwGFHIRsOmhz1I6IO8rSBwkwgJ2YdOxr+h/jwetE0TPI1XhlRMYUbSvm
DoWVJpE/dTR7Ps2Ba28owOYpMyKB1aJaUxtrx13LZuuih5N207UjfZrRIrrcpkH2KAQyA1Mrg0FT
4fcM0hZzqw7/okLuA/IKn66PIZWEAqtOm4Bw0w2Cyl9dwTYkhksw6DOiGDFccB15mVGOC7C4GwhR
7Kr52iJ72YdatFAnNeEKZm239Tg2k+ZG63wqqQ9iv6msn1YSowCw2NrdKCnSG4CuU2C7sglko47o
7xd6Iux/6K2b4JWZ/k36/JorRsxFFqS1Z+LcV6T/xipo/beee9WcUpTXJRQXqRuuYZw5DCr8pwS7
Ld6eYjjB3Ggwt3Po5J9B0JtPjt2OxQGHiHGvCEW4CC0OC4FMdRJQASUUB01PvDjgvMGk3tKhJTdg
DC9ETMbHtqLrExnddBi6iK4YG6nHGbOZD/eONfHtxzhnK0nXsdhvA1fABmR4/J9T6Sxa9Clhfk0O
cAciArBUWR2TFJQy2ytwEUhzVGAisAgqTp9XrtuTFN4r9IiXb9/ImS3k/D7sMytFkohogslj74FY
yG0Wx12QyDb9y8b7v6Ezfyu7/P9BdfnqafifxeXbbzPggv9zbPNv5c/2uYNi/XP/dFA43j8cA1gy
YKS/9OAM+X86KFwcFAbDEG8FMy/+c0b7vxwU/CmkQzZgLnBfjrvCDv7loPD+Ydgm5mLhGDh+SDL/
Owpz43SI4FJjKnYcmJ72ehcAQU6HajkNY1nWMfJozkvwO6LqFgXSZlqEw4kCa2AnRfIFKOhPdzSi
O0ef5r0in1pvBCKYjF4xJWnvoHdztYlAEhE/ipErQGkY3rUmnRAxpMfeHr7kJCv/8OJZHO2JLs6z
F//axLGK0f89cfz1GK5hYWpjIgLpsYrZn1nJ4ybPkO0hGEJYWdVR9uTUJEAazcjOzp7YCEB7h9oH
BWoLgblENMwhjUmhIms4U8ktUdL1PheTfdXAZ7jQdTQLtVtOa2Lm0D8oyAsfpqX+xIy8ffvW/7im
Tm7dkPipPME4YOJz9dUE8OzWEd0kZKFQnmop5sSBMNUjVWKSzgherreeEsQZUHv+Rupi+aFuxieI
rPp1SW38JinKAmSQLNM7Fpn6Y9osCION1guxydo9Kj+vGH/FxoD+IO6+zBXomUKPh28cmpHqsMMq
7zuXE7imz9iBqVAfQd8YDtTHOOSY3YUVvhmO2qQcfeK4GUY+O+CQhW22YsrcSZd+//M2/jfmkv9v
PSs0DZ8NkReelZtKjd/m59PJnz/w13wiBX4VHWjCWp7QDZwh/5pOzH/YDHwDdMP6GRgI5v57NnH4
Qw5kFAE90MGbuv6hf84mlvMPQnA84BKYp2wHqMDfmU14jmdfIa1LHUcWwxnxE2BDIc4mk9AWUM66
ioCSKdN/2Jqo7+zKgpKkGfWE4rroiisyFMZ3PqHTOWy9rG2z5NKucVfPrXP28bNVm3U21bZv5lr5
VFu0fuD8tu+4R5111f73h/rXZTxeFV8pDktAEqcfKocUrSnjyCIqtug/idbUHjiVq9sKsHy+8RLL
eJTY0aNtw/m828aAlx9ykhHpMzRtQd8+1rtk5aW40pet7QGVhX7dBqo3oh/6nzdkq9UVkk8T81Sb
KJJnoHmGxabUCw5qcw6sLpoBfAdFSxjizhmHGERVQy64mVMv3wpjQOhT6RlFJGvqycTEpIKuZZCR
CG9Iu+x/6gSK4IAdqx4jXFKJbymBGY9eHxuUMts0iy5HYKsPMSQshI1xon/s1oyADdwXpk3HrloE
rnLMkCbaKEUuKNxkDzJPR3RJ2HNQMxTkVN5V6AOL/eJCezks2HKR38aZuFAtUSskMkxtHhRDRsFJ
JHl0nBsoV4GoRwWIPYrbIEUZkgOu78hu+b8lbvjCC5XtU9Ix78osIc6uaMbqEjYVOTDI7HhTCfJr
NNoyIeTi2ff3yuqyDtuzH96l5cHngb5YAiQ5/eHZa1csgqCRG0nHv18LKDaCaL8xychJ9MR5Z6T9
cUSfXZAPCHAodA8+1/PvCIAlBZmsNwgYqcvOp5OfO1eOQmwTWCSI3QLtWhOEF1P74K3ptlTssyTe
dz3UxW2PHD+m0D1xgiyzOf1sEWX+XS6Et21ImhvHA+518ZuOfJdQx5hzKrIuWAm9HgxK0a5af6oI
r33WQv5dplEdo6FQ4XYUYR5tNbqzlN9yrfGgidUYF5zE44jqLNQIpdfg95D0Jz+2FCJxpRRrqbGh
BXORFQSgbC1nBghc5VHydSkJbntnI/DKTwXO1MV/x//iC12/4WeLqTfTUlm5H34xDguxhGa0T/JJ
26Fh6Q4J8sHrt4eGcbrx+DMpeKano+XxHKyCxtmkIDKnt6g/Ctx50vkO0jNFqSNZUYEw3bQqwRNG
BzCjjZpEj5UpUWMMedEAUwYEENFC9J3MUk+LpTi5h8JWamPp+pizGcmbzzJcCGf1QJTuRpc/5Zn0
Wd95gpezp4OrCiMtIBm2qvLslUWlQ9uJmAbAwZUL6jBC0l0AS8BaNw2I6tpuDu/ypCAH3kow/W2Q
8BIflWSk/gWFiXaTY/xU1D5M0szCM9XhRqooZ5rog2OImGXT9ril6qG/tCOTcv5Qh32H40cZt0Uy
6TGtvRbXALxzwrTffrpzEyMwXSTGFqse3VpHP+f+2K1Jq1/lll/z6NeknJRBZvXlAZKK/s6LPDv1
rUPBdVh7DY5dSEg9fX3Rz8Zexm0oSDikMGm61vtxNkGqWjLiCbdW2zZ8maC6f1ooT74iUUguXdsc
EezLMhPvLIgv12Fq9azBrmGzJL7AEFXD4jZKalHgNKIhGY6i8dJo65zprvmXGfb5DpbNO1f9swCe
Tlvr9tXhvlH2WBzkT19AVxJ1UThdjMBsRuLaFeZc7dKurm9kqFH+0NMR2rwFvHtbORmRlUMWA3ns
Msu8ytGxJtveoBnip267gPiH9THTJ6kGZ5sZkXUrO1KDN+W6kaatVMLmBvdmoNYzQoDxBZ2cT0NT
MsvFaOIvZUKq0sZFzMDVejHc9m42kESKtq+4UJWkykxc4JqhQfUjcPTZ1umZUWRi06wBPp5caX50
BJF/R1PTQuizC9la9+nMsV4QeD8FY45BL4oEXrKCJIlbgIGdtWVGXfatV5pUenrS0ukN9+Dc3x7W
L6Y5AX2OfQw/MAI6TLpnbxojZOipmFZ3MXi/kq5JUdqK5HJK6fvqmVn9R9ezcEmzQ7QhpZ1eb2JZ
oFhT5AEu4GiHB57EEXwOKPAsegjxnFvNO4PpxYcrOBkL1xagyByATmfz6kxTk5zIKg+oPxZ8rrFY
pcvzpWZm4+PbL/MMUMKHu15rPUpj8uYYfr5/LETeVhn7EMpj03g1dYnc9yYFf+B9ffep9ga99xPN
mq5SQMEPS2xj/uzwr2hkHPXG73fu5sV8zN0IZg9263jLgX2fvusuhiNswL4J+FZFR83YmG/GmlYf
1p3sClotELw0W35Obk/OgqXaJ8OyXcBbNgr/WURXlUrQz8JNeucnEed29PU9GcLh3qgYMNOdOcI1
YQHhzawskJB2sn2bVeLeFTN7PlpJRLuF2YxjqSGouNyOVGkpEIi8+IqLiGAfrfYWexvOoVCBYWlO
um2GIbnTAXW7B8eCl4pFUcu7yxza5t8jzf35hfl5KcEYtpTr+en0nYawXFM5Jh6Qudk+1A5tO75h
HZp2U/3tZUBQwOTlADCR1DK9s2vZXWsb+hRpfk6U15OGaPIAT634NkeJuEFOEX2N7cU+1kW/4NUw
3O9JSW/h7UH0yvywng8ZRPxc7CHPvh76ldMQ2XaIBSMi6gdRafVIfFu6t+yWNvcSuXgJ3r6kWP/O
k9l/nXgpaPF6BbJM92yOSHUAR6R2hH4Oi8bCzFAQ3UfGQlNuShfBKUGb3W0U0pn1iZvuyeWqm2bb
2/xq26osJmMzegMejqhvKomgf252oM5ZpWqZOE/pQgV/25BH+DSUBYk/79y9fOXuOQiz7aYGZkux
/vtni3dFzPk64zgk2WE93iSwoAsyNRWmrjG0UVwtqnYw4pSOOfhka1EZ0XU5CA5ohf2jNSON9Ax9
hRoAejaGd27PWV/e2ctlc8b0xF8Ka2XFVDy/PbOOiHmpB3o2GvzLi1Fh4/ezOhxvx3BM0FEzGu8s
pHi1P+ijdjn2Lv2OZpGZIhQUJdgmHul2ElfttVdTOrQ0FgYyOn2rddPch78Ljy/pVH2Tz22yhpiW
6pc2CTojtSarye+MBemE4OQwBJCSEbq1YDL7JwyTmOT6Po4fbT2uY6rMpD9/GSOa/tfJYnNIQKme
3WD0Gh/7tjN+mIWb//aw1+mbhn18z1bEwAnS14U0drnu5egfag1rTx5Z7u0svOUhNIbpVym5sWvk
zJxrBuBnjJch1Vl7I6Q7eMYk4iaGirozsy78Ag1t+NCmTYwQerGGQ4vEv9oAIii+JJgYf2YQAH4J
qwz1QNfj1llxZvk3wuhWrnlbsrQ5ESBFcNhFzmDu3LUrpyHX2TshgUfkpJgfbLPvs3c+o1e+XJt1
D0DOWuKx7LMfOorIBqVaovlMY+11EkoNrCEO7Sxuy+Nsj8Z/MF2xurJLhsDJiqufDfyuHtIyAQLv
D/RTiC2ccZDUyK/i2UNWr1bLZDQ7cscRtP1hdU6/i0VjvbO0vDJ32EyY7C3WmYNdzenwZjeD3t4m
0oEygglJhJxqVQ4WyheZ+GL2fqIKiz+IFktI08bxO+/gxXaZ8sO60LIRYHGT4uydu+VSQDNwQ1+N
RbJNV4Ua2K7lR2dVe5MYxKMEw/fODM2X8fKTtl12OCs9ia7z+XxpgUn0mDU0Mni9DneAOSAB3fZl
g9NVLTlHJo5Wvbuxxxyfp0C2QoS0TnV4gPrh4NwIHZjmpa6h10QmjuaPLZoPD3yCAwC78VHDgZb6
GOX171WWk0NeanOLwH4JmdQQujAHyDjV460qMuAhphbbB14uYo5whbJlYErirZF6JcqnwkXv74G5
4CBXLLhKkdYsFu160T4Ki4LTpsQefTtGWvtUNa75q0O9dN/lKsUqDF2NLmLqGZsunXKxr1UV3ufV
UMd70gSWnxazZ761iPa4MXst/t6Tb5CiPp7IMOtFyk4aIgCRcGOYGpjd+iW/FqPOugYVs+m37Otc
wzcXbcAu7S2LdzGM8fhVORbuEYmf/Gs4uilyPHQjFG0Ivv9OpB0m42lW7ocZ+0KPdDOl1Ulkbv9h
gV5M0o+smg8V3i3a5iRdfK1tEu84omLPJ4rLTq5B1YN+tNNMrn7qxLqt2r5JtzZxcsqPJkNI0ivL
nmLZ3E9EDlWaBu+ps0VGEFZoEh/Wy/zKrZQCDWI52uckTOKfDdplrPpwhW6yuaw/W8OInynWybTX
hwnLcU8v4KCI8P0tUCqW9HfN4m6OO/upRkx+p8y+eWg1Z/wIkrOoNyZOgWhLsCgeDVZ+06X5rtGl
L6CofJrF2ulOB83Ltq21RkbllLooVyaV+hSj5mt3SQcYDLXCorVbmZTuY4oqPsOugUDetCC0bcTC
rstPCAfY10XqZRe2PeOjJgqYXDOCI+kgxKU4mm5VVRviQalVRuMY9d/eXsBfzpsAfWyHHch6Bofo
dDqDuAmVLXLgHYIF0jhgZbQ3c4/P3oLDhf9lHIO3r/fy6xUwkmnQcQ6jKHjOwiviClq+VrAgk7vK
nCGXO4vl9r4VhBq+famXj4YqhU0J5Rl2cpQFTx+tGPDQVAkpTipT7keQUNmNi7p/Gyl4+dTnvHeW
oJePRnuB8iM9J/oJbPRPrycG2aO4gyJakbeydQtVXpSIQ9np2O+yIdfN8Nm+hnWOPSOUKUKP/wgC
nm27QD8hBLdSz+9CFfIZ5p51TXiHdhzTWQRO0pE8a0YtWY1jMmJ0GNr7MevJ1Hj7Fb+yArhyfbn6
Ksxm6T19ZFmZFqmPg4cjcJq9Q6vEuARGtiI++rgbwkCAtZBB0cxIcv7+pU3TkVQQaedyC6eXdlUu
Cump0I/nrLgYC7vftdT+jlMzlBfIKZtDrMFvffuir5zkXIhetkt9DAzf+XlIU+1oVVPOkJoMOe5p
gZKBm0L7Ik6zId1jg6HZvi0G/Kyg6JN31r5XBjTjmWflBriJPyvj8x+9sgUmsoqwbscxfySqI/aW
F7x1q9RGWILs+cvbj8v54+U4ozOlU0kgppawgLMxbehzQd5DE5KuilxxJ9Sif4vQcI/oLhY1HwYM
va5PAmFUQvJ34ZshG7Hs+0HJuPM9s6Jwl80E780Ibr8tHLnInrPhwOxcfZ3AcaawBhLEGhVbiF1w
W6Joie+cUKXfCQ/mnKAokV7nkmUKlEMXfU7Y7VcBYjk42dU4EetTeY39WXeMZSJoY2KlG/HsSOYW
z74u2KUTjrVU2SeChsfeZwb0JCGoHdj/EVyYS0xhEV0ODhWZAP0AZVYvAScsGjmjcCZinJl5TPXD
rAmEp0uBjydIKPf8wFuxYsJwfnwdS9ulfxbm3ZbkIwvs0gwfdgO8vfrmOMPUYkXtReFrGHdRQOER
I4MnyjJ0e7XbYtyO3PFpiefmFhMMuBsvQTdNf3rJ+g1EdO0xB6MYofyfAIwUDZg17izWSLAxugpJ
LIq/TYubjlw+MP8dsmRlazQx4u4XYFPrw6pRAueAv2MzNlEUPSQp+h1/RCn5252T0MGqkPczQAU5
PthdkmnBNNXQVcYW4jjJMFkPJI20ZLJY6oJ8zxRZVgTETdfvC7D/sDnwTh1GaoSUKigVchxUWZzv
l8Fpf3mAJoH8VEjbS1omlC/NuYNkw+7iImwk4BeJOyMjXSE06Nk1CDA/YXgafzDzpCbasrztt0U8
1UdZs2fhYDUreoDsNNTGmCrzJ7NOz1gySwx5elUV+S08haEO6CHakR92eOA2RRIqlIiGsYijiNLW
XkFBobErjGpBKE/GQhPoXUS1lfYjnq7KSHhmK2qGr9C1i3LfOklWb+Kpdz5PyPKA/iQahgUcy7wh
Vtbc2go40/d4IJfpYI/a9D2J1MpU08T0Q48n60fk8TWRtaZ5v9mcWRBwMllVeyRPTnLIZ91qLhLK
PNrGrtzqt1yWqaUQUaRXlmHEOP1hgGm+KsMhR01pzl8Gg5DGGitJch0n0ujxL0Cp6tzS/CGWsPYQ
WWrMRAmOk2y1naseU39jdbvZnc0FHks/A06DmI0TfB60oLHUTI5pqHSeqx2RctDurBa8f0KzgBOF
pC+qPB4s38Ow8sid5JVvIIXLt4JsLnkUemcmlyqlcr6rqdj8/QOHQBJES4IjPRBU72w2mlNPIc3W
bD9RJeWRphNzsa3ps6JD1Of02EZVvM+q9r3l9rVZcBXWUVOljofG7nStIZXdmlwS2P2cHRTdutix
Ns5gTvBDKjp7JPTSMbCne/SXFi7SikL92xPxK1sLD+g0YhdKnOwwzm7A6fS009qMbzqxygtrqMR1
FC4mYsr469tXermic6hzQBqumxiageu/f7bGdHXXRg76QTAr8XrwGMomEMkY/dSsRe2t2pK7YY6s
dxbzl8/HLlSAzaQBJBziLU6vWjVtZeo9pnHwBsuRpWGmdDBV94urZ++8ypdLOJdat0543FBvnLft
wAflejNQsDIWvbrOAA2A2KLa03Uyu0UhvdqAY7v/3Kb5O6vpKw8p2SOZtrWSd0Gnnj5kmqhIpAqB
qmeP4kav8BMuMcaGhRf6zslcmPxdp/tDcvXYIXoGzbtVVXJ6LascIr03O4j2JEcPX+o50f0eCedM
jzrHzKdSMyEmzbGXreKcDO6A6TjgvsFGuUutKXg60UD8X2ya7TGLwQe+Pc5eeRmriM9yaaBKnbF9
eoMOkCBABk7oj1k6XpN9CLElh6EFSe69/torQxoerOGaqGzYL54P6Ti1unRYzJDAYVIBDGwoQBXI
t2yaUbspO2MI+BedfGdIv5wzhEkde9UpcgShp376gLO082XWTM+X9LuifeEa1LPzuRCcpzVzWp1f
1ZF2L6HPBt75e0dhfXlnrL/2kjn+0GNiNHgvNow0Cwox1XqIiZmo25Jiyhd9hte8KWgU3r/9g77y
lmmEw921PM53fMinz0vWAcreDKt3XM1Nu4snjwSkmMk63QlzynnqWP9odWHzzqb4letSXmausk1O
lY67fgnPJiwCT6EVzKswGzJI0OFF/11x9EHJTMI2VI+x2ycdGRrv/LyvvFpkLZxh1/Y4QrOzc/Nk
h5rd0D9l0bSECwOBYcteq6wCh03ZO2qJV+YsnpBiG1tWafwRvD5/xlJ3cJXyoQAzUH3glmB+FEHs
bjBEc/5zxo90lNborE5GpSXB2z/sa0/q8Z3qTM285BVl/vzi6PFjzAdEXkazGz2UuK6PVPf1ay1v
vXcu9cpvyTGddc4EJSaZKU8vlbmgdWeJWkcscyXI2Ki1IMRKFgYFheQyKHToCWbahn/7OzF4PIvq
MQoEnbXh9LqNVeYgnWjTilY6vx29qT7prguFh6zow9tv8+XEfHqps0eUY9Olo0HPNIk4229zjAmU
dxBfvfNZrH/P6QJg0FQicx5BgcssdDa/UqbsDT2dsyAt4xKpvNvelnS8rrRyQdyGyGz39nP9Qcaf
X5D0ASoB0LeJWTq7IP6sFKV+hmtqaAaELCkBmNCXWGjqwFnM+iZM1PjQeLE37dyq7+4zqoafaK6p
fUjjJ9pYRC6BrqNmFCMYW6lVJCdVPmac9Ah5nvbt23dsvBxtyC1YHznKWwgTrbOZgyMPwZKuFgfx
oJISeWmUP8VjHXe3DXU2mrNhPxAgL6D5BCM7y9+9U3SOr6kCl+Pg5aSkR0SafcZqLjqfBKuRsi+W
oq8qX+0zMmvDhwFD21fdaJv7Ca0QCMAMjvIOkdDwVCwuXqKigJe9cgYKg/qhNxub2ugoJLz9rC+/
YUpEiD0Fg4/wAetsgAsHHi0cmCQwJwPDjFG4N5ObfQtJgH58+0qv7DwQ8rDo0BNkgffO91dpPzuF
o2VRICkY78aiFbtMDu5d56byhlr2clfpzYiHy5Q3xLPjz7NWBlFBDO/WyQTICZJg0LyGDs2ct+/t
lR/cRPqBoBfZFmWCs7ew1AM5BUnCDy5UuVdxsexI26tI1E0X6MDsPIGUxe8Msz+iw7MPA5X6KpHw
2P4hhjydXNxkmNOp9jTICrOJCzXPjOtEz5fGB4cy6ZsMira5lViT5S4HQOU8WvAIfxp633jX4dBO
+K+8kRIKjlwTLg7+ys+ukEmxL3o78vZvv6OX2xYOV0wdaxFTR7BinN0tqVBRX1HjaB2qG2Y3YxtX
2JgjXx/CxL2wCCDciLKX4LBKL73hbOj9evsWXpkiuQXqimix+e+fEfZsRWeJdzNXRGg2l7jYqVIb
flnSXT69fZVXJkjSN1Cl4jMyUHmfzVfN3KIpWEIAyNECoicfhRYsMHx8x+k7WMERp/23r/jy01gl
bsQiUEpDm0No4um7LebaADuY4KbsZyjsBlbnR2txmmsU0uFOq2JxF6MO2ltzrY4eBTcFKcHSaRln
jnoY40i/6uDj7RNBH+vte3vxsxt8rIKjgk4zk+wCeXprTdrrQ4M1PHCXltJRz97/81LOKgr0VjZi
X0GniuGjmNHvSTPH0DcKG/3K2zfx4vvkJpAKG9hQ+Dw57J7exBx1RHhXAx7SqYRRVRTLETk1Yp0O
VGYBXewiSoc0ePui8pVHl6wDfJlkTrl0U0+v2hnRqFVJGgZ9a4KEaYHdNzv2reUCoxO6ROCVdip3
EW79D0YWxr9QW7Y/7LgYv4+kvVNtk27ze54WoOGIB701kcml4EWaQ/jNqHQMpVqz2M1m6vLxtzMi
kWe+z5W7i9JwuB8HU92ziQUeRU1yjH2sKabY2szRezeZ0oLcIzl9t+y0AqyGkf8uH/Tc2S7guZbj
YKYOyaHRjOEmsy346txnDKJFDBYs/lDa7+xfXvmN1vREGs7UQtmSnv9GUKeaWioVJE5a+5Bp1G1n
y2hHWtYl57d4x4nae29gvJgR2MhQe8bng5RuXV1Of6K5nSyMxHUbAGVuD2RBQPuoJwddydtj4c8I
O5mr1x2TsQaI6PyHNez0Qv1og+ISC0/nSnHds6iCz7CivZkqM2jckthAj4Q7PLwYCqwetBtYuY9v
38Rrb5gNMPV9vgAmwbOHRSImG9cxFdZ0nYRqcpUD5oMRg3Arg8w2mwOS4vg9J9iLIwZfnk5rjpoB
Uz/9g9MnF+iEEG1ObQDtTh7LBTNKoUMEtDE0BTH2hf2s2m8K2uw7AbIvH3fVlSHYoAvp4bM5Wx5j
rTHKPhNtgPzb+2LQTQI0Mjfw9CFOLH5I8MBWiRRW9tuv+cX8zwOvA4oJmX8IYDl9YLWkhWOFDVJs
obKbyfO8/SAzrNBdIS7HIu2/v329l2rJ9YLsP3i9NvWfc7WEMrWwK5akxSSe4UKGB2T5IeCUZhVN
uL+dCBeGnaqCbHWs1S10l26+acaJ7nxiKL1/Z6y/tOWs90O4M4VNG5WFffYCKs2JJ9aUNtDmuSLc
TYVKNluUyH3ky1RLYRYtCgVNh4vEg0CZrnrsErv2tiqwEW8xFLaXusJ7fOE2UmYBHpV2xPCM7ost
tQ0lk5lT1HuVj3SzDYgFv5YcPdEFYu/0dmSn+FUzkfqzxTY0ak+5wqwdUc31G3L14HJViblckWyc
ftGIgco3Y+IMUN5C5IGZMc4ASk2dm8r7xL6N+zyElC7lZ0lsY4dZvYk/6hqJnFDElgHysSkqYOSR
3hzbConhvo6a+DOOC+tmGYt59gXtq4O36DBo7Aa9ZoAlQ4a+1eTV9DMkBl4FI1LePRzrhgwLdMN0
/VLyHpNHIGzJ3gGFJLZlMsbVgaSOuTmyO452BABNxVFyPHgqR0H9HxPQIg+4ChAHDbJrjH029M6B
hi7JhaFVzL9nT6kmMJsE+dzbg3D9mE7nNzxfHAGYwKkNotk5HfR1RDdpJA46UESFHhAtOVvdTJeD
RbX+nXWV2sDLi1Hho1DP8ZOGmH62sDZ1ZaZWRF5Dxpmx+zxoZvkld0shaC6sWjlt1JzvHFFDvEFT
Aq3cqKTxULYauCa2RvqP1GqnAb0jnO9ttQzqtzA6mOmuri3zZQ+s/imjoLp6L9EmXuSaPhlXuHJh
zmsqJfIF5fnw6HWqEr6CrgTVVl90FsouKx+InpHxtm7WoNBp4ljqE4g7PRF3TN7oqsB371SN5D2Y
LJuIlRDBj/IbXWLT6QlGOw7AV/vtoGPAAhEQQ8mnuYcAyhx70CSWilVz4MDr3YJvbn7mSblMqPH7
TCeAVB/vxTzrju/lRoTPvTORH1perz1UzAR64MC4vKLPCZ2HMwBcB6dZIG+AIiurLQ7jiUReq6i+
ZlqHyqzv7AofUQHsA5qM7Ry8CtTuLpvoRDPnWBHb2piwnRKVoblV9FtHf84Rhfh2wblwF/YFi9uy
NA7F4XIsD0lhRwZUjU78TJy4KT6b0SAtf+p0ysKUk/WjPRDQtp0nK603SBURw2RarP1kO1MbASHB
0fWQd+6nsaNSxd8pEvPGJLUSyy0qHCJETGsO7+eoqQUKpcwRIF697gv6e3OghyOTX62RNe7DlIXd
tI/ntLWR8oyYc/NemWtirtIsMmZIHN/mEXe0U3EbZlCPO/h3DO02u1VDN97nkSPyYA6xN/hd6i00
CScgjm2ajIM/i1Ybrz0RZR8nGSXmHqkCFEVyOWbfGVVpbtkDtuNWD80BZEtGdQ5Ts03d3LM0gEiz
PoMEaMOCbOWwngmXaPnH2iuPVtR/cXYevXIq3Rr+RUjkMG067OyczgQ5kjNVUPz6+7DvxE23GvmT
B2fgI1cDVatWeMMpaPIZbh0SGKgfpXb3h5ljhmlXYLddWBeO8z3Np2Ci842kC9BIa36JI29+37e6
/rUDxIFfh4yRlRnNIP3qaHUW752p7z/mxgS5yMgFPwpz55qYkXvqBXhL/MOFPYGqlYhwfq17Gf+K
PZkFjKqAX+1qqFSoOLrY4Lzr46JD20u4s7lzMgmWeuhyhOeLUX1FMMT5eDvsXIkEC8EFeguwGHJs
8zzsWG3HTWD24kCHcXw/BlFyj4L7Lx/C3Tt6CFsYoyu5zNLKW4aEjHq4bM+Xi3FvQLzREocqMnPc
tD2XWm7S2pz+Qy4OgGrQ88Vh5b4Csfbm9qNeSWdo1gSgIr2lkfnqvPhX8aqQytDZN+VhrqqERlcy
hwsu4K5qTZBHSGZ9LTJry2D0yvulTqYLzU8nnVm8/f5u0TotdYhsp/qg+fiGmHXjHHIQlEefds/n
pB2d0z8/JOuRh0O14DoJVt9TCHsSuGzVh6qK51PjWtQ8rhJoivTDvRdJl+ZeuYW9uZZAWQ4zwqWN
Rcq2Budrht7p1kCHSBu0AVsr1xn/KLuFpOblo5YDj6vyB9XMdHRAmA/FJ99LqvYO3Jf7tc9tDDJu
v4Vrb51KwaeYAoJLUX/+1nu9dCvlpqgmakHyGacrEB+gf/dD2s+Hrp62TtGVy3tpIcETZ3jJyGy1
rXO84rTMQw3cbOrsfdsCiAB8EzyBuEk3PvBlN5fJ3DJmZ9hA2g11+/zZ0ibxRktkiH81unUHKqG4
b/h/9xFp/EE65XAoWuzshiEzmEfgyWMVBgDK3hlDKtLcwrHJRXXLNbE/aD2/2bsKgTjdHBx/f/sr
XKnZnAX5DKoITXq247pmc5HgdYQtD0nfF5/h0cVv4OipjzbWeN5Ow6zpWwuF/JBolvMhYAh6l4to
2Hphl10EB19LPg0waGZg680AhT9wKy+VIJPQBTvZgxuXH/FT1NWhAOPZ45uq2g+J0Qt3L9PM0GFt
5+UnYc3Gl5hrcyFJlwhKAtj+mTWpjqSjPXog/QuaU/VYyy8goqMPdmTMG8H5SsQCwk4lAJSdBtC6
EYbvTFqh2T0c8An2HgVI1sMgU/moNxXq2WD6H+Y5Lzeyw6WcXCWitIaphqizHYZKq7OjxcAj/YFh
ludn/d50qu4z8iNotP775iAGmxR5tPpwSF5tDnATGdIOC7SrFpY6ZpNffet6DLP9frTB2XqquysR
TjwWid02xyVBf4qMqPof3jHTYHBMxEwfa9Lz44TxncgdvxGHNgDaYI+68djNCZZIlp7h4DL/Mri5
N3L9y/BEccd4ndYW3RO6e+drAtIIgrhgzbTKivtCJOpHCl0ZZai6Sg5Fgj7uxste/sXzj0pdS9iF
NkwXUfdXQQMzH1eU+sw1P6VotGLPZeOMONdizytNUIz3QbzNuQlED+OdlI6YnRgvLZ3m/7RcGL83
fs4SD9c/J6Dk5kZcWMzrwEAXoYxaJceDH2O2oWJChDUOyF2NPgCtHpmAqtIlYmX6Qq4NUshLdvzt
9o+45LnDNCUV0ckGGK/h4Hz+FYJAdr3SnPEgDKs3cJEE4B+aZRU8qsDFWmTuNH6ID8950Qrrunft
rBDDrZVvv8M8AmUyc4hxYtO7rvsWuTh8HzKj0ab9RN/im9LQw9+5Mu/ucfYpxjuJGGVOrZuYWzIe
l3MMYixjPWx1l8EAjKrzJ5E0ItJYtuMBwlHJlH/GQMBnOEd+ZfHulDERYrsMHcYUgS4tNSywi2Dx
d/Cl6HXqyGk0uCfjrtqUD9ggNQddWs3d7fd9GYZdsA7LBHIJK/Z6fIECKnoepZgODrk7Ix40vIeq
BtoGbPY9TIHprayEfl+CfzyYEuPJ/2F5WoNIxNK/M9zVmaNPlk1AwtTBTSTy1jKzummnPOFFT6VX
a37Yd4y2F1c4Z9xV9gQaFPhppG0koa/D1tXWJwtdbMZJF3ATXyVos+OjpG2CbOEWavznvkKe8Sk1
sDN7AxoVGlLMdOxtRDP3W4MMvPbimKOsyVzK4CGohiq/cxMLwWRGeAJtPNtHFKIwZgRYWoVhwU4a
VLW7RbMfJzBGrOa9FQFAgH2YWC2871T7XlkZLe1Kb8lIUc5D+pJpLo1tRNwgXZc5RmOFRFjNnAQo
X9U5yWM8FgJTUpTiKUXiNr4z8f+I0MxHciP0AhR9u6JCpZrNEwW7Ok/m/kEObv/dH6bmcxdJ+33s
Jnn+CQXe/L6lPMAlT5EWI25uNyeUiu0nD7dhHMigm2wA5y6zM/A18JF0Sg9AEuuMSaId7xbS5qC7
Kn2qbEq3osYxQjfr6nh7l73WS6vPSybMoGQB9XCpLLfrX0XGGMyBLvUFsBWYrY1PiUEpum+AbIld
lNlmh8qtlZQvhhajY8stIApIj9Ps/TT6rtXvKxct7o9sRUYWt3/alUuHmSHELNJGWtfrNjLwRNH2
vTkcxJxq35wkqvawEtofo+y/IBQz728vdyVPRc3Nx1ScxIvsbw2JlzjCiaFaekyLDjHw5jhlw0aj
7qG3GctCHL1Cr62HaBiach9wH3R7WdYF0uBjL8tDAEVEhqWUIGHr0YWajm84VLG86+VbGU3RWwni
29742Zd7xSNN5K5kFEi/3V614bwgHV34mjljhoh5UTYIeRTdOD42PTaK/74YSxGUMF5gpLoenvTc
LbEyUTo2jNZ7CGbVHXyvrB9jxmobS13JxbnkSIKXAEjbz12ldYiuLWGpnA+1k+DXbBjNF40u9NEu
XAwYB5a9G0kzj1yaMYzXNPkEWNLf2IOXCS3NesBSy8idSslf/v6v04EetslkPJgPDtn1T0Ak3scp
qJHx6JLGO2igcyXgb6f2Nu6elSIdNEiLTidQG1Bw0LlhTJwvnKB2JKMWVQz0NZPhQcS6/tLh7oEn
TznpzTHp+iY7JbRjvmW48n6rZJV9dIwcmo5ejP5vBrzJ2wbfKOPo5AyGuePBY2Jl2WDLVXRpL3YS
n2zg6hGBXIPeDTG57WOUzXM1NDs1l04UitoGne5Gwvlpa4P/te5ULPYNyLv5IUVh8303pViv+a5o
wOfwy367dO4lFnNSYKfBWDG/73uctjaO6kU6tlRGcN2plyFZuOt5A6SrCYKcbx9kQtHaxQEi4xi0
dcYjbj1pdLBK5JB1HxqYMdrNQ5YKPXm0AeR8vf1DLrYHX4kPxBgeQriHYur5VwKBmdhmnM6HpS2I
D2VdNvfd0Bv1IR+F4e2GUYuPvtTQNbm98LL5z6I2C4MPR9zU5k1wDlYLV05E5W7rh8kcE0wXIrPj
WoM5A6hfOPmnJnEzpNlpK41AzCe18dwXQYflgbiBzGR+61Deny+fx9DSk7yn8CwKLlzfwb6tyjAi
8umE/fOT0gDjrHMY4PldUHTtGGBU1c2H2KcDifcFs3AMnafxkGC88KRsqhIVwGIJkig+3V77FYy/
es3AbpHRQ5OJXtF6xpGmOgVd3BgHlJMglkIOqWnOY8P0VEdG5e8nxsfVXvMj565IMXEMbTyecAb2
siy546JxaCSXuj7dyyiGOqerWe1p8JvZIZlsNBzRmrM/aPx8f6+QgBtQv8miI2Y/tb4f9NpUB78e
TdwUhrp5M5vK+S+tEoj6udHGf5pI5gEK0X4M/qMr+61DduUjLzqeKFMt758G5PlHdkajsUTkGIcA
W93mQdcM49dk4YP5glYukw0kser4GDne/ENWwYy0E8T5MQx0b2oOXau8U9mjxrxQyua7ifw0Cruq
oLN1+yNdOYMLdFYHUI5KK/zx858JUb6KlLUMCzDVThHEhLiNRo7vT880Z93xFEOhS3YYn0Tpxim8
TJ449q6DQg7vx7NdfZUbj/gRE6UHE9WaSsPaUKX+J4mC9x9hCOJintID922a90CEvBeauX0TOtLN
v9mwoELovunGabm8NflFADVpWKOQyI5dBQYfe4LM19mxFsPE93Ul1f3MTYG1DiYmdxSO9cNAxrCf
qyZ/F8jZ3M89Wd7GN7mEJwF8hd0CHnJpMqJpe/5RcEvzeRlKP+SAfLWHRkd2MQRCJZs9k/ToZ+Oh
QhLaDlB9iXFVfpcMIFB3OsTDeqcho/2WkIYihNXCHQ875sP2xk+8yC4tajtUNy0LcoN30dg3hZv6
Ze3ZBwOtzpcaSk7IsTXeY1JffSoKvLhvb9Mr6yGxiA41vSoCybrjDAFfgOqU1sFvbXwJY7uPHjNN
y795scR00sNSQ994xMtLAtguDavlO1ggLszzjzDWSIvHU24fOmFEYd9jx7LTyxx5O0tB1sgyxTAy
i+ajD6dh/teWEQGTrwIQZKnvscc8X7zNReP4qYN9iYAqOUCC/95TQ2M1PRe6xG/VnK2NzX8ZsCDC
01RgYuLBQb9I4OdgtOw2dg4TQ68HWnmi2tdFpz12bmrnx3/+nrQ4nUUZcoE9vLJd/8oM89pkMD+V
LOYL+tKI4iMqWMTPKi1/AQhpNmD76+3j8TKX/huXIBrLID/OX2fgxQjsI1J8zBwLxUl0IB9ghKh+
j5y885CAatvaPeu4+roi0nVwEpYrHlXas9QXz2Oip6Oj/48F2RPs+AElgrbGBAIdh5oBe4jw/xZk
lE47/+zfV+6yrMuAn8EMUo4Azs+XlWaFKzHWcgfUM80XstigORZTO301BCC4XRMM1i+8ZzW0q5qa
5gwKf8ZDwBh42PVRFCxkGEN/i94HRD7p9pbOULvO7yszS94hyDtRxlcWBkWqV/H7NrGqDy74AGQ5
9Vz8GtFAHI9RHS8U0irpv2P4K76U04Byru7MroepiovZBRIbegGEMYUQgjWg+TL7dft7Lguv2sUi
8Y4jGBP9oc8m8WBWrYdIhUyT/5IUQAHD00aqnd7X2A4HaqRHX2sdqQOK0xlWds0sAYQ4MDB8rZff
YwD93TIwjyWGK1rFPwXs/Te7RET4KpJch2nN6F3VkM7CxB7q39iSgVrJiKLtrovUlB3yJOPBscyM
7D04Je1twOA3OUTKy56UI3E0H9NquA90vvUhyzGpDF3Nyn5SIKCVUbHRot2E79CniKyvPkStiVip
4SgDU4axo283Cit/Rvsfage83wQSb4Ei+y7tS9CEvdHFJoo+Wj+/oP6TYYBmtpIqwbY0nM5oVT51
/N27qIxRkg1MqcUhxtlLtlemraLAaq138wg4AYueRv52e59kbMrs/mvNPPb3IGuqF4peHzzbENdf
zRK/wZ01qvYRVmVU7MGqjKi4ZEbyh6LCqPbZ5DZYtIgpUEDKI8TkVGnPDcokEWpIGUCCL57Qjfgu
q/TsDnPXEW1MAxTbjiyjAUHa6Yv0nI22a+jU9YBt+pxPasd8NnlgMhJbrMbIcIesi+Z8VkzEAXtI
ZjNwfSc8wQOcSVFAN8UQ31vCcGOUt7TOA+YkJy9Ea1f9mvUIXvoIn93eYQxcPAug2kiIiflPFkXO
Lx+QSBFCoaDlBqF+2hMZZfJEFzf/L3NyTq5Rjq4KBcWxuzPRyPhZK+RDD8rEL6Wtg+wHLw7esaPh
1bRx91y0eBHxo2vqM0mGD8ElZJ+fY7EMMLIRT0PI+ouEu3J7cKyJpFpJpdkEdKEjknhq3+YPUm1T
wlWkyp8QPmJvb+My8TZtU1i/CsvPu6ZZoKmJ789IisjK1DZ+7WWsA7NGLbwUU9T76yG0k/dlakVN
c2QAaIR1C0Y3BRL6XRTpF5nYX3lI/ePt++OV1XUe6Ajj6D2hiEDPiQLn/AXVPnIFoumao+4KNGGs
OsJ2Mm/1+tBkPUV6lxgu/sWqAjiES4kEh6aVk9pX5tA7Ya/MtsPXycOkUVQV6mPj4EZv3FbiuRpN
hEefyS54QK/wP6VghMu9OxltQ53hMkH0gaK9TUGID8+WCmbmGFPd7XvET+b3ok6s9I2ZWAqGj42l
3pSkUGxKbUKBTY9y5E/s+HcsYueLAzQnhY4XTOohN4vm+8w4CtnVeKBD72EN3+50DH+NvZ/F1Uuq
TcOPcpaxdqSxQKNfz4zhI0BwuzhVvOL3brH0KwIjL/v7qK+8L1z2o3xwADgtZidj/E2Mkg6al43p
c2CDauQ4ltWfLkl0GsnIOKOAGytsUNuqpm8I0+dUAhzSwIfN+PHVXrFY3bWAe0JOsfzaTAbuxImV
i+7e6FyRgIcvkHSI26D4NMwoZOCY2UNyHIyo3KrhLzedyxhPpykFh3jR3TrfAI6yMeFlUrtMCjFN
MJAKqntG4s5g5mGHttKpmOzuH3MkrldewzIrXcbLQA3OF7V7aGkmWoBH3aqbk98zWfCVpiAD6NO3
2zt82cDnGxyNSjq4TAzJXFDBPV+qi+O8iBMdGHfbYQ/T2I580hq3fbm9zOVrtBlLorIL2W5p1gXn
y/gMi2ZcNuOjBYrBOGhxHr0B8eC1oVuAnZGqTd90hrsFIbmSp0Dhp4ag6ATuvy470a/RmN2kyXGQ
cXXQ49m4Q2XKeqER07+YUeJsRdQLkC2fDml9jEiA2DKHXHPMPKtVVWxbEfBW0+t/iHkavtF9a7pD
kGpZgGFknNyVVoUeX4fow1c0c6CF6waKHeHQRlHx2etdAI0lw5uXHFPX4c5B76QNkcIKHJyuepzc
+8EwPhlBaQ5hzzzxZwrgoj5WzQTsSQFBQLwqhbiP2TjqvzuFfe2jxtGQO/Sr1Rvaw3a3CyLTqo6+
cvSnJG/kIotS2MNOg6ulgXssqyO5PzZeZRnJGgwjCDauX91wQysrrE9CM6mYoZaLL26uJpTKW83T
9swSGwaGuhxwDoZSYx4wgrbbMFNN80E4ahanCamw+Qjt3kAzRzUYvNW4sqNoZJIlZSrzgBhGVopz
it1in5RllUcqEKPZ0uVg2fD9StAKb2qzeomw7ZF7nTCCfkeF6diB0ceoTlyYwa8uYDKymx2mIOEc
B/lPpRfVc9EEuri7vbkviIVco68yEdyk9GIoVc93t9c6U2ToMj9i4WY6IREDowDf1dDld5AlKZzC
DDvk8I8Cb777fhZaGIg8GsOi9pGDdbtRx0K9TYffVWUpuMXNiBg9fYdySNUHK7K9x8DvFK0ovU73
k5rx++tiK0Rtqgo7155ekICs1B7xedg6tTjefr5XRMh5kOAWZKYAsIaRF3Xi+fN15Wz5gwyyo5WZ
iArmsWlRYeh2j/t4C3hSTq2HUo4s7oiXlrkzJtf5VAOBrU5m4uIf0wL6/28oMHl4klZnli/TciWA
2iLNpyKTtfMMJzTvQjYeuY6lkDXemXkJdZLvJUmn9aiq3wQyHp6xR1DjYliWqbCc0GTnXGve76Er
tLdl0Lm/LLdEm/L2K7gMJKiKoq5DkKRdgtfQ+RuYoHV6FfbJR2eqqwc1I+2WxXSQK90NTvT14o0b
4DIss97CcIexAEli3daTY9FJ2bT5EY+hxEDVyKj656Ao5tPt51pX4+xcwiItahajA7TWq3ZwNUWj
3smOEvWk58zrapRFu/6N6ky1/+elmE5bC2KESRFk0fNXCLSV9pwzFcceEOcJcUUQ773rv6UPo21Q
TC5awjwWtIulkUPPn4H46rqJzBhSqp/i4WknonmshJs8xEz/g5dRTsxdXGIqhcUA3h6PeZcqrkgb
VI50R8HPnN3sLuAOLF6izJ8hQjqD9TbIC0EUFkDh9uyULnkYhrZDhUAz4nvblc4faQZ4QvuGQAOI
Po743Dr2QmwtZyY7ioH0EOpO331SdW+5kLxofD5FvbvpinG5V10OzutQFrQmA8DzF91qNXjbZiiP
qOtPVSjHQAQfIk/THrWiowLXfDk6Gx/3QvKa5twyb3xVrAEtsgY8pWVh6P04VsdMy/GO7wfHPPVZ
7zyWQtMfoEY7dyUutTtkxcRvW4uVCjs/7cIAT/S7AB23nYOq53NXzaZAcXdRDg/KAmS0oQv8XXsr
3gjalxkJhFckVEnvPFKDdY6VYP7hztIvjnw77zQO2EKThe6b1mEk7HXl4+Alw0YgvTxtAeIQi3mE
sfxZVzBR4+clKW53hIfR4XafO86nyitAhDWMwm4ft+XOOY/ZECohHYEE8wnaa3FCG84gskF9fZzn
JjiQUR7w6j5C2nfItsrgpY51FULF0DcSyotnZA7Mk2Gp4BjkVmtJB+UStZppbI+d8j/RX8Am1Ldz
+6ik1b6//YgXG52lmPY6notaOYF2dco1TEczZlzNESW1/LdV9vaJZlL5g9k/3RkvnrfwbuuJJrAu
ZOWYM5mLrxyF4fnJsgnJftfXzRETN7CdUdkvUGQIgU3fjqfSMRa1nWTg77kwHhg5VkfE0/yN6HYx
PuBnOKTQOGgANKOAXw1TcPRsUCZIumOSpdrPzJB+CObCPeA1No30yEYbr+VMs2AQ+sVO6MChlF81
G0f+8u0z6ePcAP3zmSKs4WGKYY8+O7M46oWhnkUX4BHpmf69UcSjzq9AnHnjEr7Y0mxnioJFuYEb
kc19/voNCSsmStP+GGHbdFeYNDYhy2SnMp7mZyco8VcRaFszois2xDUuNzWqRQxSgfrQAwB9fL6y
FJbdzShlHVNX5AYMOVM81BjqOiRAWbTxmBeRicdc9OE5O3xp2rrni3FmNaw90ZT1e8v6DrzAuOt7
vd63tjnuAxiZ9xPU6I1Frz4hQE6k7gDYkOmdL9pJixE53lhHzKT9vW7Cxm+bwLwrmnzYyG2uLcXt
FDArob0ITvd8qSpH+zE2g/5o6Ym7E0J+R3pPfrF7L377rwGCDrWH+hYykyRva00UaChF2YwmSWSi
eQ9qnIZ38N5/JFniD6D0aHzcXu9yg4JNWi5BIq6FSukqIMEP1uBwDkAbtLH46UV5Enpz5Ls732H0
uzOn0upgpnXoyCvH/3B78cvzCJEX4ptO0rPo1q3yqyTrgwHEISmqUfinhGP/GT368kEjUryFEvk/
LMepN6DSLsCvNfaFQgibLaMsjnM/28/23Kvd1DK7cmIv/zaiLXC4/XiXp4J2AJ8RENxryrraNUtG
J5MGA3inh2fjCnd60CsR7Vshmp3RG9pjNVlbUKrlg51dogjjUfgs4BGAAFCLzrdqSfYxATvk3hTK
PcblVO7UqEGa7dompBvnUMcxIu3tunhyGxlvPPPlSWF5NhPTwUVFbu2n1ngq8Bu7L0AHmfkbrfHR
BGGD7QOGKBvR/NrrRbSEIs+lRgdad/6kceeZI3274jhOhnyqcuqvqCjRU01K/wdqSSNAyk0B5YvR
PAA+wACkX8xbmYevkVuAcLxZm53i6MZj/S5eNLNPc8kUBDCUee/MFn4KiJYywEBRDAP2TOyaMnB+
+NgchTNa5d9vb7LLAwyWjWbvIh4Hh2CxhvwbSQacK64E8p/HoNRxzVaQT4VFSWDYJWJUfp8cvN7S
9kHd+f/8qZcmAirZcBbY4sFqe2NmXfkKK5Cj3uT5Z9nT0XXMWtynOFSHtx/ygleFIBkfGVAQs/zX
fXX+lM6ARx8FpYfllBfcOQj4vDA7mt8uQt13hXSsbpfVwj+OmQVJxImgOeVG8bmo9C34ykXM4pew
BzD8pcGuYzd3/kuQ//Ga0pEeaHGwOLU5fWTKnb5TfYx/VWk7G9f4xecNILAtvEQgKOSLa9xFkVXW
GFvuhEfc1L4HofGkpGF/zce8vEOVIHpr16L7ITxTu7v9yi+fE3wxLRSTeowprbP8sL/m0LxsfJKy
WT+2onaAv1EI2cg5v/Hy+HtemVso2WvLGSAYSFkIXxyx8+VS5F7NOmuM44CK3K6GdXzCnoOx1MiQ
R4pG+3n78S4zUrqZEIi5CZBDB4O1ipNpUOnK1WbjqNOAeWsHY/ZGxDjb1wn58E4Vst1FgUudnOXl
V5WUU9jrNmp9t3/GBfdisYHC2ZiB/2sBsg7XcaM5Jb6M+rHHa7D61KMA7b7oTWZ8hRYCBC0YnWTc
U3ENNkLMlX/EmUk1TwwCB/Lkwpo/mx6H/tBGljHvtFYfnRDXmBbAtYJws+ur1h0wSzeTEt3nCKup
KoaqhdNChvb77Ye53Ks0iBcmEy+VSmOtl4kGzFA4/Wgca/DlCtSS531SQLze5Job3VlakR1ShLX2
hTttoUKWTOHvWw9nEVjn5NiMA8CmrHmHGB0HAreqOcxHywzj2ncfskbWG2CJ9Y2zrLKIx/HFQCFB
lDrfpBg/mXaX6HNYGeb8M/PS/6rJLV6GNNCeaTYzrE26Le2fiwvn/xdl2gkXCp7YWr9+9G0oCNKe
w5g8vmUOASq3jvx2P9mx+dHoUEwrGhiQIaCw9EM9gFWeA1W92PiRn7pUthuB4epLIHki8+bORSXq
/CXYk5sneIjo4CQq4qz36ofL+1LgJHxkJUppnVpALBsn5bV/uPrETOmQeSdbpZZdu5k7ZdTVVTTM
oYav5C6yyuCkdXnwsbLr+FfWAtnIGsQNeqlPJ5i+FQPANr4vTOpLRIfUC5Cv9hhEIIdtryrv0E0E
mVUOxdcpxkAjLvxk43589ZVa/+JXozfCMtfz2i0sq/sJlXfwep09eE+uxTA8Rp0PrTQthmTidh78
iyLQkWVIxmNn5+4eO1fv4JmZ9hHwJAnNkG01Gi/oCOwnpuavLDjCDgHw/PsZWk3TKDYXmOAw/mcW
vcSDRcng8zjX/kOdRpq+R3rViPeJJmgl2ii7aLuy0cX9RN+TkQqFOnZLuqa/0RAY/Ny4qfWW1mAq
d5UD3ON4O6qsM8rl93K0qfIon8ndV4dOAvWpBpkrYHRp/xbF7/RB4I6yF667lbxeXAqva8HIQglg
ISOsncLGwiVLK4CGoLs3fDQ1r/qoaYCvYozif7Sxbu+AZmVs7yY9KM3rj7NwtwRxl+dZ7xoKzQWm
tKQYa+KMG/cErgH13dqaf2lGysCvwxs57MD+fnOqXN/apkvGslpwyapofS13EJyA8w3RUTlDeSZ2
WrNgvN+rBM94X79j7olTFzZFmCfUuXfPkTNPJYDbXT5Nqt01VjS+u/2trzz7onO2kOIA211kATJA
arKO2zksGbzwxMO8jzO7etD1XiFqOVsbJcQryWz97KiVkwoYcCGYg54/u4aIWMR6czggcnRvjmCq
X5x66pn3QwQVO7+PQBkWWk+CLyqRuWEMdP27cKAR7mxcjZC7srIOoZFIUz9kpqGHUokEcVHPmrXT
RLjRTgiCdP9hgG2/i4upZNPEzXDvuIMzboTma68P3CCbl0YmsXmVRMWqDxyUgBTIikrb9aObvyjf
63cjGPhwziP7H0fkHBeQBkzI4TKSQa1zxFZgxYNCuQpbL/8uglE/4mrpAIRoS8T3CoJE0c73t7fI
RTig/0I66jK1JPtGH+r8i7VzDC4MmR68BG3/Uc4lDEA/j1GUMbecWC9uumWppSnsMJWh3lulwG08
j3Ok+Sxl9toTvh0jcuSVgrjmuIis1e5hrvth451efT6KqUV9cfEuW/7+r7w7wjzatvKg2gNkab8z
mk72facjj7tInd9+lRdJE8+HUN6CNgXjzmc8X6rL2P4T6lh7r3brrxk6s6GbAorburmvrgPkH11o
zjbji/N1Gpx9EM+Fu1lG0fxAM4S+S8CL3edzGn20orwKUUFp/nNlKd8khgK5hj1aWLkl+ijR4Dk/
h1baxxxllo03cHFgMGGHDwWSmf4BV/Uql+nMdjQjdOXpHlrBB4q+6QDVRUH1VEitoXS00Y6/8nEB
EvsuhkA2c8U1r0divuSmNUCitvY8FIEMcGh48ITxHGx93GuPxqZ9fTyO6Dqq52mmAE1xTvDjBoye
gdns46QJh7ovTo0ytI1Xee3RqM8X8Q+o7IDbzz+yGel54cBb2AvGkh+SEte6ymvaR+H5W43fdYuL
q8FBZIVnAmPPDHhVgvsM6HUbCZU9NCTEUEeE41Edn6wfHBbrqceF5QUVK6kdW83JDno+DPvbB2dd
6Cw/gMck5EEiBNy3Cgz1oEdeVGGL7nrt9AyuQ3tTdWV7t5h2vsxqSh9GZN0SxoFTeby99GX6tqxN
Cry0oThOa+Egatl6MFw4q2M21PXBtUUmT/A1MMsm847uWp3a64FOBIPdBJ0n7xTZ5YjNMvBb+08+
V+3RM1Ddf27nwv7UKlqzu37Wkv9iJBfRMYVys3ErXQmjZ7949bnistLijtp+j6lM/8FzlbyHW5bB
erUBDCIx/UHapOa339O1RRk0cdAoGdiUy/H4K4y6Hn5X1ML1XgZR+kd1HdpbRo7eTtmPb8DziGMM
YuFwe9ELesqyMdiWjJUJqtBkVvEENQdagVpZ75PWCJJvaYAga6j3Q5Q9OhWaoGBRAXPtm07a90XS
5//1szOkB0ju0/R2RC8fYcmhxcPPUhU4cx9y2IfbP/Ha1uV9kOpQ/XNKVx+jLjJQbQn5jRxL74hz
33TwJXqDBuPvP1IAjddbuzz6TbFlw3stIAGMWFQcFykiZ3ULGFmq24UqGpzBrAH9Qh2VGT6E89mn
E44XbPv9n590MVDn+/soq1zgRFqMvIoEMPS+z1tz3/t2hn9gHYXYb+qHckp+1bqVfUWNccsh4MqD
MtFA5Yc2xKIzsoqEaOykmUMzdl/GeOwZ9lDeiyIXe1PT7FNs2FvC6VeuV5ebfEkX4OPw53yrj57d
RnUU82JJ+Myj8J0quUdvZVM7ZflCZ8kyhEnScwpwRlQAS1cLNcjDRP7IVDayFqTrrDL3JEXUP41d
P6JbM2mnVmvyMEoYqO7GSgzP7iTg/ldx6e7oVCS70TCzd7e/85WTDiBiKRH5D1t6Vb5kKkBSTxjI
GgL+fxHmkIca0Ni7qov69+B8racuqz/dXvPaKycbgMG1jFm47lavfM4Ls8ILBU/bvtoXceE+e1rS
bvTTLjYSIG4qUYQKloBCBXy+StbYxlgiVRqKOMteDGOfoRWVLZBkUxpiIzBcWQz5GbT9wEPyiV87
8H8FzDSjLagx2eGzVmkILBx72aiGijoJ/UEAT9q4Q6+tRwRa5P4hdNFVO384rzF7U5eeH9YYtYMj
lcGJuaj7rPtVG7bpuIl4vNi9AKsWZh4bGCw+eKfzBWcGFJ45mSxoatB5tCLxfgI0meJDj5ksVsRj
Vyd7Z25QbzZj5MESWBhmaMAzCA70o+kv1WZnHTSMaYEAE8uOTiqS6oira/JnAtIZ4EUWt4fWQtR6
16RN/jSmaSNPuKP2wU6LvWZLZeNi7/NMFEKIgoC5Nuz1dMBChL+qmtIPfUeD/GYC2UeuB6bhoVKN
eTKQtTxazqa23kWux7IkP3QoGDkRIFcRrrCE62sCDIehrB4E5ORiaTZUFnAKcww2Cr6Ls7YshqSe
Q/4BXngd3kqlIyDusJi9OJfd+ZmHh0VfTfGWsva1hZADocGIpRj3+OrybjSK91Yrg1BW4FztwR3f
17VTfr4dOq7teyY5izk0cZTXeL4NR7e29EIpgMSmN7w3RnzYalHU4Yyg2v3Qon11e70r3wqyJAw/
usfEqnW93CVCwj4r4XRVOf1GUfX104D0sbGrzbr7cXuxK/uR+MG7e92TwVrHY4QBlGbYdKEnafTP
hqX+zNaY7ewmF/dBVZRPBVt2I7288kIXJXR8QYH1UMitYrFCII3ixgnC2pcQ5iYM43PArqGGU+eP
WZpb0OLLhjzzThALzH8Zdyys0PMvODk5hhwAOMIZBSlIMWWJ7QXFeStKErwcCfy4wLFl6BgITJ3X
wsydg5M7dvIOKcQtUfSrj08yt/wcAvcaBYOAUVQLM4kW2IY4lbKGNLc0dsvk/zg7r964jXAN/yIC
7OWW5O5KK8m23O0bIo5j9t75688zOgc4Wi6xhIwgQQAjmZ3hlK+8xfpOLB8fb3/hq/iRyYsYjsIP
yQeFpsvJWzh+ZEvELSoVgaGeibOtd6kzDo8Jchq/Fn2R7+pWs3EpUXptZ+yt3QXBUsdcVoQ769hV
RzClGyww+EmARbKB/vJjHcPCK/Km/dTnyfgRI+Fpj9D90tW5CHuYMoxRdhggajrtq9uupYOAM1oW
eEUTGvMDkjRp/wPqEALbfSlNbenBnZ3RCbCd7NlugZ1746B0/0pLi/Nuq0vWBKkQiubJthDe8tQp
sD8GgTo2Xkz2U5ziiPa263RhV3uYsDi5z9rC8auDKVJ/LbkcfU6GrqC8DoRk8PTBRG5XRxXoUJkl
SsAAOpziIZWmJnOTBWLhsVPtNn5G9Gy4K2K5HN2mzfMvZmCg/j1rdpDtNMY2zwQhtlDxI6fgNbrc
FrMcxG2ZTKhWNbOJZgZqjX/MoMzPNVBev1WX/Cf6Nmh69U51ryxJ6yaVM37KJFozbhbO1Z5ZyMax
ADMAX5vwAkWRK6xPb89J306qFwdF/22pR1M8icnwkCBsLCSWw3CntnNVlaC69X8gZkJRmM2XS1AX
VV2OTqJ63dTqXr+YkwdgXDnNOVBLd5A6qsxJVcPRJAhpqO/F8GpvH86NSZNyEAUTnWP9vDZKT5GW
boawVr2cVbmrtHBmyDaTnQOS1P27Pp+h1dwe8vp5EYoxXIRU0RGvXCvmlPiv0FyuNK9MyuVx1Ovc
xf8igzPa71V+r2cHMJ5SM4Pg9XblhqBGak9mQ6MzS0byKrmYj1af/ErsJD6oSvJWASwuVOj33HWY
furEqKtr3pRGWYv52wM2irrCNESnys7Kr7NCwfvtiyhi0/8Fx+JNeLl15kFtwrIyVQ8THSd1pzLu
f/V9YVpH2lSQGG+Pdr1RSRIRNkFCg+eCjvZqNGuOySsijaAxpYJeJtkvs3ewcEgTRT4tceS0fpdK
cISVtCp/qdko7T1a16GW4CeimE4DAfvPdf7kNLrVh/oI3Ldq5IclW7RPbJp+Z6JbG0aYAQI7hsBh
qOLPX6U0o4GbaZVBOkqmEl0qcw40P9XgLxdUnb4sDpfu7ZW9gimJPSMEFTTRp4QDsxpRbmr0suIc
9lDl2OVRmdT+0PUtllSIv38AvgBlNDPT3Kvzof4W0Ogg7SiCH2FWqx9u/5atgwlDGpEUenWkc6vt
287dUE8jpNPOjLBiLPPoLu5M+SQsF3bWeWMoBc0mCgKQQFnwVSo3zZomWVBSvCBRsvd6Yn8iEw8e
23D6fHtOL/4jl08xeY6ofZI3QjNdi3/g5oa5UtLonjU1xUdKbdXngPinIiKYY+SLgEJ/AJygz4e0
DtvJneLGwp68hbbkRmaLRVNkFf0h7OvSdA0Tbp+n1LD0336ehbEqUSIFcZXm4uXGs1VJbrMBNDuN
1Ro/ciAKR7Qn8hHlCLX0dxZFvK3rRWHP0cWgGi6gl5ejJQaaKF3ba16OI4mGDkSl9AsGT8oSfbTT
WYczkYTNjylz6AGg4TP+l9s0JBed/86T9bEM946B+ODrX8RGQMoPyDslo9Uvon/VyHmTyDjmRdkB
AQXtd4/JxhFrJOnfDu5lC8EixxYCNESM10UhH+ela3cW5jpcROFXXN2E60Ae1rItUbEIDcoQX45x
gIg4kUbeI0+U1G7oSHFE2DFkP+jK5jsdvK1dKiIhUHsARKGuriKBGGVPKbBy2QuKbDzLepc8ZInc
fDG6cD5TBcVLK59KL6oXQsBMCtWfgyyXd9kUD6eiabNPIH3Kn2MpZ2ejNJL/bu+XjbsXXXx2J+UO
0sI1gNHWEUDNy1T2zAoTKQ0ZcjRIGjPa0Xe9xlII1U9QKuS6EDA5eZfbcraDsp5DnMWqWjVR8RtB
SjQdrA43nKoa/rw+fa7I3FShLyG/TxYofUjAhjuh6cYjQEMKFzChRSrqwZc/YzT1wbLiRiYYy6PP
ahrX33Q1jr8i1mA+TOBVdzb/1q7jvUH4iWeHZ3b1uirCT7mysR4xIEu/L2wrPPRjlp9VZ6zuO60B
t0Wf8/72N93ccjDYOHRgNVEOEr/q9VPHbKqFjMkzefL+EX2wczVm82eg2MWpsJcsRqogCP6Y5tx8
z+kL6ID6hXkL+bn8Tg8nc3a7UM5BCdjd85iXGCzd/olb3wEEGxwRevdgFMS2fPULy4V2E28HJkeS
HB77uXI+wJBDcw+BifrZ0pdmZ59vDcjmo/MFQpy7cZWSxKnTjziZKt6gliF+svUcP6cw9jQkK824
9tRhQIPm9iS3zhYIREEVMck7Xpp3ryYptZZc6fWsePKsL5+wmvuKZ+b44/YgG88tIfD/D7K6XtIi
squJvpc3N1CofAhtC1p6TljkKGN2098sIwBZrN7otFJtvPxuwdLw6heYU6E8q+UHksB+PLD/ZzQJ
a9prbbSnu39dYhB1HGhrsAfgaq3JRNKiK1JRxUTDsZrfVz2eilPaGsceL557zI1+U/KozgX47ru3
Lyx8DehLFDjARIiFf/X1nC5ZUqtFqAVEMARQDSfULm2GdxDo2p2NsjlHzgHPkjCTXOtsJoAkJJOb
32udcGp+KLkSjI9TgqE0jeVCQwcLGaljqGFI5anKFL7VTZpAlXgB9gIQM2De6ypkUsbZGNkkqypq
V8dwRv+lkZfiQ42sw+H2ql43RRkLRgoWbsh64YO+uhEremUlFk2qt5jmND2YQzJO71FsG0MPFRgW
GY9ywMyFnDbSUzrpaJ83bUESm82qBMJfk34F+qx0J6uL+q+R3Oh7eotbVwWCwHRs6aeTua+uCkBM
MebJAR5PIXSySonxClmi9hHDot/Q3ZadAGHriRDULuRFZBEfrY5U1wM5MSZKWIhew3PMta8DLm53
QZ9lJ3usLR8KeLezt7dSE2qEtD34EOSZzmqOhWXE2qBwNRVL0xff7HSKznrj1NMBYGoF7jNBOX0e
Fql3+7iQtPPYpmPhShEwRZdMOSr/Yl+QiAKyJKMn+12zvwAeKCW7T/YiaSqlkxwaSncE3lyn3wE0
W86xqa02O3SVtoynKIwhwBHVJyzPkOnfEyVXB3Jz8NGuPOHxA+xdCfc278aFzj3AK4I/C3SfNW+1
U6WcbLmVKePVuEXEgYoxtj0fbx8RcbGs4mX+70iMomqAu/va2Za2aj9g446RJ8nE/VQuxte875/l
pJZObx2Ji5UdILr/WECtX2HHCZqmCysT3YAxP8WhjQQRhfJ/knooPt0e6nqXMxQ9KT6jGHH9FkYA
GLRWa00vt3jw7ViSj2wmrBgk6AezpIzHyZinnZXcHBRkoOjzAaBbqyjUi25BksRljmepo4BhUoin
BmAfHRSsH+Ncn+6dWt6TJb2+PwhcqGOAJOOV5Iq7fDgy7Gk0tbbwtovhn/IGIwY1ycYJpbH8ZJU4
4t1e2o3YGiIqnX4BEFREZ+dyQDRxxj6lvuM187x8ifKKJjtgr+wTfOP2AII4eFJQ9jskjao9BZM1
f27Lee+5vOKuCOwg9XBhySOKgOs8J8I7ckSLziTCqhQrRcFH6OGEyTQgSgCzu3YVtdPOYW9NP7sy
Ut9ni9AMMgJ4RK6amPUfuTTtn0aRVN2TkY/1N5QTENSMjGku3XaQpt91bdfO0cl0+xzrRqOdoZhI
X26vplisy9PHNKiYspyAZq860Uo0652Goo9nKfUon8xciW38/9SSmnyE3x5I72k69lxh6SHttbj0
SmoU+v3tX3F901AuoPdIaQNhZERbLj9po5qtHGhwBNWkgThpJPFzi9zHTtxxfdOIfBhOuwDPUZ5Y
jbJgMVlJi6178jQq5cd6qDLJ14V5c7WQRu88OpujUQUj6xKqMMZqm+Je2qeh6eieg1dpc6ZzNCZP
i4oOm2eZLXqEt5dwaziKUIgdINcq5KwulxClMUHqwjlk6WL7p2knxaEPovh7qe56SGx8LZS7hQsz
VG3u0VXJq8NJThhaWCTRTfSvgkDY1yqMd+KEjWtFyIMTdLMx6LOvrhXAxzaoSgZZ5ErScF8o0yNF
vQiCz9Qs5n2OmsTP20u4dbNcjCkC19cxsAoQxB4KC0cOOFSgGqID4kTTsYNs/5HKZvhpmRU7wXFy
nE7JFMkPQzuN327/io0PefEjVvvGCJpFH2ZO5Iwo5SHFZRZr9apBti/ck2LfGgrBe/qnwBnITFdD
gR1sc2qKtgd/pVFRnlmCs7TUXFDStOzVBsT/bHXTgH8GfkfEI3LE1eJWNA0rJ6vATUhDpp2qKNM+
6Ea7aCdHyevUd2IVBVmzS5fxTjVHCLXAaoP8zS0bKnMKMGTyYvAU+mpbyUGoN/Sl2btpa/6G6Jn/
Q9I+DW6iqeNeRry1hzkgpN9gdqmLrAYbaNsXUCkYLEN4cFi04p0yEvVGqdx6qj33O3zZre+Jwx5j
kZbyLK2WWA/jOBmUxAKaYkmKj6qBPbpKLMcBEMCh/Of2Rn0pYq2/qEWXkQIX+Srokcvjglga4Pye
I0q6zj/1cew7r+7iHoxWlqmf4iWedZf7Cqsd2DTFaWg0Si8FAMysG6JnKRgH//Zv2loBHB+JIyEu
wPMSX+TVCV5QYQsjdH4h8ej9lzxsBq+imQ4t21BOt4faugWRI2Kp2c26s6ZL2Yjzxxk1UC9OxuZn
QlX9XKGgFu3c62IRV4tM2V+0V8kiwdWuFjmwZnwrC5AxkWHguY1lsvwbRV/ELDtJ09xGyuWfCX7f
O2/lxmkFgAdsgRRN1NRWz4leanNOGGB7Y6XbBaIRUX2MiCv1I254S+jOs4mLjCpX4eeumTJMvMfO
UnZ+xFaQxXXhwNiDiy2I2Jefs16mskd2y/GqILEQ5x4kZfEbC9iwW/WL9DGS8jz2JtMKsW0GmRIi
c28so2/EXfxZHpflvznLyh9gbFnA3lTwgtZ7ywpdHHm11rPlFoKZNSfVvVRHI7AVrcKON2mAeL79
aBoErEKCR1hhrrsiUhxr7VAL5Z9Jc3za/3g9ZPLy20xqZaf4fH0G8A5hJCAbtDiJpy4XrR21qRyC
LvLpDHSPVowKDdKtGU9JVOxszusLjqFsbjbI8hYExdXmVDorreawATk49PUpNYVYs60Vp3TGvRik
xh4I5vrMUUUVwTbVUmChawCORE6FP1IieYWDWmOIWb1r98keyOl6AYXXpjCwJU1ExkP8ileXSL3E
RdZ2kEQkVF0pFae8+JSo3mlV57x5WzAUVQB4+CKFWgPUnGmwsUGbaIyWIFqaqu8BsQiFElsrj7fv
q81ZiYFYPrAaa3h+MGgYiDszNKfADI5ZXtYeYnnyQa2QNrs91PW2QNHuJe+F9UQfRLtcwKSHVplE
qeSpaoaiXuIY8yGWghnEkvU+l/U/t4e7ksUm7ZQBChMsUl+HWrS6JmSEVFEvA+a3pFwnLm0VlJK7
AD9WPAQQqETjXe5EWzCC/gt5rXF6t+sM+YeNEDTuJpY2d67TNkYN+Snpx3cjntfqCR003HDcpayx
nNn5ydddQroAJF405kWvcF2gDwgkexoikjcFpfnJbKbpU1rGk1v3GBLy0wY/dKzyzky0s4oY61MY
I5h8+zdcX/GCIoAGEe8XaewaURbNxqhTXUL1dDQxpiwFQj2q1WPS5CVlsEq9t7h2D8j8Jo9ZC5nq
9vAbbRvGp7TE/ImPQCZf7hIrwsweGCgi/aktIGCwc7wEWfzfqiZh+YBmdOvmYVL+iGal+RjpS3yk
rDv8xlOgAeWu9ScDTdpjmQ1DcEgcjPRu/8Drl5ffB9gGBTnyxqtO5ktJLpEtiR6eYx/0NEjJC5QI
c6CoPyE2MftKmzc7g4oQ7fK5p3emIEnMZ+EIrTt2Wdw2mIUj0U6WZXwLqrLkfWoGX62szp9lc7nv
43j2EmmIdgD3W/eD0K5AXZFGFSHr5eeoIQOD18yQi1UUlA0S1fKdPLDPmlHsFU82hhKNaQJVdLfE
7rscSorUuJh1VhaSM7GaNaZAtaZynPyxbPK9fbZx1BiMCA0WJp42zmqf4dAc8zePRqhas/0jrsrO
p03Z+3I/y8khU7PwD6o5TnAcdbSpYIQbjhtNxZ5k09ashRAhbAZmz21/OWtHWVKczeCZYkMXh56j
TApukFFgPbS2kZ9ub96twdi8tJIQsSFLXw1WtpYS9H0e+k7WW1j5yfjkuAP+qqDxELbeQz1sDSeu
Ms6ywKeuWypDqcp12cDWqJ0RKIyUld9zGUguIhXdt7fPjDuD4J6yGzHOKsmhhNuHDsAXT9LJWTPd
yu+SNsaCY0L1/S+Gov0ntK4Ewli9/GJBO1YoXGmBF06Jg9XEooVemwz5f1Ji7r2ZWytI/wWveoSO
WETx56+CDkjtXY4pbODpejj0fgGhvDkhq4wtYm7n3dsTJSq1IJkRaAOExj65HC7Vaj7YKAWeinHa
U2SOqVdmeB4QGWvhzjJuvc8qQFSB16NEBWvocrBYRZSnb+PAS3QqGQ+8h93XwDClT1qlFH+WIK1b
FHtq/R2pqkWlHI1ZDNwUu0LRZpn+7dFLD7gBwwkDB4IJTGJMLX3fY3zx+/YH3/ylgptsI7TFra+v
jg12anOEAok4NnmFjkFmw8WWgqo7JLWlfySC6xU3XKLqfVXL0ezPqDAepF4Z3Dho+3dGjLJljOkz
NzS2hQe8H5c7izLGHqBg4+3mWPMXsDlkf9aEpbBF5ayYDYK50JIOrZNaj/AfHMQyRu1A+VP30RLE
37keWsPNWkgjtxdqI8KDf4vwGgeelVrTAMI4Hx09AdBXtHl/bHppAPnOsxhM0ztoI2/V4yLAA43K
swTXD27hOs9ojJm6rcPViUXxWUUrysMUnBCpzcaTMr1dFEQMJwbCF4Bx149wvshqO8o4DyZdFx8b
6mcHOA/RvTNhmFJraVVgvWL0n5chq76FllPcR+1g3jfDYu3kB+IYrsIBQJWIAlMeB/F3hatGO6BH
f1rytEFdzsLvFoVavb27/TU3dhNJPvc2oTMHda1RQOwjOWGgRn6PbeJdukThBykZHaQo88rLAQoe
O360O3cohsVK/1ajGL4uMpxEPOKtokW+uh4KTeptbQZ0g+GgcswR/8dSWkFRrol036gN2bWRHNkJ
CzbuW7hb9LtfYGpM+/JO6pRJqPqQutZKYB1Ah6Y+/nTWIRj377+NCAQxAiqfYBQ5LetSUcMl7nAS
I19ZmiX2wH6YX/V6nM6NLkcH1UmnR32KFxeZYsoCYwqtoQvjPb2HjRmT8ZukzjaBJSXQyxnHrVOj
2GeGfryMyqkrCSgpnGS/egK1vRtfZHirfasLVQ0gLPT65bWadYwFlEVHP4ITl5X3FX3kz40pdaci
TrO7IW/r71naOeJhLbAmh8B7rzcVTJHMCP7payjRUwfdZCfh2bi04LIInIP4SRTTLhegAeSgawkA
CsmJ/2gt6BItjOyDmQ/JqXTaaeeO3Fpv8hsyU0qysEJWAfVS6yAgKxUDiKmg9TtihcT9XEOCiWiN
/sXcKHmCvKLuS3NmNRg11Rbx+J7BylYmc52cRydL7PuygF/rNVq37Ay4lb5RHQFhbtDj4m5abSdg
NVJuoOjhj1qknIZOs04WrFY/MIITJifvwcCawlQouw8JQNwKo8/3bTMofoss2znR0KocwgrxvlH/
cfs621p48hhIS/Q0CUlXj3iCcelsp1rsl3JpH5PF/Nagyea3fRDufGIxx/U2R6+YaA2nKwDs4hi8
CtqoKsqLZXCJUJN+b0Zd/qvDWJeCQtk9OoViPhsWbH/HkrIPb54iDQwqYNB8+OrrsxxIph4EQRH6
UoEs3jQtKPW3Max7bfiLSBEUPSAVmrOCHL1aTWBHTt9VdeiXQ7GcDMzZH8wI4lLaFnviARuvHfUp
gMsCayeMSy6Xcw5Q48/FrOxQCZ60KNSeynKJ3p4aodctJBMpvwCMXU0IdlCU1cYc+kU8hJjfNL1T
H5IR+/k2lve6BBt3DseSz88K0iVYh77a0IHSiYlcqFwbj04+8KLNxRS7ce0MjR9Ierez+7dGJGYQ
BrGCOb+mDKfFlKuFxjU/12Vwsqql9qEz/olMLXwAN7RH+9gajqQPVQ3xwXALvvxmTSgvQ20Zod/W
teR3taIfuIc6N1oi+0va2vFffD2RRaB6IMy69VVOtiDmE7SlHvrmSJSbBlRgzBnHeqyF/iKpBYWJ
6alMIEjKvtooRY2H4aALW6C6Wvw4KBvPymPjOeBxens0wh55sbLlyoLSe7mK1tJBuSq0DPlidXHD
oJfu5BD/hwjrnrfXeSgvMZhwkQFrsRqqjmPHKhY98+exbt9ram6eMXwfH5NFGnfeiI2LmLaASVIL
HYC3afVE5LWdg62PU1+NKnQD0g4JJr1uitpNh2HaWULxu1d3sWBcCHtc+AdXSEtt6O3FojHmp4Zc
fwXVUj+04a6+iXhHr0ZBv4qqNsIqVzw8QE00pOIm9VsInqc5sbHLqJGzGhcbQz5Y5a7VKCixplP+
KWqstxqkESpD/hMUNrH3lbUvW83nrJxkTP3ZjMYTqNXnPojzzwiAdvfllAQ7e+VaxRP1AarqusVw
JHxrAPRELyLTlDrx07whuDC7QKc2bAajPwVO/tRRT7yTusI69HpcvwdDWHxqAeA9hoWux16Z19o/
ujHG/95+/TY+NdU8fJ0ASlDQW79+SqE6jZaXib/EgwwmUYJeEqV7VJaNx51tRHcbGD0iE+uWXTAT
RPVYlvCpZ+ChQPex3VNJStC3WFLzNI2W+WCORDT2ZNV7heCNs0MdjcuA1Ihq8Dq0gBEyA5FIMz/L
5uS/wpLCx3CszXNsFzsFta150jIHdUUhAUmS1TWn9tZQ8KFBYBSNeSYvSe+JBeQDNXvtMKLX/xgY
XXIiCNDvbn/HjbeD95e+jUK5BQCaWINX4VPfRnJlJMyRPmb8pzOM9jDO2oDHsFG3d30+7iHAtqZK
xZnyDjOATC/+/NWAXbSY8I5AOKe9PBzp+w5um8TQ46IMR8Wktp+DYalcFa3r57+YKhw1hagUONMa
806yE6PEwyLriES4yFiPX1p7/jnL03SyC8e6vz3c1u6hbEAXmNxacAlWE52B/OjJhDzAYBTfp8YI
PcrNWGNFnfrn9lBbH1G4dRNqiAhnrSJaFcgFFouc+epYmHDMCuWfosvyD4NCB1UzM2cHpXV9+Kmy
UZ6BWEVBnwfscmpxszTtkEpYr8ZL6uGsU75rh2VP3fN6AS9HWYUZONmlRZmhRtComfJlKApqa0rR
fZhGWgZvXUCuGMJdXhQ+FOny5YQUqZnbKFsEbDSyPqHU+lNaSvPOAbX+kBXDHl73+gVjOGF4QvYG
SHhdOtRHQ6lTOSx8WxhllCSprZtCUnsnT0uD8gu+xa4xitxtwo6W5yyNm5244HrL8BMcagP08QFW
vuDwXh3DKsDyR0YQyAfhZre+WujVZ2Nq+3OgOdIpQ6HmzQKNWOQI0QzRe4HysY5Sh0Knz2Izokw3
7ZBWsXJa7MihAaXvSSFs7RwGw5yVxjcQDDH5V5Nr9aqhvlMXPuIzHX1m+hVPMO+a3s0Cw9nBemwd
BtQORDKDnxaJ0+VgIME6O3RGBBF1CK/0gwoX2+d4LwwQT8Bl1CNmJOI4bi/adqvTkCKliHYPal9x
3erUpszBzczBpD29qH6iTc5xntXsUKndfLKjgG5/oAb/3T4m13c3rwB9PAAMFCqvdJdkK43s0lZz
fygHx9VGMqkCKMg9pvSJF+jTfM+mn315zoedIuzWdhWK2ARXJB1AeC4XGd/4xQoq7oIuted3RjL/
yQx1yF1kRk0P45PxcHumImVarzY6CEJih8cfcN3leEkGRjmUGU+2lt+jsui9WxZj8ThFneUhxFy5
fdRFO1TRreUVGJQXsztoy6tBS8RJ6qyLC9/R6Qq1AeEUkggIruRG+tT3SnpKYyf+qkh9+Pb6r4Vo
gNAZRhVKlGMv51vEVUeLCGFYqeojT5OK9t0c4Q3UoRTlZ4VReqaZzDtp8gYniMeYTjvdELYU9dDL
UaXCrszBQSST4iyKSYUjZboXZ6b2kysi7A4hAJLiXkI5tHMbK8BKCEfeBjzyIMRW21HdAzeJbbT6
7MBBMEoTDGUAf+tlIAjsExktv8VoFLdOreWMrD7aVWoX/Lm9wzYn7+j0/hBqgHmzhnAbVdgaOr4m
fpaao18leVq5EcIFlUsky4NqxMNjOUbLNxDnRGEkjMPzbIT9qdYTx9v5MRu3i+jt8PI5dB/wHL38
EnPa5ZTR0LLOrQgBxW7JfwziV0xKEN/ZGNoTddv5vYECiV86anpsTH2PVbJxkYoMB3gyRS4RN13+
BqULkCyX+A2gBUYMEQbcmNvy7u0zxT+JgV48XJGuuxyF2zKXgpQ0PyT4k5/qyBifdHt20C1oUtaZ
ODkqXYNAtHmUzDj6GmRJMyK9opNn3v4tG2EArWbh58HCw4VYLfqUSDNG0WHqL0pbnftRte9SJR/P
RQlETNIC7Vx2Q+ah9NB/meAq71w315sdZCINYRoihACUcy5XYo51pa4G5KyWOQcLjSWgN2lS5A69
1Pi3Z3p9nb6QSui84BCF8pz489cPctZXU4zDrQeSz4HJq1Rfhyqd/aCe8nsJ15Zv+mTK2dt3NfUc
FDAgQpOy86+Xw3Zlo0yYNjj4pXTqXQu3x08hpD9B3hp9vFW52hZT/QS/4m4e7fJBmdp85zdcfWMW
1hRtNV5OwCAv4l6vZi5lbZt1mjJ6sxIDK0tjQKHoAZQZfKlBslzFXoyPUTnHHYX6ZioOlF+z+zeu
Pr+BNjWtS9IQEtrVhx4l4BUq2B4kCIzwnM5debL0OjlEiWQ9j33muM68a6Z69WK/DEpfFvEDITO4
Sn9ape3CoaoQMpTKCq2TqL8LKr0/tHP+TQqD4XR7jtdlEjGeUNqBVgiqYh3Cw9AeNKSdR4Q1c+dr
mZnVuXGi9lwty+xrqEHddY45ngkYrA9NnwTP+KAad33n9I/lJGs/67CbjZ2Pf/Wgi3oiwDpa9CJu
WYMiuU5S1BYbYVou2ceirFQ3CovO05tscg0nHb3UQpRMHbBhvb0cV2dbjIz8w0t9hmB9tfMNXD+d
HoSA12VOeKibuvGhzyfebDV7GMbNSYoCrfDkEWNeHrKcDrGOud7gWWYjvUN+UXYh8yp3TZ5Ux9Fx
pGOj1o0r0+3diYk3R2ZIkc8T5a+FZxxzKSSnYpK2MUDba6ZaeSpAjf2a1aU8lYrdPGNi2QT4rMva
TtS/tcDi24JRoJ/LW3I5a7WtusYsGZv4ZWi8Mta0f/s5oXtd6k661+m7uj9JSnkgcAqDtAM4cXWC
kVaYinaCSWHnVX5ahgggZoyx7qdxbMdTqeX1szX3mGTe3kWbwxKbkHnQpr+S00RDXnOaKR2g0ObL
KdBG804tJsxckyU+OC9GLXnc7Gzdja+KsCM6wKARgGGtb0zw1ySSJiKGbdok2C03vY+LvObW0LJg
FQzBb80aw/tuSYbj7elufFNoJOjZvii1wAu//Ka0yJUBBgE6toVc3MP4T9/b2pj9p1SKurN1N25H
arm8h7BXRIdodWjSudY6ot3BIwREm2bAdgmbjap9zHpNfyrKsPlye25bnxK5XAq/xLcC2Ho5N1UN
0cNp6wE3zEg/hMmc3Weag56GXDSHuAlQDJzi4q1ML7btC9qBEhg3xPpO5j62FWD8A0isaDoGyMyd
x6oNH2B8R3/x7ejEwtJBY5bmzaqCI7OcJgdx8BpkUE9x0shP9tjkXmz3wY/bS/myVhdZgpgWdDKT
Si2t0nVVumsNzB2scPCkROnf91KagJrlTTE8SK1O5CKsGDfHWVd6060lJ/jhhEP6MdOdYHSTMOlh
oNUpNJRAU2cfkc3sgyapkuEVoxxZ5y5rLceXskD/7hCSPyVFFv6s0fzHAbCjy+DOlIHfDCajHksQ
yomD78lDtbrOlLSt5GhwuEr7RH/sta49tc6QHlrFaR+Ahe917V8sKlZrKCSVxaYQJ32NtTSVOVy0
mpCzAU1hYw2Cd/x/FM0yw02yYAzPSzemPyxWcrkbijzPn5N6zkaf4imimr0VxB/sIcgd11ALpD0o
wXbztymbJnQsDKSM3aVfhk/ZoIw7UfPGyQVHIjiUnF9u4tVK0YbNzCiQJo+EDc45TnTh76Y3apwp
YycKXbQ8YmsnUbjKjPg67Gtq9OSKxOziN70KIhX8xpqxVbBMq+bqOXScX51aqjvbemsQrFypyAsF
AWotl4Pk7RIrXasSMkRZ70aFbkKGKdLD7cOzcQ9R9QTfBpIBUNMaaLZUlR3LnUQsqgzLHZ90uNeX
TqgHhPPdkqNhnkaOs/OkbFzsGg0cyoHCrZd04HJqiT53Tr4Qh6VNU/wZ5iVajoFkafQbUIDbCfq2
ZgiIDm0b9gnR76qKIw9LqyUhEX9Vxdim5bNePXcIz31rkH5E9yJpjnYTms+313Xj1aSeDKadhjKK
oWu0V9KOylhCJ/GmUu46LyzM+DmZkX8cMOdF4iwz0kdZT+OnrBulnW+6tbyg+IAvQuilwrfanqD1
YqVwuDxEV/DQN7Mcnuh5tIsgBErjzqOytU/ZoIJlD47/ip5RyM4EZimaPKsozB98c1V15cTcqzhu
TUo4z8KMAd4LO/tyzyyOUzcG/XgPN7wZs+WqfRimSjsjtoGk4+2PtzWWkH236PFS21w36SdeZ3nu
gTn31Lh8I5oId1pFbh6TtGn/4iwIdXkeLmIday3dUSAZCa4RA4JGQT08YHt4M53e8ywryc5J2PhS
pGNc2nRvBfZydez6cRnRIeUkaDIC5G2lBw9p0VQ7+2HjQqaAiCMIfDoBuxO/4tXlqOlFp+XzyO6r
IzoZY6VYdA+NLneNISrr85yZ5k7wf127w6kPPDARKgqG1MJXjwClk5onyR7QWati6cDplv+DMqU/
oeM0/8HLD3yFkrQVKAtnymU/jcP8JNdSq8KGKxGbevP+EdkvRBNxsxJYXi5BlIcArYqEq5syiptM
swU2oC9PI3ooO1Pf2Kogt3j5SLoojK9Jyck4qQl1jgFL39I8GW1nfunrRIMql2Y7Q21caQZVOp3O
JocdyMXlrEzKbn3TY0kEhF8/On3+u1OM8Z1kqdN7Y0nlO7vGtwCNXe3Dm5eTDrUQDMFSUMh5XA4c
dyxjoDFHw5ijd2FWaYQT8Vhlrpxr847IxtaCks8IRXkeDZQJLwfrLWjJ/YzUQmG16Zc0gfwsS5rx
CEw3ub89r42TInTtCFopy4BPWw2l14ZZyRgSwNGUxndzq6jHF/Royw73tWbcw6VtvISMZ4mGFcKw
oEEvp5Y6autUioHGbdEPx5AKmSsN9RdTibQ7K3Om+0Le9d0SJ28VV3Kt8e0IlzBNXANPTUlGwDQe
em829DR3Q3qEravPjvkuRNOjckttyL9l/LemG1Z1+Vm103LPt3Hjk1JtAzrCSYHUaYmN/epG6p1A
gbrHOodGmv8b6VL6cZad+cm0u3gvcN9aY4pe9DjprSL/tFpjszHsONQj8joMzO97bTIOUKSGpwRX
bl+IzQHozvb0wrcW+fWgq43UKYmyhCYJUGUWOIYt1nyfLSEs4yi1cC1P4gfJLH7nJL9C7e0vXjAa
ofRb6VwjTHOVyqay0UZidMR9dL8cleoI3V7CKbZoj7dPzNaXhPVBV4Ksmadl9SUbPQypJbG6UzTM
d0pB3pXBQvG7xFR2hnoh0Kx3rlDTomcNR+Aq4MDzp2g61Ac9azDbw9JUycMiqclDo0Tpz9JCu8B1
krr+WPeqZyT9XV/lZu3mehPDYciMkwjeiaAX8zdOCEtCzt0b/0Q9mqq310R83PXvhIonGEeCz2mu
3j77fzg7j2W5kWSJflGaQYstUOpKkpdsit7Amk0OtNb4+neSb8NCwQrGnp6xWXCGWZlIEeHh4T4t
mgWNG+27uRA/7CmaNA9X4PqtrWj/RntE/Xh/wI2PQLcEVxYfgqVZhxFwxosuTThOdKZhVelk7UsO
pnyym3D58h+GordJUpMoyawNDPQRvK8ZlB7F6ka86UUKDyqdc+6tetB3EsmN543HBeY+q0iAtE65
KRfUeWHOvV876E8LnYJjyzn/1BeJQBGzqC4VZEqvmTDouz/LjbiMkYnKpAoP+OUqLtPmFsDbnHo/
0y1xwf7U8l0aCHb2ya2UE6QIMAVJ93Bl16+8un67BuuKTGMx2NAi1/JHq0nf23Y9HkcnFEcjFMHb
OLiJNyn0O4WVgdSjXex5N21uHelRJdU1JYJ6/RPcWTdaFoLXQOHUGqFjHIRDigtvcD7cX9TNoSTG
j6QGDdxrK6w2VGiTShx2qTs7F9wEUjQ8U/XErfLH5AS5sJTp6SKSAtprJo2jhFm0UBT03coOjvEA
XNRFWngOo673O/JnpMXLvVaa277MX6NCjEbcUDpMrnbNEllKHhV67w9oqZ+W3E6PyA4urw5qdBeK
x/Z8qkqjPqVOomOvWGYlZNxgeA6UbDzpWjKeBzGizGeHfXTM4HEcCtgFe8KyG++hDMxlxYn/4mBd
f/G6ccIkzFROVRsO7/p4TngmSveRvsDkI0KM7sGi0ni5/+033kOqfCRURHCcpzVbxEAnASoV26zp
p+GBfpPmW5os84uyLMl56PPU9LSgD56TBhkBEfXano/41qw5ZZK1roNzrt+pKemAdSKiHl1Mzjlr
nempCcnxQiPuD7XAa2PRRLbDydm6RuQ+QKkATIq9eL3Ucae1Wgk87w9m6byE+JV4fTjuuYVsnStq
7qBF8iYBn7weZTK0CuFwLiujrtujWhXFv3Xe/gySuttJJG/FtCSLi2yDiodUaFkTEPqAPUNjXu9X
beB4iEuKd1XRfbWsrnjVRFhQuzS0gxKKGa3XAs6+Ura4wtfGc5Hm0bf7e2pz3pIjKIEy6i+r0KMc
xmhINfk8mEF30jvxHdXZ4RMFkHKnFrGxeXiCTJQ2QFohIa+OTNGmGrF50PmpWyqh1xa9eCi0pDU8
NMyXd3FT6h8wudgjk21MULLowQDxuEEMZzXBJXH7oVzq3p+A5/5Wg9rxJrOz3k35tNv9vjVFNOVh
rII3I1qwilkiZP0D7mEyn14xTlUVTX8hZgIwoY1WL5tc7YNdF23gjV3bYXyF8uEpje36Af55cXaN
cp48p0gS4zgYvfvgxlSgDqEoxXE06+k/bHnodbTNSW49mbuczW8PZ5WpTRWPLmbIESBs5kbxIUuC
5Nkamr3eqK2PYHBfgHL9KtLLP/9tqEnMZS/qioWpaZqLpyr4HvVV/GTZpb2zzTauC5njyoiATX0j
v9XEschDhqNqwoq5rZUf1aDTPt0/NhvRKVQHqTAMmR36nvzz3yZUzyPOmD1G0p2izYj9jrn7nEGb
/1ZNnfOaiLT53/0Bt1aQ5Et2mBE00Vl8PaAxm804lzqnB124i2F0n1Qh8LqJ2z0pts2pgRDSz4O9
MyDLaqQoq+p6ZCT01QgOaV7z4zBAryhTpoc+KaKdV20L5ZLRoYyDQQxwdrgecI6MULNr1pIKSwDh
UYm+TChYPurGgHNDA7XmiLOD8lXpTf057QPxKnh9L0Na98qfI1zE/gSrsr2IdGz1Wdt6bAY8HdE2
HJv6XRbk+qHGyT7yrD7Z8zPe+qIO3Gxic3oyEOS/njakeZ2UlnWu8jDKfbQHzMe2RDjR00U6vd3f
Pls3ExgBmD2kFfjuK5BrEk0mFopXfokQ1Lc47dOvNaSUDyU9W91htJa58DSqcDuvy9ZhdFUU4CVs
QAfm6tMadsvfbBqdn08BPrJdGpxEXyqn+5PbiIukKRvUF6ZHdWB1NvS4t624YZTE7cZDMCaKRzsf
jchzbvo0mKbPQZfFz2OJO3VgDns4zPbwFCbI3ikzrqN/EU4iQNqLuyCnM7qYzIqmt1k/6kvXPSx2
tzx2pt6d3ckV1GmNYOf83H5aSJ2cGgJ1SHY3QibNONVJZ0AnSNVl+TYNmXMMUOtLDuXkggzngT0K
byhtZecKvN2/ZDv8GziYqAw+7/X+LRyrLIsoGn1MdoBo5lx531rNu8bkqN7/vr8iomssgIIhp5IE
CyYhSN/1ULPIJj1pwUewrG3M44iKxXs1xm7Vi+Ym/aY0lnYONFv8PS1J8Y4ypvboxkn0JDHwr5U6
iGekb52PhRLsSe1tLT6lB+RHScckPnb9y+CQFHpqBz1QSUC3T6tguNRg91ziQNVGGEQ6phe3yx7j
63bLcZiBViXVjhtkbUDbYW5tG3h++a6b5rVXLs4MSb212m9wDlXLR2YhOetDNfwdLWhlnlJ9wYzq
/le5fSf4DchNAZBxW94UyJa8rWy64QY/Kof63CrZ8BqHXfVZo3D9iTrNH8t4SJCT/x/tefDuaMG/
XurFjkrNiYF5xxzYCYOj9BA1OJvBbLF2jtTG1mZG8DtgfbHb1gydHrVku8n4uzOeY7+OhhA+i2Mh
1VTsNchsDoU4Gn335HYg9NezEklXWLUBFKS40WvpSEel3FWLJ0vrd+0IN8fimoIPhB4xocv1WNpg
Z2FRkVqDlKjN02SOlXspU0ztFbeYP//x9qAzV3aUQoKmXrs6GVHkxsrgMlhV44EQRMZroi9BfIhG
Oz+o85jutSDfvjWo6QFnEWTi08ljcD07XoFYx4wYYBMCxytdjjC8K26C+9PaOPByw0s9AaqakDOu
RzGaVJjdRDoxIwo8HSIH3Quviur0Mk+2+ym2Gu2YVEG5V+7fnJ0Fp4H4hJj9BuwPNWvGyJqLJhDO
6LtxGZ/hcCh7NMutPcIVC2THpQbfUf6O3wJbpacdB+QYgEdvYNG2kHhzZD/8GOjtcH8pN4eSfxua
njL+Ww2VVlmQjFSlfL1SQp8oSX3Mh+Ffoy+cHQx0AyNEq44qCQk3J42A/XpWAn0ICSJyWTht7TdG
W/4oi8U5ZLWRPpSLsJ6NzngLh1H9nsTx8gVnpL1mvK0PSJDCmUD1gvt5NVtUsc3ORanPj+ii8kNr
WU4odSc7a7rxMFDio4Jgo71GYWp1xHFEy8smy2FwztHCMzAGD4M550e9dPqXrnZbzPo6cFhUu8+1
7u45DG19UpijlIbhoANvr+I9vWr0yBwo1vRLnJwmkdYHdAEorVpTd/zz3QNxE9K8jD14gq4/aRtN
wsmLEhPqIjH9tp6Tw2Bi9zcZ9R+3FPK3E31QB6INnfts9enCjspzrUD6Q3W9/a4MbfWXGyX5QwQ1
bGenbiwgu4OmNwNbF9qVVtdLPndGIZaKOhtZyMHIo/ooJnv08rF1//z9RmXNIjhHfZQ7bbVVRiUY
kEcBTVQWXoBY6wb0taX+rQPeFvpVionM/U+2gXzJth/UShBcg9i45jM0uZkNinxXiwRbMy/PltJ8
34txVI9lO9X/Wp0Rd5DH+8Kk7S+xP9S5rdJe2Qb2uynFNuQYWoXa/7PzszaOJmRVOvBc2RdPseJ6
KyWTGQrL4XbIiqk+idFK61PfjbiycWlUPy0TOolPA2KkfW6j0XpJsWTq/SSLilcjweHgeTIjm+Jg
lisfO31Kq51wZONQS9wEUXhqHMQjq1OFUM5kKnECegIZ+mABEPnowhtHt07fxTUuizxT6mWY6x4A
XDd2CixbW1LTDCybQH51KLbXq1PaJhm5xYSrCO9ZeOjiKQ7V70pvqTtI79ZIumS6QLeipcBdnbPE
zUJRk6Sx97CLL0tgT1g3kW8u07hzT2484zJZZFll7y6EiOtJ6URbEUJPBJNRPT9VTTgTxjYO1ItY
D8+1NuO8XYOi399p8m9d5TG47xg8rjx45AyrmMgGVG1pcBtQI4tHf9Sm7JtllsUOoWVjuzCKLTmB
XIw0aFzPDXsiNRkMCC0qBrmHfOm0p6hN9X/cJLFPojOiE6JV1iF2Q80rldZ4uz/JXxzA9SxVl5sF
NobE4VYbJh5cI6OpfvC7AQfsixbQkOPrcxDMNNqpUeAHNY0xR7uvhHEMorKbPFwn2p8Jnb302/bK
33UR1ecSD6LTEATRw4jy61+tSGPrGKaj0Z70MdKEF2dRCz40co0e47K1qtMMGkYfoZmN2aNtiuKY
6aFb7szvNhslhJAcdwk3AKes4YYUt6/OIjLCxsz9HFfD2Q0sWcCV6agrXCpTOSZR80w7Ug4TS5VX
HXr5X/PY+lB06N+Z3Yf7S36zm+WOQlXtV58/wdTq1UjMIY0pGQIlhbP51KEGlXpK7ShPIbjTye4c
WqkJ+PY0NuSHvPrQv4alBEY0A7i+lgatbHzIMh4OP5xdl9zcbU9GC9F1CWYbQmja7rwfN/fDr4MD
mYSxoEmsD20ObFWhZQ5gXdvuuaqH8ZIFfe53jjbthPlbQ9GuJgVEHGLuNfmD5DaBmE6xQlo3HzrT
aEgm+hnvaXWPdS1v7/UqQgWgrkcCKEmg18e1LzSzjfOBdi2nCUpatTrjnzxVgy80ZbYHvDJRVUyS
6bWfF2Mn2tgcGvVTSXGBirAunevmWCaKMfIBFytC91YzPKdKhrMzjeHzJKWr87rJvHaq/tiPiE9J
gz3/AfVl3qs7KhUtJictDOKExjmvy7QFbXBrPAZZsyftvLVLNZih9GeiIETv+fX6pnpjJqY7d7he
tpkHkDgfJhcJztw0s8MyWNpOfW9zPCBdi9EIwtcVNZBIPjJlAF9RhHLME7jttWFghONgtUmRb6+d
f3M8MkLWkh4R7qPr+RFxJdO4xNLiPR3fur52D3RFlg+NFUIwaeY9J5DbCj3fTrdh5cDMIZ9ZL6gm
yho4PCcC6lDXOCkCU5pTJOhp8vXeNt/liZU7B921e94dV4TvSsXoxvdK1C+sfxKNo1e0euF4Tto7
WCAUtGryh9pH+u/NP85I5I9F7P6XqS/58Gp1yD0nFZ0K6iY890d3cpLXICZrJrHNvt6/hW+zTMaC
OESCjro3iebqJIdjXORLJaicCEV85cxWX1NjMS52P6vfu6agA1bNG6peXAJvhnCWn6rS9M5OvLa1
H0iq2Q3AL4jmrHLdYKYPIUE23VeyYDmkUTy/GJ1mfVGCOP5aOUr2+f60t8bDnwV2svQQQkXrev8h
3ZjRzNYAf/d6/24K0g6t+2Vocb0JkvTQxdUeDeEmjGKdubBoFtRBXIE6r0esw7RS7abmxmxL8Yk2
SPVDFAU7UdTWtFA2hePJF5VF6+tB8GtZltGuOn90Z+uxrfOPSQsFzUwFCcA0aJf7q7j14Pw+nPw5
v+EuqgqfVHHKzke5Pz9Eseb6EbKuh7ZNrOP9oTZnBuAh2Uo61ctVtOD0+WDnFKB94TTzM5ik8qEk
HP9aEc+Vnpi5gr0/HxE0QCpQcCFCl7menBK4VkAe3/mOU48X1+laD4zC8orQtI4atMKdI3DbOscO
QVyRyA/OCBnuaor0s5nmpPOmRsOkR0eza/UPGpiOdaLK3XwUY9UlWKfVU3zElHmOj0Q4oe2ZTdH9
hWndbHvoTqiZH1GANx+4PuiYLzRtiLwyqyzdi5VMfZ9ELUQoM9PShwSvN8Mb9Dz5MRp4CHsD0pXa
znfb2iLgZNxh6PlLMfbrVWz5MFZpsoquvWAbDZx76vRUObuUm3cSla0tAmYLlKOgsggacT2U7RSV
XZiUtIopnY/NkJvfAchSf7RMgQqwtpfhbk1NNvZQ2eYeIQO8Hi9SFj1Wg4XxNMDNQvS63yETcjaM
YG8vbg2F8ArkORTw6HFeDaWGmQHoSInXzoIYfeaxfk7mmUaYtoh38tmN8ApQgVySpmZIpetK+mAK
azDmqPd7DM5/BqjZl15lzINvKaJ+hHuZH8dKKQ+j2dfhzpHbmCY5O4R4nWoJZ291Rzatk8ZlVYAZ
aHnlWbXZXVJokp6tjunp/uneHEqyBOGFU4xae7zY6tzodUGwEcfh/4au1E9a1Q+Uo8ZkZyT5bVah
Ml3MuNZQ+UIWcw0vVmlEO7bCAxsWojwmsvPfMKs9U4Ct+ZjcG8CovGY3aQb3r0tnNvPpTLRLvahu
xq91p40DuWaVff/zxeMZo24L6wxy1Oo7zW6rmFjG9T4ad7Ev+rF9zPBHeEXcW/3r/lDyr7pZPdmd
yB1CP8K6TXrCMtFKMuAV1cUmUtNK96wvQ39K09H00Z9WgabHP0YZpTQxECPxCIgEqdT1yUbCt1mq
nkHhtgTPPc8AwrejdpoD+kwHiGc7idvWJEnZyGXY+zKvuR5Pi2hysZGZ8nurq4+j0Y9vuIEbF7aT
XdBH1ZQPMfq7O4nUxn0p1bm5U3jgZHHyetRlMloTII73pm7sY1aMzoOL8AwWzyjqQUQdjvc/5dYW
pXJCEYrnG1hwtWvSJA5LZKVbv+yX4pjavXIpxfgvRO69gsLGetKxTcEVFyMwwHXDu6wydK0tWt45
WM1RUGlfUiND/L1UFFoFbKURWH52mvH3/Rlu3J1S+1b2DzE6pbbrFeUyDepGxnhTo08HJxGmp05Z
+VLmxiLNA3QvKc2IAk5e7+RvtxIvqJ2SlspnCIjnxtGgwRzHbXoMTq2mK99SWqBrEIdhfNcNINC4
oOi+nSj5Kem78qAtTfehdUfE7tGP/realeYYiqT8D1gLVxI/C00A+Zys1qPSJ703SxJm6C/jUZi1
9hDqeuAVbjc/WKGpnO+v/y0rS66Cyz8EUTQprKNEvXEiMGewAVUA0/utKAmQUi2PnYsY+uVNnYvW
OPWJGz6Cz5bqYRTpkPhGNTf/G5yB2OH+D9rY8vweTjXqtTJEkH/+e4Bcx06oKfyeaOoJH6vCxPlV
+wZU8R/iY6kZQIlcmsvCObgeSYfNDdaSABggWhGdl5rs0pttvYPSaebRa+Lq2R7tfeMCoSoJaEBj
PPHxunhtq7lZ0STX+jTK1qehx3toltrLOQ/V25IhjHZ/NTfH4w2VhRie7XXTI8KbVjg7WuvbU2n9
3XVT5Xci0yh4hNQUpvyPlfjZTVLkEDgacZAbFq7TRXWfdWaLxIsReMbYKr4O1nPWOvFfhuIyd/Fh
kZ0L62dOLHYWmbXa0pmkUwJN6vhlmt0fhjuGb3++iITHCMbzyIFzy0X+bUtqwZKNDfboiAxY0cVs
EW7EjfqrsFpcpTpygfvDbZ0ALkLZkw4xEx7H9XAxuo1zS17hT6HZe3TXuL5Rxp1njbvw3EagxaeS
DAcCIOSAVkegb1yTfuYIQNkxWuyeY/WCunuzc9NubUJJtoTRBXuKF+Z6QtUS44mnUvHTCk1/Vwvs
SzQIZZ5dlYpHVbfYicc37zTiR7jgcPxlb+r1gG5stknmcMpoZim4QwAF47Jzj6JR48OSjv1p7hxx
oOWtkBorltdreXsOG9vY+SVbM5ctWUi2UVSGt3f9QzqnoVtC4/1WnSL16wVvcq2yG2+iKnWoa9Sx
72+dre+J/QVHj4XG9Wz1PWMKvV0c8z3rLFRPaWibfuO61vv7o2xtUElHwxQQTQqCvutZxeQWqtOl
nd/gf34EDvtROWH9VsHy2Fm/rehAFkOxEpWWh2teKbBiM+o68ZaF/rQfY27/LRib8hm4Iwd8ipcn
N0VMhtgh/Hh/jpsryaHn6pSsrXUt1ppSxIU7cJpoyNUvRRlXcDnog7k/ivweq1CdVFi2+JB/ILWx
iie7AZaTVQHR0E0gLtT+42+xXlTIQ47TUR9bFAEQfLoo+aD46tTHO8HX5oeUXLv/H36tE99UY2zl
LpPM9cqi8j2Z7xFvaHza3OLL/ZlufkmLUguhOkJVvwR8frtDVS0SmirYmQ25w6FUQ+XMHkWr0kkI
boJF96m2NafOWfb6cDbPIHMkjpZ2wuu0VSRxvzB/vMFFmEBQm5WDESmmHxHh+XNNG/5/mKkcDT6h
vL9XmUli1rIvi/HKPMpe3SgPzvMgWz+dPJvSY9Aa4i1Z+u5tUZ1y5+n4RWFYbygCOQibAPbQoOQX
/22Zra6DtOCEwIuUWuaHsdYHFb26Jf0M80HRHshAbQTXNBG9H5M+snins/SYDVGAlASeQJbfJbXi
0ugAGdILUrctvWmalNFra1sTx9lolS9OMowNvuyDbuys3daGtMAgJW8REfF1E4+YNb1NMBj1Ue/v
j0TkauRNyoKwWYUu/h93qxCs/D7a6racy0QtEk3uSeS3TlOWKpSZ4zx+jBfb2MOjtrYh6T/KE1gs
Yi21egRHeG/t6II2aF29+GRh+UVBH9V3srk8uW0V7VzSW1cLX5TOGB53HsPVTgiXPMlnQdEWgrR4
0tGIVDzDmmeFbs55qPwaFbzx0Kt99DnJTOffaTboab1/FLYuUVrsJPoMZZ4u++vdmMZRJKy0ARjL
IuVpqRrzo2Xle/2rt0QEviNpnCTw0oxFz/v1MBpfLwlah6aHMlrSc4z/6Y+wGVHBF+x8ZH+t4FNe
4JOE9nKWH2I1i37agVPHFIswugQhDCmjjNOUv4hCD7oD+rnD7I1CX3rPafLl76qvutx39LyyvaQV
AapiljlFnibUvHqNW02lkzyri+wwOl39x8wc9gY1VLAOoCN00lcBoV1XaZPLzsipz613gxNUtOoq
6anrlJ33duP88azLPjGKtrQ8yQ/62/VRLzV+OxWoSlqbhoeghXkhxAo8LYEVfX9v3AoUSKYn7p98
MzCxm2Zq1EQJZBwyfzdIksK3q4ru3QV5lL/jRBMfKK4mthcmyK8+0C/Umx+7qrTYw2Y45l5sWpga
LHOivjiAYI2XKFUfPzdtM35oZ5byVIU4Qu/kphsgiYwIIDnLsht9CtfLs8AKntsEoNeAM3CKZ7M6
OkIrfGvR2h9zGVWxV+WlZe7cilvxLMoIoHmyhi/pH9fjVnZm1XFEqt3omfEq2tE8UN+Icq8EFqFN
GFFoOvvHIfWdlJb4YRauZzVOeeSI75mDbGwRkkkNqAbgTdpDX/8W+O3dYi9u7SMLoX+Po0E7qrUD
37Ud5nTvLd1YcLrDIezxdtO4uKYYOQLIQXUG3tKgLp6dtNP9oR3CEykfMpeZlv+Nl3m/85U3Zsig
YNzcJ0SA68IqFk9ouzQLFNqxRp6877UHo1cU7L27/1DqkQ7KIAE814D38tH4/byh7qa1TtP6rTHk
R6eihDpkk3ZEG3UPV9laSnmqoSRDQLkhty6OM5l5RpY3aAhCwHvJ/JampbNVQRGu0Bp8so1oL/ba
Wkq5hGQL5M+0NF7PbxkdK9QwJUMHslZ9I0m6k9HZcAHittsJMDeHIsDjX7wGN/2g2ajE5hAXrR/l
WnQO3UI/d241Hoq+2KP3bREAqKrSn0I7DI0Ia5p5HCsllX+ghyLmpKW0CfvUf6LjpM2Y2GToSpp9
icF0XE0H16VCroxpu5M6/JK0XIV6oB7Q736JlcEXvV5bw66UakCE1Zd66/Wp5LN+AqgI/1qaykbg
P3W4J6tUZOHFaQd6Gyelqiov77rM4caywydbnaj1AfVZD2PREJY3aH39df+a3wh7cCQnEP1Vywdl
vf6VQ1SXyIJoje+gpEw9J1qOeq//1TZq9hi4ZrgD0G/sArrkMDQB2SMmWFNLS2WGtGKBP8HOyXD0
Dkq6LIPwuaoWZe8Bkwu8+gCyLQ4hENkGjqX89dQI9oZAn0AZqnoKrKM+2/2BIreO0NdQF5epwI7d
U4MAQ2t9FucEP+Tcs4QpTn+8xLTNyRiBrgdMN1YboQK/seMJeEUZZgyJcbg/RFo8H023b57Kog4/
3x9vc43hy8kWHIWyxOrSqhQShGkhKdfd3oJShgUgMEf3OAAJ/HE8Qi7j6txbKDZwf6yC5nKaVa2z
dEyMwsy9YCqCz5caKae87vYMjm9nJYdiEKkvCFaz2qgt5vBYN1uN3yvFdDLpDvaUIehPWbDbC3Z7
JoDaIYFQdeQlhap2vXHm2k6NoAwlnrigZG4M0QNF8Oi4WFrtURaoH+5/sF9Q6PVOZQGliChBkyzy
yLn/9swgvmqXVMiYG2C+7heDY5anQZCKewNn5F1SGNCvsbdNCWDMzngqU8PFO8BwwhaJ+ZHUQR9x
0PACu8jTI0pR+mOSB8OPxMm1UxDEXXpopkl9Zu1wMqzQY34fouARHe9PZOPiBaXk8YJXTWmf/Pp6
IkEpZktJReOnhjH+BMDPH0p07h6KnJ4zzxZdd0wn4Z5rbHwfXCdQvgC3N+HOyd/6ftJVRPY6s1XW
3eMxmk5pHaVcMsLSjiK0xUlpe/M8BJqGn/2u4cJG/IfMBLgepEYafgi6rqftNpGuC3mr4SNuvhTT
CJqgd4m4VBlmlVlyiixjfE65+fwunOxDx75VzV35o9sQgp+B8J4G3Zy5r/snjBn31L7jidVDY8Rc
xu7PUxYNiFW3RO4gj5fUSPZg/o3FJtqEig0ASN1kLQtTkRhNWWs2vts4dP3Y5fwc6HH7Orpp2tP6
PaAufH+X3UJViDXCr6SFliNzE7SMtlKUgXROqzMBF6BWZj8bNWTNa+pesRAmPnWjcrAHrf50f2QZ
O6/OqdSmwdSE2olKWHj9nYEDp2qsAODmaDL8qiiTF2fZF2LYHIaeKv4hrUAU5nqYum/TJZjcxleM
GlmJwJrLB6edZ68LtLT1OoTRoqNA2vAYzsCuSSyST2MeqwfFTaMPnTNk5akJoui0RLqzc1dtfW76
cSVcDumU8s71bxMtOpVazNlaklL7pBu0vzSjnZ7sEJbLQQ3A+A73F31rV0uFJ5pDUFzCW/F6xDqw
FFAyRhRKVxzzyDD8qHPsd52boj8neL5N0LGdQbem+fugq5TerMslt5SIcnufWhQnkvrgCiIHwwq0
d0Mw/bE6HCsqwzBKndJ8dJ3YK8qYjGGKs4Q1u/MD5LLGq4NGHDEpWrzensYjoKVxxvp5zwH8ZqbU
IWi/AQUCCyU2X820iu3ZosBPL4yI7fZiGE2ICIa0wEDcL1PSc7FM4Z59i9zBVweJvJSAiCSOLkno
XytcPViiJJupnvk93dX5Wev19tlsAvWpsNRgTxXu5jjJwWiBkeoeYK+/AvXfXte5TbtKK0sy4HDR
3uX9pJ3curA/3d+mN7cSo9AMj4CPRNBvSzsKHUwEdBBsxiH6EFcUCKBaViDY9uIRR9AgCYJ5aMt5
ryX5lijB0NyDIHikqCZidNcnRApJlqUAIpsbR/2n18roJ1GtNSOECjWAUEyXhtN6/APr7uUzmkeh
64VT5b4GSWPOxyrDLBMqeNC83V+Sm5MrfxcvAuAitCXW/vp32U6uTqJD06pJOlf36ypQT/Y4xIdw
IGZr2soEClFxSbg/7Mb3RhuZWiY9BKSB62jKlsxnV1LNrTxIvxSFE6lghcYu/XljeuAesugMcgpJ
TZ6s3/YV0WfdsBkYZ1KSc2ZETuqpzhTr/ljPzl/gxiR1QvTD9/vz29hpsiKs0X+DnxkthdfjpggO
0qbCuEtIkbZom+7kxKXhlZG6HN1FdfG6cgwPTHKPYn67soj2kraBUsgIfF0oricoULw9KN0mdv+i
BmL+WMddu4Pv3N5IBI9E+vBrCChuouE+SmYmTvbeJqHrJ+1gXHDH+2dZuuESTeC895fz9jPCFmOz
QOJC5xq2/vVy4hDq9rpBOT+mjznzMdZpT6nWhZdEN4O3wBy1x0Yk1Z8mwpKjBhryywqQfbp6R/Nq
IDM14XMt6LGdwjKfDmWux36cTtXOebi9bBmKG0lylsiD19TGzhjMJHbg0fTIfH+Pyin4MSWZ+i4B
/v3yH9ZSdl/8giCJla7XUqjRyFJTsDQR0bb/yrUwjI5WGJOsFEo62hD/sviMH0+xZ2m4OUkCUFlL
QX1+XdWbhV43wL8cRqUOzpVlpE9OnttnHXB2Z8Pcnj8SQ/h+nHkYhgT815NENc0UQgPYoavfOVcG
TX9nt1mGs67Xzk87VErHm2fTfjGKyNqpCN9mWOwbmtTkRlUoAaxJUUQieNwLzlzYNFrq5Y7SpdSN
+hqF/7BavsSGNeancBmaT6ZTLP9zIasgIJz1k/rx/rfeuAwARSVsSOwgr9rrZRBBlI5TQB01zdsc
WxwaS301Kxx9Z7m3xkFPhPY/mWXc2LKHKkxSeNnsKSNvnkJN1KdZi/ekn7cund9Hkb/it8scBD8Z
KnRzIGL1KR27ONw6bQAdvOyq7oTG9/Dz/vLdNuFL5jvMhV/AMlUd/XrEEgBQFIhq+pSgtU94YBrR
Icg0+7WgyP5t4A5+BLBRkcx1Rv0B2ZHuOXP1+C0PivzRjnSa6O7/os0lQO0A5wZSG27E1Q9CyCFO
JZmjTLP2syXK7HFObfVb7eT2wcEyeg/y3jqzxEASqoLfhPLI9YBm3+VNtwCMBamILyPV7ENQzelR
yirtpC2bQ0nQEZIKt9NNZaizl9FyoIjV9IWdFrvIHiAadIdEHc3L/WXcuh4odtJ2CC4GBr06F1Yu
+qQLnRagys7sg+kk/c8uCvoOVWlDysXilqw0sXKi2SI53x97Y5q/Ojm5I0jS4Oxer+giOygKND78
AbXKl36ulQ/haNM5SuPM6f5QaOtunExwK0IBgk/SszWwabR4YtQNnHkby6bmSUypg1FyTc0WJxi9
fGsiwTRDK9KWc6P2/Sda4CdQbKcRnWdEdhqfVKi0H0VqiX/meQo+lk0QWB7aBLl6mJWgHg+tU6uu
h5vmPJ9n1QyHQ5zZsXKuerP6UTe6UZ2apu/+tYpimrxmaazIa4e4/TArNKf5sVUZP5x6Sn+o3ZSU
F7yAjMyr22p6j61MX3ogaTJIT/TsX2J69XPhNI1FjaByvo6tPbTneSmTr9JHt4RtbLQWnatB+hYb
OnFro+FLhc18GyUe7cLKS5sMbnUBcqWpipATFkaiLM2PYWis7DWzAKJgk5KdE7Xi7OVich0cpixu
rDO+nKin6DjVniJ3ceJL4AYuub1T2MMBbcsi8udybrMjdZRiOYhSjacTAiHZxa2yEVitEo7u5flc
hx+aISy/QpcN/ymaov+KF6dZQtbIq5a2T9T3DsawmC9Y0WKfSbfv8Ao2pIqDCPp+8oWrTepTkOSV
4XFJJP8WZheJF8eO1Df4ZDXmW7EdfFSbikCzR2IJRcoog3zeKoWdvA2YwCRHZ4DO52VmMX+hDSCK
PU3r+pn/SZ18XqZl0MmIUGY10R0BKRui9qVYBO4ei1rwm3pTDSbZXRX/dAs7xDqN3v3QN6Z0at9V
He2AKIChoHUKEc4CaxSx9irwfokfUXgrXmPbDphp5KaPoSly85Q7bH+fB8r4Wg5J9M9II+xXCIgu
LuYo+yvUA5L5nPOg6sdYNakNZFOCilxghGTBWZFQJyiwI3wxFGMej2Fp14hDxupUeGHU4LEKqXbO
z12l49ZVhMGXIV9UE6oB4jiHZlQT42T3pZvRmFNU6QuyBCqkh3yIHmtVgbjGLNRT2JmR8SiMCYgb
gpCReq2eR5XnDMiwXMzB/j+Orms7blwJfhHPIQkG8JVhgqIVLFl+4bHXNhgAAiBIInz9rbmvu7I0
w9DorqquiqN2202KXFVgQXfR0NO/sEhCypUagBbhgm6VvWKtZEIoDovLX5mtdH4qeqz/1BypSbRO
E1hjv+5umf15rLij18XnydTCrVLmZ9L3+GVR5PydzcY8gmHEJF9oquUzMpHVVvN4NQ9TP5BXa8cY
/uq7sD+LAlR/k1oogc9I4+IzBHlbkd8ltO8JpEkYMRFNDxn/KRgaEoT05AYqtpHia/LycPwaF7BT
vUevvZC6RILIax6xCH6RMdvkiftVw+xk1/1/e1H6+ZLpfvtP9uny6XJENUDtbjMAY8gblifPfPJv
mIrpwcduRCkqBn3UmStX7NOXLCvrRa/Vm2ERHlfpNbA0XOP54vAsYuGy2PlLzxQsrR1GgjsHx+Dy
jMRgTJKLTJd/ZgK/ATn4scF/AIGzcx3t2lzLkpO8XtF4LycOOAp4zcDFfrG87NsK8vysmwfap1do
E+R8eymO/wATk722wOteK0Rr0PZYhb2ynNrv6xFBdeuzuf8qHB6VdkGS63o9mBv+Ytz2X3mmC90e
gliclD53sPTHnY5bRatINJzu1etWHHbpUjbM7BoNwTpYYkbwMUoXpVlHqI2TluR7HGroMbL4MhOQ
3N22zr2upcRadGM9rLe7NVkiJHGGOCA9uFeMtiaWS1yvyzBBHR/LfXoahh1e72bc/dH6eRHHZewn
199Xi7Tr3Rhj278eSuQiNmxzx3GVNOJIh9oMED3v4FhxibxTui6HOHI/h5E5/o4JN/uTUDsgZEQN
q3yEgiEFlD4HuYYXg49jO0o8ADH4zjvxkGhSujNSzBm9x8WHQX3hoTyPmkrzaXv21JHxvg/R0Xca
RnHyT0GOQvxgA19QE73XEUMOdkHh+XAu8rUqfxcjM/Q3S/yWjoBdj9XDzRP2uOVnOuew1qxtHvbo
TWf5VP31aBdVS2e/rNE5HnqXRHXuexCgtUtSgy2rSNFZeezZrtbHjYznYj7DQt8Mv2CRHPN6I4GG
P1FyHDpHsEmh9KVnOXy673taoWY1yVht8fvm9sR9QJbYwzoskYl9gm/iuP2Z93RIP6NsMvw+wqlC
Gngxsv7fSpAov58UvSl4zpiP/PQC5WxqH50bfKYxF1QQWtdGJJGc2hWIo/w7ViFdFvihb3J/g9P5
KO9nZ3UJao8G5HevYmM/4NqWxwqPT7yzp8lqlSHcjzn5wIDYQ2Czi9yQd5rC7xZAfLYfEJFaoqbX
iBdmZp1MZzLhvNJbTxV8GSA/fcN1i0kLOVJqnin4SxbVwcDdEnY1IWOZbzBe5vL45ASLT90UL9Sr
xgGQdmPtGbX9ZSvmbXjaRHWov2IMN5dIS/DoP2Xa+vyU4N2AECeG/y0cb2IgNtNfUCaGre1BEMl9
HTBBszbtC/F0pG7bLivi9SSo+uxQ91TCYZbVlYBfD2kKrWT/DCtABYvBpAw+o/WibAUrn2nIdvB0
meTbYxa8qh4HXpas9mI3PYQ/xMMwqkZaaVW8CzPipkCbFtl5rjdX7ers5mpyl1nsWXqRNDfZdZYu
x4Z4LKvppArI4+qM35pZGRG+NEHse8wQNFCx4Q8tw8GeFDSOaR1yAQc6pg+f1fG+wzXKRAP4xZR4
/2xuNhxt6DkaU8WJRDhUahVSLOBQK067kyRrtIXjlUaI6TZWLeIEBfjxeUxibFgvyPdYkOx0OyVD
P7SIHoOZfJ7s/BkKcJg0hz2ZPoYNyu9GHlsenQkUjc/VUjBSpzKq9vY40u0zDsl21By7gMjqiJm9
gqODnfSylg6c1YjkmXacC/LsuTM/wObb0OxZlKw1ZqHe3S2qKnyLlZYdOo9Rp2MHzwtYGxXlxqE/
61P8fGw5+y1yWKw0qjrYcvF54A+IGhVTS5yS91uUxMNjjx0A34WjH54P1D1cOEhqv+c3ad1Qh3Qu
KA4s8H/NtmgONqLEv23EtKM5KKcSKrNjAKbaTCsM+WAAhBiKeomNiX+q2QjQcVu1qhqtItV11ZeK
nJCkd1RnCgOMvLZmUbQtN4nKvCoNH2qd7AbBA/Hut3clNqvP4yiC/Y3WMc1qMHx8+jtEdoJiBFEJ
9twbrIO5J2YHMp8CCzZEta0Wq3/QhW9xeQqIz07h9dbna6dNYXmnE1ZFv5Njjb/Uiv39FKb32l9j
u1paF9Bf470ap7HsYiTVR7XHOo8A70PT7X4x+XSJ+3xc7g7kttE6gTva/pLENo7Rf+detSzul9AV
mOjWe785787O6XRDY1vuAo/6tGUtcvIQoJuICuBsIVzAEk1yWJgl5zRcke80hLaSS550x7iiL6sx
Ta/sCcU4mZ9SWwzzy7gtyfLsJfyBuonIVWJ/iro3GPb1/AKlXnkdNR9Uo/pRhXM2AmR7qHAfzxkP
OZ6NDF1vBzNRN7/IwhPSDUrTOzNF4W+pIHN0+taXLnxcnuZcrJ8c0VymLnWMFkU7EA4Q6lpR1JSM
EKOWgfDfeGu23zl2MOI61UEVDypsau9kLIp/Bd2Z6Uhhtbgjsyz/HUdmhpaheD7IFRZvLStmyLYF
GlzRJLnkY+t0Jd4sysRrZvSGBUdIB3FOi3Hpn5BXQNba7DOcXuABnA4t3E3SV6fGSdZoj+W3IHC6
Xc2Q4qRVyxT6O5zDK5wMhwVd7Laym/tY6fEhaD5o91ghYOxxVjcTqXWNjrlGSdWyGSK9IPxiFOYn
VWJ+QS2nAST3Ij7cPAPUw5swvPUqxy/dC6xkNg6KXnRmR+TXzk4jLMIOhpjBrtg8/ryBY/IFKwe2
rEEtY9dunqtlaVcTYRyDN1vVGJ1zrEK7Pn4Zximf0FYlyKzbqJH3zB2x+AQ8Z371vZZQHR6JWu/w
TpbnaIf06KsYOBvAd4tpqpEd0n8cx3ToGiK7YNqK8TWu0eCNP7dCb6dIV4uq0wOK9/dQUBEeTKai
sQEKvG133O3q90GqgA+MpUGIXslA7WXLUAXEJKv9pMv14HfFWIbrvOJuvcqeDg/JgcrY+TUNyR1e
zX65Au2Qos40MkUe7B60OdMMFMJp1guiHqJqLDQah+0g3VYi6f6HSe28/EhsXCw1rNiW6cOKqKia
KMhsqudp0bAoWUjVQ+Kkt18s4tB3YPKZxqwRdldl4yr0d8CvUzS4MJNIw+mYuKV3w0rmuRFqiNcf
MNX0tGbl2P9IUVvhucHZ8T2btuErnoP9pCHTH9qXy5MXKvwCvTXxK0XpcPV44EluU5Ef4tzLYfle
DlsPCHTExVvg97P9ivaS2JqskHjbQtMPPRTVcWGbqX7TfgvmnLP+yF6rdcryTvs0+6+PEle01bTk
9IoyjpKaj+hU1zDz5CEvpXwYCjRVNQ4KCpWrVvHrITCwX2B/k5Cnwa6buVjEn6PIlL1cHrkJ+3yx
mZqS7yLsav02J+h3H9QxuvMk3KQgGDiiO9xJ918W9KHOWSTt8k2gMSUP2Z7t/wZIM9d25VgJrjN6
8yKbqTSy2eWEDLwth/DlcRg5ls4T2CUmz31KoxkOczn9E8eueufIlduuADPGtLYTX+LHHcFRVzvO
tG/zKKPH+TCkRyu25fwsyGLZZZTx+C06hHX3xZJu9mJo0p8GQDLbw2Kn/FocicwbZtMQ3wtcHcSN
39z2YH2fLFeQr8V0ZQsh74RpjuaCbDMU9Ssln0kcEKi2SQC3dbQBSbxt/XBgBIakM/46hKg1trIx
VEgEmv7Yba8nBNPgGZ1U3KedThP1Ct0oWRqcmdG9XvU6tbYkCE3INP5wDTuP9W8qoh5dW7+NGfTQ
fNzR2m7ZV+7cLK7pquBV1BcrucOKx1Q2B2Zf8s2ZnZ7WtKT9OQ8i5fW6hmnrDoQs2voQeJhaVFAU
N/R/7r8kG8allfqI4poyOv6V0+pZtxeFuxstfNxczRNGgB0jstU9cNnLtc72DVARGcccB4qcFnmK
PSQVZwx5G5wnaRQGK+tkQeIQ4neofErzaHYX5KYASYth945igrWs9ZatzO/TMOX3fhJlXMfAqpOX
SRodTgC90vx0gFr/JK5KfaMn2HaeYiAF7C6dli200N7CiKRPx+nv0sMSv4ZhYJSc8VqnyflAjyIu
LoMT7DVjwY/3k3e3xBrsY2U132CWjBkwGmhDcY/0RZOhPO+eYIESVSfBagWck/IT6/dBN1DxJ+ER
5prH1i2VTPePLUKf2AV8nA49K/bXGTQUsjkUmQfgbxh08I5WLIeZWQzsxOBP63qMyvKNJf1S1uPA
xFAzuQNpoQPTWDealz5qUtjgP48RMuzrGeva63M2+PIyx3xaW+BWyTcUcf4DIochq1OXLb+HKBN3
dE8hwo3EGM9XZdEnwqwxt0U7zSF7nbAz9ROf9pYmMSOf/jwBo/iCBQh5F3j7jjNPteYdfHHyz6Xy
o64JsevjluFw+me3OPsOg+vEdFDiT087O2jARFIA+wGE5n9i0SdDYujh0qGxUxqPD9GKi1UPh7RX
JYmRsMZMk5d9muPoMqyIYHvIwQbsLRyei/sF2ydzK5exUifo2cgrFdFaQXecTmtdFFG/Yuj7/70N
tor+AKVT6i3QRJnnMkOyZaf3jNkuywzl7b4m5i1HkfgbDnSqDUzFRH4l3Bzf4xUu552C8r3qKI6b
BNWfHg8Ou4l48vGenGdX8ei7XOb9d0hLK9uND0Sfkszy27pWFp43rQy/Hth03Gqcn+RDJHlgLRX7
0F+Iz/qXkEqH1ymO0CPbKNatPAaYKMElFFs6gxmwVUA2x1y9h00T3FaG27b3oXyGohnYIR6fLa25
hpCl9ZBXXuwBs5o6VZDLd26J47XNZiytoBvbF7g3zNL/OiC4Vc3UczvXYylHwIZiG15hTN/PMOFC
A32BAzFwnDk388umsNR2Alq7vq/5DGkZxIjb2mCPCfzmOKz0D2Ybdy0jzI81sAR1FmMK7KHauNx/
b1WqzUmamKj7JWdr9CsgM/BftY5b3xg+ZA/9ytUfCmB47iZvs+/73o/XkPaMd2gZ8rHO7YCcWQoI
8R+ZAZ51w77C/HrVxsKdYunBxte4+/P+usrUhdOGBaajDagU1wzNNO+wWZi9V710IOyGyHxUZHGv
rsDRwz1wokazNXmXfjiyO+EUf3He9vFrgaZgP0WxBbnpsSuwnsF4mmeO7QReo7Quz1HA8Nhlel2u
FCRg2riAHvIxdyKcLUwAMSeEhIsuHabtM4X22Vxhz8qfFDf9Upcs345zEhl+oU6m4524CUgw5ORC
AuziEq0TzghsRvdW/PEA0z0g51WkzbERtPO2t1i3EkXY+tan1H1ShLXyeqYl+RYV44B50NH4USOG
cuvKtHK/0JvyqYk3jG5tiR6fN7A0cj9U1eff4Gw4iTOby+z7SjOAdUdRTAHZD74CDCzp9Gs/xtut
TkPeFZFbvm60x9CosEwZtgX38LJkAiMcPCxgvRvifjhqE5j+hhVXpJYKW+54EZQoT9RmvX06Cl0x
SCnC1oVpL8zTTiN0TIzq+RFtjR9bM47p0bqysEldATp/lwxhZh+zngUuE2KRzFuMAewLxq80NIog
fflJ+XF/yGAIk+NtwHL5hJKnMlLPyMv4xyVotrP3q3rCxlgRwAYgVuOZjAUeOIDNqp7S6dZMM6vl
mS3GdGjlILdLiUDwbQrn7rcNirLlPmdjfzE4Ud5kWNIHmd7iy1K6SyiERdWHl6gaUqzkINapdsAz
YTwURyp9ZHuU/wY4mKsr5vj8MWhZsIsNGmuW2P4iPyGTn3/3qFhAsbHj9uATPsoaDZf54GTkETic
yD4WVkZ49RHMAadhrzPSZIKOpqU9iydsVgi8n3hVK9uVEb4LgFdXPnjKyqxLYDYOcTNyk5+TPAc+
4auda+gUDI1rIE5ZVKcDDe9qzdFZaO+hI+gjAj7GRLaHuX0WkoYlSrEaqAdeHkxawEDRc8L0tySI
Y0H7ACLjmk9excBQQzpdAFIfbzijo6SdPeSqXTGEY3woEoNzx6Fv009AKP30cMgK4w98h1N1FQkb
SJtPqX/upyB+TrrEqsyRI0aVUEQhPmVmwmWDN90YNbPaeHh0gojPI0cH9sFFsf3ix5jnr5wQg1DB
Ld+TB4pE2DvvsvHoLJJi8Eb1ZMyApS7FHz5XLKlBmsnhcVCxfdyMAY9i1mr/kbKxnIBAwkwPKfCh
rFcsmNyrAnBtK8TgnmQ/Hfvbemwj7WAgsS51RpgCc4M4mjvm5oF/r3yV7rfbWsCv31r5RUothuuB
STjqCBz837VzB55YxPtUv8kKMA75SjH7sJbTTyyj4kOPAr6BNTwFXd/u0u2yLRzp1UULV7p7Tufl
xeMB9XdEqf47Rc5d9r5IUepmAAXtvgo1rXdwHYQAJsRERI1YUwd87lgrZEui5m/ol/BVUFE4rPix
ORJVlx4wcXRZTESiRz5Cg/B4gxJ/FRMpHCwiCrQlhzJpaP0Sr7a1R374Loom8pPsm4nqJKoWU/fu
0ONJW7BpbcjI+gFIp4ou2+zX38kCOuNJEbH+KbZ4et74QbC5B2lr2mypx2LnnDirmnKs9AuIeGxq
lWyorh7OYen7nI8gkxICS60W9hZl9enAos0XIMrueKBjYd64AGv222T7PjUq2SQKfSF8yzEFeMx/
GMDrI7giv08rvE8XdiDy+2EMKleAHbFYePVw6ObvZhjWsUYTowcQPAFwqsGAVzXzcJARV7H0ALOL
+cnmNlteKrvJf0gPz5CKBYEXqqlg0XrZwBOqC9JK8YVw7htcGsjI8gvkJ6Vv5JqPFx/1mWwruFvd
KKS+vwflk2MeGJfqERY6xQi9WTXBCqHS+h/JMHG0ZDFIfS3CXoTbFop8wSKOe9YTX12jYHjY4wRV
SL0oQFEB/UZR3VtGZXq5Kb/g/6/KffwGyhV+ZSDN+/9iTOww6RBlBHZ3K9bQ0CJZn0ZEda71kIzh
F+hfUIQIDs37Gm6k6FSgJ0XPejOgvJfFIcnFqHn6LGiFyiGmwP4zQvaiw8yNH7YQ9sIIF7t5oVY7
0PPTJGj/JxRi/ZuNGs22nZMRffqSv2Rwe9RPGqYp+8koEnVoJ6PhpEe9bC/5YdUlQX8XgD7yXNbD
gInpBOw9V2d8lzIF9CX8GzmglH7VmL/1+XA2+qj45mE2dOgqOcPLW6vrDI94U8/x4L5RsC5Tt6VB
Qmk99t7CqyRgZAGatMUIOEtQB4Mxif9BvNMgE6vFYTilHMsADtHirgmli1/3wZW/dj0kUxP+/3ws
WALhrYOwGhx4sMkMf/K0+hGvYUjAZBj+35L0sIOWkcRq5yDi4nxQM40tfuX0xnSkk7dqQdBIbVPD
zalaNTEwEyo9EJ6dgEaYkcNWnECXZRNg/hiLERYyrVDnslfLHegnuCIiS8ytJ6rGLG5nJpl/7GG7
+RyIhxQHxSn+t5iSP3CIvfczjyekx82FK7oJJeUGRQrNoVnBaz5UWLZq1GrTCd5kBBCW2jf6MOdU
RVeiEjl1iARa1CNGT7bXmPcxyBNRzC3YPKfuqpmCfk4xmoKrpukhuwOHAABkFgGYg6/cr5WQGawv
XTbVDUuqMansqRL1cij3BdcFg3PPEX6G7JMFlFeRjZdqZJO5y8Bv4joktweWK8fagqH1uuZQ344N
KS3wMSN7OBYBR4ELATzFlgzeamkh4YkxVK6e5VAhTw0HFJQkJOCljxZs/nRc7+pJzyP4SGhLBlpj
MFFf6J8nX2NQ50WdlGjJ2gV61NdlRNbt/WRLTEGRyZHnAAtucsISjljbsJR2eshzrURXsZ4CQMkd
u6+qaPYPEUIgH6Sx2IhatxQUXuYGbPAbpnd5wTEVf5epiP/mqUdExXBTqALJkQJJ4DyZ8bxFvZub
//trdYYRc+qPeVm+3MLRxB9zHj+ZjQno392CddssXRPgq5E3a02xt+3rEnEyVziFgFnIbM6zGprN
4W0eM56ctr0Hl4X2Zr8HlW2Hs0ky0HYhYfhpZqDDuTqIeCOI67NN1QEO0CsYTn+8MpBRpuGC7fgP
/QEungRYIXpRTuMJPbOFN26MrLsac5a9Vn7OywY026xvnh3h9Zgh6m8ZNoLohQ/YwLiO8IT60OAn
72zYvGwkuHqGlmm3/OTVEkU1xzBxC7VI1HcBXOVjCT7AQs3eJAoHLfjW9qOBBRG2yCd9F4GgftNo
m7LvmAaN+pYRp8u/wN0HyATKEeSNACDkWm6HBBgPtIjoepmVv+d9NQp7tgY7a9hn6a+9mOAcZ/yc
jVeSOONb6DhRq8Ga9/5fEQX84IEh6A1KDY5+nZhAaoh/YoxGuqpOIx3yEvVU+PTCuZrfJqbHn2wH
jwyvFskgWEiqI2Czc5n+gtNIQDAEcHEjyrmj5uSD2tIWWAGEEOjHIVsEV1XA17PaqvvFrwjGKxEC
AoWUyKEpOqRSvzEpoBUItOT/SfBmR+1GoFBdIpIj3Pt5Jp1HvvuBRZdUtzlE7+qKWWM3HWfYLGiR
RVjcpdlNfXAMqOUN5BceJ1w+ODDlKl/ihsssrM/SwxwC2Bhy5mqpUNo0h+bgcuwS9ZquxfINah6d
vcQp7tPPQgUeLjtqOa1NfAzF20RVWmLTbAKF7eDWMjyB90CtA7MMEC41WVph1RdGazUDzIW3teAL
YBaRWCBvnHyAOcLRL7aJrR+FRdn/5NnIMYLeznyc78Q3e7WZd0j9+7m7WWINLS6z+tR2L/fHcYnT
6QqUBay/+P9XCTHlGW4wep0XNhKIDZwK06dXftD1LBx27irFJnjujuNEsIQd1NU5tDw3qfVMm1T3
sHYxMF75kQHKwJMFcYhoHGI/llMiMhxVJf7nL23z3AJVp/F7Id34J/bDxGqITuLf0pTFcN+vGjlz
IO+K7ZR4pd7t6sVfqvgaOrg6TfZB7WKvkGtGNXxCyQBb3rDDGfguSQz7JyJDhwbe0TByxDJj/IoZ
CPrzDXg3w7XHkHWkFEqsKU82nN8GJb1ZEHRiO1jCsf92SKPeNyjpLb7AlBQtzTRgyDXLorRdq4XZ
n6o08g1R9RVESsEwfkI+dQpdwTAWrZCwp4eLiNYwJYqTFfqBoKsN4XlZGMYHw8vU1dMMr62WMAPw
XgOafAgQAkBZ5F3+T5cHbH5hva6/I8dthTnJSv2bKFSS1Dh7CJjrGXaKD0GhJLZl2AqElAIe7h/1
agDxG+2islNwtLQ/92OJs+aY1j1+BP2e6C5bYN3WpVHPn6lZUgekiuMU680ejpfCRkXRrqu3+m5y
EVqGdV6zx6Inu+9gdbUNbXBTFXcobyquB5oji0aDrukkVWtotwEStxs+6x8WapLidPgjybAKpZXv
lmgqCvB8nn9EB+SBgAh2XPPZQgH40o9lhYK9q+K+R5/w1pMMgi9SQbZ6AKfBwkmvC3uqqrV8Rhsi
v0B4kfWJmnm6bHHq7EVq/GqYY/D5KcnkAQ8zrdRztMzlvyJwdAkgXOlyAg+fPa9ofb9AFsi8xn4M
BDYwAodRqFaupHU+QABx7TMgTBGDpfXfmQzB1xPUIWBHrXJziy4T0hcTQIEoYbKx03o5YjjGws0r
j9lEQXjEGJlq6G7Qg8YK0u8OQbc4r5Gks6ET5SBruiUXDAow0PmvGstGebNZYv70HmXsftogz2j7
hCdHq26TJEbZaUdj3bPxeTdOrO/jDL3fQ4QEvvebqDTUNPPhUgBVNl8YZ81vULWCPG28d6KFaqbP
uwid60OQ4FGbxEbhYTTOZTX0EFVeD8D39wcYQ61vQ54jSwxPMkqQ33KUP0TyqicZCkSVQn/heX1Y
L34WYs/nO5xn+W/b7+OTh4HOe2V0Abdxn0PtDrnE/B3+/kffZDEQVyiZYvoNGH+2PQ4FDp5arUMF
r769OP6EMQMkD4ceFi48HeZHH08jVFLg8gFsrAZyCKo5vUOTToZ2SMCAtL5g4t0eCMQ+QRG9xs/T
cKDyYJZc/yzeTc9i7SM8kguqfbP1fD4lGxJZQCACif30i9hMfUTIcoYevvdP0ga7/pfL4J73lBz0
jOa+T7qt344KGsao+hnUnGMghN8/UCWoipL/SgKtYDcfRJ5vWRnYTxNkQOtnq2poUIqsuZ8IcxvY
A9jcNUcxkmcV5fsvHLvWIzOGSNelWyI/2RRm6I8M/D0vSxU7dqfm3YDx1KJ6StReZI3vKahlGIHx
9MKqbfmO2VuAknYje0YR0GU7QOP7W/ly+iIHAxh/A8c+M6GH96mXpGwYMCN8Z3j34GGcZ3rqKXIm
ujLE7DuPBwm3yA2SI6iHeM8gkpMoqMwZ/Qrqo6p7i+BgKEkNAfhkoGpF+0CHH3wfuelmWqn3fuxR
FKAYyL9BHAshV4Lv9yJMXuUoFWwS9b7qzDzuImJfAFgRuhuPo4SxaKVQZgs2mzuSBecbJ0e4OsIw
z/0FqofFTVj2B97sEwjuDpZoMI9NdFGtt1mkjF/nncsUcjWXDDBOj8RTqGbyY8d+RXp30MTeYWhL
cabhVDnOaRZIeJkBfv2aqHdRo/YSUwXGTFacxv0oPwIco6cnN4aUYYLly1fuo3LvXIFLgho7Bkwl
o5FxV/pyA/Az8Gm/THslsULLCLsCi56W05IU031BoDwGJ85xpHLvgfKHwNNfkcuq6Mw4Z/g6lU4f
J4DMEZ5Su6o2DJTg7/g0/eEN4cUZun57STEE3Mb9VX+jNkqHzuQ5nkwKEdYXXOIAi1pGFkjH+fA6
riVjjd73/D9RlFAcCUTzfU/EkryNc3REUMkVMPexFaJlG12i9ThFYsu/ymPj/41jcnzAIwPb54XE
5UWfFgUgWFN11Htehn8HpCb7OS10hKlt2ckDh2bwxwgVnz5Z0Dgl1B032hmk3I5dRmRnKwi80bWN
S6Z8A3EWQ1u8KH6/9aVdmtWk0/esJ4lvLNxkonMQN8of2T/Hi4A2CtxJX/IPKHgyCTVCgguVjkUO
yhhzxLcx3xiiXMfK/jriCdUGDk70oY+hsDxZb6mtgdWyr37eY6hoozyB2xThwtfRBOYdzSNspRQb
1dQBIxU/BISMkGZtCUfeUCbhOGP+x9F5dTfKa2H4F7EWvdzibidxerthTb7MABJIIDq//jw+t6dM
Ehukvd96y9U5ApB2nPJO54Iaivwp47FGXF5aABWdUTGSFj9UZFwPnnssBsdWx9YJ5msIpSE2PWKf
KCU7ZRYpQTPG3OJEojHNgwXSxfYBXh8jmVnPyKUQZeRdL97GEY5OpSNb65mkBKnQV00lomcM3axM
jIoQR1bjH4iy9pdtb6Kk5R/MkdOhf9BrqhER92lhsmYP+G8gDJOl8Nklxnz8Tsig+k/4WfQXPVB0
8UwAkOxMzPXodMow2cbJUPS73Jtd9xDxGbxGSen6O0Rww2kgLad/oGlL/je1VmE/IMYIxnOn52q4
Fk4TP8F3arVpRuM+iokMsvOonfpbIfpGcuXbdMfV1jQ8UGAYTqkcvPIOkUnfUgBfW+8whAW6Y4Tq
G7cJuSncqa6edGNFPxPJucl/iA29fi9QnfvwmZO4RzAP+NgMfvKrxxhYyUNZtjNYSqn+cKUuN/HY
+9ZRLqNY0a8uqzoHfTbPh7pz6nprUBf6d5Ah2eMQw//vZ6MaYHgvz+z93AnIfattJbUFXgkcxNb6
YqN/rfYsFuHeLIU9729dJDhE1iYeUawNEIsS0k3t5hgpyPPYDvNX3unxOoRx3uyHbGghCELTZjgJ
bdh0Gfg+SMBoeYYAQTe45BPSv9TuEk3Yf8Xp8z4pX5ofYt2555a6FdZ2RdYm7714Ue1zUJfTnNoN
wwLC/VE66SDnYRu2LLm3ApzSScMeRpv0b3QXe+y1EUxME1QPeXxr90QUZ+9pS3HxQQz9csnVyFFP
IgTSMKPr/LfEGB0ydAPPXHguvJ2aFGchBGzjojtuucIJf68WUreD9mdyYzxHmZ6MvwkxrAP6xONQ
cGu0sn1zehdYh0UVdnG6eQ2Qkrd9faCyTstjRuP1c073rrwzfjkoZmoxXdC4NO8LIeqXpco9B8Cq
5FizWyyRUFLLNDtb35tiZ2c1SeTfx8Nkq0PvDJM6Nrq0l63qmYRBmgCCU4dWJC5s3HPHNkDGjcHY
kwiztCN/WIp8zEXGmbqdU6J9QYpf0LOK0rK4BJUFJ1REheBJiL35vlbkuO0QoqmdXYZas+7GDb9K
NZsvv1vQ+zRjrU+J28Aq80TAh098G91T1+QIMU3lN/dJw22R5tZShCnCUZNd49EpEQxli588Fgk1
Nzs50EtwH43sQhvKOxLv1Fd5rRg3wmrcFnPINioRL91BN2t9YIMdnoLBR5+W+xiuUyeLXXPi2Op6
VjWt/8YRwBai+77nIF+TWG0C1EzZPqDQCN1JZWvnNIBO0PoQc5KMNIG9mrKSv1EET7ajLI2XN2q7
4dMCZvc4DVn4UlSY+bLXSM1opGsEWVbSGas3tyymYl9Lz3bIWeRy3VlFE0BMt+PETaNy2uFD0cTv
K8oJBvIkLEA/xIy0f0I3wD6hEeaWyHOBzLIB/r+IbbldxqwONlOwjFdSHpp5hzu9NJt1HRYIgrFX
1b2CPGrSMnGF3sqVWth05XOfea/lMm8hX9Fi9FZoHUZOtXHfUZRT7IvVv2kM5il78OexAZ22miJL
W3saP4i4Nk+TNj1rI0Wn5aZBeh9AWWKUSYNalvPGk0O9niaeZsDcesk+A37ko+dF/Uvd0RW1U3wQ
MIbRiNDYVJFpzh5IyT1I1kCmqH9LWHC5Oq5mWqXYx0UTEeO/lDMWHNSPZpPPti22Nx8/tCmn5k+E
acDbhU0/SYKcXcE6Psz05cSa0tm09DXi2cTnUEBk2Gas2COiqBYNzkDcTC1erLGMzGnIAvtOuUMM
tObgZOzQPYIdBNoLL3aECQtvwySe6WzvYNgi1V1mOUa81KBUPzKzdbgHgOa/yySX6gZwon/pmTuy
1OuT8gqgEMS7cg48eY2CZniZlGfPH8IrcvfUUz2Z/KgxnE9V5xkLsj4r7N8Fpsw8KEMk1hb1u0/k
vSOr/pC5szy4iPXFX4d+qvCf3dizThEGEJAq3M6hMTxu7UcqEQDqmrULXlbj1fV7yJpsgGNLc3vU
19sj0yw10Ltl4gO/pbcccUIM58qr8/AYepWLyDZa650DIjbvcOnWFdwT+YynHJvTzN9jYNszQLvP
PFecLRbK+n8q9+1fMgcRH5HPG14zPExA7UuOg1EANSWHYQLW3gxk0PTQtNWAjNwW/gfomWN2DXHq
MzTsGPwmfYOdBNkk6mkHQfRX3zT2d2ZMEt6balyHj4mL7pNrZE22fkhs3QY1R95A6tThD84YYFoz
BaZ8GNlY851w2mrZUPltxXwtcjr6DXQRiqhChlvVtuAeqmvsF1PAcR74ZVBCsrA0HxWS4G4Lmut2
O5c2JrFjEaj+dtgVxT8rzNSvVCg4DqKLvH6rKQx+DkrYNmFW9n8P2CTooZqL5d3msaYwuKTCeZMk
63oVyHyXM29327yXc4SIK51GPX4Dk7T9wYcgn1lQ/Z4qQow9/Vs15K547puATP0hCNHW+2tS/8lq
37nzzAREJCMG120dkwyf5RNosrPYznJBglitG7FWw3MfKYwe3J3TWfmjIpzfqpFIwhjyrprE50T2
hoqzxwx9+FiE1YyU3crj+87TfXx7YHqYHjtchdzknkmKz1osuUgZIWljgL1xyBcq+TbIgsovJZJC
c+rHqEXL3oUsBFmsmEMpyzKMyU29TFvLx6GSxoNjFiYWj9mCX8J9nGGX+sNY2vMrL5cZj0L0wj7k
XHxHmDKEVH3bu/fEnDrLzwh9kO34kBGK+qRTo3UahuYukQSbbJ2Ifeg0YzX0UfxQa5vOenZRiwln
Xf/0PiWEV5eKq+wwwtL5d81cx/tKjK6zd4lK/Z1wq98DNSHGnkGAdoG4MT18vDakcTT9/ygWYwHW
rId/vR2vb9IgZU0dM5QvPnlX09auOnO1Fn/RBxVWwH/KmmrSeIMcjM5bedFp8UYvsKWLXs8b6fiB
+lFR14JBOm32D5BFYi5x21Hu2w7HyEaWPGRMODL/LCobEo2ZdUo2tVrBW0QE7rzJNYKV87SAEw11
B0o7O8KGZmjA5dkLRV0dBVyW92isab1issBdNvXhcqnY0bmS7b7g1u7sok9XXNZMa36NmbIETQwf
5hGTB247DoS4de1nhBFztXW4naP7sTGqPS00WGIt83kkd+xX85WZVMhUlODGLNa4EcF+yTlGw5V4
wxb9re1vSW6L3K3s8/E1FozMZ0cWLEreZGWXhvvyZHvh8NF0GZycR+sIPn5RI0DrY06KfWa59sdk
GNHSWrTDS4Ar7xEnPPiJGrPqy+rH7NUGQgaHW3qpN21r8l+wPbYp2RND8mYzE/xne6CrQHdM8lCu
1fLYrsvIQy8xxxxiW9nhVnI3PQG7BMDbA/bdQxxnwdviCWW9JcLLGIfrKP7Qulk/NXMjKou1ZOoa
g5nQDlsRsGyNNtJC49TdQ8WDWu2iHAske9kUlnd53i1wRvxOgBIUlp5BSQJ77w+xPbxVQR3lJ7vq
89v3UxdYRorZY4BlsoMUCTxKnNuofAGMzMojqRLFF/YYewaHUwb+MMCytOeMUOqqajt4oDunRD9K
VOFrLZX1yVejlg0yufpN3zjdjfby6O9ITfI/bWzG+8FrvGDbr7GpfgfVi+B2grqThjRu7DfjUsJ3
Rtu8qhf49yDn5OljsBtBPNWv4c2EqcvClvFXFA6DmrTdDXFkI4KsxaIxfoylvGTR6M3PSG+982BI
ayQ4DmXBUanGao9uBxDP9BoP/h4UoUQxPqEYgkoVCYy08X9626u4Z0jLItKtmPpHApBweQps6a9d
adv/eV2+nLvckYCaFdw5EsF1fsT62zwhV8s1sAb5Mk9+4bdvpXat96GujLcZmDuuTmdb2bHpLOse
jWfWv7kK392WoNLxSO89ILZVj+KZKdFr+fry0U0xeNuXuNURstyEJyh1QZ+IDAhm+xjVQ6QPXpkv
7cFf2nHe5WJAHho3fSAeE3pKyy9PJya5AgzM470xDJfbZg4PiUWaRz+43/4q3BdoHbtj5u6W4FBk
tlseO4wN+kZ2uf8o1cjAUBvRPwGPyeKIqLG8ymUdi0fAh7hIyzWc/pLvz/FU4FafrZSYvnLY+6UT
aXA6Va6bLou4oZXCHbZp/NKPDssM0HQM6iBqdtXi+Ye6pyx9X+T0aXy5REcWhGQJA+cs0I6BbwEF
bIclxuWNwoEVcbtMupCnqhnavxzd+evq9da4cyoBVdV4HT4ZQTvzP4sp/IJsfpkuOmLr3fjlRMjb
4KzebnKbQG7bOhbxfiUCEjfFDGJfST5XGlO4gYNgqUdo3trB6OpkjnfCqV5+oCGJJSbLGK6QAShr
X63FUj94NqB/GoBRggGWofEwihh8nqXW+lLlrUNKU0+h4WHq8Gq/k9Y99VBhYNhw97oMGeIDn0G5
WpAH1T7tKQju+v9y0POZlV1J9OWYloHHXQtxIh4DJLmt4/KrmDku9xQTNAHK6zHJwcpsfFqMo8Mn
xGL17XEJODxgLNSIkEW+D1picW8KgegVGqJ4mDHlFKmqWl8f4qBBfDuGqwf1HTf+ncNk/s9V0eLs
1xh+IW0JivmvY70vTpBz8q9bBqgS83EcfzhEmhmNPWPoHpuc/lM6ZRTjc+HQSfG4uSZdVgyx24q9
ECdPoDKIZT+JvrHJ1uSClHXswCTV+ieK8Ewb8NZoIxj4Llnex1SiGd/8xyiAhkxPfpCQcqG0Onko
JZ4VJfW8lNU8B+CUUv8bBzv+8gcsDwQjQeq6+cx7n1g+N2PTdU18MIuNpDUP1fwDrS3aI+K58AH/
eblc1x7pyZFlHoKR0Pl1wEXZ27/4zgDH8Cnk59rGS4IQ0qmqzVx4s7PDwIopM+rD+OKAvlX7ak2w
GpJAgMbPd2L3b7M60cdgmuEBnhaIXMVqfOt5j2ve8rC+YIZB7KYGXFKi9uAs7EWW16nzfHu/dLnP
UZIblPYF4u6zFXDjbGkLM1cSwpufuHT8f0vTysu64AeALvM1jB6mx38Uu3mvHnspbCm1R9a+jHrK
t+QIyuh6aq2340D+N3rFHPENvyC7LZKJ9ZG32vyH4pH4/07BRB2l04RHBgCCFJS2cCNZnUKHSFqk
2Bat5wZfCWvUsBV5oNyNr5JiOXr96o6nqZLqrAK7LDa5pSL/CPet601O1CDxEdpeu8+ANgznhJwc
3p10gxrxEoK5DikID346RWq+Y8srk7PDitTdj0iQn/Ts1yFJBHXJfR4z2+5im0i+VIhxufemGwTj
iCmJtlPn+/wjVqTkd7niYzkAjPOYx9KxzDOZRL7e+JlILoVl3QC3LBTXgD7FvzYiEpv/exld7CLO
v9kEkjWNpqwKT0S1qerSVKDZz07ZWuVJraZctxmKfgSuSjlARNhcIiEa+WjkJJwUmEZ/10kC7eQr
BYs4OTQQ7vrcGYutxG3+gAkUuyJrpY9ZO5zmOzyWcO8Rg4ebNm49IEkdIoIpO1n789Z1ZhlwaVJW
umm6Ybxzs678dePe119RMTt/ZnghJbZ23WZqh/eoeIiBt6rDpJcEVR8FCMmm56C+Isbw3P94n+rs
UhfafeCcLDicdTD1d5oDAUNjxd/n3FVAa95ZEkQlTgGc4HUq+vFPhBrp12aXfO7JVvR38yq6z7gr
83FX+L2anhWC722B7RbXfkvrooqHKDlTlpkfbV1PsJ65KXalS1bwNkJRne+9zI/rE5iramndTjh9
+f3NzLg1ybch6ez+WslSXCKenQXeqgVryEZqLw4DIDCBUZWsNg6Kejx5BMK/O9NN+IgSPXlTMT7e
NJyi9jsfC//GQQtKx3RIDd4mgUUuUz+Q+R+toGRQT4B90qcBXbHlUplftAh5v0qBHTO1ONfMKRPZ
+Bkwrz7mTqWZHnx3+g0cM73OgvINhszB2ydYtL6FKbt6i3jMOtqqk39i07OQS0/1KWyWS4Y60mVv
W0Bij/vMLwu9pbzZ/kTxpP9YgeguPBEtN2Ihoue6Ke3s4lJ8cCHWZPZOeUwa9x7lLJZIYoKGZ9KQ
m3WLcQ9DSkOeSHZhe0JyE9UQ/ukC8dClxg0Hjz1IB1+QcklxdHjsuQJlVL8DI3XjXY48r9qHFI2O
xD3a6h+De+BRVJC4NreUS+o8bofYPxo2IGx0XauxhLhz7m6EuKnVdCmc+o70uXHay6T3YHBVpZ9q
WEigIUfEyPrnLFjvlWCEZp4ZQu+kWjfRTC2uzPZLAFCxmyLH3ZPZFbMXw0EgjsvqdiOx+9LaKfsF
l+fiWqdpYkDZTT30VGqDj6AooLCCoIlx0mxbJCWZSz/eBOGuy21DknQXIafKsIGhzxRXSmXhsjwx
G6JoppGmtJqGzj253Ct3bUXuS0rknPmepq56zTq11OdqUcu1k9nwwBwMWen57oJssvPbuwzdKBZr
K+sYwj1ruLo4/V18VcF46ZRO1nfc/+tDZPdNwervopxmmDUAbmuMkZxX4nmOCELaW+FKFjCfShwR
8cIpdBYxt/0h6Otq2ltQjVy2COnEjhyD+krnLy8tV5//zK7sq2PWkGpCBlerPk2VRZfV4bhPGWzr
99YT9f1I7LLe5lXW79nCYoxsgDwnBl0UTFJrkvRpL4v3AWN4yIKrQ2jrKGrX30b7qCaaNWi3fZll
DwSa9PkdUGFQiI2p7YQ/qx3fLZkH5waTN58qFNphrhZ/3HWICIdUA5cCzJeRW/+6EwUDl0FgeBtT
q/Rn/VERsfJf3Xqox6zemV087UTeT6MfzKnSno72jHQMP4IQAZmSTdhCl8kFXSIEvZPv6jGzL9oJ
b1YhjH4CQb3lIUO4qR43ckZ2jgfO9UFpe5IGU9PMS7CNbjAMwIyf4Z/Dp76mLUqk/sFa0IpcGxmF
P03feGj0GRDMbvXnxP7ghmvi80zx3gp1zuGbFrM22MPm0EIPEYj1HEr4GJVa09hb+6ZlItz2dssJ
rtB0bmy8/fkmQb6IfZi7cTOX8fgAXp7wYrXMdXsj8aneEsxn74KcinJxwIEWyWEpzG8WDn3+hnK0
6PYBz1G26XVLulAMu4W5Xw4G5y0GwuJxyNzmGRnRiB+WXTDekNWR/OdPQyxPkS7G33peivshHkNC
fZo6uFpeELh/JDlIqKMLlCppA7sxbG9DO0tBITEemnEJJxIDppuLbMnDp9CmCoBL3WoAQt2h655q
iXueH6awjcXhXHa7uGz95+xmhWXitv16xw7r407ukGbgYCq0/YS4AmncaOf64eY7Os01Ug+glRqE
ozYF9qY2KduO1VtF5YGxCV+DFy4vYUM+6veS4wAbxySuHxftF+pUZIVRfycL1D/FQgG5r+GpuyP6
3OgePXsPM9a6eBsSYDVgoCzhza+RDj7B/jPYGHcg9yckkOfDRLhHUm8JllewcP/JDGb+KWFBv8Js
bbwHT4qVMBs2YMCZRtVMAVH1z8nz5a8Nh5Ol/Tp0L5Jf6IaKwP5uZYE7kV2stD87HWWul1LREvNq
Cv7aEcqsqROI0l4HiPaZk6BviTveCCIzYCRAMnZOTnlQgWi33+Mcss/5GjqlPnBmmOLMUXJrhEPE
HO5cdITcmra3/qApGtctBcxxfJYSCHLj+2a+tDX31066Mm8Jp3K19xJWbWHOscqGPxrmAy8UgSrv
N0drSZRCOT9wIjJvRSWX894UNbCz6djWSdtAZ7FDbVXU34XVcOYOtjDJSXST81QsxC4eHd6bPM0X
OT5YQ7IMm4ToBZaMoGPy71ozjBv2eqyjcAIT1k2H8GG0/lr9dQoiB9M6kUG/8xRdVUR55/jC+Esy
4C83zO96RF9fEYQGpEBZkDzu91GRbHOyUsqNkGJ+1DQGfFj1snavvccTwlPKG48qtKmHNxZ4MXxE
IdJ0LLBr/2YR0/MB1HPz7reFfsxyyV8DTTrckczRUqJDVVmTJqoPXsglJINgKsXKrcByjx4S40G8
SYQdXxOnNxjAZ9S+I7xBqbs7P/JilBpO3j96WRSavUNGxQdllOEfPm4vOPrZarOwd/hW97aRc3hE
YivODu2jeuN1gQNoBjhAMFSP2nezUjMPAc7aG98n1cw6POqYf3YJwyW+tHqZ7nSet915KrMIBi0m
JmYDiBQDjYA8YIHlPwEigqPXe3wAuIRGuqfKDRaQAReXtNdpywRLdEexuLxty5hn/lZ2BQLdweRI
AIBSGVkbYpPRCpCX5uxm/EAH1BZtuLOw8jEUgPLZWwyWbp2uysdM7mnXfmq7DCc2R6Te4X0trM0w
oFHYlN26uviIYmGO0xRyvohK5+K/mt2qJ3OHytl0XKbmq1jWRB/R9vlhavdt/lqGY/42YoKHuwyS
PtjlpTJ/gKr4vOJCdl9dZduwQ5hKohQfkbmDlocV6M1CEJfrzUV8wFvY/icHYqoJ84iXLB1Khe8j
wym67Ac9Tk8rHbNZaisUu2Se1PKFVJnVORDPjiEtC/kazlU2ulPFuWbf4o1Jn6vQJVnBOcYd3JzL
KiKCQDHNdwe2dvGydBzvmxwNW88/AJS8i7DyT/tKEbqSxiVhcFuvSLKXobaFc3V0HZ5QAwzlhpyd
fE8Cs6yOiyr68oLojgutQ8lqnxNCbXUKc9bjz0jID0SUFB5gI425cwhYczaxGfVrN/nJq4OJ2t8b
Xpyb6V1bh6Ep2/zA43k75QfLcEoPjdzD6g6oh2Y3+ujCGplhN1sImEafdzIZXP8wtQN6jap06/gw
6m4ItxOW0v2NrsXngv30hlD6QKEYHO1mP/dT/GwZjeij9FVfbRO0+l8LyV3RtkIr/IwSHbYpw3GM
FJ3qRpMOjRvUBKIUaJhnY/D0WDAlCSJTbFmMXyWL2hygIMReNJPLdhMTFq3TirQnju135E59m/VK
1gACJLe9TvysB2fFP7EjPMPK+blVd1ywTFkXIFov3My40CekuTI4ZRhUh22lCgBTTo4pSXGv/f8M
buPysRYuwGcLO5U6cI3ZZVoGZe+HyiUTgXwcz//bRX78ELe9maDjSc9BMye6xklxL0f2psyS4Ykv
b6wgM5T+SegB/mwQ9ETnyMuEfXQSe0kYm11X3XnzsIa8bYH7jb0reueGl85uQPHJtls6yY9jLOeF
cAC2305P4Bw1yl6DcfE3abvV3dTEyQznNcud/ACInfxtwqYpTo5n5wSfA8Jbm8kbmnXXUkA03xE6
4ZVbBirm4FqP5mM1mV+kxoo1BmarcBCwxAEzu0SDMZ6csO55fZKqnveexkSwbXLQ/V0YkOpB3h7F
u7D/mRW9kNSA+SLMUd/uV6BFQL1g9k8OEHADEeMTvBaQpXgeaPwONuSNkXMwz91MqZ/txxwhCBaf
RDsLHz56AOcukAlfvBhjO3mwvKJbAWNEcJ9rzX9IWMnevNBS5RE3mfsDWUQwJ+PZRAzn4Lq7BezN
2YRx12l4rgDzsBwleXMFPhnucnukcCoYbxnUCIcZ+CL03iolAlj987F36XMUMJttRM3Vv6PtK7ql
+BX4NHmvEpZ+8keGN4YtviVNYeO69ZfIEV92G3YzorWGQJS8WOtHL6ES8jAzBfOEgwvUz2R0arDK
1QdLkBwLn1aF5vyIPLYjT7KOABRpH1HosJUbZniNI5svfXL4qK+VgZo4MZjQnM42Ncszoh371hg9
SqJHg6qI8fXGBCdgyob+W+uWm5zDYl0vUTUovCL1WsUPWGd79QAAHX5FLZTcq0UKTLxbwO34gRay
LoIt1gZrlFeJ9RDiUAUrG8q8/UmQPZ5rzFvLHTI3ez14E77hwxgbM17hU7ProEP5Y6u+K58RgaNb
5BlcgChxGrNFtB41JvYwBtG3B+QvzjjmSrHt6pyJQvIFagyeLlKwttO9dS7czH6XC/WdRznM4tXW
PREHo9YTNgKZ4xOK47K68MGMj0mndbnj+tH1j+iYeXadVa7tYQjK5R49OdHji2PCz0IiL5x5v3lt
c9MVSGCjfL6qm7oSBCp+tomnwu7remLfgvZPUC4QCM8qDxFf4COQw51MvDna21atDqvNBoRH126J
pODbuDhOM7Yb8tCScDcKf4z3I1mq6PUD0vqxXYhBnSYvNl+kfzZQFB781VHNJEPupo7F5igIhdgt
Iun1NQl69RmUq/yIiQxkB3Ky5XVZhdB37oycbsdYE7u73EW/vM3nNc+2fbygwiwIZOLdyNFqgSw7
MEUsgvD7c+wiI6wpqy6ID1ovMwFCw0EnufQ3fH5yxNubzzys2qjnyhKT9Ya8mPbdRNDVdhfRiZnt
UB8XCZyZzZLkTJOqjuxw0tx3Vts92rPXjLuxn8YSlYIogp1D/OWnRJlV7qMu6YcD5EpBuW3CwjU3
LioPSJKai3C1xLgbkra58zzd+OTIRGt16LLZ5S0OUPGyd1j18KdPZtRXTUAGIBb0JD6syBmLlH3C
ZZ9cndoj/FH2+mPmTkLu4Vh9nWIQUrBnYPIzLitf1MReREOTImn15kfmQbfZkAkJkBtLHZxdgcD7
NBo9laeG7wKYAOlrc4cSdJp2KyqmexmPeXCdepnI+2kuZ8ho2c0H5KPl72RZkU1pl+BLc9zVPYGe
Efbkhur2gndW8E8VYzs/wP1GZt9VdZecZwsnIOTBhAkcaq3Pdw5xnwRhdb79bulgAAlZw57rP1oA
e8jNEdhGwzLGrRDUN4+aRTVR3CubvMAVNhLkzc2da9ck+UROWRgFu4acb46Enqlr7zRgRiQWEcy3
etb0i1oj+Ce1wX8d1wLbsaf1co/vrfhlCmnqm+293ybTjP7vdpZvWX1mWNlizp+1EeC7iDdABG1j
ewKSTZm/5JWVPyxZEEgZ894hAgMo7nCLdZRvoz4baOXoq+GlnDR7XV942ZNsHf079fiPSXLAWLiT
Tkf1a1GvgBpO7JAJH4F2JmQ5uMRsxRwaXETYG96LutXxOcv18L6qdX0hRIP8Babxv5ilNIdPRL8x
IQxdcvQ61FuE9azLqy3b4CZmWFAEhjxdT51XiCOVWvkjaxMEVNhjnD9XQceedEsd0xviwYhR8I1j
iTTuRyc6Nb00v0M7YZF0DbZ68mhbvEsx6MNytHEjNO9NRQjt/lYQ9ieQcz+cFe/uAbdy1l/mXsl/
IIqdjbiM3rMAmUZP/CgelH/JiFsKJA+lL+9vzuA9xrXX7gil00lqvKw+JCLJqYmqAULOsxCVA+m3
uuC2AU4FVDONfCCrLK8eCKnhKNajZMoNPSDfbVuxMt6W2DE7xzbE4s5210jvbJOQWRsofHSpT5ws
+kzc7f2D5k379k3S/7aRzu4I/rFRNU89epCuaZ1bjjybDbN9KNfdGhfOEznQSJ9MUjVPqCOguDu+
5mNHFBgEPjvit43+XW6R8RLsTHIs8etr1jhyZ0kv/MeXZZyNIoO7OPnl7ILWNMQgbrKgksGFq27I
D+QR+cUBFyVfAf/L8RgLVXEzBV7U3WVIojto+SXjEexU/FEwo5hjbhNj7Shl/Q3sTK7HVQ2lu5/F
sOqbm6Z+QvEKFutPVv/HJiHIQ6bRr//qmpi9e+JbjLcvRrv/jyD74i/7zPxQIm188ieN7U9VTvMu
Y8d749BLHsqh7j8TfJLDLreSGIt87ePWmtyPnEHyPVjXaUpzchB61rRV0G5ODvZJompCEVfaPte5
vfTdVrJn4GqPY1T/fTMQy5z5WXCtkNlbHKFi+I99GfaymkrnT4lG83scvOjLbkb6IhxB2BHLdh68
VO6AMErT4cs1JcPpQj5W6G0qgAltf0GJ1dlJ6zyedjWwl78RmJfNHpTLelmzcv12bWPMloLq4AuY
nMecUiI2JYJnzeNCjgERBgS2QH0jR7r6OUB4yhDjMiopp3ywWvSYadLnetolVliBnMEFbTtTxgOE
OgwEclV3+usvonqk3DdD5cwVRlJV5ncI5zIalzdBNM3ijixO+60fmQusscookh1noEs7hmebgkhZ
myzxkvAhXhOH1M0usL9CfA5PqHeKYiORo1JAqmiRJwsrG44wItj4VWvFHzSpRs7WYgbcA2aSRTRU
I2EjlDzNxV5x46EbQIu3wR31P87Oo0dupFnXf+XDWQ9xk0zag3Pvoopl2kmtkVpuQ4wcvff89eeh
7kbFIoroGcxqBuisZGZGRka8pooOcMKoYxopUmx/A7cXcOVQE4F9VrR0roe5FZHR5IVqkcAv6idN
bU4BsIJZEaBOeHOF9IB3tUFvEOUwwGP3yBdqJ4mBa/m2tiIEH4DnKNopUQf8lTwKkBJ0eGGmH1sT
6SwwzYz9rjLrWTo35ReNZdX88EMEdGjc9WpxTy6VP0Z9oyKwMfTFz9FUxKNGjYZSPg3yJxlrRXu0
RwdkdcyBlY+UCafINWThEHUlN/YbdQQycZjSUEmPRdLan3gbYMsmKuQWdzSWuEvDcULCr4yqBrEY
MsD+mNoTabcn7byae8t+6Bo9jAZXj7S5zasY3stojsmvJiNL/2Wo5HtHlEjV9iEtEbjZIfKHRn5X
0kXc6dGUm4cM28ieHgOlk10Q6sZLHxQ5/QZbo7YflSEUcvpBxY/RnNIBdca47t0Qsmu3Q42sNPCh
18yfKRi/h2qsxa8ZWOTv1I43AdGH6sOuRV1w5hwB2UcSdnTeq6nfxc+9YrfBQ1gXJkQ+SPwcxwrS
a5nnEbSoym9OKbavCIrqTsL7U5mmbyElHcTv8ko95r7Z6JR0bB18YIOQ8pNXoqOzw729Ts69ZVDR
go8mqp3XKMb7ELngH42JJjISLk7/NnYqz98bsibCeiHn92gEQBWOSWWMxm6URf4GtV369wr6LOjH
DuKTWcv6W4MMOYgajTT0ZJud+BnhZpS84bbN30Bmwrq79oTaHpTKEwClEwiKTMCPqH+i0n1v9030
AfkT+lFI5lUvhV5i0AkdqPuOQleZ7zoMGn9Wei48F9kJGhkontnPTWIGZAdEW7TsSj365XAEUf/V
uoiuk96bjz0JMByloLW+p0jYduhNoZ2zS3gKWjtUmAgCWSL6HsZ9BZ/Ooe16P5WkGzy9BjIDtHnM
H2YNxLuOqsrba4nH7ZHLynoCfQ7BBSSS8wlMeXDWqhA1nirtoSJHBoLcB9YDSAiC5Q2AncG25jZb
ANpClWWcvRVpoX3PwQQUdw6CkSka5bX4gbOHIvejn0koo5nZRCcBWv2Nbg9pc3I0b+r2SUVv8zDi
pCNOoO7GN6Y9tNBWBl8d3DQ2in8S3w+/eAAZX3TTGRB6GyoO0w/cDEV6QvuprXdmKnwB2KZt34X4
RXjnqIrj8A6sAzk1ILvmztZzFREp4OOfhiy0P9lI65O/dN0A7CXtUJlWp+6fMJVk61NTg95LdJ6c
ACKND5OtWxQzkeWChmhgtUIPpomDt4qiGi+Kk8AFVmI9md08qXG3KBiYYCXSygRPTMlpTgPwd87f
G81EUCwKmHZ0O+uuPppdZnxp/cKEXq5N8oM5ASjEMcEXh4g+NUgNtDU0es86r1POUGCgNwrRwgWO
bEG6LOAH7gQN0fCgjhZlJr1D8nbnp4RWN6AGdujRZ2qJNnTq950F6PsNOJAGvTKaQChbC0gQWrhn
LKc8iLaPkw8+SiMeMtcDzUewk053QG8X3oFnxgPtOM8e0zMXcui7lEP05CwlaLpDoXXyG9q/VXgu
RAAYO7Aa+YiafRe7LQh+oruOHwSbTZGf1co3P3i8be2DTNUpAaIEvc2VFlgOF9QOaSoMxvxxwC7l
Ywoe4lubV0pG68/WX9J67FDJgHtNecIv1M9ozyd/2101Mn1QXk8OUhQVPsoPcTLel8KcTXQowv/K
iK0jiLc8sBFT7Apq7khg46th2cNL2rXD53IC7K7YUQwEuZ66hyocqDFLXYRo4YLvfknA4WkPAx4E
8MLIsWZZAWhWJzyZqme109ggPZC6D2Mhc+wKc74SmCHoy4g09uCp0BaHgmGC5FSOAIzQlWowQXyP
/JyvfTXMmpp5j/XXm4Ao/l1XfW08mhHi1E8K7BJqxaNjR4RXFN4pBqbSftaTAPpBC4GjPExaAK0y
CkY5uj4QzDtulDZBkDQHOV0ruvF3mxotN1nC5VTAIW13oVYqMfmkWd2bXeg4bpQFFkkKCjHyYA1N
93WyRvlRDcZMc2u6snh0daXNtvYxtHP50iPV4wxSjQR2lD6MhpCCIovjNV+CHvr2I/nKeA9/WWuO
laSm7xMSoNjTvkcPHDpv/gz2kycqrdvgpcMrFMR368vIpR1kU5j3qHm4PKnizwp6H+UeycrROhb0
eD9nQW0OiM8ow/1fJQ8TXkN0mazE4JYROUIdXVUiYv5XGTh9X2YJTjS2TMVjhY/IN6kGEVXgVNA7
6Ty4CUhzl/K730A6hYYGfA2dgt7/uzDo6ODqElHuy1I0GijDiAagS4su4FdK4639XFZB1j7RytbI
4fPK9z6o7SAmVwsn/Q6uUZjCtCmDbPeX00s5ZuR2Ltia6IG+goNuOFs9Pv6lFlQsCgqEbmB55g96
dc1LJqNwTqCAYQmYyZ/+mibIjKKTsH/NWvNIawVgRQV0K7WQIjWPf0GebBxheckhN7VA7gWX572I
MeE5R2CYxw1bqBU/I232VeOvWAKhitlz6A9nLFX4iLvIotmDSRpRmjIAuRyHvhnkeWj95HECY/d1
9OLxzqZw4P7Xf/7P//uf78N/+z/z5/9vCfqfrE2f85DK1//9rzWLIZ3eN8m8rgtHXXgd9uQ0FrGO
pw/sDqBLSNJSznMebo+yZpuEVJ4OqBGEiWMvLAD9aKywDOL1pGg0V1Fh/KW0TfWGd8Zwf3uk2UPr
wviUOAHqXBeSt4/BB738mH0U+DmaWljKVkr40E+tduIy7fe6gi+Ekcp/KrNH4ByDjYfaaL/fHnye
xmLweQ1VS8fq1aQrfTl4GXR+DA8f74isiu4KEeJXiVTHsfYbGIJ6F6DBEyeH24NefVu6fnT+GE4A
qNOcxQpOY9E3gQHqbarb4qOQCGNnRam8RQ4/fK2nIhNzDF3aEn0f/MsWy0izbGjwN4BgVhT1MbOc
zIWq2riDh6vSa2elq9RUVMPSUSY0xcLkS/e0rkADH7FJy3xfOVHyNMjyl5526ZvXD8RbUseFXuUz
ioUpW6KaBsAm1ALQya13AxWBtxpR9UgPHHbm7bGuDOCYjG5jAungs2dD1b3cHzBsMVxJHX1voTaK
lvSo7WKZ07AAJbzDEKN77eGex3Pm5SKuaHDlLseLisZH6IzxKtD4JzQflYPeTum7V88KX0/NoUkh
KG3oi6VKS3/iNrdJOLEj23t55BwhjKKM2wjET2RvbvgiXm94pLUtuL2OZtERWh5xVYEHmwoweIlo
671mmDRzS+SJ9N6ePr56arArNYP9bvEN9cWCdXNpIA2xm5iyxHyJipaGg1XovxoECk/gVYPXxklL
x/kcLB/lAQ6YNk/9j6tAwQ+ACxIUnYIY73nyczJyIFR7bu8tP8aVr8i2wMIOiSYddsxi1dA4aGbi
AoIz6ICeMXThBFCd2cNdazcMJteHQol2/tdh51/OSvNgpsAhms+yXu4ULRR3HgDCSon0jQC1csAk
MYNYCNSW6L9Yr0IDZDgETKUCxwBDlwd27w/RKTB6FNemMnp9lGI8R+imaTh8ykXsxeujTzqHrZjh
gnwaeum7Op5hp6aOft3eiavfUHMkUiO2sLiwL78hJH+8cyyI4XFFW35qfe9Q5RjUR4Nf/ZtJSeiU
gk9oGnIxlE9Kr6vhQJTqNXTyUAq4MzxoFwg/WBuukde3Nf7OyHrSVwOgiKft5ayAkgO68ZAURgsn
A8zco5pz9MnHachjF/qrryrgeo2m0AWZwCXfj47kwfsvPq0tbEdXbVvaS4P2nMd7Vg3oPGieUuKB
BNucYmV1FnYfbQTk33/rMkOAvywwsTAF3V9NXaQnwk+bnIaY3GdTFnxWKjo4u2bA2qgAZfZWBEn8
HFaV/kBzrH7EDE+85cqdDrTa7TugONbPMS66n8CyM5v3PdgsuvvxOQpVirsK9JeNC2s+mbd+7mJ9
FAWYamzach/Tr/CzgA6sN2B9gNHFAbl2sU/HJkRrGKGQ22vyO++8NbJ2uTNQRoHi0jNyjXgjgAeU
5VL7rUnhbF+qZvfgzJAAigS/vEpWjyJMg3PZehu/Yu3QEfxZL3MOXPb8//8Ix5CH9EiC7oHph7ak
F6IxXgP3v0MkvNwYaj5UV/NFQIETDgzYNBeHjpJL1ELd0/de89UAo3miKZPR1kVHtkBE6PbXXRtM
zsaiID2gP2iLnMcp4kaf9W9pO2a+us9VvXhUrKg6Gf2QUIvXYZ1tzE9d+5Y2lQIyEs20tKWbsQPH
miwCD04EXGq0ffEiAIHtFXcW6frdiNsXYBTNPCIX2D8X3BR0uPAEOFAaiV4UzTEfRlDfpQt/RhxL
iuWn299kvhoWCwCpWEU+xabWxxVyudbZ/PlzJLRAxUGstEvw9jqtt8PtUVa+AteSQ0LLBaUJsdjW
3jTQfUX2YF+PAkldHYEUy9B2cO/H4+2RVkIr4VvlYtf44tJc7N2klx1oO3I/ukPV3RRk3l1Bd2dP
GWVuQZjZqavVAC1IR3nEOaR6fVAloSbWmdS8iaqLLZYOMD/DPjD2jpIr7xpTwK0QY5E/QrlOPt+e
6sp2NrA41nkpsLHU5QMahCQc4JKxAArPLgASn1rqdKCppxJiGdZnG992ZRVNbkaWEINug27e5V7B
RAcxT4OSPqC1+r7sY7T/isZ+rDTb2Rhq/lOLbclQjqqR1vByXlo449JTYwzkcRknFi2gpA5bJErD
ABFwTNUOvS60J5yxlI0IsTpDW7NNA8yNYajzafkj8gHirCLUmVBEg3RxpM4JiqRAEx1WR35+9erR
mUCPnDNsW8iNXg5lKmjJQy8lyZ088V4vi4i+AbjjM6zK2AGH15XaRjBanZ1j8qrkzlctezE7QzYq
MZANI3y/KQ8KomJPKJsYkRtCLX/9c4WvyBKatqlJMuDL+TU8nFCD41OirGKCNCLPsfDrPlQF8M7b
n3JtXkQu29F07GAtuZhXjIx2Dv7Y2EM4MzAYQn1YSfCobQEfbmyQtQt6PgE8HijpwPVcTAuuvjDb
lmlh8mT5+8LOOwOYgJWfEdZX0DAOkBxOeifreaeN/c+qKrs7vHyq+6lVSc5fP3OTu4zmOUHVMBbh
pk5whbJ6dDIx3bXOLQyo4+DUL20PKfZfjOQ46GGB7+G2mIPRHyeD1xsGpfwCskUNQwHoYUgdaeBe
ccTb+MZrZ9+a32e4qtH3tReXRT1UQLRq4BQFcN879BjpsuFe5Vb0cO4RjlbuoCba/+I48r6Af0vk
pkYhL+fnW+g8jghngyhOfJi2wDDSwFS/jHp6LibH23jxrs6R9pGlk2KhZ7lYuByOg62N6DZ5Yd6+
s0I92uPBM51R1IgfYQliOYFW4euficRuOUOrVNI6czHHCQk68HVItydgVdXDTBoFJ9hY2huHsb8Z
YRB+ub1r1qZpWzZ7kx1qEu0uvypKaLo3oOOxN0ejfhkmhMarHDhrhCPpxz6wk8e2V8YftwddCwfU
lVEUdXjO6cYiHIgqs0q9RykBKszg5qMy7s1EgSBAt/j06qGoe1KToSo4F4EWXxSX7ZlpRu8A+q/q
BlQrHykrx8ek9LqNG3FlVpTJoTkJizcjOc7lp2yhL0HKqlGKdYQ4xiAr6YUkJvLX9q/bk5r/0uLu
hebHpiR/ohojFos2CM+r40Kt9xJYyZsK0+oBrmeGR+ftceY9fjWO5BEMVU4wpUUota0yiyOkbcG7
VM6Zs5KfzKE28R2XCE5NpvUiOzALBdchJghW/O328HPEWg5vCRNgCY0yk6LQ5Qe1q6w1fEty4oXR
v7c8Mf0NqhvJUrvLjuWYKRsV15WzYOF1SoWcGpe0lxG0BZtoBTEtRXvyYR6lufUzF7W/D2nvI2Ay
21MCgfz71ZMkZiP/IqUUgofE5SSRPka0H6z2vnMQp8tRiXhr0p0+ogeJpgkvyo01/f3VFl+VS5H9
aUuDM2gtgreT9CNt0hphtTaOvxlBan2fQ/w3YUHphDtVoc+uBkMAhWmC9AGay/+QUoE03dsTv/7a
hmU6ZBSSLAtn8cVxgcyBfFNIoVSYivYO08TkFy0JHFAhIDwglWBYuxGCjb67Pez1pjIsjinzhxaC
aMN8iv+4Jk30hUMbUyX8C3Eci7NZygSbyTv4LD/ZhOHGLFeHU+25x+SoDpfm5XBIFqpQlwA5zRqA
H8Dx6HdVAi9+UAZI2UGOzNyr5zd/UXy+IMGrzPFyQNucVYnzvob+o9CWjGTavJ9a3byLDK/HQDNv
Nma4so4YujGmxT1C2rq4KGXZhSkuS1A/nbQ+h7JAvR5rB1fxvPgcBIp3NymK9vb2LOfIc7mJqekT
z3ni8IrjeXU5Swq0OW0kjiqeHqCbqgGTwZiMx1KL4ocZlOWPqKnxD4BktHF+rqP8PLJJZsB73AR+
dTmyjrLQWJUGFyb6pQdaz9ZdJW3tEZ2ffKNluLJ3qOCqkqocpVyC4OVQiqdFRaDrQBwKNBurYZwO
cKsBO0/F+9zDyfv2N12dGStIXQl0nW4sbpU4tQJlCoGeQHHOjjkZJDB/TzkinZNsfMS15VMp8Dim
Q9tJWItNGmkDHI901o+ZIAB2leIfdHR3UPiWH2n8aicEjWabhEHZyOrmoHK5b8ivGNJ2SCP5oovN
GvcjzkRp1UABob6k4FJ0DCl8bByJ64Xj/UH5mH1JqLk6g52KJgnE72Zf1xGSOpACXERoiiNKnSgO
4Qyz8TnVeScsp2XNjzM6TxrZ8eI4VKJAJLmRDU2nUn8TJbwggyjD1EyXZYhri1edRFFDFjBFei7L
FKnS0GkOTedLZD368kkgqvZyeztdr7GJfp9GKY/OMzfIYjuBvPah4LHGdZqgDtERZD/7cTOc0Aky
PzUNTMxzNMAudMFxA7K8PfrKEji8M8n6+AfexiLMO5Y5wMstaezX01cf+WMaL5hMj1CaCIHH24Nd
50lEIZU2LefGkNqy/Tyb4iKIiDuFANp9xpALkR1r6s9eimUuhTXrLvdTxCTbpokOBlCE19eDLQ4R
4/MrTATZF+cpoUQqEHhq93Yc/eBBVD/h0O4hJBvr725P9foAMRIJGRRS7m7mexmT2hJrvtgAb6MN
GYzjMmhOIe3OjQ29MgoZGA/MOTWgJ7FYvVJxkNEWHh90cqD9Yv5zr2hIpd6ey3XAs+YS5Dwb6C1s
l8u55GjWoiQ9IM86y3mNgezuTDX6LPtpOv2LkUwyPMnLjqrZIpPtEC2DvdJj7AoYGT9T37pPER9G
70Mmd7eHWtmL1M55hKioVNNZXy5QYGNLY87aMfg+1rAkWuOoD1r/pGrU63eprOMP6Qhvr7a68lPd
m6+vJKM+B2RIA6Bg0ulcnHsEeqnvpMCoMC/MHmmHT4e8R5cyFoN+uD3XtQX8DVpwfi/fsiGIBkzX
Wq3WI8dTQpOKIZPBfY+eUTvc6kzMn+0ywuKOy4xmIItAUHqxI20Pkyp1hG1Zykm+R++u+FQopvZJ
U8D37rrGdtw0z/JXX1eMCnKNB6VK7Wy5mMj1DEPi691+AEr5gLFS4aq9Y/yLc4DBHXXAGU9AI/fy
HPQjxtBCR6IdxiG6oJNEq1VO1R4vv9cXqZgK70niB41VKoKXQ6kajGVA1sCeLCxLLERaDzjhGTtf
Isfy+s0x11JmEAEdcGNx5rSqxhSok92+9OrxNDkoYwc0io9JN3y7PdJatKIRxzUzw6toTl9Oymxk
6kwJbhtlVbR3TcULObNB+t8eZW2zc6FKA24tqpjGIloV0qP0F8G9LG1sQ1DlRwq6Msrz1OTdxuV5
NRSTIKvmJYzJFwiTRZY0obNUmy3ersLorBP2KOO57FtqDLCQDrdndXWu5qH4ciZFUjJdfXFzKRh5
wytC7ijOUv8M/NlHgqgJnvFkq784nQ4lNcKxI9+Y4cqwJlku9kJ0EbhmllGSVjb7oMALkyuArLr5
jG2iekrSWPuJ5KqdIwJllK89ZzwY/hx0sfkNpHBSPxgmtOxyyGkaBjuocjTHMey78+3PurKCdPIc
ZiiB0IgrKFLIE0hDM2FfILx5D2IZZU4LPzcA4PrGObvK8+ZZAZ2kXcu3BDBxufs9wCWhHOLZmDMZ
sGZD2lWXCPAAX1BORaeZX8nD4veDVW8cu6ubbjHwYuug6QKsXg+mfdOo/ZF3IOpFoQFVU52i4h61
9cBFyQsGPubDjzSW040DubqHuAw4+HRQqExfThyRvampHKxORIAJ1S4UyFq6fpBkjx4SAREUjRJl
kBGJi40rfn1gaaA7RReNjPNy4MpSkWDFaYsuX9x9RPWj/EfDhugEFcZyS2FNpxgTyNcf1LlHTjWQ
6w8g2OJr94XiqJmXz7MFxL+nZFWnj22TZf33qcuU5y6oI4UKbl59v72Vr6IrsCJewVRvKaBI4HWX
szXzSS9HFHD2yC8oE2ySFlQ8jsXWh9ePQ9IpSTcdwKTL3hvXhVbaFfxpkzLU7KgzVt5DEMBb2Vi+
tQkRWqlccOQwYFxMKGwmS0+8WMyayJi35vgvTHW31Z9diQDWn6MsjmUQo9GO8IfYIwfSnCzTQ8U9
cGYVIuvVJRFWiGSdHgnkTBo0i+sCHaky7QIN0I2Za18CZVTfaa1Ftws8kXt7kVa2vkVSi2u9Ofee
lzg6jHJsJ0s8sUfxDbU9NCtRBe/Hu6oT9tnHWXfXIc6+sWArEY58xTRpH6iIb5qLTEJYgaVgsqUi
MZdW36m8/IMi4vSmJyY8QMHPXGOaveUcC1H529NdW0RzrnBRTaDev9wqmN35TRqzS9rUHE/Q0jFi
jGD5aWjtbFxOa7uSrB3YG5UR8wos69DrqXwDiRAK4PkpF3npWhQVNmLmHCUu0mi2CsVCIHwW7EV7
2Tm0dCQ/ywkXN+DVI+qRVnk3+90ey9nusi9HbaOhtvYB54rIDO60eB0vYrQzYBmHzZe2r4wsPeRB
Ox5x/hpP8Bq36qCrQ1kEEEG6bvCcvIxTooQJRbNJ25eQEg9ES4QJMShDd9LagsiufkVuP+qKlAZp
VVwOFYeg9VMr0fY1nph3kBj0uwL3lPsB5uLb3pD+6fY2XDt1LBmRUSNTo711OR7OCVHTmExNyupn
DF3xHDaw5mIcct0GwwjMq6d8Y8y1OfLk+V02p6ayhAwUAN79bCDsj04j9pNaxpE7ln2awaHHhxER
6uzx9iyvOyNsToerDfQMwQW+7OU0jdzEEGB0CMyR04a7JPwteT046jFGPhnhOlTDiHP2MQwM1Ojg
G6pHLxfQzG7/kLV4w7x5wgP7okmziKexpeITFYTg3yJbe1YwZBFgNMz+RDmt/57ljQF1CVn6rq7k
FhzuemzOPwEWIz/K+dSSLr9Bofjm0I0edl15VLqtrg8xOnk7zTnCTardUg/6Q5PWyuH2lK+jD8Ma
KntZnzFZy4cuhH3qWvPFjre6frDGyHuK0b473x7l+ojOA4D25iXNTSGWk4vtacRIbgBL6xkEHh8z
LeRejkNRfnr1SJZOFJjf1ORoy2QCX3SKdIOlwU6U2sGJp+DU2055Uqfe3JjU9eGkkT4Dd20TMMYV
yMw3Q0PJ6hBovoOsusxy1MOFgixVZntHALEKUgP1FlDp+nTSdwYUynuXxyhtkMtt0lqQuVsDEB/c
zfCsl3jbVtjMnYcG5m0dgiN+7fecy0k853kn0mtafs+si+Ma/ylksoKphes7VESGnIfHYwq+ZmMz
Xp+By8HmbfRHi7BovaDvZwSRVTUIUds1WhF+K10xGT1WvfD2rZwQn+LqvVHvWQlBGrAvxBTAns+J
ziLS5sJoDJ/eJx33yHrCxrDbK4H+OVMM3IoKZE8RJsU+dkDCtKxwPDZSrdsIg9dLa3JhQqia2SUE
gHm//TH7PHTsoBHq6I6V4twr/eifxsTyznFaTigMjVsp3fWhZDz60NBYGJAKzOV4CRKOSAA5I046
mvNExXnADC2Qrq+3W8WG64W1BEFGUzWTZzFEjMuhUJMZJrQyetcoqg5Vw65uXkIHzXa1beIWyvBg
fMV4pXrwcWPf2FTXn5WxWVSQzTqVlSXFKhlV9FSHvHdtrMKfehg054yCLLpXWn0KhNpuZMrXn3XO
G2kEk/7YYBjl5VxxzBkUM7R6DBFLgrcTDTvkNDA6FdXn22fzd8vzMqmzZoArVyettbnndTlUElQO
FXt/dLGORaaxT8ET7Sodq1SgfrL92KGZ9WyitPMWVO6I1n9Ec2Q3C0TjUYDB7q5PUnOjd3p9oVga
AViQNM9X2RIFiHhUK4ARo6LiCUwHkfMJ9rLPxl+35z5fxYupw+My5kSFEsBVHIQnjuuWqqOu4Nco
CEF1F3tAP2V4UvEdBZsmATjAlLJd5DobuUtHdPNu/4SVhaboMo9OsQ4xiHnT/3FedcdDOza22dSG
iB9JEZqzqAxxD2BebjyEVoeinwYFh5gP8vdyqDqSZCG12rvapDR4oWWBqu+Dukbx2ZJ9u/H4WQmG
FIt5cEmQcPN7bzGzoGMlBJIlKCH1SrZvNRW+NJo69xLK6r5rVHjrcgxPsITtN/VU+c/+pG7xPddW
GBorHSIbGDeMoOWc0RDU1HzAX0hVH0dN4hMTUrnL0gm9QtxgUbrUFDdJ4PeTxbQfbq/u6vCcK4KH
wX5ePnj1pPaCmMDhqmpsoEGp0lCOO2jRdmQM6CWCjwdk3aLyUGATq1ivxlvbrAGN5ZkUNL8OF2vQ
mEA72qEaXL9Li28FjoUn6bXGrm/LduPIrkRILh72MpxQqiJLUouvtnajTf2ATEqMlAYOyud+AOSN
1E2I6o3WnG5/2rXdDPCIzi2dTJXk6XJlI0wxY91ie5WdM3wwGcCF4dg8REW4heRYi0ZzcWROl8B6
LXdy0wqMI0OwjrEstPwuyGzkljBCw3jg9pzmULuIR9QouLfhvMKwXVJerWTsCj/nhstLaT9gjmoc
vBwZorxtpveNgeg1clvO4fagKx+Si3uux8zICu03OuGPCITOqdX7MYJ6pl/0mIjhFeQWcjYJqmrE
vzbCwm9E3HKO9NiBG8EimfkHl+s2AjxOMzFi2Qz6uFfRO88cDP+mTFjHqezU6dB7YZOju5yO3xBl
MNCWR24Vwd9ylqPpqZD2u0ZEyIHGuFq8AZ/djCd6oqp/7Fuk5Ce0Nr62wsJgFuk21gjbGHN6p6i+
4u2Myu/sA0rtQ3MfaWH+xMT9BGVm7dWcUfaKJN8hPXJgOmiLslMW5FViGS2ifKhivhd5f+/3yC3i
oWXdJzpWCq9eRehwvDYByRoUTOZV/mMVEfbr6iRJdJ64rfPZbiz/MUeg4IvUumkjzV3ZMDDobRij
gAmgjyyGqvsSnaWg1d1SpvZ7ZGLSh0YY2dkcEDq8PauVAzE3sqjKmCQnV9lsWwfwyVqGohE+PJBc
267aTMF9lNCgg3epPWqYH23MbyWSkVzS5+RL0kLTFysnJ62yPCTJ3DQzs3ehFd5hY0ESVvUg45tm
C2O4Nsc/h1sciCyZn9TUNdwJvyvn3Ng+gmtiwixx59RcVR0dUpxo9EIcbn/ctXVEIhPNAF6flEgX
OWaIdCpygxR5+3EQX2KqNZ9L4ZcvSZxOz7eHmu+ZxaGnw8ILQQdWBapnMcdaRfXEp0XnluMkDhQR
MfNu5S9MdjDxGhRtn2MA86usaVDcHnjl4zKwBXSTxVQh5VweCyNCR6vzatWNGwsdnl5TPoCa+pW3
onszNOAqzVHNNr7ryv5xKPxQ8aXvToxbTLa3C6STLcbsvMrmokCg5CkFBBjtag2Xpmy0rePtWa6s
JDRxMQNG6LZQoL2cZY0smNNOCJj2aCF9UUVTvxn1CAtfWnkb78u1DzqTuFlNgjhlrsuhlAR6WIrk
A7KjjUAdtKl6u3lnNZlFH6TRtL1W2fZzX8AWev0coTZKiQYTmZQxf/U/AlxYUvqRJJFu5XlYCDWo
pH4oE6VCXs1Jq41kZu2DslkpKM7ZMpHgcrDK0po4pLnuZplnf5L5mGMsEWIaYdrhuJEjrp0NY74O
QegDFlkibmLs+xosYFTXcryqxgdO7R66xDZQ6+IhSjlmjgQ0vbQDqgDtBmh+JUF1APyQa1AdZvRF
gkhsnaKy0rE2MAqluxutxD9bHlrz+3L0wYk1iab/nXrS/JB2Rvsrq6lP3V7XtelTqZxR9HQm+SGX
nxpfUMvo61K6Zpwi057URjSc9Dwx/kniStwZmI4fApB/bj3ySNsYfG361GtAO82M0iv8gtSGdsjN
XiIWFmTJYbSkXyJ2qZXvYwcorZ578QOGAabLc7U7QIXfwnutbTSetygwzKpCXKaXs4/pulcKqkMg
OmWGEG4jdmHh6GcFeY5/ESRgCM/oefKDqwQ9UOMosNArd9M+QM8xsNtTisfrXVrgdHJ7TdciIEMA
euIBT2a5OD6an6nInEXSxa9e+vue8snPrAeSvMPbpX/osGt+/ZBILXB+qDGCS0ab5vJD+kZeoBVW
TcSlvntu4Uwe8O3EvIb/OvxTeOiW3Z7jdSC00bVCXWLWSZolfi4HRGC8MhEKnNxE1aLP4DVQufIU
dRcL7JxS/BJ3yDAPG9H3991xeZFCNpZ0cWaxB0oji9MyaAIP6LgbUQD1Re4O3aA+9Lrh/dPDKn+f
eGPw2Pg1ithjkZnnJo36pxjH49PYOeLH7Q9wvXXJAkkb6OlDd7vqq3aonCISoVD5wwzgg4BG/C0D
L/hUZGX26fZQ18eULHAGM3Gl8ipapg+apDccVdHktqhtH4ZUcw4BfrWHIq2ND47XpgfRh9WO29U6
1+ngHW4Pf72d5ySUCEGHlVxpCTv3YUqblMNQxUBEMUO1IUYiLwLVQHKmVeVj1znVxkKv7C5VzsgJ
ymCg0O3FbWfDku4wLBxddaZldIlZHWSrOAdsWqZveCCVp1iz3t2e5nUkRsGZKr3NLUumuSwdY1Km
Dm2JRGFVh+FLkmrPtWfnfxMJlbPaB2iO8vh3bZLhjXCxtpMIfmCFQWHzBl1M1k8x7XSCWGC9iv5R
M2j+g5KA7Y+b2N+42K+x9rZN5gK0Ar8fdtKysFo3bZX0BgYXElAogNo+QmE+xkjQrrz8DZun3yVY
zLqR1g93luqPf4fkXR+QW8ULtUniJ620/PPtD7+22DQtqdYDwyIDWBxq3MUizAwIJeEE2QBTUBsw
OsZN/t7D3gJzJYSG7zLHQPft9sBrK04qRbUGvhwIau0yhkU5Zl7R0E9uXRT9I4ZB2kfcWpM7u5bp
j3GoxDFH8OCoxnq/sb/XjhThC4S4xvuYEvflyGqOPpZXoptMvb95M9RqzlxV5RO6WM19FfjeRgRZ
22IcYs6UARaXztfleClA3d4KsaeEPtoeB1Sp96R+GEUMdr5xMcyrtQjRxCq+Jh134tWyopunGPHO
DplI5A7NOxoUOoLzTf/y6qWjXjO/qahLkQ8vzkyJCOBo19GIe2c6lHv8Cq27MkMwR1Xi4ojkJlWk
OmxwF4XloWzsm5UNS6YG+5ccmafVEgdMObfsaqpV7uRPBe5ZZXlnFL32psWa7IFyebsb1CF/fRQm
neBun8FK7J3FEhq0/I0wzGYF1RpPV13HcgNf6KPojBc7DrXT7Q/8Gy+wXEfQuuQvyB4Y3LqXW0ai
ZqvFmDu6NErjPeLP8QGryvE49Yb5rpBt/lVF+dkd8Uw5DAJXxENVCfOEh2b8IWwLdOtRlNT3Tsmj
aOOnrexm2u1EW6r4uLEvC5KkcvQx62Z0zdzSnmNHme6sri3fA33Lvvm4wh3EiJxq3FfB54JX4/cI
yx+BaKSeH3G8DA8T/gGPDbHoLOKo39gdK5V/iif0reZXsE71fxHPIIQXkyW7we2NvEZap+j7xA2R
2flSC6lYR0vBJ/XeRCXjew/239/nfiYe0WZGiWDjS63EGU6gKmjc0ZQFRHS5iGlEcTjIqf8bHS6V
uOvF/rFF4flh7rRPB9Rc5P2I3drZxCMZwXMn+96OYxEecrTK3NJSsidwsfoptIr0Ma56TPjaWDE2
tvZKfkMUJJFCk3JuFsz//8+3bVda8L3E4EZePlCin/TwQRvz9IG70vmKtDvyujlq73zKbCx2ohm9
j7c/1MqJnskDNAtA20si8uUvMBDrwzFScLhCA2s/H7vse3wNuhczsWnedA3C2wfc+uzX3wMwrhhy
pi0CXFncA1FTah0de7z6lLbAbrTCJvpnUEkFCrUG/AGjdyvV7l49Wfrjqg7dChSbXD56DU/FHCvs
hYvjUFV89ZUxOEd0PcuTjVdAuPNr3KLucboZX11ZpJpI2KZyQhDjuF1+ZUCIOrZIGZWhKi5KfHAc
nFpkXCawmD1lOuNYL/OtYDHHxUUcA2U2K7nSoyftWVzy0D81KNMx+vW5ieqd6vUxFoNt8eB04zcJ
BukYifZ5cOLuNKCzsqcB3L6//cGv4xXlCQh23POgTpDDu5y3LqOpD6jUuiDNtE8UiwzYdAYCTv/L
2Znu1o0k2/pVDuo/+3AegNMHuCT3IGnLtmTL0x9CZcuc55lPfz/K1dfaFLF5baAb6GqVHcpkZGRk
xIq16gwu78u2VqIPuBaRNHZGYdDcXRz5wOK9I04clknu6/wmJUBlrpIExhe1rerqNp3G0dxbajWq
6MIz5OjUHhzcaNak+dY49+tcADCI8TzQRX4LL+b5wvtQgdqEYQyk2Qkrdl1KwWFCMmfj9L6Ocudm
5p+/iB9NXzBbYiqtC7zN9FEmNdubukDZAE2P+tGKOnV/eZPXDHJgqRyBG6AhtvCpJtJbbUjjDi06
RibNHMUgpEwZokIB0faA22xkyGv7CGJ+/pwUFGCzO18gIpsSgIS6c5Wu8m/zqc4+yNqwdeW/DsOU
KmDLUKBuIkuUFtsIZs7qs7TtkBIo6z3DmLFuW0jQvKNTVb2bNMt7V8aCcpsXfurqnai+u7yrK8cE
22Q3JKjajDc5XyWljUDtI+wHaZ25aG+hNN7U9e04jeXusqnXmT9VLwXIB4GIzGk5/QCZdStPDNG4
yDrFSKQUkfApSmXj2pckpL1px6MEksneEy+DeKvq9pq0b665URqCf4h+1at2QCkgNeDLDQsNEbdw
UATxboy+jm8ysdFLiI9grH2WVPwcoJXseGrRfmzK9lsaNMqHOpySXVwEAwSDnXGiR9TcX96cNT9g
GBfI7DxfyrT5+XfIg0FFUijtaGW3BRVtSIbuBT0PDqNQKAq60aYB313XQ2EUKeJ7SN21jeRzzd/J
A2BJJYjxTFr8Bp6ZqV5l8Rv0GgqsduClAHYjs96o/q4dY2Y8gf4zb8o8/SI8xUjrdTIqc64giN1D
mYsxSpOIsI4Ha5rKfUfb+Ory1q4ujMKZ/jyj8bprH9YqSgIZB5mL+ZM4yN4bReeRctnK2kGCIAQO
JoIGEz6LcME4d5bnAfEwSxpx1wie4YZphzhYLvw+foeiBah4KiZwzfF8P/cVLwyItoEBYUZnRoe8
7y1XD8Rg5/lWsZErra0K4iBqJJSiMLpwijaX8iRUrNYFUQrTa9s2OzmQETYPgq2KzJpjGMT1mWRR
pgC13MCmqcxCI76PCJzdyGITuQh/Z4g9R/qsctH/NtCfrACs14xTAXy/vCdpbGRFix6R6zFEBNd3
Wh2qofRdCRm3/WXfWIl8skiSDcaCBwpJ4PkHAwClRNTTOrcxTChnvcly/EyIAI909VH2LR4Jggpc
s4+9jUO98qKEmYiQBxZprj8tCasDGXwTbaDWVYWgfsji0QhdRDkNWwoB5h3LwpK+QDONAraIhtro
BD3lVF6hajYLrCNKhTe3qJVxgx39gmFE9/LWrDjYjF+lwklVd+YtOd+afDSLmmZa76ooHRymMvlS
IA8EX7i+EWBXosCZoUXcqT2e8H0AmnICNzC4sIggWaI0Wr1R7Xv9quEJymwjaQM4KDoS5wtqEeDu
WwE3lqdJPFhdV/HylYRdpcIkaIqZ+EaAT3DD6NrtxiylTmeA9xQjdwsPk2kLtEqNUGkb6UHuTMKI
ELACZ6hj9pn8t1CkIjwWYqO4ES/NHqkXRb3LlKK4L8oRRmoiRxuTRXn+TcSz88CJGT5d/tJrGwOK
fu66EVHUJQFPjByhrhYwp0SSoH9IEGXdKWEr7PzYorQSDYaLmLa+EZXXjM44QLqq1G9eMXLCqo/+
quF1rokzH6Mg/5oAc9o1yJNeIR6G3qvH+Oflhc4x8fzxQ2eCW0AjvEiE6IWneVE9MW0jkGlYfvZF
z7vPMQSZh7BospPQdN5VKBlQZY1VfhN78dNl4yvdGrJjjiP4x1kHZTlcW5i910j6fL8yUlC7aV3l
b8LR8C17zEftEOZN4qSe2O+HUCr6Y5UAF+rrDLArTfStCaeVmD6/wejXAHmdMZnnhwGdy8TvEolv
ntbJFSF2eNP78mNjVOO1PpT14fLi1+Is3BxIv8wZHhCohbkY5UShRHtimrTmB0o/zC83aaHttL5E
lx0F0/DGhyLuzaQV1sZ1srZUk7oPLW0aRmQp57YnRYxyJLUbVypH62AFIkrRGjwntmVV6a4q+43O
ybyWpZfBBcxlMl8tTP6c24vTIpCsFnukpsMuSdE8FvQq38ea0W68Eda2lWFayr7A4Pkfi3wjyqYx
ThFTdUND7sNdbWro0FEMRb6rro88VJonWJ/RMAWmLX+6/ElXDvA8xziDegEpvtZpkf08Tn1st5mg
71uhmRXIkA++Nfl/S0fNouZ60Etzd9nsyhkGvEPTk+AxVxAWXzPQyoSjXTEB64d6doxFsUeyTKCG
EHrCcD8YSl8eOllQ3o9g2eFVqNWtF8vKroMGoQisz005aLzPP7COmJ85CV7tCmYT760xeW8UHfLW
k9zuxcIqriDfD9yay3vjFK14FriIGeJKlIcjaFH09kKjsvomaVwhCs2vaNOqh2SUC5pU2RaVoby6
SMZkSQFgFGbs6XyRmTiZ3iSiu9MPhvZ3hYDxNZ0p+VB1SXc1NW3gBr4eOIYUZh9bJBF1hiGAaUyi
igZSbHqdbzOe0F91w6C4mQ8ckcCawe4M8rz+XBZKgGZSpr/tvSlUIFyfuq8p09w9+zn1120Slg5h
QjNtilKo7kV6eQzGcEtbY3WV8CbOxT+mWJe4TNMMkLSt+wY9KiH/IAz9dQIr28iIqVzZ9NZHAd3K
Ybql5lpuPH5WwhLoJZ4+hCagy0tHllE3DCqjbtwGuaovRM73pZL7NeBX0AlaID9cPjcrWRYVsHm2
Y473ryhH2jIyA/LIxtXrglc084qtbKfZFn/KmosCIGJdzLHBlrZwUaOsvS4LhMYVyxaBjSxOQwTk
inq8LkzUPS+vaS0WAKmdbzEYPulSn/soqq+RlnQTLztBHR8qU62yu6nxGClv+1q57alHjUgeNR3a
lryud32MRN/lX2FlYAbcBUQKdC4hGKeoef47CGgtdJ0iMV8paeUAsT/MsfBFFLV30qcMvEvlK9VH
WELU9NYIRnmWBO98GEMa6VtcjPGTFKb9t8u/1EpoJselHUTiDtZxGaCC2krKREHFGKhlf0oj5Ku7
Rmv2qZ+Nu7Cq5cCGTWeLuGzFKvPEM3rJIreiH3W+E4EcW2hPCqXbFbX+yWLGDM3B0lPfi4WsjjZN
E+smDtr89xdL3xjIKgUshTt3cd1WZtWBW4UXu4tMsXZipoVOcU4Dx7FQQtnBLQ1Ug5tq4/iurXam
AwT2THmQK+l8tYoYSoHuTeiVZ5r1SSvlgYeE6kWMBVR+sRebrN3rgz9smH0uOy6yC1An5FBzrxWZ
xsUrRsykKjZlAVR+zNm6VaQaTfpOsZK/R2ro95FVKbGdMOZ9bEc1020ppqPgen1UyiDdA4RmTahx
XQnWb1gZGVuAw6xBmsyecsF/uuyHK8Hg+e04N7/5NMtMSNLioC+sHqKrKpNRIFYTKxzf6QrMHCmy
jW21FRDWDBLGaTPysCa0Lm5mEGwFRXWYtUSjAOtPGp3cVEkRXqcNhAjO5dWteACHizrF7AK4/MID
2sGszYDr3vW8SPtUV/pDXkzprYmisDuUXbEPS38rA1i5NOC5I9N7rn7j8OdeN9KoVOPCKN0xF5CH
iZLaQE9cTOCf1cv+U2n1f1AGZySZMfL5oTCXAs4too6sTk2TVhSygj5mfiKammNgDjRx49CCL22S
hODW8NU+ve6nUhUiO6tk+fHyXq98WKa8Icimzz3n1Iu9Duk+eGlVlq6UAjAejUqxBd8gjgUI2u0v
21rbY+h4aILDf0KKt3AiK6EgwHEu3SCquntfSsaHWOxSG9PmIZuKYKOSt+JHjE6iEwHjEmnAkoXW
UCl1gEHhRZhI5R10fyiFDmIUDNBbNtHbsvDI8Myu2xq+WckIZsYaBg1JpOEhW9yeSiJFmlzTGgtB
3+wCOCFcyeRxfHk3V74c1JKUr+ktKNCZLsJzKFqhYcVF7SZxmzNiro7XEarvTmDF5e9vJJ0vmgjk
VLPNxYKmfGzSTmkb18q0srT9GGBXnPvmPTvwxEyRsWfCwd/99vospB0Z06K/COvZYn0ApsVcNmFi
9rJqeteNqNxCFSqABZSijdi/4phQhMxMWT+v9oUpM46h8y8LUri2CX70aVrtpEgUT4wAGfdZLm8N
A6/Zo9vA827OIqicnx/9NsmqCsrrxi0H1Wh2XKzRdGSPrRtSKvn9ULfaVnx7PRBG84HhMwaPmZai
RbpYI4ORYdKNHUU6OYHuoDcgedj31MHTyA47KY/cshaVByk0pvhK6ijq7v2xbA5+J5JoqqXoKZB1
5Zr8d6UNRnXwRS16Mj2tGvcpHJbkA30VpXcT53EmjFC8d36d+d+DpmiQgxOsHPzmZH5KcjNNHcvL
ZP9gJjQCN9LGV2eek8ANDpIInDnV50VU5ek2tFpYsUxwL3cRV5Q7KJVoJ4U6HSOt+8Y+PFx21Ncm
GcinLDGzuzGLsmRECSYQkHGWa24Z1WZ3AyiJ55uaoF1vUyOopr0Qk+Zct0B5tjLDV5GG7im9F56u
3CA00hbRu45QuRtHX3PrCI6JnT8r3YceDvC7Z3G2QyDlPUCjHQ2Mc4etTQ8NhRIZGphN+tEeoRJ3
eiFRTuNgpn9f3s5XhwNbTLyASJyHea0luQo8HZnRws/uRornHUylMD5XlfKuFQJvl6ct1+Bv25sz
TTDAvBdFSrXna5ONtELUkj2koJQKrV3qnvUjCMIO8e0EF35vKRm8B5eNvnoezxhcWvt0n0HIvqp0
IFRdSYhDYVT04UYXo9qdiih1qyps3RG4jqOhNfRW9pUthZjZJc7SXCwziTLPo+FwMAefLzdHYbit
w0h366AUHjofoNoxgjrDkf1iU4zyOVVbWuNbQmdKaoV/Lja3lttERA+esRMLXla7bgL1VCJQ3ttk
HdGdaDLkaHuyL/M8L2VorrUgEt5KuWbeIyaT/pDLFOoDLKaKy4zMNIM8sza4iqOKtNdCOuxWjAMJ
mgovGK7biKEpW25E4JKG1+SRLQoQ8Tl8v+irnsfjl8tf8XXlmYaHqAP3oW42Q8sWb1Q10EjY0Ehz
Cz8UT4wKyL1tDVqa82tWUWX3g9lqO552xU2rVXBlGqNWRbYwhEaDLolipMfLv9Hr6tL8G82j8FSz
eKoum+pirQYV5ckc2jA17Hd81Ljeh4o/CTtYGGUaHtPEmySrQSbY6MMnTyrvHeghfeTznCkS9dqp
0GqvbBEMfGbrkHLn7jSIqrgPGUOInbCOondZKSZwpiv6+IV6t1bYDWz18S5H5OTDKBuwYCWxijoG
As3NVTj1VojMgCYx3MOg/rfLa37t0RB3QKHO/CqULFSizz16TEomrsascJn+050xl5NjlTbgHaZ+
q9P1OjYxgUQ7h6cQrfxXM6tlxVyIDyOJK5tV+yXoVJ0BLl1CmAduP1vkMbgRJ1Y9jC4Xb4Q5VYCQ
5XxxaNL56YyCdeUm6nfc8GBkkyrekRgx09lllSuUpmgH0aTtJgAcx2z0PCcw8vAn4Ou/z7Tm62ft
+W95MVYhfO+Lf/zft8VT9r6pnp6a28fif+Y/+v/+1fM/+L+34bcqr/MfzfLfOvtD/P3/2Hcfm8ez
f9hlTdiMd+1TNd4/ITjdPBvwn/L53/z//eF/PT3/LR/G4unff33L26yZ/zY/zLO//vnR1fd//zW/
C/775V//z8/ePKb8sf/T1k31mISPyz/y9Fg3/GHN+hejtvOjhncU3Dz8Zf3T808k+V90vsmWGSwm
RszzBlleNcG//xL4M0zzgGieaRXIqmc2mBp6gflnqvIvbliKEDTOSb8ovvz1n1/u3c/Q+vOzsBf/
/PN/ZW36LmeQv/73X+cXDQ9oOAR5tfMceSYNW1Y1OLxGYwW9fDLeZpmdUcwfnP5zXrjgrF9sy4ql
+Zj9CvWvLc3H9AU6bvI9NTa0Tj7FpgTP684Pr/XEhtpPelOVN4KqbRyN87P42t7iIhukyRfRTJBP
jfHWLs2rjmIM7LaXF7VmRAPBNU+o8kWWAw2FqkaaUI7SibTPjZKvcvqNi/sQ5FuSuedB7OdqQJgT
xeb5aUjhz3cvNapwGLmNT1ltXpVh4VBBd+Lit96Mz1ZAqJIYQ9VC51xcZMdJR00zT3P15A9d/wF8
c4GIWmi4cVIrGzfReWr6H1M0JueCJa68MGUMVZT5vPhPZS+bjmEw1zWogbeR7q98H7Jf5oyg/px1
vBfhscvlYs6N1VPWlyGwRe1D6/fBbirM4nbs6i1dpEU+83NVNFrBBqHzS/VmsarO9Am3kBkA7aXM
7wipkT7kfS5F9hAOfshuKmZih1rVhbA2deJ1HPvVY1uhqOpC81FrPJOQGLIFdaoSpzMK47GN+sLf
S1ojUPIJouhDjma0E9Jc/RGUVR/C4CF3X/zQkFtewb11jLiwtV088MMNb1/cNj+XRzURUBd1PvK2
hRe2dS+iMNuqJyUEXNVI5Rs1Dn03EEz1KE6GM3jC21RtvxZeM10ntVBDsGYqG9WGBbT4+beg/Es8
pcU7l20WkUQvQEs2HZssK4LkyoNoq1ZzG5ljSKcr2gtiudOKxs4s8Sqopq0jv7YJ9D85ImR0UBkt
yzdqDgd4o0zaiYJg7ih+Md5l0n1d1dNObZrkFEaqi7ZE6Vp6dBULlfJWM4Ytaq6V3wKkFq9sbgIe
QTyEzgNCY8pR2oStdpKluPyst5l3pEfwpeui+BjKcr8bEzG+bZHqOQhlU+wkL5SO9ZAIV5cj4Ktz
zJ3GFUbygdPPxYPz36NQrFrpzVy40eNRP4yWMbyH4c/bCEyvvzlmqKbMb3ZKWeAxz81Q/qkVXgvC
TeW7hjddD0bx3YqFyeZZikxPUNi9ZEa4W3jrv//9FfKsnVGM89DashoDX0bcVyTIN6Z0XUmQWutf
Lxt4FaTmtf0ysGQ6GSe/AvLZCzeyfJeO113ltNaVqG2Ewjn0nN2/vEEYsoDjZGb/IPCe72CeGFJr
1ZZ1Q1dOcqRQew/8ah9WcuRGESpjvpkEG1f+ysLOTC58ozarKq1jw7ox3iblF0lmQOyhVh4u796r
m3GxroVn9HHgd12uWze++LXPHjXpqk/uLptYWQfJG71GymJs3lIIAHBwHQtqGJwEYXIi33QsuXUG
/w5hjP1lSyun6czS4iP1dZRJ8hQEp1by9rxyD9C5frpsYsUP5kx0RhdCHQ1V2LkflGaHskwZBae+
aINDN5VXZuzXu8zXwV4V420dhFvzX2urIq9gphhMLCXpxaq6ZGwbyqeY9KvDTIdU6cYGIGfLxMLV
mEcYyxwCllM1VgHtNTpchbaVUr5KYZmNAhnKuD2lCvLvhRFponNWeG1w4qB6fndtCoeR67zBDTLr
xizfN/AHXf5aa64HQoLnAdp1iL0swnwrUvagqRicfPlW9OXZ64T+Lqy3Gnir+/fLztLFJXhxjE7r
g5MeVwcIwTo7GNPBvryYV4+Nef/IK2cNApNy+uLiFhOvCrUOI9JbPWO2z27H5G0XjQcztYVyKxlb
/VovrC0cPYX7eApzqBhSH/Rmm15Llfg9DUY7p97kRRLEagWUf1u10OebdxFoz1a5yAGlUe+EeKaA
qIJ7kQo55XvXL68LlDVk+XPHKGvsa7aEsm3Ytmjo3QTJkx8c09pzQuFrz2hU+K3v6Av7za3fdzbM
K5Ee71MrPtSKdhjoC2SMF0nC0a/GP4h0L7/Q/AVfPNIa0SjNNBGDU9EHe6QqjmyhOwiKraWPl31h
LQy9tLRw7F5rGF4a8YWgvavE4g2E9t/96pMfMrErwPd52dozw+SrjzLXb6EYBVO1pFftrFZATU4J
Tkjo2ZN5pDZh1V+lqbKnsf2idOYHnwfpUH4Gg55qtpfcRQV472p088kAaXcddXd6NDqK4dkQR/na
VlNw5RoDqvzrF1zsvBe1gQj7M5E/TyxQDMr0ph1EGgXTuHUtr531WWEJ6Aa1BYaEzz9yKA66VLRS
cErypHJbTdVtOMrTq8tbvha5XlpZHIOx0wOv0QaOQfhYt9VtL3xFN+c6Rc7lsqHV5VCch0RtblMv
83Fa8VrM4zg4xeKHgNpbJ08bFta+zTyA8dMCNZPlhjE4WXUspRESO7YArVd3f5LHUOidZe5pT4n0
pc+NtHkzTlU4BSdPuvNH5ZiLpSMoxcaze3UpTOPIs64JydliKXnILAGsoIRgXF/oPhbT177YgN6v
2oCfhZqICCxo2XWS9VzU6SAEpyi79SYFZNAh2lQme/0A4jKZGav+Y2WxXwoEgZpZBuFpkDPRThvY
s2rdD65Qty52YSTf6krxGWC/U/vaF61u6EAqULBe9r21KPbyl1g4+aD5iofYSXCahlqw0XW03HEI
FTscB802UWSFcXKrSLNqE/grJXxKDdSZzx3FC0exjKFXP12lY2d3OXCFSXVU+e14f3lxqyf4hSH5
3BCs/m3VGXNI6lpbUB416kJcUtD/b+zilqFFCh/Nr5ZuMINTbr1v4BSnK+JoyrVZFLvLK1r1TMay
GP+Zx6mWIEnuNkvpKaScMuHBj4xdNT4I4VYCsLqamZSJbgMfaEl22Mql0lcAhU+R/MNAaT2O3lhm
4qoMAl9ezWKSiULIfAQYFOJlTBWAWvL5BxoAgBszS9CpU3SboRXXTA9lf5v9HQeUP7Ij2nORPVmu
mO1rOiy/R2v8bB5OB1rpgB3h49UX5uM+iUJjmBdqPTTKQ8D7ayuUrL37z2wsXEOuwPMNGjZ0VTiQ
BRvX+hjuin0zJseRaQkh+S6Y8oabrNwoTHoRiyVKLFQdFqGlBdNPouqHJ9Pr76JSc4ErBfblj7fi
ilQT8GzmB2jgLO8Uz2gboc7S8AQR9J6nsaDEu8rbUstbXckLK4tY0epC1AxKFp5gkrBbo7RRC9rw
wjUT87AbkGr++3pcDX6KQbSa8DSZt21W7f1O37CwcqB4qFJdB0DNMOSSBtLqgsRvUOc4VeLHUL7t
h/w+kG8VMdkoLK59EkLD86wa3btlYA0Vrw6SUsOf9Sc1vRf6hwbw/OXPvvIoodnyy8bizOQ13Y8o
UcMTmnvttR8rpYPCV3GgpH+dFsanyKrjue1910fx1vNra32Ls9RMYim0HbZr853VfYy0L4314/Ly
FsReP2PCy/XN3vLiATGZoTQMtR6ehJta0g/aUR/tqbM9P7KVp3QsbUM6qG1v8/Qy0q3NXXOUl8bn
DXhhvJHhzw9QUjzFbWKP2a7UPoWpaFvxt8urXLVD+myArmXJr9r6RWvGIr39k/RZHx77bqeWH0Tx
/g+M0OiB/IgMA2LS88Xkg6pH6nwpKsZRjQ+hIxk3yZZLrK7khZHFjukZGFJlMrgQR6vfaXV4r1cy
DBlVrDjhoJp/cJJnIBKk3LzCGP04X5MRwwVZygRWI2AqxS9cvblOyswN5S1XWEmSZmjljIh/Ljot
8txBVcu2Mrg3KmmmwriTo97Rwc4gemOn7RbZyVoMfGltEWYleuplG2FtqlzjU8pYa5XcSRN00TYk
R22k2MXw0OeEX4PhTt8eIT257C2rcYUumghUF7znsjSVDUXsSQYxcvCpF4Aq1p127E0bGIzqVhJi
6Ux5Tm41xv0h94p6w1lXQ8sL84vQAruW1EjzdgvWaLehYXvCw2YZ9jmfWTziqYPpc7sanAU0ZOfu
M6WBKYhtNQfoxhaEt2UX4qW3Ufo55Hqzqk/Gg5RfkRW59NM2HjUrtSsIRkFjWvQR0TJfuG4r6hTF
gjY8fRzzGo3U3E6QrcjjG2NQ9orxB++0M3PzwX0RyvIogo+xwpw4JLZm3CXV0xR9vOwzax/t5ZIW
jxcf2XYD6t3wVHTXef4Ytnfj1hT22jF8aWJR1TCFAA3dbjbhqvJtJu9K4WiOT7W04f6reaIKZg6Q
I4ceefjz/fI8qVPMEf+vIW0kJbZz/x4mLTdqhe9tUJzEbPKcrLtq4niDvWPdNALBeMWcBS1NM+qg
QAnBtZoWvnKlTymM8T1CzwwTmwdDTDrb98rqQH1POilV3R/0NP1NQs2f9y7vGjqB6IwAVFxsdCQw
t8doGeuX73J9ZOi1Ld2pU76nYXWLKNxJgZ1uLhsqENgnwqHrr8JM3GgxrTrUi19iUdMTm6ryQ3UI
T6V0a1VAxOq7zWbZ6jlkiBuq7vnlsyxUm1odd0mTk0BVYJ0yz9KvNN3Pdm0yaVdx0ap2NY43olao
3y6fllVXZuKI2S5aaNoSSqD3app38JKdmiIRr6VOPUSShGBzBomF4WumCzH5uFFDW02neGChOjSj
+Jl1O3frFkXKKGlLwrom3LblQ9wdZWWXN81eElyLemRrfvRiFUrEZEdVadd9ubzotYuNIWeKpsac
3i+HUfvG9Fq9m18piAkaDawE0haN4qrTvDCxcBozCnW96nmiiPnHqSidSbxV9NK+vI5Vr/llZFn2
qoIAZrQAI0JafCY7jWYt7dZO6/CuC78lyYavrKVVOCfcJozuQHi6vKg8T61Gq2BN6TU8Z3aSXFNt
DtKNW3fVJcGwMyoDvoie3rl3oNJilp6OSw7maAPjcgzta6JlrhRun7vVJTECxbgnVQ1c8dyWlETV
mAzYigYTaijZafIfhTzCI7Bx0S6IO/4JZSgLwKcKxAScybklq0+KpqgJ5TkKaIP3PRj3zHeb2s2U
eM6VZRYOzbawyWzQlR4Zlp51+378ftlhVr3yxS8x//zF/Zs1BpeJxMGLosegCp0mvJ7Cvy/bWHVK
qkRzEQAA3vNGvLCRmkUgAuEITxbpmWYeh0hygvKdH+yNYu9NG9bWV/TL2sJZfJRXtbLinc7EfsmI
alpLdhHcXV7Sarx4saRlSpGpSRwmfLtGLh3d++oXf3SSX1hYXHSGArwpr9m0DFkE/d5PmaAKpn3S
DY71sZr8rcRia9sW4akdjKgavI4aW+Q58vCWqU47qt/m4dXcCmrD62LIY1sT7yMtPWgz+V/e2D4e
GW9Bfjb2dhlUYl3qozBl5UESOZFx53lbRNSrazVp0DNCPnOaLk7eNAlWAJ8wUTJsf9StMV1NuvY5
G5R8I2daDSYvDC1OV9mX2gD5E4ErfpTS2EkyUuo0ncUk7csOuWVp4fWSV6lg5LCUTVA7yfk1rRtg
Dm6WP142tPp1Xixp4fkmYweF0vQEjAlF3FB/isNqy/e3vs/C90c17WEMxMZkPKSBssvqv6U43V1e
yJaRhcOj6WAogYibmXyU2PsB4mAziVv/KqirzSoYvOcW31+M1DpVBxwtlZJDj0SYkP6AePfUhBuO
tr6YX4YWn1/xs8BSfXbMKPWbVHkyR3MnVOaGk63ewzDPqDO/ECOCyvllUTS9kY8yyffgawYoLsWw
QX7ndiRpuyoJpRvTl7ZE6tZX9svm4qzmSQl8VMNm2z0iNLvD44qh2Ih+qzcUKEcgzjopxjIgFKIf
8LKfeFXkP+JEsfXuqIZPHfKc+n7IxKvf97x5+HCGvs8MVQuvyNCJi6zBotYfZOIBlkAEx7yoP9Rx
viX48tyEWZYS6J7M9Jd0XQHon3+yuo2rVgUTCSRpOtaWZJtcWnGyq4P8kBcHq9nPj8g+rnezzIcx
3cEh9L5p1etabJxYEGN7Qu/u8vrXToWGPORMagGUXFscb9nsJiuP+Z3CcHBJ5aTsR4YQwdDuLttZ
C1VMAAEronkKnnFxKHr4zprBTKJT4t+P/g+aYJf//jWvefn3L0JhFHhUnoQ0OuUZyB7dVqTYjv1P
xdg61cwGGbuX7a2+wMF2A8+EXJlOwcJgEGtqOTXzgqy+3FdlrO6nWFfsaMgNKPqYaoJQD+oPPbZs
NAfTz6MFRvfyL7F2Hmd8G9Awyo6v2EoVI25yTWfRkv9RRmueVpigf7xsY+3DQZg4S3RozMgvhzXi
bEKBEn7cU5akD9BLhTbwsOIPghkhGVaPmTUNbPH5ySjDcoQWLYtOZZ2pTisGnSOCBoJcpPhWFx2X
taUPfxBnaMki7EJzljLiwiOpC1ejmI/RaRRv/fqh0xInzr9IXuqk6e1o5RtLnK+w5eE3ZuS2zGtG
FZdTG2Fi0aMI2uhkRsbHArKU9kskH4fsGA7eO6l4x/tzwztWLcKWwnQYEFKeauebis5GmCCmEp26
ekfOk8Msa+tj4+SqT8nUsP1y+Fxq5v6yvzzTnp4vFNGqeerYJKZSu1xGOa2AE23waVR8M/Zq4pbp
jZQ47d/eExWaQXKs4VSOB7V3mETo4uuJ4b4AeIu/WY5/7bn8Ijyn4AYB4gSW+nz9PWDCpPDL4GSN
p1luZIspdaU0jAHGY3RkOHh2L1UUx0Asoe4AJxn3PDlQh4T7rfLe6WMJkvqhH54YAHT6qnQUwXsz
tlukiq9DHubpTDJVSfsQMufz9ZWFoY/BVAcn7hr4D5jspCPfSZXT7Br1C33FDQ9+nXEwAkYeQfye
6e6Wc7OJUWQVU1/BqUQfLey+1sXgdP23RN8HabRxLa3ZmmUuYAUQTa7mRTEDNoA0yH1gIEpX7OT0
/fRBMCag0Ha6Jdb6OobCsgAvPXkL2whC+XwXrTYwgjgnARDUHzGErFZyLcXhRqx5fRRRRCN6ApiY
9WGW8S2VGiGcUkpBTUh7JH0oh8ixHkf9Ucie5E/WFinhimdgDs3rGWsNA8DiCFapPGgQW1LN6BO6
IoKreJ9Uby/HkNVZJFTfN468zB4tjvyZvfnnL4oKAoiUMKt55kt6si88yekK7Qra/YMpdR8VcMP+
8GNqvgpXSdjYWxWNlXrlvLm/Vru4PKqZn8YcKZsIgXA0zMHOJ2/vGcV1HV5HsXdrMe5cF+bR65u9
jHJagUAlb4CN07GSEPBrzA0iZpWY3X81XCaimKXNlRXdGq7kRnZU8esYfRyT8FAjqqgoX8bWh7xp
6+5ccWCO/8wsTL2UvHKRiHipKPlWnhDm9Ng2LXQUq5Y+95YLr5TIZkUy6vkMJFBfXPow5dpQGxPQ
7tP4XTwEolsEo8NAtROokj2m9oN2BXNwd8wEO683mp0r4YAwS/HdAMM9K2WdO9gcIBClDKlaGd+k
obaT6ENVPVnRuyj6tuHLc2RZ+PKZqfkov/Bl02hVU+gxVfaP0fiUa29CRud1/96YDqp+7Zn7PP+0
YXPl/Ly0uayyqDATFzRTOK9xbddvAg3tk5vIOwx/N9V9oKk2/1EtKmiHDcNri6WFRNWFoieP7MW+
+qjUmubA0QmSk9o9ieVj/ATjiuPHrWM2H1TT36fC1mN/jqjLHUZymKRrnpDkMXC+w14uVe048D4e
qt1c2PVMi4HcyZGzu43lrWQA0Er8sjT//OW3jOtJ9uc6Wjq1DlOMQv0JuqodTy7FYmbWyYXEGcWb
oAjeyXJ6CKx7b1O3ce148o6lMA+fOsi8xU021B4EBvNqO0GQnEro4YUwAIjoSrSp97JuC7ZS+Ia5
oJegpdGrpyCVxpBR2txRleaYFG/9lFbusVSRUVfNj5LKdK3huYaKcCJdQjmJT8zp7yrZe7i8+StX
Hpnur99lsfe63EVQBNCXyygZFhlqnNZjbFS2rhv21KZ2FEDtsHUXbG3A/PMXH9xiLGt+zhODpfjB
Kky3hwfK7J/+YGmzyCm0CzwAl9tcF7rGEInFcZ2kY2UelNZymwZOVLV6ikx3gqI/asXjZaNrvjzr
rcECyJOFss//Je26muPGme0vYhVzeGWYpJHGsiU5vLAkB5JgBhjx6++B9n7eGQxrWPY+eau0NU0A
DaDRffqcy6HV1dDbaqoh91KgTWJoTCUoDWONA2Zpb55bkS4THbSALhSQsqOuFNsu1Xd9+2hA7WIV
B7BoSMPBjc5kVM9l9p5ysoY+7hW4BxJpEeB8zba2nF8mNuBGY4m7UiVenD0Ey+AlRA8Q8j2Xs9dx
iAm3IOo96jMQMvxxrvvw9vosDkh0HiI8FvoTkuvlPQOSUsEZXrZeYFj3mlpHSnJYzS4uxRm6qIb9
z5DkCP2sVHwShrTUOjplGrWpHpBp2KNKEGpssP2MTxvVI9+Rdvj63wYpuQcUrBIKYUHsLxBX8U1b
fADzog+pzJVganG58K5CSgp14CuSerdBr2BsoXMG8VSAZh0Dgm23R7IQIqO3Ap2I4vEEHhPpmjcK
OhZoFUHng15BdOcjdCh8W/tSgMGkQbnZmVauWrH88qWHXg6QagFDD3OSexhFC8ItB50DpItmaAvx
XffnlRQhWfOvCckxZsUYCNo4s+PcfSSQ4GNJ4evzWiv6op+fWZFcABpmKghJ0Qkw/qoxBMd5RDsH
b15vL4/4lVvTJQUmDYJdMA5gLBOomfOijdrpLp8eJtIHDVlxhbURSa5QehUKwoCVH/uG3btkPtTp
z6n9rBP68fagFg2BRwVZVmCGVBk6D/XAQetU7J4Wantm+6LNxj2DFF3yZ8o0opoNTzgzJEVYgHFR
KxHPTaY1iM018QL0rG9x1Vort9LiOsEUYFCgYbyq3tGy0bwqxzqBFyCYjQM4Q8lTR1BWM+v01+3p
W9yyZ7akLaQBODpxAlyIYzJ+GqtY3Zaze+oc7SdlTratyvnNVnm9snMXVw2sNyBEQ8CKloPLq0Nj
emmCyBhm1a6OnAS9InUVf6pMC63/KZn+5uiDUgYYytH7b8qYP8bV2WwtmCsc5FotqF5vBrTwrfi8
mCt5fyFzLZQxQA+E/7gcFKdx4zRN8Q/UD3u4Mx7XT/E1I9LGyqCtPED3BDUO7dBBFb327u16jR9k
6aoQjRPI9CGFg8DociRx0wKb7yHXwRyj/aQN4AK1FFKvPEAXajegnT4zIzkfSXqzm6sJt67n1buK
tAawdsW3AvySm6LwCFDFGiQ0Ke+jyevtKNYhaj3EShpWEDeIBg6ptbGwjZ2WZuCeTHlyAHXMauuK
iGOu1/Xf2ZCcdUp0+x8QENWD2oZYAuuiKQFRhWHtXPPQx3eGlwd47XWrOa7l1QZoyzBB8QbHulwI
rY0Lz8tQ0WIRGq3deVM9397/S2cNMnW/DUhjMyDjYWQcWSYEPHeAGLoRNavIsYYS6Z30ZPJsZecv
hloiPoVuOBTrEI1cDmmcUbJLZkTDVtN4UdODVK8c1dpXIBEV5TrN/baHNFbl4lHXdHXzlVr1WpZ5
cVpxEiDiAyHkldpzQUa7T2Mdt5P2Db2THhj80vzt9swunazI1qM9EyBjB0x9l+OsEjCBQLsYRUAn
VPVDa0DtAi//6hsQC8ma8tx79vHKR8+sSbOqebWtVgbOnkxXN04cqPOMSHl+RBEoGrpmo9BvJaTo
07KPXJ3tbw918bgQ2nrIxoLbQNaF8rSsSSsTZ1I1bKkbTH9zfGOtfv++NLh4mLE3FPz+FJehpteg
GFwLjsWxeTV/ZyakfaBMkJVyRtwQZjtucj3b6Nodm3vo2D7Vxos1+avB6+LOO7Mo/n72rO6skSgG
x6CI+b2YFNf30lxQ0odsTn8SbXN7iRY9/syadDeVqqK7I4c3EoCXeUtP4tLoE/rHnVc40QGpBcsn
sjLYWpeDijVoxZL37oX8tSVvhEBTfC0pvDhxSAoLkQyQ5sksO7gY8p7OOLJ4GqIE91S5YDR+mtZY
Jxa3FF5KAISLNDACh8ux9IBRFKmKRFdB+ruurgNSPnEbgN3O9qE757vGCDqFFCmKrN/OpbuWHF5a
MiTyUL01cPBDVfLSvma3ZlaPeM1b+q8CSCcUUXqYvu0XC6cUfh1LhagFdTX5NDaMMlOrGkbogJKa
wfym3xbECJG0COu09sdq5axY2GgwiLca0Ci4AeQgCbCR2Yk1VKUBgQtITE4maKSJDhrB2XuxrOzQ
q4cO9Py3hym2r7S9hQKPjnQ3GGqvCu4U8lFtb7fkSD3k7mxbgexpft8pbRxWqlMEt60trBwOK0Da
AQgFb4lMwQ2Bgakwp/wdl1GgRNlo96O7kodd2AUXNvRL77BIhSaAmJBjhwLlbMaH3Jn9dLof+xea
uSvTt+glok4BtjQUQ+QqZTwiODKSgRxN/l7HLzu/tcx0o8dqsanV8VVpkxrve/vnX0zkmV3pDu1M
t+Cu0hBoy0Eh9l51X9kaocjSWmFYNo4SJC6uXiI13liqV4zk6I3ufRJ3d8iYD9MKFHrhgsSLAJxn
6ABAqlGVxsHsoVe9BEYcHSidn7Wz1kG+5N9oLoA4IzR2Qd8vRnl2mUwas9Ag6ZCjiBJB0ZBtbCAw
q/jj7fVYcrpzM9ItyYwqxsMN6IesAH1NsdHdvb7LaBma5MttS0sed25Juh2RdmsNOmNAzrxRBlr5
hap+mawWxT7Nr9yoMP68pRESBGdTKL7obAorE1UEVTXJ0fBeLefezqKhTX002vy3gYnz8cyM58wd
Q7RIjom2N0cwJyn1USR78pe8pWCvpyvn7aJ//zssuVRCBsPqnNiAf3NUaZ2YBUxwPPblr9vjWrou
MX8oJKJxCek4GYjHc8vLKyUGMqYCQsspv4LLea+O9IHU3fd22AzqT/rTSpES5LW6Ruyy6C5ANgCD
Cjo0gA4uZ5XGA42ZoQCp5gLkx5oqtLUKbfik8BsHzWocHE4rRc01k1I+CERbMQePPDmOmnYqoOY2
VSBnJGDyYGxvFk2UJvVfnPkCv/G/UUrHCPg6q2bQ8/yY2yRoUjvZ0NKo/XrUFJ+mxa4ch3zF5KL7
IJoTD3Vw2ch1xYaDMJYKELFeRD3K7ATpSWavFBIWjaAHWzRHgVhO5kabFNagUQVlGLN/BWYz7Z9X
y5aLq4Vnp+h/AmGSrBVcNCkBKS5efNmoB/mM5jL1LW7w6gSsUd/p8UoEsLwbzuxJ2zxX6rSqWthr
MvKYtKPPm4PL77VsM+gsUmMoxxn7HIrAa+/rxbn817DcVucprQoiBwMJa21fmehRtN0Ixf8Pt3f7
shVAC8WVif0mHZZuV8Ysm2xgb5APd+oDLSiop7a3jSzdmqBqVEWnEq5OuXEe9H1O1pUwQiztmNPi
bjDj19smlsYhAHVItoL2BAzal+eGracjsi4wkQMjP1evpvcMVr6/sAECJfQU4IuvitUVVAKgVJIh
4u0OCjr9yhnCiMi+37ayFAEAb/zbinY5EjcZwFVjJzjnKcSPeTR1YJYrD5ZirVwokvLAeyJcIJt/
W5LOWnsqoDddd7go04TulcIq/QlAsh0ULaHgljU0TIzOeVQVMCq2Zml/IHrxyMbxqzM6KUSn+LSt
NWjUN6Zbh1CkbH2V99yfUhW0ytT97NoJ2uxrdNYzI/H2LcnQ35cV6daZuv7YAboP6k48hIaErbGs
LLoD4lsBk0e9X8aMxI0BKhrkn4+ckMApugiRO3RyVkKAd/SQ/BrBow6SzVAyEJTjl2tlQBbUdRPA
nK1iA7jzwTPmwDVL0QdiR7NOnvXik24K1DNQXvQxtcmLRtpgsD8Y1VtP0pCP9Z6ND+BFLt1HgOo3
qv6cKNASqaKueFAysAXBqTe3PWwpXQtdAsCFAFgEGEJ+BZQEDBNqimjcbu7IWD5mA9C9vN5DyiNU
Z36cSXrflcCIV9Ad9YcUNMp1v20Z82uhzO4YhznTo7iFvOntL1tctrMPk3ZxbtikYRYg23Y/BRNp
/OzAzHj334yIjzgP3CbiGYUBzDYrskB5aaeflbuSPVk88NCZDLS2oCuSGybbdm7hLxSx4QQZQhKo
6spxt3hInBmQxpCyls1KBgPQngP1KdxL1z/lycvtmVp6JehnVsRXnM1UTYa6YgSP7cndV8NhnA7g
dCgeSLfikEt3+rkd6Y1ANdeDM+Eg0q0HRwknoK9BCEoVD3WDH/DA26NaSlwDDwxiAMCOsAHk1em5
C9mDFl6GUMjQeTA66J+dSgCePjIWEqrd4ZE/KGsPBnEYXB0WZ2alNatjRYPACRImNI1c0FiaCGj9
hk+Bljo+M7zAnjS/19o1bP3iKp7ZlVYxGzO3yEUSw4hPKpBPGJiGhjjLiygi6ttzu2gLHdaiiUeQ
M0qX18zQaTJbWMnBORRdHvu5hq78YtixOEPCd43+V0zZ1ZSemZNuMOJY2WBSOKiXvKKuBKKB57pc
ufUXI0A0QoDaENhOaD1IhzyU0U2rntCboMeTHWhNeuBuoPHXGB3XJVhckm7blMoLSHOhIPT8N/P5
27Z8j1W8LYdphO2x+BDPbNeZLAASyG/cn172N9mus4HK8rHpoNC6cdDzoeAVhGdJUW97wGYfq5yX
f4HLhUYHuJRExxMqrdKjy9TSmtYjElF3DUSW9AaMw+q00mq46IxnNqTbhPdgFyxHDQe92vtd5wZz
+WpTEo6gpUe57/ZKLbrimTHx97OzEtthrkGkTY6l03zWlCyKLecHZFnD22aWDy90W4NTBSwD0AS7
tGP3bdKlFC1pjUH92SpOTWzdNeVhqOu9kvOHpjo0XlC+rZgVG/dqp7mC8E1QiALOcGl26tXKKTnM
thB7r4kTlM0zOLa64WlqCt8Yat9ACXDL2zXM3eJVCoFAJJiFRuD77jybVwUBDOFQ2YCqQukETjZN
+zFW2fb2+NasSMOLNfQ5U11YAV9toDjNHMY5jq/bVhZ9BEgQQZMK7QK5kgjUZ19MFBePA87aPvIE
2TRfqcWL9b9aqDMbkh+aLbobygmPFIOkusjNWwEvVFxycxpM6En6j0OS3LFDns22GYZkxAd3fNXC
PF9reV0eEYi0UGlGdtcW2/zMA/J+slJjhgkVcibGLwtEZd0Tqcq/cAGRiAeeDjVtx5WvLuj9ZuOI
u6ToOKAK+zk1oz9f/nMLkpPpCTFyXWd4LTjfawbEQ3xq29XoZsmVgRgFigoYGaGOfTldSjYphQJ5
4iNlB3QiT0nokjxEaTc08Rqbg6m418qdotJNlXwsq4cqpis+sXTuosUNxSHQkIIoR3zh2YJBZXyA
ygsWzISDg8Ee/GO9GfW2FVaZHXIrf/6LeT2zJ7t84XVeV8KeUrp79K4HRt/cK/W88m5YaqVB655h
oksZnEOoeV2Oq02KrCgnPBz6oQmpc++Ns9+0ByTVwAQ4gEgxdf0S7zejCiF9S4anfk17QIxE3tzn
XyD5aEbUZqhmfIFbvfTU2vDSC1yyxsm76EFn45T8tM6zfHKgxXi0rQ2I41x15V5eG4V09xsNp4AZ
iHmkD+j+xx05KtWKDy6PAZg00GZYSHJIPjjog2LlHZ64bmy8pYntBmmj8fBvHO9fI5LjEbAyVLFo
zEVCKGv1g2t97+Jqxe2WZ+tfI9IJm1usMkYuYtys2cWJGzaTtltFnC9aeUeJgZ4RfAjiiXa2Z92h
JbWrIvar7RasHz0o9NgAckuuKOXm9qwtHg9oqgdYEVhwxH6XphoNYoYJgalUsyPnCxQq/aneWWMS
mX81dwBcwZmFPJ9M6VuktYW0Fhc1ajWokm8Cds7KlaT30v0kUF3/MyJtSgOi5bi8EPl5emb7Gh+h
NjfOzsYwywrcYMYaIndx/iwhU4j0jegQuJy/zHEp5MBUuLataEhAdiRAB026UbSchpVnomSSjeVK
ZmapcdlAp/Rvq9K1YqZlwzuK8hNn9KAzHtiaup01UFvVVcQHb+/MkHB+NQdvM2XeD3SHPDhWcrTJ
B56Tg6E8CrSSYJS57UyLfoseWNQbgD+FovPlZAAK0OrccxF2I/uWO1tqJoGLiul/syIN3ioYm63W
w42m4q2HSqn3bM9rWfJFPwLO4F2bEm2wkpExqdQSkW5+hIh6CPbHWAX1mjcHfFhx2OU5+58hiJZd
zllcozNpVhTynivPB/OgOp0PkcG/OR1/jwewlEszeERCJHnAeBpvCvXE29lmDsnmNRSRWOGrO/HM
jHRbmYwoAvgCdoRY36Ag+wFt8x6UcfvuXjQMoufjL64v0EqC7wFsBWhlla6vMs6JquTY76n6MH3U
SozpL9zt3IJ0eTXjmLZcxbGVjp9S/nMe7vtsLXe95AToHhGCeWjHQbn3cnX0usldkF0jGK3ILq3N
HfqsiZWu+MDS4gCbif5jBO6C3OHSiqI4LOlzkh8zNvvgoY5yIABQzdCUKlBa7hOysjhLhyOU1fFA
RS+uY5li2Gf3mIFuX4PHXY7+nz7zq36OfyQ8cwK3Hdyg8SAtoMfa35zIwHVBj0S040BV/tJoPBWe
O4xlfjTNL021wWW6VV6sNMhos719EC3O55klyTOssaJTldD8GA/jRvSgpvGGugPoK3Dmee2Y7FRj
zRuXbeL5hU40NOjLJDhDO+q1wcf82LfATKMwW2+bzij23MuhSZVPaoTHe5TlxF7Joi/mOkBb89uy
dCLOdTw1FehFjzOd0eKrJUAUz/d9r0FaMAA6LPV1KDlR8gZk98p9t7Q9EJyIHCaIodC4frmkVYHW
WL22cqgc5J+nap735px/yWY7WTmMFweJvjsPRCuQJAYW8tLS3KZuXWSIVI2xieoYIXcaDHm9sd6Y
Yd8NzUs5eiFzf9x2pKV9cmZVppDQ59gdShOha63dp91d1ShAGn+akgOAmitTuXSvnZuS7oFy1EGG
KaoIJSAjDJC2lt6zLEFR8Pn2mN7FTuWr4NySdBUoGJOaC3QWrf0qK6I2A8BoKn8C4JbHyFA5wyZX
C9+cUYeMxy99uSXToR5feT08jGtbVWzFq48Bjga0B+BXAezhcl17JymdtEbq1qZNCH2rqWw2t8e7
5KNQGvltQZrYDKUxkMnAAjhHwz53Ikzs6sNg2T/RB4gyIWLNqyYmNXYQU2YTYujU2hboSK9VNBMh
5ozjcOSDXxuT7nd9f6cUay3bi056ZlrahC7VsjrmeCnQYqPh/E4m3yspyOO7YLRXqXnEglwv2L8D
le4q1ykthPKIq1PvGfjVwE6yTcdyaBfq6paZ23ECoaWnnjqirNz3i66CZktUTg0oyFwBhGPi6Ikl
oF3Jqxv/SpKVjbG4A89+XzpimgyqNDkFIg76Nw2lJ6faWmkdgR16ZSDLhoSUpZAvR4h06fNkzr2p
mJFxN/U6mgoOwTpty6uNAjz+bd9fdA1EYGCMEmxxMt7DMgkiS4G+60o1EIVcqG9HGXOj1rBCutYC
srjTzqxJjpgaLEeBEhOoePexC+QHuPTtb7dHJFflxevFdFEWfle0Fdimy8kz+5xrNaiXH5QcQDeR
xip0LJQKPjFEom/MgXCyk7kdKGqKfRknNtrq863V/JxiUJ/qjQHQRUEPpjbMh5labyufJ63t++eB
SAatKQDyoCgsnTZuj9CqjFPnIXFRIFXsI+3iTzl4oWvvRYeOg+3y0Gb9LmZAEuOANY8QjGKaG2nD
SU9XHE3Oxf3/1yDYQPSKpK3c2DYq0+iBbtV50F+gNu24mW9/9QKeBmgqsfq37Ls2Bt4Hp9/dngXJ
7UAcjVjAQCMQMkoCQS3tpN7OdUZJ7j3woYrm9EtdGoFSf3A4yiBrQ5TOI9mWfIG0fIyznsOW0Yb9
S/yLnqY6ZGGqb1vXX8O5SUHeP8ZEHwZ6yoH+lHskoEiEbAXpYMywI1Z/6iYFjVyJX3A/qb+YH29P
45UviWk8syb+fhGlD0lj6r33UNm/upn5qCf7tvsVMtUrkyht3PdhIUcixNFV5ETkY0Kj9qwUXho/
FFC9aQVMIv3m9c6KlaXh4LRDeQyntzBzORx7TAAp0bL4wdHDHMFaEpTpnbumMiffxO+DsVB8A9bI
Ba5ILh9RDG8sHJjhmd8+AqcFXji0XuxyH/idNY3tpZkDlRFq3igmoU4rebpKepM0CokfYkKDhIAg
7s1YqypK954YEFJj4tIDvY5qygl1nSPeUJtEeQBNIwtHq1Z8Y9TXZC9lUbZ/zKCDD4Ty71pE0vJ0
UHfK+7RQHuJn+kF7MjVQlwf9Ty5UXzYH+6M1AO675dZK3Lu0XkjmQNlOyOsC+yhFgHhaUKUyVOVB
pQie0s0M+WOWf7PLYBBc6XGoQ4OjXKvIXR9RIE9FdRGKDIB1gjDm0hmpB54NqzGSE4rV/sB/eB3z
h/7N0b5Y4Be7vY+vTw10R9vQuUPQIggjpHuxJdC2B+FGin7zn1OmPbn9vZqDT5R1PuRiwtFcOX51
HR9/FqNhKWELz0khNoOGT5lXtKcpo7zus5OJ86lkr32Qq0J0xs/G4oHzY2d9H2voqvUfmWP5JZgT
M6W76zt9mw0+hAYG495pSvwBG4YOvmf+Wfrhn+8DNhS8owa6hmQeGj5zO/aAuDm58TFvko2eWRuF
/WziL0pfhLcn/x2PIU3GO4QCHmZj+9jSjTxYwGIC6ZidquETqb7G4zOfj7MFbS+bRSMCL+tHq4Dv
xOdFUFffK3rSW980Pw8g2OwsroIGtvS73PBbqB/f/rbrnQ0yT/i9YPPDjSGnYdSOkXkuDXLSsrwM
WZUXfjHF3soO0xfMwMVxiKBPH2B6GQzO55jHhdnmJ0vHZu66sFDzfQF2twZazonyoavbfQ/NGedz
PIGmjIR6moNbCo3KaB5zis9qWQaKHcZzE81k09ECMdcECnkrLLO1fSkOTGm1DEHWghY9G4kUQ1ot
DfeDk85qfgK2hlWfzJpuWsRJo/3W6+MuLj3f2N9ehIWTAHwqIBFzQbGFPSOdP2mlawV33PxEvUNK
n7T+QwbKHXacUOG5bUkm+xR+j0Z95I3xSMTg5CRGmpRt2apxdUrrYQPwip/ls08x0hGYryahpzh3
4YZxmM8vWlzdt2Dkuf0J14PF3KLtUTAdLnBi9lnuNGPcWg+K4gUZmqYJC4oZUDe92Lp/vMuR/AXr
L6o+KjA48lIm9pxT3c1wb1VWt8lKJfWhLqsfQd5GwtRk5snsjbX+tusBCqOuaBpxgB6RKx28SKFj
5ObKQ9ZoRjCb6ehCdiPRIl4M80ad0VDX6Zbzcntar0945FAF5xX60XCsyTtMq+1Ba/RJeeDUpTyo
msyyAwf/H8UJX7PYZ3MMru4mU5kaqYpariXiFlwLEAKRoTaRfzRdOYSzba00tZHjC+IEfaxTofeR
CuGvY6WXoMmtsFGHokTJHUx5flXmL2Vp0x1CWX1rdY274unXYRHobBFOorqlIsksP9LGNKsqEI4U
p1SdtKhS9CmATRC2Nf1a/LBg6r1TB/TE0Bp0PelyrUY3m2jq5Sc2GUaYu60STFTvfYgarSmGvuMI
Lw8nFAHQ748qqYm9bEhBQ63MEGnsSXlq3NTvCiN0W+bHKQ2GOxuxCs4NfXrGPj7iEAH7ekWdXVeU
24ZtHKv2KZ02c9m+sQpQvpW9dv3SwyNftHWCEQih79WMa8ZQpCngHSc19qJxxFWvbYe5DOPmUc+/
gS0xcKyNwX2723bOXVGuJWeulwE5BrBbaDjcQBsoQ1pxupqdXjvlKVYPJvi3K68IS2d7e5tdbW7R
Sg0uDbiWjtj+PZQ8exAlZo894CgV4hrzkJp60LNHDzS4vXWqpmFz29h1YCpZk64iy1T6PpmT+sTd
YQ9GO1+N980UPpP7rJh9xXrQjbVI8ToIFzZRGxEPJCyizDGHcIwN3kTrExvxrEy1oY4ImsMApXml
5sw2uKyyOzJk/abtyzk0ZkYOjuN0Uax66HeMifKaoitxZTsvzbuL/B3CdDx7ccJcBsvJYMzdPMz1
Cdzu8KLMgVp5NziQGSDf0OHYRtyc10Rtr080TAWeI4YG8m0RpEtGqUtsNjK7PlWj0wUWM/V9YjqN
345lsmGUJTs3SXB7KWCmsvMyvrMr5WutOe1+bDv314oziNfPxdYXX4M0Ci4XxNPI7VxOgeqOI/os
9fpkfXJ2xh1pkFbyB3/6ZQRT7md7iOeAKmGNuEVGVSM+FmaBUBNQOwsF/EuzjTrlhtOa9Wni9a7V
bD95pHMTMlHH0jIfWj29tynSsLVWCi6LSy7eR1ACU9GgIWLKs63mZTO6CnnSnNS+e2b9TNDIYpBA
tziQ6uAQ8O2RV2+3J/nqDMFgwWmGHQ6pANzh4pY9s4neLQdqf7w+ZTQzN4pBFMCReiWgprNWi7wK
iYUpcNYagDHiZS0HfTafGWItrTk58TdDf7a959tDuQoIpN+Xzg6o01p2RczmpDth/EI6QN98kLhX
xRaOctuU2AeSZ0I6ArQ7EDnDDSCvVMEpJzGI1U/5r2bffMhB4By2fdA/peZ/tCRdtaNGgSr1jOZk
eSfH3ddD2OXBxD7OnxRIja+1uyx44MW4pB2X6dweCzEus/hkZZFmPaavCShJ1gKIhaUCvAg6MeJG
F/9eel1LOMktd8ZS2eE8AG/6q0XEpCaf9KIJ8mmNmmPB8y7MSTva9ZQZQSDMcffVIE/9WqvqkjsY
oMwFBhOPqCsZDE9x3SprsUgFWA8V9mTPB4ghxe1eg7CZxYMBrYi3HfA69kBaw0IjC/IbonVV5rLN
62TokhzODvQCb+6zNmgyfzoi2fwjfqpmv3b3BBwya3CjpZlEWU9QiYN58EpeXUfSUmUOHMSt7lIF
uDijC2+PbM2C+PvZgcRStckrFxaGjitRmSe1n89I4t+2suSAuOrBe6O7DqI36axAtKQWgAhjWyWR
9lSYewPk5PkOnTJ9v7ltSviyfFZAaQLlSQvxE1JSlwOySTF7eVa3pwSCC+69VjzqZeVPzkrZaWne
zs1IBa4h1mnNmDADR+iqAziAb49jyQDQxehMEzhjBIOX45g6e27w4GlPrssCrbyv1mN9MRXSVGEH
QZQaFA8Q45aPhaLSPAt5KpQB+4Pjotvbt/djmCPEN5yNmn3Q9N0AmHg07Tz2nAEFr/sk98eA9qGl
bVBWKdd6PBYW7+KL5JMDhIElmxwUOJRup+aq8EW/Sn8NYBS6Pb0LFzGieBFr61DswXvycnoTpUag
pznsNG2I+1yMx2aNXXThcL+wIF0lpOy7kTSwYIxzoA6/bPcuQzyrkcSv/rAhXcRQgBvhWQ7ckWCo
l51FtYsWejLdqTc6JUCuMcW7gRS7ggAF+ecT9y6fCp8UTHtSLmm0B0SOKetOHNAbCEdrBImHP5Tb
eh8PdhcicQO+j0TO5erA7uxyp+tOQGeEedlt0zx/hZDboR2blShwKQgHPwUa+S1kq4Dcks4mMjIc
sXrfndIuvdPYdnbg/OYnw/nk5HZQmmSTa1AzVcwdU+xtWsR/fGBpoFYGiYUJMitgMKUJNUsrryqr
ZSd8SODGPwv9KUbrq7HW2XTt8Xg3o0wOsDByOMiUXs5p36cZKSybnTTQ+ZMKJCNU3yr1WgZQLM3l
oaLhkYxoHnsKgC258t/RxNKrgXenyiRAZz3VBLrb4Lz1fChXBa25v+2OC+aQAXPB54YyrOPIddip
M6DsmBsdAmr7Rek3CYkGFqj9Ew14q66VYq/3tHZu7aoSO8UTOtC07tT+Sh6Z+eCkm+ehWAOyLjzL
L81ILql1c00Tbe5OdvV9JkM4O3e0/ao590McZhlCjdj0O/Lj9kxen70wioQWLmnBNG9KZ+9Ys8lT
SrM7mVsjdD72R/J828B12HZpQNrUFjpAgQCFAX07B+if9e3Q2NYgtrptZsHPL8YhPuMsoonzgpY0
gZkMBGbmcCdyUfEapmvBEQC+xMGEt6tgspfGohVl0wCV2J2KZq9n7NCNSIDGlT+2j5DUebw9ooWV
MfEiB7zLEb0LMkK3G5DndbOxP82k+sHRZEQS5lOuhda49iZeCHTRzgQAPYix8VBFduJy9rpZtUcz
0ftTuk8emv3wXT3Qp2TbHfJj9yv+MmxvD23J1S/sSaeSWsbKRFStP3Wbbo/I48ncN5ERWfvuz2/8
y5GJWT7zC21UCdCqKiyZz17SvgG1+g36aytxxeIEaqhngw9R4A1k4e/esosaYUx/Gsk9uBAtI/lE
rUhRDjb9ZY9NEyQoOXoadAHKwDPqj1WyW5nShQ2A1C2Sa1B0wb9yHoercaY0fd2fPNC1OCB8VA0/
Te70ehNbHzgPeVEF1PHnNLSKDx1ycI13XOsgXziWL75BOkx0vY5nPg09bgGkartjbxRHt2M7BuFd
1eFfubqWTFsctWEjmQZUDi4C6cyse52NdoVNos+7dP5ZNSkYZ1aOlkVvBRTitxHpcTFUjpW6+dSf
ivFuAMkk1YLJ4miM+2hM2yLZU/tz9un2ci5tfrw6TfiUEEaTg/RaJ6VdajDZmVlgtCezgrzr59ha
K68s2oHSA5ijkI3U3v36bHtw20tLEG/3p4x4r6B0Dt1UeSvJ59k0/mqLnJmSzpieO9BmYWZ/ajYI
C7qwc/2GQi9q049+WoQZ9WkXTl/Z2sYQqyOFJmimQM8myM+wN+QEPh+IxtUGQ/RIfRRkoX0VtXXm
o5QTAk8TjRzlcHyDNsSbZpye1Yqdbi+mGNmtL5D8R2ETtbMUX1AMFCRK3bMFUZLbJhb3wdkgpYdp
T1xvrACpOiVAXjIg473haNor45AZoxCgo+/1zIq0hGXfzlmuwIqxy76x1m9+vKWan0W6HZitXwKI
dDfsCqSPkUX9gpI82zU/67dqCuzOL4nPUAOeAvJzFYeyNsHSdWLEaVaDgx5XJfRKBi1ywA13e36X
D3hQzoH2C3IH6BKX7hHOPac2YILovpn7HmiuQrr/rk+bfvDJa77XP962uLgzzwyKv5/tzMzoNbRL
izEdij0ka4LRWBnTddVPLOeZCem4hm65OhGEZ7gyzKeivc8SvwcVDrg/ugNS93ursA9VFpiQ7KyA
BAPe9pjYiW9NbK82qOubg28qs2+BEd0dVzItC2HjxbdJoVbRIp4bXQy/jZquRXri0X6EbBVDQ/Jk
f5ipvvKiWHgQQgYWD2mkqgBYgQ765XynDCJFhpIMp777qEKxr/Oy+zgTCC39nk8fKyTuOXKAJbgn
qKXuprRZ6+5eWnHBpwxBdx1NA3JjrF006mzrfDwpI/WNZMv00TfodzNfWfelswLQHHDlgY0AFU1p
pBUzHT33tBFRCtIsSK2/8XaNhn0pEnBRfkDCFicGzo3L2TTyHEvkkOnU8jYiKvhyQWT3YZpitC9H
Vnh7qyz5CuCQBvrZQPANurdLY6XXK7Ful9NJyYdgTAnQ7YDMjn7bVXcDVEvbPN9CVOa20aW3wLlR
6cSlCsrwRZlPeK39TPON4wBT9cWu93i43Tb0XueQrg8ElVCsE2hCQD+l9RqH1qtrG5acOgloxiCp
QHe92j01egeakjez+lqBxzljp4zVG2K6W1sDH+VrrQzf7Mzd8lnxbVpFE5SGGyPetOMPD9LpbQnw
3BqLhtyDI64IYMSRDAASB48J+SWhWSkEYx2sRanu+jq0v1geBE4jby6CsnjrovJ75m1SUK5FU/w9
bf215lYxGfJkndv/P86+bLlxXNn2ixDBeXglNVmSLbpcrsEvjBq6OACcQBAcvv4suu8524IY4q0d
/daOqBTARCKRuXItJU57iTe0AJ3BF3LjoXHJi4fh8vsfZKF3iTVCzxTEbhgyvEnOXA5xE7tphsuE
SyCOuzfPfHJs8VhUl3TywOUFvF33B3D5rTvZa0+nhXQGb2agjKGvhxruTVesszvLjPsRVLV+Hxre
eNAGgDVsYsafSSZ/aub41CeC7MFI0GxTjW9o5+abYdL7lX1YOOOY9Jjh4qi6o86v3FCS4NUjihy/
xNK+N9U/mt9F4AMJexL63ZvmrzDbqBqr767lAA3jozeCso/6+m692LZ6IUe0HutQT4aDVW+l24cD
GGGmdFsApQJo31j/KKyvvPEv/EeXxEeWN2uTGguBGohoEBSjNWRg6cq96ZWtx5J2Gi+ivOTD09Rh
ENE8uXLvudtRQJHI39f9eAIb7wOkGgIt22nOk9D/Ke3V6cElb0DRDWBLVPIRG5TQJ0HynnTQCLm0
1amrkVtBXkBCkPCiPxly6z5O3jc3WaG6Wroq0bB20T0AIQ8gA8oZi8k09lQU0wUySdvBGoK0O0BZ
SOsmtAoArvRQYDQCmkxBbWr72PXXCnILUQYDGICEobMESgK8k64jvpNVAwe7/XRp8q9V15/bH9ii
U5P7Tdj0TZDGdUi0sB4DjMtwckg6DIInv2VZ/l6Vh7kNOIaGpycGGubvoKvvbs8cu6kztOnSDYDT
Os30gHG5tY7grcddG1E8Tqelnbr2NF2YOIJYuajR4dr28eZ+YFuyAqy6OyOt5mFU5UpLZW+bXHDt
YudJWIGdEJPtf5j8fN/K0obNpJiAcAPuZKmQQi/v3d4Gu/HFGcdTb7hZYIL89L6NhSf7zLw5z52j
0eX46rkgHBDKQgjtknbHeDg4+jEjjyJ/YnGLTq4JxbcE0sx8pauwtDQfbeIZSgSwh6FsoFHnRubG
sJo4mFjup5FuZ73Dlfxt6TP5AMTBwWcGAlc58ynYKxkik3ap8O9zGu8B33sB1dyPOs229/dxcUEf
TCkLmvySaYLZ2kW3pq0cH2m1xtS7ZmH++4dnjhenidk0FixoI6CFYL8EO+tKbn+b8KKGgoiNMRMc
VUTJaxtpnhkutwttxsTQON1pzeMsqXx/qxaygtkKGi1gtvFxhObP9mElWSWLrnZxekqMxYc+3kRd
YB6NTXkUj+XbGiva7b5ZwB+jpDETUaFErKzJTVupY1HGJbHGjeB7Jte0Qm53Df808gxUNIG2uOHy
9FtC2rxl5gWqgduc8W2PCb8C+Kz7+3brzcik8OCaG964wdQGxMBRoq3EZF3GmgZUexCYbprsY0bX
4DALhhALMG8EXQPsmWrIJYUhe/CRXkrR7HIni+rY+2O2mCURxdf7a1r4OHjEgfYChAkYVFG7pXi/
lcVUUveCmzJItbd6lSJkwdsAYAMmGu3DmelNVdQVo2WXk6i8iwucXnEWzfjcxhDtdns/aPOuxBAI
+WFnPRAXw6NfoFFxf4m3uwl0CiKQjv4NAoTagcswBjlMVuZf0haMDFqI2XOHo4SXreB/V+yovbdh
BDt4KlP/QtI8jLM8kMD6Gv6DZD/vL+g2m50X5MHPXbghxuqvj+8wagYfJfUvtf84GkcUCjBobn/q
yh86FD4yaX66b+923nd2j/kBjiGNmQJfyaIqxy4pJxa52KmwAmocWv2oVX3EPS3oChlWqRZyf2PF
j/70DPh/0JLfdW8ikWkDDRDa7O/TuusfNH+KDwHM94ThMs0jF+O5YQH5ZovgIRZh8rk8ykf+SHb3
N2Bhw4Hm0kFkaoFWF7Kv1+bMJIa+jmekkQuJqon8oJ154KTZZvGIcS5A8Fah3De+BEOYaERKgNQR
/PdzHeHDAj1wjMVG0jiYFHvxx0JAxw8lZ+mSP32f/O35eLc1xzQ8jeBQxrUtwTtepF7vPHWePR6z
tn312o4BKsndXW6bbGUz5wTw6tkLc4C0os+PmI1ZDcWZeG2ih8tt90mTm7rznmpnL7l8sZz4iyPp
mrWbgss8vTvPhKA1CTirpqSjSV1bogUjw1PnfnPcr7JJTjYPoPYVlDlKV5YXWt3aht6uEDaRW+GE
or+G73i9oYzHFcox1HvicnI2VSMi5JZ7LmMUntloh1CtWe3IL9rEoZgHzNBbUuN4T0u97qjwnhpe
liFsHirXafdVoukHYDtOZheDLoISsadV+R0kVEaY+XYNMbnJean85q3x2ghopPgSOxPbNDJvt/cP
0c0lDWoaDXfZ/N0tvEaVQ+T2xM+giOE95URgGngyw6QrvtZF8XLfzm39ezZk2EgJABZAlVLJNwqi
Sythif/kPGK9XyYBXocAPJi2eMVITJC9mH/GB9QUQaGxv2/65jKFZch7OnjgYlIYPDnXH77lvpXK
rvafSM76nc4xuIipP28lR7wdUICZWVR9dmggCd4v3A/BwfaTOubM8p9cjTtvY9LhrtFTy//mGlP7
sxEFgvTYJ/63Sffg6F2c0SQgiDX1bgDvs7fpstRlhxRkMvuCe/2aNsLSNoDtTwMBgwV0t1r38ZJW
KzpwAjzxKZnOiQvIZmqM/cpmL22DgxsQcwkADaPRoRRunQo8FK0RY8jcFfUJohao3+mcAlfTxXXg
TGB/gkCdt7Vobz/pJqDSpVMnoeghSEq83AULNGj1/YL2K/n1TcwBsBNCHrN6NxJf1BcVN2iGmmo5
LS6FARkSK0v1fRIz8RwnehumGWYdMRkUB40HodSSgBnjvhfeHLR38zOHGcrZgB/Pn+eDe3igE9O6
OsUYklv4m1Jq2ZaCDxtFzVXK65trCsQp4JZA3ojmrwFeqGtTY5NBuNHx0sif2v43K5Dgy0znh7Fl
GsZn0u7H/aXdPpZhcN7ceWxgfrYqQYQ6pd2xLMkip/1lDZ97nW0GjHZlr7UxATDQ7GISEivf3De7
sMw5ZMHJZi5s1JKul5mkkmcN9bKoNC1+MBoDKliTsLbUaSH8MZb6igPd5BtQgvloT7mR+wqOimc7
Vumemv5TQz5RDIHYqNGGhbE2u/D+1L+6kGENWQ1AzyiVgd1AjVpCpGCN1LOoD82dPPhbtpEbfYPJ
ug3b6AHZ0pCEux5N0e/GryLqdGi+hP0aLHq2ovwKXA/gwkO1ErhNW1kz0fNWdBiQjgobRbmSlmEu
QZNi2T8hSP2Tpskai9LCR0VKB35zFIbfvff6oxqdZZGmYyyCcJU+xVAEil7Hdk1HeMljr8wowUBv
WktmpGBRmiZ7TIW5ZXKCFNG+otsqiUOG7ndneodaXyMzu4lCSOc+rk/JQizTYINLCY20km7s4ZSz
SzM8aXqEHlRQsicI2GzvH5OlT/jRouJIPaHCwuFkER+fiM834oAqMql3HLza9y0tfDtUtD1c8YBA
4/GqbKoLfU5pZEYRWRwFdZnti+yLWfRPk9GuHP2F74dLRjMwU4mnuGGpJBUez30xGbSKxgpSAsIO
sY8Z6LXSXV7kB10PS0wT2TmG4u4v8bZ0jWkYwNz0d+IR5E3K9+t5lRm9O4GypxVvzRCOU9CibO/v
jHQrigedNQHX9nrGDg6xVlZ9u7/XtpUv6TMxDJOmw/bwkkJBi5WHokvC8evKGudU7PrQz3bs2VFt
dAxVOrESOo2gfG+qiOhRa5th1Sb7IT7n/gkVY9REwZQQ2eTXfavvD/F7VueT8+GCHMdscMuqqiKJ
AEdf+Yv9kz7nF3myNl6QhdUeqOpztdNOGN29jOf6Kd+y/RRpn4xP417s7Ie1o3ob76+24d0HP/yg
Yi4diK6tIl2QDQEvjz1YYcEfdK0MxMTDuO++39+D2+BwbVG50Xg65Ik2YeNl+5xoCPPTY9nummyT
9U8JYKKrwno3SQmyNGBRcIjmgj1oQK73XBR1KZGxVBG4gUKpk03iGQco099f1pIVXB74D3caKoHm
tRW/bTy/qaY6MuMAWRZ5W8Xv3Faz5nQT/gomN5SzAGG8NhEnQ4nnetpEJAZ7EpoQcgM9vykwzdbc
igb/rx2otqkGcAwycyi+Yt6nCNvErR/ur3XhjKKjCRILzHq/P6quf0g5xhmyCLuOMqvHey3Zlc0R
syQBz9cIKxZ2FdWBd5JaH31yVcilqtGoRVmujqpuDEptiDhwaJBcX8FszTunHEu8nYAUxn2Mkoc6
I+JbBbUnWTSRVzK5a1JNC+1uanb3t23B8zFwiqYseOtQE1SttOnUUJ6NTYS29c6O+yOoKp7zE8nG
7zrxfoxs2jfJymlbiuVXRucf9eGAp30ydpXXNtFIqgeaf2k4qmL8WBAZgCY3cO0OQPCHoQ5LQl4T
nkX317z0ATFkC5dFTwEYd+VYSMMd0kLqTRQLe9cNIpSy2wpSrdwai2bmGgtK42haqTdWPKGm5ddW
E6UEDd0GODsivN1YO7/vL2chXAK5/B87yu3kpZndA+/QRLb7YDQcw/Cf9RJioOeKXTCXvwLvmv81
1S3BeQvU6QxwBfb0+tslXVfQ1OY8GtpSPFtV7nzpKuqH6Bq2Z1kZ9TbX8zWSu6UwA9AEHhzzpOAt
fZTLUGqFkiWP7Dw9aAKHuwls/Rdqq9T8BHYuvK+6qdwT8En+9eZaCG2zaj26NZgpvV6uDoiCV4MV
KZrsytiW3mfZQDNzKOmzjYHWTHhu6BN0Qu9bvT37c3MABJlYLkr1KqkfBQihYKRto9HlQEzoLP3S
Ok7+fN/KQjKHqgnexRilAtgLmIDrxZVNoZGssLC4YqSHNh2dI8jys41J7ARUPFr7qWr64UtOOsxv
Ox3ZUbx/Dys/Yr5brx0KP2KmHcWDa+4lKQ7lUE9QpvttZPLGCEzXR82N+z/0wUoephHIRlfO/CGx
DZ0/1lVblnAf1dj8rwc45xISqpN4TaM3A8jW9WZUrdDmokkbQX2s2QI8IiDWUTT7+8td+rIfrSiZ
hvQ4mlYZioue7/ZbvFlAuja2Ynvfyu0hndeCi3dWUQFRg2IlxjR3mxXYU71rTqaIc1A5Ob9yI90n
SWKHqdOtQHxuYx0MghADJgEzxnm53jyjyQqT+DBoa6O/11P9l6HHFUbWubsSVW/veTyIHTQDDQCX
ZjTCtSVUOF2MMHIRtfy3HL6Y3Y+meOXxSkxd2MArK8rzu0TldzCbSkQo3eWbDAyFQdq4MVgOCyMo
LUhlJaW7Rlij+gbSETSF0Vqa9VVATqUsbeSY+PM7m0fAzfRhXTccBfLUWoloN7FUNaOszRB1OQ2N
B0C714ILCmRIUELo/4kluDTaZzf9ZxzbB0y6VH/pI6pd5dqd+npgKBXzyHe+QGpFjK9D/uW+38+x
4mMseTcx7yEyUbQa1ICWWOgMszZpI5e+GRDq4oCTytLcYpwFmveYrrHsYAKY/b7VdyFJ1SwiB8Aq
M8cBSt7XPtlMBa9rqDxGo7XLL9mr8d35nD3KY3wu/7hhcoQwXWgFbtg+sOSYDyshRfVVUPvPHBHo
kKNYNLd1rq2PpdPFcYy2SsYC+1fZpw+552wa3d6As34ldbpBnqvGlGhds9RIi0QXkc9QAt1pYApo
grYcMXYmLQwQTISOx2FAdDpY5eA6W2KUbRqKjoMj1HbtONvHui/n6fXaYIe4aaHhymiG6TgnY1m+
qWWrTQfDYcD5mLXTsrCZ5PTn/hdTgwhWAQAovhRQjeiKqKxZeFcmjmCTjMxR5nsoqhh7OqYg00/z
QzzyNTWjm47xuz1ACpDOQ74ZnYDrT5TVVW8WjPURJgONx6wQ5LUdC/cBej/pNiayRXipJxQWtVaG
Jq3Jpq5N8Pg6uYQstWeE1WQc8rpGrZEQ4yHHCUDqVaxO3KgFCPzOmZDRwZQ9siyE8uvfmZDRGkBd
3Ed5F/uBY1Qn2+ftdzbp/MzM3AwGlAm3jVNlDxja0Y/co9MKEuv2CM/or7m9DvgXblklCJZ9adZV
ZfRR1lv9EWWfJwIqhW8Wr8U2I0N16bL41U3MJ72WcuUgv7cirw/y3EJC5Ec1Ha9aFfzOjJGhj24O
UZ4YzYWzeNjZhjmifZROIXIUbUdNjAR2OpFnfyqqJ6eQ6QEw73pbJHX/I2d5+USFaYR5T0DPyewe
BQyt3JhDC+nIviy2LG0QZ2vuHg0cHbA2SfoE+sM+FL4VB3gQgWQWYhKho42fnGzyd1KTyYFI54VX
jQwx8LklyA+DvhBmYJdltfLsXLge0I0FfS+om+ccXwXglQnlDELwQ5T6P7vK2CQjJF/SL15FDx41
oiEGGsvYIRF8wS+8fywXItmVaeWGQJM4tYB576MSetI2jV+4o38bfPrUyiMlKLnfN3eT/87ujtb7
PPeOjrilpnxtDe67QWNDpENs3qusTQ5SXyBkQ2aYQUVEaApos9aArSTWbsX27WV/bVvxc6uUncvd
coikO+pB22AwZzI2ku078qOI3dDw4w0U6mhgtXTfZztX80JApk22Bn1c2vT31w3YaDFZoqZufq5N
shk4vnfeBZhC1ZAHSMz0je0fIC5Wko+lVeOKwo915sEIS0my3dFvzVZOOGA5Qe8xtvWDzX3+934E
mse5RgM9TVBHK37kmWkBZTFviJzCfpbpzpksDAj+tnxQv7yufMeF7UMTzgKoE/EKsXP++4daRuUm
Ak0kZ4wy0Ryy1A6496WB6AwGc8aeBLo/He3Wv5Quep3oO2Oto58GlXto3V8lgN8lZ/v7P0nNxRG7
8VBF0QFNLBTm1D0eBx7bdZNNURJbeJ12QwvWXMCPM4h8//XnnPGSmKfA4nF5q69jn+fQzJyKKaKx
3QcZkv9tXEFF8/6CFpIOXEUIR+C+AVAeRQBlj6VdkiTjekQTKbaMZeKh1qwqqD2r3/cjMZ5HNO5B
Cp0ku6Qx3Q1m4t0N2HW9jS0nuddZ7J6pX5W7JC2aR1ExfQ/hPzdMeVfG4DTszGcfRL4rCe9CXohC
CUIL1I+BWoKbXP9uWbPRk15uRmNSbFCxsLbppvP/WF3g1Dsb9GtjmAeiCECDkW1AsFh+m+Zzx4N6
rZi4EOquf4qSoqIv7hK7wE9xjk5Y7tJNxH/kQbZr1p7zBtZ0fYX6aNZaqDejfYquv3LCTb+nvW6W
ZoTrLyi2zVHf5Ltf5jE+lSF9ue8YC54OW3jxIZSC6lYdZ5i6SkscHbagaoV5uC+6u+X+GnzpNlfE
gtDsAjwL7gdw0PVHBEWqTNu8MCNOX8Hft8vHdssgiJSma1s3u8PN1iGdg/AuLiMgC68tZabZeMKp
zIh9d8gBqkD7MYc0/Q41NXKcqrA/2HpQrJFN34ZkaIMDMoIH/Fw3V0kt8z6Dk2aTHXHbOY4QSwlt
m/rbv/5SiMOg68FNCxZFlfHcNPrMGij3IqFLvnGpYMHI+XkSWb5Sn1zwCfgdihEAC4OKSMXYW4Zk
BlTFvCi3Sbax3UxsrM4qNn4FWpv7i1rYOUycagDsg+oN42SKq2tmK4o0d72INJYDKRPD22G4Kf/7
cI4HCmI5KCiBoFOtuKQ1RT0QLypakz9IZKEZbpEu/yogafJ8f0U3m4e8F+xiMAVnmEchrj3QJUnN
6oz5UWto1TONk8rcEcMbEKownLdKJXprDmAZ9HRnkdfZKZQcKMP4m1e7LkGuzyCCVwd+/OaafRDb
+74rApNO0djsLMxpO7wJEh7v8b+2kqAtmfwdWhntj3fZIxAG4vfAfZR37WT4ZSsHFwJI+YvQNqb5
lmfHv2TUUYyAgPx6e1HXdtIaWKtZLorwR3McA8PZ5sM/etIfQC4KxPdq31xx0n9tojJnoMKKYSf1
is7jMuW9CbRjB3yQHRGTb3zAvZERgns5D4AdxBQYxziYXWHeJRVhUWJwG5Nyx7pwV6KAEkr//S0u
6LfB14uCsxqvY5LrVLT4LVmBTGzKHqt3OTIRUkxc3PfkxWV/MKW8ZOux72hHIfyaa+m+1XjQ6vrK
wZwPw4dw/e9qoGcECD0UoBDcrr/m6Ndp7wyQSTXbRyP1Ng40chsEGVQx8HL/cn89i8YAFYUIAepL
UOG5NuZ7nSSihjHepl8G5ygsviNJtyf0wasxMX3fmnIw/10aquCY8Zp5XNW5bNRNpKA+rJEC/Eg0
5OWRAaF638jiJ5rH9tHnwLJ85fTzvm4p4jM9oxzyBsjIGAGhl648Z5dcDsvB2C/wcQifih+kadbY
eLPTswbUa148ovAKlouZj77sVkwtbRom8EAzBZ7/WSb7+hO1/hTXeQ6JT+uox2H5Vn29v19LLvDx
31ey4N4uIOvTN/Ts6httMvclSJY9Nh5raGP3LN/dt7a8GiDFQecHQJhaZ/cbhqy7Q6waNCcoKnT0
cx+k/Wv0c2pi+u5qcxf9f+0op6jUxoRgtic/M3amVYuhGxG67dcGnLB6XOx06BUM9T8tXQuMi44x
y4HNcD88LpSADxY48C+miEWlPLY9HmfN17T4zaY1sOSSl4Pm7n/tvK//w/uQS1IJO0EgKosLzy5t
uhJTF7/TPNAL2aC5g6Y4uEcTN24zCPU2+mNN+dZnx9Qnm/vOsOh6H4wori3Timbo8VAIT4O34Hfq
sxcdaM+gI8deaCsVwHeJVjWwvs8o/78lKY4eF2Xfd+Mc68ZdScogtVvMJIegRmj3TmWcx8m7MO3F
YVOY9M+YwQlb1E9qfzulxiZL3gr+XHQPqCv7OhQGP2lV0GmuCIbG/nR/W5Ra5b++O08ZYKIcF6Wn
bEtW6hDssbD3JSjCyJvhkK0tfpPeDQh5gEpqQv8uP7sxqOyM17dW5nQU0YwDEObXm1zQoBxX5okW
v/aHZSlHw009d8g0WBHdP2VSot540PzPdr5hdb/iWIunA/wYeJyiegIW6uuYaaYjarqYHzxLN/7l
04Nsh1/3v9Hi+fhgYf4FH85fHg+68BpIEfd1ta15kW9MzJjnAvzd9w0tBhRUtdBABlQAWoPXhtKi
9bLWgIC1n7/FkDGnqF7HXZivnA61l/CvD3ywoxx4rcr6xCa4Zgp2HGQflvI0ZCevb/Y1l1uwdQAf
nBqvXVeG43DyQcDq5smzqNtDOQ7BULUrG7zoLR9+j3IIeAONAOFgg4eNi/ZJb7svFWmDpun2iUD7
/v4uL35OkK9CsxsQHqS117tMJcd4pKxw5HwW1A26TlPQ1ysHYD5GNwEIfFGoTwKdh7vp2gg6EH4/
DRM9227/rUmtZzNrdxUEgatN16ACgEflSi6kQqLevyoIYlDLQA99Zki4NjnRmSBHwmTimeDhOMji
GDffiNuFdnNyqmpjWV2Ifm3ZhY77/f6eLnku0jDMpAL+DboFZblVj5E6wkrYJhGZ5INfCWjAdmGp
rcEE7lu6eQA5FmkJ1/D19Kk5QhVk5/Hn3rcjvFxW/GTNkpJcQrdaQOwIlgDePZk+qE4S8UiKLtRA
MbPy8ZZ88j/7h5nr62/nU1pkKWH0nE0s6MkbyhxD+eO/+Eaoa0BGCqWGWxs6JKmLAqdM9HvLSk9J
+z7Sz6Y1hLexdJ4Bsfg/S+b1aiB9SBLNkDjPI6YBswFEwO4WzQjCi43eOr+TfnxkA9/7RRGNmJsr
3PLZZRXaB9MWfH2H9gfGJV9pLndJoo+B7u5p/z3tpwPwRH7ArOEhJWIKdA/i06D3W/nuywdpboUD
0ogmr8rnCY0aVnQZfn7ZT6+Y14Qo3J6Pv3QvDSEe2RJ66mzryS68U5qIAD3ilfi86HguyArdOXsB
yff19oHHs+4xGoTDVMR0r6MV/yAhNvvFnPTmiZN6bcpg0fkw+IweBKZjfZUmWnecIUejBc6HqZWN
pXXOTpSFQFBs1hBSi7n6XFUDzAFgKUBwrtcmndGEAgpsVXEkSb2fXK8CKKt+QUf5qHnjq5fwrRPL
nVm00X3/X0oUPppWvFKkYqjHRqdnQMWq0LWlGw7SWKMJXtxMD8RQ86AawLDKxzNAFo1cz0bgr5v5
JHfiUTPXnjxLHoKKAYAiwGtAtmv++4eMZIo15CNVjPS2FA+TWz6klB9oB6Yb8AWsVEOXtg3zvjpq
h1BZxGjPta2Kmm3jlgQPeYO+uNCAh/TbWht1adM+2pj//mE9hiClk/bzeqB9lA2PYiqBaVu5khc3
bU6toKgGpIs6ROg1hVHYzEdUEsOOJW91DSUeaE7lYIn7e0+DXt7/WVI+D9Qous6OPVgy/3gYkIUU
wH0Di/v1wYDiZHVjxZjfwn5l2h7luIBmoIhcS2HW9kvJJ7rUzWOMDOG+II8mQ5GIP45yZ2jl7r9Y
DKQqHdSn5/xFsWP3FeZSaizG589VgTH58XVaQ3UtOvEHG0p+EiceHVkKJy7Jq2yzEMFg5Zsv7hYa
dPjuGATB2/PahWUrGPcKys4Nrba8hSCd+dxQsU2ctVeCyoU2J3p46wBkgiooZnzU9zo4EJOmBLH6
2W6zHqrWSOgIof1Gt6WvB52R0JNMYi1MGSegkBDfzDF+7FjOT7ak6BJqBOR0aLZyjzh/75hXP01x
TJcMA5pbeOVrkof9cBTMCfpVgqcF95+5fCEMhaqfhvh3vdcg6iy6oSP5WdOTTVJZhzx5RaO8MZOg
ir+AfckZjsQFQWlSh5mD+sIp7zVMTE8r33zpd8wYdoCOMc6GVOH6d2SuLjW3QpXB5WQnyNanRmhW
r399PDDD8R8jyo05loln5RJGRpS2MnPcQgg0EK52uG9mwX8x4gN6BoB2cC2rk/YsHTL0nwuE+dzd
dCUJ0gG4o2prFmu7tmQJqoqmMzdEZxGM612LC7vlDoEl/I5tQ9JN2tU73T3Z/VomN3ub8gjDuDx4
2TGFi5aoGlkStJcFEXhPoyKebQxhHd1SVgAYtt9RDKuAUamT7f1tXHKJjyaVMODXDiYadVQjxgqI
6Xj8xDA7neT65r6ZxT3ElNI8zAhwippGUa4n5aSP+Fo9iGKlnEn45CHtLrbN1tC+i0tCXxfdceAx
UZ1QvtfYe02SIz5b46s4MPvzWk9rITjPyAxwkIMyFu80xYBeStbZImFnljplUAL0Ew4+X3sfLyzj
yooSmjRWNxpYlRlypt3QDQFF2BTDXyKU59gMqgykZgbeDmAFVNZiN7zR9Sln51hHWXH6BGokTzQr
mex8Iyp+fWVEWYrB0qzwkgJ3DSiftlNPX7Se25s0B616ZlUMk0gYt4AE3MoLcnELQU0wDwSA7dBS
Mug87bpJ+qiya/qQbbSm3Vai7zdu9/cPIKzvP3aUCMGIn2SOxCaWdX7wyy+p2wd+NYSuXAl6CwEC
hqDAg9AH9QR1EqnnjTVlnLMzYFmQ4RYIEtaTwSCCRXTA+Gj6cP/YLm4gCALneSBUStRBFdOHiL3L
S3YWhbHDw3hDuj8tc1fcY6m+B/D/jBcCBhMZu5JRsTqdDNZiWf2QIIjrCWR92dal2mOq02Ds4qfe
+9nn7rdExKGYjqkjdzRnAf3s61vS1q9eubbyhYB19ZOUuGj7qR2jfsLOA99KPIloeZjvMdn95XDZ
vwfwP2tXuWr0SnrjKFt2lvHrEFsHve1R7qrCctgV3Sob8Hz53pxEkC8BIzezpqjHPTVaga2t2bka
QYzTFSx/aHo9xTwudHxJUZTPXu11n0ozkVsoMuYbjGz9sHorf25k6X/7L7wLShUOEGOY1VVpSqAZ
wap8gncZtvGZaA0uIFfblDRZuXzeE0x11RhenQHWAGkB6nB9I3iTISafYI/jifUBimEdAo+NgUGr
fuZGvNPydh9b3V5aZhhre4v+KdAEpi+UPQ/pirMvHakPv0XliDMnMFwNBhwrb/GqAywhHaptVTzf
39qlQPHRipLp2ehAQ8sK31mjX0kVWFYgoZlkf1/rmqsUPO/u+9GQku1VQ4HRVrtBIzPoeAhux3/q
Nhwx1Aa00wsoEbp48ydeCetLZ/OjTSWsW2YLXJCHcKHV5rZAF6DI2xAjUf8fMldL5wVwhxkUgLCL
MZtrzxG54ycErKJn2Ty77QY9UwQkMD7q+QOIJlLyQtwt1UFU8nL/+y3VnfBg+I9hZV9rs8elDYzQ
mQ7xjshj320nALSHHaTD54YgpEcD2bCVk7LonB+sKjtbd5wlqdchPEAqFDMaQRxDTXHtPbRoBeO7
4ADAICbGh643NWmLEYBo+Aybqk2C2SS/fyVreoOLJwCNbmCcwMMFAM61Edly8OpSnPlOf0tNvqd4
6cx0uiQY2NoUmzpA8H4KoLYBFCO0VzENqHwtDLlhkNsqizNEILbCAJW2MxySaSecF197iHu5TZqt
3bzla9qoS1vpAKI5s0vDtorUzJC/J27WFue4BpE6Wm+9F7A1I0tbOVtwARqYASXz3z9Uu2yuF07r
+sWZu87vrtc+t7XcDYXxuQZ+a8jWUtKbbPEdVj5rAKIfBQSlkpKOA57SJE+GE9SL0LIkmr5Lkf+2
+ikxrX3SDitOv2QPS8MlA/IhlNqU7M0rBMuHfuhPRudXv0o34yFKi8kGtCf5Tpb2D7SvvEOVt2tg
ylu3wUpB84sHEWblQUyvrFRrnHjgWt+fROfkoD1K6aeBQp/JmvxDSelFM5vfndCMs1nm8pw6tvPg
m6UR3I81N58XvwKxDRw683G5gWz3ZTt2gqTDqehM1GPfIPUYML/Z+/UJHGYr1dmb2I33M4BPMzcf
0LeQDrn2JS5tWifUxccdnkyZb6llPwIQc8hKZw2KvmBqho/OGFw8Om/qdKxMUgqlzOEkvlnH/pGE
bpi9Jq/00YryJ3Lkr9XP9ufaPM+yUVRsUWNBhfjmeifTUHDXG04j8H5jX4W+R7cGoUGRriFUlkzB
acBxiNY7Pt/89w/HcsRUZ1cVYjwNVAJKemQCemL6Y0m/3PeP+ZNcZU8Ib5ChxbAnALIz7O/ajltU
jj7m3Xgy8q9J8y1fq3MvHQMMbgN+idAJZVY1evporRUm9cZTxbMdcb/kgN0CvxbmVXn2WLlJS2T5
tRtOxrfe8fZ/v7p/JUd9VHjwqL9enQkhAFZl/nDCY98IRVIADsqaNRKwhW8FglgUAFHsRE1CTXXF
oGecCoATWpC4OUJ75pn2WIGXOOAoXd1f0UI8AzwbdTG4BrDtKre3YUzlBBYabKdTg5lWOhgIrnu+
KSuj+Jm5mXau8DkOSKK07X3LN7eRq81FcTwsAJ/zgRG63st0crNxLMA0VjPQiutidsfGWXlsLxpx
0UXSgAqFjo5yG2kmqXRmpONJoxC0bOwQRgzjb1PMeSXQmMNrGy9SUPter2TUhWbSLhtPHfuHUhHo
eJxAwcRb2bCF0IuiGLpumD5EMFQrSRWG7HjXaOOJOb9csrPRFWPsiKGt8H9Iu9LeuHFl+4sESKLW
r5JarW7ZbctbnHwRHMfRvlPrr39HvvfOdNNCE8kbzAQYDKZLJItFsqrOOcbAayNZHZnZxtha6zPr
k5uFrZqqRKBhQpPFR2EBogzR07AUx5n8TkXZlmVbap97bQr+3CGAkkJ3EEIwLqzMNE5jKTToaEEI
1lIrVILSyB3kSjgOvzWLCLcgS0eRTIVS8uVimeg5iqtEn/0aDTKZsKs78pHP9amvdX/MS86abYTD
tawIxQagBhC2mHBYiUoLitFl8cukbz+MIl979fPFeLg+dVsRA8IIytr4QLBqzCW5m3KtShV19hPo
EDo1kPhBC5LuuyFDtK8kKnOIs7aihoEjGf8geY8SweUkEqqMZqiTxZfKwhNrn8TC+wCOdD1zu2Zx
O5VHM7Phj7gLrFk5EW2EwAteGgTvu6lnSiz6i0p3sbTsygwtVOQFnMUFBLjAxFbwxMQ25hQmIXgA
7AVY/FncJ+3TTihSmIyb2KWQPBImq2w+CE90Z8MhAWUClFgUAaECju9yaPOiI4ml9aIfdlJthXOq
/KgqCDHXWgxmy1zJIVMQ8mhWNhZwLYOgbVkBJRg8kzGqqUlXgv/XT6YA9N1umPuZpAJfouLZGFsF
D+G/NZnn9hiHqfEGB60/HEZNAHpbwh3dp7yjbGsiz23IzJjm3ACVtrL4g3rQ82Ck486U91p+W9M/
hJCuGxldEGt9B53ZX8mpSyA9y2ouZh99VHuhQ1dxMexaUBj/8bbGEwrRcG17gzVm1ugEnbdZqWd/
niSAEcM2mMRd2g8+rXm1zY0F+hSPAM0ZghX6gi4nr8jAclYWJc6w2s5o9iwohWipnewYasS51a8/
xZwtF6aYvVzps0wgAYlzTH2QMsnCyRIunIC44Qvo10MZDnTSa4MiY0PF802k6QSpqr6yoIyhvPcD
+iF08Pw419doI8IjtKNggEABTmOWuqLACGI1Q+gNa2IJ6DCVl4/rFr6md+BtuJwBsYdDa+1/vFwb
gcYy2J4kDCaqgyq5DyPPoE+1eGjHZDc0sZXox0x8um51a5UAikLsg98h4DLnJHxyKQrwcPuJCiVM
IVk8QrLEiqI++AtDCsoUWC/QPbIczSloM6JRx+jgDlHYOGmLl7yZ7q5b2Z5EsBl8Pl5hh7ldGNrY
zpqAdaqr1JmF31n4NrrJXWn3h0E4zbwumY0Ai5IL7rfwjPVUZszRCAk5XcgXHx0OTiSiWbWwhEzf
p/KxnedjTATOADc2MAzi1WCIwFyhO+fSSUKxWsDLXC++Mqloxq2q5yRGw0SIHgsXzAnvnOlck3vM
JjbR4QZQIi6iWD3GnClHsQ7k/OJD4mg8En3MrAlVQ1vPxtGrAZmyZiVtrKSNDT9LJuIRMSnvND3X
WlBgm9TPoCNjX/+oja2I0jsuQWh7hjYni8qSpUWYZUpx2eqhMCK1JogamrrlXCA3NgaswIMAXF8L
x8xuRPq4jKKmX/zxKAbzL578zMZNBwQrSEKi+Q2dXGySjopGpEAsBVerUN+3IXBFD0b+nuvZYQxz
ETgPmh3IVHF2+0a8BPU+biAguMBrhq3dCT1CiabPmDptssIOWsPzQ1HiKOgWp19+Xl+nrTf8uTW2
jDW2vawU5QBfPeqvzcsEsVbXcOZXo7erg8yztjmjyOngbwQZRFJmZ0wNfLjDjLY69WtZ9IAg9JpQ
e5r79zy/U8NnoJpuIfWrL05T+424k8f0pilw6YvsQn0oxFj0EpJx/Ghrw6J+qa+cRyChYPVEIaSx
AFELPyLkQZFvU9C3KMspLXjDX4d3uVPB5ATABc6nVfGKZUqPjJagARaRSBufFfNRR82+yW+r9rcq
0Zc0UWzDhIjHUQj//A0JwyjXgTochEEASl7OOzQ7egi6NVhlqExAuzHC9dYYbE39aH/EqhWDf+y6
X31daDRx4AKDU3LV4GMRJrOoTXnWtLhkiuUJMRIFWLBQF/VNLwNuMR7SWhqdXJ05YedrQFjNrh0k
60XgCzHiaC5jqVOEQi3/JpA9NR+XhBNuv54ma3vKJ5EI3qxfoJNtDwYwOYaJqtyBj9qZR2Ip5osJ
km9xqNzwj/t8gadfS60AHSLJBaaUy6Xr9bwTVAXhQASLmVcpqPziBRP/kOqEk6D5Ws7/NAXRZiST
V/YS5qZG50WZcJQsfv1eNuW+EHqnB1NqSyeLNrEzDnhSRiUAVrE/daeRNkGx3GjKKkQbDSj3j7aS
8wQVthwJDmtgv6AJD39dDj9DMkmKC5ylUvEdmBNrdnvURKFjFd1QJBr/+D6Mdy22KLrQ194aNmW6
RI2hpZq4+GF1GoXfACj2vCLa15Px0gQzIJRf2jBTJEzy+G1YfpI/fw8BDARUDkqQQPqBIuFywmih
aWWzvpXRge6CAxBbL+5fwPvK6XLe2geodCJoImUJiLzM2OkByc6iBG9ydDdr+x59Joe6PU37SAuu
x5KvByJGdGZpvf+c5csXEAmqpIElOYb0q9S7JnhfgT3y5wjKyCYnhPDGta7fmTUF2UNpHmAtFY4f
MpTJiK3Ou1rYXx/UVqRCgxnQyshryCgBXpppZ7VQqbG6QZk6YV47Ncp/08xlI16XgT1y0DWAGhEO
3bWgemlnqtUWdxhkFwSEDC2xRtJbaTyX1gS+yTH+VZrtozTVd2MW7UHj1yUm5yRgRZ3wQMfynX0B
4/DYu2WI6wyOApq6QtzdrFHTjMzjnLl4xUD78yVPajcJHWj6ZNSeRF7L6eZcE8nEPKP1CkKQl3MQ
9p0yDhRzINYnI8+tSr0R6J8i6tdRKmj0XHO1OGPXOHbmNqow5DUdkPHQxrdyeQDmiZtA34ocWEd0
M8BfUHVh9sEolpTinMAtxRm89vm6P369AuH7z36ccftCkbtoMfDjVDhm1UMd3y4gXxp2161sbmW0
pCHFhjvQF30pOUK5sk5C3G1bD5y7quCPlZW2dj+61w1tHRt4v2LNV7wuWnIvl0Oc9VCiNQyhrnMr
xNA0DrMPYPtfiOyF4fAEGTjd0itOLnbL0VaCInA44E6D4HtpNRXyIRvFTPTrrLNTqBnKdyX64/9i
aGdGmJVSxRR9NGoq+tNgvtRRv6umwQU1gV2DfBO0h7tW192i4mlTbcVFvOPQvohLJLgdmHgPRjYk
68cG8b590vR7DYpURIEU/V0KWbK5/XZ9kFszCdgWyiso7a2sZJczKef1DGeFNZNOr50Q+cLU3RRC
erhuZsvrz80wgypNULU3cS36SblTB7tI/bREPvvlupUtZ0SjwCeKAmclG4MjMyOoOLeiH3k5JNMb
S5vdAVyqTrmPYk643Zy49bkKkkj0vbM12Rn0Ts0o4/hSZeSO42gnpd9MHC/XR7Q5b6aGGz7aDlYY
yuXymH3ZdIBGiL6RQDFs1Uu901FpAz/odTtbowFdDUh4kC4CkTZzerUhidK2G3CZQZBQ4hK6pLEl
pT+vW9kazbkVxtnakhRNH4+iPwZ99yHpr8K854p1bRpZn73IHoIai60kJ2jfHPJKFH3ovs4QoxHt
sN8nPWfCtgIsHAx1GWD2UARdJ/TsGBKw+vU8ExHI0VOJMSh9Z0+RbQ7zjl+Z3DiQwLiD9iL8CaUl
tthaTjISXJMw+MuCKzOdstRKIYrxeH11vnJsoCYDdcz12IAngG/uckz4drFN53Dwm8Jv9NexdMMK
/Mc3hvxdkF7axgnT4/yh3IOouyj9BFQf+XxjPCbCMfag+qpkVmgrP0nvdDyJ0o1M5uWnMdMN6vrO
nIAi9au34ZA7D8t+dr+LN+r361OwdYe6mILVuc6WNc3MMjRi2KFgKlhuxyi1SOXo5q4kh7izzO9j
FijEi5+58eTz4sJcIC9MM1s9w9KTcYDptjok4oGEe7VE6tmSJZCFekX6TUls6VWIdWsO3bCwk6dK
uK9dUNW0ApjSHhYN2dboJvMWZSebH1Tet9pNu9xG+J8rS3bj5/ShjizoZXudcCwNgLcXK+Txcn4m
HK4Ng3kWGfo4tGQwB78D7j05tumzEUqWPD5TSbMyVFp03UqRb+pjdxnteP6obruiciPhIUn3GTrI
0+pgTK9qHR8UX41epea+LB1VgcxTrQAR5+TgxFZ7qzSeU+F3B6nfBKwSKefs/6xAXhvGetScOYIW
T7rZTNHoK+U9ioNT7SxEs7TIW8lnFguCzs/xO8jkD3roLIiX0OjO7tTK1rAKjZ+jRyb2Ev0k2Fn0
bTacwTzQIXaga1NBXVvz6V0STIfoKO8UMLyZ/Q6TBknoY3uUisfKhdrXZMvznRIYZlCkz5lwmsR9
bY2P00sjWUl2N5y0zKpkawLsD82u4Z1ZOGC7MXlsrht5S+w8dDaBbhBUlwB6X05EPRtCNyHl4IMx
Cy1/c9HttLZZDkVTRbYxlbKfVhBEj4h2BxWn8ano+tSeppkHNP+kfblcERkSaECVoiq4wjuY/SHl
Q9MPYzL64Nh20YNpS+rwNCDfjcyqvbTUNz4aXbFaNFJUjbTLTW1HxIM5/8ggepqOZDep1owcC7VW
RZh8zHbgGPPWZG8eZ1YjWk0v2HTfa61nrJl94GSNwqed5oka5/rKHQszqTI4tJvajNHXKBzn2NZf
VU/AtqjuiB9luyky0IO7mybP7J2kANVWjGwxSpMQRpLu0juiW4rgJbtkgESiHYIhuvpVufERCUad
BFVv4biw1D++wWH60X2Gyw6KLTiMLv0grqthJFox+j+Uwz25/+O4e/nrzIQkJMajMsevh3TBWrRu
Ie+pgb71yl6rGYJ0ModlR+fie09uujrCoynm5W4/ge9fPAzoGh3oQrgae/4ZaZuu0h4jOkrmO0EU
7sEHZlVjfF9l6rFMFquWWzQvI4xVKBjMsiM2dhjm+0o2H3pjeYyH+R35u9u4NUorH7rboQk9VG0e
wqjAotqJRJwI2EXBNSfJK5dxR4lLDF/vH8YS7dC6ZkcCL5BhWb6MCZ1ggE2uYixsEwl0yYYiN8rR
b9MCPZCpUxUDih27EDWP62v4+TC5ZorxkLqVFIh2tSPuDtpDG5UA7aJnpdICsII8EzVx8lJA37fu
QCvtdhjz1yGrnfKBxh95Ry2wzXiDIVo9eRvbIwTQbVmd9nLhcb7y610KnrZ2GOCSg8Koylxywmgw
KiicjX6UJ7o7C4NbltLKhq1pDpSG05tKCE/oGUfMz5RdL6iNQ5UhdYRuNkHeDyHbpRMUbLy+hxhg
V7oKaChuYki/IOqV5S5pDAtRskCeZdHwZKSa28kKfbg+jM/GsC+Tjbs0uukRnsEZcbkdAXwAI4fZ
jX4F0kddBuljD55QoVIPCsitOwgwGvtpflMEyHDeNmbqGqZVSqNrSPOhxk1mzN7kZnGuf9VqlPko
dNegiIciCDCFLO/5yh+7Tu3oj0b4UJp7WgUSWPL7rvDQltoMfrxQ97rJjeWESeBA19Ikrqzy5TxM
DfDGZibC5KpqnR5BH/k3gyJreEJDG5JP5NJCTSHLTnN0v5e4AMTxnsonXc7tbtjnqDn3x2rm9GWv
++TLLJ4ZZDwUEMlSrSoYHKcdSSwDEAJ1P6u7gbdjN852kC8jp7zSNKAqx/Zit6YwjfmEyZN0L61S
D3esW/UUiafuvX0Z8tCNJE6QWOP417H9a5F5AULpPSyWCBaT1Ovs6h395oee1+64aQRXFjTYQsUB
SK7LFesjJTO0Shp9ow6tYv5hhoKbFA8kHg598QNyCtddcNPrz8wxDlIqxVJXMcaUH8ZbSHcad91B
SK3y2HEc4+vLFst1ZohxjFlW5iabYWhIn+WqwG30ly7cgKSLs6c2XluXhpjXVt/lWqEbiJHktdj3
H+H3wia/FeA7rY5T3Nh2wbMxMQ+uXF4oMOQwld6390SElHbvFo7mtkccIDpnK/MmkDmhFuRda32C
sdkuHgDjH+/AInHdGTZekJdzx9xkUoLagt6uc3cX3w/Uoj+Hb70TH0W3P6Chrf/GsbfumC876mwC
mYNg1V3sKtwlfOoCHNA8F3uyF29iSzio6CjmUT18zRNdjI6t25XNZFaKPo+oMXhDf+om+CKvSWDr
bDv3c7Z5IRl6aiYi9m+fW01iF14ZW+XiLL5c2vCL2Ip9YW+4ouXowy7+wdllm0OEz6GSsooWsOgA
YUrKUggRfoFGOObQmuomCWLgHFfc9pMzM4wvmmlRJIKAzRz5C3GqDwoFSWQaBncYXTOGkHSDyB/v
wG9lc65AvAEyHqoLMqRt1iNTyXZGuo/VvbHMvG2wudWQUUY1DERTAEFfxuAaWtgpHWQ8F8qDsk9v
iA+pNc1O71pqadCUOeQ7cbCEQGk5F97tiLJixqCYgMs1ixmjYFfJwB8CF0U2ZJAXr3811Wqnl76R
jWB9Beqo/g7ONHtUQs6ifvacs5txJbABwnFFl7Bv1HyhXQ0BGxxvTRwo+b7Tvun5sFfKm0W8UwlI
Z6OfrWIpKdiw5FspSRwl8vtuP7ZP8/px5nfRdCPF+3OSWGhXgaMAhRfgh9APxESJMKkGUMTmAJ4k
D/X4W1h+zOMLJxJt+dW/Nr40iaVyElP03Ux+eqNqHrj13NyPT5o1eaCbCrRHazwQztG7aXK9bIL9
S0R6lDkRRaHUo1rCsObprZNPU7VX9OD6sLYuE6su3P9MrJ9wlgjSySA3PRBYfvis2ItHLfM0HWPe
VWzrDnFuhTkGVZBK4fGRTQh5j7qZWVoq7JccDS/avhUPHfW4ZGCsEA3KxXAJ5K7hDICEgOLkcmBy
PRYlWCUmH2QZu8qLdigv6KfmVj2adusNx+mo3yc/F1fbR3c8fZGt6HBum4kOelEa6rKUwJTtB1RP
gM47as/X1+0r8H4dH6r+aweRDGIdxkaBBJCkdLDROui39oxDsqdettfteq88CG7hGpySwOps7OY/
N8jcAwsxUyboaE7+aE8Wj/loc8bORsN4ekeKUU9pgRkrRkDcmztp+gkN6RNWkLOnPruPro2D8XhI
Rc3hNGAcwqPbPNRP3S56A8fSYbCMw+Ilx8bJjtqhOUz73JNf05P+PTzNfnfPuRpu7m201YBWBfSm
QOsx/pmGCpUzjFgFu/cpF1RLqkveMbWuyZexEmhsQHMA3U9s+dpAP2JN1jUz3eSZPipHYwfCaS+5
aU/doR9cjk+uh/o1c8zRS1Itq6qyBsrxd+eZjxQ7j7jJTvJrb7wfX+NT/vaI/C/nwN/0nbNBMsE/
K5c80czVMUHXP+7QLmkXzVPWc5J4HDOfr4qzSFmIU9lXGswMhie0j8NytyinmZeZ30ozoS3jnyX7
PP/PzIDoHfgevYKZxisKx9jXB62xrNKB2oYjHbtHxYJiVnav7hqbBMNROhr/v/lk7zZzVIFarW8w
n9qrOO3jWLIySNTnCuc6sbkDPilcAYBAw8k64WcjBVpUNCFBPfnNskcTKerYEHq87pGbMevMBHML
LXQQ8IZI8PuTmaI79SRhKq9b+JyNrz6/EtH+ZxSMz1dJPaSzgVEUwdhY5XdVtvLythwe0DX3oYlA
jaJjnmP0UwDpmlHG5TUdGmA5xbiQPY8s8nO5md+MfeuBBc/Vb8V3XHihfe0dyXc8J4Ta4lE0cEaN
LvPLtVNoP2Vm1+ID5rvO0o6drf1SaqsbkcyxgHx/63nsnte9BRmxS4uQiBvEpMY8gxLCEPZJsuso
54TbDl9wRUgaYpOZzFIWkaAprYrwZQDRob0U0WNzD65hi1vD37zEYxf/Y4lZPxHip13YYYtlL+MR
bLiufKi90Ktt8JT8VVDG5UsHPnYlMWYOmrBbYlHrewQU2bkjA0ShLfI6npZvkI3TbvTj+Evr7fC9
cvDSLSPec2XzBDqzzmzyKIxLRdDhqWlhQ8Sl+g1BSuMQfWSyhSyj8dj86kpuMWfzoQKynn/GzOz7
pK3lZkDLD/rUUdk0oxuROKQ7pHcTEW0jby1jDkrzEOXfYu2nGceWmbnheEjoexaV36LyOZ2GE52J
N/NARJs34bMvY3ysAflWpdTrarTfFFkAT9Ju0S35vUyCKLezv3upnk8F42pVAk7uRRrgauGONI6E
U7mxDyjD47hEpccqvZu6cJIn8/A3gfHfkbK5FClU0mUJMdK0OeT37RwBSvdNa91oeGqlX03+Y5Bw
5TICyu012L4bn5lmYkUvmABKpVh+MQhvtaCzweZu17vRMazGmY6tJXMix+Y5c2aQuYxTUxWTcBQn
PzIqyWkEqMfVoUA4qZvNG8iZFeYGnshSPsvpiGGlXitbEt4WZnZUuC/ddXq+nC5ndpjLuDpXWRb1
a6gFc8RBHr4X4l0vKVYaWqTW1rJ8JdxBRpxzqq2uf80sE6hw51HEOcfwwJuU2eYpdA1vplbz7bpj
bh0kwGRDgAVFFQ3AksuDpAjbOM3pMvnVnNjatB9q3Bp5NDCbRgBXAXgPDFewdGlkEqSqTDuCl7t8
NKFh3tBAVnngGJ4RJsrFFehU1FDGE5e8RL1hidqBlg/XZ2vLs6H3/c9AmHiV1soQdTJsGOFjmP4U
IPR23cBWQDw3wCzH2I7ASUgwgP4qY7Z7aO/UO605ACgyVQCrcQ6kzfEgdwWAI4rgAC1eLkxad1Iv
VTBXHwSbRw2xuSBnP84syBSraVb1+PHMQ0nwVeC8QD4R2+wOWcFC//t4ZjHWbOQ0Nfh9+bawgulu
gjyR1QTpmxRET9T+jX9xr6/OZig9N8kuj2EYI9UlvCCTZ/AAoTEvPFK9sftCdYwODFHdB+jOyvmx
blq0CIpgV217a46+c75jnTpm6IChrANHks8E1vty3dowUmiqK9hQeVLo9qCS+s0wkviYQsA+2im5
qs1WMopoKpNysXgM41oBe0UqSdMha3XTG4BTzh1BacQMtGyFcVTVcrqhqtlHaBOreX38W9+7Ykqx
Wog1XzBQkOLOBTqubt0BJlz2hfBeNU2+lyNztstQjX19ITwwyKbRNdpAVQogJ7bgOcmTmIDxHS+q
4Vke38zu0NQK3j2/auXx+npsePqKI8fTCpRpaLtY//vZ222ANgsEgWEpm4jiKE2seancVjYeBibH
6zcGBe4usKaD8BZvX3blI1ILvSKiq7ZqbLHJgOdcbiDKFQq3s1Y8XR/WxhGEZlc0k6za5oAxMN4+
m60SdkqIxvtB/IbMK1qtzNMKySPVSUwXB0QawXWLG2c6IFaQAlxZJ4jJEmMPqBQB3i6JQDKYkVss
mekYELc79KCA66Bvsv8Lc+tEIqEM2Cz7to9Lo6zGEt3DJigzCYokAlX2mWh8RHrLO542Fg64pBXL
QgBh/8K6mhgFNNXGXPKVKgR5cGvH02JnQLJryvLUUl7JaWvtJBDpoWEEUCHg9C9dsqljXaNoaAeX
0uIms0e71nSSVNgZkX7s9PK10aSPP5/NleAFM4m+chCEXpoc9EgUw8IQ/ew3KcjvgjaQm3iHUv3v
v7CDJUPTiQQsPJvrpUmrQ9G2l/wyey6VzAZQnUpW1zWcw3FjVyN04OULYmBp7Ya8HI8kN2qZ0QFE
i1X8qpu1Oy6qA/pTjhNuFeCBHga8FpwNBK9SZqmqLus0NCRJvizUS6CqBXUKvMJcaZKmnWEO+m6e
aPdhmKkAmtwhOgyqwWN93PDOVSJ4JcOCvtQXcoVezqYoQa3QN9CeSrPBzY3aNaLolpryLs5+XV/B
rRf/hTkmskhKXCmQr5B8PRXtGkXJWm8cZfqJEGrm2V7DAaQpkT2VmhtDiPTPL1mwDp5/tDiit1Fh
HkTTLIVNCT5Wv5IqSw9x5C3hfjQNtEvf1vU+F5VfuVBzQLAbGxLnNbhuVtwNBHkYo4ZCug6zL/lF
GT9BUbf8Vg7kIIhPlZq7RKs5XadbC6qirxEEFjCosvvfkMo4NAc07ILYySlTNJeH9U3SZG7RRRBU
VUNOAn9reLi4AuW7igyJLIutnC2yWGmF7EexvYiohKIdMGpuhwjM0e1NigaW6y60OT7IqAAWBiJ2
VGEvNyed516rUHP2q6W3VuJj80bNE69AV3Yh88i5No4lIHL+McYmu7VlnIxG72S/H4D9GaQGgCY8
aoskie/pwNNTZOKOAUIf4K+R9ga6dEWNM56yEJqDerUkQatQO07vdGSHxunl+vwx6/VpBKwmOImA
F1wX7HL+ULkleqi0JDDGN90MlrGzouQmCw8glRoq0blujVmt/1rDJQIBBsREnxj5swuS2LXNoMsT
CbIlEawxTXZyn3c7JdGdGgX0hQ6cFASzYv8xCPw0/oaUItrZL4dnTlMLqWSJBGirS/ugRaN+mR8j
UAleHxjzgPqvHUROJC/X5/M6zWcDI1C4yyuE9aBNSW+vpS2LRFK/v25lezT/WmGcvU5GNU0GmQQx
qqdqt1/JJKeosaD9fN3QlusBo4m3BfSJ1C/TlndFk6YmIYEiiHaB5vKkUi1wZ1y3sj2cf63Il5MW
oY8ThxyGo6iqO2YnQEgsTWotLraXNxzGyYUYoMtKgSF4H0AbD3HzYuicQLvlAWD4XHcq+A0wqMvB
LPOSqJRgI3VoIUZeNxnuMiXncfVtbVcczUhYo2AHzCPjz5XZj2v3nBL05qMR3aliNTyYIOev5eEx
Egh4iORpOlxfpq1NCxQ97llI/+MEYUZGmrpPB9EkQdm2O6P9CIWHBcUMIMccSBC5141t+cS5sfVj
zjaSEU5dntYCfEK+rZPvSn2IWztUOWQcW0MyIO2nox0cwZWVFBIGkCdpVaIEIMB5UafdAkSJfAPi
D4/KPL6qLVsrtg5PdF3FLZJZMpI3CUSuRiWIn5Lhh4YTMCK/Cjrs0pozdxsuCNdbCbtR1MZjd90G
Z3MnK9GsGFOqBVG4tAc0+QJdkkMJ/PoKbYxnjXJ4faG1CKGO2bVta0htD7LqICp7GTw3ajBIrY0a
MMjTkAtTk+j1usENlwAkGmK4IKgEGokFI6mLkmlZWuhBjd3nCJD/s/VG9YE5ByZs5tEZbFpDpRlV
IbDQyewRRbOxq6oO1maqxoWNPB9knyY1n3p7khfjJwgsY8I5PTZ2NXCeoKrAobi2IDJxve8TMisL
TimhuSWgxFgA6isPaWmcqhDNc1HLcZSNeAh9JtC14yUKtCwLMG4KoKOKTiVBCJ4grXor4sleJl5S
cXMmz6wwZ2JJ6NI0FeIG2vHIgHZKXLDHCqW2vzitLobDTF8qTpmagjoikJQFjcRS9aaNSAHqYcMF
xm05v46lQhYJMR6ltMst1pAxrvo0AmcvnfbKEghzct9EA2ACORQGTiYBgK+yGujitMbgz+odGR0h
suPYWwqw/TUN4dx/17GdZQDXi4esQzQCvExo8QP38+UHlXLRimEdkmAx8UYLf8+5bCcnUMYsYVB3
BXRdxsj78/2IBwVeFUjhAYXCrOvUVHKmFbUa5KC/0SEkOWSPxfwRo2R53dCGmwK6Dw0cXEIAWGBB
3V056yKFXkUwCycDXaPggNQ4r7ENH70wwYTMdJlrFCSoFsTLkuyNUjtkYjYA85yrFqJNxRnRRoSG
2o4BijZdRYaQ5WaMhjFOZQOUz3KVRL4514VFyrDiROiteftkll47nFbBiEufMGboetEhU4OIprjN
gzmgTcAhzHs+b+wFghoInA77AeGSMdNpuMTPUIIIYmWX6gBfomN7gaxOrzyLkIW+7gsbfg5juF/j
1YybD+t0INHrwRDcqgFes/sqovYIEvf2Zzk/d3nsipDWyV7+wiKoEdAgAHJC9D5cziKU36NBqWBx
juRnEsfZsS/Ic9dSHc3hUJDW8yQ+DLMgOAuYXp3rxjdOBAJxZdAZ4JzVFJHxy3LOojBJKzXQFFcN
34gj2GLvjf0x5WGptnYAQGPIyWMpIfnODLPBNSkUBYrdLBCrkH9MfWzlYWdnZnB9SJvugpYm4MTw
AATh4+V8auY4IcUZqgGAVTsqflDyprcPFOQ0I69Wu2UKMQNVGEJ0CBgwQdHsQKyFEKUF6NG6XSJr
sjWTs0Bstm4NvKt46z82mBWihp7mUlZqgTHMbjo2z5EGqoD2oyoLu6YxBManfReF92nCC/lbK4YK
KlLga0oXz+jLiezLaYwqc9GCQoMmyUJ0Rx5DW6XmnSElv68vGlvp+hzmuTHGPWiUtEuZzlqgyWGV
7FFJEcUdBJjrG32QzHdpGTVQRibavZkNxwGgqFuh67Mf8yAYbiwZSMqE8PHI7jLZ/Hb92zbnQVHB
42niT1yvL+chjUcJ+ZhcC8Kmep/pDzkCQUBU/ChCrlbv+lPMKYsEDGhuwZK3kmEzvpuGTfOfYwIC
cRbYMwXJCUvdo1SwF8mKy8bqq+6DToUrS2/XR7l1ZEDGFBluVJVAVciMUknKWQOpkxYAu77PR85R
sTWH57/OXObVUBUkLcevg3MCvCmZnS/7/Pn6CNadwE4e8p2ihJ0IGlmNeX1TY+lmAyy6gVGdIgC4
J/n4N69vTA02O56niJZfMBhqTvNSrPQgLPwKY4Fe+/VBbE0U2JJAPrYymeJQvXS2ZJ4iXWoaPWjj
lctojjwIbHAJZramCieNAX9WAWXU1/9+9oKbtbDKunnSkKjaxwB2PXJVxjbj1rkJxpVnCBkY0wAT
ohDtdQNdSGayCw1wVqQ7uYnsdhIPSTva4BD983QPaJrWZzCEx7CJmPvCmIdIXKxxqwp3bWo6Uqdb
EPOV+4ETm7cOzzNDbJrWzAchG3oZMQuY53IAZ8SNICEhJ7SWWEiWSThJxs1VA/81UsMID1AsuVy1
nrSzIdWmFtS1aqF7142MEM3BPNZnjhm2ji3RhYzpAjNxqxt3RSeNHgS63qHTzblrbYUcsD6iCR/P
KlBqMSFHgHZhg+SzHlA9sgqa2mPL4/bZ2k6AH6M/GBkYSMkwcWdegJhslwgxQahteeygYhQUcmpR
ru7PhiW4G7YsyN2xOGz76lxPMWp1ghbo4suI+/bS+qCmgb4m52q/cee4sMM4QUinpS9SjCgHPYzx
ABif1euFo8vBrPecfMGGJ/xrC23GzA3AHPtwLFeHEymxZECtjNQ2FO+PI95K+oHXCvIEqAQyA1rm
eDDFFEcDAoXiVKSsQW25tLbUzp3VyjqvZ3zD68CrBlpYMPLiasOm0E0qGaEhI/HS0Hf0cNml9Hh9
QJuzdmaAGVAagUgrVGAgkb5n+akjAJhGh+s2Nr3NRNUb6Src29m24qygUVfPpR6o9CCpv9GUkdRB
h/aF62bWT2WOVMzVv2aYIK4MRBLaHkPJtSTcqS34CMG3MVhlJSV2181vfdWrh0arzMc4rznhjq3a
rndCBa9mKLigIwRYK8b9oH8ch8BxGYGKdgl5mL1yAKP3M16cFoj4vDh+lIu3Xn0YlJ6zydgO+y+m
mdAkN0KzJDpME9iUCD227bKX4v8j7cp2JMW17RchgZlfgZhzCqoqM6teUI0MZjCjga+/y3nuuR3h
QIGq71Gf7pZK6h022/Ye1l6LBjZuqZ8l2JLjaNzEurEv3fy5jfKVMGB57QRACo2AMAZoyeu7nlMI
Q9UDBUAXhET9GB+hG3VEEQQ0NQ+YLT0RKzlljIGrzanCir7f/+5LZwSPjOBqxjQMyDCvrde5QYcK
r82ZDC3IXXNC/VRV18LdhfcTrUAXUBi4MCoV4qq7iELmucqrom6cMyJDb2y+gutpy40wAy8PT7e8
/3N/UUs5BhoL4KBDjIjxPbmQYGJAShkj1QFvSDCOn6gTVBUIHPdMjfYQmg06qwlm57MyjF9Y7TVu
AmattcbK0vWNdA6Kl5C7EXt7vWbW9vDWrnDPj3G3jdT90PiOEuRrcJwlM6CzQkMeJQXgY6RYmAI8
ZscTSvQKtzbcHfbAymz6eMMs6xCTlVti6TLC/A2Seli0gOu9XpPd15B65YZ1zkcGEpgS/ci81c1D
QZi1JdDoWjmdSxcsagg2WlNA+KFteG1vmpRYoamOxNTFcI9qMt1DTR+sadmaLNfiygR7KerXgKXJ
ugoOuB5Nd8DKpqEDpMkGRQCvNK+OH5LUWnkH5bGijzvHvDAmHXmzg2hvi4j2DLlC0CvwKbf2zKzA
WqdAhikAO+PgDbXRBnqcVhttLDYmyTBO0pHPVVSpYDGopi3XE+LzyNZegA+tN2Ne60dkReVemTIM
yqdrHBtLN4XYGnQ2wR5iyRIhCRq2agO28nNdTV8gAX7Abq28A8smEFhB0ROBgtwIokldTg5y5XOa
W7+ZVn+b1GltpmvpvAgUhGD8FbI50nkhMW3HrjOx9yb380jbOX1/Gp3Ij7UGpDzJ380SfHxq1LRF
koIGGtI9yYNzWqQg9rLOc8G1R1MXHHeTy3cGlBV/5OM4nO9ffUt+jLQV6FP4MMAr0vLcfmqtwUVw
moBmyJyA0GsrrwU5oltu71ta+lg4LyD6x8IQ0klOXCgArvJKhMGDnW4nF8fSsuo1ppDF9SCo18Eq
i9RBfjlYiykJi4kQq+Q7SirwH4KmjyELy9cmaRYXdGFKPGIXj5Rjpqk2WmhDAlA8BClEHD2nsNam
L5auNASjIAQ3iYWWhxTqEAG3iCGndXYjRjzF6lovsecBxFrRWkq0Zkr6QpznA7qqIqivrB0vLMfr
U0yl5eO8EgcvlQCgFQaYP3pYAGLLmpcR5gWpZWRIvsqXbPij2F1g5bt83KY2Bd8g3bjpS7xGk7Ho
Gqjfo9+OuFWXs9dJAw+dm8Goyapj0RsvjVO9GAnoPq02/Be+jmhCUAEIpLDkGkkd8WnIUatRjfxJ
T9ASVP9yuvrjokB2LIgGhLCr3LHt8thq3GK0z0PdHbjbbLMofmWJ+gDpiB/3V7N0BV6YkqPtnDu0
nh2YokZ7NK3fqf5G+nor8NerGjpLH0mIgeAvQXsmc2kjThhQpHHsM682MWiOC3Abb/I1QP6aFcnT
Z03FTDoCz7NGPDaHbAxQv2bV9v6+LVkBsBMKssiVUeMUf35xQWCNGtMK3HikLx7S9Ehi3ZvG2leA
zfprS2hK4cZDkiyyPslS7MyOool8iEGNwUfS9Q75mI3TFYXnuPVa8r/gD4ggUR9EFQ8eKFebIjfW
J71J3PPYprtydhGB4Gv6k1L5I+1/F3qUr0RAC1etiUF0eLuOEjjEBq93sgSar+7Hyj2bVv67Tguw
M43KmjLIQkoLeCriQawIrH6O5BRt0ZgF5517bnqf5ODYhWeAsnKuPfatYpv7X2zhrjXxP8FaCJYi
xC7XKyo0RBVO2rtnLZuZp2Yk9lor/cwMc3ff0NLHQiHNQF4h2uXy+xG5ST0neuOeM+13Wx7dRtla
MJZXxLf1t/u2FhcFuk9hDBxTsmwyQnKGUY3JPcd9CJBbqT3SNQL0hTMl8rT/MyGWe3GmaJak0IQY
sG+u4aNRso3BgqzGZZDyZOVQLe0ckiGRv6CuihD72hQZ06LmNVYz2D+GTD9WXxpMKM9ivmmtobbk
esCpoL+soY10M+GeN5XlDuhmnYcUCpN+Um+esqPTgXgZHaX732ipfgBW/39sSTnZRJ0mnhoVO5j7
xXH+AQSnG6aHdPA2Cpi51iiGlj7YP+bAj3+9izyeqkqBpOfZBrtJeyL1w/hmqb/uL2p5/wR7LkAo
6FeTayMYZ1BaZzLcM+ff2vRVM74UbsDb3nPjZ2LQYFwTLlj0DfCL/degdCENJjedmMwuEGGx51hg
FdPe6fxSqQ9D3a5cfkunyoJil7j+8JB8ULpduHw1qNqENpmLTvy55Z+H6oXXnX9/A5e+EkJzcWjB
zIkOwvUGztY4tQWoN8/gTvO18mxWYxAZf1b125fWYmOUBdEseDJv2kslJqc6rYWjR0lHA4BJWeg2
avFYknL3L1aEoQOkGmiXoV92vSJoNzblbETwO/0Vg1xelYaorST/ovMiLgj0EJB/o8EoPRrM6Cru
qk10bqKAmn7veoX9+f5KZMosEerBhgvQglCKu30ris7A7KQaYVTZzLbY3fbgaF3rN0aZ+WB+Lh+0
PHsjxGk2qKXNPgd17LGs7HLXF5rynE3aEBhzMu+KRFc3+kCBzdLV6ZEkoI/pMJO9uf+DRXQr1YY/
gBwoZkG1HCjG662vwdQ4drYbnbtZfYya+KVUHsroUz4MOxOtqcn9et/e0mEUwJH/2pNutChL4moA
f/IZEHsXHNNoU7fx93hNFGUpa7lclxybqgr2SzOj6JyY5JcbaVAYyoqgQeUE0Baw42tIXaJt1lKv
MdbqAksHBwA00dxD9fXm4DhzTieK2a1zyr+DX81Tuh8OW6t1LN0CIHeGGeQUqKpIQYkNdmc97bLo
XEw2aLEVTnca1b92tQFCUcVaIxdb+G4YexLTLBA0gfyH+DkXF5vGiRt1CS4d0wxJ+qfuB3FKLQiX
lWuaxAsPBLIxgdGAO2K+XHqFXDYDFcxy5UwhemhUoJ8sJl8bHqZBDCP7Bo38uVp71Re+GWqeYD90
RR6Ip/16fVHp5FPObHEOJqDDvESJvTWnXLKBaXmhTYayNZZ3baNulDFTJkM5Z5zsBgyXRCXZunRz
/4TdWhFQQRSN8X6bkIeSti/Wagy4MzgGwfmKE8PTITJKjL8eYLi2cnOXRpoLJE90tkruR0YVJGv6
ZLcOLiyg7WtiVB1iM5LHRaqAJfIyOuegNtTfI54ESvdYDC//Zrv+MSMc/8Kxe64WkZ5WOEel0pxS
15iPWlTuq9Jdoxa+PULXC5Ku2nRsjbSHAN/ZBltPGySBuXN341/OZOIBQqcJbVjUa3QbYG1p24q0
RQAyEFeMaBWR46vq1gaiKgN1I9VXop2F+FTMW8OWJqBOKA5db16jj12hMQYv6LZF/6xOg28aDxMv
fCXfWvQlJ59jrmxzt1pBhyy8s8KyJRjkTYHwlD4bMhfWMhObWbU/tOxLo3ulDfWFYsusHdHDOdm2
NRB2qfMcvZTNVlU2UM9wx2c1oe9G5HxuirVptdtrC78Im6HqwEdiEE+6QaAIZOopavwY6vpWgog9
tfyhOuLxGb+QPvHj4L7fiv/c9cMNYAwKCJgew7wITvr11qO42HSIsCNQHuFSbAYlCbKKGSux5sJl
IsJ0oeaBZB7SlddWuKLGIOtvsc0Triu6QUjo1WtThQs7hzEUvC2I7UzEZdLOVXZKuaLgwp/rceu2
fj68YpBZBIJsCqbpZ2H/ur93C9EB1B1Q3wZYF2z9gO1eLwsqSkZXdo1ytqt2bDa1ooGnQMGoDPhT
5m78YQ1NRjzMexSfFTSmer8GfLfDtHjn/j2QQTiwa+MJh7w5ENjXP8Vsh1pxSlM5a4WJ5nxdfx+N
YW3gUKaSFrcCGEjwICA1Rt/0JrObhtGdKh0LdnKPkOJg2FBMQiSkT47vdtu8BBXco6PTZ4wsbHsF
81p/Dx7ETxBIXsC6wLovp0ZmaVsxGrvKmZNj1rxBcc1pfeh33P+0Sw57aUXaTtZM1IxcWzkr7L11
XnSoq7J5xcZtzIyViEoQAhR0rORD0StdozUxjUOUTtJ8t7P5l6wKpk/V3488ojgjKFsE+QOK8JKb
zqAr4LNWxGEW7wAeDih7dOfM7+nXv9+0SzvSm2G3Vt92Vh6HSQbg21QfazG7x1Zei4X372o10pWd
znUbmxa2LctmNEeO1bCPTMsrE1DRrH2iRYe3iYvDbQD0bKmSH9RjzXrNaeNwrr7m+gbEm5nm7HVF
ezGNQ8LyIGtezLz2xnNL6kM/1mv4uw96KumCxqDNP79A+ngWBB9Z3HZx+JpaHpAIumfxoDj3p9T2
EuqzFKUjv4n8B7+oV17HpZ3GqyzqAyBWv2ENqEkuBOqGOBR6e9Mma/9X4nCcVk7C0mkD/z1SHZRF
kfpKifsM7gcQMuhxmDfPjG2cfpfwFd9cCANB2v2PCemd44pJqmg24lAUERW98Sz9yc6T3erY79Ir
BAYZoI5tAVeSYxkXhNN2kjZJ2L1M6bFNf4/NqWO1n8bf++Y5UtM1cJAIxGUHuTAo5znlDDnoRu2S
sLQsb5h/10oGDUEsMBJkCA+VlngEVOx51nr3j/vS/SXmcy2U4lFA/4jqLkJe0XeFsjwM04ZtqWMi
THrjaCNPBnp6j06/Rk+29Akv7UleUnUF3k27TUK3B+PKdJ5p5Amm2rVBjo9pS3lHERKhioRXHf8i
JSU1qCbGtuRJSOjenN5Ye0qsn9ypvMZ+AOQMoXAVPxKIUpahNn8by0+tsq2LYZfW/+JcXP4QacV2
mqgYYCFJ2AynPP7WktdkXHGfpaMnpN4t1JrwoMrqormbjXNC9CRk8JMuIr4KIspuWOtWLfkKemIO
6DIwP4Jx4evwZOyJnrlWnEKDK9CqbyOrX7Vin4Wd3X2nzuf7jrnkKJfGpLPuJEZDeeckCN/BMjka
J6q9JI1H2m7z/zMkvw6FBuRRaydhmtKATb+1vPSNVkPhhKxYkvcPE2h4v8WUAQo+0J6Sn9YOp1mP
Mn6uy42bqdtWC1gN9iY9SOaNG608sTcJmWxOemN7DYSh6UQ5lCUMxHc+KQMt+THbP2MrJJYWONOv
Kd2a6QoSRn5wgBnSVXDGYDgHVUuIBVx7CWFmapqRrp7npt7mCgQrDYeHzagUPoiKDl2q/rn/AZcM
IttCjUh0azFadW2w0JpmsGihATkLybXS2ufqq93htTNTf0jXZP+WrCHZQpEN/SqMdEgfkfDKrrnO
tPNI09I3W/tHVKrbqHHe+2E6p7GxlhTIb5GQ0xSDrAT5AKA2MmDAKVjVMoxAnGeV+vZgPpT6/Koq
1RF1bT/O+xe9jjZd7azUQsRnurw/JbMyeGBKwYk9UZhFYPHHRZDiqu3r/Q+3ZkK6ojNwXiDNTFD/
peRY5N0WDc+VIyffjAL+ACA6Cuw4RuACkL5Ww+KE9XYah25cbGfb3eG52KfN2/2F3H6iayvCZy4e
UcNy0yHKEZurYw7lzcovddcvtE95TiEDjE6d+4hG5Kf7RteWJm6bC6OgbYzI0MGo3mOmNQYStNq4
tbZymsUGXbsBlgYMKEgQgZlEK+PaykSNmY0mrBhl6+lN7dst9zFNmmdrsKw1S5I3RO5UKnQq4xAi
p6gujOoG+ix0ra2+uGuQGLIENxKK19J6uFn2Y8tgxYSMUumC16UOVt/jm5oC3A6FSoHuwbFF5V+y
UitMdYwRsTAfbcDqY8VrbQwf5y/ttqTJx8wzxfRcAM6I832vuD1TsAwnRtiKahjo+a6/V5mXEDHp
XXyvhBQIbjLQvmaGvb1vZWEXUaVA1IhYA+wTcvXaKo24jfCahS4pD+BQ8DotPlDr+b6VBY+4siL+
/MLDYyUhFBxkSag5ziYpvzDrmHRsq9Qro/w3CaL4XMjfkSCi9ISyk1juhaFRZ5luFAhs9Og77SH1
kjiBWZ7Z+Kdunor2W69q3mQe+IixDKhlFn9LjPJhHwVhoFiwqRhzu7YPMD2AsHGZ4pXUggTSp+X4
ZfoEhP5a9L303cQEgHiZwWllSmeMxIXTugkyiSyad+UAaYNB2dvGy99/NwwiCrVUYH+Qe14vZwR2
0MmTMQ01MwWzi+2T6LlVgX9e0zBYchB0BZC8gE0Ac83SFdhZZWP3zpSGprODCOEBd0aiQjJ8jFZK
n0unCnyiqKKD7gw9cHlFcR3TEnoJYaQn3yDPSz1NjWlwf9tuAjaU6FWA5+CK2D14ofR1QFIAtfCS
0bDovxTTubfBta91h9zYOrTaAv7hz3XmIYVZGwq6maMQlpF+onsIAUxxoq+/GOkn1Yl1PQsVe/JM
SCnOzk61MJT+PCrzvrbTnc38Pj0ZdrtVuzpo8vcmW9Mvud1kAAiFTgRAOwByyWxRTRpFTEkjGlbn
MlwjrrkpwWCJGHxHdQK9+A+3vF5iaXCmZHach3GBWYaDC3HsKBz7/iEd6N5VNxT4u/TJpmznJDuo
3zy7yb5i5IwbZ8WZbg8hJj7RDUbWjY9sfOgZXtw2jZGCXGeYinDKf+rsF3CSNV+50ZZMwJMA8wPK
1ET/9HqxKYFCgQsMeti81/2z9vjX6DTsJvh//jEg3ZhJkpsV+ImLMDJNT6lPzNMmBNyPGQr190/F
4lLArIuJODykUJ29XsqURV3R87oIeT8eeLS3qvIpN5TDfSu3N4kjtgrhPHAnADdLz2Yzd03bG1oR
JpN1NNDfIPkPqIq8FNOv+4YWQgNYwhkTlQkk0XLBxU6ZGk8RwafJWz8FM2n/3pUgWqHHqm99DQJI
loEgMlpDxS0dgCvDUvY+x5YzKRkMWyxMeO0N1ZfUOLLR2OUF8+mgBAz/oD4U7nU8PP30B6GrhXKh
G97fAjkNFr4D6jQ0v0FNINiMr78oSKkA4p6tIqyH3ouz2Iv554ofLFw9hi1IqFc8aNHeR/wPcDIg
vdLCwazt2CiK4Lxp0xeDdeAxz1nZoNQ6Wgeua5k/a2W+zSpj2N9fqbg2r4NnMc6JCx3tJYQYMpw8
rwZlBJMOaAON/mjlyATswFGD1DHeRmVcMbZ0iYMLzMVDKEpeIHe63tc6NxsIqs8lTkqBYAWwk2cj
Y2nQsyjIFM78oku7rVkYXYBJOGVXOXb+AOWc5qBVRbKPu4kGzljmK8M+S9uP5izOFW4MUDFJVwXH
4GM51QxXuls+GJH5pbDyg55Hh4lFT3X53GSAL97f90VfB28toEWiwYWO9PVWmNAVH/vUKkNbexrf
E74bdFzvY71D47eOd0OdeNXwYtlHorWeAMnQ1/zI1hgJFx40tPEwfCQY/ICpkhy9qoHLiaOygro9
BtpmvXY2GsStVp6TpasLuu7Q30ATGG+KFDV0mlEQ5E5V6OzQDnrN7UBd+YJLV/ClBekA6ebUkFmF
hQQhSEp+JfPZWDHx4ZzSUUHhCHM/GPQAWtwUXnTxKLa8IxzlnTKcVddDd8ZQ3qMN4T+NnQPNkpIF
RrQnierxctNYxzz/Do40fopAb1v8mar38gn0DPO44d2OI+MyybZX0WW571YL+4At1nDAUOIC0Era
h07pQdqrYTrXyqbd1AkZAHCOJs1anfVmVhk3JLrRmGdF08gRwpfXmzEXZq+VxlAitTcKz2YOeNdV
H4jwTW8e1R8sfWXojjPTp1GgrIIXFhzqyrr484tP4ZbzzMsEdXEVfFXO08yfFO1I0+//YjNFtuOi
JoqetFS1g8IgnQBwxLUQKUh0qNdBiyBL1jIeWZ7S+dhLkYcjQxCDydLxUEvIuSsJroJ43rcM6m3x
84Daf+t6M+BWPHts2C6bOTLYynedsEy3wCCCBs2HmKSXOsfsS5o+x+O2G32N9R40Gnal86BFzVHh
K626hfsCmRGqw6C7QYQoc4umHQf3FLHLMK9AA2U6mInsGV0DBS19XmDBQEjkCr0eGWTA3HEeB8so
w5p/j0d1l4KxuZq9xPlz/wPfFsXQExc0n5hyAheaPBetajl1aJdXYW1/cgF4Tds/TkT9CUA09wfP
zzyyVs7nwnN7ZVG69bOxy7MErY/QAZ9cXQY1dJMZ/UPqIhiUdMXY4iEFrRPQ3QBeAwgpObCWQKJg
NngVTpOfVVBjZq+V/eK2bdA0nR+n1ivtD81goGZhnOt0pTaylCwiohCkSHhfAJ6X74gciDuUYRDL
Vcwr+eipafIYOcO2tpUXzqZvZRV7Rj98LsYWwu7tvPLsLDkrThWq4KAzQ4gjXdjJlEZDAphkWKqR
sm27unybWkVdKSUsWBGMtABpI1/CYyqdXtdK8iyvKQvHurU33JnHQ5E12krotOCqqIogeEJmL4bY
pL1sFat27cFgYW+85/ETtJV3karttVTbusz2bQ4kxPCXoEncS4DJAdUIgCmePJlprqkrq4FyUh0W
tHN8S6t0fxiMNdrRhSMBA/AOMOWgWPehgHRxl+dzUsaK0tYhCFI+q/kmjYe9HXM/tX6vIg0Wnscr
W9K7wYzMqStUB0JzQvtxNk5JOx1Nl694/u3HgtNDjVogiFAokEGNZlmoaVuXTaga274f9b1BamPb
jNkxy9gTSZtvXaeSre0ka6Obt5EsLIP0VoRawPXLEJwcB2GCPFkTTsWxypAiuU+oBCkZDXQ3VKO1
iZ/b/RTmgEAQA7eovYuzcfHtmoEAeWZbTVhYQTuclOoJoJmVW2xhM/GLAV5DQQLdLHnsuoFtzc3L
LtR4fQIA7tlpv9H0BALJLVp836p0o6+GN7dn2hUej3odUPkI9qSbgzecQAoh67BlzNxOPCO+0gOg
ef/5Wdg9TOHrYvgQVRaUKq53b7CaMtdyqw8b+6dinkuz8ors/b6Npd3D6A0EQAT/Mt7saxsup3Vq
M7MPM10L1FRBoEqT49Dm/hEKKX8oiwE2WpMcWqhWA5fuGoLNBQUE/P/aKvSGrJbSrgvNQn+uOhdo
Rf3gDrGH5k+dmA9zmnqUZu89TQIrSoMhe8ryduViXqhjiF8hRFBFqxfZzfWvKCASnUV91YVQRgis
cYOH0uvzTTt9NfQnTVG9qhr8GjMB97dc1mxDPHdtV3yTi1OhUKfmfKy7sP/DncAxPKqEDKQ9c2A+
Ja9Qukk2I7pTuueWvr2Wpiy8ulfWZYWiIp5NPLqwrqbq92b4xfkujg1v1NoNbvGp3YNMCxw4gYFH
9/7Cb29y0UfSwIYIkKEQ1L1e94jypp0NDSyXv0zzQPiBMnQ0e29u2819Ux8VyOtk7NoWubYFMlBK
kQHAwwQn045Fz53xWnLQGEAEA8zQU6147MdXnT+XbYyKxkPh/kQTsuGbccXN1lYtpdDGhL5+Gw9d
SJLhYLpgg4CMvPm9IM7DZKQrxhZyBbFulMJxLWE/5SQUIgw2SA6LLmRWTn45OlePqBe5EzR+1eZP
P/e88dMp6uYNBblD7zlRpmqQw2vKamsMvN/MUVawl7pDiyouTONHW2Ys99Ixtz9VRUkYiBkoNzez
RdKzkTWkDUBRT5Wdpuas2CWV2auHsbUy/eQoZfKc6rxcY4yXtXw/DhBKMagFQkkFRRn1+uO2vUtH
Yk74uJ66qXbjPnvW9/Y+OqobaDhCBsLj/c46fap+WDGUhAN7pTa9eH9d/gDJk9NGHxuznLuwe2fZ
1vDiM9kU9DSOP2d1n9W9Zx+aOqDaSsB6m/fg4+oEsBTMJmBYQHZqxjPaJ1h3n/a5z6wo8npSFvvR
joY3u4jicOUUiY28OUUXBmXfpWXVuKAZCrOxhtJPvSfA4djkQO0q6FB1LMbXwph9yInfN7zwvqLF
gaED/B0VVpm8CecU0lsa6cK0ILpPY8o9c5jj7X0rC+8rChS4iFDbQ8gsv6+K2TWdaud9WBenLv0a
kd9EX4n0Fsp4SDAubEhvjB3FthpDyyi0zHd1COv8ODQbvqnqBw7KgvYEIEz7xfL6E2kfm/p7DAD2
/UUu3veXv0B6bUrC57jntEeUfkzi/rFp9YA2vxOKmehNd3L07tTw/nNH17galj4i6j9wVzEzD56k
61PKkpa4SlP3oTI76qcqQ/iCyYDoy/31LVpBSQGVeDSJUC+9tgKOmrhmpOlD06zUQ06a+mBikngF
nriQKqOqhwAWBBBAZKK9cm0maoYsYlTvQ8zubY3vzs7yKx8S7a+63z2Vxor/E3Gw5IN3aU7au0Qf
up6lpA95ipFbMx0pWGPH/pvBrSSYWdY/sEaZnzFKiJF9XStPuhWhDqQ5vQ/CnnQzz3EXoKahPmF8
O0MHu3AO+VgOWzWZ+bZVMIdrkKh+rambP1XqDHr1OF0bIboNsAD0F3h1dA+ADLjh4p+Q+hht6gxh
obDkl17niV/yRnupeKw9zC2LMIet52A2gFYDCHjY3B01sMn+vO8hN8ccvwJp1seoNJj25Gyr1+2h
nbKcAz6uH1LwkjRJfOi6NbakG0cUZuCGqNFBVA//uPYQJZkA1CI9x0k38/fY6awRvC4csw73l3Pz
CHzYQXkZfM+iOCXdybpS0phPDQ9rdKGDXC/+lAMYAY18gkpVWgX3rS1uHkjt/mtNrPoiViWZY5Yx
AqbQcsvId61c2cw5WN4bFEr+9jr+WBjaTGLKGCOz0gaWtG7GqG55iJaDV5PomBdDYKfzyuO9/J3+
MSM9ojVAP5kO3qwwcczPGG2PjmRwk5V7f3HbQAAAImEiwn3pVkrVnrM0GbBtWbMrIWFp1c2RO9rm
/tdZ9IV/zMggrd41qDNgrDTsyO9uOHIICQ/Zp5qMK3ZWliMLG9p0ZqZi4tM4mFS20c3I2t6zOrJy
7Ylb7erWQx0JZwjlSKB7MHwoXbLMpSSl0chDNauTr5UdgdE0aaLB46o1bAxgxIMoJVMAabG1KsLC
CkGXhe4eqCgAX5Iz+pxBxcAu8jHsldZ3ciSCVrPRMDV9/4MtrRAEqrgpoG4BZjXxMy6OU6Kl2DWt
GlHM2jAjJC0UqvNR85sES+sdwMSLtcmdBR8R1PmY5ARcA0GztKmEteAQJPMI1IheeHXTQ+5TzX6n
SYXZjLGb9vdXuGZOermcRteHzOJjyDnfuvbceh34AzwWFWNgRs7Ku7xwmDHgDodBdQQzuzfwqY40
pZ6oY1jmxd5Qhx2aW38LH4VTXpqQjrLREw6+ODKGVv5mtDxolUdqfI+iNXmcRQ/8Zykfj+mFa5RN
D1Q20ceQ5m8QJdlotIYOybRyMUkbhlILwZwMIjKUlADjlxuACbJCahs1OZXMplvVjMCKkXRzcN8J
lq2gYQIWaNEvF05ysRaVtlFv04ac0BQddyS1/lhlWqw8hHId5T9rQWVMWAA7jezZI83mvsP3OVXQ
m2Je02XzS6k204vRsnaTVBrdRoW5iZnTwP9a+qBUOfeyMZs3yQj25gRM70emzpYHyebRv78FcuT/
v79OqKQIkQ7gO6/3wElHTA8QTk5JMmNih3gkcXfUcg9cK4MiP0UmeKLT/tQ2Z9XZlbXtxfNrU+wc
grqTvXJOxCG/uFk/fgywWoL7BhLmKPZd/xhFUbNCQecd+hB+3353i8xrql00TZ5FV0wtfXsLmAFU
1DAJfFNVS1BfaiuiaKdWMfs9ha/5OR3Zih9/aHvJK8KcPHCG8DG0PqSbNC8bVgx9DBcrcrKvZmLs
eZQMe3PE9qZOqYaz0WVB5cRvVYTvbCZc3XG9PxgR/Qwau/7QOwg6mwniTVpX11sI3EEAgg+6b+C/
7GVNhIH7slECp8sJarxgu20jLd84TqUErj5b+8GE5EFZ1lrQceXV1GlxSAYtwraq720/GlsAcZPN
fbeSHpCPDwmMl4bJCMBSb0haa7uiA58NcqrBPbPvHTU6GYzRn0bSfuXF4OyhIeoEY97of/6FYWTi
EHMExuFGpi+hrl51sUtOs2Jtm4g9lUm5ZW3zbKvTXo+nY5WvcdYveRLo40CnCqAvRAykSFdJ+2ZM
jFw/JSjjQsvrOLbTWndJTo8/NhQzZxhMAYwLPQQ5HARxHAr9OmSNy93Ubutd8tp+dWcvjTz+y/pB
14QB5drRjUFpVejsaD2JYDDTRy8uNtoPhXr5d+sTTT39e/wS60EfeWuEkMtmUUvRoBiP5crRtcGo
rTXQHz7x6GVIgvyZPloPg7FVe097AnXHa//SdCvPgIzn+s9agf/ArWOD6lem+G1LYxxVTOGd2r73
4/kxS4OKb0z1zclQ4s68yvX06jVTFS/P/qyi5havYHBpQucccHEgyqQ64VhFkOTmETkpigMKqszA
nD6oUWffcOLiUFQgBh9Ua97Mjtb+bGKl3taxXR2r2AB43q0/lYoWe5bWAWSRls1D24yf7h8q6c3/
z/5gHgokJyjn4R67vpZTV0FLRkGtVGPOHFZF22+I3pm7SudrdaCli0OMXv3HFApe16aAVCkBp431
06xvrDQBRPPgEtQP8+qAoOCBrCWOcsVEWhvoH68NcjpZDaFYW2+w41QPj1OhbrlSP4EsaZs1lc/I
SdPzrWJNPsCcflN+v7+5iytGk0rk45ArlNW9URwf0H5N9ZPRAnDe1e07U9WA2PM3ZlGkMHO8K1O6
EuAv+RzaddhodHjRiJdBDZYajUqcOeop1Y90dHaRGfvGRJ7c+Vf3FkPfQw/08TG22QnomWDGD6lt
vpvQ+1o/fgvuhfOORxgxCKSsZVaZKHajMplz7WQXxTY1P0etcqpB5JJu8uFpAryMMPWosufY2jcA
1ZbRS+x8U6N45elYCD4QdaJHi28AsrSbpMeO21w3uHaKqid8aVw/0WaaI+CYflM3XbtzpARE+B2s
OZiLQnvbBWHntd9BIK7mLCLayYkbz9TGbVFOO4fRN26ZHnpOesSCFCp8Oem90TzZdhyURXwem/Yl
LbuNMq0VhpaeGFEDgLgCgmG0K6QMbJispKgUWzs1av06ky+JgYHxvPjkDmDLn0D3OqLg4cbjodPf
SLmGPl/afVH9wjWIehE84Xo/empZvTsiHhsUZVtMR62lm5LnHubVtTVctAgjpaAMtaL/2kJB9tqW
3lSJAx4a7aS1x+m1Kz1ueO6b9WB1x3S1ibwQHgiKIkyJ4W8Cx39tLMOnd3JGycnQIYcyTL4Lctnk
1zlrPlfo8nErfrS6yZ8ARGswoBCdJyik3L9iln4CSArFeKEKaIoMj3WtPqNG7+KAod4XKKWFEpmd
r/Up5Grwh0uj2/U/pH3Xkty4tuUXMYLevJLJNEWWlUpS64UhUyLoLUDz9bNQ586cIpKTCPXth46O
qI7cBLCxse1aSCsiOQY3RbDdujlnGG7JELSx5KSl6MG2Phv9ENh9EzoGuWuA7cCSAxuLi9rVfjJH
HV2Pbdv+IYt28mCByikD8sPvBoRg81pdtJagg1i9gMxXcv2ujS53ohygUqItAmGAYPVLswVrZDHo
0djTCVFX2KWv2RgOxkVNDlnqvN0+gB1x8EUB5IS8LqaoxHl+w84VrZ8RZLUp84JpAZ5Rb517qwky
BprSsV/wgE+yAuSOMwVrClBjpHktnLromWoeqWHqNB1oCF5Y2z+rBK3p3sGz8nuKNnnnS77+Krvf
ZhpqPOlSjLIOyP/PF3D+R8zGgOlW2GcAonjKpCx6NGdTjoGH5pK3SUxVkCC7PyvtD1HyT+lkXRxl
eEPODO98HbCZnW5v//V95/vgIiBBEx2gWQTbMpOyTjliTWS/VpYTEhMM0NWRoh2Geta5K57RynBb
4o4x3YoUTEzdN2nFKgRAlkLpISuM7uisq/Gij/kUugtYx8zcrH8PJoYg+9Iog7HKXF+hrYwrnQva
2rrthwjvTJO7dgajrkeekivHuSTd0+Kt5dHsmfp8e9E7BgCygIqBTkVcf5z41tTZSj6wBt3cUU/M
Y26io9o2sy+gEayZFSjDYwZ4csNv5jlskwYg7A+l4q9fRjuwk8dqPrrzL3RZLBqaPJG2LXzQt8iO
5frV3X6hsBtpSgpUU3U9Spvkt0kyH0xCQGoMl9lPkvmuLT9hru2YqV8T91JVMdy/VHvIEGdRWU5c
rDrBWm4/RXhu1x4QjCs2M6Loe/wEglpNDZhxmdi57IKqPfS5JEMoovf9RyIa6jH0BhcHiHnb4wH+
kgfQWVePVGOY/Gl6tCd/neK+df3c0i66+7vL27OGTgXUQOvx2GufF4C0jAQckN1xSSNaBG4q+ap3
Vk5RQfE5SP7yLAygNLZf1elt1ygtwmfQO5Wf9SUbwjpl80Fd1vs+MZTH1cozDsLrvORswLS/V6th
OmrPWuIAVc20/3HoOB28xHaDriHlIfNcdibe8AP/U+QhbH4CBcU3bXSKu9Ep6+em0KsHimL3YUZP
W2Cu1XJhdND+hdHhZFXclURftpgo5U++zZjyngKZmI/84PLcaB44q8xGCRrXfjK8FKCUjap5PtAm
3L9/4uBX8sl7TlV6VQo23WrUDWBFRTYzD12P+qvtu20GJlxfWWwf1BiyqoHYzcQVDO08aJPGWaKe
/m4fPuRTbUdxEoAtG1FlU/D8MrX/NDO3OdCsJL8ARbfEhsmW3M+Goj6jDg48rtWI00Lr0bGRLWjn
Tr0fUztqaOruyjevAdNkXXYkVrpEhlexYwnw9CNrwznyMDUmvEzFnJZ5pzEjAtbiqTN15pOO6gcK
foZAzxJZZf7aBUNpGdoNPmhABsDL3mp5PTMtpyMzI2X8ppuZ38jAj3beOBgMwDOiixuzd55gTgC/
0ptpOZlRAviIvOkOHco0hv0M8kGOXXIuC3/4etve858Ubi6ge4G67mDaA5O+wpqaqmFOO+ZmtKKE
f64MNb8vaQ90Q+JqgUrzPGyp3R5vC92zm3jKUeqAK4UWIxEWxoYRG80ys6J+bb4B3PDSGeRzknnn
ldLHjkVpClLvNbszk1Fiqna8OMSpaKNFjIiEh5gmmr3a6yzmmpHX695lBGB4CPp3IGqDqveYFeht
9zH98NbXaS+xJdwGCjvNn1XOhwK/FKHyVnsSx6Yu8BWtqGSeXzQVdPVLv0ie7x0V5SM8QJyCQ4zp
dMFLQicTElGoY0RFD0y0FLg0vqd0stGuvU1EdyVKLpxzAzA726XMlYKG7sWyInVk0WQagUN+zMmF
pCRslwSpWimVEt8ccfMQUyKvhtgSHcTCuhjYs+nYulY0p4f0hRdZYHdUH5zz44JCZtB//1PJ0qc7
VwMeEMYwXQNDRjA021XiVRho21R25GWvdXVUi1MGPIslrYK6mCU1hj1ZSF0CRBuTG54h0l7rc5dS
FJHsyKH6KbNRkus0DFgpJ6OufI98+/v79+7fgSMKyWhwSWyXRrWhU0ZTc6JRuQdsszWGdXZqGjC1
6sUzo27smYeqkXE/XqsNcFSxo5iA4dNU7yncD09L37kZsZbEiapkCtNaYwGzEC94NkgM5+lgG1Ue
eP0so9m8vhPveN64FVAdDHEJFw8QHmuDeNWN9L5Yjq2Wn/silxHS7lQIt1KEXPuiAC2lMWs3oh35
ZqSFv2pAKFHyQ+I2R2NIDqBUfZq+Gmhy90g0JIrPyG+WZ2ErA3K91iV8CWw6PAdVwzQEP4YP2+wo
Xa6oNHWjtlPDKrtHyrtdqK97BGVISVbi+gXeyhKKfYk3dMzGWxHVJH8CexbCcDs0yse2XGVGZ+fR
4LKQXoVDhFFPW1hXOU9mZ/W9G2l8SxWW/cjAWgj0vrY40LQvAnSQ6ndpZaO/AQ0f93ZXTF9vX5w9
VXoHPIB8VFrF7MhcNEvCpsGNFAK8QHUcJ99oTfN0W8ruStFDgYY2qCsaDgVdGqbUVNeaulGaf5rb
1ieV5ZfGYwWo1VmtTnnSwfK5hzz7dVvw3mki6YNkGvINoPLimvVBc3SHzbRNscNNV3WXdZrnZytV
7x0yq/eGPamXvxcH6BYXryGwxvCgbMUVCugXWbG67y+iojxO/feMIHjRZEmUvWP7KEiwAN5sNEvX
LW7EgN2AkBmjV/7tpcgkCCcGksSFThUkqGake18WIlGJPdPJ2ciQf8RLdAWRPqOX3lRG1Y2AMOMn
v9kzfTTWE+CdLFlW7doH5XPxwDvCKBWedrGWUleFVc1UcSOv+SepfXjSND2USxjUsz9ZfzfDi2AD
ThjGMeF/mioKzYL5yNwem1bablQVGE43m6QPQHBqSYzUtecFsiQU7wEsgeouRpy2esZGm859PzhR
rbw2sxosbhOUi2QpMiGCMrcFmCrVbHSiXCf+wFS/1e7/10JERTZo7SaA6IvqMg309gEjagcAz97W
5Z2VwNVCBMiB1TFvKXh3nobQXV+IGi1ZegaUYpR1RdCZ/eG2mB2VRhQFU4MErgqMVH6lPhibXp8m
K8M8fmRn2cFLm8c2jQsTYEnm17UE5PMwS7oxd6ybAZ8V6BJ4E3kmdytwqddqhcVWo9Y52dZnJ2iM
3vdkGZq93QMPCqYb4TWiH59/xYdl1Wo606Va1Qi+Mzu7WXkolNo5kllW69kThLYXlwczgMy4euZT
RVVHHfuHbvfvvd0FNfGeWD9JLM+uGJRU0f0Cw3uVd0XB0waMNMQYGFMlzj3JP1Hr9e9VAe/Oez4L
uiB696Qt1Nb0BjWqutFf+mPNWMjaN1Z/BTucrDrNH7FtKAHSdU7NC1AKzmzGF/zxgBAUuaiDqlH6
MCb3Y9ccOttGsu6OSkLNnTcB0zOoDnKzg3yKoAkgO1zV3BnVSLF/mskf4ETf3jXZ7wuv9aDphUkm
/P66PLjNj3/3+/CzeEIIbvu7l/Jho4xZy0u7Y6AndbsBRhOoE4XXn28vYk+9kN8CNR6wylHfEGxz
Z1Wkb3NNjYrmrTS6ABhjYGaT+DW7R/5BiGCbE0tT0M6jYyUsA3Qwe4Qepxb5YajfMR8gcQX2zMzH
FQk2Wh/StGCjqkYjG06G/qOeqV/YxcGS0bvuGVCYaHAi8Tl8gAhvFdlY0CvKcHQRsOobPxm+zOsL
5mcN+1jJche7qgYrg1cByV1AOGxFJWOKwHXwYKs5KtMKJHlZM8PerlnoiAaXCZ/UFdu+TWvSVoT4
aoSJwh/6aL6oIFMwcr9Mi+NtjduVBAuNtwfNSbAB27UQxVodgsJnZBvHyvStDuEo8I1kE6h7p8Ot
M8rxwOBHYWorxi3YRCp4PpFFPZ8+jFqoIEesMQe8QgTFaokvvXePUA1H7ydia0D3ClatzQrSGEgh
RE4CLjxUqvH/hI2M7mKn0+a9oRevDVxD9BcIj3aVo43IcjJe4e/u63SOssJa/Lx2j6N1Z3vUH7PU
1zAiNTZpPKvlIZFRn+/tK7BoAU4DcHD4jILBSPTUy3qt0KJlHH2TfmncJ6+AqOXU24emfL6tLDJp
grKsdmtjdKhCh2lF/N5swyFVJ5CX+m56XJUl7EajkXire8YKKRlQKfDMDFrZtoqj1kXZayAoitrk
ZAJazp3YSffe8r4MmDn//Pv1oZsdATX0AT1EwsVWu7xgGOxQI2CgoF3ZiyhyMG66HPLORw+mb2Wl
xDzuLg80jwApxOgD4szt8uw8NbS5gaLqaAzWgQjBajB8VGdkneFkyrom9q4FWnZhIfEQw5sVzs+1
8xWlwkGLWvBB2Hd6cm/lEjCunTIx3IkPMoSbXq1Z41kF6lSgLfDR74XrZwaj+3nStMNiggypPqMe
xrJfowzzYm8vue8Hf8bCWKn4QuNFpfqAKTeexlsBHtCkvyZbCUBWAndTYjb3dhJIFOA0hcvOA8Pt
uWmEGXRJIcsGgHpSWF/qrg3GoZJo/74YC8lBgCVz6MOtGDxBwEPRKIp+zbNBMa1X+FMpwxTdewKg
DKhUoqsZCUG+rx88G+QhOwV1GC2a0i4A/WOqLH7vPq2zJCbceTZNnAtYU5GMNxDpbuXUdjsoJo8F
5rJY/RnlurPeDDKihJ3VcDPBk0XIGJli1mY1tWVu6lmNXFrNYWqYQ2isms/S+ZC6rSKxiDsHhNgG
yUWAYXFSS0Hbm6mxDDLBlzLzT7lzvw4vUpaofREcKgNGEGUG4dImCJhoQvFCA5DEA+21fV8vAwPp
zyA5H5kgYS2zOxRth8VGdvsHeL0teV4siZO+KwKVGI6Sygd6hQcT81CanvG1LGvtu8sd3i+/lnE2
7eoZ0K04SiouiKhnlZIpGZmIFhlaAqLHxTMvqJp+vf1U7KoZwnRUDGAGADO1VeYJ8y1WobVaVJrT
eGgTqwgU00rO40qG35mH1trb8vbsKvc2AVkNEKHr+YN18CarobUWqWtHL+C5Ww+m1eUBUj0qckUK
CZ2sssDd2kHRWY6xCk1vgV02yTqg9lbO880qMmOgjBFVfvQy+DxKDpejyf1Uvx+85AurD7ZCXyRL
5s6LEJsidHDR1oGgywXC+XaPdQwfLoD/1KL12GNq+W40zqT0T8VnuIyjRDN3Hg9g0fOOMp7tg03f
ysL0msecCbLQ+eVb7TlZ4GCA3ddp26Npvt5e2Y4fxTsK0L0IqH0MXgoLazFGPKsDzrKpoqqOFBct
ufb3lbYH1/hCXYmN2peG4hasu47eQP73D/ZdQ8m6Iz2W1uMFrkKAPw6B+bvrD5oMRG9PNfBI/T9J
goUfxxzGv4IkBrJi52dbfZ+sKbBryVntWZEPYkSnt5y8DJi0cJoG9yuwmgKV/ADN9+0j4p8q6t5H
GYLVTWdgz4JSEfrgu6emPVEnfBjXgP6eSslq9jQPLifA+ADWiUslHM/quR0rmhmuhNHqB3dY69B0
sv4CF5UGddWmj6DYkr2SV8tDjyS8TfTOopcGZWRB3Qdggjo5eiAifV19PUkvU8q+jfQ4e96Fma2f
rb+ngny5vadX54Y0EzfL8DHQMocm/a0iqn1msp7pSqRUzaPSXXK1evGsQeaBXpkNLga9sLxzhAec
YsgAOBzFMxMlKqvuoHmf7d/g1ekwJ4XRu/RIs+4y15Jk6s7K8BSgkIuBJYzViPF6XawYajBVEhdo
QeI0eWz1vUmikjIhwpOzwPizrtBJnKkXkoXgEDDcb399Qpt1CFuXgPDXqCyIIPYA/rg/E26wjHjh
6nnmgfKHvRJUT+k8BHXTQmL7rj72f/1m4NfRVILbhJQzn9bb6hjLSvy8g5OY6gfk9H3rq+f8U87H
dL4bmz8pGMBd9vdqzfP2nNMJhWYkoLYiO9tsQU23EvAVo/vZ64E47AQzk5iJK9vKF4a8Ep8rwYer
gm2dUoJS0GiTGD52oKgFej4GX6vuFvbntg5c2aOtIDGMUmvXVgYQwsUAXkHw+7XK4sQ+YfAwUGUd
XtcajUwQBwFC4glrunp0E8UAkqVVxRmuTYcKXpn62V+/Fvjhj0KE42GDiQTJCiEKAU6VBwnKcKyq
v76ckIJpWO7WutfIuMli5YzlZhWv7g8AuAV1eVcTyclcd1XwpXwQIixlZKRAutCoYidFw1Q1haxy
Dn1bfFtcdu/lgLGekt7XqRmSBV2IRo8Rw7aL0acYzH2LYSRZ+mLvAG0e/5ocnAfjflvVJ2RsZlZn
WeyRuLUclKlOnWykXSJDZCUy18XMiUayePa+96oX8DvcUVmeWiZFeO/NgnjN0GMlvf1qDa0PBi6q
9/7tqyUTIljwqR6WNuNCwLGUgWxGW8aDlaWSOO4dhW3ju3AKGLRKoMcHlwu5we2pDHqWNeAlr+KB
lX7hkvOSpH5hAtY4cGlxr9I2bABGAWSAWGu+As7VKPsjGyr0axdBUb5Bec7qYF70rPXXfjrc3oRr
Q4b4HGVnfCHy54Z4np5KphZ9XE3cmgNahx2lOFLNroIM9J7hYtDsdFve9XuzlSecLFhZUq1wSBOD
F/VgrgPgPv6XEoRjLUpK1nEqmngu0sC23zJZvHDtrW2XIDzLTE0WYllYAuqZjPZ+n0OO8qbZz31j
H5AWDe1Z8pDKdk14pQESipCyLZvYaKyDZt0zR5Xs2s5l2OgB//uHsMSbmr6hSd7EVDvNqxet1p1V
yKCud4U4CB+B+IvckyMczWJlJC3ntgHiIyIRFG6/sRY2JKn7t7/XMv7+I0THhUNVfbuaIlMbDLh2
TVwRwHxiZj4zHzAdJmuG2rk8KAfBuUEmCKRj4tyyNqCPW8HocFyBb8wJ3G/TgFlLGZj8nhQ4GYA5
4Ox9rhjiD2Pp0QxeTVwoYdWqz4Bm/gM0NPSsy5pRdtQMJ4OxOaD/oIYhDsrWEwaRmV03sbfWTZTY
RD962fDl9tnsKAEvd2rIIcA5QuPL9mxAsuK2ZmU2ca6mw2UG5/pPZZ5yf0T6Tmbi97buoyxB4Sa3
0JEahqxsfVW7/mJZ/8x4k81aBkl53RaHoBEZW56GgVd4hcU5sgWZE2bjhjrKsYRHEKwFPbV9HxhG
eWAqKFO79LEk9mUYn25v6I492ogWNhRJpYojQ+BWoSruQ/f1QwlXlDThWP728t53lDKm2SKrdu1u
LnCZMagOZxH0D9uD1Ipk0Iq+aeLBn93nUvUJOTvscntxu9ryXyFilAqACGCJMNxkFRjBSftKc5AI
1w6TVbb2VB+pEqT1MRqM/L6wiegTBZcJXaCVIzHvjKaZD0vZzf7t1Vx78zyFBvAQPhoCGlj+9w9W
Vnd7qzCTtIX3hLqgUkWzQx+QCfuVYazV90xdEn3v7h6GQaCP4IQDQtBWntFQswbkfxO7WVOHxbI2
oVL27rFRiQy0bG8DgW/IizAc10u0hUNBLbs3ijb2uuQ06APGXhOLokfm9g7urQhtRTAeaEHFjISo
dFSr8AVNGw/u02KD8ROR0FCx8LaUncUgecBbv9AnBfsunNOYlS5IfsY2NtUTcJwh4V/4XUiMwCUE
IjwgXcSnkIy5UpKedXGRtU9uU0YNWd9MnbxZtfHXTzvgLjBEg8gAoCeo3m6VgJZVUWteVsV5/kNp
viIqMJ3n2/t1fSpbEYKPy3ndKGvyKkaxb2aZjyELrX69LePazEEG5h2QqEWjKVRgu4yVgKaityGj
ZN0lsQGQ/tpN9276YpQnFfg0qkTT+LZs/fatPGHbgCqMspkOeR7yFer9EhT16+ReVBll497ewRsC
Kx5y6kjF8L9/tAkF/kEGv4pbMNnUqR2V2b0JcIbbu3ctBe4QgO+QDwMSDARtpbh5k9pKPVfxPJvh
vLwwsz5Ik0nXRwQhroFitgGvCF7EVkjXwXh2NoL7qVuDZnZ8c8KsAfuTkTnAsGVzGppSsq7rR2gr
UrDb46KPDmWI9HNLCbTpi4MuPSjEJEvb7+4fkEaRKkW6B+0I26WhsSizZ1WHnMkMK0xIeUAakPbQ
7qwGnQcc0fQdpkKELV9aPEKF7VSx3paBk2iIyiokDdRP0qO6tnCw0h8kCXZ0WSu1HS1I8ujXbL73
JhlX37UAdGSBTQDOAepxaMXcbpjuKhoSSksSddW5Lobjksna8643i48j8eZP+F5o/hQeN+DaG1o7
NF6k0D4slC9ptWK4u77j6Oy3L881mg3vxULzErBbMJCE8G+7mGXVWgA6dgnaKH7X48FTv6DgAcz+
xNcXX1n1M1PuMOysuMvPFpmEdozT/mKMWWjJBmiu9RD5LMA7o22Lt6aLk3pt7tHVYCvgzhZ3iluH
leE6oUzQe2p1lqyab+DWAgJYjuNkoUCMVktPsBmkz9H7WowJaiHjqXXfRpKHxticZ0W/m6vyya5V
ZPIHn5U/AVr82ui5ZPJsZ7HYdF6j8NCkeoVsOAFqbUCUo0StwQ66EWfpa53Kck3Xdh4BIgbE4R7h
zUcVcHu2cwP84GlEhrUzk6Nnzz6sY7p4x4V8p8aP21u6syAoKgohvH/ARsi4leVafWe0LM1iYDb+
LJ3vtfZc1NaX20J2bh4MCJ5KvJEY5RRBDruhGovOKtI4mzt6WAF2BswTU9ansrNtwPPFe4wqJlRD
tPV6Sbt1QXIa3Xb3QGV5MIaH3HzWKgbS1Z+3F8S9h60eIupFhRuUahqmHg3Bu9ArYP2TREGizmWH
igwXJKcTYziCITgo2z+dLUnuX58S5GGonp8SbphIiEIJXOaVeBk4LpezSdbYapXIA5DG7WWJO8iz
00hPYGqbg3PhP7fKkJnz6mQFRZIzq1jUDUqHElJVH9VGge8M3NAgx2785ZXC6B0SL5gwQN8P/i1S
tlZ5WpqIQvN4qO8U7ZWXlMY/t9cl6h9EYBaWs5dyhMarwuKQZE6tF1kREwfjOc2cfkqtSjamfb15
FoINYA1B0XUUMPkZfvCassnNQTs4FnGCFjYXvRWJo4cLm341QCzMQZF6e02iSvA1oaEI8GFolnKw
LEEcWEdVCzhusTMgRQsk+RyzLf/cliF6T+8yQBroIafE2QMFfXCom+W9NxcxmMODpUVLTvPDnp+A
ZeDP9HPV+6z//vcSMdmLtwRuJ4I3IZO5VnpWtW5RAkVf+9XTbH0Cde706MKwH7qhzy8ksZfT3E3D
qegGGSKXeK35evGqANEJ6QsghgjrVWeA1PZqXsamB/yKfHTPLbW+je50oNN8MtY7qdOzt8PoEbT5
HmPQ1xEetLkfzQyEKWXsriBswcSvESTTeDTVzvFLpcgDqzSasOrVBAxTbJDc9ysvAgtGHI7eZJgx
5PLE7lmFKtSdrbKOV+rCWc26/mRpJQtM0MUcnGFqT+rYdmGht/SstYD59tM59y71PFPDr+16CcFG
zV6aMSmjrOqblxIEapJk0s7lxXw+SNHg4vKeMMHWstQC8Y2hlTGYboqwVMz+e2kpvSQvcYXb9L4V
nFASACbopRQnkQAjVrta54K1+LVp/+SP6HdsTvZnADEm94UetOAMeDOU821137EZvK0eTY9wZ3DF
hEvsGaDOWzUcf6v96dkbedCVu+pT/npbyo5ab6QIbqlJnaZCvaeMizpK4RwVYFR3PgMPq7NKX5XB
/NjC2/ifjfzvmoQrbBmjk7a5UcZjZc3BpPcpsGssNUxKYw3TYUwPt1e3YwjRKwL4D1xdgL6IzgVL
i4Lj/5Tx0gCtEe/9XWVKnt+9Y8KygPTEcVPwa1tba5UFHXCDyrihLchT1dy7R1BE7mqtdJ4avVz9
tpd5mnuHhiYVGEO41Rz7fisTGaRsLCroI02elhCMsr62/iLdn/zt9vbtWCDg6yPvg4jFRP5KkLO4
pFOdHmH4wBQMlYJx7AVkfsN9m9RduEyKdUG6lTwsjfITXbOy0tiudI4Ey2NmIIwIyqIUmE4HLE4V
d3NxJOUEPPruH6dDf3YfMqX/tA7ke11INGZPQ+FcI//oIVWGEZDt1k7m1KGP1UbmISl8XvucyXPS
f3LD2zu7p5h4oVGLgTMPmE3+9w8OQZ1ZozOBwS4ux7sBYDRGet/KSv57monRyfdCLiYORZy3ybDo
tKhcRuY7ZzQvgLLA6f1JRk/5Pqry0ePltxq00WgF43EJuqe3iwGZjzl5VVvHS/uUgQSwTtUAENz5
8GyovloDb685VhQ9Bd/7ZPSV9rHxDonihb2d+hP4LElioMl6dDAYnT0O0zeNnMHxeteussh4b9c/
fijfsQ+7Tlt8PsuHOjYAoouCNbjRj2tRSc72WoUQzAD3idNbIv8nDuOrtFumpUCfmM5eixcDMfeq
lWdAk8uepevlIDnPQSzR4wq0E9EMjB1FN2Or1vFcNb4GzCZF+9nR3FfXJuCYINaEfqKRvGrFJ1dV
EOcX6E5dfUatI1F+31boHXcBvClocMUjiQzxVbBYTxgGW+wE/Tj9kdZh8lB6p3H9nVV3cBCOZJzO
1aoDMxsUc/Pv1sqeO6MPFvvPlB1vf8lVCwOu7eZLBKu12l2r6CBPim3nYC4hOp4eaciO7FheyJN7
xy7GS8P8gvlDeWybh7XwMX9x+xuuCmziNwjPamugHwTY1EgxH75NIQmK0KffxgfZ1Xtvktleve1a
BRuZ9aOiVKMHGxnSUDuyeLyYofbZOzZ3eOvuiufsbo1YNJ6d8AnosUflBNTgE+7WKX38c64+9T7G
os7s1BzqEGjDR0diTq9fKnwf4h3cBR6/2YKd6+Y+7wCEWsddUfTHwlhx/12nD7SS0pNq5UY4EDsJ
63qUHcHOLYRkniPRETM4YshlrGVu63lex8Wq+GN76mjQl/4wXm6f9J4YoDehqZ7PfSHhuTUplQK3
QJ27OlatskTkA9YIs7nvQZqVydIxe3tpI/oALRYCVpAJbkV5sOWu18J6zT3A+iw0i1IWG0kEJDX0
43T/WIXMwPCPF7WLe08cKxezCuI0xOqWC1qoSB2X4GdTu6MyvTlYWP49wRB7omGgvARKbBpb2nmS
jHxfzSzwG/RBtpixwTBkMqIrto779ZdHToOGBHb6T9mNYBPyu+aZzr8adkypJKKQyhWsRwKetiJv
INdz7aMzeYdqeGrIRbvzoEcgy14p8B+X7w24QW5r0p41ByEOSpK8koc08fZ4c71Za7b0uCpKnwek
qHMU4pEz0oZGVmPb0ySUZzkMClwrsLlvRRFzmTAwadZxZgHm1yNEOVGg5PhOMq3HxhvzMLcdCjjC
upNcl3eXUVSpD6I9Iac4Vd1aoo+9jlPbCozCfPXs7+N01Lz8yMzxoo2gVTTDFTibn7zlgPhymu8y
/evcl/eJ3Z+W8QmJ+rP+ZHeIMm8fwNVILle5j98mHL1jZoYD3BEcvXenO4dBO6cEYyocy+uYLk9e
OCNmwfPlSV6L96LZ9abwyTbAUIDQRRA82WPndTU2pXpBIuXyCAz05IvdBG+9rwXIrPhjUIa63/pf
/wHbSVAcMGYStEF2TI/8v4sD/KkwkbgxXAmuPgq5I2TTeVO0JVi2sR9tTykmGND6RLMmaJbHtTo2
ZX0ifpd7fr/KYOKubwAmBfkhoFMVKT+xWg4ul1mnQG+L83K1fKdPo8RTU18h3fn2SV8b7Y+CkLLf
6n/eG4NuFiPa+pgbJYXzNQWcV2+6Qa9KNtG82kQuibcpc4BbDMBtJYGiaEIWBY0aHiU/kV2iASsr
InlkdxR3K0XQn4HalIw2Q2eX48EJHAO9ffO6LkBEFyzN6hMLtGgU5AZKCFqFwW8tU5Kb2z06ZL05
tjsmu96/8INnbZnTqsx8Rx3vFYnaXrtX9dfbh3ZttLBIzB7DXhnIIIgvbda5Q52oUxNPz8541wWt
5a8kSL4VRGIHruOmrSB+ph/W4updnTvox49HD2PxB6U9MftofVZ7ybXflfN+33mGGyvaylkKw+xy
qmLPRgu36auWf/IGGmT9nQsg3Nubt6vxH2Tx8/uwJpKMndumkDUCHcgIF40EaRdKkyHXNgNb90EM
/4wPYnLaK2bizmjucoLU9jE6jf6nNJwO6RjO+vH2mmT7J0Rzbur2VbVoTWxnf1ySIzH5UiL/p9hS
oBvZsoSneaFFVbeljrYu2mCaq77Pnbn3dX32dXQ7s/qYLNrjYqSSySDZAvlnfdjNYQJfVmljgf1q
3peJeQYR+8GazshR+I4h6fzeXyOMruPwHLsIXztoc4r+aQvC5j9J9tvSR9+qfCijVmWB8zRrk0Ql
91f3X4HC8dUr2j6WDpuqWT/zxB/cLhguiflov9xWk33rCHjV/7sy4fRsBteKALguzrOYfrEU9/My
hlP+fenZaZ3OHvx2r6AXxOkYkZLo6PsYyvYV5Tfiv8KFMwQ+b6khBm9jtK7XftYOha9YBTL5Pdou
/dRevjnagmIFejCdMC88gFkaXfY1se38YFd5feeOCiA+FSB5S7aFPz1XX2YDeRFRErIIpnBXq9Rj
SjKh2656yKIuUBxfeS2e6Ce98tenfyOLz2xzSik0JAimzjKqwcsWPA/EPWXmN6PxjWQO7E/DFIzq
P7oLH6c9/SuZHtJ4yE7x8cjt7fFKvCKDBVs0HhfVChPvG+s+6eCANl6U6TVd3+ZO8kLxVYg7CpQ3
NFcjdYjxMeEZbjVtSFgFI7u29RPxvPtRW8Lbq9q7pah/obeD55yvsCMmtQSAYe1Cl53zCDMwVRGh
UzCpT1VS+mT83pl/V4LlwAHg9kVkyxutkdsTbo9Hc9cZRgfkp+kYGONvbXhNVskV5a/Ph427kiFc
kpaSeaobZX4BVxzACYoAuNkBS77c3jvB4PxHCiCj0RXD+zREotpaaYsy6cnykoyr+okgc3JAejk/
d61WhUqf6Q92skwSx0jwWv5HKIq+AHcDhqAlPLydN1KKxOn8QnrT5rj8SgW+WNIty3HNzP4XIIDM
r+jfbY8TUZLhcnvJYh7qXTwawCAZ8FWI+IRL3inrqlQKdnbK2wd3PStGbKH3uWEXhjHTSc9fqHX2
pr/zbP5HKpKggNSCYyMm0W2rr9d8ypcXk76YShlSclDo98m+m8jn2wvk3y9qDkSAhg3YIOBqErY3
K9ABRTwyvzgeUi5u0h+TprB9FLXUwEhMWYi4d5qI0DGshhZyQG4Kb5ZTFctUo0/sZUmN4cUbpjnz
rby32dEjy1qi5u2CH3BJFyDxJHaTrv9iY+Fk85wWxv9tS7AwZrkWWs309WVte7QtZge38s7zWL2V
yvyPYTAZve3VlQEPDAowgDYAJA6yXML2Iv/QVaxj9IXA11ks0GSgANyznwr5VcuY366OkstClRvh
g4VEoZje0oy1LwfFpS92Nh3rVgfQI/owWXrRdckuXt8KiOKYwDDRGChH7+f2aWiKiTmD0TNUs2ho
T/dQ15OZzEea/C6d1k9p69P/Q9qV7daNK9svEqB5eNWwZ9ux5SHOi2DHjkRKlKh5+Pq7lD6nszet
s4XuiwaSAEa7VByKxeKqtRLy2JrSSs4jhG8bnMsqwimOo3lI8ax+adhiUFpOextq6Tz2BvJuJweS
ABYE/ejXLjK2q7oqC4MKRgUgQHFUoFfG1C4NZrioT0VO5IcK6EzoSEUJv1cHimt8t3LGL1vCgxbQ
b8CdiK7ZCamqtKDyg0peuAqk3ZbGKFlIawC4hSFEIw50PCAiMpeuhCGMFTIMyeTID2ll3XK1CZAl
ndDSWlqV21B64gN9L9jKI++Sc+dG1cthVOLEIC0wCA9xTbw62cvxB/b/qL3/w2gGShjAq3Dewj8A
CYWzliJRbMsRviUfMiQ+VfpsqqU3aiunwpco9rt1cqYqmUkHcDJdesObuO6VtFYeeJK8qqOOZiaf
6cqtnnQnwBnaxAyu+yUWVbHuUSOfcYuoIs95hOBY3CmxrA26/oDduJmg74bOwK2dOV6uZi6FKstg
g3685WEppxDH+rli/uv0oSIB3BVGdYawqfOaOrtIdVUkFYY52Q9N3ULA5zYv0m1e4d2cBYUcOuQX
H17pdJ9vS21HSRqY5g8JbQ4rozBHlYuzCpU0lC9+E9/MdXxhLzpjruVRZkYPmVQlM0JGOvbIJTEW
yhpu7mvcBnoeuD88LeOoQlPIpcPEHjMlM9UkZLLuaidHuitrHEvci9KnlbGdv1rwCk/zyC8AtEB7
nIgR6HE1YdbYklCrM+MQx+X3vifKbTrm6sbIJfbiZCq4Y2SIetWZPO1Lxbyr074+pHlz1ExJXUm4
voyygQFGezAKROiPQknt0nWDa8TiCr6ns+/q7rHP+yC1tM2K11+2EKxAb2V+15qhJaLXKfp6lOS3
17HPfll3nf8+7Ogv4vWvBVRyuWe7WWD5DnWHb6vEjV/Pr9/WEdaBz0Lrggjv56oSQXO+I+Fgp247
PVosTNr7xiZAY/0qeBWoeAwe1zSChOvNjK5GmyVQNGi9xXuXuH5lFTK7ANKSMC3jwBjBzGfk/sq4
ztH7YjUJNuZvONup8ApvIMk8e9+RWqke9Z2AFG73i7v8yVqpryyP45lHwlqRSJarndyQsA36PqCS
Z/qtH3tK61vUX4N8rA2fsCd1Q0JbdAtj0kDdSPsgibOSXYgcD/+ZIVAoAniAZ/jfL+Nno6dFDmvj
HusCJd59eozvnaA7ABDQBbJf3fQ76RGcAWugii+xZp4yDUkbnm0giPxb8/3MKCkay0xV+EVxEntg
jPITK8N53NgPNUl/MHWtLPYlmgsGhVnLsgT1qxhrJM5jlznxgarvlfnd5N3K+lgKJcjTZt4hbHSw
+F8uxppUWaoaAwmJouMxzoTSSIaM0etteY2ibc2UsO6tJFNBbARTYxaOEgQxnMjFbWNtgSxuL1wd
0JKBCt+X/NNkcTpMaoTtJX/GhbI1k+a+ZtoNGQ5ZxvfaW6+WeymTblNrjcVXBFH+tTjPbAs5VBZp
FbqfHBLqljdlHrF9vgFLVRW9l9JNqbpWuo87iPu6uNZcjyoLCwas2CD0xV10bpkV5jGuDGIqHbaF
bBX7tBwfHH1w3AztDFrb0JUxXphJQPNmSl9c1IBJFYxlRYNHM4KZrCDc7eG2+CABRLvtbG3Fq4V9
N7/KQ0zUAq0fTqPL1Zn3doYPwVwqd0YblnpANJRrA/YPOVTmeZurg0DHI2dBg4GQu2UGOJ5z0CKG
yMh3kvOUZrfUVlaqTF+y+tkI+usRRiAqAJj8pTN49auStspoCAbuiZ5IU/mS8kCVLVQv3YE3viat
JMFiZfYvv85MCmEk1RIV93SQ8Be/AMBPCvd77tuvn+qHYnmmqzquuavX2szEWvR/jKJwgIYD9GeJ
DVFKPiFFTBgNJ81jv4pb9kMP+u20Nz2e7lnn2SswiuVx/WNPWI01NUrgp2Gvaw/OC8/uExksSZ5e
Apy9XcOArRkTJjGvRqmhGgebaeJA0xS3v9j2rMG3pJA5+36wcbVYk036erX4vXL+eChMY2dUtM0o
PIyjHtCBx1J2h9TnWu9l2hCk0WfcbyrUaox+5XRYnUvhQM/MTJOHEWtW+Vm0dN8p9k56KuMxpM2p
g7paBzlNu0s8h9629RrTwDyWQqKEDfPH7Tk6nJ26OtqKZQa+/3DUpTzIeDchTyrz4HrkXMqQcGFD
8DRmLXq8Ul6aqRgfi47mNMxPiBGuam2zYk9Ut06CSnL76bj2KrS4hs4MClGNAYoAdnxMp+lNO5q4
EMZ10VIyvnxc90wEovy1E88MCcdRGUHDUVVgiDyPv3hoHe1P9gZqqD7I7hTm/sxc7fB6Ugt3Grz8
QfGUp+sfsLx8zj5A3JqyPtCxwfIpRjd+gOSudtNv5E3vl4/N1tr7K+bmffBlwZyZEzcn8JlTN8Dc
4EPx+Yf6+U2/44GWeMP25Hzz6aexYnFtJoWNyZPGYOAfpmEV3XQ6oPFhj1KDMmNokofikdI14OfS
MQ8typmAFUobeNe6XKuS0hXoAMGM9vx2AKQo/5X9qIrN9XFcHsY/RoRNX2oxHeOipmFUqhDNnsz3
RK0Uj4zDmhDWUsI0Q0esuWoIsL9YpcxTmteQaaNhY1A0ZRzGTbTXTm39ZJiHmP4sq934CP09kM3L
3nUn/8fm+GNa8NKqVRA7QMw0tIe7KPuszaPWeDWEmMvYHeVjrfpV+dN8bN9o6+n1c6wnbvQzA/F9
Xd4bzotubyiATNc/anl6/3yTEPEY60vwB2M4YipFvlGm7YZBdMsHX2coTX1w3drqEAhpD2rEjBRW
gcOsTjbVb2qArHMz5z02um9Ngzfx4WBmHueH4VdClX1v7wZlQ1MIrwJVTDx1wkF7r2n7NlvD+yzv
rD8jMf/8LPaDlBDMLPPsyOyoHkxvYPvOdZ7ib/Iaq8QcFL4Gjb8tiXxrBt79DLOYB8GoFHccK+LX
er7GVP8/QuEfM0LQL3QnsXkPhxznSbWC9NRVbqq5zLdf6CH5vD6zoi7zX5EfHLZzHR4YA5EJSEpa
qYmbDkcMC2TnFmzN26J7nCWsRnVTOk/ZnlZPfe0d+YddH8d2k0l7vNArr9e/Y3mF/fkO8Ww1nXRo
ZR2hJDd3xeQZgM1v9ekmM0fs9jtm3gIC0PDaVQ1/gELHUNTzcwgIfk9pfS9Fu1Z6M5mrP6x81kJp
C80ifw+PeK+g3cS1DKCJsOuSV8ne5PVuTKDCfofLWp0V93pbelDzOFR8lzo/VfrKOpcoDyj4jxoN
8lZHP8eOj5u89DOD7DP1JmaFP1XWUevdzB4hpLn2rLIcKs++WTjMe3QJpzneNUL9qfiRhel9ecO2
Q9A/6i/JfRpKa++Ai6fAmT3h7M5mxSBIndOwjOJpM9aQ69RLSO6hqWdVDnVptyP6Q9HHwTkA7YPL
3Z4xyG4oFjZHrgHyXYDskMV7uXvQHJ/LuyaZUDh/1KaN2XiT3bkRexwhHDO6OvNqJPtW47J4Zeku
poXn3yTEYo6+VIk3JcYbwrr19KpL+CxK/EKaNlrzM81sl3c/8Iaxub44Fyf63LAQlXtNnfSywZ5J
4mORhxp4mTVyZ5VQArgryAavkxEacX1unSD0fd320n373LQQdXlfahadYJrLEsRn0VQdnxhX3OS7
ra51oS3F3TNbv8f/LMKbvHJog//CqlBcXSbusLZllk7TcwtCyNV1qtR4bKIhU8ddNqp7Vta7qVA9
2UpWkGWLVzSAzUFxDYICCOAJtmJijlyV4U2dBzgVA+nN8viWe8NNdzOuZAnLS/PMmBAKpslqqrLr
YUyGfK7Xt35n8SMPIjCypu1Omr6P5pou8mIt4dxDIR5IJh6vaw0xU+2YO3LPaHaV6lWPzh2EKoqY
uKhk2K2HtgVLegZZ6vWVuRSNzq2Lqf1QZ5ZaI/pFpV1sY9SEfGfQcW71SO+vm1o8qs9tzd9ytjIT
nld5Aa6VMC6O5uQx+UaRK/AJ39itKw2nrideXN0VG3stFVkMg2fzKoRBZbCGKR1hOLF2g/arRAnD
8QYXhC9bYn1Yj9f9XDoEz90UAlwqOUbFcfMNSX5byXlAAbJC/2LUoVIUT8iG/ev2lr2bWeLwUj8/
Al8OaweSGiluRgT5vTHrBaMZwuP9ljW+HWrVai123nFiXgcw0N/mhPUaayk44my456C9nAfxjfJg
eZAfQz4BvXJUodfuZosBDRVEPBGC3xS19Ev/qipvWRXZMJhIjqv1ZHInA0WE66O49ACizAx4/zUj
HA8qyYEGJDiXaXaXaOiK3ljlHZrZsUFdfVbd/QRrDlDwZu4WY+JqqmeZa2Whxch69g3COTFwB90L
FN/QQzN8qx0VxZU/i9zj9Uv1oX3jvpneZsqjzQ+1lOPpfa3GKLbj/s5v/wwCesUuxzpOOiJlrYLD
WcYj6yF+6nLXsJ/aFGihbQlJknTXpA9pf7Lvi5eUbx3pQDK0AY7U61S6ZRYY8dRvpHzt7QfKxu3/
a44grH75eTk6/1B8wecxeZuh66e9TZpt27xP6SaHyoK9maJ7KT01creXIVRDp861yzUG1MX9/fck
faGanKJB73rVRPls6yQ+g17LfbgmzrF47kGkBbrjWJGz0vqlp5mqtqUcqyR0jinFi4c6Bjr5YNYp
b37QqnVbrviVHRjd68oQz9FC3N7nhoVtMPUpSF/7kYRR+twmv9jjLUDxB7lx4/FDom77fn/d4NKS
B70NOHrwHDHTqF06ypsxgaJ6jbhhULRo3cnsqY7RoUTX8u6lMHJuSHCMZFMja3aJt8ahdznpPcN+
vu7K0sI4tyDs3qgrDaup4UpqcE+FZvfUn9LsrqfvZb4xujXp4UVzQEWDsA0VK2gNXI4cU4guGfNM
NUrplTz3ozRzWT2CIMigHghRFV+j1ea6j2Kv9u8IMffBwzBYbfBadWmVKpLFoaEJq37zUwrBHmtE
/jdG3G5X+umHFnhq5+3+KQpcNCs2Q6UDn+SphNkWtXm3uot/aA/yZvohv0j/Jr0981BkQFIIy3uz
x+MYzSLP7I6a5TfxvemspAmL2SY0C1EpnsEmuPRdjiSQL3o3anO5Om1l3ECkwScqKZ7Q/X1Szby6
r8Z0dFlZOifQ1DTf9NSg++uzOS8RcbOff8K8Oc8yMqe2NYm1lIaW4utV4ybtvstHN7ePkr6SXC9t
PyAYf8Ne0NEmViRbuQELUolyUGyX9oHxynBR+pL86w4tFmgs3BawNNHtjN6oS4+suitwkONuYo1h
Fx/68hn7Tpt+lZ85IJugbWtTl3xMxoa+R7LfO7uIB+CBer/+GUvOnn+FsEmKUWmlusZ9L45lc2sW
HKhUGSIj160sJtTAoQKqNdMGokv+0tmpNbuopkjesyQAGzfEX9QAHIJS8Q2NVDi3vdK+kU9d8zGs
Vvd+73Nx6ZzbFpZOMw29VTlIA83hDkoch6iRDm3B9mx4UuVDJ8+vktQb6leV/yRd5o3KJu1Oo4R3
5n1Xv4+G39GdoezrYoP178fRm8TpPlXoTicMYhvSng5pQLrtvxozXAaA3gXmWxwz00RjVDMiW+4Z
+IPeC/lmmoyd5OqguJyek3RPUA+t+MZaORzmufg6XmjS1tGiqgBZdzlXzeRAWh05UlgnOiA2mQMy
Cy0pt6MEqejrPi6uPtAu/tfUfMSf7Woz66es6yc816CDIEgaPu3QX/J43ci8hK/5I1wDOjsCZrOR
cW3lyi49JNXomXHqJnEURvFb1NuBFa/BoBazItCK/+3Z7PmZZ10ZAbjEMHm2Eu9jqAIYOfUsDdfV
lvixVvgJ0JHmdBpqV6ajf93jpRkEldGMUwIeGqRCl8bRTZd3Pdj4Qh00ZYFaGPlGShPJT6mZ/4u4
PFO9ysiIQMopchhLkPtCK70zl6qY2+D9nXQ+uKoCuTODOF/JwBb9AgPkzLMBeRQxZKLCWpojTdJQ
ixKobyWA2JK+Jn6bT2uXxzVTQlzU8xGAFsbSsGwyc5viOhykaUw2MrPXijmLAWqmH/2PW6ZwlZHb
VIpUamahzKtMCxq7ajI3dmqr3VSkm8qbaFJ6Nh4kA7UsT+41yM/1pI/AIjQpRpDiqZAE3FSJttNo
lCp7Nllxe2wcdVB9lVD8O9ZyrfTa3pLYvRUXpPqlyEmJOqKpDtsxMmjhGnlljke7V0F5HZtDXe4q
mUN/puvkunFBkFHYHrYRmrbWDoeFKDALdczQJVQFQCR+uVydkWWkVLUUGVMZvE9u6X/WHnF/olvd
peABuL45lg5eZIW4kgF8Dri2KHZRTimaEu0mCyv7QzGrg4UzKdKjBIgKOZSKz5qDrElC6TmbTu2Y
3/Qk0NPHvI82vfY5SGFkfECB4+P6Vy2kyBpKMWirA9IVjGdC0M2dPmsGHrNQTypXlWQ3l/ONmYH3
jG9AqODy/vW6waUIBYu/+yXmd1dRoBmJI69HibCw2TSKm0MI1XM/tbfpqQ2hXf4vjIH3dlb+A7Ml
AF2XU0xbZhWgcQIVz74L2bYt3e45O3jsjh7KFTDQws4FhuOPqXm1nUXeIoEttZv9ynA8J7b1mfDk
zVDYWuhbXEjnluYvObNk9FEEMTJYGg99ukPTNF4iovEJQhUg/toV0k0eQPJdR1cmWoyfbfkFXc3o
bab8aWV0lxYPoqEDJt6Z5VU8sZkNPT3OShYO1c2gBungZfIQOCCdelK/Vw9lGeT3cT5rtDN5dDPy
kKtuMmyN4uH6hywk6TN85u/vEM6dyionWkoFCxlrXBCbKCXUM2doSbxGCbUUMs4tCevJ5LnZo6uX
hfmG3Bdrj/C/u7CElOHCEWENWTEZxzzCgJLRswqfVluaPlJQSx3zz/K9SNzucwIkwZNfxl3+ZN/2
mPi1nHnp5XTuOEBnIejzZmXDy+XVZHoC9ZoGyyv6Vu1N+5a33uDLteu0bvVadZ7S/2yeIduYV26t
QbDsW9m5ytaqcNnMVzHri9sKgD5IRs6MOo4wtyyfukwt8TXtYYDA+hS9dtKR2XiIGvmukY7ABCTG
q27eDW2zYV0N8lZyMJJ/SNY03641rDAQdgNECeJCIU42UzpIitax8FnR36CI5No2xHS6IDNAD+ur
3S5SQl16TfW3Xls7qBZnBOrvyKogqDI3Y17OyFBGZWXbA9b3A1o+g72+n97LLdmyvXXfBU+ggvPk
d8eXwYBWH9uVuLa05P8Y/1LwlJOuyrk+sRDswEAq1Ecmr0Lr50kU1/18FwUbLzDMEAW7dNDIxhr0
1zKW3HQwuZfpmxqPHdA69Yzn6smBqLQVVGsKV78rItesCuUhA02KIB2ePfM7vw9yn4BBb9Pc6V40
uoPb+uk36aAFr/vmzjgNj9v8obsdbpOd8avw8QL8QN6vh7Hf9YxrHyRczRM099d2gQ8yXPVQv/HN
e+LVHv24KdFx0PltYITODmJpn+Xuvjg6+MbqKD38rH0riLfOk+0DK7BvdvFN5r4in9sq+P8m19q2
j9TNvOsfKxIB/t4R53MmLMqmKJtY7fCxIMBEnxm7J6aXhY0n+epLoDwYQbuLbuWXdt94u+umvx47
QDIj+Z+R2Xj0FGvcal1aVNfHKswkCHyAaNJJNngybhGeUGWLUPS9bm/25HJa0PKE1QlE8QwWE59X
uJbmXVnxJrSf4Gi3/wmIZvXM/LX660K9a6YTnXVtQPQKIXchyBi9bjN0yMEQ2ScAGLQPjnrqe921
Bu5L6b5s0Sa8gg2ft5bonAVirrlaCSpqWTjRaqeLy6IomlCnxlGh6Nh1ko+q0zadyn9dH8evkQR6
bjIEqBRYQ1eXsLyjgenEBrQqjGv5BFoJ3KTWJCW/ZgKXJoRFadM+5+ZYNqHVD5us5njj25WlT2wF
GJmVM2HFHbEfKB9TszUIbA2N/hBn6UaL1lDQayaEBSFzkxZKO7szQkwwNlwav1yfk697CZOPqzrY
cvHnF2mWpI6KsjMyzAkfoWCC5qw6sf2JFL6RFQEt+1+OXK30+67ZFI504G10OYpYE7KIeppZ7kc7
dnP2DfHEbTtgbfTddSeXhhFkCSAymAWuQcBzebxQjVq5nmMYjWk0g9GiYIQy5e/XjSzUGueh/GNF
OE76uNKzUsHyLt36CbRgfnp6iVp3OngG8YeVhvDlMfxjbP752R2ANHkxGU7ehKM3ji55c340I2jr
nq/79DX5unRJ2E7MqcCeH8HKsEkek+e1E3hpt/4ZMXBoXDqh9JiFuEHsMWo9kKbQcDokeCE6NVp9
5bhaCnPnpoSd1KccgLNpjuH1Tw4SHrDTPkn/lBYVZ+I8XhZwj5BDQZgTgqmil0lNCKxMg+QzviWK
tqk0+t60tnt9Zpb9+WNpXvJn8+84CR0KtWnCIndyN1IhW6zkR+COnqWyWMkAF1cBmsyR/AL6je7f
S1tG0wwpNUastTL28wRoPOV9QlJ23aPl/YPMGpzoQGR/0QHogaHnygQzSXUT1wBlq1UgOfme22DY
TgLVim/BZe0VsfYdRMvBEA+v179g0c85vUazNShsREVGEjOQdORyE2bpa+HAzewUJ2vw4jUjwsY1
W+iqs0SBl460SfrkmEn9NyaRlRi7cJWEVhPyafAQzOyyihCNotiRWkuPsEDYZ4TKkmyDETTzwPjI
KgispszNpk+1B1ezBlmxIaAdC9oC7xEFvTPSwlNxBS3JI5+S3fVRXkgcL79MGAGgVUrSVhaOHFwi
fanyo4cKQPdf0RSwW2vXK0AF+9aTdWt0G/PDDu2odg09XLvXfA0++Ay8qeOOq4IHX2xoaBs9t6Oh
Q3Nf6niJ+m1QlWPGDiNzDXP10W0+0i6zrLlSjds0QNHzg6bgsyRJxljrvJ3RyBNxR7av0rfCCYwf
cfmGO64LpKfEPsEmtLJ3vx59gCGBUweUL8i7HJFk2OYDSEIstDAm1g/DPFbp+/XZXMhZYWDmJ9Dx
nIc25dnzs0BUtfpUZDrtwqbuO9N1eCorN12Kl/4Ta22HbPFv512R7FbzdWZPkKJPS2unSsBp+de/
5evWQgM93vrmOwG6Q8UXcDmd4tSOkiFEkVohPlg45B0dTZn70PFb45v4GoBhTIVeyXwpmFlnLv1u
JabE4LIcQinL9joba48riBkDHXB3zNdS50XXNKgBgcNEw1umuJuHqWjtmg8hYC7yAUzw5u0Awtu9
asl0JbNYNAX0mo2oAZEjEcAfEVNOc72DYyOoq9Cbmu1Uo9BASY1mw+sTtjiGs+wLLjvz5WP+lPO1
Y5OuTCJ1CGlBajdWd0kK3tFxHILWGKfgurEFGOnMK4UqJaAgczeEMIZ4ee+RTfMxlAfJ+ebEZt25
hRGD2QqEQs7kxdbI02/Yx5mXxnG1sVhjVQdSWtk7bzvc+awiygYIDivdY9OzjD1f/8CvWxXfNzOw
og14VmsTUpSqbcFRjZbAMAJ4+MgsPZ87u9SVYfg65r81nmQsXnumwxEOc2uKLanUpDEs0dB1RBf+
eDAlKdk3RU0eZb0vVxB7C15hdsGJAwwO2qiFW9L1Efq6NGfuzD+/SxghFIjUyIz1MTTvtfd0b75c
//ULTxOXv1+IZaB0iSEth9+vQlPgR3pMwr1Tu2gC408sm/9esff1CLq0J8yFwajWgqd2BG4TUiXH
rN4qL9T8MVTbAVhRW38YpEBpXHnPaeLhkc7th/sq+Sj1tR7+BeT/5ZcI0WziphHzQUN3bRxo7dF8
M/mNinJc+UY3Ze7JuQHaV6e9e1sZgTnDvzwXL+0KEcBRdWnC280Yts53XvpVuqunDYs2eKt+iX9m
2+vmltY+Ohdn/KoyFyCE64zWQZaG1fkUklTF63tBRmCrozuHlJHbqcUaBfHietJw6CL7mjm+RYoL
UjczxX8xha2m+ib5TMGt/xjtXydl13Y2WMeJvbnu4dJuM8EjA6pzQChwCbmMqKOj1ETr5QnXArPe
UJnyzWg1a4Wq+beIs3ZuRRjHMnOSaOi7KbSrwquUaFvwbXuDnn83OtoOXUlll3YJNHxAyYmrO853
YVdmTZZTSKBNoWPH7FbGPcHNGqvcK1KtbWu9CDtKi/2/GMczm8LO7JSq7xGkYVPuKEBCfNiysrB3
/8YKnuBREAOS9UuPGnLtxmoIXn9VvbmBzvj3HlilFSNLi34mF3RmyUITCe/lkhhSSM+3Mp6Y1WaI
b2LF2qiR9pBZdu6PxNBXBm4pRCNCA2+FG5yB/tpLayhfSkXEmRxOOOLc3m6bnxjm/NbI23LlJFtI
PUFohkriTGcIBkVbWBhxp096HdlTCNijth+GHBIhaV140H8YvTyV4+euwbuj1UOHpqwg0Gz1jrmS
LS2OLt7ONWQv+EvMlubGFMXqUbuYUDc90BQi90RrRz9F5cRLJvvjX6wYGyjcOUuANWEyp1RlgxWB
Vs3qhnozMUV27YpL3j+3gj4CCyiFmddUFFk1mKSWRp/IYWH193malm7rtA//PxtiDHFaySIZ1n7K
JMUlXRN7nbP2lrnwVA4MG7IcAxERFW6RX9dKrdzW2AArqOAf0G1bHy17dPbRMDYPrYzCXGrX0MqK
Qe2f6RXwpfFoukoUj0EJoHdgEMnZ9HUPqYhynPxWMsljzPXMS7KRrHRyLW0dcMDgTQPtiNAhFs5C
PKWXucNUGfjPKPJTHE9h14DwqaVZGl4f/GVTkD4EoAlEpyJvrkTVPK5TRw5rqR09NUu6p6K2ddcY
gQS5bmrpRMKrJcgJZ1FlyG9cBoTBMAjJag1rSW7j24nSKdDVRv43q+nMihAKmopBXAQRGxTUrb5J
Wl7szazVV/KHxWGDPDQ4f3GlRqXo0hdbzYYuNWMlBLMFGDg7YAf5pNJblKTMlS240GyDlfvHlkiw
zXWAcKhkyyFDRQEvQHaVdycFYhf9LtYmuT11I9EgOF5PXeVrTsnGnUYcuXYhT1/jyT4zWpTIMt10
ZWLUsdtUBlqfC52iUeH6DC+PigXqVdlC1U68m0JjoZUaJZLRIJfyg9JYxvdR7uv7qC2clSeXeYDF
xANapADy4f4ChLSwRQCJs3jjpArQjerTMBnvVak+JEYYK2gAQfY8Y0ualZRqyT2QTc1nDGTgIER1
OelVok/lUMNmX/EE9PKQuuJSkmwAnohXTC1lOiADh74a5h50ltqlqRHpQKcUXAkTCjb7Y2P6QxRA
e7bqV3KCpU15bmj++dnFO4qiVKV2MS/k/BtLiJfFbKXwtHAw4ngCcAP1LtDJiuTGvT5ftedVEdfx
IW/qLQW7h2v0DMCWp+sLcCnPxgvtLN2OvWBhdVy6M3ZV4gwd3JHBde6pceebTaJvyFANt7ZeSV5D
iv7UVDpe9g37xmzt8YVJGl8Z1YXOD5RL8AaAXBVrRRELyDxD7zRkehXAJEw3LrKbQUdvvvpc2RBB
UBWvPOgNCH5i1e85bvijeVtnbdBm3R0rir2Ux8PK1lzYLxcfZF8ODK8KR+rVeb8knqmTjZoVxwij
0I69m0LysxxP+hoIeGFtwSYI4SyEA9yxhP1iDxzCYqSGzZj5Ov0m52u94ste/bEgbJMBVy6nqWBB
r5Jok+FFzxnCtidPVVehmEHu+RCdSqdfuYcsFZAuPBOW2YSyLs+qRgnH/MNMX6RbiDy4xTQ+Ulnf
FpS4RePzkXiOVgboqL1NC5c4KwSsC68kGFzoVqvAPAOjJZKk51OOnFpCjAAqSwNOhUu9l1qGl/cK
wJo5Q/ExOlCz2UTKYLo51U7asCY0PC8bIQxffIOwrKwaJ4oz4hys+rR9kyUZN7+869qXoUOmNIHs
+9SnnepPLF8Tzl4MK2fuC0ew2du5Qmb3LXQjSPZPZK+ebr1P2VoxeTmo/LEkHsBlVdIYkGXEyDCD
jDx03m9RvKbP5WN/p7+v8aYsnDIYUrBi4flJQ7Ik7JoqIiTpaKWEZnPStVCqN/q4UolbOF0uTAjb
puvULBv7EtHJ/AmPwDKosre4t3Gc7a8H5OVJ+uOMsFEa1hu9aWKjsMkDQmhn2MwtzOIuG1YSsqX8
/sInISFAzjlCeAmhoEV9tkz3FduYte5p+qeKd0op6X1F8SSqfYMQ7Wawt7zD5BG/0sfN2JkvOtM+
DSJ/XHd/MT6dzeU8PGenq4K7mcIMDLStvCbElyPu6lCwJz9q6S5X7rQkvG5v6SKMd2eUWE3wMqPn
UDCYt5RQ1CiQN3RuhbWqgSXhzfxgqmsDqcQf6jUY7HIUOrM4r7UzF1kxyeMwj3udRAEvoZg0OVsO
QdQx3urSW5Ge+lbd8kIu3Lp7NpqVULx4xpyZFwJQy8oRwqbtDLl0ILhqK9St45IGK+O6uCkhfYFq
BugzwSh56aVVDCDMy2HGtD31aa9j90+g6DqpLqo1INfw1q4xi1v0zKCwnCFGRPBSho2jQz9kzCq3
tdVAUl4ZT/xm+n7dvTXvhFUTtw0nk4M55AX/UbdZ7tlUUVyWZal33dLihjhzS1gtvTVa/TjA0mQ0
ATPuUzuotF1tnpzR43zyUIxasbgYgc4sCgvEYT2jvQWLVpdv7Wg3dt9rhqa5bnPdM3EjADCH3sIz
ySDBNW0qdZWyCDpI7Xc0cHpKBciPpfCjinLQrJOiktrXncLNyYNdPyRjVPnXP2F25eww/vIFoqtx
SRr0ORcnXHwh3ZemRuKmJp4tLHaEdrg/SdvrBoV18x+DACmiTAHaShGNrMsNkGQRXNYzlLEjL2G7
yF5TEREm8LcRsDEBbwnOawCuhcNqmPLcHjpanAbjQxuOURGDFsuNjRVfxFP+LzuzI+guRhVWROzI
XZyA+ATaWU6c+bb63fEypfAUw1U8R92q710RNglZScvFi8Jvq7AHtDNQ5WieELIYedR5hYeP4hQ/
S9KBnkCFSx9lc8OAn9e2ozK45UdENmW5LUdv0P16leppXpfiqtEN4DBRlZnrYkK+IU86j7T/I+3L
euPWlW7/0BGgeXilpJ4sx0Nix86LkGQ7okRN1Cz9+rvkje+km9ZtIjl7AjYCdIlksUhWrVpLcaD3
eLrjxCPrv8bOIy8V2enAh5zq7+kL/3rdc7Zc1XQAIgLGGy9p8Zwy+skYNQdybTkujF1+l4LOLK8r
v0j3unFbJ7IOty17uIVAOhotbnAmwYmKsbUGJTHqyJ26p6p5Mqv0tsxfSrzjHQXSPm33cH2AW1sD
xxI06ZAKRlZfmFWtturKqyiP9MYdPo363B/z0Tnlzawdrlt6F5kQFxDJ/FVCFhkR4DcvzyYN2kx2
46Q8WtctOXTH5JAcmuMInfKkJfEeuKmje0puuiM74Nl7aOhtkkdqAN62iMpa18UbyLtDn3+NMNNa
s7DSzTMeGdVrpWR+7L5k8W0WO/vWVnY1t06QX4EC4NP1WdjcSOd2hRO6Nd0lBi0Gj6Zp2plFMBSu
DwqceHrCGmvMd7kSeMlLku+0xwH9t9VdA6G1XradNnYTGqBQ3n7XP9NEWYzBzuKyHvEZzBuDzLnN
moloU08MK/HNSpInfk+/C0uvoXoPGAgUpg3oZFwuvZc4nanYNY9unHXnPoMQOQCidVcdLPz/tx8a
WdGnSUh3//7N/DfgKn30RYUxSXzLVwPNn8IZ4sYqMSQFka0T0UCKFBJwgOGsR/Dl17F5ABhmwlyY
/UIguQohmPR1sab71lmOaqagJeEWaKDjyOZwtvJDxx3JBG2shoHs2coAjjamDzUZZuZl4Y5FG/Uj
RHgg/kia+Ui1uwyv4+v+txFgsM8RX9CNAJCI2PCcmlRdRjQdRaP7qQM7hZHftmrnl8upmUAe+GfP
qnWTwRpKoTinLKTUhE2WOaNeQ1iujdqc6PsFz2tSyPQmPu5k+DD47l0IVzpwMUe4FVptRVmL+2aU
J9/0fAjYwUX/bd4Hue6QlAdDXX+KZXTNwgURUgkwCswnAKYW8siWcB6mCis9qxtphDolC5dBLyMF
jb+hMzTstiz0ym/Rp+v3Rgt1myWVpCo/+AsY+Fdpcm1Fya1J3kuPpXlsL9W00GjOoXY1otLnM7OI
Qw+qV6dkhNQum/tCcm1bI9PFJkbL7aq4vFZl0VT13gt09oLKkCZz89KgUaWrPo+116kFL+sfuudq
A3D6FTUGJxXP29hs+0l3YIPSsLRCdMo43i7emfm3RJb73JjDC1Prn58Nx2Cuu7i1TSO4yufU4MSe
763hUeHmvVY+Xh+WzJawXpXeF71hmTQqB5LUn/WX5J94gJSrZPa2tsIqvgIk1toKCd28yzENvTq7
VqnBL7KvTW9DAvmTw/f5TcKC/KbolsNUv10fmYjDWTfChUnhPENDlWIU1uoV9fQIQNVNjuMqnazA
njvfTaBfnXYQ0pse1CkhYMBfzLeCsf31r9ic37NxC+fL0HaNYykYd+UEVbtjh+LWUdAKd93K+isf
NsCa6QLTB9qPxKT90GZLPevwmJaiNxiZotR5WNgiW0RdYkYYzMy6skSJGI7Z7gHx2adLRTxD2Wvp
Qxrcot+lrB6bhUhbzz88YNaVPBueEEcrvRgVL4Zdqr9RdwmXyfTHFODrThK9Ph6475YcyIEC2IQS
qzBCb0EPRbmkacRcMwnT2gS+WJuQhl6qz1qmpX7BylcUY35WHRrTQZtR+zMtvxhAokvO/q0xAwaB
xL+J0wll0ssNwxo6lTPHmJlen6w0dN0B3eALUSR2tmInVLLQbIFqD65dwtz2Hk/ttnJpZLG63feV
/tUZTS4J0B/OdkzruREhomVFpWXGbGEwDXuzR7/6WZvMTzR0X6egGaz7zL++ITZnD8RPaz0XCpbi
jb5vmZFOOkblqfdsfvWcGvyJfqd/vm7m45MXA9N13M5AZoJbkioctq6V2G6GJv2oGiAmtdc6288y
8BGhuRBIGtB0+8o9iAwkG3FrOnUgij0Ai/GsF700MdOytJoJXqoe6LRLK9/50cQ+EoRjJSP33/KP
c1uCf4w9jVlawBaKqf5Y4N9aErxkFgTnSOJJn6cZFkC1CK7ihuT9n6U4308CoModwwTOHP3XAm7C
xWVPz9sljdDRGsgS9Fux9/zH16B5dlrnw5wBBQMXUHnjT/Y3C3R8ZftN4mjrdhcj/LkV4fx0NYuW
9rAOAUWhr2k4HH66uzy0yeG6Idlo1sU6G42qN5aiKlgMmjyBP33PVU5cQ1b02l7y3wsihNk89vJy
Nuc0WphF0v6hMP/HFRe8Njbtys0qTBe6ufySPrRaLtmDsiEIXms0HbCUM4bQg9N7hnxil0oAGlsx
TMdVHkcAznRcqy+XQtE0CmgtloJD54mDkrPM3NBrv/E6vL7mm+FkzZ6pK9kUsGqXhgZraKGeXGKL
u+bRytJnz7hrjUecTXjdrw0os8TJNo9Z/czi+kVnXrboJrfqBBbpvYKsipmT+nN+MweWQzQflLdD
JTkPNt36zKAwl6OKRlUbKatIc54SVoQcIoO2zIjILfEeZ5BDAEgODdkrGOxyWKwp24a3ahrpDzaQ
bzdqTsynJLT3fchuim/Wg7nLyfgl++6csoQcebazJT4jQp3+/QTdBAf/ms9At9LlJ7RcKSa9tdMo
n3fjw/KzCGx+48WnpX6wcjOajecWWaw75WdCa+L8odLbB+vCBLQ0T8YZ6LFIbb8bQGWnneqr/NYd
34r5bw4mpM3x1kR3oQdI+OVIPVpRq4zNdYvbHllVUAIwn8hK11vbHLcv5FhVSHADJXBpxYpXuico
tUaAfBw8LzvNaBG+vv229jkwr2j9AgprzdJfmgCepwcMxkVoB2+iWe2SF3t+niZJOnX1cPEAsUAR
tYrCW6B6EA6Q0TVSvUtiWEFLeklwvdx1Zu93AICDFGGZB9+gMl6LzVffuVFhaMzANjdtGC3mb6jb
jLFKmr311dbe7GTe2T09xsPz9dncGidkX0FQizojsvLCcdyBO82OMy+NcOtSkMxNwiVy73mx+6vB
gQ4T6Wlc/NY89eW6MSt2q6qlWeRME55CexT9nDklNvLxCn2gk0GyFCpdsvyoWKd/32Q27n7IlL3L
nwjhumpbbkPKNI0MnDqp2UJYtwA9uAX6t8Tnyaf5q6LdgebmpMcP0L7Vf0B0h++at8z+4hiWxHnF
DtR/v+a9fgUaVBtK9ZezoLhe3qIHLI3mcPpsPpcP7o9l1z8mD+OjfUQV7YCJQff+8NCAb/8HChTX
l1tf11P0a0DGUXb6175wlKQuquWKAft5ReJbK7B+TveAHpPxoQPu75u2X268UAmLkQzxp8QH+9Mx
P9hP179i0+nOPkI4XvQWPMwqh5/r4xO30WhkuKRZ/KY46M6OooaQg6zyusmtQ3slMUJoAtUcHgGX
814nGQN9PGTk88U42dBCd/rboQw49XbJffHjurF1ET9O8m9jwnXKS0ePJgzG5lN6yD73OraWLAxu
vqVswIGBC1unUryGpFrfKxUUEqNhBTcW4Cuyu19JDH1o0zjVjN+v11LDY7dJ/JoChXt9iNvbCgVE
4EVRhcZ/Lie0qpMmbqFSFs0+4iN7qLKg/Jy9LB0Z9+N9k+zSO9X3XqvPyqvyOnqBxPz6BvkwxeDi
AcgT5FRISl+ad/ReWxJ0sUX2w3RMWRA/M0b4S3wfE16+/COxtrlrsHfX4gLof8T+SNrWTJlADBA1
3XRQx4fx1v2Z9kSvXKKMT13jW8GTrEl8c5PAUSEbgboliAGEESLtXJfg8I36786hf2I+QEypjyYC
yVRu7owzO8JrD51PZT1kYxZZ1rO3oFrnBqUXmeZ35Tg0kyT+bB5x6xv8/0a1zvTZVdbW4bRpCWtd
8AtpqS9x0EfLJxQspSnU1QM+eIizYlDhHauXXFoqls6LmYL5q6ACMNEdR4+Bz+khdUP7ODxPxj5n
pHpunVsdZdJYlgDfuqYASf1f80KgL6FcF9cMA91NPwywpCWSGLPtHr9/XwjkzPHixUrx+/qtORNv
Ffgobx3nC1486KgkXGLu/7Nwv+0JMTubXDS1AxYRla3xlmXOvqyLY+fex5UNZDO6Wj4lBsi4ZI8t
ySqKJb1Bm1TdLmDW2LHoZIfXN/b2cfh7lUTaq6pMs7jlmMVhN4fx925not3m2D4rL17g7pMTzUmu
kvln/Op8MzWi3s470O7pfH/9O2SjFHaFPgz1MrT4jAR9mqrybRjuGi7Liay3xw8bAtdmlJw0ZC/F
qVQyipC5br0lSE6vzmH2rZvua+rHN81D+pmHmWRQm4HlzJ4QWFSzUl2wSmYRq/aF+bCsbGntozHe
WvNdhU7361O4fR6emRPm0FKaAfU1mAPsnWQDWOHM/VIHPHKYb9X3jRSTvT4Brs3n+udnoazuPYCv
E8zn6Bfh/ICLxKmN/kEzP5nC9viHyPN/L45nw1tX98xaZdgDzoh3a3Wk+yYkkoZflv/r+ixuRq0z
K6ujnlkxeieZ3WbKouLg3s+BeSOFb8osrH9+ZgFkKGVJDVjov083uIvfTjdFWIcZwEdsB72YAOTM
jxAGvj6ud12Ia4slhGPAwfEspvAOc68N6LA3Qf/bBoCqAZfATl7Y1uiPngMafFX26sF4pT7fVwf1
BqmIgxWgu9ifd38IJf2wpEIIX0Zul7mLJY3NAnYsB6DLopcBBba2Pe4sQEW835PEAndbUyCfqALt
ddBN0LhGhkGy0TcnF6gqT0cJYVWKEQaCFA/qE6mHp91ugHj03jyNJ74f/sn3eTR9Tm7KyEMmp/Wb
QxvV++5X9dLuiy+giQz7Yx/Un5Kf9V6a2ln3u7ji5x8lHFhGrKdJPuGjlLtmp4d10PpokA3Bi+zX
vrm77l+b1dMzayIBzKyndZvjJY2DxPRTUHlz8rMkhV+CvACtcpI7m7EVe87NCbF10VG+tAsMrgd3
6HiYXv7RdhQOTe/G78adGkJ16WsTFidrrx3iuxrHVnaL645O0MK3755cMh2UfQHYzvVpeKeeuTLp
YiEJXbW9Eav4rkC9Ve6UI/DwR6P3QWHRQHD7SwoxgvnZOJTf8eg72TfAxzgPNIRq4JtdkxbP0C/J
T8NX79UoI/EnKnFUsY3mfcedT5sQstulsJSKYZUMoJWe+fqP478uRPNPb1LSdYkDijQ9blLn3Mxg
TD15JCXGfvcCzUeShd9lb8Gt68P5sISobVkJYBjr/svNtz6/N+pfhSxV+RHuhsTduQ0hbveKmpmg
OIKDI2rSO4UMBJzxu3mXBBMI65G92T//uu5Nm2/Mc5tC0IZyr2J5LWwm7ryr+9pPS0DN4nzfJfOh
jpeT0reHdOweJtbfuR79NICxvs7B7LXMe0PjYaK5T0t/p8iqGdLZECLeNPeZ1874Mu8zAwBuDo1D
D1G4HLL2ij+ESjC/lKdasus37+Dn8yGEtH4cOR0XrLO6Tx+XAyAZD2ZQ7HjQSe6KW4+LM0NiNR0M
H7Gt9hjeGFrRcmMSb5+FI6EP1xd4029BioR6+kpZKJaDW9aqs1IkLGJpEzQaFOoqP5M16ryfPh9i
0m8r77N6duMwIcNjVQplkdYc0+yXNtGD4x48vJqmebif0ppQ24MwVu1nZe8Pxnigml/Es98B4pYv
xZdRcUjZd3sjrnbgcUSRzzwwroRJ1oSdY9ytNKUxzz97DFwurYxrYt1YwucDeYeeb+TTUXES8wC1
NgLVW3Q0MtGuUHcNMSH+qSdP5ShZjS33glwZcjrIDgJbL5YIim6CeApzAIXr+KFy87u22aUs9NS9
zp7AodYOCRr2ZfmHDSfA1cGBPCb4pwC4F5y6Ra8JXnhtGiUAvzUD+JRt3J4rmUiZxIyYr5oTk7V9
0SHx2Z3Q7hbMGvU7NZds0S0rgDCutHRgBQFk8vJ2i4WEPqOJxFsL/wl79U1aqt1wByAkf1tYv+DM
m7niVZ3ZopCaL+XNWFmnwp12TTM/L726u7491yAmeJ6LfQlxA5Q6gU5cP+XMVNwsfJl1VIX1PGRD
GrizZoT5BC6KLJzsNt8P1JUgitaI/tGkZeggAAEy0RGSXuk4ZHi8Yv7GKYTuN2nYCIlWm+ReeQDe
wb8+wM3VggTJ/1kTblGa006OVgGLYI5BZ39n8Y9YdiOSDUh4lQLL6ba9oqdR5yzTPgbZR6AU4Jq1
iumttyi6Ok1TluTftIlOzrXXAS3wluCEGm1aRclR6tNAzk9vd72z5wtk2yVvqo1DAnWx32YET2xr
s9aTCrVT3uiP5QhagiT2lU45TIsW8lpJV2yPMsn0gjc3gIkEhqe/N94Li5br0Ju1WgtgiGz8OVnL
3tNpMLK88hnaWK47yOYOQIYbaCVEXwgwXO4AcLboI+8wxFQ7ct8AWtbwQWvPd3G9/98sCaNSTHs2
2hJ1GbRQaclTkxDdiLJw7m5KiaVN7zgbk+CRaEvoql5D/XRt1irDNj25pR+zpzH+m1h4Zki4bIO4
rTFdthrK1H1WnSBkERZcgobawka4UA/67xIJzj7ywVPYgiWiZr+HfP2u+k6Hve1GmvEtL/alg3Ka
TUnSzn7bSKZy/e0P0coGOQcYTt/JHQX3MDPFtjiKEMbytiQPk6zHRPb7glM4Rtx2A9oJoyT9Zanf
pGfJ1u+DywBUtA6EL3R7dZWzAD+4rePNXYHTqgYVLDWW06R7sj7Frf16bkS4KndWkVdWnb3vIeC9
GDqAMvPe7X9d30BbsRwtgSu4EAmID+Uwc+7G1NZYGjXeLWNvjS5THt3aN0gggpwK9XLbMoVxzJbb
QuIYk4Xcld3MezVRCKID0YqTAp2c66PZeqniNvTbmnAroszpY5cBgZPRcWSghQLBw0wTtNHknQe9
e30IC5V1X6qsfVgcKONgX4+f+r60QD5btMFYjk8uW3JJQNz0mN+fJTITuEtTOXRcsU9povijqZo7
1qgyHdvNtUTCCtQtAHQhqXTpl03L526wOQCbxuQjFMoXc+vsQnvefy0IO2voy6nrelgAZvlzBQEF
ZYpJqo/EhsiqaZJaN0/dHypErNkHcMUZqPob7xSGglGto9pamsfJZYMXZmA3bVvf973qa93aK0ST
w3Un2pjGC3tCpHfcYuKcwx78iEBLB+1ItzP/i/P4wooQ5inN8UDRYKX2bs3pNu9/5eltb0tepJtj
QZRFSyUoJgEXu3QJkFcYTAX7aATm7EMOrV00kP0hg+W/6wNeMsvRQXOH/tQLG9fnfish6IGq678/
Jkx+D+CbzUycS23WZ7sySY+tQpP7tqvCOUtBO8fKalc51S82MBZlNgfuzEi+zo2xHNupl7VqvwNL
hLMK3+OsOhvOSvV2Obj/2ImVmkWO0zjx8pvS5ic1+V6z+Guasp1HbWLXSMAbaN1cSAa1L2RciJvv
KqbvHcZucnN8VTP7x/VJ2gipeJevOtXAu4OKUlhUI/G6IjcwR4oSpEto3fDhCzJXVJaKk9kRgmkW
8xpsjLhc0bo6QdProC4D4dQ6apV202TV/vqwNk6882GJL3Y1twtr7IE4gs4vYHZDHMTxibeSx4vM
irCgrQP9u5liQQuixvcvzHmODUkA2TZhQjERjXEr3vViQ/xHy6wunhrMmw6GoXE6jUFuvBjDw99M
128r6+qd3UI4dSgbclhJHTJBBTPyWCiNUhsHF9YEb8qVHwtvWdFIa5pZvwB9xl23J9lkOf7MJhm8
a3XYD5vszIrg0MDJuKWpK+sl5OS4o2+CJjZe7ls1IxYEcTsZb+O2Y/8eleDYhtNmyAekKMpb3U1m
108s/1bn96rdAsUt4xS+Ojhw4AmncqE1oDxdIVSZoYPqD1LdeU7Ul766YyCtlqajNiO+hfb5tUES
rZnCXCJZ5CA1hLGNtY9zsn0ds6frjmeuW+TDcqHHDjdg6PMArXHpeYPpThW4lpDF7ZI0zAqHB4lL
K3/mTCHzUGZf+lK1iNmzPOQZZzvIo79MRjsSD1zdRKtbaNDbWFyz47/AMpIQiHYY/pIOhY+94/nQ
4f5u5W1POq18pnRmgVNkMXhANZe01EgStHeCSMtb0vnZ6+vYH7SE3i1jogVVha7TmucuKfnQhEiK
gF12sqdIo6CMMNXSCbVkVEhpNjaoGgxjd31ytqf/99wI009dzpY6S7KoBpNRTYdASSRPt83ogsYx
gJvQifeBOg9Rx+2RlkU223rQksiYD7k6EEt269pKa+J8+W1nHelZfLH73MkqFXbsU+GFoJ9SLD82
cVc+pT+Vo1FJJm4z0pyZE4JmtWSoRDhwKnpPegmPlmzKBIcFTXWnxxp+uwJi1LxrTsvr9VWXGRBW
3R66xq5mzFWSxSDKeWpGx08gUJI9/292hMBV5oZRdxx24vzUNXsXiOD2VtUlG1wyGk+IWH3Vq1ph
YLrip/6Te59+mSR9M5sh8fdaCzfG/zgKhAw4kJ4ow2opaVX0yR7oj7ELPdmEbUb6M0vCdRLYBUNf
CljS8h3aSHvQGCUE7ZaqrJt6e9//d7eINM96YswoncMQdI+cKSUDvcXmIdeXf3M0KGVY7+xWUIe5
3JJmO/ZY/XX5m0cPACvF7rErXeK82TLKis3xrM91/IU8h3iHaZWkrMqpBPBD3eP6S4ypIFyGI9sc
jwMG2jXnD1nzNSachZgcbAZKavEscsfAQONf2TqkcChB8x+3JdelTZ9D8hNZa3BL44Fxacvj0K+r
KiSF2iLM0nAadkDgVQUaa8NahnHajGVnttYNdjYupOPHTOlhC4qzQKZRyQkg+3khnOnLUMTmCAhz
3yMr1DLTCfoklgSBTQc4G4MQ0qA4UjSOijGU06fOerOqU51SyV18c/1BOAINFTxPAS+/nKcEJQa8
WpEYQsadLmg5zDXS5JRUajTmkvXfPM90iB7ZJoDB0AASFiWpe6VfcG2JdBRLwnlYPjkjV/dJW2pB
Mvepj+a0W9OdzWDup5pMrlZLovfWlK4lWzQMA+4D9tvL4UKJdyUtqDClyz9Z8mX6ix5R6FX9/n3h
dLBdWpesAdyaJ11QMps45Q9uSPxiq/cLCiBYLQOJffQlC4tmcHC1UAMVwXq8yVXOfWSro667n3pI
yuocajspCIOBYMGCsuIh693daHVksu6dVKbHsjWjuCmi9epdfk4VZhTqZ3Y8UXyLBumcADkh7ld5
fje0sqfwpqGVZAWQfRAWi7xUbeXFugsC+WhY9LclLr3QSJU+SLHvwusxfl0k8XINonJDB3UMFBnE
um5adROtnR4NZxV7Guo+que7Uj3SRffb9qVCK+NSSLbhVmjEDIL4FzpciJDCLFpTz6amnfCSZMmu
ODSQJ6SZPyc6VJUTEsvoD7auF+fmBDelRVfpjaYhv5Y6R80rvuR1AZCBxkmjpse/mM3fQxMRGZCI
ASPAgKG51TPa9QkdG1J6C5keDf3BoEugyvoPtgC1IB/B4wjVL1DTiD5ZdjzNlhTtmeW0szR2U4Et
KX90IdjnepDwywJ6Y6d3PB0ll4OtU8FBu6sFpmFrZQm4jC6lptuDbSKxQXma/EI+HsLOY6X9RQw7
tyJcQdTMW3C6YXTWkB1qA0+cbLd09e76sm25yLkV4dpW5N6s9jmsOPr8TW8JLnEn0JL5qSmDuWxt
bHTjgPgK9w+k+YSztIVzUFPFczlGuuAAxskfaFRW/ZROf1EDAL8Vnm3o78TFRtT1m7hbDPH6RrAX
F5yaC6NB3nKZ0M+mF/y2IiIB9BliYYaJhI1ivJl4k4MWRuJnmylRIE9AXAK8iwsOoUtH60o0Pxod
KlMWDz2g/btd9aQqn3hCoDnndW/9dJz/QTe8Nb9kSenni19UR729v+4iW3cHFz2R6DVFyyxQupdf
YSxK3zm8RhMwO6ZjsqPVkaefBnveGVTWnrvljqsQBoShDOBTxKVTnKbp6gaIjiEu9kPrvxZ54qfQ
Trw+pK04fGZGXDuquUXtqCuu4qlnxB6J+4/6Gmd3TNbks3XGnBsSNvE0GBYfepxm7FfzClNsIo+L
EtpxIGsv2NpeKDMjKtkqKgPvjSRnN2EXrPK4CiHW3zWfQSD357AX7/zXhRpKA4xBHlv49QIYl0WN
oGPBGtRrrNcmPlxfm62BgLzPQtodl1U0/V66W6EUYFlbO7TLqXm0ufVIq+5gKW9/YQWVBrTMWZYJ
vs1LKzPFr3YgAIqKLgN1KjHHz848SNxss8aCmi/QVqBJBpWpcN73I1PbKQe4ZmpCjqKFwfvA8r4w
cCYXJVR15oNX7G26B8sJKY2Tojq768Pc2k+ea9v4xwACQeScYGqT6cOMyXSarEeTuLergc0KWFE2
JFES+sfpH6Rd0Y3+3sOPrjZhVpdeiYvaw1Omm7g/dCB65ONhTZxYteS68XFgsISDC07p6pDSWr3o
zN2X3nMS3qDtCg/AFAwzoJlR0yaEqgVSZ/vrk/jRIy9tCR65tFrf1hlsFc92ThYsoy6xsD0aXK/X
9nNwpAqBvnCVumwtPM/YCLRnphnZoayKlgx26hHXYe7/aE/YzguI0q126IELUdDh4v0yyl/YYVLG
k+2JQ3IcZFR4DjqC+3cNT6rBnPE6V+rvwK7el23+SUlyGX/SBsbmXRgbnw14Jup06xF25g1x6RZu
mWA8Wl4SPaG+U6jExtuEJxmu8R2xveyQt2gtab/39bGrnfC6i2wtILrW/vsBwkiVQh/tZcGDMPOe
NOuWKbdGOMqgehsXXgwTryLUf9FTDEmEy2GqZWsqLR7VUZ6GXVMTlEDpmAUJLxBZ0AJkUn+wSmLy
0JJhb7eW8sy0eOeFihOkptdeshK9ePke4A1NlmzZeO+irK3j1raS9kIfRdgFUMwr1HrqMIm9ElrN
wX2t0QePSgeIQQI6/5zmgFuDD95uAyvaM5CNQc6j0L9eX8sNVP/ldwi7w87rkTctvoM9v7W+fWoC
K/oRv9Jd/eyd+E452ffFZ+dLEkjsrtHx8kF6aVd473M+a7NVwokg/l2GpemvOI96lTjVT2oXoues
lOU5N3I1sIl8EEgvVlJYVbCpekU1xhBJiJKyQxe+6bfQaZ5YuGLh7PjUD5wYfUQXyUN4oz/h0u7q
b2c71m46iF9omOOKKBW5G+w9Dcx7/gQ0Jm573SN3iZ0Qysj4df4hmefVjz7MM6gkkQ+zwdAi9r3U
KQMTh4JoayoWUZufXk9DSqe97k27nla3WVfe5xAE0gYMPP9mlbPsWrjGow9fAE1LXO5XbK9INdLU
Q8wzqiJ/NI+f1AbtX177A3esr7xVbtvBfJWMeNOzkIwFDBEiodA+vZztfin44rEF9ABqFQDpfkqV
EWINtftoPbmZ36pfm+logdOVMFUy21uREb5lrzwIOAdENpzG4Shq9zpKmHfw5fLOKMNcUuTYnM0z
E4IvObjHxLGjIfrTwC0YKRvwT9lESXufy8CCH1998NszW8JdoLAXI5kdE8nt3v3ZeSaBKMXj9dVa
F+ODc0DyygDiBOsl5urnshmQ7IJzQCaUGJ0SovhUDeBV095S5dZVelLJTpat6G5ghWxIuIEcSczY
GvYyq3SxcZuysP3tb+B40vReEt82l+nMyPrnZ1s+a6oazPoOHsyFV4WZZyfh4KlkaVcRaaejpOEF
ldjc9D50irzzYiDpJpzLTebi/CisLJr051KlxGXPzvStAgjx+pptjQ0EzXhiQWhmZXO4HFsK4rha
b7DBJowkAG5yiObYGgJzGVJfH9k/YHvQJDY3Y/damAYP2nr3+HAHjukwFx7O5NG+4V+n+d6Grk+T
Jr5Rev6Un1z+UDiSvbY1oSYwgCDVh5vAOy8HyspsGAwX25mCjknx4wwpaOUegnaSA2JzQs/sCM6y
MHuycht2hqn5oVafW0b33leQV+5mJfbI9dUzN3YcSHaBtlzTwbiAXA6KL3XFlC5lkfNVA72CjDd8
dTJxQ5//vOAcRq3rUzkWLOLLtzGJSQ0G/Fr53CsnvaP+PL1dH83WZj43JyxRjdsTwK8l2slGi1Tj
gwuqNinJ51aQOjcirE/rdZTnzQoMHDzwVN3HYx5o04M1BZ4bsgSQLymQfk2rXptGYS+XSjdNDRR3
o6Tal80hS55BqksG5JiV5itEFDXrJVvMh+uTuenvZ64hnJw1qC2nossZEh/g49Ie0ZFDNO1uQS7n
uqHNGxESN45jQtoUT3Uhq9y3Oou7BepQqbpvbPCOdTlJRg/iIz29m5V0n1p2OI0QFWfHQY13WrGE
1WcLVGGLWt2ocS/ZgVtuBEpICDytDVao5V5uiknLO0uxGhbN6q1jPuGJKG0f2Jrc95QiSmlQ9BSH
DIEqM51yi0XISRBt+LUyXSetTXRNNrtb7opSGhJgULPB20LY4apeegpfbBZVoHCkx2TQbroyucnX
vu/yZCzsy9BIAMFbQQX1AeQmkMAF3bXwihgcY1Zbw2RRY0wkw5tUCkDbwOCv9LfrVQEgNIRjIbA0
jRePKUdR0E3u0G3vZ8rt2iU6BmPxbbnRanRXGShN4EWqhu246+0/Lo/DPu4N7+oAa9PfpYtwqkx1
sT4KWe+WO1orT6UX/3li89KIsANNCt008OPhVRiXO6NhpHEmX87/uuXuZ2N5P2zPbidJy73ONfAQ
ylv9mEwPyE0e5H64aQUgy5WQHB0t4t2urr3RXRE/UbagUaPUAMDlpfZd8XoZvdPWoYNUEpplQZK8
Ntpdrk3t9Sh8urj51Eruj7m3hwwstPZAO0wQhfZ9m6gQCKB316PY5o4G0zpoPOGOlipYTVILJSp1
vR40x1lxbjiaP3osF/+r4a3iDaCjVMEYpF8Oz8ByNeU6PIDuD5nhHMChZWV43KTGrqhm6BHIrlub
S3dmUdjPKtpmaWXhjszZfDT4vp8h2WJJrlebq+bggYFmc4huiCwdVsONuBvgH8x+Qe9Mu7PiozY+
8xqHTyOp62wGqLWyZCBD7SIsXk5hR3Mog7seUjrO2N0nha7cVQXvw+sesTkiF9B5PDvhjGJKGLLy
DlBauFv1yDKu9Q/I637qW3DoXLezuTxndgSHUFuHpbOLJno9fFWJ5CzcdGs0kaw0pDimRBjdYCV9
xamLvLaOLkt98bsJsuPKfVVIrhvG1kEFrl9IhUP4YWXEuVwUFbt2gU47Qno7uq+dwqxgjifPB3aG
nuK1WTVbEqQNkiXKeKb7INagxDR7+6YelBC5dztQ88I88El7oooGEaRSz3e1l+VHbTbQKx/XS9A2
Wfs17SZrB54KlbgpMqTVkj8ORTMSh/VIxVC9vhsyfEcy9RoES+r0MOVj6lc2IHdqZc8h0D9sP1QF
vUnwy8TIAI6C4pFM7H2NGOKtb9WOwrMbFHm4F11OCEieuVtZC4smhX2eO/MzUhn2Q86MPOB1Ql+p
0liS1f5/pH3ZbtxKsu0XEeA8vCbHmlUqypL8Qki2xHme+fV3Ud3n7Kos3iK6D2Rs2N6AgzlFRkas
WGvxXgXCGTANPK4gXURdOZUvF3IoDIhLRlJBJZWIuvbKucpr/MX+Sf9yihFVOhB0j3fw8kj/1ypd
lAxTLmaFCFYLI9fq7aC8+9UXI/ibXnp5bGnp5IPkXUNLJYooIFS4ndNYQr93nWNOxRKAw4qN3cor
1yZxKVxH2fiHCgDEEHT8iBxXxbXMGKMhineG5jXWqicW8CRtsEvNSbOesElJ2tB9PLaFmhvutSu7
1OKF+FeZTkPcFeRMQXo2fpm4sDwVksfu0sHPzn7mR2h76UejVyVm4/HcW+ZzgjGMabEBZCBYWdfF
d/rVF9G8dipQcCWD9jBoKJFir3z6nMX/6T5Y0uaGWq9YW3JVqL9BdxM1YLzRqeEzdc01bQBjfoSW
vWqTpGj+TSGkvtZdv2wIiB8kAVCKoGtWYSCOsQavu4fUDovqA9c0RPlY035ePBTALILuA/JXkIO8
3ar1WIP9s4IfUsgnCOX0bWKv7JfFw3Blgbo4xrZquwzALFT3BGjQnBsHLCaOYP4NyGgwhgr+oP+j
RcrHJ5ISR13fgURZ+VOZSPIlYvvOZI3DBQ6g00hdjupB6nIiQB9ASUiXrSn/LF3KMxL0f2Z1npOr
YDfxW2kc5lkFeYUBOtVNbIdusLZDftLKd777ysx8Z1+ZGZky9aIaZgZ4USJBeRHaV3ZI/N9I8ROr
3qNhKzRekQc0UQYwyo1/6syXr8lcg/otjRdJNxSkEdCgbYMabyd0ICzhPdyq5aRHYM2pwCZelL9G
0UxrGS+zfOUULkUjCIGRJAMTPF6dVGyFNGEocmmUoA0ZihgaG/5Fg+UxjdfSZIt2JMQJwHajPZ6+
HccKMAIATGCnPg/FVlQ3oFd9vF0XTMy0wpg1eU4H0FlGpZ6SpMx76GOa0muyC9YYdxdOOIcIXoKi
LZricRvdbhKUvNoizIdkznuIQA04ZQeNSJ33/vMlubFDLUktdkoma12yT4tvYKxBh7CKRl9wiYCT
oCceA0EnMC2Y64dxrDLymOyLRIGG+mFuW63Zr1WE9eKSyNoMbka1W6ab3ANfY9iklZN9z9lSfegj
E0Cc/2LVr0xQftdXE3WoIpgAcqXOtjABDvzHJpaq9jPGC7AYfqaPopsskONtmKQFBsezpZ1nRRau
a9Loo/P3ZS3/sxQV3NiivDzS6J0Q1LAVRS9KvxV6sIIDJKoJOWEDI5MNUFdXudknz0LyZy2FISxu
jKuRUh4/9NuMKeeRMgHR/qgJGXf+sduzL5OFFK2e7D45pzGGXWOGVmu0l0hPnNLIX1obmse70RKd
ykQhIZyJWy9gmlv11AvB2s30UA4yk6tCSOfp+cUZrDmQacPDmqLLpNI94zV/YkHz8ksjgfl4Dyzu
5KuJoQ4/RHemqEB8tk96z64ks2d5W52sx0YWPcyVEerkDy30q+UCRqTCRXidMs/s8Mrpo7ayoX/Q
VNR9dzOL84dc3XdDqOaiNI+GM1pSHtstZ6kbWRfwfsj1QI82nBMfC2sylJ1slDp3/F1vq00ARj5b
MECdbrCGaIHCTW8v0P7ireTMQZs2cEYiY+YFEhuhtc6JOa8t/dVzqXFOPeN+pLOIheaNJT8DWaEj
XjnjZDye/SXUCqB8uHSRZpRAAUwdvcBjWyVhIKZQoKFfIFNqeTE6j5tfdWL6JSkSosjpKVVW7q2l
M3dtljpzvMzUiRRiWEqkWM2AZpd44Pec3H7IXbCmWLoQYGCMUNOes/czofvtysvYxr4gYYwxL2+i
2kaWjct8K3E0yaqVlZB1aT/jbYqkHiIMiEVQvlkMPU8q5r7Uuqr0iM12yG2bdX4O2QE81v95Rmru
V/hfY9TqpQmUG7wOsG0hGI+SUh/89l1WOiOsSsJysdWLa2JiiwunQbcKXbfYkSrlE1QfOb8iQ9NV
VAPaNxYlSJdl9CtllciRCL0hzuMNumwPCVkJYhUA9FOnVotARaZ1aFfyuc3vTRQhXhuKtdfwvNvo
Q4YUBoopqNMikUT5IDYcfL6eO5IK7hdbFFaHtA0fXvjyLRA3fbvx+YAkaP1V4q9SdNLq9fEYl/zs
tXlqjGMWjlPiFdBQ8GTAdnNkr7zp4pfV82M78+vyfpiogM9pZ2R7qENXgPvIB7IWrV/Cu8hKOyFq
nCq98OpHyT0lUWp2zRrNxPLQ/jFJHT0faGEAQICaQr9EbYBi7UtsgPFL5XJlbEvHDqWI/x0btS99
IWUmLsUSjlFlN7JmFGN3btQi0AW5JAw0Bh7P5ZJfvrZHbZkpZDw0hc37EkxGofjcqn8fG1ibOWpT
sH2rcd5soHClNtCL/CJKK054bT/MfvPqRiwjtGh0JfZd1kKeLAEdbItbjn0C8Z4QJ9BV+haA8Xo8
rMV14tBigqPMQi2UWqcR2U2GFwBCLp4GRDG+HvdOLJCm+HhsZ3H6kCBEOhgvozsWQ69kY2+aIWxR
rXyOXhfrHucdhmGNsnNxHwh4T8wkbnNP8u0cSmUiqVkzw9WGF7l1GOnyX4wD9BKsqEJzAbLbt/9+
GLQ5UmLAG/WgmkolIFeAK2W7NdqBpQI3OqP+sTPvlau94LFjzMg9ahsMB1OelcZgmkTz/jfScHav
8IDNlKKeVOo7uqsaktVPUgxUNz/sUyymj+7Yx+Ne8vs8nDGyyvyMuqbGLTBDOcb9XCFDrlDaIJ0/
xURdEwJatoLoEwJmoOGjdYAYaAoz0oRRAxlcF58NnoRi/yTGK7Hn4mYEtdz/mKGcRerLfQNaJRSO
wJgIgeN4QD9QsoZbnKfkyr3j8a9hFPDrP23x+P3tEooVz2EzNtxFrFISXPrIZhuR+CJoQsLS4NJ2
5ShTo6Lt0ZlTbxCjuJFq7jLIm1oBs7CXkYld6W1ZM0KFUwB2hN4YYlB8r5mtqMdAlHjsy+PNRj92
74bC304dz0Dboa9ghT3XH9D1sp+9v5XzJzqW8BsrNxW152Zb6KFD8gmYXsgD0h34aa8JIOdjuUte
VdJe8zzu2csl9jPAk94ApkRaqSQu2wOuYm4v1wQ6SStGggo4EOx1ij1KuyHnCMNnQGopzsosUu/U
f4/sH0vULPYam1c9ruGLn5tysik1hIXZITLE8r1OTgjd+p5f2YPUFfYvkwjaZrAw/kAX0kVU6oZc
GLlLkU39hq0K1MmqLLM0gG3NpmWnZymqkpGkojg4/iAKm5Uxz/uPOnQoovDQS0AvIzqJ5v175TfR
zhA1cwn8kv6K/pY1GVzp2L+lkCBojtmwMtqFw3BjjPIjTJc0cg5rlzosdilbmUkT6+PYmCuDWrND
xR6ppuSFkMNO38mGFPintlTBbTRtS2jDNZwet1DDghgCkZPsVPTaRo3jLRvEduzzBjd29uPvWVzk
qzmm7gK02YPXqJcwbH9yfXHL5dMhjEt95IRdmAAVn7EmE9Urs7B4bq6sUu4Uin8ZtNphtU9aq5F9
y/NCI854q+nGFVMr803DWwYmjzSlxyZqwAPTi9ObUh8nUVlLJNF5tn+dln+G9JMMuNqsHYTaAEfB
kNj0O1XeuirZtpxKJi43w5wnZcI4Aa4MVp6snBEJOhN0OV7T5FpZzR9ffPURUp13ud9hczFI9Ye9
tEUu8yhG8k5qOkMq202SgBhfWJvjJR+PwzPTuIFIDRWFeRGu7PplLDJKyMBVvA8NCmKkI5O+7ezs
XKCRgXTvjzctnVn592T/Y486rGUEDlJkVrGogeoUELItQsHM004fCrQ6iUgeoZyUgkluADN0rYXW
iv3FTQUiDGXu9wNIkvLGmhZLTdmp3CVrgRsYo0M/RoCcdccJRZVO621pRC5rlHf1BIgfyvcRlGlD
R2Ym0goryKPFNb/6FurlWQ1cM4APkLsIidWz6GkA/ZmhjCZKvRPypvF/c+WB9w2zC9Q8EiS3Sw1u
3TJBnzx3GYd3cG73k8VBsWlN6P6n5enO91+ZoUaFnt4665Wcv2QJtA6AGQNbY1EBKy+yEZSM2gKt
n3rU1xqp68jTUwkYr7opelNQc82o1Sne8vXg2UHLDGbHj++hMpQ7BZolWwg5iebEA/qhxPlkoPen
O/ppEW0ebxLq9fKzR0FpiJwYC/kljq5H976GaF70+Uvslaemyi9+q641yi/tQ9ShQRA9F14gFHy7
GKEatR36PzBL8jg6oeArG7Xm0JLvQf/y8XAWHRyeMYhyIHuJCip1U+T9KCJPXvAXJRZ+x5FsyYnd
80deAIMitFZC3kjYj6AM9SSuTWlATjXLNfPxR1AvXDzTgKMBNQqet/iF43c7XmUoJi9U6tpFXy1e
aomOlKDhCd+F7Bs+//zY2F3MD4kFdNoiAsJbXQKw4NYYEzKjyDFd7XZxcWFK/hwO0LQumpYU7LRh
pgL7nu3ZlQuZbgacxwinMjMBzClV9MTemvXBFj2lwlC79TRaatPZRbKv4jMOGlNPVjO+VSizsa7f
mB3X2X29mSDrJTXG48HTOlY/n4HyJ/hF8LTigGi8/Yy4Br31qGq1O4Uv0ykTdMCfks5WWuKhadwc
bZ8xlQzgtnzup9qFspVyZnsuCjOQts0ILVZS7gPODgWCOriXg43baIcdl5CWOdWXtdwHXXL/1/fy
AvgE0YWCmJHyS4FSCnVcerVbbJTP9Cs0O72E+t/keEazY58qU8B9VDuV1Vi90+4hwXXpd40xndjj
6EQr+5S7c8qzPMfV11Dui8nFmFFDzB5vtyZy1Hpr+oTREa/jYvTIn6/RiMi3b6w8ExbOBw++XjCA
gIAKSq7z/7+6h9N2Kn0tYxuXC41BzvWWf53ltLkcHhO+8/EWufcIEJmAyjFSG6ChxaaltkhZj73X
NNipUVc4Sla5WfyuVYUdBw10oPx9HnPGxEHMQO6/G+arVV/7ZA2ceh96zB8hzuAxZMzxQ53SyGv4
jink2o2h3ZHLFRCq0dk/S7kRibw+NkbO+KTUOtMr+7nLj3tbmYUFN4FcGEhKgBUA9apKzbkXZiGr
ZmHjitGrB7HcPv+KfH4jpBlpFZYoxamIg83wq642fXEoEt+pgkavBUPy30IOTKK8uBIR0DC++SwI
HLLeIvIi6GxTqGuB6XmpLVOhcYUabGfCPq90xrcHRKNDRHJNMob2OxxsOXoq2YGAEsSMBX4luTDP
+80Fjm9AvxTy/iD4w3+ob5D7rMo83E+un5eoXmhASqo9v4ahuI8EZzMSurJmbSRBuRNKqIIRzMJd
66IFvPb1NDZj9VcoHJXSSnrXyw30fbbt35U1n53J7eBmEaYZyw76QjhHas07DQBRNgqkizo5KOuN
x3HQxQEUqdJOGwkiAtQth8GZVl8z92cO4AeQP6h4jiOnBlzY7QlnwI/MKyWvXgzGsTafoYmOZcLp
urxbcSX3FwBliTpYCS81ElfB0mgX+2qTGQP5yohqTCjqijo0D3SLg8xc43Qo1HZmaKuGDME5zgyN
YJta7M63pqe1dsOfFuWbmae+ao6IrjxcLgmtJMEPXFp91Acj+qtus00GbUfIPRBhxzmJlRi5/gWY
FfAbBjpCUFuWLcbmLcXmyQjRx9gq7GSlIeTO31OfRT1IpkRg67nL7tLrIAjWFTMjBYBda4pcdIc+
5Lhul5/aeBxY4vI8+rGT/4KKOwadGa5P/rx+VMQj9d4jLFnZ7T+s6Hdzjkw/ksXAOwLjczvnGsv0
qZRJ6mWyesy54EjO5IQ6t42Oo5EaKMXqs+qgscW82o9P2jweyvQsyIAYBJgfMCtSpjO+bPgh7LRL
kLsqfyihFxhV72FxSFAhfWxqYQmR4kWDJ4+7c0573Y6yFzo5qCK0J4YjyUsdgHMfDVkF4hbkYwx2
TTJw/nJqZNfmaCWNiQsmbOWSuSgogJbRZ1r/x1M3V6+howHiMQEPNWrqpHIQuApwP1doCiJINVEL
C8wAOgIInfPXmubuF2pGVYPGdVZjQqacOgAi49cREiCwBhixJ4Co651/FevduCaau2joRwgPpxw7
Y/7/Vw4gEccuzxohdHm1BKTCTN0C+bPSKcOVW/R+P2DOgBIHMQ2rwd1SF1iL3KekMGHkKpdEBgxF
TMzca0jJ6ElOQpY3wfTzeAfeP3rR+yDPxD4cQMzS3ZIh05cXUexHbgPN8/bwKW5H/Zsh0SnV0RJp
x9CvfGeNxi7wE5hrBRsarg3nAvNgaERfDOh44Whup1YVG7YZhCRy5ZdSnwwIdjq1pbevK6O8e7RS
ZqgrrOfKqIqCNHJT4GIloGNHsySB/jkRflOZvi2S4NgaFQCyCRBE7y+F7htr9wg/78fb43c7Vup0
JAhYlDrERxRvvsMQCAbpHWnhuicIworGYD5N0AgGvzopbJXAuaLL6sSSbGXJl3bz9ZRT15kcpZwv
s5hyhYzcSVB0EdKtxS6uLo8n/S5IxZzP2inIliuIxmhnUIujLGdxE7kSEoNqFkDyWWR5onDnfgP1
4cfGft6G9OReW6NGVbZtCHKVOnLrj9hM9M7SCLaTrpq8zuuKBTAEaa3C5MhgTMbnM4DntgyIe2jn
ewhNAg7WkPpdJu2GJZUNjUu71b8rEjmMEemQqjcGozGYjbqyFjRY8Wf/KzPPH4sOPtx11GcHUdRV
MS9GbmcJRrfbTMR3FNKeJ4hU8wBqjzq7bYxiU9qR5Z+fW6u3ZJJvWEtIcPd+pEa2HQZyCQ3maU0f
eXH9cDvBOygigLbU0Rz6BrdFOH9aqwEK5DTtZDQl58iIMyKBpOzz4yVcOh7oXZFZEN+iF0uk7PFq
rKVMV8boxJM32ZToubeRGWXPrCX67gN47MxrS5Q3qNoSj7oBltiRCJZfWmVrecouKW3RYJBbeGPz
zf9tbNTRDyqtEJiswNhaKOoET+1w7MKBNCv4Mbrsj+2EXpT58gUNM6qStIZumMYZB3qFyOUVo2p3
aeL6CEanDXpUiAAYfisiHp12HeP0dnzhwAXyVa/59Pt1xDdAU2Vm3EEcRUMc2akPJI4JY1cenUo5
eeHOKw889/l4RheHChGan0YVoDU0KnYa+AEvbzaO3cHSTsJ7aabfxVNk8JvYVGwAoUzIkeSkXElF
r5i9S0D0aGHzoYkQu82+tcVzfq6N1tLMadtarFVsFQOe58SvDPbeZSNAxCmc83TI79JY9yTx+yTm
h9gNGMs7iMc6dkYPKQZuBaVBqyPP+weRB06fLIM09q5lmg3x7i18NnGnfX1+U0hJEOhDDMUCtzB5
tp/2+1f76+nry3vrT/GJKUi3xn29MFTkliECgPw1CJt+ejavYq0UMvYg0Coz1/udWcwHZ0JR21jZ
OvdhFuq7aMQFvEcAPQEddo8FV3pdNWTuuBV/tb+Dk/8b+Apbcpjn8W9j9hfvFY71ELMkL4xo7YzO
3uX2poL1mZ8JDWMgNKYT6FUvNGkZCJlbGMMeVYGdbwMgDWUX3PTJYQ1w+ZO7fWSOcqvcCDmlWJJh
bpM66XmAmrXObrRjtZM3UMN0BKN8kY61BZkKu7HDS/aiuZ7JOu2rEhH1yLwnL6sLsDYFlANmtTBi
Cm3+JgDgC0vWSzuwAEg3eCO3vOOayOniel/NOOV9i6ILqzBXMpdhGjKpZyE5SONJbHWtehF6HeTV
jzfYfbR5u8LUpV4wnTKABzVzWe/Id4khlLtQ/A8pkeejig5vdP1LKC4iG0qtayj7o6BUbODW4Ozh
Xou1NNfCIECagLANkqZ4BAvUILpMA50kzwWupPwdmicms0NvDXK0cNgR9aOaCX4GxIk0Zesgpdog
ynnkngRDNJ95Uq88qO7TknhbXFugbgmkJTPGK2CB85/R90TU6IlLDuxo59JflbdyV/R34l760CDS
hBru432wkDq5tn53WaAilfL8COvib7/U+1/xl2RNu+SzN/wDEZwxMsVNWGyKF4HIa3LWC9cwZpUH
HRc2CSBkVKZczDKhFaoST56U9HjsONVZXoOozQfn2rcgxEAuHkZAkSlBfIQ6x/XUh7Wc+7nrjwyJ
paOKjOjKFNJnlzZBnd2s9ZTGT2Ei2/ffzB8M51f5i/9It8ElxFtJ2sYemb6TY/rUu+xKPvIu0f8v
4+j3w0xijHSGoav6KlfHCMZdYVe8BnpwkfeJyTzhMARk7WagTxxtbT4tV1dfnA9lMczWQA9gDM0+
CZDW6H49nlA6qp+NIPbloIGFfNMdRBIMUlPZimwO16vKVvkSp/owoUVqjcT67mVPG5r359Voyr5J
06Kcclcg3qj7u/wl2XHb4qg6a1fcqilq4uSJLVQexEwus/MOxSY5+ba/D54jskZ+uLRC15M3T+71
mLQYbleGIUXCi937W6L/JLYfL9DipkNpR0QVGAEQRF1ujXAyI8Qex+VuvxVBlUm6z+JVewGl7ovy
JEUkXSma3L2GsFBIdkLwDolIJO5EaqEq3DTFHJK4wolPSP9cn9UTIs2d8B2e1pzSwu67sUWtVAN6
ez9gktKNd+G2IZ5TWu3rGsHi/I9QXunGCLVKgawO4PmHkWCTPAkOe+L3a1tucRxAB0IKE29JFL1u
1ygEAJ2Pi7J0pz/9h3AMPoWK8K/ex+Ot8NOUSY0EVzyKutDDQ08wXRDnpTgBTD0v3eQt0Ifds21Z
w44gUjx65FU/OxFpnccmF+YOFlWOhbeb67nUrQ+Gw7j12bp002e/JPypsbHtVojLF07RrIKBlww2
29wHdzt5fsbEZc4wlctyhyjRCAtguu+vXBxLRlCeA3oa6A0W+pC3RkBZknJdEdRuyG0ioMNAaagC
SPB4tu7vPzyX5uw9ioF4MdFofinRqrIoM2BDlAIFxwRaHnmbJOb/zQo1FLZl0DMPPmrUGy8Mn5N8
GFfGcQcAwTRhIBp8AEofeBBRF7mUq2FUezDRcttJ/GAZzZJ5XZaRjnoqRjJajd7luuZvGQEcWpss
W9kSixMpQoUAew/PIrrmwsVyLAl+WrtDB0FzSG+meluN3Nowl80AUw9oMWqpNM5FClpvHH3Aayp0
3kqg9NbzSc86HVosgEjyb2z8u5t+o2sGCpfcGtMNHZDNcwyUzezY0YINIOHtjpyYFNA+D/iMYqwc
iX315Mgc+V9QhF4Z5v3WvzVEhUwcIGyAvyu1C9Y9PUUfX1egu8N+vCnvqqL0cOavuLoLGYnL5SAH
CEIioAux6sPw6X9loPDeZA5QSqgJhkZhO0pPBqsyzjzZBqQlkjFn330k2i8t/vj4m5aWF9pSoGKZ
qf3vCtXBlEtpCiY+t1bC4JnTWM2YpqBecZF3JZOfkQPRj0sEbIMa7ZWVaZwCVWUaFBPULbdLnw2L
1TOL2ynIPAGDmjjyDjVf3tC1zcpl/QMAu70RsLZXtinf2ZYdCzgsbIPD4/WAYrReGNVG3nan2kJG
2Mo3H7mVGr9YcKkk5uXv4wn+aWZ4ZJ6/XfSkKwSu9f3WBQTTUu3iJCFFxNrFxksIcuyWZA+OovcW
ihjP/H44Ztu1qvcdRoCeffoY9enQswJmwFf1vPlUXod66ylvTWApr5GocwEeebUVl6Tm7IyZ7LSB
qpnBZn9HAdSs+R5korKSQxSMMfI6Ag+BLjNGquFvp+fWt/PhS4I2SQ8y/NzRWOvxBC6EqkgNALKN
SwkMxqh73k6g1EdyELbAjviFHhb72jdlZsc49Wt20PZrl/nSecDNBzoopLtm33NrrGg5tioZtnXZ
9qMTY8L1ofF4PEs+DWEJChfA3aA1j4odwygUlSGKWxc9ocl2aPJsA6bASmdbTSOAwJcr9haCVUC/
gL8B+gu9NhwNuavHGO3tSdri+SKRQ3SRDs4FkLbvx8P6qTXQ+/zaDL3JlETJmAhmRhvttVvpIv3h
dpZ14Az5qXK8vS39JjYhzx153mhm9GEym/OZJcHvcwu8x6XQR/K9MnRhPluPvmle7SuHy1b1JGkt
vkkeSazuIgXQsmc2sDRUMVBNRCbxnL6gqlW4k2S1b5AvAL0RENmKUTojWOZqs3kRoh333XCbmv/U
DF4i1d4bjWAt/3VX6ZzP6PX0UXdDldZN1tRJ6/Lxru4OQqGDVuHbtzJdM/Se9Dv8CXIaJDIjs7J1
/tk4J9zKUftBMzyaL2pv8kPHMryXt26f2mNsA5ies5/Aa/mVrjmMdq6lrZae0/5UFhMR+l1SbEL2
s5ATPVEI6iVpqgvM26Tq8UGpDE02Ru25A949NkU8mMVtz1tpD8bX72JT9WAgIBxjV/Epj81B1aFa
z7XHoDgO3lNUgxK6huogCD56kkBp5itO7XavFuYkW8Im/BP54U71gWkm/rBKxXOfQeEV0ArjF4pq
c5H9dt/UWt2Bbr6t3bffp0+AZhjSbKBn+cSQT6gUo/Q8l5+R3WdAReKDomr+yXX8Hn/JAFR0PG7N
LUu2H4nzIpjgRMTVfoGIA0BXI1LW//rpnUzHGXh8DJdOO6RJ0PErIiwFKyHlLduqStNBGREWKpuE
Zf+EcnsQX6MPhXFkzcqqxlXbX1FUrW2d+5OGsgA/dzSDQwPvodsZE/Iw8ZC1a9xe6iZST+VvMdLe
2Mg/aOHErpzrpSsBJKRglUfpCOlcugQsRFWYtfKM2xWSXTq6tVQbBSsaCjLT8lsknNKO1OVabnIp
krgxSx2PUijZip/hwtoJXDPFk1iS5BJv/RfZ6IFbE0xO5wmzYQ0OaTZmU4OTpnSC/7QYAk+Bcs6c
YJ7xNXfyIL0SFiID7kuXZ7ch0VSLj3yjeRkvILkbBAAUTDwQT2KxEr3OvpLyDaim8RC/AX4IYq/U
CqdjlIoViziGkQ4575OaX8MM3aEmf0Z2ZYKaXyYokZMavMYtObvAUoKlpOMDu/OtmNkWel4g/O0/
O9vvfz0+NQtZA8zplWUqOSEXEa+lAQaHR4xVbUBHjZP81ZE/f4BvwHJyeoVLyjc0/KzhMO7qo/Sw
qZiDF/1saoMA4NiDuO3Qxwmf4m8D+BTg4fk39GaBktIa1/g87wCDtF3qkdwrXuWrDKa7NitANQJd
1jlABuO9BBS8kOJB4pHcys6xoQH4wq8UTu/qDJR5+k2gpZ7f5aATRgqy2DNH5ag9D6/KUTkMdvup
PQWHtbTd/2eVkcIF3BqNIjQKufL5TvYHnBxvIOmv+Lm4BNbkaHr+J8DgA5JCM+JdcC+1yfokNbyj
aj7eZwuJynmf/fMF1FKzAhAFqYilLgRTSXTPhuBY6sRg/oyIxxPvxJYm2/9dsbp0naFJBbXTudsO
rGy3zlllWC8TaoRB3J9hI6OfFcr3v1lTFKzQ36C9m33ixr2Kx+VFTNy2BiKW15t4Zb1n/3DvP/75
CCoW62spYQMZk68mbW8GHHx1Hwq53snF6+PxLnqqWZ0ZbwUVHNWUJc0fND4vJLRXTF98fmCrRn9s
YF6lu6FcGaBcoSYULUib2MYd9syb5Eh4CO2mF3llwhZvuR+V6X+Pg3KH3FRlitBzjRt/C3+Yt/hL
e1H34qU8ZfnKgJb35dWIKP83jVkxhQJMTS3hf0NCMD0kgV4CLrxj98NBA+/d++M55OZ/kp5EMA2h
DAb1cGRqKe+jsCCrAf9m4xag+H0Hbuk93UoSGDeHXxDcqXeKm776GVTyVjIei7fMlWFaKk6sWQZh
hYZOEDzCq71sa2/aDoJCeBJ8p1b4tKYYvuR25hQWLk3ERdiU1DpGGbpQMx4vvqY84FEdyJUtRS+V
+FKVk9MMZo7KEmQ0EoBWRzKwjijqVSYQaPa2+bZKPT2LMyfPrHyNmmhpKm6+jFr2tq8Ezhvx6BAj
hy93ErpPuqeAf89iKAMdPcYq35vDtE2iz8eLf+eQOPTNAYQ803QgVqUbkSs16JsW4dQZ/WgagP6y
jkvwuR2fSq8yud5DR/8abvw+XwtM5Uw4jBVQwdxFc3WEfi2icF7U54A5+ePZ0xhjEE9ZA8ROtR1f
A/Dgyfu8tQQQP2tGNNps+/V41PdZMHwCYAHofJvZwwD2uvXDeaEGQag19blV0HZMGHBJsr8TvjGD
nLU4idFlBW+tYzhuknKjBEaZPvHM9zSOaN0qTxpUZf76DFh39ZZZWZA7jzZ/GTqQZgoYXEJ0VXqS
mrZC32h9FurA6MR9yXw3tduPb42sOQKuy8czcXcXzOZkkG4jgkcY8HNirt7lTZ4yYAfp67Psx5BC
2GlghJHrNdzZfK3deBjKCk9Nt6SmySgP9blPv5WmI00DBviuNGoWGST2OY6tiHcyL9XL1smmF6gA
rLjV5QW/Guf8hVfjZNtAkny0P5/bUo+CzFaYxozKDJJU46aecoMLdTEuyIQSZfz+PpR7Mf7dNC+g
lDG9wPDyrajURIue0HvG+ZnzXywCkrHYkCyYc+n4K+czNpSjCQoYgCC0vjN4tZ50m//cCJJdaPoC
WB7Cz9RLulXVsGoUrz53KvNZ12HlxMqU2Kipr1E73Gc5sdwQFMFzfT5cgFDfTnYttAGI1bjm3LHN
bzn0TH84TCFQyqLN+7UONom580hwstSoheeufRaGrdQ64VO5izx0T6XNfkouAW+BAin4HeqR2aMf
NvVOXbnJOztXSA/ej1IvyzXExuI+mUOzGQAKbQWaQiUfoLg8aUpzjhluB84nk+k7Mgbjc4jmFjEX
9VR9YurvWUA1qBGaKp94h5M6fOpDIIshEhQnFv/W4n3SFEYisgZ0jlf28n2IgOnVoC2ooMkHlZif
BNbVXhbHMSpTqW/OZW9AvCTGjbRHF7lndhUpL8pfQDhH4/HmWbgmbkxS/rLhIl+SK5iEbmx6aIE3
YoZnYTx3eKhkH/1qv+C8GWmHMaOBUZ9GqVWka10hHCQyTn57br+bBs3xMtGeU+95fOqHiiBOdUJp
pSFtwRGCPQFiKmgnmdswqffAIAClmkn9cEY2ZzLSoke/iM/HULxU1uRr5yiDGtzs3ZFDR+sxugyo
qJjNtSrgxmk4A3NlFDwErTT//5F2pT2S4sr2FyEBZv0K5FJVWQu9VU9/Qb2yGQM2+69/xzV3ZjKd
KFH3myuNrlSjDGyHw7GcOBHW7bFPNzj1Vtd0Jkj+/UxRjMFMedPpUzx0B5c2QVfc9/MW69GVjw8H
4nw1ik/lCYE3VmA1Y/maFt+a5NNt1bvOoykCFN2bE8PJixQCbCMw3OPQh9m8R1sEyp7gxl2ehk/D
hr9/fUDgMZAWTDdRGcfiLvfNMntaukk2xXWd14fMbsqHbtTnyFvmGsh0c4vn//rNR3kDDTRI2KH3
F9N1L+UtiV0AksGnOM3dY/dMrTRIErGr5j5aSih8Wmx1gV8fGgAMwGaYEIv0ndqDPVigqUIxboqp
5yNtmqPlu2TulpTryAJMCG+BBcauw2ipD8FMwRbp5TY2cmjdO04rbw8cgxmOelNGPa+a46Rp5ZFy
xBZiZr8Gr593+eQOQYoBHDuwOKUBWkyGPSB66c4rJ3ogKd9KMsvtvbyP+EqMGyUyk+ehOf9y+/PB
zv0WpLWx34yB7+ehDtShMXqRN+4Lf4sFYG3rz6Uphy18X9jmDL93aOsoFfbREmwDOLq2INNE6yka
2+VUAUV/MWHU6kernGMCsFfyMbehRo8O+aQb727fTfPasYN1xkWx0M0P30WdmlrSJLetqp/jrKn3
Gf2i8z0muAdFF07P/MVN0d7gvWbeGGHKEK7tl7x4V6WHwn8A00GD3uPhu/0Xy93Ak5wc04YrfW3+
wMPxVk23kQlHGeHyXEdMCffndpzjtkxPuQ0oiN/OQZuxLdb2tSMFGt5DYImULK7wpSCn7l1z1Lo5
XrzuKbX40ayyj7d3elUE+iexzagnQNClCFcDHao1Yi2ZkSFkYQa4h1t9c9i2dMTVqyCxsHiUZCOs
Cg2ba8douWPPcZ1glEgCu3BIXaOLuF13YdZ786udi+HItIyH1TyLHYavVvcd5yKsusKMbi967QAR
n2GGPSJ2XEwlbKB0rBteGHNsC/fZhuLQvnoGvdHhtpgVcy8H8hoO2LhQ2VYhXZS60A1Hn+N8zN4x
sGKUC9tx/nXeYhtbu5cOpinhcZFFdNXPX2zhmC0pl1gMxU9e+hHDvwLUiSJz8T+0ndgqz1y7bYjp
zwQqN6DrzJR4YwqBfXcYjSI0mu8W+0B1ALcD0/tOht3trVzxTSER1SdwqgB1D6N/qacLCB6rCkCl
uCrujZ5EpnGfOBSMZl2QIqxOrR9zb+3nJX129eJOsHQjlFq7J2hGBKWizBzBT76UPxZGS8BlucTA
UC4hJ2lzAMXv1jCC64Q9HjYXeDMYPt9FRKVcx5lnWtXmLpIXbnk0mmiYI54HZhcllRMU74l7QNMy
WLgOjeYfmr6NyGI+gNlHoDSbl19G51hU7T3vyPuN/b92nPFh6MsBlSf40HGTL9dfmaLjzMaHTdqz
AxiLScJM25nts/GRNPvc/jJu5XjXLik2AoAiQLPR+aTElaaFUnlpkQW3J91pCdkDU3HH6FYEsnZJ
ZUcuSDQJ+PPVopeJuawT1ZclnqaBorm8AHuF1/LAyUCgNGY/bu/jikcG5xtcTshQQZHV4Xpd1pT+
1KV6bNSdfqjz8qNHNTvUU9KdKlZUh4ob7m6wpq3GlZUbC8FgEMXIZGRjVV8EcGfPmkUGwe/Ne/5h
PJhjuLD77pfR/3V7iSvndiFJ8UMqvSJGU2CJfsXuWhuUH6CWzGb35baYtQWh2CGJ0GQ/pWoQrIou
fsfqOfYeaYg70n56V9shycJaD25LWjuzc0nKazEzEN8kNSTxcu87PwEjDLkel+jf1r0PYtjflra2
LqCGoPQAnl8zq6VZo4+Fz+fY1enOzVIAsYyIeNHsYaK1/o41KJAmH27LXFshghIJxQQlzlXXFMbG
g5K3MrFCdCRY8YyWbjDHMRBU7odiA6y3JUtJmNHU8xLq4+3VQ/2pBo4fNBXmQ70hZc2QolUAWGpT
B5UCOIIu7ZXV1W7ltdYczz4AiH39XI8ssqdinxTOXUlPhbbjQKCML3Y+HtjSfdKQcUh++M6TboPq
PuTx7P3ol++3N3rF2Fx8lfz7WeA8acaoaTncoClFx7M33JkFiHHAD1aCOPi2qNV9PtsA5RomHi4h
ZnnOcWpaNBAMVR8zxeBIRCLQ3GLEEW9NxF1xQ1ByxfB6tMfDyKj+zszSsqBLDovd6XGSHppE3/nZ
3UC/YW747dWtGRlJtIhhFngZ0Bt7uZGJsZQDJ/USA1zXH8fEm/eahVCwIEt7d1vUSlkB8FmsSU5e
leZT0dh6dmA3l2aJS/qem5+q8id1v3fPXhHly1PHP1HtlTUPXRUBUwkmu+JwW/7aUuF4AKmI/ljg
MpR3UPc0MWZ0xq5aU3momPiOaanpbhGYXnBb0prpeZsdhifCw3uoaKcJ6j5/NvDijlNYvSPv6/mZ
PCxmDoKDfZptKejquuSksv9JUxSUT0uTarWzxHaL2uMAkLCX79o+3YhZr2F3MhuBhx0tFYgo0cFx
qSrdDAc9tbQltoYI0911pNub2Pf/YrwJKgGgV7Mr7OOg8XAsfnARJciOlC8JCYryvhV3rVkE4P6n
TWguT/b0IW+8oBzdR4dtBCVrFxbZVyDS0LqKDhDlnJOptSbPTpYYiG09IJy89KCeD4eSG6Gf5UMk
QIYd1l73B1ki9BggY4O8KKamqGnfdhaNcMGdF7ufMe3AMkXkpYCI31XtFFWvt1Vs5dDhZaHkDV8S
WHS1d7BEp9OM4E+PMxAJ7oysMoKmq/Md72lzvC3qLRuhxJwoc2E6N4IiJN0cueFnxrYo/HF03NGI
PTf94FC9iuoEnjOdDDNcZo5hguAajyauoZF/ccBQaS/Gvud6dUxhyN7xfGIYgp3zYOmd8sGD97t3
h2HckzxPA079/rEwLRZ51OAY4FB7O8Z7jJJanMT4TIap3yHbTHbAQlQvdNazd1OWepg4O9QRRb/X
hpVaeVnAbSEDWqScUHhTtLzpu7bIekbiuj9VHX+s5hdPoGTgeRtqumYOzyWp9qjK8rpdBkriyt0D
vwAA6QJPiO8yVh+N/MmlYAbDpLgyC2or3Rdf5uShZ3PgTtpftw/Ywvkp5ytZaBET6pjsjXrQ5fn2
qP1x38eH6AaLhIUE+xYg7hq3hWtxLkKq85kKdVq1TD4rSVzaD0795HI0GMCXGHvz4E6nSTy5QAIi
qUrnU+fMoQl2omJHgPop3v3JWhEO4UXHo6f2VBmlKEXntCS2de1EtCHErPGtEE+G0Nf7+Z8MRYUK
3utG1zUknkNGIuocqrCmoXvg9yXftUlEP/+/1qQqkjmgvYpWWFOO1LsNZBYg2LclXONrgA1CSwqu
BOh60IqmLIlMvFk8plmxmO4m55ewXrvAmn/2GP3yvTV32v62vGvrBnFoGUP5RVodXXlARWcuPANB
XwzN3OfseaqOOhUbQq7VHhNddUy3cmAiUXhVXB+MtxNOCRbPeMzQuj6zDqzcqCptXHO5M5fKAOoB
GE9ZS8K/HCXfoonKTWvNseNu77SgkV9OWqjlMbc/fzSKLXzkyr6hrRI9IOjARrbTVVwBWg6pKPPU
jp22OrWAjmkRI8Nvo2oxrc5F8kgOwsYrp+obn1x9JK7AkpKG7zGkmmNuRgcWWIwFOrEpy3eOtXj7
thyN49i4oHrr3ezJJV19aM20Po52WWycpVyYusvoukNCCY8+nkTlieJLAWaiobFjsfPcz5oetNb3
EXAz7XBbMaXiXcpBfx00w0EODVR6VyxS3eKAklwY8ZJFtk6C+rsz7e15q8Xh+hwtIMQRc8n5A+it
UZaTSfqjuXIMRJAtPYBODSMkOfF3yKfx4+0VrQR4Upa81wR1QEBtsOQz0+zjCdVtYRuxsbzmwn8l
U7EzUVov9WgUu8HNw94VAVoWO28B7OqQO+axtIK6vss1ALQ+cCsqgb8Zftz+rit2CxS+0MYLRZY7
DTdasQGtA9r3HLWreASJVgcm0H58adrPol2+DZ0RtshZ0gFktakekuK5qHMU/p55+1rr44cWSBGH
mT/I4m0EntfXGXgoCxsFa4hMv2o0jGEcOYgOzdjQ7t2qDsa5xnir0OPZvl4+TVrQzBvWfcVPkCIh
TSqdfEYvD2gaU2YU+EtcvZuHCmD9JCpqWgSpXoZaB79BL7xgeGr9wCnJczbudLsIk8G9S3m/cc3e
kkGX+g9aI/ADy6YvcBOr+u+1dTmMc2bFI0/8nemW1b5NjOk4zK2Ia6vRg6bWEqDFrCFIvNo5akBs
ow91HH5tqIe0zldfgutuyHltAK4qwWTJReWkWm7FrjEFdrZztb86dGALrwgMMAjTpy7UH1oMInZ3
tyVfawC24Eyw4i3pXekSYWELSr8Bp+Rco+OlQiQbVv69Vr6IbCPuWsnYg5cZVQ/TliO7dTWVnXia
ARAUd+LsVGcf+nkEAfhBiwukILUxYB0L7DEQPtnrzQbkYsU2QDTMHQY+yI5mFQ1dkirR0qF3YuLm
QV6RwLe+jAlALDAOeoYpxhQ0k3ve7IgI0u8wEzXfNZiUmjTH2XrMi7s0pTvfmza+69ray8+CsQdz
Cga+qfgM08s7VlijE2u2eSTirklBib0YEavtffL7IFjDJgbGUaAV34Kqqby2Q2ZYI7FnN+7RAtue
OHhSZTaxmPdF8X4G/veZj4+1dZcV84NrbDmT1y+OTQCz0ZE5wflfpWf7kaFE4g9u3JHdCJpLJ3k/
YAJd/54OP2j7zv00gS6bTcVhkX1gr0BuzdNG+7x8bZSrdvEJiqOkow+bT/noxk4TGtreLD8Be4rk
6aPXPRTgCL99v67fvssFKxebeMbCNG1xY4S/Tjg2GNnkNjOwJF69FbBfg3pxtCgQwQ+El4nEreKc
jaxbsq6y3HjK0FTZfMpQenMejAVYbqvu7pCdKAC8cCOaPJb9y+11rh7smWxlVzHbpwA7LXFj3z3k
zUudvEsxBX7DeLzdUOXsgOwguCYgTURnt9zts9cdEAabCUqKd5amQ0Namlh5lLrJAB4EJoo28gsD
heSuJcB05B34eh9bYUyveZM2bVCgEzo5TrrIv7YYWPOq+T6myqDIwp6KagKbw1DPmFXk4z9OI6ZT
9GUMecaSY1cWuhc2C108DMsAljca0tH9idbkvAnB1ltXYT4Z/KNnj9VnK5u1r/UiswG4BYt7KEiF
190eF9e5B2GI1u8tq0Ga0MiBCQw1ZskfxcD5cCw7+rVbBGYTgfEDZKUkwZgkygFEcrJyeh31Phkj
ljsD2jSJUYWsIOjWqbvWZWHpVPXnwp16RGR2rb1UoPMCRxgKpHY4Y46g9zJx+O4/QVFOoATjhAwG
EODzN16NggVTldjsaYGte+1FT0Eij7aNU2lQ2oYNT6oIzGMj6AV7j06gyOq006KTFMOjkGETkYO9
KaPRXsZvjpOJKhTVgOJLb5q1f9AW20q/Vn4Di6P3dt3u89oCv+Zc1QP5OAuLnuYECLWNXL9y84D+
QXUQD/s/gyeV6MGdrJllNeZbEopyaa45cZ+zIfD6jbdbeUH/liO5zz0MvgHIX5EDzplkWTAs9lRX
if9QzL4Xkmqyo7ascjCcjPzAfeHd1WYbaQb/TVax/0nHlAPEMLIiqtz5cq7KJG3d4jSc/G+o9t6+
1YqtfPt1jIhAiAxvTSbMLu9bkZllQqqlOFE677jb3eV2F44oblXNB1Mcauf3EIRX8hRr6U+p17oa
5LnQUUsr0flXB5ttQsqDeyVF8XnqRhhMMww0qzsTTsh/XIT/7HTd/eA3x6LcsIzy185s1t/SEIlY
yJ6DtlgtkUtOpBnjNYoTtxY9rKt0CslkLNHtk1JzGn+LAVsKIkbA+gArvTyqpq6rDm2/xam1672l
HzVAB82Qe+NhQU56pjRCF3okiq3khmL4r+TKv5+Z5KbJiEYcHJlTPfnDoavE3m9e+mZrgavbeLY+
5ZrZtDTMupXDgKdgfj9uxI1rxgKNB//unrwIZ6vQfDyeg9w9UyBPqX3VUx34vy1OnVUpAEDKqVEY
h6Mr12ls7KKdbA2X1W8OoykCp7Lg5vyeP/n3iZxJUS+Rb2fosUrRzWl8cpIm7EyYaarv6vmnIB9v
q93qVfI91GuQPAGGVRrH833TBcwsmIVPSELbAbFBMEjKXI9MnhYHzCQHeXxTbk1OWNtGEGBKgwvq
BESul0JTlhhQs7w8GdbPDvPBkTtHN0V8e2WrQsD9h7Qd2p6vegkTLLdqPFaeJst4Gmz9Ke3spwm0
BrfFrG0gZvVhDB2A0whElcMaqmqYzbItT+68L/lX1zqxNAJ5ZFRu9XytL+g/SYrVGwc0hGgmRkpD
7+5AlYdo8vZSVgUAyifnCsHDV5+idCRT33QQ0OrVzpsO+oyum3RDudfMDcpR/wpRrpBDQdGi93V5
atApU+7q9N5lh2UrKbi6FDypyD7KYFVXToUAsLyU+ojD5zu9hXfIwgyv+e39WlsKnHTZeIXoD2jW
SzUulzoBw7Rdnni2s9BqmYQ+wnBzd1uKGvW+mYNzMcoV1eFgCZfk9KRzNJgjyTSGfDH+MuYaNc8l
cRIMO69ohAxVtpuSHj1mnYuWe0vrA73DNMZ6bkLizuyAGFXbddwB8UY+pdFAliG0pwGz5mayfLj9
1WsHcPbRapTKjaYBUhN7Mw4noz2QZWc4G+/ymm8jIek2dBXh8FUBeCiKdOAdirjOQ99/bK382RRD
gOAU4zJ/joRvHMTqkoBT9BG6IEepdny0elrXvTEWp8rvimjobP2BcBDP+LywD7d3b+2tlGPm/hGl
HDnnVjEVRV+cxM7dbfHfra8DsDggaDwweikP/kLH3uBy3yh65VEPCLNmCf1xw/yuXg6UaP6Rojz3
nMzpQi1IESZqqWVzb8809PuvIGd5f3uzVtcDNUDnBR4VvGOX11AArN/MoNU4dflX242XNB7pnywG
4C1Zm0GDggpLcWjfzrSDC4ju33m0AndBe7Mfb7rPa6GInCr4jxzFbFm+KDVzgS9W9WRnN+gx1NC1
ps2hAMsOBrGFvgFqzGxjA1ddT6DEgWl2gRO5ajCaUaLBqEE4T7PdhBl9Rk75AMquaRgx/yIPs+S7
mbqhJ9D5evvoVvUccQnwiwANIIF7eXRNbRYTGeEI0KII2+SXX291T6wqx5kE+fcz/wZZLItnAsHd
lHwcp3skh4Ox/3R7FauGSBZw0YxpO0Tlk8xyxxmdAiGcxw56HiZo9DV2vtgXGKC2hRpaczfeisX/
k6XsmBiHEkALyCob4IVr8A1az4BkuRbfm/YWcGj1eGRaE3hMVDzUfFTmLDkaT+BCeamug7mUvdQ1
3cjmqZM83543/LTsooO3hlLG5Qm5k+wT5EV5Qp3Q90SAXJ7I7/eT91Uzd139yXoPojudvqK/vMDo
P0ECMGxNU9SMZVCabH/7LNf2V7KCAnomm2HUgLnXumWeaFWeBp3tWBWbgHXM4MvzKqCn/A0HYk05
0UKPaVCyux3Josul1wlSvLkO35He1XoVtP5jhSkltxe0ZlLkxZaTtMHdq0avs+E3yYQZHqe+0+6L
ogI9DN01XA/KweBYFgj7qy6obW2rU3xNeQDiAIoDkFd01SiOXueUndHqSN/oI3vPcGbjVN7dXtvq
YZ2JUMxl2VtOr4FZ9ITknuNa7w37sSB8z9o+nFyycVhbwpSbV8n2Ws22ZTpqX46Y2AimHZ7vU2s6
DZa3IWzNpJxvnmK2tH4yMHUbwspmfrbpEjm5FdCx2rnJk6BsR81NN3NVGQn6IOBKSZYoxeeoZJep
2YjyVAnkOQKG7F4fCvC4YuB7ZgIL6TAOknGvYqA77Q10gReGwPTXuTa/WVXntkGetYCgwg3tv1fc
FS/VXObFzh7nfC9TrxhxxMefqc8BCXFFon/IJjdPAqcvk5eeGl6Cy42k46NW0mnDVVxfm4+oBmUj
0CkqLo/hTWXZY/Ib8H7IDxlB2h3BzrJx01aFoNcKiE78gy7Jy9ucpKj9zkjnnbSkDMzlgB7GQLe+
3lb51VuFAtDbkHDYTlULNcoQcZQIAkfMGspBz7qrJ4Dxb0uR+6GmvGDvsVse+mIwbfByKYW39NzD
bKUTGib6EU0qANHdb8J4VtcCXLHrAnyr4wG4lJJNggnXhfkDW6Ef9h9ur2H1OGSvDUo04AVVYSGF
B/564eHXbf9jWTy5GQ+67NNtGasrOJOhGHDdwhxqliNiFhjgeZfUTAva3BPRbSkq39bfTyRiWQl2
QpFfTQ0unZYAxChj5mU/0+Cz9zgHQwrg6hE5elq+s496VYR6f7A/3pa8ZvMAS0OZEQEPWOuUE5pm
MBk41MEDlVfzTqQ9eCZchtnsw1I/aKN+Mm22NYJ+7dzOZcq/n3lsRq+zQnQWdI+Neww7eAQVyE7w
aWNT15eGQW820uKoNKgmIReCj6NbnjKLRJijHLWFFZk6e/F7Paj4Ri1DRSq8HSGQajaeQyj7FRQK
c+wHq0kH6DpGyg5PGQYR3XMGNpP73jl0n4/+h9snt7aLyCSjUiy7zjBI+XIX3Ymh1t0hadDWL9Qx
kRIFNUVR725LWdtETAkFNg6wcvhLipQmJ8yuBg1nZc8Req9nAe45/2HQq1NTsz+wr7JjDETCQB6g
WHK5JFTkEEouBLPuC3D9tYcO48b7rQaE1RWdCVG8Fs1xEmRbTLhL9RQWA4Cf+X4hU5gkXkT6+Pb2
rR6SBXgYANryYis6WM+sGNoMOjjoPKjHWJb0hi10wpYQueKz+1TUfjnqDEJKlO+KJTmgfx1gsXzj
Pm2JUaJwn1CUMTVc264PpuxQao9bozy3JCiP0lAts0i5TCkBUNQMYLTHSN/c3YATSpOmPn0Y0fTP
maiJqzm1p5S02C7PFuEASj2+/EGNTDpYSFqhigDrc3kg9pjYdeLKS1M4get/K4oyYiBO+wPdcjDh
QHYlSrbVSykGazufaFiHrf9i/DHNe9AU/NGVPBOiHEmT0z7xqFeecgFWEhvodLCOb5VD1pwRtK38
sxJLqRaUTT62mbTUnnHffqXJg0F3W9CLVRkuuI4kkb4cI3W5WwVgCJ6oEji/2SvpfzFyGLNTa22c
/JYUxYIZs5dn6D2FUTYeWYROdbjTL8OwYVXWpaA3TjKvy07by7XwARGsWRT0JGx2NLP7svMxQPXg
119va5g83KubghHb/8hR9Dj1coyuaNBzB4yDb/qh3giEKHPgYZReTr7RQQ83Ha6ttSk+dt2j0t2V
FXLhXwr/Y//kgocE7Ce3F6ZC3N4eayT04RQA5iaBtZc7CAgOnkvsxYktL4tnHicCcmBxR7uQdIhX
9EBYP5vlQ7sAekas3W3pa2YOjct4t4HQlpR3l8KthSFK9yfAETAYGfSx/NHNP90WsZrwkz3DJlIu
IP1QuyidUjeEX6Dq11hJFpo6PVj5/OQO4JCh78j83INnlAHTaYvf7IaSW2uitIR8gPw/cGgvV4fR
LgRdMjB+S/2XBrxqG9j0vtNDlLd/3V7kiqpg5KWBvBxEoe1KUc8FxBfzNLVoCQXyGqk/q2/3tDyy
rYzcuhysxMMoWstVJ8C2i9YUrcHpybO0j5Mlvg6je8fm9L5GOLqhmSu6gTX9J0t+y9lbnup1i6G3
HT253b2d77CqbNiwUSsO0IUI5YDMtrTn2sVyhhYPYJWDfc8kxQunZQw6naOPYTW3z2nlwQWAHXTn
lqw7AqtyuaaKkFbUFnRRz14XQGa9rbLmip26EKCsiHpUkKmD37hocBh3rTkf0urOe0nrbO9wcfhd
vu2/dVxSPWD+DeoFKllxwzvboBhndRpT56dm2i8YG77h3q8qnZw6gIY70GmpXsrkL642zVhT14fs
R9M9pP4xbTZcutWTAUwPzE8YyAX80OXJTEJPMFADBp6h4WXw7H02/b6zhSfqPwnyC870edFTP2lz
iruTOQFqN+jg+JMbcyZB3qgzCcjNk2peIMEx4xbwHcp/oJj6B0JQFQLhjIUSFNT4UohduEadUrwX
lfvQfOv9u2TjTVg7iXMByiqcsZmtkkEAqQN0sI7lxh1cuyKoa6FLB5UnHTyGlwvQuT5YKBNjAfrQ
BJadopHSP1LTDVzQuVpjbMz6e9vMjrev/poWn4tVbuY0d3RkDaOnLHnUxU/NQv4bbZnpVplp7b1D
3Pjf+pQ3dUIKqnBMrK+gXn5KmKmFXTfSCExeL9R+prPxPOf+FzZaDorpyRZ9ufx5xVO6EK+4yakx
9JbZQDxPnhf6AU0bGEPRgy5otutQJBu5hvVdRUEBGRuUbd44uM5UPh9ERhsCaRiCkwFka2LOO71n
9hZt56ock0gJb/OlFa1HpGxklo/TA8Zi6e/t+p7Re4wCua0jUrWv9g5kXIDwvCVqlKPTXKvg6YJn
HCKSMcZKNkvVWyKU46GZK8A8BhGW1eP9Kd1XILyfPbbVdrq+Yf8uRSWpLF0fHdIentaSSegL5qks
7d7/I2OEJj94PIhjkY5W7nIDEGHLB3rqvI9e6kUwR2PTbhiMVYMkM4LAzaIF+218z5mOGbPGE63D
lhFNY1HVohiiFfZv8l+9PaR43eAFu7ihSNVdLmXumFkbDaQIw4lw+KC7bw3wag+RaWyo2dqC8BSh
hgNeXTmN/VIUwNbMrTqDnvymxvwbl+oh8t/zxrataZqktoAczEC5giVpi2kPgHLDDuVAYZPkL8nC
QH19q+q9pmmIXnAtUesAgFt5uZuh82qbEmg08D6Hcgw8EubuRpy5uhikht+qEdLNvtwyatS8S00T
NxNuyPAJZGSe2DBla84ouOv+EaFyJ8yEOlln4lQqDNPlxXEeHp30YOguRg5t5TLXNIBI5AX66dBf
oqvLIXnZLvZQnUSb7hF4ybTzbVO2KgF5Upy9CVyYp4SV1NQQM2fwRYhWBhroBdkfgOvQD/qfBCX0
r5phsslbeCy+irK6Z/0vnX5MXbrxcK8+qOeClOAqS90cHAlYCsCOSXqPjlMS2x+RZ56HvQVus/EP
PKxzeYpCFz3xRy7dOLl1EsfBQVOwEfmsXRpwUqLfAJRouKHK8XhlP/elg+DKTMhB405QCgwZ6b4k
9Rahzqok0HIA7Y/7iSbKy5vTVjV3ewMmmuif6vbFR1YhJ6iBVVuDYtauqAVoBaIrAiyZClnL/C4B
e8r0Fi+KnNxBGcrNZ21Nrc+FKBcHVqBsig5GLXVsZA3uQWjwB6cPjmVD1lUR8bhymWevTWH1ydAP
kDBWAr1BAIjYP3V7IxZZ3aszIcq7SVJDc8wKe2XlVeT3v+QFBdNIdNsGbElRXN7RGtJS5JDSMHQJ
0sFzw8lrMS8NtCYbj43cd9VzAhUdrKePrkQkXS53rZ0tBgZO2Ofhs/OLvmdLGRw1zOfgr1vFpjUz
DeptUJQA/oSYVDkfqmMkA1uK6uRzUCwvjI8/RAo+nSzTtXhm7Ovg9Fs00qt3CDqNmTzAraMJ6nJ1
RjpidjktKzylCUqfU8hLERA2RM748/aRrUmyHWTqDaBM4U8pR5ZrmdbWjFYnwz6JhkVNFoMcOND4
RnPcmmoA2iVpAzBaAzPRL1c0jbwZ/JRVp36XtOE3vsXwsvX7yo41bNA8XmEduvvQ1yfArtPh5fZW
ranc+RKUO4Q+rYk1GEsrcznT+FB+rccHYHTDnvxEaQDdk/e35a2ZHhAFADCJ6USYH6+8dwZKQgys
jhXu7AyCHivo/wDbB29QpkqBjIEnojwKpuBiSjGY71S2Cbr82h1zPud/cdAWu3VYlVuD6lYfVgB/
JAQHSH9YvEslqBZ4nk1VQ14iXkSVxTVKBKmOztbC0YKJfkvZrzHfG8mycXRrWn4uWNlKPiSmUQkI
FhlHxx/GYOfDPqliugUMXlND8BHK5LZkfFXpfbrcttnsQ821/uDW90l/+JOSp6Q8/FeEoumV3iyT
QD/V6W2z8nDu74f0123V21qGourg7CnSCcTfJ4xeGYsdzR/d6fD/E6EYHodmic9Bjyt3Cn0S2Cmr
3rhA66uQ6BhkyiWn1qW6EbsAYRfvqpNJ0mWPMAzj8oj7y56NdHd7MWumAXEi0gV4KVD6VLyEImWN
wQZI8qYOnBCtMSCQs4Eo9vmkY6xK2j32idMel7YzviyDuVXYX13pf/JVOFBDMTHFxqj1k6N/wXkl
5cc/Oy8PZIK4vjAa6t3tUo3KOiaukNeEXo1py0tobbUGrN7TMyHKPdW8EU+w61WnPB0PaTpF4xDn
nvnSjH/gDwGb9e9qFBefJr7uzJUNSwTCUHSgIfPiig2Xe81xAM8r8N+gE4EzrMooQVTU2kl1IpkO
XutH4fGA6Vqw2/C61hJweCNkOVRHWHyVEmMY0SI08rYWzQww/TN7730YssfNF2ltReeSlEfc7hzB
vMHCC4ipDxn7mLS/LDrsO5EEzbAVhcmzVj08V44GtAE8B8+rcntHIL4xpQnCyl81COrQavFAohev
D+ckoF+czSmfa3foXJ6yuKHKh9wooBJk6U/u4EwYwFWHHnMCp8t2M9oHgCieDqP/E7xm+2w077ve
/uybU9iWzoblWt1oZDgkAyTG5apzr/RkAFsbJjOdev1+zMi+F0nosofOfp+M1t1t27UiC4GB7FeS
FPdXoEsMpJg9dK7mJ63xned21p2ApJj5oI1oyHJFVWPmWk03DKY6DENmv4iExEs3ALQyKrePXbld
jukV+QnNLWHyCWQi4Aqf/KA1n+em3fkkfzGKR6oNIB/8Mo3IKBuvRt3vuuwXYVtUOytmBx8jE726
C5pwFXzljL7W20OTn0y/27O9LUD9AfKltt4I9dblyGwSngg84Yr/w2w705nZ5+jXKNo9um5EYFn5
tEM/1nhEm1u7YRmkyipXCEPTdPk/OPjoVrp8ADWQsMrxTdjkHp3qS5mwqJ/s3xxM8PdRnklRjDYm
i+YuKSCFoPOZ8X2W75lDN7R05XYi34fMItBL6HpUizigNhOZxcf8BEb3g2u+VI12l+R/cj5nQuRV
OQvFm4ohvPcGFFHQG1p8SMhP8EGSjWdhVQnkpiHaRzpGzS6XoGdsDBcrGUxyX+q7n8sMSqtyI7n4
Fh1cnf2ZGMV85rM9m0sy5ae0zMLSuC+d59zSDo09h2NnvQehXWCmscE+zvqdL5zQF1OUtCKyzKcO
wTTf+dPJLb6CccT1jpwccZdPWinu6hHUssazfQf07K5vtF0iHr0tz23NJgFIihY+AqCIp3Y/DubY
1plB8hPI2Lj20N6Vfw0/mz9AkeHW/ytFTVlWGBc9dBakwAWFbxeWoFrrO2sjU7G6FuQpgO5EK4yu
pnmnykCVWUphJExQ4FmWMH1JOrAHffh9Q47nAihq5IgBv5CKd6a9xuRqfdejBGgDTv1CvfQH73Iz
WpJKO9jpjAx2g2fktsy1a3kuU7kxS6aN9P9I+87eyHFg218kQDl8pVJHu4PD2F8E2zNWzlm//h55
393tZus2sfuwixlgF+gSyWKRrDp1Tt1icDgyTDX9GIRN2DLOiqUNg256tFAhb6mg1ed6XEozgCsm
CaMdij+g/9rX2meuub5zfyTyUrBEvxJOAOThkCilhiJESSH6KcyUtux2O24FroXM8tagCzLBtg4O
OKIRgeRmQlIncGL77fm1MqXNc2crK/9QmbVI+rXmguyGVGa8jq2XjGRm5Cbr7g/jWzFiem9ffiqV
Yu3GNvBCLYh2YYa7UP0ZSO59A0sgMenSAvWg4YauTkQPkyGpsYt6nKMO4NPknxKxtAdwk+nRplJm
cmpNAycfq8GdprD9OVIuzP90jV+4stfHfia3GKAIfmfQobUTqd8Bv4TyxGP34f1qPoYHyMoHR6T8
7o982QtASAzo2AIbJPSKOj5KcnC8lFD5TZKssAJNUBjbhiZc/GuAQOfrOMrQiGJQZ6bqZSUO7Ark
YpyjRO9eH9qaGq2KlsTgNgoJ9FYICoLZaDVDcpL7FWqQKqS/0OHpg+BpZBY9lqIUsgp/fxC1yYwU
Mpu+j45mDer2FfoeIFE1iJope8g9DYzDfHn4M3UFdhpoZ1UqVClBkPIgfoZ71aNZeLE1iQGJvV8B
aMrbvbTPPgcxJ1LniF3kDHvhxI+OLxxyZGygtnh/xRdHfvEt1L4vI6ip5eCP2kGBXJu+eg7cT/kq
V0kRs6rXS70u6HpUANlBVne+Bl6HsgTiD4bSo8ve448ZmCSboCGxsOfKjTdqjueHxGsszYD2tD3M
tH5Qmeg7RiZ28ep9+RG07xUhqgECWsrxgu+3HaKWOdV7n4Q58Z+ab2OwhPeIjGh4eKqfWL1/SwfG
pXHKzwLgX+RUQvP/6KfWoL6jZGUyNazm6HQTH5E9n6lzMcn0ZdEIq7EcJoywWie4+Irips42ffrJ
S7uu+wC04z+cUOhDAdYU/Mlg/5iDykW4UqYiMyCXic3TbMoQlUmgPsMceR8WMmEpgwoRRgmqRkja
4lkgXVvyo8LjAMGLdlncmVlwKgXNnKt5HqjejA5NHIjSeCSe7m+RpQYfUNGDbGZmakdik/LbVIoj
LQ3Q7joUhlNOiTkljlf97isi7OLI2BvTM5jtNhHjqkxzBv4VJnGTAfAZ9zRUQ66HK/BBISW9GO0M
8SsSBxQSc1tRQtLn2yzwrSqQgeUaSQM52mSaiBrWK7yxGJmIpfsHvOjvj6CC1eBlYVQrIBDgtVcg
7sweNAVo+VxH/5Lt9Ge0cCHA1IAUFbDG16OVhlTRoacZY7SW3jjTR5MQvzPDLx17kfE+WDrnUFJA
KwhwcYZK132EQU05CAjgqRMqfyAs10MZK9IYoXX+YHofaug1R5MdkhjoQ7seUB33U4ozBW6j2JDX
DEpb+siDXQtKQVYxeCmKX5qi4goAcKjTFjDVm/mLsEvOBVCj5D9sg0sj1O6T82CK4x5GNNF6b3tI
HJPOjCYiggMYcLTjfXOLsweNKx7USyLUoylrWpTrke7Dmqfx61Gey88EqqiDAIYOMP7WDDdfisya
AZAIivbY6vRrSAOx/YwRQtDspdDMSm9vJMm3V3msw39pqaBtAi1jVFURnymvgJKxb8Q8+EYaqVop
AgRO0u3UuNAiF4ItRAn8MiOh+iAaL9AXqnon4dVV3ZnB9OQLLMzS0jbQwUkKsDH+gljNtYcOec9X
YL8C55lUxGtdayI79GuBsdmWziNsMiBoweSMrgsqgmT5JI3FIEe7qfPcIOHsLARcP6gtCMyTJtvU
ZXeMtIJx0C8tKJp9RDA+4F6BP67HBiocNH+gCLILOt0E24MGmVnmUbs0gZdGqKNPEHJZ6IGh303V
sZhe5GBibDpxyV0uLVBL5E1I2Cg5Ji8wHnO1tTw06itpvuFBKpFpE0n9+VmdttwmSB+jeM/hxhor
JCrjWTu9R4ubTPDKt/skBIxTe4h6208mR5bcWiCZUK0a0dFCVr8866upJY/HikPz9Lzk8W7Mofmu
Q3DjPUxMUFozZmh5nSHQDj5RQNnF2fsubh8giVDi3MAhCSYA4JVCwiGlmAjO/Wi0uNAAy6NqglsA
GhqurUAjQuxiD1aCSgfQPDTBv33fwuI4LixQC83VwjQMDaYsFwBU7VVTBwl3xoInLVvRgIFDHnZW
hbweR+vLSdrW2BXaoFkdSj9zDmsY3ftjWYrdEAj42wo1ljT0ygDkA+A6mvaip1hG/wdFv65KcBkF
ea//7zS6f24OUIiH2hcQMcjiU96W9+Mgpwa4QsLsAfm8dIj3LVg2gdTz/4uzAVaF9LWIjkKFGlhY
eXFWe8NfVJQjbgxG/ywKLGbX+XvpiwOaDf62Qo0HQ50ghTfB2drCTlroJUI8hvM3U8167y+F5jnF
CH0J9CkD83vtDpoaV43mYaESNUQ4yc1SMZXkF1o1Cjm2hc5GhvS+ayxGhguLs+tcbNcw03wuCLGR
6ryzPFF0RqP0id75q7wJXiuPVWpZdEUFyLJZTAPdT/SK5XFaxhNGGGeVge7lSlkNar3OMug2lIkf
Wj38CQJTEeuxMv/wzSJeGKYWMQAT5hBmOOfVucW83YvyHzRa/Rd/hMatDAjdzFMoUrMJ0Jw3eWDL
9QzJBSI0RhalVhk3scUlA3MYariIfirdAuN7II0OG8QMFEBJK0Xr4dXoQOQt564Rt4xLM61BMW9m
iHCgXDMTYsz9zddDkjOvqxsOcVAvQhII0wp8lQZeWh0q4hB7zc1gz29SYrdJ4mqqrZWn+w66sPlm
9XLo+KIgBr1p6rEX+BInKEkSIzeF9DsY8X+VAWi2814zPT9nXFIWjSHZig4sJK15nTq8tLYakpgD
5UvPjxl0zZLOzJtUgtp8GNu4kLKImxbt6YAnz6QfqJbTuyHWlV7pG1AgDBIaXDthk461yUPjWgyD
r/sTubABgLSGjAA0fHBu0hnltNTFgsfmQ7kc3QN+MiCthOZ4Sy68iOE0LFNUUKnHPAo4UOfsBA8Z
gLAlwhCRCuIc90e0lJiFZyKWzJS6YJ6l9nTvh8WI8gJ6a9UTVCrM3Iqf4jVPvMd8V5ido2w4M19z
6/tmF/bflVUqSONaEHEpP9+kzMDUyB/Nja37FuY9RcUqKEehaDLT3KHCSFngEqi9tBr6NKu+A/0M
D0WloH+7b2PhqMGRhu5g2cA7y6BfwwG0ZbRCQeekXAYDZHi1Le/H9pRD0EOw8zB9m9XEuO/7Rpcc
A8gQGZQP6JhH3fk6mIx9EuW5pOMeir6suHpPkMfnWOuzcMSguIUONGRp0DBBg3FTtdKiBg+oXePX
ZmyIDu+flE2gmTz3zGS/XXIGIH4RLMB8BDEJ6vmYjq0KeQUYy7OX1FCc8F2KPNJHqQlA33+YPHQB
ATE/87DesLwVRcWDXgTjinKJ+B7HuwBhpWZRjSxF78VRXZiiHmvcBFkEucAGDgEK4Jv3vj+N+mOF
PElZsA7mJWdH4wmCLbJaKF5QAb7tijZJewzL8E8ddHzTXGacykt5ShxdM9unjvQPGuKv3S6K+0Dr
JZwh6CImvlHizjsCTzOaMVRswnpyw/S3guS3wf+HntiZaxFPeVlHcy/t8BKnxr0foXm4gMD8W1ea
eNLf94qlIwTKNAjocD7Ifcxb7uICh9p9ECGjBl6sMXlK2gHyXPkmjAw7ZJXBlzbvpSUq2nZBOLZQ
owKzW1NBDiZUoYHsDaKpKwnPCIAsU1QAhHhXNOQ5eEjK4LtIv7vqXZcZoKbleUMgx9ZFcl6lNm6l
pkaSaxgNL0dmzqUmALJZ7jthyzgulscC0Nj8IkbHL+3fZZFMVYGx9IPd5atZI4SRmF4eyj8WqKHo
UuHXMjxtp4/mJzBD3va/dLcAkfSPCepi600tZIVn+iRPfAsKUnUfE+vQY80TFXNApZIF4DIEd0Cx
lh0Fkner+ztlKaiBoG4mKYeQ8U3ZQC3GwBhDsH1AVaJqCyg67WNv3evH3/ftLAW0SzvUclRSDNXh
DHY6CAmAX5WLUvffWwApNhIsBrKjCGvXe173FCPXBjBnVYIFPMwovdz//R+QJn0BuTRAXeCMoudE
L55pFaB7LtW2aOe5iQKdv9Kmcx9+T9k6Qvk9ney+K8ziFUpk6gRhvvcxNUi0ifx1YYFfmGMRgCz5
CIin0TaK+x7AZNTAx5FrqlrHd2k6GGm5P4N/ZIJxl5YP1SwU0EAygrOWCnN9KQ1apxk4+yC5W6Dt
QFYY+3Wp4Iyb1z8mqGF4vpgaOQfRpyaNVr64H6PeVAcLSP1HLwL6XPJ4IgD0OJRPTaWT8hznFmTI
3FyILSk4KeG2Kli4lqVb04xpgVsBBYDH1rVPjVLRxV2Lb/K1fC+q52D8LUTlVsykh0qS1xBsYcHU
51HeOBngLfO7Z+41oyY64SexA6Ej+CLygyCUTqH9bueMdLpV0+f7Dr2EP4OU2twHCNwevIe6ARQQ
h8oLEexZ+l7dZDt+pe8lq3GUbbcSLeUYm6mtnsN98zh9gqbQkglEwSwOsJ7GlK3U0VyesKWRFz3t
n4+i6+8Dl0JWPcZHeSI2kRytcO02O0NehbzuxmNtNSChlNv9MMqmHobHrB4OeqO/Aunr3J+fJSjA
5fzQVRBURhqvlnGEcI/pilvFD+nGc4RXbwXeyV3ktmuWVPK8uPTiY9XRkImudrAlU0FS9uJCHOYz
q0U3a9ATcXjtCtCGM7IHS159aYY6t1J4usgFmOKhO4ulGeY2DuF4hfjUMCwtVaVlFDdALY28He5J
c+y6vIhVcidFGmqYbSmfDaX6bfjNVk6Uhkzhkw6p1NjOAGvwKs0SKpVxti0FRjzt8RDBi07AqXBt
vG65VCzB8buLJdebNLNsAmfIWaj0pR0LaDagDABCIkVJzaYvjZJSRsD0IVQQNSo5oDGhQmqgRaLo
5K+g5hilqkWDqNeCuPtHCZUKSshMNc2gYk6Dtb5WQic1q2PGSiMszt2FEWruBLH3QdQsAzWIWk0H
GsLSeBd1xg5b2utoNfx7JJR3TEEHALaqhDuHMJb+h5qB3kqXP03F0baotbiYf3q0Eysl8VZyowII
Ndlqdvyf+pgdpq3wS3KitWzitXgAG4IrDM9NuNFZ0BNpXpB730KdbAZf4bFj4FuMwPK3we/AVH4p
DlBTqIQntreRdoKDgy1z+l3QbAcXmKL4IG/Tt8HOH72v9LF5iJ2YDM8GwAbW/SC3eKu5nKg5WFzs
0C6YeC/w4U0IbzZYYREPbB+sdvYYmimS3pvizWiIDoc2x3W4HriH/ndjh5CTXWmMRwHLsanzSBNH
MZxmx06RokpeQitaB4ymoqUI+89occ5ej5bjiyaAChXc2mr3qlPtGdN536NRg7v+/VBJcl7hsNS8
bfvm/aW6Pz3oF7j+7Uz2+lyZVwq3yq/cmkzeYvWz3t/1UOy+NmFwsYcLHj5fVbd8uunVlaAf7o+C
NUPz/7/wN06d2j6Z4chct8EeJbXAUo1gzdNNVPECVHDmeUpIJ4EXFOoJv2Ow9yC/cX8sS4VvEK7/
bwBDrLoejIBjz+90mLK8/EE0vwG0fYus+EG0n/xt/xyW5A84GkUnPojbEa9pN/7VPScrVtcua06p
ABPxnizHgITsJn2fD7ilBazL+ey3/3cIw+XheqCTwPtV2eI4kIG3lkhsCS+NiwrmIySXtcfMvT+v
LDekAkEPNTWpSnBwZztneG0Z9YzF6s3FqtHJBwkCo5U/D6b5PT5w5nCO3QSZqJGIZnHG4y5cVcVD
n+9H1lVhMTd/aZkKD2JQ5aNQYmA5KSwDf+yijvgr8a1el+veNR7QytZDMI7hp/N83Vm9Hyj5xZ6T
uwCtoR7cdAI3sk7y0KkV0lnZ+C3p56BlOAvLGhVESm3gOBA+h7vKQtfmr24Vr31TMAP7/8tJaLTD
EHDyEIpzIOGsMiicWErsUmWcF4tjgXoIeoBQ6EMbxbXfJ1prFEi8YSw4uoMN0GSSHQxm+jpuWbRp
y255YYtyjirIAtWPMG88ByTKIBJjEskwaG5nAC5TjRBJ+SXkJEjSY9hqAEInrqorrq6mHWliFgB8
MaZcfA112uiDGDSjjqNAC7vInAbtJBcSE209/8qNZ15YoXxFk8fe42fP9PaJNTnaineknb7DdSN0
OofV0L54MlxYo84efZQGFdlinP4hSdHzsdZ6q9D+y6X2wgh1/OR9LBgDP+/xTLDH8nlMOYbns5aG
OnVaWWnK1IAFI3tP+23OsxAXy8+2izFQBwq6kAKlb2GBk16iVra9aD1GrZPGNrAkYb8Rgs7KIfmg
I2N4f1ezNhx10OSJGvH17BDpd7hJ3cIWttyzjMzP+r6d/2O3/WAcZ3gtHROrcKgGw2+BRhVj8P9m
raKKZtjGbWgWQ5oJls7no4IHXTz2BOLP/TESdAgKl5M2QWoml4pVKwpZ6HpZqqIbtglxHBqZxKJS
mwd8u0P++U5qhwQdqrzIUiACeY484D5eFcT2xcPQM2Zk8WoMHpNZsQTtQnTJSRUmUZXmfqIq9kx0
2EDc2/H60uq4P4ypX9z0F5aoQMd3oaT7ow+0dp2YkYq2GQPC8k/DqUEn47MMgQoVEQ1iW5Jwvm96
cYwQ2VZkPNVBlkr5tVIbCZdJKSQbxZSEkSSQTjds1ZM2WGfWfX1x5S6MUa4sTXzetQO6VoJweh97
X1pr2TCX1wLeLDu0So3QN3P0sWIlhBf3EPRyoW2LMjY68K8PLaifVkqQAibceJ8GsqNh/ziKO793
Kv8xApoIoJT707o40guD8wdd3C8SReC8oIPBse5dsB0Dr/QwgA0nEFBFUhQrmDb3Dc4x9GZT6Giz
ANgHfVb0Ok4llD8A7cHm/Y6kbDMK9YsqoB/ovpXF4wK6qpIMjuOZlO96WHkIYT19qKOdo0FTb3Ch
eRXJxGfxGC5WYgHWmBcMnfYQ+b620wMvOGo5RpOB0WBC56L4lYfuyCVEqA5oTCV5CSgtC5P6w/JG
TyKkZ+AfaHxFCY4aXtgGeQfBlLmDb9iNK3UTuP3ef+9PWk/aY3pU1ziFP0WOTNtilR1HJ0f6tz2X
LamekXp3Wa+pxZB8+UHUPDR9pMf+/EGjqTmGHduambvVNnLiZ9mJH6W36Dgxj7o5ft6bBeowDZJR
6j0PRnmMPzp8elZlc+5kCruv9MB62Cx51OUIqfijgelGq7ifKc+cP2guI5l932d/BALvjYfa/FMt
K2HYwwSKTQ8GVJofjNrcIdO6FQ/VqVwVZrtCEHKEjffmr6tNu+Zf73/Csj9fOBYdDlIox6otPiFZ
K5bsxpuGVMTDq5f1BFgK5xfTST/kvEr00tiAIdD4VM2xKDbgwYZg2Mv9AS1Fm0sz1HkFYOEEtTOE
NyTKeSKZLLipxHAL+i7S+VOlqxnGIT2Wq9YeUITxzOJN3hDtIX+Q1749bQZXOitm74xW6CYZke3s
M3Kmh9EaHoJd/4q/NyKJP4NVZiqMm8FSjxdAhn9HCrrNJZqiADlMfN+YvVQA/u1lswhImEByyQwf
MovXPj1jq+KZcn/iF++hl4apEDXUvpqCRwshyuxNnkSmtpWJbqVrkeiMjbN0hl2aooLPlHVlmhaz
L9nKujogLWDPGU/GgFiuREUbX24kaC3Byn74fYjXA6lJZ3fwqT+Q2Vgbjykj18EaFRVwOqEZyzCA
vcZSbcNprXlcLFUI1jakQo7MF3podDAyCYR7mDYxbNyftx9A652oRoOVFPD+YBjoRkb7JrLSBejS
zXwj2qqlvBSP/LrtzG6fPQwvOcJ3+/sDEjD3v2BxjGjqnMuygC1JlHsYU8hH2oQz2qiO6Ik1hvda
etZaRrphMRCAPgXthWiLBZPK9U1gRKOT76UNgOcKKbPWhDxbZFiTbzIVpZcPWzQIoIUeNw5AKq9N
5WCSzFIJXQLSWQP7ve706HzRw5dBEJxOF02UYEmL3gutlcEzhOa5vZJ+pGAguT+vi0VWNOyhexMN
dJBqnR8LF3fHiE/VIfIwZKEx++K3rzplYXdQlfgV8u8VqJTUaSBGlNqpspukDQsXuUSjIIPae5Zo
QK8bsjzX9hHcE10ZZnR6IZtt/CWPA5HBFZn1q/47jZweUqT9Whg2g/GbMfTF1Qb32Nw4CKwpzfjM
64EiFwFQ5KLeEcTVIX8LQZmAXiROXuUt7zSpiyL03NyPa6PZyEe+Kck0FmRWR2Fpac2n8s0WA+IA
umBgiAbFxvVEZFBQU4pk7kWLM50kFXduc+McNtDTM9BSaUdJFJAe6G9QbMVvjKmYj9B7xqkjNm6K
quIKdFxAiMwKKuFJlt46f4fuk/UUyQ91C8a01Lfz7+A/qAjIwPqiggu8uQKSzethI8vh502LvhxI
vzT6PtR3ffE4sNgalyZ3bmDRZy5c7DjKy7M8rNRGNXC6VN3WD7ONWLQYWflUBiJeS83HVAm/QBD3
dX9elzzs0iyVPPDqCf1FE8yKboPGBL9Ibc7LiKeV+2ZsGVt56WwDaB+ebICuFmj665kcVYkrmgkz
GRffEBPM0W/LVI5aOs/AewSq1XnPivTTtpaTIOCQ8IJn+GYuveHWJ+eZFUf22IIdKBcYYX8xYw9C
dtTakf9FpwAVJnmxzP9qzSkUVEbrD78E+X9Zk6w6Gqs24ZwiQJUJXdO8gQpCuCpFJG6bydYL/aMI
eEbxbHGK0UkD4hWoHgApcj3FLccnMhdgPSW5IpzwHEvoyNVY/XeL1y6w+ShIBIEYEe/razP9GBVi
rHPYE+B1kdZtExM+1tAX2VldZIN0RS7MMDNR+7nvrovDA9/KzKYLnPpPrfriLPCmSUmDJoIKXqfP
egvKoFq9x3DTxdGBcUKBpBD8CIj769GJQiMmUtECnR6G+VbPeMmMpTqwDY+P1s0kNg7yn9J2LPCf
cv1N6kt12yLbzshFLZF8AH0FpO0M3QNOnroLNlUXGRwyjrtuPPixVYU9gWoikZSVptn5ZCuctIdQ
VDnVlp8Fb6K88uQ9hyREPmtZN/7q30/+5edQng5tbKVCww2gplq0akH6Mg3PGcfyraVACB5MtLCD
rQE981Sgh5Rw1vclTpm01mzNeB+HaptraA5WQeJY+w+aWJIyZ7EoU44FlDmSHHMLE3ayAYoqKg6i
37sOxDQKT4KvHoDVsf34g9MGxoE+776LQ2y2gmwRfn+mX52ZE68dC1ylpRH7RnSCTPsr5zUP6JBi
5aSoe+hfNnT0foG4H0wAdJ+6JwmdLw9cdMIjwuyCbdpvdNDBVN3TfW9YtAPuHwO5ZciS0PKdnOQ1
GWCI8amJEmvwA0cPt7JXrrWQgWZanLQLQ9RuHAY/EzxIo5/45tPLnqfq+f5AGL9Pq3cCTKmq05jH
J0OLPw1wuxoqq+BJ32H/WpR/xiBTCw/CvhwIyzQ+AWmwr8CDgH+ELdTd8GhdD1AWM0sZ7/L7A6PT
LDdWqTuFVyoJJ3EYmfo+OOMf7yCvgRzcea/T231LC7sHPvC3L9Akzb7KdSpO3vg06LXDJzraKsPW
GQye1flHBYf/NyIA6WY2XvQFUPOI7CgQl10Vn6LERAtFBGolUqVE3mUuO/G3PKp/jFHT1wVKhsQG
jBX6Y/rRP3A+qUuI4VgZgda8OewzZDit9t9F2ZshUpHID+VR7LkyPrVysRsn5OOAUQSjFovCg7oo
/dgRVAOXMbBmzEDi61jklYUaFJ6mHxNPPEx4x3mFgrNc3YzNsUnfQmY/+NI+E0FhgTZK3JVwrF0b
DCMQ3UFZ0zhK/VnQNyOUNe974aKB+X0iGyAmuSE/EfmuVsEGaRxrYyfrj5PPeuIvTRkuH6gpILiC
dYCKRC1YDJNK87xj3oimJzzOJPRhnToAKwF7J5c847FPXwB+1ghPbxHQ2L/6Fq6nTCigJi6WAXeE
MHY6EjWRrTZ8qfqXohvXKaAapdW2ZyNHjeiFD0kup8QzHKUszChnRMnbzQBYPwpDYCbAGQZ2yutP
yfMuzsti4I7o4zalarBT6O4ZEYMDgU4kYsSQKEXrJqodaNTGW+jaTMKVWullkX/afo6n6JeibiZX
AcpxHX7JnlkXzJrCbURRodyGAeFFi1HRmUvgCzI5UJLwpDZIgSOWlJObHZLvIBQcP3NCVipsISiD
fRtXmxnBDcVK+g6gcfww4A0bnnJJMesgdWXj1fhSAksRzFZINpMW7Cc02N3fG0tmQWoGyDjyGGgh
pdsGIk3KQbzShacaz0FL1VFFSo1Osz2p6k9RWmZrzeiRRyn6YB2HpfBs4JHv3P+IWx/Cm0yX0W2H
998sHnG9uFyXQnqsnsJTEY66Ce1vbJ8m59aF4rFYk6l3LfwIkhvzNUsEJse4YbrXurHvBD7KTtrZ
r4kzbKJTvbs/mlvPuTZBjUZqFS/JutmEQHTOblqiISmX6cdpSraJv0Jzvv3vLSJ0gmsSyZeZkOt6
/jo/TPWQT7JTBW4xn0wGyaSdb1h5a3ayTFRWAXBphJf2qHgnKZkgxQrsycio8xMJCltU7CnezIDJ
5Ek83R8enXH8WbQLezRpgZcUUxiHsMcJpt58qBVR2m2Atv6mWKW52QF1EK6bMkf8kc3g2AB/zBL0
o/PI8zdAkVzEGYULOjpeZh++eGGmdcJ3seZlJ7VsiLKrxoeO+/D8vdA+pfm2Lb7q4tNIif49CMcm
1+0sF8w6TIg0hNs4z0nip5up4hk7Z+EkmD8LS4/4iGY8uk2iBelGiL42fFZqcf5O1Xfpm/AhmYFG
+E//XKekcpV9v64dESrCjOCx4Acwjv4FsAYhdUOrgUVNAkiiGuUnoTWQurBaBH93KHBlQKtpstcY
G+v2ZYGx4ukyv72BNfl5nl8sQdaiOFhJXHYK5OwpPok6rkHps1/ELsPfFoLE3MUPgh88/TC0+UJx
Yaiuq2aMxCQ/9c2HLPfE8La9hX2V2m/fAOx8h8Cc6U+1gixHDrjJtmS8bH7YAq7eg2ivBhsydBax
qkg0UB8wthIfqjUvn0q72OUPyVo+qkdxE639jb6ejsZ7cOqfFBe4HqsyjTVLcYROdOg4Ca7sU86u
6JAfT5H4PGXgROnqc1iGICu0QG2Ovw5Q0AO66dEY0abYsQSDf96h98Y+e8HF5FeFnw2I4PJJNLM1
wJnAcjXbbNWs0PawHVah669VB31+YCkXj9IhdnJHXIlu4rJEpG+PxnkWkI8E7xbY3Xi6i6sveVBg
+5gFVdjLxYcsbvBoIhK/VjhXyk+N4vSgeGP4nojh0cNH6z6a3GcOK3TKXA+/VItiKMNSOSlE/Aa/
KTRK9/4OgkAHj+SPLPzN7UrjooF7JC44uOXI0JC8NsePulq3IqeefiWP/rucmW1E1Mdij6faFFk8
4xp3s7GAEcM9EaStAKzMTU/X1mLUimM/iY2TaNhtt07A/i6bI+EkhTWNi5ZATzArlmJ09A6qu7Ku
2jwxTt2q23av2bnci28e+mT0VfwYubUd7LI/cs0wy7JK7Zt4TFCu8mB1DL69I9d/Q4GLNK4WVKy4
P//SlZvMM3kxPmqXpG3l10ONmSwqdBC8+hx4ykuVtKeKBwrcNMYXMXhHlQjuumrRxZSx8ts3bx48
tSEs8lPaR+sa/eL2ClQ1gYr1Tq0C2Lu0jU3fdx/U5/vbYWGYV1bm3XIRDITEK9J+6r1TSpzXf50G
oYZAPTz1Nud4HjDiU/sAvKb2+NQfvJYUBGl49/4wbp8vsykNoVwBUxeOa2ocZQKCW66XvBN/5JF/
/zKc7Oy98Ws4fhSa3qtxYKmi0fUHkLLiHQFiX/AugXcPXCrXU+eNvC+3iuCfuZW/DTtr2Bog/t6k
zrld8Z/VXn/IXxVLsRgjnbcw5Zgq/AGCWeCk4ZGfvjarIEU7BXIQnFPZwWulNiEpIYE/X4LqROmw
ZHYXvBCE08j7I2DOWrvUhisr3Sj7LAzOUNNxtZT06MZ49FLCMzoTbq4eWDlcs/DuBGgQgYu68ap5
nIUTmKzwaEA73e+8O6N3nowNC7N76yjgQdZhQpurGDOL1fX0VTmUxPw6SM4ouumu+qfiSfAavHI4
DXahE/xRfg//DugBDPC1RWrBBtHzgXL2k7PwlRWke4ViSY1iKulYNZqb4EgZohxS7ofS530MLfTJ
QJSTBoF3aXXf/W7iBWWDvjiJnZYIOGLO3cGwcRG9/+vM1aHcDQSWehlJ+PngKX+ozcjSHmJ11f6y
UkvhcBMkgCIwTM5ffLWfqBFRgb4De4FfTzDZ25/9cyKaAK4cbb3ZeObvI+R+75u7udFT1uY1vIi3
Bt9NWjUPsIT7JcQ7ALuP2960Nw4yq91hyZaBSAFOLhHFFRq8KoitUQq1iLXKCcB3HFIsX2Nr6qu5
M4yFUbidRsBVYAQsEcD+GrQwTzBI8dT7cX/WuSB6bKO+RjFWYxHt3Lo4QgNKKyhDwhaAKdfTF/AN
V/ZBJp/j1OoUW8GjcNvkh0k+3l+mWzeHHTz3cJrg1nYjuCorY5JEXCufwe8iNCi1cmaov923cXs1
BNT90gjl7Gk6yWXZD/L5V/wBdwhPgZO8Zi/qV/cRv963dfvg+bEFvmi0jmCF6DieAeIDrr1JPjfO
EL/L71lH8LA2pK/UO8TxWikGksTbHjI0yHkLx5n6tHqpq7WBPouW1LuERay5uJJg3P3fD6K2Xa9M
QjQmgnwuX9LRziFPFMmgbwH7mbRmjH12iusdjnkGgghV5TnlSKc2pWJqax56gudtb/4y0NT3LtsT
pGgCKzQH861++vj4Hsm5JaweqpvDc570C8PzBr3Y7H6pZnETSNCLeo5VgCOjD3/N4tenUVI4Xi6N
gOv52ggvZ5OmTSKM7Itzsf701rFrAIxluGDjdu5P5W2iiDJGnZ6oACA9i1vvuatWPBJDj9pJ8olL
mg16eol/6B5Uz+JY87i8U/6eyJttn+STMfERJjJ+kZ5EU0YjvHDU9tweCVX7/hBvLiLUCKlD1CjK
RIgQFc5WeVx3LxwjxXJ7a6R+nzpANWFo48aD34vHtDQj0QoOY2q14Coiml1jV6YWWl6+ptGWmU/f
eXWojYDDwAAFJdpPkMui/LGQuB413UA5VztQYWy9XWN7j/ATt96yKJyXluzSFl22iIw8LVXFk8+8
O+wii3wdFLOy891wuL9eNDnR7P9XhiiXrNHCI3OhhlB9rp4cqSHNln+TD9m2tlpLB363egZapCDc
ofb//XXl2jZ1HHXlIEGQxZDPVWD7W+9wIJPLvSvu9C2ZfkCYBhcCytVYKecEK7YfxxUmVSGTw9vd
ynArdHwzZvT2KL8eFeWiaZGPaTlw8rk3o3V2KPd+SdB7gQmVzO452LSvNeNWuXAYXI2LOgkB7a0y
cH4rZ93NyW6wGXv6ZkBge8CTELJUMrIjAo2YkONmAJxWBkkUWA2E4hWsUYwpuzliZguaAMTSjFTF
v9dBODSSdH4haufiF/+tOVGEzczVZHSS/yHtOprj1pntL2IVc9gCJCcrjmTZG5ZsWcw589e/Q9Wr
aw6G36Du9cYbudiDRid0OI1Q3IntgBcpX0kCVttj2QneZchTYPfm/PeFa6nCXEtDRfLPQEGSzphd
x94pKDe22hiRa1bodNCAA/7UWQHPGF8ZyJkyYj10BiNRbLCjV4ES+t2UDv7ZyHcmXrolQte+/eAw
9OqV+0UFqWHAjuGZy4aTnucH2EeC82ll4CqhU2HuuKnReLBR62mnG7GdbKTG39wmu8ZVjHqhIolc
ArAWmWtU0FjTYBO6f0bDEJ30E6pmtMDyujzYSNEvJZnIbXpXcj/jzWPEC/lPmGOsJrq8xUZRgkoZ
5eA87kXH3/s7yek5qe7rJOtMA9I/Y8MBwpyt/aXCEFphpwbnYKfuh+Nw0Hf1UXXRlslR4mvXxlBi
uOcp5WjEqhacK1cAKBcguPflqdrGtHAwYvQY7qQ9Ft/xegOuAyCGLMPEGNt3234C2X4fPIRblWYP
0uP36K7cmS63J31FLi+4ydjGLGgnQcj14BzfnX1sm3vGHm83OpXbnMfNmVsXzpo5FmMTS1n0vdjD
sYStuTFcwOx94MGzlxxxG5wETmC3KogLIZmVfmFO+tRUgiTDscK7e+lb9p67vPPMscX1cYCFCM1C
Hx7buJopVqLFohKcRdo7+t7fDltAf90jD3Jbpa7jAfANlTK018wv3yt5R9I/12O9Cs+5M7kynezE
BmzeQbfj3UQVCmW2QxdjlNtXDuFr0Zg3/6CAhuEQFPzZ5zZa8nXDQ6P8l/gDwhmVlOTT2KgHHlz5
ikpfUmJuSx2kyk86UGrsbjcRzy2cb4pTH3KO37zunsM8zfJIs9gsxCLo89Cb5iMpeDbd/egefrmm
rZ1GN3jyv6MwxnOjPBYyXq0YowmN6qA3wlIJ1HBazEUho8qFGFglBIwptFDrmOhhm9XDJFVLgPhH
Z6Q1UV63pTvzXnIwkvmsPt0WCxbuzES7EppC/5Bigu48nIwELTfRuXSqY+KWNLF/dG5K0i3WFG77
gowP8r15X+60L9yu8Wn49YEJEt6uWd7v0GeWLO4ySuHVywa/o98nOwma0RzNR9S/RDo6mes7/ibc
9W77Fu+S1+jO2ii0wSyqseMK1Sydl5bggiEsknFgliYiTPyQwm7smkw1FZ6ab7++A3L/VG1C13M8
J/rXDV3zZBi2qM1dwDK2UDAqE6dy3mnYhXfuXHQ3KMeATofJo6Yt3pfH5n1Po8fiVH6TeKAZ14b1
ki6jQWmSzcks0PXf1b10kCXUk0WOiF2b1ksajNYMRRCiz+pLazARTn7qtvecujwXMfsb9towhgMs
fA1N2YhmL+VHkMNmrLFg6Jxpxzp6GLUPb+QZbxby7ktZlkQY91p4UlG1I4iIG3XvbcR9/1WTr90Q
DRbtxtvUm2or7SfH2Ohubuduv+Wli64fC9gzNsMtz7CYmqwykjJaja8ARj4568DTHZSOxDG9bRLm
+2A5uaTAyETSRlEZyVVy7jDINxZ3qZnRbnSEGDtbn5Qm//ceEQuggVQ/Sz6g3dmKUSQbEXY2qfG5
Vh6HljYCWu0cv38SFGCGSY6GFgQvFXd5K28qgB8CbQvrg+0c05TFUQ8AhZW7txmwJkp4QWBJMH4X
inWMKFVy2kIVZbDYK1ob+dXJTrEyxYm76v02pes0BPR+BhTBwwzLYaEnl1LbT6aZ632RntvP+k46
pPTo78pf0kt0kh44pNYEB92vmJ1AaRDg4/IlqSKOmqIJy/Q8JdMo0zH3i99q34YCbTEY9dtomtzA
OuRmOmKCqn4b5WHUaeJ7/UmXmhxj04IV4aFTC8mvWtPbcsP5ffNRWbFb/j6GFaEejb5fNuk5zg9D
Nh4tIGcEE0bYxdCWk48cPkHVMqyuLW3lJRjQiNE/3v4JqxzSAdqMFmEAz7JLEjUxFPp0StJzYWp7
CxC3Qg1AzX9NA3jJ88I+bDTC45Fxc0Watj7ywOnZFAs0rUayT628szgSvBYZAY/HmFuIYLQ0jbES
mMvAQMuUZufK7uzJlhDOmjvdVtGibu1R8N7qnM6O69IYTC/WH2JVE4rOWKrBvAcyKVUFoBplZwC+
zkCgmIF/cN6LzdZ44AWYK/cEUgbmzNAgBYc5/30RKmhGVxaNl6MHjD7w8qvrnFt8nDmH5Q1GNlZF
dvbqtr+3hEp+08aoehSKtqXBfLNEEjvdBMSyUUAmi1rCImc0xip00JET2DRmKiW0LpK5Fzyw6oBz
t9e1Eg1PcnQIK6ibwUSxnYiNZ4x+YRrdWSyoif6SAPNfAJd6LP3fDaaO0Q5lPfXdLpLDZ0z8kbLF
SvH67LcBHbFlyrMVwbEU9DmUx4oHk/YlvpdKjN+GLBaq5ehFxDje5dWIk1gmulD1Z6Hclr7kFt7P
VoSJjp78AKPg03bMaifWSpIabiiEO69D3xY2NaYlEbCr5G2w3hrhiLaVPHF1zQnSbRJ8ttgJbN6b
QBPD/26rE6B0wg5N5lNBgKinjw3JC0dARktEUa94E1SAFJ7KorZF71cm5k5wF/5Ou00V/9SjN6sn
Ndrhb2v1tcvUABL91S+OVaAya1thRJuok7T+nKIbgWR6pztim4iuGoWftVoCJFs2P7pW4GEtf3l7
ht9IhioYPEA6CHk9xldLIQDPGtFEM+DwzdOG3SC6ub/Ls6cxfxLDB8UAQvarNbyGAuLlgBSW5BT3
yk99Jwv79Cg+R4YdmSaN7gAvVfhUk+6DGp2cO/Wgmq6m29JpDAGwPTwao1M44YNsudgGRIqKDKdc
33QhLZUX67ds2bcZet1ui3AAPeHQcSAmIP3EBI2ZVveGVwn9WYwDNPgCOUi9B5R7rVND3QTTqS0L
bIS2jUeN6gfNf9aNU1kNxIg25l0akCDm9boqs8lkWb38RYxoD5U6xGPg9ecuzIjk9qUblw+xRWu/
oYWVbkYda89tVEXyo77Tg/fu1QtIJTxoIk2bN6GzsX/QM7cQxtMYOJNhy+kpAyaJYEtoXPa2cVJC
cujYHHy7CXje/6q2gvZ67GjGug5s2kbfFuN34j4uhkke4rNGbG90xgEvV+d5JNoDDyj5KnpiKDEF
j1g2QrXI+vgceYK2G7BznFbTYNq9BFyv21Jy9bKYSaGvCuMnSNxABy6tTemZXVJOE7aUEdsY3Y6i
TQZol7w38pW/mclosGcK3KkOMPpLMrXZRgk6sEHGQkc9IqSWymbD82pfOeMLAQMZmA5c07yRCvBv
l2QkSy5SQ67zc10Nwjbz1RyosmLoxRup1HON5qOBWZ6kUavNlLRtRRM1CU3ax2Ncka4U0fskTKFZ
0Az7oUaaeSPWxHlY1YTeryKso03Utp1/FwpCEJABIzsSURRPfi4LxYJoYu1QR1N9rBNStNgeQ8Ug
7mFlK89CQirQ+/fEEiLPbacsUOiUCd2PMAdoPRWr0eABVV67YTBDQVcq8lToX8NU9yUzRLXK+tSS
kvPgNrvyTrHrTeCGKNFFd+/qNhlIy5Gl6wCGocjcst613dT5iPobtzieQmWf9jTcwcBN2Foh2N4T
t7/4KuKdXSWmfWcoOqBxsN0i7VjFhYKGKLwz7hq3r110F2ORW+vWndNkr+qh/ggwyoA4+LbaXCfo
QBijzJhmUOE2AFB3yVypML1RCtP0XDsGUfengOq7xhnPHCM+Ox9GoC/IMBxNjGBMG2wjO7c0ffn+
/MlrKOOeg/F+tQUIBb8AAW9jHBpyvFOciNB/39LIsIvxRaLRTUVRz+dwShLBzJjkLkBDBuVcy5o8
LK+F8TBaOHm1leJa0ATj4kiu6xN1ZxKfGvuI/FuILCxFhxTgrYPCH/pOsBj+Ugq6SjSrUJnJ2b3T
7OTftU2614ro3z5uH+wqOmIIMeIWDFM09kWYnt+AQXPwSeSkLkfUrqssMw082mCkkViHVF8eBjES
ijtjDhruPdi2O8bH50duXnb1hhZU5EsqkVmWmCkDFaQdJOJKW8x3orXk5aWgn5zH6BrT0DswQ0cD
5gc1iUtSg2TGiRT62VkIyFs+AAE+8sl2e/tmVhwosnsYcRFRMLUQtl8SyStLKVWlxUuKeD+U+2zX
EbHZ0JoDurmqqEs6M18XL7YWoa8gZKDzNnnEOhH/3CRk/2zyxsDXmLakw4h0niiDYoWg4z3KtKb6
PQoqDkfUruJASNqSBiPN2O/ZtoXeZOeDpxHMdX0MPKzH66wQQ4Kxa0JtICXQ1mBXspM3IhUc4YdC
n3ml15kbrH1enmTm5uJWxKlRtFDCSaKdvner4zykuDOqJzUjz8ELL3m65g2W1BiBlqROssYah8I0
wnscEvrJuZiZ8TeOw+5/SpAs1CsdL/dmp9rRnvP1tfhgee/sNFCRYSUldgNmZ32PBeKao5O7im4/
RqqQ8tttteQJAJsSNSrd76qgzM4jRcBJ5q0mpZ0eJczKcPOCc+R/i22MbgJxvOvyrprvBYGAK0ck
dkNXsDnSxlFNNmkT9fogVBOErbGHZyx831Q0tHk7aa4bAC81h82N5Mkw9mMMxpWfkavufluHHYYy
NSd+HrfyQcbT6vX2VfGOxcQ4fSRofjGCoB0+/U6P+y3vSBy1YQGLcy8RPUUEgTeVSlv1V0J5FQUe
BcYM9EUptJMIxTRPh8kdCB7bPN3n+BnWmQWqPyWxhsvvgc5Rbipnjyc64XjM1Rjgj4XBBN2lPRsB
qiUbdTdL8ki7I2CyP3p3vzWpsPu4fescY3AF2FP5k5pWCpTGDmhkPR6dF1EkPVG/1QHJKG/KheM/
r18KSu1LojCbNtfWsIaDFu+pnewLymPhWoCzZCFjDHzZlzy/+DIG854Pk1buZGvb6gBs9YbShHL4
OIdl/9v4YIrn8sr82lTzSpnVJyY/lENk6/bxJb7nKdFtn42x3ksyjVdGfTOCf0gbqrsaO823nIPc
tqIqu88Hm6QHOawge3ioNs/mQ3CgDjV5g/dcQZh1eeGys6JuegHwH2fxk5DanSgF6iPhubrbFsFQ
GYvQZYqUjTrCqJ6izGlSdADfBzSkKuneM7xPjc/2KGwyh/egW6c79yoiU4UhAMaYxn41+MhOwHo7
lX2qCXamc8z1uiH6Q4HhX6qFvSjmSXaWnvMngTZ7BYVaHoo+7xgM+6RS6ysRGBCIqn8gFe9ulYfb
0sYjwIRSoj6EyJqAQDqRhGTE/BW93KbwPwTtH0ax7RhWi3GZcQSJU2/aOp3uHCVz9nTk9SjPvLg2
AH/ozAZiIdAA/0dclcUZcgTia2Sb9y+Jw9FNzp3rzCNn3qqkYoHjLM0WETDhNjj74sQh8j9Ctj8H
YSxnVHTaWBkRTIxrblL0Pwsk3tR2dJdseeo5/+BbPGOMZtJXqZI2eBpGxwMwp11TIR39Pp0yuuVl
xdYN559TMYZTKpuuj7QQVb39W0j0Z85Rrrt+vuK1P99nND6z6lCqWtyNVO8NIsm2pBHpTrhD7Yak
bkWcBN1PT0/x75AaA5ERXXEMwrqgK0gezxh86ORlLIKsdVoRtHMxEUu8hp1EjC2ajYAeRnm+bpaA
q2tbUGLMAqY926TQUJOVf5c+rZDSCYhlH4ZTQbecYHstfTqXY/85FWMhjDRL0rDDqUaMvQAE+vhO
nWS7/3xVEKXIHNlffXj9IcZCFiA31iMdDGLBLnimpXvbFK0au8XXGQthllbuwUBk59cfU0Ce0l/P
t7+/ah6QCp0hF+bkO3MtJbqCgQCB8NcebDvdji9RShBZ3SYyf+Tq7hdEmPsoirIqpAFxjrmBI928
YObj7ygoTPBbCRhBCnyE2MHbRLBABTPs4pYTHq5e9J9TsFuGAX36/1Hv0+aRI7Grt7z4NGOk5TFE
H2cNBsmv/UbDQgJ1y7lnHgXl0tMUTWHFGG6FKUNvXeM8e09/eQTGLHvockOPDAgkDx3tbYf7hF63
VQsmMdYYCGn9GBgQVQDtPP3M6UNvi8eKcs7BkVW23JVYFaCmVFAZH99+Wu+IMD/+ShlYkxtYQiO1
MggE52kbb465W21uU1h1WwtGMTo9jk2aayghnZOd/yJiIxzHb617+wUBRp/NvBDKZH4nqZvXylYO
ZjDbDOyd5Wg15yCsaTXUforiEmpR3mGz7jmjvJf5ymWj3UjDiiI0PYnoKLzUirT08KBolBxhC17m
2NPjksznSdQauy6ozMdcRHkFRsot/IPSpqO4PyWywwILlGpGXni/ouMXdOa/L+hIeZkN4nwavP93
M8NGnuyuXIiG5ia00AM4R5fYLvpYVbBrUddyvMRdOUE761Byrnwth3VBgmEWUPqBtiKAhPejdfrX
+8KtXwpHtKVXGn8EhKPtK+7vghrDMqvIpakp9Pz85p1csaQqEDSwU4BWv2+rJI8Oo5KVbPZNUs90
0GOOndl31LvjPbx4NBithA8RNL0D50aqb7xHZBpt9M5XpDzfPsuKH1zyjM00x43RG/FMB+jJJO+4
yYSVrIgmoct3bgxFOx27M9dqekkSJvAqfO2dmpjYnk0UxIt89V9LZF2QYljmCT3w22SQ0jAFa+DR
4gbYag4JCJyRiN94CZ/VG/pzsi8Pt1DQOlLaOJpPphHLFWhHsZ/8k+Ne1q3NgggTMcqqP7TtACIx
iXaH0ZnukCd54cRCXCpMxDJqjWUEIqiUjro5xYeS+i/S58v4jUOIxzImbhmKKUabxBfL2ndpqz87
2Y/P2/J83W0FEBh0XosY1ATaORYWXNrNvJf6qjfU+YnsneK7Yjfu0ztvc/bs8BSe0Apx/D68jsfc
Rh+Ec5v217eZ0PiCNuOBfLQri1j5h2RGQJOPyg7tGmtc7CrYpI6vblugvJeY5K/6fWejFRx7ZDqF
is5IgRkyfM/TGSskPGBMQ/1M94ZT7hU3yYlZkfRknuR9jL17v8uYVBFJf1YKNrSQ6K0/Zr7te9vW
T6lySlIsjtyK7565weY89ZsZ02B4R9dhWJ2badNl2GCya3TS+Zy66IrzBaqFhtlKjC2g54eJ2bss
AwB4JeH1K9nFYdLIS2hzIhUeCUYXOgNPW8Xq55y4TF39+P7MG7xYi0ovTsEogiLI+ig3YnbOK/JW
OjJVfJJp4OMjb7Z3zVpdkGJ0ocXmRlOvcJraiXZFQt+AhljRMqFz3cXYpRzfuGLnL8gxamEFMjDz
U5A7iL/RCiV9vy36aybk4vuM6KummjQTOkbP0z2q/AY6ugKake1rvpWfbpNaCYwuKDExRYnOBcWX
QGncyPRUb8xf278jwIQRaqxVkaJPcxFJpD/1h4pzgBUreHEAJnwYpDrPsgiqgtTwTnWqhLxvPznX
zdOV+TcsnFPZh3LfxhDkEDN37tg6o7Ll5ZtuXwS6Bi9pYENupecGaLSfp3yj2sWrx+nEv80pgHNf
UoiVqTE9ETfhveSkO/cWoblNOT6WdwxG571Sx3bhEsc4dEjUv/T/FpNsRs34xzBeTeAkUj0opYhq
Sk5OIYnsJ+z05E1i8I7AKDdQ9DN/qEfkfUQUJRMb+4o5U30rb4WLUzDq7QmZ3kvJbD7CPfqEXZnX
ds4xIDpbdRrisJY9DxSEg7g/zVUTQGkN7otv82Zfb+uGLjL6LSJHP9UGbqQsiUmoj06Ecsu177P0
M7HABccYLS9yQ1PiBnfyhreVDC9v0PJovO45IdVtu66zQDMYQcuVTMVhzruG8B4hHE6xIS6kWrWi
BB8XO9udSPo7PDUlN5nM4dSXZCxsVZ6mat0HsIc9Vdwf81ylTsKHiPfc5RiTr5L7goynGoHm5RAw
jbiu+Ew/codjdFcpYPEX4D5UrGi4euvoJvAROgVKYqCbKp+I9kj6D04UtNZbjbmMP1QY015nyhT6
lgxF2RrErpNtieyDiyW6NgCzc+KhuN1tRDQV5wgs4jt9s20wit9++3Texfs9L4+6anr+/BpWRBCL
h4og4swxyX+U9nf0V3O4uiqECwqME8jlPPdLDxSahlhUeDj0UNfbHn/Vui1IMC4Aw5BFJmcg8Ypr
00El98htCrxDMNFehOKQoDaQ8aSy3ZCYx0AnBeWIBkf+viopCwlP2qCU+x5ENBJ0pMbLw7p3MRaT
n28fhkeHcQZqa9Zh2YBdI/1RTa6FoQjqaC+3ifA4xoR51WCGtY5bOR+qo4veRLt6rTjpKZ7sMo4g
7PohznuQMO7d7hBteZaNJ1bzERf3UetGbpU17gODxlhnDHDh59s84hFgTIGVTahrw/6fp+c37al1
uX3Vq6b5j2J8PbYXJ1CjIYjTGaIe2Ps7i7zFdwNBWTPZ++7tk3Cu4mtQcEGoHRQM9AoglP3KyT00
Pfzg6PjXdtwrh7w4C6PktdC2eivhtkunsSVXpBrqStjfh0JziJnSrqLGo1OR5w9eMzxHktmFfpoa
tPMM5MxEya4j8m3fE+3jNv84KslihGOHUjEWJWhEu94xX39JG2Mz/f47+/JVAV9c0mC2VpEZINJT
LQfsli3R79XdXxJh9F7xyjEB7Ar0vnyFAbtLdxi6orz2nLWq8tKLstOGcLDN2M0CZw/WBuOwHd01
5/ItdtWfB3XLI3eNtjC/AhbCx5iCqPa6vqshfG/dUdKd8Hg6YwrxIR4wXTzslVdKh8HGOaXY+cT0
6H/MbCx+AGMqotZPNAABzEJ48rf+Xn02ybNhm//lxfaHDFu6Vbuhz4LZWb+Jm8P41aSCScL8521p
X8/TLMgwMcEUGFlReri9Aa4BfXAf7x7NNhydWqteLC/tKxJbyLsIYzEaAXiGXtLewfoiDws5gWQK
UB75FJEC1oOHHcM9GRMohF5oYDgODLSbjOQReUceLXS3WH7ylyxUL51T0EflqIZgIV6l6Uu4+fae
UeOBl1Hj2D62JpeIgmekkvbV8jsQf9c54tNfHoQxGBinHFJtAIlTunXd6COrXZq83SayegwMMs6d
NdgKzY7wYrN7OVS5iUgBoM7fc4DH6dvwvxi+BQ1GQ4s41AUpAQ1sPsLyeCrt1bfxwEuirjqKP1Su
PHqpaShY63PsFn1XHtGHPzf7GpyzrL/mF2QYBdVNoE8YiN/O9kiDB4tgcTeR9s3d9va9fHW0XDn1
BR3GqWNzg+k3OejExQarVH94ZEYdI9QBhuZuf1efD9FOcM19TQy8iAoA9WKimvMEX0/lLn4Eo7M5
sEL1IpwPK+cH/xELhPRn+JBvARE2qc3zJesmYkGO0dwp8DDwOkJQDicZ07K21M1NMvKGd6zV4G9B
hwnzwzTv07w25qcdKhPkrbP9/fT5efsGOZrFrnKt0i4JfRFEMIZWvh7knuBlhGGU21RmG3BLTNhI
f7ACD+DNaMkB0BDpsYrmP8X6C2bN51z4ijFLg7HsZkHUiWpjuPnj707AWIdQbjDe1OP7A2ZB7jJu
W8OsKDc4xDpuDIGPY6yBQ19lWven74Q7+h45PDSEtckGwDz8Y0rZxqugl5EVE3CQua9BpvcTQdcv
1r1x+/85ksV6727QvdzzcaKUAPiZtiR4fG0xJCzcBw/FrhI3HarCGNsxzrdvimNh2dl3weyzuQw9
v8KtZ+G+OwMvwNUDmyPSq8cD2Njc64cmc5aPmD+rYF8tGJ32tTnEu5fY5lrxVQuwoMFY17EPY6Hv
QeOgb7KjuJfsgYwKff9v70wT87vAqwR0FIt+ANisOPSxiBx39ZqcAbj86pMQmClwTbcvZ/WduSDE
2DS9S9u6FKOZkIF9LpgO5LUZrwv4ggQTj2CT8yQlUzy3IUmITkenpr8HCl9uB4SXZV6VtQUtxq4N
zTBixxb41sX0Dqh+eEGEtsWLGdY9zoIMY9ysyZwKIwKZt8mejg/6fXt8zDlpvnW+YWsnpvghzVhX
cGlB624asQgim1sdOjd/798Rl9LaHnOiurLNFbk5ArkyeH/IGbPsLwx2HWFdmCAWOR6zkzu+AqWQ
PEzUe5Mcjodb596CEhMLlVZmdZEGSiI2Yt8Htoq9TCkOxBOGVdle0GG0FStXW0HB6sizjdULAvyc
wKnxr57EQIcGFoLMI+pskb/t1S7u0wriBjRJnc5xx5xu5neyr/nrJSGGZZnnDXrqNbOaxnchNmZ1
ld0cfw6ktOVfkIj6WJ4b+l8uakmVYaAoNJ46jWCgQqa3FO/KBiDzHXJCPELzh1jZWxJiAsZB6oRh
TNv8bCAvmHxXaU2eMjI51V2x56QIV9VqSYuJFpNI9LOmxJ01LiK40ZFmrXJru4C14C2tWDNHS1qM
ddXGFkKo49q6GS13i0mO3AZcv33bhks86Zj/vlBdo1YsLPYGmQL1zhl1GLim99hUAZHvaONgC5kP
M8iFheORZYwtemQlo7Hq2UBNbrUDyKGtvqsOepcbJ7kbfkivOn+//ZpSL1nKmN44QftyDDxDaMKU
k/Z1dAzXcK23/j2gPgplhklFzUkfuKNGXMFh7HHYKYOpVThuBS5jgI0WB0DIADu22HDBKGYh/N8K
cbVZRUkTXU7UWXBceUZOP7rSUaep5pDxmSc9a0HNH44CbOlSevDMjoQGYzIQ0uRDdnzyq7fbnXd4
5Ejp/J1bZ2KsSd8XfaMnoAMUop+pE7i/Gye7k7FEghtT847E2BNrigu/z0FqclWU/7FgCIXtDF2P
3OBm/tKtQzHWRBNUWQxKXJRhRkTrO1dRfo/qo4XiYybaFeLqyta7bd9srPa9LLp/DVuNPCoWpqpf
OGoAN2aEMjHCsArqcW66NFATUuBMnQIv/ozevr11tfuHzpcnXJgYRNya4LdfdOofvSs52eY/9I8C
NhMIWQBQNzHgxBxFMFWhSYxhlkPMPs53Jpy0d/4WwzU5xM5XA7V6UcZYGGNB/N4Sah9Yt0ArEKmb
QToetM1L7H7c5tiqvVjSYc6jSfUYdAboAEf/F1btknA3utZGQvHZt3m9/l8XwArighp7QUOoqqkn
gxqWCpOfw+HX9LrnoSV9VU1uEWFMxeT1VRnMZqnHirqUKL/wnLP1kQDLyL5/mmwXr9cHf6eqzvAZ
bffWjretZbVMsTwmY0SSUJTTTsQvmLq9lh9eDo/+XUtEctfvEHaZHKlf83BLaowd8aY2NoQJ1DSg
DiCR0b4177elZE2vlhQY+zGo4wAhhVPx39Fb1wXU2N0mcL1zGRZiSYGJQQx5FButxhkqW55BbSY7
Qx+4QbRdSt5O/mNIE9K7D6pvDy+O/b7P6CfPSq49zZc/gYlPWsGwJl+bQy7gDcRI5Mrkk4ftzqPB
BCNGmGKXyxxqta+7wmmcd9/mHWM1r7k8B2M5yjprRlP7EgcD20/P6CJ2PLtDt8mLeLAebl8c70CM
+QgSUcrT2Xwo9+5MZqAjCh+3aczfuKHPbPK78XOvHhv4SSSC5HeVpFjdht0KnAiDI+NsLVseJzkc
QlDpIXYAd54Cevf5dwdhzEKmDrUpCGCWHSLYJTGdaIyOKV5f4ao9AF6kqQO6UNXYJ7kVFVKed2J+
/qG40y5+ULe3jyGtsuoPAfYRXghY5hyWE86RBY6r73U6AAQiInJOKnj1u6yi3HVps4m5EoIFTcao
R0riR0YJvwtEeJoTHcPac3Sr2x0VXVre/+0ZmbuSy7yo4hRMRPyuUgFLEeWXxI2pfu7oe+AIO3Ee
cO02HClc95AA15dl6LCisMLe9YUCsE0JaYdNZ0ffaxqIJD/vo4Fb/1gLPwFt+w8lhqOCCmM0KqCk
yZD4xtXIacjtadPK3HEiHimGmb2h54MUyLOHciM7Ph33gNDnV2Hnz1zLyJ8TMY4QcL6hmSq4szre
Il2M3c8qUX9JDu0nlycfPFqMS0RAmxVRgiNNbgfE8SgApJxC6/vHECMqvBzRak17eVeMe6x7LUuB
pIlRHyAwKU56tCokAprN/CpBy+Ah36JcRoPNbUVfNbwLCWE8IlBZh1zsQFUxN3X9WrQPZrPRXsTk
RWzdVCS3qa1WH5GuxL4vYC4jOc6wNC4MURBjBa+U+52Ldrv+dBzQPfZfKrZLMgwvsQKvALShOr/N
LdKqRDoUP/SfPD2etedaFv8chuFd3AA6XvJxGPT0lSR4m4dBjx4xXoFueJtv67f0hxITU7RY+TvV
Fh49opM6vxNynJ+QvBiTezlzILB4WlVW0frlfDl2cjxlNhD24ekVh6dW677rz2HYeMIzVEEPQCZ7
sN3Bbp36pdyJz8N7TyJa2S0nfT3/6hu3xNbPhAQrJ3IPWvw2ZaS4K9DdmXExpr5s9hUVFTvMgXY6
r5mezeOCd5IA8NGghMTNUHqS+xba9LUNabxVtoErn9GZv+ueEsfjCeGqZCzoMhYe7Q+qXiSgW6Gi
8aN8eSgfHm/L3ir/FhQYw16gizHSalA4eCcMH1LYdc4N8c7A2PQRS+9RLgMFbF1Jt/7d4AEe7r6v
t37/X6Z3kSL/c0+MAdKyyh9LEbQwwGdLTyLJNo+8acPZulzKAkC8VcyIS9h5ZVxN3Kmq3yS5pbZn
e8dzs/PPu/Xpy+u+fbHXId7lz2QuVpvaMfAnpQWiSu2mp96lvIIrjxHMxfaAgO59FYz4+fTA60vl
fZu5SH1oUr018O2UcveErbyvLlnD+g/fElqAabdnxX6qbcD1OEcfzvf54/n19h2szAxcUmJ8SAFL
KHQzi2KyA2pxTw4wGM+6TVz6/JRtDj9s6JtjOxg9dDgdgV+F6FvCxHgVDxOVcdVBAE7uj/4lfDGd
lP4G+PTJ7u6fAhvr3nd0Gz47tLWft3ep7VHftXYftznAu0fG6WBrbCR2FX6E+4TcKMdvXruaS+4y
rqbtzFEcTXx8IL95Wr6SVlt+/GrKzmw1rfZ9rT2/xo5wl26KnwkBhnv0Ygu8DWq31Z4dt/sbhmPf
5aWnkiVvqjR5ZvgD5yp5v5JR91KoPS8sIct//eWZ8sK7dlOrWN5sqoAdzWvsvC2AOgvbOApiGvYj
frVGCOFkxVfylJcywqh3FqdNaM0yAvT7p9py5PzlMXlqXKSU7ePHsQVu6Hg4Kq+NRo1T8DMYSHSM
eFD88nyl/1vRr+bqeskbDXPWMSyzpgqJsXXRPc557Zpk29J9exnJZut8/qU4MJo9GkbWCSIYOxDK
+bTCEzVGsYcCjZ+xjm/jURaXJH7MN3vn/jiSJ2o/tuS4facfz+2BbuwZ222vRHbJi2M5P4HJc9/W
yet1S+aFnHyF5gsBDwMJ4xwTznP40RJUuCPbPXm7isjE+Y0tALepYc/ebYH4Mm0Lcr1sTUafQCxL
srMtshts4WdMPmKUTOutQHaVi7HClOQlUVU7vjuhQUbbCc4ucA+7Eelt2SfKz3vt7q3JaCsfzgNA
/bEtN3VOGhF9Ujp+4Wynbbt5qzf3pugov/RHCdvdNipW+G6so4J9eiQwSYjlk8O+BLIFMU/SE1BB
iB+gLTXZtQlpHvRPCV2UO8Av4D9MdngYsKkTq782yfHbpxKhRP9/pF3XctxIsv2hiwh481owjfZs
smlfEKRIwnuPr78H1O5VdwnbFTt3FDMKhWKYyKqs9HlSP1SW8FBnVnTXeVjhcZ/tisbOnzQnNxt8
LvdLf1ein46IKCP9SnKwW7Q2852H5FK6ErDvY3+Xz3hpX3t+3TirwvkyiIIJ1zUqZia/Ke19D6Jh
7A5W1KKmjZSG8sHb03Y4lqR7OOp2YCKRjU1kqhlYhRPp5GVdEiyYhjXLzeGIHl6Ha8jaUVaQVCM1
EY6agA2WyPtu5QIL4l5bhbat2chI742Tvy0ylDFO+ia1Ae3ZOwVK58mHgg16ExmtQTCNL20rruWG
KCkqvoe7wMoHslbDuW9K3SJBd2qwXrP3rE8F0xk6KXtz985/pKvNc7k9lJbydBQ7uyMPWJ+WWSnw
nqQ1Z528TfGonZWCAHEVkMZYGmRzcI1XABwWUNdQD11vjS5vr9vNY/6R1qayCixTb4EbEzraAbbP
bkytAJIX5trQogEZwTKBeEL2zlvbhfvQEwmYuNn3Z2+JR/fzsX9WJEKCjaVuxrV+j4GLDbplXVJ9
qT1ZbVQI/8SRZm+SDJ6HKUN1/cKKprMmEafC6oroSzONdXRAq8uR2A8VSezSii0gfXXYcfzcmR32
OG1i67sVAAPlVmS9kfbmdDqEDk+E++oxgAY8w/HFfXSHwxr/s9OTYsChIXPV4Vss38Tpu+rnQUFn
kKnjh+IkOPMlsLKPaeUAnT3DHwV7mxIHu5aeORT7Pz07/+gBcZ2gOVcmvRUWtpHYB/fZTL7k1THf
HloTnAJQQkNJeBViP8q5WBl3grBNSGvFj1+wciMkf+ftAB5b7D8xKErkgnzyrkhqd9KczSrZ5OTe
+PQzEnyH1vjiOY/aHVZWF48taq6bHCPHFh4aTwYb+XqXSKvNmsssz4dUBnZrZnsUvFem8vkem0CP
le5n2J9Na9W1SdyE4Gh/IRPKrQ9JQ8ZjvU3sKibEXdslQOINCzPTvi3ecfB34mNB3NH0cDbf0FXA
IyXN9vHzJT0+pc5wCvbRu5UNzuTyeAxtst+o4P+2QlsyswqAjGRNlmQM+dLqUw0ijeNCr0MPruTg
6Q/kLTzMDRmJ1aREP6rODANvrHFVmxB93wxzxKRP+VTCVEtVIhsd4COF1BS24fnshMDTbx30Dt3l
6wKes3RnQI1me0YE8cMbZdyveKe8LjUNIj7TQbscydvZAIpBaHoEWUr39iEvNPdgAuHikGeDeGE0
eN7XMA7OdecXK7T3QL2RDuULHouCdb4au8b1d3btmhwVg/l6k0xqhTstCvL8KjxFZCs4eAAsthb8
P7AlYaWKJEoqIOqu2RKLLhA7z+/PBkG1P+MdaEiM0ud36HWPgIdV3jER5BYqADNvf2hSRxmXUZv6
OmgC2T0LYAax2yV0vnsGbywX5Zq129fP+lnUJw9SLkZdAQ/Fumd85d/pn2vfh7rowK+FCuvcZgfc
ILGtHBQA9/ckZ5ARWXQoXxwQZDlXJ6Dz4gBQjZD9kTPf9mffhqkjLpYtPW1tnjw8uSx8xQUJu8gH
qT+1touH48d1KaRz9IJiFit6YXnC9ACUpg9Fz83hy9O2c5zAOkfoI8nI8xkOiHNPXHutrDZPATEB
Ff85mhvfYrXL/PSAUxroij/KGfdkMSmbAfy9WNb+/vN4dEvyCtfS2eYktdFE6TiQ89zcdlvPwqop
4L/5xJpQHDW/V6fBtB/sjbx9gGkgd6F1/w1jvd58uV8HHhbqWSL7fQAXzNXt2xL9M0l647vpOhxn
dDUAG+AFC87Rs/brvdXjU98cxa0RNmBYLXUkssMGw/zIquAzXtNPPHAhEtEkYBn1nPZJTZslbvLf
pbirB/UTDl78cLUPsqGcgwnr7JP9ej7plWl/nNESExC4aZnVWtZniFhwRE5n9tYUy4RrpRKETozc
7g+M/61DvtZB/yMVasLFIj4Gexes9cv9s3+S1y+rvbUuTf2uIba7MskDfsfkDNoKVNvGB5or9wFL
NgGT4bKklfEY6QoUF2i62s2XDkRFlimeeaF5NZD+l7AsFSMTf5mSYPTTJsXSXAQslQA3qH/RXYyJ
cla9Zd3ykja7pEXpYyVAXxkg7TpozdDu3F8eeZjv8vYTWXIusKr6D0eUbh69MI0HVQHCk7mP7z9S
M3nHNAMTAX4BAgDW8IIOpZuNRK9zQwEdDQFfb79JHxVWggDtNgNwOYeWfGw5Jfbjd+XcZpB1ilQK
tK0jVHiTn1Pkbf9Ng+150HrCaopjkdGvfYwgMsYpLMCelXhESon3K4VQJHiBt9lZzPRgUAc7REXj
Z8vfNSEl0OLcG3T4aHsBw1uwB5XLIeIM0BxUIYpILd/pXW2dfM0ICyXjsS9VFC6pU29dKKRiDMuZ
ent/X68z+/M2e4sp10sClNCPSV0JtQQCQuqko5VrtuiZr/6ar23jafQsXB1rcdF/oAl8SE3UBOw6
p+6On7yYGw086r0BeCJ1EyEx3tiTbWaP/4i7P5QoO8phW2srReDO8p6iyaotBK+x1bo8LoxjZCYX
U0DzrN+/2KKNHyDEs6oLwVZhKaTHzkmBeGsek0qA8NeASkQYzC0ZpUt615Wr/4nlYfJTAcwlr5Or
HFamiEJssPEfbtNZCsWgSf7wRYdiXlB7cohwCImU3JUtqXM4u9iilULcpljQlew9+BWI6zcRaujq
odQIS6ksufdX30C9gwDbX+pgvsgRCaPYblx9J9gP5cf/+1Cp9+BFHIfpdFziiB06mB/BKh3nUT/8
g0n+WT3/OVTKDESiWBrd+MPQjGKXAmihd7Bda8XkaH5Nf5vQP5QoQxCqujwmAzia94UagM7qMJ6O
6bnDPD3nwVeKkKcIMVDJpMwSUMoUZDxXGYYwv3MH0JV3qsWtfFAU7m4L6LIp+MMgpU4iOci4wEfo
l2JmJF4lwFx+D5ndROIsYrfOkdIlraQbWLmEG5NPPTKq2PlrAkAYBcYCjq1hek4IqNFVB+25Sfbc
2j/WLqufj3GVdONFwtWp6MmwraNZP7YtMGNUv7DUwO687//6TIFvq8qiCMcLILfU1aX9WFQ5B2Y7
56UGSFiFyYMHlm1dzn9cUKFuTm2NafKxDfz8ZJDAjAcyALHVJ7UlokkmsUPHfxg/mFQXLvKKN+oi
5TSR5FSGWHbOj0+JWFWwkYt0NszNGwsXdkHqr1mf2hNDv5zfXkp4zMYqtmg9sFpwJRYRyg4Iqlr6
PkAeMVxhbLPXDHmyxpXt8mTcT6dEn0eY0e9mFnBUcve7OonuDto7I5tH5EgtCyOoFtBrLN41mE32
S17o1QHQtiNPxyybbxhnzetmaRro5fnwdndfxfa5QAcgUd2RcOvRQxXttggv2QxFQDOoIWN4Buvf
KdqZwvtxFEEvjCZmAb3d7r1guoc/E+6UVrgiQhmmtI969IOCSGmnB+MgH9tHf6Ouy5Vih6cYM72z
TTxktrsdkAr/btGQ9Z2dOKTQyYhBC1byYim8uPoeyn4ZsTKUtYbvqZy9aPMyWQ12d2jQoMUaL2ee
L2XCUk4rWrUGKcub6zAxMJAfH4xXVsS0oN6vOKLsF49+20QJQGb/4W/udIhMT1T7tqwsPqELUaHU
ndiWfCmPoFHcebvKlp0TYniGK8/ig1J2sSpEPt8g+7qP7kL7F7eqEIL9E5t7dVqUcsMYjxhVPDgp
7drO7dZGEzbMe8peqLzkxl+SohvaE18YFBje/owZZaJtpa2Pktshd5rHYs/iaynpcUWMUnLGhF5o
mcPpCUfhhYci2a81VD8Fy8Gw4Zu8Gff+JrFU6BPrtV2b2bvi5iZn7mxJJlBtHjHL9SbYS6hDoQhm
e85h43avt6VoKf119ZG0xgk6sUjmE9EHDCs8hxKKX5h11non79xAXbUSySUrrFbAjI+EYziSSTGD
yax4M0ltL0LxCI3zY2FHgRVNm6o41eWKLx4Ynzl/xg2dpVE6K8JJqk2DsgNvehvl2d8OP5XPlc1v
ARDsRsTEAX18lgBECZ0nBvHlp6ZqEoYsZGyvoS5yUNVRyQNc5Gj27y+oVfakQcE8s8JNv0901Pcm
s5iIHZ7lIyxXi7+NSb81rMJifMlM6a9jwA5YFW6OLv61LpMXOcnnsFkSjnHUIVEuoAyO6u1Xub4b
3BCjTK+ovT1ERN5iCs5iDTUta+o/xR+e0tSZVHlG0CGskloz/sLi0XSNR/rA4HJR61xQoZS0Hxeq
kPk4bt6sPjkzfkVWnoWLu2wJLohQKjoBJJSoRyACT+JJxZBOiGiwP/PkdPvKFrIhl/UyGs265Uu+
kgvQAebwvfggIQJ0b1NYVmoXrFBaeqpSPW1m8YRR645fr4mbWwzfmnlclI6WFIz2VhlojNicIbjF
ttvUn2a0Yu1BWHxqf3j5+Y6LrLUfdKiZ/UgYpHtYc/eq0yFHdfvElpWeokmyigSZjBwtntkFlVDm
w6wt4h5pU2CLeE9GbEpb9IrArdadxDVf53hMRHeWjCyB8lStPhkivuxkXnwBJeNykPjNJAX9+WXI
CKAE/U23NdC5MI/VRYTfZnv9ABxKbF7OVsxoYlGZXhCnZH80JJkbYhAfWgxprzPi7WzS2TZDaS+1
taL/WVMVGYtPDUOmmAyjoJUCperxxmR0KnQh7hRgGuaQYRfbPnTlTUmUyWqe24jUZ2wR3BYl1BYf
ASxSfY4f8F+3YHWNLWqXi4+imEepR5vUpIPfhJ1NSWzK50cA/tfPt0Vs+cHogoQBF0GWhJ9dNBci
hl0zWZhggch53EyoJL2aj8xCw3x8fxkDHWaA51VMG9Crzj0sRRgCb5g5yV7Ut618So7qergfUpJh
V+/bidVIu5RPUDASL+E6kQeSNepCc8yvK5yX9OfwO36a987OmeXQ3DnPvw6o4vhE2wunCX03D8Gq
iAjjSGcbT/MLUFHUIXRRVSSJ8njHnM+HiE97qNIR8xXVObaBWbnjsbx1WD2wJpWFWQncIkep1TAX
ilCPyx5wM9gNUR6cARD+HrqvTG6lsODQfmp9f1ETsVdB0TQ8Fxq7x8+qvsx0yEtlDU50blLT10wV
1BLXNnevrxOcwfyVx0T0J+NYl8RIvKBMeTeNN3l52NX9b1h8dFTt5swGVuB+io5ISmT4GCZx6QVe
EqRcTn+UvJxrwWrgkb20S4iSEN5pWEp+SctBVA1J02apUSlx6eJpSioAiKObTScS1gGWmVnLp7TA
DmP+fdAdlTNMjNqZBrCe8oOXvKacO2rvUSCSrtjkAtobs64jau4KAYb5ecYHLsz6KWix/vOBlIDV
Yh5Kxfya8JQ0J974xN9/eYDMePVN3k1KNuznkjNySZGy4mqUdZLu4+QlIN+Vm6SGVq6luQuR815U
dX2Y9gYKQoHZwccHHgUT1XbJfxWhE3lDVQ1F1agPCEJO0sYIH6AAr3J3b2CoYDAPHDOPu6yp/hDS
5zzvhfrV+2qcmlnGnoDsjqGol5jItuFkDwKwyzcyJME6vIvbwmwzEm2Mu2bPynEtVeFwvf/HKx01
SJ3YxXyJT9jOeObduv8q98Vztp1W6fodU6RYb+/ake1GK+/ASiQtuVGirKqYrhQ08S9A3CnxxCQp
RoTU5Zw1Q68fs59lYTgc4ntBg7pLWU/Qg5eDxr65y2JzzqVs4LisHpGXJGih4SxWymP5xfwhSZer
PKEs+rGfehSilW2KKGxulrXvANge7DlLWJcfzMLfotG5IElpR8+Li9GLYGStea1ZfcLGbmCOYdQY
UsMGg1mkpkhYkqqosiHr1JnyU9JhS4kMk752Qt7MLMAfqcd+17xFm5GR3FmM5pAr/zcx2uR4bQr8
lBrEnjTkWlAbFrC+SQQwUcLyBBez5pekqFNUwyQGVq3Yn71V8wkAqeAgaus6d/CrtAOU44ZHZTUh
7di3jErLUokT23P/cElZG6NNRrVPQbpxNHKMRLtpCPokklODngx0hbOcpEXP75LgfMcXqifNyjTG
vpI5xxQJSDFCwQFmjXBoXfwnlltR54V+kq6JKuXKxojJxtRQZgcQUCZop5pjiMH8JVpuYLP7ChYD
TTgKsogYDP8qlHRKscpxQKCBVhkkNALrLddNhK/i6aim2IFMujY3GqtINYCQdl4ZlqRJKqHCIkS9
VW2vFZtvidOEX7ePQZrJ/uU6YeRWn7ckG+JPy9/FgfNTzOVCHw/nBCGbbArtyyhuEokMbU+MIHd0
YMokbzwAWAVM1uj30fSrjUkpnRKUiJIX5d1I0NOulB+JcBIzIo7PSN3ZdbXPpe9ULM0EbZniR1yQ
mEdjOIkzU61WY70GVIOmMiryi4obADnwsoEJZdC85ErEa70UDWesHIzUr+4hywFL+h4/SI+3T235
Mv9QogtzpSb4lSiCUrQ2AP+NSQz/Yxw2MXZh4fbewmAVIavVrxlkFwqsCqpz/2bwZxzx4rJmb80H
ONmAUUcBPXao00nmpmFm+pc8nXltMlo1DOxn1SjfKhqkiedQQz6HWGQ6Heo7Vi7sJ9qgpe6SAvUY
dInLY4zPDGctR78q5xF1tEe7yjAOEm6m3WCQbp0dC9lUXsRgnQQrr8BcC5azhKQdXMCz1aYoWbyE
1aL9nkc+LYK0TuZYrHV/xW2wBLJTD4lutYVrMEOpJd8YOlHiJVlAR5VCK0Wp5+O0gCGtrPR733Gm
ui6wb8U2i69uz3b7lqT6khylEqdM7itO7mcdPEdu+3MGSDDNfp7rIrr9/YCkKTPJsSQBlzSpHM/o
KUONTvUee9ORRzwCDSzHfhd1nQK8YxdbuQXfz1VYkDyLjuclWSpEzoo2DacJZHNgWQMP4ggIBagi
Ivfw7mVr9ox4t0dDY7nNt5UV7XMbVU5GemlJI85JF/SAqRrWh1OymSutl+o1P7cXfCSWZk/me7Ji
zVss5rAuqNC5uixCEOeXUo+nXJKPI0dQQjGxqq8hzUO8i7ZayRqxWHQAL0lSfkTeiAkgosDYaMtf
09ly3qxuJ1v+XbeS3fhXYDO01ZI/dkmPeicDl/Ho5AS9fYH9SmFhfk2HGIu+UZCZ47NPVvpzKRZX
gOQkCHiYPBZzX/sODRcX6djBJZM7L7ECDRHqEDaJyU2Ab7zN27KM/CFFhcf96PGi0OpIea+kl1oh
pWZpGNLiAOYrOpPMoLZobhRAHMoawKN1tNBcc+Y3augFMjiz4NrW9/nGs2Be7tVtxOwPXD7EP6Qo
3d92Iyf0EdyiEds2h/VYEs9CdwFKaJlt1Q/cGk0DLEFZCmwv2aNeHF9OQ4gG5zmw5c324Nu/WmtC
60TGLN/LswzQhueCFB0EVWVfS5wEUkkKuWhMQQ6sRDUF9GFNm7i1iiyxk88h3ed5aLat1dj99BLp
E+mBQZZtJHlv9FbvIUO4Ceu14vsQZbNqHa81jbfWOCf51lPtLvnVBC91sTeCzwkAJpk7xk4AjDHf
zhF5VZ6y6+UjXx+iwfUSxjrTxdgSnZaaoBmKLAEl6FpakDjW9QQozOeX7Ruvmjk6Om3zZFjfBcbn
LGaT0o/XQZ/pJT3q+jxeyutO8gZgc4/ogjSAPfKE0p61vl/fa+ad/fyqjcRUzMTdNCvgk2B1sn/E
LMLn7Tf543T99R3o/UCbnSgpmkx9Rx5j3W2m9+P55QU5iwkAqsD1m1y0KgwYGyE7Yr9H6CboVg+F
Way+sVkctcjt6fZXUNYaCO+iDCBSgJfwqqqIGqX00AmdjHGvRLtCg//bmbgJc3rSBomk6WSKk2He
pkcJ9L/oAY5FwLIECVSvL3usB73xsWNgZ8SPAJZ1omijIwfV6gy+KL3wm46E09Wx+VVXZFoFhbXn
66MR7Tj5O+DgWaHDtRE5hipYpAL4dUPVUVjiFfmaG1+O+6ZrsniX18leab+AZuf409ftI6Ocm9+s
XBCZP+LCix7LtCzbqYh3MsZ9x/Kbx8i2fDelVtZXDM09f++FSP5FijJJHJeWQz2AH0ALY4Vpy+cM
ApQh+osAdS1ZHYctVj7EO7WXngWg4AHSxR4qea0h8Ap4ea17gx1GWkVun+Gi2F2cIaVjvCE3Bj8D
Y37tfTZaTJRw+JxUbjvxUskQcToB8ptJBULHaxpCdVrGKyAEaT42G++6xpaDEz+YvHqXpY7eHTP/
XReQh5j2mhaQQt37/IufYjiN680hYe0MXhTPiw+hPCilMMRe7vEhRRiZgvgoqjEpptXto12UGdSk
NFVDTA4tfi2eRlzkvd9BPAUfC1yw0ilIVIbULN7eBQnq9sapG1Wug9T4dXCoVMXSqtoJNPkzrVXG
5S0e2QUpSil7ZS733cxNWH/zBaDDgq9Cs2+f2DINRQbeNJpLBToaVwpZ6Pm+iXcVn5k691XpmJ5n
1b1ZRKi7T4wmLVq8t50+nTgvJny370aNcVqLqgkl339zQlmPPh2xt84AETHFot5iVXBnoJSaU5eb
uf/6T04NlUgdNVARNaVrORP5bvSbCkIwZ5nK6rHQZFLFDElbPDVdVFDbRKiMdTvXRLow7bugaOOd
Vns9yYCq7upD7jlNEbNqBixS899fqPU+TwTBy3F2XvaUtdhNVp6w9Ymh9xYfpw7IHx2pQzT0U0TG
Cr0PntTHu7rSHvtJ/wJiD0MG6Djtt7pD9ornFUHjDXrJUqoFqpzWY7xLNb8lcdAdBDndZmli+U3r
hGlz1+CZil20x+iCWXa2mvmhXYeBFUv+rlc9hkO5eLAX30PdoSjEnReow8zzSPL+VCtfRfx0WxgX
NJLCY3yc19EiBtQ3SulVWQc+W8hJ1rbuwOvRShULZH4TuI49z4oU6bz2fMRX5CgFWIhG3vkDrjEt
eieroC76D2HiH3W+f84qgA0n6xgTQyjvSWlqZwW61QTGNS84igrWzfA6D4bRSSNdiys3oLE/Gzu4
OlFF+DolCteiMXCyAxGhBlAfhv/erlwRpK4xVgN+NKop3jWiBOzmUkMawMt0BpUFDXZFhXogNdZd
yBlW6ezG/FuPgOYiKKte9UkR27clhg6Kf9/hxQFS+gt+Rhs1Oe5wbO8D9VSEWHUh7eHvK3cx3oqM
dfHVvsFOgLZjKIH/QFpCf44E0DJDp+5O5hOdj2sJRk19iGGd/cLRQsLHq1gIbV0ZsULY2+vAyVHF
AzxABvmF94gjRglYlCQJ/RyUy5+hj2PMYjHeTV1qxQ3CVqxDSu5vH++CY6nwkqagCqqpkE7KbutF
okuC3ka78DvF0sKTJ2/RlU2SaSfC20vVr9vk6KGz37f5h97PRPaF9i7r3K/4rot2Qer02TrYxW5w
ahOr7Y8okpAEmDjDWy2eR3TnCLnty19V/SkoRy8xM8XyZ9QZWzhyK0DA/D+/jDL8oqEITazgJNSE
TCKRXr0VTFnoBjvjoTj7yEiv9JMAsGuD8HO9gyiBzfN3mZeaLnrTXo317Q9aMEHo8YPgy4ASQYhP
fc+gRY3RoRFgV8jfg/qW64yrWHzBMv7BDmD0+NGNZ1zUQvgCPtphU/U26J/CjojA8VG+sevjeJuV
n8lPKj6a+xV1TcUrkmFRr5VgIfpCI4aIlgUU+7jnPrUE+UlsANNU1VC9ZyxTsxJZ2+m5DywiJxuO
geKUVWtxcP9V9W1gFTwXtTKiW0yQyKogK9QHhfjQYDDwQS2/MbqVWgC7Cxjnji++tdl9kmxLDbUJ
3cqKVSg/ilbRvk2yGyQRYKkSxjtfvGhFF3TchGEYynxRF09C44N4ArJrtBvU3FSUVyNkGN3FN35B
gLKCUyUJmTFAkrz6qdXHVV8Oa0nfKOWvStZfB+kpAYD27Rtf1F0XJCm1IkSQg6IDySx5lMONj0bs
MJGs20ToKvJvZYLilagZwIgRfzysi5ODzsyFKNVBpYhyO2km1Y6xndHBfh/YWqNpHC/MJuLzQ2yF
mDJYdULYMQzh4uHONQQJKRP0nFPPNFX7sg8CDgq0eJeeIUU24taMj9EzNJm6drrN8qLc4h0ZKNjN
hTXxWlY6XvL81APHo6wcoa2sYRxJ3btKl23iu4FvmAMa+IF/vdwLgtRD8fg8qKQB+aCu2fsTAgiB
Jf6LB4hap6Tokqojj3nNUhwWghLrYbyTuJhEyXvamkJtZh9qbHsZIA0Ulm+/TBCNVXMyDU2ulF0F
jgECJQlvX1MC6HF5Fw2TLUeJ7aecGSmWzNuB7Ju3L45uJPktqwiPkKkFo8C+vmazbJCvjfwg3gVN
n1hlKoSmNhSq1aJas0pblELR6zxZXKKtKsWIXFEbq/vR8EOGvC69TFROBMUAOCrMC+UeSpnRhHGL
7wAkHsyWKT7fZpReXvPD6CWB+QMuHqUvcb0w5LhPdSVZ6btv9yvhJXU1J/jVAKbmnJsRmlh2wMS7
V0xJAgRifIjW6Byoj8l/uezxr2+hfEeNT+okCvAtcGnUlZDztiB9d0rvpNWpat8EbxckDGW76DRe
8k9d9DB1XOYBpHK3HxNSvOynyhpRVQGYGuI5qAX0UbMKqksWREAdH6E3cknoHLg+8t4zGnngE+Qs
Yo0E5beovt6+VLrP918H+YcC9UjzipPUeD7I1gzQ44uCCXYC7aQQM6mha9iSW3skHEOGFWGQlXjq
qTYj31Z6HSMR15FIzt7F3sYocdu9Znm3HpqjmBB/ePKzRz+pycRjFldlKNzl6xRVA0l3AyqDnoaT
yxomBmmMndoUX3GXFUQbBSeJMIXWDMdES1YY1VaC0OR8t/bFjZiJLuPwZxNC62ABfpouSbgBkW7S
HaNkKDAIjJy8EDxlUUrUCLpx4sxUFV0RQ2a8OBDgtZttxDmD/E/05SV5SrqSjscB6DABioFeYK8w
S6VE47MQyHMXDF9ZkhYxLPuikrrgmBI3IYqUcihmo9q+ZyFmNpGI83nW/twlQwBscoDLibomC7T7
EGZNzo+CF+38CRiqPDoWA7vqXyT/jc93qVI6klwxciyLLovE450ifzlvvKbUbxxjkjeoeWgkrYaL
8NIMhhVHL2GKUm+G3b3V3uunU9r1DPuzpCIkOPqyCjHCwkiKroYRxhI4w0gFxyrRB3i1rHB11qW0
lMoacPx5QDagRkW91a4XxjrmoIQKYy+hkS8Nn9oBNTn/+/ZzmPXnLTq0wxWITcD5SM5jg5SVNF5o
SokEx1lsYVZgYRFPxKyZ6CW365I3yu1qpqLi9QI51Cl29PJp+NTzt9YSq54kXf0PbgrugaRheFFH
2og6R7/C0p4+qqBq82/OAz6u8nb7AJceF+Ie/NIRcADV5tpaGMNQcdqENPr0ENV7bvCtsKkZmvun
wP7XLRkoSutQmjw4uSYCoE3fNxIkL5qwEd3Q00drDPPGwh5pzqw5SXDH3ufsIQvR3NYlLQCJGsGs
lFIhol4Vb0kXn2JDt3Lf88xA62dvaazsIa9006u51DQSX2Kc/NLBwCmCT4ivRssXdTAxBrGikOfg
GjWDGddrXSdqpzJOZpEIus1R+MEbUX4ahi7cIw61/C6My2Q3haRIEeq+yc3d7QteeuswWHiDIg+f
gG4fDFsPxfMgTHYJMv5C953lLJSupfeAKB6aBM0HEFHax6nrQg54MIFckckh9khr36zVPdR1K6JW
1jPU5uKhXdCjpEnOEL/qSAntfPFUpbLT5b3JzE0vMQXPH74OyjIykv/XIhsonZKJWp3sIhEzRTFU
ijDZCj/YBl85bR65cs1C2ly6qUuSlC5TOq7Oo65KdoX/jjy1xes5Q6YX/ZdLEpRQG3yiNJXXJ7u2
7LQVhu1EM+QDDF6Xpb/KENmZVd5Mq4LX8g0XFki+SBCXNECfb9kYGDP872Xz8nOk60NOpoRrNQUc
B4j2Yh0j4KwOhiWrjvW6wozqNxv2WZYuHpii93Kp5U2ya/ITzI9nCdFe3eU7TjE9xl6QJbGES4gl
8gZmdTAAcU2qUXUvSbsi2SndVhRPQhsQkXu8fWBLZlVDmzNqBxirFwzKcMeYDa08Yb6/3DC7DJuf
pHUrYGye9cYWzw1GB+0sGooVtPZrK0DSdZmc7PBEzGmYVjL/FilvQaZsvCC3qlGzg5gV/C+KJ8wE
P9dp5h1/FHto8gEwl6AlOxErpvleOeVZb4YJRmGlc99NtjQ+p1psahHqpEFveUbJCp6W/AmsoUK/
C8InAzO415cIM9R5wuTNfAcTmctFRJ2yyGwGfTNqmc0BM//2lS4oGhWL5IS5eVFURZ3SZpPc57k4
pKjIcphYTLZaYXXycZywTzF5C1nmfoE/FYzhSWAHpqr+zHlfvAcva8ugT3CvgbgT4+ds+FW9F/lh
YpX2luhoc0MUUCYwyvuD9HFBJ85iDWVgNdn12Vb2drGqHMe6flQAxq+KwvvtI1xKp8CxkIEeKqN0
ionQ61uLjVDXuplaraUA/uiEwipqIGzEVWSgvI0OPSPtNn2iNSYWTKkmH8j9Kk4qbnX7QxaeJ7qH
ZVUCItHs5lB3WRZCxQttmu64qjS74tfUWjq80ZY1FbjwOoGtgUqAhGXbKEhRUtoIeZwNQ5HuKhlJ
zr4htb4u15JhChOR5a8MIFu3GVu8zj8E6bi3z+usDISZYGmFuY0K+/TMNxshsW/TWaoNqJCaebu3
NpdIKRuIt+51lYcTrCM3wzKEb2D1yFYTmDr6h+99pBqep9Xwja0NiukmwGxmeEuLN3hBnzKQRRSm
Q6iAfqQiduAfuCK0BKMjTTQxjnTp3WPXIl69DI5RVruWWckXeix6UZJd7tkcHzlxhEkaRQ2cPjfc
LCoBJmaIrIcyG1TKEVdhBHXk+tBuB/Tpa6LijKGne02609Dvexhq/lXwVDRPGF5gkD7JC1Mv4tTx
El05tP5UrER9yP6XtCvbjRxXll8kQPvyqq12b213234RerG1UxK16+tv0HfmdBWtU0T3AQaYhwac
lVQySWZGRD5NOUl8JxuXABNY8fi+/s1Xzk0TXSSoHcgAGmofm/ssVehjRFQ7yssjiYcyXMqi99IE
CckaVBGcZy2McUn9SH6AcvAoK5rXNIOobHG0ljeTzvtB3o8+HnObQRIBU9bwazhDdAzNAz8d8w25
SK4VLVWGlJRHhdLxZkisKIhkWQH2MIkDaAak24pUdpACEeDNygjMB06JYBr7OihG2gbKSAZAIeTx
MC2YAyG3TSVY+NXVMJGhHQx/0NA3uQyGTiOlPM+0RPe1qjZ5VWsbgyROmFdmESyGnt7pUUR217/2
2gYD0JPh6Szka7700HaptnRAYx4XC6BvS7ub52dqypUrRyL/WDDzwY6zHGoamq7qaNle+qcUaRqP
BMFe071h3heVaAuv+GLJaFWwgYVomvLcA6Jh2MIS4xPXxsOQPoDRNCqYUSMaKr3ynaBLjCuljMqj
hSi49KNLYxRSlBnfKcF5aoPitLjGJLmz2u2a6ef177OyaBbAdDKumDrw1DIXtgopndhMFOxGcpt1
p5KIZtmuGYDENx7WyO7ItGxRz7b71JK8UDJ401a1HeSaglk1bWdtrrux9mkgVgMmCnvzostyaSUH
cd8YIlh5BZLOAY0scwsRQ2Ptu5zb4DwxSc10H5knQAuhxJUHJVjywAGIwP0rGZIp7/zHGW6jzgjj
uehhqEfLQJsWT5meUMD883RwYYU7kOR2mMuoghWp30z1nsaubu+WyksrQSNGtG7c7SVSzUYadRga
580ie9p7/TrOvinanauBBiiLgbqKibIE+/ezQBvmRtMMYmMgtI5OPcUjMUAXTRWs2lqgGcgAmolu
vYa2wKWVtpz6Cu366ii30XcnuosSKxxzexsXtSCkV6IAsBxUU/FM0CyMvL601Gk01TCeAN+nbqwD
1Vvo8SV6uU31WAv+ePcAgQATDPWPuhT3Lm+oPUFu1ymPtgSib/NUl+9aCxIFFRQf1x58aPYygXAH
Q2QArLr0yShJbeW1Wh5Z3fFB0r/2JhTsj1D1dEfpYHuL5o3dndT51/1bK7yDLqIheWOeMnzkslwy
Rex2oZVHueq2c5IH+vDgkPEwQsLEnOJTZVBUsA6WKQksr4QLgLF4GRlIf+CFq5cOx70ToYWFoGQv
3E7X3Lh6mTCeTX267uGqHcjigKmKQr/Kv79qiZpTo+ALxg0oo5NbtfuenogIj7cWkyqWEPN/QHv5
dDTFLaDZdZ+SY6G+N+PJmV6VRJAt1k0A4+Do0DACEeByxfoF91XZKslxkl6J9ZoAFzYW99dXayVV
2KqDByTYBgxlxYVhUk52kpnVhxsG2oht+Tef48wAl8GrWp6omTXkSJ0TEN7LAgIoPQm7IWtfnXWw
sKcAQsEY9cu1qmOlJplWk2OjnIDZ1SwfL7RIlIjWrKCGoKNpBdwAwGiXVog8DxQ6p+SoDAcMlHT1
/McQP6fV8/WPsmoGZV7U4FFVBlbs0ow0qzJt+p4cgR7elEELhdNG7TynEWRwnjrH2tm28dvQR7I4
OyhmK8+pVA2IsN5xNbsLYDAs8vQel8Z2OLB3Tzo2bmE8ZgW0MpfYPNqts18gqDm8yc7jH7sNOM/H
9Rg4JlzELt02FqWeuwSdM0Je9eElMh8k8y41/vwwubDCHfZx3Y+VQtDILpxx7wRGDpXSWkSYXUuz
Dp6bYMwDswpuLneOgFmmppaO7hUQF9VsYZAk1rKRoUha7A3Il6QYVqgRgSDESsKAUdtmmQ+oKF4Q
IitrpcmgJHRM5U0CebxMulM6wcG1EptMPg5VCsXAXFh+Gg7atZjS2s+geOmzP4wQVK2qMAfhKgLX
+Xo8sDDnXjEXprjd5lDA0xsbpmb5ZGbDIcVkQSrvUPPyJPKWtGQbK8F1kyzErplk3p9tiEgjcjt1
wP7b01Pjk+pgWabbQndQmUUTmkXecdGe0AUKrRZM1UYQfZ2b6i4zD6R/peZdk79ETi1YzbVSoYMC
MzqdiAwo43EHMDZFRGcFgPilvc9k1aVSAi3eJlh0zZ+TxNVTd6w81cKDoWzsP28RXBjn9gPeqKWi
1viWKnkfVcVVtHuz/3X9463dqS6M6Jdfz+oSI7Ft5iHqZ5lvfpcUz4Iym+zaievI7ixB7HDTGJYg
j7K/y0fN+cpygYpHcjyPBM4pQ+UPde/HZiNYP5aVrpngAnPuliiWI+Al2sQbNwAgmlAla3eiBr/I
Ey4oLcUETixW8uO4DyfBdWb9b7N5iRiciBInd6qBQdlWkYNVQo1WPYoOj7WzDB//P3+eV6iqWnNQ
ItZpL3bzk74p38q94xVfgGC5pcG+krw5cHZMKP560Am8criLR1b2bT3qqCRKHW1v2jhqg0iRhAKT
rNLx+fv/9o7bvKXTFrQo4R1w4pCMZrNiK0/HAFvRtLO1tMTwu4aCXhTKFFwEQMSiU+LcQGX0hIaP
dEggqtz6aP+j+iJYOpEp7iRGm0YjtIepESOINWf04sT2FYqys/rcdru8fyCzqDImsskFoSTPlLYN
bFboZdMxBKjNpVnYzv2WOIdefnOk3V8EyO8F5WtYsZpISMo6vFQ2ebcBUff6318rtwIGjYsGHiJM
QJZbxqSu2ohEYOdYmuccH+pDvpcC60e1ad2fGmS1HuStjmm2162uXTXOjXLraJNR6gcLRqkfBw8i
Pc61YxhTeVG61IE2BA/6MpGrKV7Oku4AbKi+KNVJluWtWT7h8VNkf971wPvqtyVu8SIrUZQkA9bF
avwqndwfDXKrXobXV2s16s6scKuFB9aAoyFiBxOGRY+1NxmHpT3E+ZNKMEWLMpyFqKj1OTGhlsnu
93jf4S1qcJ4RNU5tyL+jMwjAQ6go4/1IZVEYrFwqmBXUZmX1A2fDpT9zLqDvVhQF2mOT6RZSmA1e
oxkbdVDcNv45Q1aNTOlh+BoZgn31+SIKyyijfxRTAWHn1hT3a7O3CbA3g4Ixayo6JlrmJwLAjcAI
r59itnWK+zSQDbp6GouCPV1b7SnSBWZWOLAXzvDNv2JK5WJRAewpGnlbxc9ZX+NxmQc5YKW0+6Y2
TwqqJs50nB+zcjMQC/gHpd7OUi2gf61GDSp66MnL4Fp94sFJVDNpCYfN8kZD89FYnq5vBYEBnvim
lQ6tm6ICjgOSTxF5zUS8z5WnF9aSiYMwiCdri18mj9zW+pJaWEs1gc5Ta4R1e0fk00DushnT4Mm+
mGQ3nkU6aWw/XZ7QMMtw5yi74+Tk0/BsOOwGMsFsEeAJRn+p0l2ZlkEn274Qu7i6iiYKHoCMsO3H
bbspU0g+TMxYYrmWdIfHtOBO+znBwx3WfAFRDU/KD+2ys5dQFhlqsiSwkCcmbtCYVAEeZFWJShAi
M8zRMzMooAHmycyUgFgxwYSWnGaj/ytnGHLVhtAZSpCXVjIKfnQfLeghlS2jdINOKcWC6+0KyRoS
eQg5g1U3Af3gnjhZgbanLudw5UYvXZAenBbPxpus3+jqq9FqXhx1XjLn0CeBZrOo7LmaQs7NcyuZ
A3icRiU2lo3paZZ1U5pf1DT1bPkkFRj0N/hSDbmU/tXOjKBTm60FscgSGmKuKZT0+Hx8YyUUVOxR
wTKZQNHlcmMyqx2VOnagvmnozziloJO/ZWCWixf987340hR3yk1xYUhZA68zSjYRBMjjmznNw2qc
vTL1K7t0ldEjP/88h537x2WYOjK7YZ7LghVmLf2pGkRnN/sDfC4BLgIsB9x+cIZzXjVUrmR5ATpQ
lvEFraBJH+L4Kda35mZ6kiTB7ljLXJqqIt9DURM6LJw7xSLXRJ9hLY2HJFRqqG9EszTDcJvvzN4q
INYKgr5lFf71dRQY5rE1FtWIAYlx7BjW79jGo18oPydjY+RfEqBArxtj8f9pTX97yadMm6p1ZuYw
Nqa/7PIUzYK/v3ZVOFtFHk6eFQCStiW7j1S2a+hPsRG7GA7nKkRwmVxPNCqAeqzUZwIIdbm9LKjX
WPI0FMcZVcSxey/j7qZOTu3PStqr2k9J26haFMhQIBy0PRTpr6/j6kfT2G0PpWMdVaNL6wy1V/Y9
MrYGLmu8QzFFeWj9zmvGt+uGVrPImSHOzSGT9Do3gPik09uge+YxI0GLISSgoP9vhpjHZ2dQVs5T
v3TwKHtJwmTGHIUUJBTBM23toAMYA2VTNDIh2cbC88yI2lhZrdXwZipfQWNP2xNJ3q/7sRqBaFoy
SD0OIF6mwa6SqXZKFTd+TEUrPcUTXXFWv8iZAc6HAWCZfFJhoN4pkACPvdSTBffPD3rMp216ZoM7
qiXZKqZKg41qb7pPupvvAdTe3zlBvX2jbuFFGJnVBtT7RfC69Tzbe9bCJnjXt5Lgl6x+sLMfwsW5
vGRFps34IZqxy7obeQzl5sv1D8aroiIYcHqd2eBCHNJXNGsr2KBHFfzlQ3PIvyc/tfcWo0IDCE6H
g2dQt36Qvtjbxu8FcgT8cMdP5rnA73M7KZUF5vvAChH33uKWe4gSlLW3HHRXci2vCoGYi93sax1Q
TNFNfepjsFuobMj35av6o/yhBMpOxb9cX5nVJAMIDpMBAISB1wLoy1zLeklDsv6u+QYgj0dla+6s
dPu/meEWwMzkWIUqLS65xb7E9LzxnUIqhmy15hdQtX+TAc584o7ZZaL2EjFguTHFbhdhxBFKuZqg
PbMatRgGCg173YCeEhe1euQUkt3DiJU8gbbnmtLXlg7h9WVbKbQjbs+scHGrlKBtZyrQ6ha+Tdr7
fbTV9ONovAzWK1qvTWd7kMXLAVtNRE2h1STnyDYIiwBYQ2rgMo9qVURSKcInS5V+2sSLpruzTRVf
KWlD3MbWRADgFfItnEULHq/hj/OWy3q6HXdjSmy8zfXF7zH2fMAgLGinGtpprDHwtKk8isu+cZ/H
aN7kQFHogshZ3Q1nv4DLiQpE0mKpxy+QvdH4RnPsR7Ip9gBvWJnoMri+vr+95QLIMZMRL4kIKWmB
RknyNuVfpAgaINnX6zG0dsWF0AcGRIHNixcTvxssA9i+LiuPxnOCaUWW31rfSDrfGfGt2nWB2kjh
dYMrhHzMZMSpCOg4cD1gtl1GzqQa0EkqEgBQHKrv21Er3U7rsiAdhhFyYnkJfShzCfHET3f9XCUB
yHvS1una/nbMa81TKkz6GbtIeqyc6Duxyh7tclSsjWaGTgN4pS6BsEMwlD34RaS393lCdWCUJudk
K6lzAIw13l33ae1jMelutJih//9JKbKIK6kFhLQ4SnYbohrr1l3qdXIeUPvPlUywerqBegPeJHjl
qperN2CQZG5C7fVo4HBSaRCTxpVkwTdard0wZCRj+WhQhOSigpECozZBYpl+9q/g1lcbNCgn3DCh
KdsKUuXq4v22xetKVV2mQ4YZuwqFedLsjWpvKDvZEJX21l6ogMjiTob3HEjrnEuyvphWzHD1S6xG
3jLOsV/bw4tOltRzqvF7lvdFqNDC0/USgpTDHFyPkdUS7dkP+ORnPXTghQBlXvso44D/8qh6zrfh
Rzy40ugPf1PRgbSRjaGj6DN/mvum2o1exTL8LTFbsvLm0HBEHq0uKTDU0GMBrRZNv8tYTHWzbptR
Qo6iPhTdlkNXhoV+SrR7+1uOoQov11dw7drLINv/muNOu2wqUuC5kRLRpP9FiyclGjaxWgdmmfld
J7iUsXDg779guYHTA0UW85PIwdR1NXUsfC1N8hYSSj+LdrrJ7J1hZ7dAqX6bKkOw6VbdA00W/TZg
m3AbvVzNObKaoU2G8piXnR83B7MHvQwUEHT/klxwkq1dT3QAjkA1gjyH/FHEOnsF0T5XZyUHBr5q
aNhIdSBXzr7CoJS/+GJnZrgAwdBG3S6znpkBQ6hKNgN0ToAs8tVo2aeL3Qnsre4xhlhipEEocfMT
HOUkgtanBZaQWn2dum0GAUtK6FaPgVfHRAlSbdC8SprnrtUFptfuBueWubuBWiRooZpVeRxivzUK
zGHzjXjadK20R9h5znh/fWnXviA0zFR0h3EhUj+KE2dfUCmkTG10UCeU9p6YqUfSU1qJJJDXQvLc
CHflMicZsyoihElhbZNKcbOs8kdIzuebvhRh+lYdwvGpg6sHpgHPVlFMWul9YgDxa5a6Nygz8RYJ
8peWIYvcWjVlmh/aEPCAl3+zllax+mFEWGoDhhkoy+xXsr1TAdgX7GkW4HwWAY2BMRDxEkCj9nJP
V9psLnMdAeVr167UT36ffJUhQZbXwZ+HA4IeviAWkLW0S0OYHwD5fQ2kiTnfVxDUlXfp37hyZoGL
ha4nnT1rAEon7anKg4F6ZbQjour92jY694N9urOwznIZw9QU+JEaobTk/jg8yLrbPNkRCex+eLy+
aquf58wn9u9n1hIowvcWA7TjKTgFS6qBKNlb3lRbSahbeFBdN7fiHOJAUfGeBo0GIPpLc2Y2GiTT
caa0yeTOy340f0DkUu32pLkpc0GCWPENRX/gN4HdQ+maF2Fyqr6qx54lpGY7t0fwwRMz8gbRFI2V
vYRODk5/4Cs/stGlTznoDzEBquwogw1t2F7T7w1JtGFX8tCFEW7h0FyYDI2xAXIS9NSbhxOktkkD
yRVBFl8zhD4bhjAy+T5oklx6o83GMjs59is6h0msB9L0akqF25uvQBsLomHtAwFkC8A3mnsATHOh
rqpzKWWY3cLuvVEeZNUeAo/LILj3iqxwS2fVRq60C6yUyt7A2GrZVZv7THTZXAG/sD4JSJ0YEobF
4zslvdRAK4Xm5FiqaOpqj7aNilWv49S3qqPT6ketfZcAOJPRy451+z2X9Q3Ga6GlkSgHjYiaAGuV
EWjJAG8BcSEmuqBefsiOzB3RQWBEPypIpsS1bcBIJXpSqhhD0+70wtMcvx+eYweTtAvl7fpG/5CT
4fI+zAOXCxww+NgGlyx1qZunuAWgm+Tppo7247hrpANNJLT8hnucOmHczqjPtB6detkzyNMoN5ge
cJpMiCocDOktssI+34z9DQGmd1T2g/ZGUNSQ1EOqbspuZ4t0flYkciDnwMAGYEbKwBRzS0ZLWeqT
pQV03/KLFL0TM94WGDMHgk/iYWyS4dbxHEjK4lnS4OJXDbJbpTf5eFImTEZbrA2eq7djK3rxsrX6
tJaYgAvNAN2AVBTLqmdJWp7MAW9egLQltYqDCZfkTa03naBtvLLzbRn1elDZNUb0YP9+ZiWedJo4
dQpAWrGXIWysfcd7ybHuRC3wFX45CAUonLF3DNPf5gz1StTqBoXagvMlGfdD8tMiLwTCOJWWeYXs
03E5TG1863zP6FtXviXp8KVXqYuzz5LzLajpgqfASoJgjRBQkgEeAq2L+z0jQsEClJzp8edeV/Tv
/aJulsx6GGtRGl8zBYVH8GHRMsOEMy67DlG6RA2bZVCmuW8nOxWjPDEe3HOICDWxbgkPGxB28Ek/
iVbpS2rrNWD/z52zGZub2nyeRcCnta4BFDt/G+Eud2jhSmTsG8D8VdsvIseTih+STTwjNm6s6Ve7
yQxUE+YhtLXuSxK1fhJtO20IY9SD8TmBBJOO3Z8D6TBpnbFa0dpitBXuc2aSbdJ6ASBwoc9KFKbj
3qxfJhF9bWVPXljh9iSRa6MDRxCUgE29FQQk+4XcfrdBB8cdls2bhkzA5U40lKFduggQ267dgwha
7g3nQO3D+/UUvXJvQZoD+xuPRLBz+fr1DHkl9PYhQIc+oL3ULrBcbvTwFzZwHDroLdlAWnOXcpMC
6Y95NaiRq4/GcixjsIBFdIK1SGfs0n9tcCfNLBdl1FDYQHEXgEndy/IQex3ql45/3Zu1b84mS0Gs
D4cDxndcfhckiqE2E4BB0+pGT6E/HovUd1bux5gH+9sCF1WRA/x+WcLCvGzlCYAqJ4QKFGgDIEYY
hsCd1YUDLRtyLSC1gkdz6Y42USzcAJhQ+mCkwayjmIqZ29eXbC2UoTKAv8+q3RD4vbQBVA9V5wg2
lGfL/tE8WP1TE4PxKbi1rq7bmRmutGkRPD2tniHtXiWgPV0zghq8/ChbD63olrBSFsMdAYOPGO4G
mE8u3CqVxPZCgNsmRXtr6e0XJ5ZvChP9FzszHxVJ3oC7DwJLOQn268rnujDM3ZYlKIMUaY2Mo8aT
3+oq6vutCw1aV5epIAGt+chm3bIZBIBy85XiWF+sWBqgb7rgzrgoO2f8Vd9iqITypMmtV5hqeD1K
1q4E6Br8xyD/6kAtpc+LDleCqGqUO8Pq4jDTSH4TT10ZlLTPQlqondvnCtgTEWZAaUCdeM5EZy+F
EJg7DukQzijYP5ZjkZogKBqkClWIRIYYOjYJGvJrRbaLn8vvHIivanYMAVa71I6J85Q06V0WQXU3
OqSO26J3k5Wx30+zaxt//qh1WOpBQAOU9Wk8RA5mYq4mWCkDL8FOmd1B+WHLaK+akiB3qyw5c8cQ
mx6EK5ENNVawfy/3bkRIY9UqLitaC4nhJrCzzp0M24dY6lZrD1p5iDGLDj1Br7XJJktcxQpJ85Ok
2y5yfLneOJiBOKF8DJHyuXMzp37WetHOX3vnnP3KT+qc3dzGRVT14KOUwdC+oGLmzvPtoPWhBJFc
AMG/JZgkSeiuHW60Pr+7HrkriQeYdkweBPwIGt48cExdaqlJclyzCqYcdm9GxJNqTxlmN44wJ9lS
/kd7XOQV9ZhLy4hv0qVHcIxcbdR3sbOrOwxARfNP+itzQONBIR09/I9H79mbIJUSe8otLC4kSl3J
fpK01jWt0ZUw9ENSH/u4FZxJH/jyT0H3IXzC6Pk41y+DrkYyI8aM4TLGiK7vkIOSmKVuonV7KpmY
EoqZmhjqSZ5oRrfFKIdpZHl2szyVc7SLlIdyOdaaBlHk7LarwsoJY83+ev2Tr+VhzLllxzSaFJit
dfkLbbOJLZqCRqMOA/AZEoj9qtWFtToH5qLNArrdWirG0rPlx1UbGJRLa0lt9WqFcQnHvKoCHfPh
CXA4JjhlWnzXYABu26pvCzG3131cuRuybw6AMgpnrJdwabXrCNSYgBCGcNKjZBF3mbbW8nzdxuo6
grbL+F3AxvMFk0puwMdvcP+0su9dZzJGA5MqTUUTGtbs4CEASTiGEwFY8NKXqIzp/4vIqtm+dmYX
w8s90odmLCpnsT/Eh+65IS5fSmqrkdjERbRN+rBs4sfJvscEk0HvNhONAq2NN9dXcOVyBU0rgKfA
VWcAfC42AG6phu4D/Rs9TbF+IvpJHrzatvalKpK7W7UFFVZ0xCG0BPGyy1Ws5HGIOwV0DDvVofE+
9kEFudLauenydIvJXSK94tUzFkWI/xjkQpBGXTGXJvDUaflrkcIi0Z8U+QcmNvhV703x/ZLpfoRt
DjXiv1hVEy1IJkeBISbcm4UUztBOPShSOvELV9e8OfFL0VNiDTrr4PWFYg44d9Ar5b4dpJiNNtMB
9aSWE28HicHi22bxraXX0V6ypQ0xo+JA8iY+mGYzBZk93CdK7HxJG9U4KdBGEKTetT2P2bmsHAtI
FYgjl1+4tYbEaYoRWPkWHAvn3ab3Uyy6Wa5+VrTrWDEL/wPh7dJK01nm0GsKEET6eDNiIGE1Wb4x
lHslNvH/bqOmjt9K+t7o7/NuCa9/2/Vlh5oO418gm/KkUrJoxJpGCw+FuMDkt0gd/GZOi0CuEzwe
x2bwkPo6T89J5Gf9ZIPzNBGvM/FwHfpaOsoLRgtf/02r6w4MG2pMJmrg/KtSLqeqSA2GI+sLN88s
d5lf816kcr22f/FlbQWCg2zYH7d/bYe0fTUy0dG28ReAPwI5qx03Svts0/TlTVveX3drzSCKXIgj
JuOKk/zyQzsmxIqHAXy8NjNP5fiiyKA+n/SF7s003123xX48n3nPbXFBtThmNC2MaNUmbDCsGklB
POuW4FBcjV3MhQSWEe9/vJrZSXN2G6p0uxhjB3s2c5o6hGBNFiSJHYXQhMMk13mctobcz4E2KSQw
i8VRXEIiepzt0txcd3jtqGGUKMwPQNcJ3/Pyl2gVnc0BPOyjvtTQ4R0AOIwhjB0OcT55hZZ0GGHg
PI5pNwiSxNphimsgBLDAhbXwCrk0TOIm0bMIKz1o7xQFe0c/tX3m23+BeUb9y4EZ1CbMT5MgajVv
Jz2Cg4AM4ZJj6/kWfYLG7+ZY9KBfdQmVNhNQQxkqkVy+nwccAm2Nk83QAO+l3SnXMPo3f8fzX5B9
1nY6iqWAIrHxVMj6l4un13o0toywUNIHkPTdFFO+1HL+i3yCwU0alH8RGag1X1oBpRxCsQN6rBVu
6Sc8F546LbG2ixNH7vUoXFs53BFRy1Y/IHncFlerxIkNGw3WjKXzxrWqm6n4aSSC5/bqsp2Z4Xb3
vJAhLWxIPKKDq6bv8Wi4jqjrvuoK6wKg+YNBAzzzCED/vPvALzr0PolqH7J7FubKJeX360u26stv
O/x7Ec06Qm2C4y9tKRtknWD4R50LssNaOsSTHW1cBpE0eJU6JKY6x0GCdKhokEoq/QjBdt2P9fX6
bYL9+1kqHGeJSB0BCLOONiSyfV29A5FQ/gsQOR4Gv81wsWzj/kdVCk8KIC2Up97Z0ejtuieixeJS
6URpX8VglB2VxHalpvFi2RIkzfWP/tsLbt9HQKZIesOksRULWo408W2QzaAb/zcJxsHlBkeuCcoj
P+MD6HMntiIY6vU81NTvWg5+jP1+fcHWPj3ag9A3g6Ijyh5sQc8+fWUmJM5HQKKwHR3rtTUkF3Qf
f8o6QRizZeFPdaY6hsevA6Q0ny5Ts56jxYFAoImbYXGfDt/Br68waSSRvtEpDpTpj68swIFD9R7A
Ofz3CY/Q5EB5WCM2Zz6B4jHfLXbryjGw/Gq+G+nLny4jiGvg3HxIVqJ4xMVdPjUQHCHAC7QEgy7f
5+pYj68xtLKum/l8U4CkM0oVTF9YwdfikqdUqMuiUhSo1E0aILiDOlC8QrCHPn8pGMF1HjQIzLDR
eWURubJKx6FAjIzQ9zBl35bLkA41DrgZskemhxMEU5bn7XXXVu5jTK4aSo6QZbVQPeb2laGN81gm
KMVDujZLN4b2ro1R5gLc5kmQwMn13J3SysuX+ShHf7ynYRuFR+xqLC1Y25e7IC1kVIEKdGpwuO5q
DTLR4wTqqGgPfN5sl2a4PKtXaafbNXuMNq2blWGHmr+pPJh2eH0tWSK93GuXdrhEaxqNQhaQsI/2
WAZ5A/jteBq1zpvmx1EWjQn9nA+ZMTbtEAGDuwN341KaJcukMcGNi9wWxa3SdlBBECjQ8S89m4nP
GUz9QANrGdObuMuJ0fZ25WTR+HiQvSZ2+5skxDzdMPYwUux+2rxfX7+PsRhnC/jJHLfPOnmRidnA
3OhVIN64JwwtLqlHA9A1vsrHQH25oSjPUtc7Wl7wlIbvo1uGub8XlS/4XsqnX8KtblVVQADP0vh4
si3/1X7L751witwHqz54T+/d9/noJaAuXvdfaJU7FZyi74ayhlU/fghLt90aYPGpQQIQ/LsLYIc6
uGSTnCzBZ+abFJ+85fbhUBi0kW2s+/yEa3sn7UwMzcEcG28aXFN+ru6mxktfuq/dezPHHmYWpKHz
uOjfshsTA6w9mv24vhBcKvz0e7gNm2RWkrct1qFEodrdyKG9rb3aE1yJP57r18KN268tujbtQGFm
8PPFIzt5b/VufPM1c78Pgfuld43bET2IB9WbdgvYk9ZruilP6vONHG5enO/UpZvI9bzhXQ5H/+ZF
DjXvXtRf5jk0/6wFRriwFgmq+VwkYhRPnhM5nh5zF/nRA+4tgCbPLvb+VJTskyUu+tJoLKt6hqUl
9KfHDHW7/K7z8lCw7PyJ88kOF22WPtkp+hHTY0/d12FXg5vapu4+97eiiQzCxeMCSZvbvjYKuGSe
8pv+pj8tN86mbt1iI9q7PO7tk1dcMFHTLJ2Mwqval9BvsWQM3RncSd0plkvev0zJFhSrel+WHrpA
je025i5LPYoh0kAnCA4ivgH0z49B98GAGjUDJlwerA5BNUC1ENn18WQvHtr5D0ri5qc7a3ar8N3e
ekvQ7rIDPY1bwZn+X86M37a5O5m59HhUN1iIifr296k/0Duqew31usB8rO6NsAMqGiXD6ylj3Szm
AOEagT4Fiq+XLk+5qQ0QpB4f8xwTS++t7kv2q4y1jQZN+wEzSCDd+lMDkMqodyISBXc9/P/VPjPN
eWzXJKX6zI4t50bqPTtzp9l3jMNcY0qXwM91WyaTGkf1CDf7SzeNGOJn04Av24X9fsGkSLfZlf6v
64spMsId+7oTdRhLCIfUfbRxDoX7onwtBY6s701QA//1hDvs876qzIVlX3V8xNk2ATZ4q8+brtzP
89GqnuxYcLyyzf4p3Z8Z5DLp4tBEq3p41QT1L22veCK1eaFL+uXH6RZHpZjdOT4art884K6JHDoF
0yYX7G9eHeifiPu9dlwKjWqtRRsThuyNAbp+AJZLT7wX1d1noG9/G107sL3rMcETp/+xCSAIxieB
X2Nz36sE1wYFfdgcPav3ondwxZOXPLgrvpP6UPpF8OW6QbZhP3+u3/a4zzUnch4NCex1xi+0y5/q
V0ySHZ6crhEY+i+p47cl7rMlIK/mZEimx+cfMRrR3p3uvxTbcdtuRVOZRD5x380haZbYmYMLnvEt
rYAUjLxWgED+L0H42xv+zJP1Su/YhUF+z5+SziWu7PeH2JcESWL9HEeR5N+A4DJumVG1W2YsW/r+
jCQb7jDYZ/ZV9/BXmQLQGYw+ZIHHqyDMsgyZgKhiRyvQTNtby/tWPmbu9nq8rR+aZ2Y4fwYt1rvM
hpnegMKwZxSh5FYb8/Fb/qsLyudWcs0j5IbcYSPt30GpbA6iyYur996zX8AdJMNC1Zga+AUZnj/e
5LZQ5rDd77FoQVn+/rS1zuxwb/4si+vObmq2oImXhdEdao+7l+J+3IqgNgKP+ONKsfNMi1pYqoL4
JvEeom2+g7i4IDeJrHDn1VIVWdZTWNG+JI+ml/mNL4fL+/v1AFnPgL+Xjc+AoIVm9ZLDTPSm3VYu
QMVvTmD7USjdF0F92ovkm9cT05lBLgVWZd3GZgmDQ2i5t9Wp28YbbX8zu87uoOyueydaQy4Jyrk8
Kn0MW84WqjUIPiM46s+ioUkiK1wCNFJIYFlsK6snqXcdN3blL9bJditBiLO/w0c4aGsY/gJ1A1Yh
uTyJR6VrNX3O58dOHjTobkbUH9K02gz16AiuFauvdnT8Qc9BPxyaYczns1ouMZahkDF649Fy48Nw
V99C7D3zddfaKEEVuZFrhol7sDHw+fWvHjhntnm2N4Yq6rpewHZY3Ca3UXI3BP032fHtIKqC6wGy
Gv7ntv6PtC9Zbhxnun0iRVAcxS3ASbM12Ja9YVSVbYrzLIp8+nuor/82BbOFuN1d0RFVGyUTyEzk
eJLRMkVt/VLPQKtOl3L3Hrkk8o22nkfmzDVC4UlFV2s4Lw0R2ifb/5E4431ULirTQM2GIfly10tD
BWy6h5C896/QGWTqOw69MWdxyCyjeq0QRBc5Br3CQJb85JsTKsyVXbKMXOSj3jz6lbqUB8Y26tf1
oyaYNwFeJ2Koe1HKZ30rQdQ/Qfu15WMHJt2rxL9Q0TgcvngrfEY9hSE1xlPwsVIeaUNQw26kTRbS
0vaQ0Fh0Lc8l6Q/rhzYO2GJe1iL1glBVk+vRkDqjMEUiEsf5ck11wwvD2U7Wm5c65IlR/EwAOqhf
gqdTstJIuJF/SbExIxeTJyA8nhitD1X/DCsDQkvrTC+v2tKfV++O4VL0sNPHwjhmNAc8sSC72DmP
fRUtSHkvXk7K1cQwuOfGo8Eod1ueIz9qQOOloadluHmXDOts+M+KGWeEHpAMe3nM1C13/EAoZEaj
O2+mRvUF5mS5LWlo/v6dk/naepfO5lE2gtasV4CjO3iGQ69r6iRIrc0/eHu7eQonM2ruoglccqf9
La4zK/SoN0e/OXUcz/pwLjzQwFGPeXiRzBtb5IVU1B1YbulJI9FWNVTS4/ppBq81jnedjCFR3KgS
8hyUQmL4G9nw5jPyIXFePnY+9X/KpqnAQOyrVjKL3DJrsijKiyn0Wv5VbSPRrN8uvzGKvkIAupeI
ajrGodweaLNE8gmQdA3BufLSiaNP/eAjGONSXYtpCtx3SK6xLlbnp6ll1b9ycpnvX5Fs83gdfqNO
mTqgx1iYML0UpRaAXma8nND5RvM/G0p3PL76n/mhHhhvRCFaB/Ybe7Zx25ZSFis4WzgWZjM/E8or
qY9L/4AGc3RZGPhtiqn4oxH/ijXz4uimaqymz4uaLNcpcjKcTvjRjDvabP9mijk7vdKLq+CDoPD+
rhFxEXqWR/b7fUdQVV3E9nZ+PBs5IJUW+eHL2aW/d87ZpM/UvH5dTI8+O/Swg+3jCXLP56OzZmx5
FM7QWJDLeDSAyLts548t3fib9M317R0eOIjROVW0OMPPYwDXs+XDYuHsdjuOxzuq8QMijAGPL9oU
6w5BxIhzKhvAsKOQysec9PaJPSdNAEw/gKAB2cJ6ukIxxeyJ2kH0z3spnBpZKHKeujG3Cxuz0QGO
STf47oxL4qVhJgfXuD0mTWBhtxdVciwSUdEczXvxWGjSm/HSsNC9h9DAgli23g6Et7pUUeQ7rn9L
qu0TrSLx5x6NEZZuyk+2Tc2D8PpVvId/aGEH5heWKmIju/nBubfbSPiPQx18B3NxdXW+1PkFNeKT
sU5JTrbhAgU2meBTJgIlNi3IAaud8OcrWjfkejGXnGud/jx1FcOrWLWH2Xj4nuwr2GBH+EV2q+aI
HVLo6l1cVkDPC0i29FeVqcO9RkexgzkszmX/FNl7ssxz6KrFpWsUkFWIiwuYzVcYNTJ5T+Fth9n9
AYMMNANGG0l6hZ2RmAJLQHLrtjmqNtZxugsvMXWSHDoD5QCd6L8DbOgyZJqtEt1QgeX5y/uTeKQo
iZyvLy8Bb3HSiDm4/x7G2kyqrsJ6iAChTKgrFyPVcn0+rZXmKxMyGZD5U+2akmKa50e9vcwAVStp
PhGaWvSJK6cYJGnkOOGZQHbhEtSh/yoV7fRQ7X4VHHR/YKRiLRBdIBsgF09SMtGB1FtgYnYjbktj
85XQ58v6EKzT18cG5ecjd0+Ucb8ECRgWrjZFDcDOn0vL3R7gCjmPaYxJ2W1tNlbq9ErPVEx0cdZM
MCLTS1lrhubZUGysuSM8MRtx7tT/ref+iw6jx1Fc+WWegU5NK8t/6azidbqJ5xmpKC8xJP/0ee5p
MZc1DVst0FPQahbJ6oi10NscHROaAQxRaX6C+VgsPaIAX7nG7tnKUBdibLRmup/b3tkIfnWmbHXU
9Fe6GbiGtmtWLUHztYHNuGuDm6P4+WrcfyxzyfU1lKMW8g3Jiua5uT7ODM0U5ypZZLZLOeZ0TKKG
t83YlELolAh9w/1tn6Dh618J5TLUny5rUIY0GOfaDepOn8g4/f6eATaKknzlaHSyniwy+v+f27w/
PeZFzLU2PzfN7fRSsq2WrmUCGo7jRI89AEOOGEfQzdUUrYogkq+nNjoLeF0M4zqIBiKMAqGPjm30
irymaoBT1Dd0bL1P89dXuXz5N1r+TYE5prq8TtrwCgoatDwwMmdGYsMzuGayF9afd/9Nhzmptla1
YtK3yijW9hTRU0qs2dvlJba4znlvLx5RYnxlzz0rxTW6cbT17cCIaUIQBjcONwgeV9BvnpgHqRSE
QNKxyvxYmsExJ3DGGyIfVIKWm8D2jHzJQ5sYyTz1Qv03RTZt2eZxpgQ6TvGl3OX0s6ObeOsZHPdi
9KEdUmEscnCWw4uuohKmkM76fTaEN3c1pWgb04yQ85BxOWIssq8mZ8HtbysmtWmhIvuxmRi18+9O
rl+GBHetx21kjKkqTLxSEW9tJu/eDu9zRtBxjfQr4XWFjUSHuKQBKcaUNslVy8PpjRSyFVZKz6+Y
57ImG29OEzsuac55qcef0AFFxrCWKvDbswQVxWB+NX6H6+uiQ5udZ+14zv+oPRoQYqyF5pZJKYfI
7ubmCQghJDSA5DV/bJF6S/BDfwc0WEsxuRR+oIdX1MtPEbQpWnCOi8cEYyCUFE39boas6jKad86F
hHNUhnjAfLfJ3kdsMMZhKnVKPalxVMmpsFr6fj6sS4qGOXgb6KpZCHQ6x85FIyUZeuTED/lNoyqR
rZllvqk1/lIa7VM4XyjzhtfP0fP34MvYsLqequc0zyEta3nRIbDuF33wllreQtpHRBgbol+ruopl
EHm5JGT97tIIPouCvQnr2ZMrG1cqkLO5WeyJbvq2cDSSz8jmKj3npm+GbuCbF5rvRqF+M2Q6EdZr
1M0woee8xfPNM02B0anueZ75CMl+4wDGanvkuZ+4j9G1xDqFujmeOgsJ7sopjfTA8TrGLExfM8N/
WHHdI2Dhhgd8aQA18t2+jQV7nSykE6zLEm8BndiReSZfLv14rJEs1FYf4wD7DcTQaI9dcj9mvcNE
nrQJZHlZqjRGyLm2UnRVwiH1AHhhTWlsJPZsH1dE2D8mfcOdZeTojjTD6kRMfCWRYUzzLwwpI911
XQELpv+C03mdGe9osCWTTU7wl7Oh0cYSn+TDlf4KD9eNvKQ0XS30eS95nhXZ2hPHexqpYd6fDPOs
iMqlAKg5TgZ93nSK0AEYgRvFbAJSW4fZxty4G2XOKzmPdFz0VAHCgrFBDETeKo6D+0+UElsefFgw
CRSxtQT1GivCBlK0g2kUBdTFAfsmFxMDmIGI2HjSMOL23FFnXhslRqBduMiRC7Zor0Vz6sCLN6+L
jGjviZ2+pjxx7++YlQEV43FYmIwuPfTu34t76GaX2pXBrkIKrNypbcQNRFlMFv0bx4sbxP4N+0EN
cCo9NjcecoUx3EVUXy+hhtIGQi5taVmSJS40EmyLpU+DzcTOTNPZoZ2cmPStJdgvQh6L/Kh293gu
f30Ayy6cyvRc9bWVCrHnFJ5DbGOb7TptyAZQtUBdIaj//QufDxN7aJdGMgu7FNmJ6WunxudMmiEN
Ki4wRWxZSOxtnlDV9P48Zm+k+KHeUWI0usRITeBLLkoszhW9IBGewM7KsalJ8ohPvWOC9umOPvmm
OXkPqGeIHolJQB3tOH3i1uZ70WEve8g2o79KK7SJfCnao+5er4sECFfvcpjLJMsv52URaD51ZzGG
N4S4sOUskx23Qcs750R4H8E4jJhg9y9ejrOXDoE+jzDyfyFY9XWxasWIFMt907CFjtQRzdBNqqO9
3AIQkgCjdpk//pJRQz88Dka1a1HSorrWUDnJjclKvtJUsrXUkUOqGsJ1sQ7OtG03mjf3q2VERVug
7W9NMjhfMeIB3kkI42UWlQgIgqkOBwWSaKgGhgpWLjZtXai6hAex45VXxt7sIdeMx5nEhRzMAM0A
hUvhEb2+XeyW8Jga8brumGK8zgT5WkQFYEoSCZB0xGkG4DDTn5caxZLMOA6J3D1N9dda/wgulurv
/eooCEZe7WKl5mxXGMmd3+sgY+NCjKIrUdJre5eSdUy6mr77m2C+TubBvPjwTM3MNMOfa3ZtJOQN
i4wNcxZTg5ffGOn+x4dgxwlAOQD+qvyYEHQrwVV8rz2+XE/vs/U7auf6r8jeGATecO8R+wYvCTiW
sb2jyeh85gbaRQhAU9gpMCzTw9p3ZBN7cJ7ORuU0uB5MS7mUly4Yc4nv6DJqPmnav8RaA/CqVjoT
3dEOWvIOjFQZ0PSFhc7JC5okrTikebScJZY0I4X4LE0Xk4BI8SsGiM6lpTdE6JZaVpK8WlfhPCuo
d3isgaMK2MOUYIRN72Fy7x/cUlBRWcn99ihZMp1QfbHhZWl4FBht6LLyMrk25/YYO4Gh02hD9Y/H
PIw94yhO/c0DI+JTgGHoQtHzQKTf9GrzxGjUaPz9++g6uj8jNxBSsWrBgdHhkLJtRd6o+/sxDzdH
jnmeAAvRlw4B+wHMR8YeRzlqMwgE2mO5EG3ZVEBpD+hi+qmiPe6y47oeI9dyR4+xvJ1cKbI4AT39
0GfjkR0v0RWqzj27sXQbENOWgHaI42MuRywjYLiwuQktHgg12KGbcArc96JFIa8Wd8kEQ0b6Ri6m
pK6cxEN+PeMsPBq5uDtyjOjlpZfqVQByEtRwMtOInOzq2YwG05To8aur1zTzXx6zOJZSuyPKSKM3
zdUzWj5aND+kL7Vdr2OEhn/KlfTso+fwMbHejrBCMzjPm80dRAftpIr1KESB9uwVxzA9G0V7dv4b
CSa6l+tWxE5IkIhr7D4pfgfR/F8QwF5IjO5B9iEb99qla2np1b1MzEI4olqK9TXGYwq96vw4pQEF
5hWYTXzN9922PXpoVj8bDUd1eT/fX9LgEiJpVktXCQz4QIUVQ0PHQ+trPIUd09fpgAnGPpSTOvO0
/h6UCDg4dUJEF+NAiU51QKGUHK9hZMwYSEoDaox1iKaR5nfxtD0ul+tbyR0572P055hSMid/Vhdz
Fa7IG0Y6aWIuDsU6ocn6Azlj8t9ujnmd3Il4TQMfnyF0F1JKfxosnq5yXhw4qkUDZhkzUUYKRqoj
oT2iWxoVQa+xrqrIEZLburhHQsiYhUD3sWIPMQja6NZWs/exUtEj+uZKgsN+L5WIh1YJWZCDn5B4
e/ia7b+W+vFj2dqPT3QsCz+42R84ptqkCi/XGNIq7M5P13m8v2ynTvzhIUnOw0wdPVesOuh734Ao
eTuSgWLIflwLoojbc4uEzKSPc811tEYflAEJRrWVYOarcQsScKlQlF9vu/kxsY7XJXJ/tm2uGiND
J22FEP6gz78+OLZ+VPMH1BnNPwOeRAk03KlenJT8NUnMuOTc1yiDOD0kANHxg3WK98bl2gbK1b/4
3RFbTP6IgW/U+pV61/KjzoXKnIbYB+Fi9ftjIRnlC7uuVeQm1B6A656onKPRq/PD7ljkazfcFNXT
FOC6/40Gw1idVlM/LaPuGMx+p/WF6OJi4vH2N/MYYZRO1iM3EvQApqu4UEmaX7KpmcP9f8zKqO+G
dRYAcwHWH5C9xPvz6rSsq6dd2t2qaMuZPSFTMqGulZCJnRpAOeQQHEtc9atub/hwiKRY3FQkJlpt
ds06eLzrC9I4WFe6Ko7iy+9turNIbqy0grwV+/ipIO38kFBn95jjsczO3Qcw74OsXKs8jsruuDxd
feLBk3tqzfXvzLJiuvdpbpi1keU0+WUuRKNAhcrfoijLy+nciuI/jOrgHBhBLeXOUyXAWR5fXtbZ
6r0kv9uUesSeUBtDfd7TRsQoWmic0VYbICzgqP+obg6oMyI86yYT7JQpuuMl28neocGeJCF7dpXM
FC9wat2pyTn1/lQfscuI81XQ3VaowO4SrRut+b7Vrd/l+krmnz61zQA56IKmh8NuYux4L7E0qkrf
zLKIYkod1rGo97SXp5n9Hny8y88d/Kk5sc2L2Rhvi1+HReN8LQRC3y6m+RwQXjFk9D25AURjaSMA
HxlzW8mNd47bBOctfqaTfSEfH58v7/f7Ixi8V57fyJPsAjUO4vdw9qzywAbHfl8UgDfdL4EBZBrj
SheBWE6vldodNTU9SefipKfXf2G5gWHVI8uhmQ+ojfcsNOGl6/Kz0B3d3Cd6O6+Vl7Q1Hh/TWFYF
5/9NpOdzcE6drJdBoHTQOsVSqRBhELM4HF9j0fCeKrOx0I1Zx0Q7csj2VpSV/h4QG2V9WQcOE6Ps
ghbEYlrjrW+C6ySgjY7+b+p5epUCUVXOXdLFpe/SWIIxXqqtrq/9YKpFpLqic5PUfhZZeZRiyfPj
7xJHvgtAldiW3S/lwog3812+2hQJWiimsP4TkZ7RwmXl63h97FBJmDyj5BqQhb4AFMrCcWrnxXlM
fizeRBMwlt0BSxd/YeHLpJkfx17QTY/GaS1Tf4FVCubia8exdWONB0My7EqhfBYWM6UDl7kZE/T0
xO9YifzG77TpbRhzy3d0GCVxlejcxg3oTBz4c+vt7ysghWhnmzBu5LBzeG/I2OONVhG0cfQPGjYd
MCojeV7eXnJlekTbaErO27kNY7oSLHPB0c2fz4UG6cAMJPrCsStNYNRmhn0WuV9j4NKwStK+rWjH
c3dGnPt7EowFc2dtcm2KCM79olsSc7XYHFqOuI8Iwj0N5un3cr+bAE4dc6OoDOd0TlatYXKOakSo
74kwOiX6cC/OQOY+LidEftughYAaaHHhvWrcA2Oe8ImAJkV4oUhKryXMqSR73mQ+79KZJ9ttqzSr
i/7Sy117Oqh7jjHm/P6NwYEt1rGzretS/H6JUDIhtLIPHPvSy/+9Qt5dxU0eBhR86YKOgAsoKKSf
hPfp2XGcD95N8PjojeyAipd1cX5RcBHhL/0XUMt4sx8jpdZ7Nno2BwTOAdZ0dOgKRvytOKmNo1pA
qlqy46H7jDTT31Ni9FwJUuSjZVDqtutTTU+n9zN1tin9vV1bGYZ5rpi23MJL4/jkPJ1hM8hC5hWl
0iv/9PT+dCFkZZoBeeZo5k/z3DOHKQgAvvZL9RiFSQK18t0ixUgImjFgmBFgkO7tsciNgK3dE2GU
ptNzcVJOk5ulfN5vAbR1dfZ7b11Xxn61CztDz4iH1lVkdTmUOezJTKr/fOnn4EVQPq/qPXpeVmVO
zpZvV84MRzrdr8irmc4xnvuMPlPt7cvrMGs1oxJXH0bKZXdncOuWGchrNgGOUyHgoF9mzy9rvBjW
nDxpdFWYr+aG8oT2Hwzh3/fKjpqWs1L3zgnI5TmqGyjFLXfGvzJV3yQYDbzKKibb+sS4kZMwpa+A
xQt4a2VHytr3x8Yon15hGXCDpaTHtWFZ1qf4ZD+tzH7MK6AvMadbhXtHzHN71c6a1mY4NOT0Omtr
TXFJduEkzgo1mwwdoHyMoZ9h2D1/zOt7EaKiyVBDOXbL2qL68bH8/4OV/L4j5t1VLglWxMYlODqF
mzWmjo8ozZKzk20Mbh/Kz2j2nhXGlITorQvEFKdnrK9AgwgsDD1QYh58dJjpBu8BGCmE35NjjEoa
yKUryJCM5TImxhrXNZ8/Xaj9WTl7eJcLDBjrGPDgPWz/4C/9faTscE0rlJhFmoDN2KPK+wKiOEOj
WOlwhHH8Af0mw/jNKXauKhjTRiY0JcJc3RpOw2tsEPvf+OkKfNNgHuk2bv1CP/fybpyskqKbFbkW
1SCmSQ+ZjYlNXtDBY4oxGUp7bsI2z9uj+qwgyrTmMf2UDRtDcG8YeeUdIfeqGOMhqdNKSxWISJIC
mMxbl6cFput3O85VjbQS3okiu91gepYyz+vpQAxhM1AHQGesbVLT0edYlszLU/HeU4UxGoGWd7oQ
ZXhLYjTo3t6S4yf5g/w4YirqeIbxwbEjP/uc7jlk7Ih+lmVf9UAxJGujWZcW3pStwSHCeazZDVmB
i1RsnUE6TgZ62I5kjpw/RnoxO7ycmTw9Hsm53rPE2I8yLMVmOgNLS5B7B72ztSefrmWbCfoDoddf
u48PgbOWa9Tci+IMC8oE7My5Ba8DLwBDVCX8e0iKVpP0BCjVx0c4rtGD32desKxpExf7WfvWiRdM
MLy/b+dI6MkEzUAzHKXj8DS619gfJmRAkBHFK1ADpkj8Q8VQ/gJKWR/YU2tmXt4ec9ar6iM6jABG
CtbyXGocnOLIRvP6+MdHMmCQhQEXzNOVqUWsYVFmf2wA8MQo9Gq6kOjC0Z8awnUFR43ggBgjeLXW
lioWN6F8HSFtgCIhLzExbo++KbBtBF7tTVItADsZckhbmPXP3hwheQBIEZ7tG7UMA1rMO3WRWjRB
urgY3Qq2mYNq55nsPnjOBUdvbjm7gd5U0f9dv3QAYLv9+PpHqh9313+zt4Nf90rhUke9s/yy/F9H
63voWMfcnttIxK862hjmZhMbseUgyuOxNpJvvKfOvFLarK0qUccJLtG03M2jKabQCwy/WxWl5W/A
JTofzuFZWHJHgnqdeaBT7IhiHBXYWt4HR0FNI/etIgUWYIrWWeIYPY7A3yzx4Hj1ZJKEHnCWj9p2
NleQNeXI4LjfPpBBxjgU024SVml/ggZqGfByt4itKhQyGoMuWodXt+CZi5s8DRgqLkCnBkR1nzLT
MM5g/c/IGqZCF8a/ygIMeGOshaInspbMengITAlodGq/0cVuV3HM63i8+E2GHU8ssCkhC/sj9K9E
gCg0QCzEDLyocSLyESyZO2ln8fUbPf9L6JaGYCqOu9jmp+fLO8aYuC/8qHs74Ilxb6/+NJ3GeS8W
MXnJSbWylBW8Cg3pYAA8meFpwQ27+598oFJs8rkFFC7gQ3FbyEoRoyTXZXHQsV2xXy792GiNR8YD
7hizUeZiHSsBtArRTx/8fALNDM6LSZ2v5Y6HKDCeBBtQYxwLYRZ0ouKCMQO1grUVm2gdmu9Lw35b
mIuWHByEJ8uPxyyO+7nISgGsRJ5hpz3ztoiXq1plU0SvEnATt9nhOEd8Is6JietzMBb89dXcMn4c
suOPzTdZRm6yszTJZuKN7Om0xTJibCEw4dRTZdM79fQLfbwZ+swFB2UZXlFxpH7RK8g3dSZG8tHE
H4lFhbIYrVbB8X09J1cK+sfNhofO9Q/u4jctRoYCbK/ylA60li/Lyug7w3xi7e0KpQbYThOO9+Oj
/Qeh/SbIiFHuyblQ9MFzH3HCbAKGVTVs5L926oZDiys9jGsqxXqJBTL9qy7YJ8z0rXtn2LVebXPz
y4Q3bBoOh7v+F39q/zd3zDt0mV2C4Np733jJSQyRQeuG/auwuSj//+AzfFNiHNY8FrB6bgLT9lL9
0YgE7ZjbidPB03/FnpCOyhZgozjs/cMz+02UeYq0c/lXMrU0K2N5RofKbEVszLrWlH4o851nfLzw
OsI46oA6O8588NZW1Vm+6L0vWxjGSaBrzdmij7o0rnbN4e8fnvX/409jd6uKZy2O4z6Wede3rjEn
MnLu9BZR8xrNpP6o/llSNIExMZXfAOrg3AefhmVsexd9H9uWv3xHkhMZGPC3WpnOlNKDYwBnzfGN
XfTMS6GNZwf/NjUaO1kPk67FhdY/kNB96+gT5GNIt0D+gHu242/x99kyluYy0SaSVvQCC2QCDFom
DgLs2YbzYqg8Mox9mUme1BQNyMxCop8xfXZqqfQnJpUR+fhXP/qKgbWSzJMZPmP+x7ZXb4sF4qKD
aZL52XKNP39eMcByQj+svktX9MNF0LxYmAifsYOeE66PJ6gGF8CYqInqloHbZ7cNwOplc0w5T+A2
7DhmaTxE+z57xiz5mMK8un3SIcXILZ28CxbdOTxQr97iPJJoxiJp0ySdeX0I3c1zwyU91uljNsYT
NoPDYszPxRMrsbyCjZAgebg7oVelx87bY8qMVFDVjUn9J0BLHnZLLkrteJrj7yNky7JBpri60EeI
a1AtqW4Kf+jCqzg+HcesY0P3vbELZ2UYYAsjtASZRPhY8FbtC1khIVvQA0AheCUcjknHath7gml7
ReQbIOW2fM/7UWw4WPsnFQhOIvlaYLfCIbAf3yJP5G/xwcCe19kV7Uy3WqC6cBsy3cEOKA3iDeM/
EmIsTnUWsrbqw+rUdt/w3GO7gXPgCsZjX1Fji7SBcA1n0hWC8bLMgIGib4Q3/xDR3c03fMzRLR5/
oGI3TLvB0V0moucrk146XtbrKZ58LNYhdkgTB7XhA3WkN40nIJx36vZkDkiGyqyZ6gkOcXlGSy8t
De+445mnx14Tlrzcy6AHJPsqjMHW2vAdpD628ekrf8VyDYQUXPjb21KcR4fIWJFzJTXJNIHEXy3j
fYm5yfX2ON/7689jtN2jN6mVyOcnIbREizmQxPTV8hAeWsfhnSzHFdbYJF1QIjpNetUrjOXpfWsd
n7CzB4/+YafNI8pxhnlqd4sEBhfZSn4X5T3bE8fKzsR1JJP22LScy+S8AmyeTvED7JPuq9yAwr0Y
8nqWkS4yBJ5u88gwMVJQu38VXCxLcVBI1+me0F8L1PChezwXlKMDt9B4cHSd93+GZLlGpdt9AmDc
Y8XmOZ5sIu5SIctTqtCy1jaQUNrOA6ta/oHV7wcdeL3eHIvFZuOuUaZ0syskwV98YlT8g8ML72oY
Z0PJYsnL+xq6gfbt/jlB+7ht9jeDytsLh1j/Yw+UmU3Ena9Rg9cSvACJ4P2IvKm7Wt3KHMv4Ny+d
9A+Zq799ABYKts10X8p62a5jQ1BIojqB4kTXVaQfpByynst2Uu1bDLzxVo1zzpRNziWXcCpcpmBz
2XyJb8Xmi6O1I/PNw5zDj6WXde1HQdK7zfGvNbrPQ2rPrbVsWxDFvWej/Ew2JgaZGvKFBiuO9HOJ
Mz5INkHvc1GCu9Q8oVxxfLeMpbye5kZDu8x0691sS9tXY+d8HaJ1kMJsLf+jdWTTdlUdqN0MnRJ9
/QegzPCS0e4R4Q+H139Is/4tQ7c5vYEtKRJpei3l/ib9X2gj06h4QtcahwpPXJggCFFdkGKBLXp/
Upo5KkmPLa9nnGMTJSZwac/azBdCtK0gKvcXmu3wrBQv7meX200TPVC8EhRO63gj0HeSIScFQHB7
MucYEY5BZFvgakmuarUHEmkoNl+sPBLae/tpU+xRueeQ6v33B/bqlhYYXL8X1mHT4Dk5Gkajkg49
5OQXMplnjpPNEQCZyZlEk7yu/A4cIZhMAWuLYEXm1HQ42TWAKN97bdJEyGZRiyRpQwFsY2yxsdUj
n4inCaZIN8GtDaHEWjYeSPx4yCJhI5uuYIhudhOcwRmK3tTVvN4M686LFZpH1fhEosZE1b7PlvB7
ikfd0wE9Rpvc6+RcBgnuTCHLq6M/h78fC8V40DcgwOhShdGICBPmkHRMAVnvvxH0oeoYEfK2Qa1s
t/x3UjggyDzRiaSFs9rtT5DM57ZroWuKuGa7f8zXqFoNqPRCOrinWRYn19Tv3frOAE4cz2SPJjUG
P8/68V4UnfW8VyV159sRuZUEOIaUJ2usj46NEn8FC6clULr65vhPhOMrWlDngMwQj6fRLMM3T6yT
3nTS7Nz02fHz6jeuRsMe6KUKLBfdmL6VvErcqAkfEGOeXUXQE1H8HzFjHVnCH8fg8TNq7gYkGDc9
UkNd929ZTplO96/I8iNA5bnnt7D3h1EdUJHvBa2OLmXsSzi1yHjHOp/PK+CvCOB50MLjZeZjoeYS
Y6xB7jVtK81AzDidilVMlg2V0RlqyW/CbJvPnbK2OBT7z3/EHmse8kQEjB4ohkDKT22C7DBBwcRR
5jxp510XYxew7wuudN/QiyI6BnXQEmUrKDmvUCxBWKrPGwy+vjzmjieEjJGYoHkkSatei+WCTELM
nnBLTrzzYwyF5OvZRe+FMJn76+tSp1f0D3/1zl2A/zkiP56j+RZG1lWvu6ua6zqovayR18cRAkPW
2AMAC39QeeoRFrBWoCYCStKPj3K8RDsgzbzIoRhOglaHoBSAKe2BSjXkSRuqH7KtR9qnP411WXQL
ae2FcKEd5zH18WmFAXXWnIR5eon7ftXle/xZWgokdDczX3iwGeOJjAEdxqbIXeuJaYcDlogLSPtN
3GD5zsI5+Lxk7HiCZkCJsSu+WOlNIPeyue7bA4EkH0IXFqirOTzcl/GOrQEtxqzIsRQrwhk+QGGc
ahNlLjzMFcEqCozJoQTEuSuO1v3w3lMPC2B702+g9fG3B8dtvkchBK0D2DjPtc+cl5r15BVVcSdV
C2o1XefEM6c2Ftxw9G68lDU4QMaQaGCozvvMeb2IVlh78CUtlZh4WNi3wQ6dL64PxWOKsSrX2hUE
XwO92/R0ZOjvk6fHt8TzC1kvvgulnimQsLaxiSTXhfxBi++MbJDq3TnS8TE5jkyw/jxwZJOZ5PYM
rSNjukmIuudmUDguITuUUvtNK1b9oaHLjuw/+1EEE93K5q7gPJo8QoyRSFW91LQMhNbYYDv3OWg6
vF9nDEMWSKI06xPWSxV4puX88UXwLOltE8bAcY5EPUtKET9f02ZhXPuF53+6RT6nS56L3ivFT9dC
RSQl6/2Ca8Zm+wo6pPIAMdzsszZoamCXA2/j4miGTvomwdyEO1HFdJaAhDVdik8REbnmhccEcxtl
h3nf2IXXgpbn9bp+DwwJgA2vLUlsbGJDNxTyRZwbGneUvplirPVsFjaF1IKk+B5hjfDqyXxbUM6D
Oh57yFgKBTRZAOeycybTbnaeXrK69/ti0tI1/DH0y1QE80+YA8QzxPEfRg3AgB7jPkwbKa76Ucdj
9yfC4I60gN3knBuPBCNvUnHx84t+6a8KeAJoI9tiVmKObCPybXhYQ141Ytwbw34fSZd0gC2zWGRK
2cpp18OD1jQmfkk6p4cT6b2y97Mx85fun8UBMxq+laylYLnjNbCNiuaAPCP8reoml/oM8ltvBxfl
y+M85ONJmAEBRvYnZ3V2mbo9Mik5r9ZnurUCo36ek73wgU7Aq33A8FX0zEvBjGcxB2QZ+cdha17b
qdfj1ehI/Ozb6LMtK3i1HP5G5WVAR72P7BL9OhHiGXbnvbxouLWZ0W7zV45Mjj7kAxpM0NO3GFZa
Dl6WhgvEIrS/oOytvH1wyPQ38cPUDsj0ojIw6tjPWpzlfu9gvvexrGV/62FEyerQ8hjqlegRpf5Q
B5RQrmoiLQZDwQWYZFVJiRV+eranzHmh1a1U9M+kRLY3S1Rm51ztIH5LNIWqn6EIvGvZtwsP2fP0
TLC5pUf5PlvC5sPYaQFms5cKR0TGHb+/D1Zkm7YSvyrLdoqDNYwoIwQNfglJ9ocDd90OR+pFtmcr
AxZLqLtYN7jMLktUzmLYDkeb7ziSMupdDBhijEYTRM0kBCrYMYgsL/FIeYlIABjfy1wWyHS68A1J
XbrV6XnSPVWS1czmnA94LKo/cS2k6twlQX+ra4Fmb6W/iYA/0mrIEbqmlvHi1vHq54Bhxpp0KBgW
Ux3nKvvzmZCQaUhrW/xTvNQSFWTi5+RqL8SP67IzlfNJ5cV5ox7KgDxjZPRGc9VGBqBy/OWHxH9a
eLynfDySHJBgbIyHPdFaGUBGMVcMmKdwiaecYInN/yPtOpYbV5LtFyEC3mwLhiApiqKRRGmDaLVa
sIQjHPH17xRn5gpdjWG96Lmbu+gIJbOQdTIrzUlj9UNxDw53KIunEgM2qZaHopHRL+j0P7BjmKbH
e2dwa+LbHGCTebIYuOlCLM0xY8h6ceieh8LF7heneNy8t6NtHkixfHgo3dbTt1oN8oLU4SUeOPLZ
zqy41kGyfYH15E7z8ejCDd2/DjwF2Z6s9lyVvZVSJ3Q6Batl7AK/PXmJwh1NcTiFv/ZXuufbDjfV
QS3vDryyzVkDyK7jgl4MZ1N+LgdybH+FxCv9QLVBre1rx/uazj88vs2Ubc0y0wQdRsNNXkF6N8Je
jPRB93KkyTiS7jt2ma3hlLGGva0U42hcdrWxgvah9H9mhHbcPv4osADb4US383mjiXIMyhSFXpRq
jGteuC/qV7MqM7LiznLdD/jkW/Z44nszK7606oiADxPwwk/VHlbnDnuh758ex0Hc8HQiZOjMsUzo
7fb2X/f/8nyLw+SQGOAo2z6rSrrOoHZaw7nGdro31EUduF1Fyhdrg6ao1i94PHhcw2MwxKyEIu8a
HFsUIcgjC8AVer+Q2OMNzXBuFFvPaZV6GFL6fdIfyWH84d8/Pg4UseUbJddjRbziw2yChWd4Zw7U
coyL7a0yjbSKVXpK6PtLUdh/AynbfQU4lnV7bkwsS7sKUlgWUCBYYvrjsrr/1zmvMRCg/h6ZSl3b
XY2e3o7Tpl/RbuzmIY+9S2aDUBKtpruDbbtvj/tFqfEAZ/bF/m3YbIcV1hDJltZQwFmdzB1eSmXv
fPJmYeef7BMp1Pwm56eWHca/zlAQLMuS904JDhYgVUb5BPtubG4HIT2vO/7h5rkm4kAdEvdxSs8z
c+qG2DLBOSJbjMIkN8zmHSCDDJIQYg5LADK0NTmdivOh9JOXMThEvDcfD6jZNqtU0Ju6pfBWe5dN
gGRHveATUdx/9WG79+9fSpaKIFTotpQrFi29VpuqI/aOL4ZzZdlhx3y4yGYr4y3Wrza6bT6ldof6
Hea5rg5Obq08cftbee8hlrtWTBUxO6sQafjIGLsE0wy+HXqfvLYtnq9ge6YsTUykC71SveYUWKP7
ePjUPlFQo3XC//FNxLZNab0ijlUD60tR0IpfOmzl65wOq8Su4HiridmsXNG7j1a3GOTO7boRqE5u
VxqnRRhkkKm0IA/ZZ+RnA6omUA9xvAYHdNliTNEqsiokWKpkNSQOyIUH6v/lfYUuEmxqMS2VnfKp
4q7LZQtLU8AW4uSesE83bzb2vq0Osedw+RfnyxYg9fyPOAblW6MwW2x4p4UEOlG4S9dHc6n+jLGq
0HL8VUL8g7/juMb/8rG+hTLRXVuKknWmS0nG7dpbeoI97rHM/ouL8PTx/adRfMthEP5yPXdKJ9Cz
XIOcc7sMHLSMU0aqGtvawKPHFTifzfkWSGOOiRU2oLIsowACa7RD0vk3DGhSAk0aKcOvwK1gnN7h
mP58IPMtlAF7ETNJrWLCJF/WEOlt+h67Np+Cg+yIoNO3d9Watzn0v6D+t0gmBKzEqol6ER8QBDMX
Yj49UKo7kHxxNJt3mf+IYV+LERj1xpo+PF6yh83VHj3ki4rNNaZrhrnjoBxjuek8+XbWRVA0ORHo
cjDPe8+P6o80JYH3o2hdjl68S8c+FcNUbHKVrqjC3FC41jwPo+f+kqzQa3B4fmyXCiIDXnvPfDD9
fZZU/Yl6QikFqlnASs6GE2D9dBRztOIhF/tMNAKsnjY6CiXYtSqTk7pAZfelNxe6h3S6w/EyPNtg
MKSw0rBH8Q1AvMaoX/x63/Ruvv4OdLBvwy5QwjzVbhDlnOQVtmhjyegHpdwaMHES2w3Gyx/OS/T2
ZKDfcrIF5j7v/wTueTJgUjZqGacDNCwfzo8fuQMMuTw8vD7AHfi8ttrZJ75hmNhyaWLRKRvsV1iz
Kpdlgv7QC/jLsEnBA6UJMsD3VZoNsCZSmG+WDb167mVwZAqNnWluVbgaloAly6RcnxuOOc42qmu6
YtBtR9iyxrL0g4mgivQrnZZ3gFHdR2GDvgz4bz3+0p0ntCeHXrsOPf3xMwThqelyPt/cfZuKZ3xP
rlUm6lwQjx2qBTqzol/3z3K2mjQVwJiHFMRXkI2jArjeeB/eL33Z+LShF6XNHMb4+SJ49wXOZtSn
Ahk/IxnnXO/PqAeCp2ituqUfP/nrl/tC5ixkKoNxLMPQqJYYQ8bp5DkD+KmSivNqnk1fTESwVPpp
U/eJQj/MelMektfqJ/ozwov9yV2KPOeXp4LoI22CuF0rdWZM6RowphCsAucJDUIZeaAxqa+7nIOj
5sTi1VQYjUwmwsyhHZR4gLCLi3Ftl+c9Zh8qhqJpIP6XUN9msyVS2EqgnRZpm4OBiWypISaI12ro
shNKgtELjj5zhjCVx+jTyWjj7mPIU2KSvGYk2uXgRb1vbLNXaCqE8YmhVPdDJ0NI7Z3WiNZa9z1/
i1357WKReNloSPr30O3LD0Q7WVRcYoibF2G/2vQHUCc3+Wp92MS6JowAiRT5lc1HtSB4BkoLMrq+
L3FalLjfkIHfSy9oKGxAXQhzNw643fUjTd5doSUH/WZDfEOVUVuWdEORTebJrsiSMFY9/X5Q7CT9
GwSTR3J95WHG7fn/xylOZDEX7YoBg3NwgayXtUG89/LJ8JPtgFqcU4OuzTkELpoAD7bugScQTo2b
R54/2MkPYIw1TTFB10v4Ac7pPQAPIl4YPqJhgxfzzF3y6aEy9qqH50I5l5CzBvdL+Roe7t+H2Ts3
UYOxxiIVhmCo8eczvJPEZeu4fs3leJ7L5Ux1YIywjYoCZBoSzgrdXu9LEi86W3UeXnNM09otkZY9
J1CcTX1MJdJTnVyyMSyKKiggkaYjTp4nuBePHA7cGSieZoxDHmK1l7EhhlI8Yd7bghR7pe7vf6JZ
7zVVhnHCqnEdpAx5axrVYGQTC+lVIr9ygHE29JxKYdxwX0pjiAYCSCnRnTzCHM52vl64zys/9HhQ
QW/HH9cXMRqapkwTY0KMML3IMWelKRDW0CUaroTCpw9A5JwcNaw7YtgkohVYiSpKKsTQfqbT4BiP
KkF3OWpzf3V83xqxicTLkGmBORpUI2+TO6iF1/aTTSKE1J/D/6Mvfx5tJwIZAAojOZW1UKbjXRgh
O30ojupk6Dz94qk227ZuTCQxEHTOxMRKU5wirhKyDdHTBawGI1pI1k8iKtfA1/ggriH3U3d5F5lj
KGxesTDLixlUOij2neBpXDwcVv6XtjRt3uej/uKepTAQBQZ6Kx07yFn3K8vDSMDruJPsnYaWxfs2
OR+ATE6TgaY4ltNLZeE0X1Lk6dFg5w2YZ7TsxWLxiLv2tfNN+75IrqkwKFXqTTFUKUzFqR3t1tg3
eIojL/MX2VnxTnIWEif6MWilRHJoRg0ugtNRHgPlsTgJGlCe2+DNu9wMhqijXuWJCYwXkXTolsJj
tr78fPzqkbusuFtyeJ9NZYKbTpDK5DzgDKt35RVzX6pCGpc8u4sSAX4DKgzfVBc7JNoBNRU3Qzzr
pr8Ple39LodEjaUa0l8uLlaKh4/epl0oZ4KdU+PuTXzdvfA6j+e9zkQkgy8BKEFzEeuDaesYQHP/
BtT8whqIF+6H5NxxlcGX7IxZ0eqi4WhdSu9aNkRw1Vf/8/4tmHuaTVBMVX8PCdASKRRBj3tXKYu4
WQiYp1yKr1azuS9mNl5DvzYWjmGToyYy1xuBsWmOsonO48X46PNHQ+cP6/vvM3c5bURZ73T8/cp1
wB9Nl2W03tXBHOp9PeYD3IkizD2OQULRBRYEocnddtJ9uAo3o2jrLak3O1T+H7XjwGnb/y9A9a0c
c6WNrs4SSYFMDeTbRHSxyBlF6J8mWUUV+fzksgrM2oSuwIxFCedmMoepYpFzF1DLqxGZfuTb87OG
uYoGqdjmubRD0FjzRy6pDn94Gt0yTXT0I/d2I0ibhKYyxhIaK8B+UZApgP9bIJofSba8HGosyLmS
1PN3mS2Lf+UDJmKZ6xzVY2fFcjIiUsUdkxL79dn227WvcIFZo/f1nobMfVYa7OKRE4hy9PeCKF7u
YPmIt8eQxOsvFFif3Ne3qyfZAXlerVboOD3Rpw1CGFS/Pj/B5WY/vuEttQPQcHzvvH1NDoHBgBAJ
/9Qs8Ms2iq8B0R6xQBF0GdKSc3fo37l3Akw00YqgWRPpN4Zqm2IjKyRc2qX9pTwVa93lCJv1gxOl
GMTp1U6v5AxKIfI8YesRkgmPEg4ws3np6VlSRKxs+8d2mfsSjFFn6lcqCiw45uKkYCdFmLrBg0+Z
fXzfBrltQ/Qeg/4Y9adxIRZLYbyjXeM9zs1PzULt5NewCGVEoZaJWJp7ct7HtdJ6ln1z/9GzGhLu
xNIt1Lz3URlwagSjkWQF4miVdnQib7lfRlszt5EVixPHBygGtin7JVgpYMaHFd04tXvhRcSzocC3
1mwuU+yVSEpj2BY+Qe++X7AhLHhQFpiuR32T7vH6/Ltn1EQkDZ4nkDVeEvOaXaF5kBKvWokJERCD
LNwY2zp87a3ldhNwvqzBgFUYRBi3ESBwrS4QfEhn1FxW4jrGBirwVXzysknz6YKJggxiqQk2hY4d
lYc2+eRw3fo+yDw56MMBfoMBn7SMh0IzIAQF1DMoRFGm5eafOdBrMMCDVL2ctE1I1xSvPcvTRNuF
IwPvK48TgwelBoM6rQDfKVygzQviUexUGUgIHn469M45tlua+c69Y3djn3ujQ3dvQDsHejt5MDCX
BNRBxlZ6FEHdfVl+7VDKCWzd5UamHBw3GITRgvYiCjWOM8WyDifeKXs6d4nxEzsXyP8G4wYDL4mq
h7jYVFZN1qeNnNviZ4kSO1aYEs35uzfht8mzydoyzxsjT6mTfr8s0udwAwLGA+ibeiI88LI982HW
P27DZPAjzqNz2ReArA0wy/vI8eLN1+A4jQ/++i8j5IlmDHhgJveaCmDXoU2M0XbEkxonyBsc49m/
yUDGMFiyWYQUhp10Nxioi6BB0kG+gLd9giuJwY22l025rWH/GLG6pRnBf/SAYsGai/P0ZO7cNJNB
DyMNUyVRoxEFJfTOgJqKknAjbuH1zPDw1mTAQ87LTEgU2Pr6dNl0JPdLAj4imTvPPNt1MQlY2AA/
UIs8P3c4u+siKgiCsdgVXMOyg4e8IeXVKWuik8sDoqXPdRQ/Wp19/1bfmvnuHSmDIIJhFUFyhZkg
2YMRUd1W1tiknDmxCxq1ZVDZAciOvR6NoXLshrbpw6OGiCXoe4fPlMS1JQZkWkk+p3qFW39deV5l
W1esige3srBEhQRbFe8rP59S/r6J7AbjdJTGQhFhT0hQbrAwagmG583+1STYXWYtPznSqNGwR22q
WIOhKyb2cN8etJMopWplrRuNDOGg4hQbBYOCCz/e5vZnsvnEM4cjbe6uTKUxJjwiiVd0FqRhqobk
Tmy/XhGdcF+oc3nJqRgm4h6zokNXyvkWNAgkBR+kf/3g1ZhmzWIqhbHSPMrjvNdu8Q8a/GNwuIGc
HtUsboF8tgF7KokxwGuVSGkXQJ8a5cFmxMo3zLXbtNER74cvvFksrBvlfau5F9JE6O1HTSwj0/Lg
Gmn0W52cToR+DxHlScQD6ZNnhDxRjKvTzDEHxQpE0eTuybGQvujJ5aSeIe3lMzv9b1bIThwYErIX
Nf1wwSI6KCPRz6jr0mpDwuPvmO2Omh4i4/BqsKCH5gWaXRcVRsjWHiaLTWy+QK9jSDTLqdBFb4tr
Kt5YGmgxDm5JXy6/zGw8OP0hjD9MI7mLGnrznI3TNATSsaYc/30hZ4AE7OcLJwCdbYIxVdPC607T
0U3H3I7oLGixUF4QVGOCGtb6H6Ylzrekv/tP/PoWw1yN0Gpawexy4BdmuzBwD7q8Z1rO4UVjHDns
bVClUWpMegXxDgl3IdYVxSA7JDi4+wrNOt/Jud0+5OTaGREaAkIFCsHvepRpafAH8MAjm0d9DtIC
a16Od3aOcyqSovZEZKlhj5WZQSQam0Fl875RvPNK27RLEZW4GH7Vua/jbFfsVCBzK5SuE8y+pzpm
2wo0yv7uuuCI4H0v+u8TnfqrOmZtW0Kn0/iQVsTaJYiWaN+o88nbIiTNO9F/jJAdw8lUPRXFDrb+
cgJkOTo6AkBv5IN5gaMVteY71n6bXJ9opZliqMtxRd+PjmhvI7uoSO2rR2P1dTDe6F7Y/8dmWJ52
jDcVNFkHjxOEjtsX7HOgKebEKdfpQ3oErwqv9XGWM2pqHAxwhE0R55lErfHkdYckcBDmYWUXasKv
n19fXOL++ZDk+9sxACJeQlSgVYijfCQnB7Gmb9j9kQsgszGJqchgRLcQb4mMQV4v50GvVROpZLCX
9TvN1VZ2InvZgvv+ntVoIol5kLRyqoYmlMIBaq8JBqgwPCUswVPAgaq5YpeGDlhJxaIXycSqyt/v
mByd8yZoVFxjdXEsP6x9/1ZXaBtahx/37X6ujvibJCZAGGpdEHJTg6T1aet9HJvXveX++knw0geJ
fWb3RONGxjN3DTNvkiiZlk6LK8wHC8SoqIrQGo86cjUvAinsqrdNkOm6lfN8KDfl4t+znJ888JqL
91ADAzmAbCiqiEbC3w82vl7PUqoWIgDZC1ZHut6avF2dxx/YAsLl9rtNNDGg8ps0Bv7DMq+z69CK
txRtgZVkuOE/LO9CPkKSeHvw2GS3nYNvP+pH08PIX2mDf8Vf46l1/zPPPX10GYrLYKGQDP1mBhN4
izutbPM+ElE9W29kt1JRCEdULUKi/2Ut6SImjkQKJozuv0lkPnIjXuNhwOqOY/aEwrBhgG8V6WD0
PF1fd4irX/iJlplY9zeJzO28dkISjkEi0lLkRnGCI2U+Q7qFu9x4LpL4TRLF9clp5tl5BMlvCivq
kJ/djqMjf776dutbx0/4QZkSDNroFuV5KXXGYeiyJFuoDoPiCSb8u+C6kBU88zIYlEYGr4MRjw+g
03Gx6t4g8JCJTaujyMpgUqBamG8mugI+sldrYSeD3a99LLsBJbYdvZR7+7w9OB0vbTjX8v7bL2Q+
Qhed+xorsfAL2xUKE1hVsYG9jfWiccEViKOxiW0+nFWi0V2b5gcYGTte3/scfP72I5jvU6Vqeo5E
HBPorDWC4V3UJDyTJNxwi573H0Y++R6MA0+S0CpqK4e2eHV3B/ntfHSfv6oP3vN+rtL1m0aM6+7H
EaFdBI3aleP4VgPicVRrg91mrRGFRBhsLL10Y2GqABHtAiucN9hTAoMQXozUt7lV47lHz2+/h/Ht
cgpPrHf0MzvOh/o2fugOeFjAdtmQDiOPNGe0DixOAmfuzTeVyja9CJdAvmQSlbreXB/jnVyBFjBy
ntTlInwYkCbAZq7IvRIsjkD73mX9GTrXdfvBg7ZZoPn+6mz3S2KE0WCZ+BlXFBGRBVnUfuAN2LJq
YfUaB0ZpwH7HwljGvT4sMkvPKhH+Gdc9SJxu7yMxwR10m8e0iVLMy0FuI7UW2psgD2nxTCFSiLT4
YAsY58BAhw3lwpy7a+x2WPcUZCAtBRmTWHQlFCzI1U1XhT36IfnYelFJNLTePGYZKRwEqeXisBoW
9iM4m+w2Bh0WRVj6qEfJ3rTT178pXv1mbQyUlZditCIddw54ekL1CjNe2K3H91scELmB/sSbGEka
gmUCJx/srlJJzkFIzODr7ISJFxU/+oCEoyMkBOs0rNVVfecY2ExM+5uWDIQVpaV2YoDzRzJKtIXY
Uz/VGF2iY+Hx7g3He6kMiGHgMMslg35qhy4OdUNM6z/Q51zrRwseZNLf/YddKYouWqYkawbb+CS0
QnvpDZxqdvUskvWPevBDXBuG+zfnN5HDnJ8xSAFOD3JePCdICLIkInqHqV1yBM0iwUQQc3q9MvRW
dKnp6VEHn65a7y2CN7gvZq67FuHh97kxyI6MYaMFAcS0duN410dlHYDc8YH8XMKz5MRvNrfMRbbh
JktmLfFbMjtqm6hm2HUtJA9Yi/b6K/DCz4SMg50BgLhr2GYv3UQY8xBodXBhSBaFO9m92DH8VgCY
wfKkA7eaP/M+nZ7oLVqZ3O+s7CKsV4FeCtmsJTSya+5bveAlMHinx+C3ZgSappaQImwRXb1hGhr9
Lmi/sO/bx1xK6zdtWLy2ajDAUnvXDduRfwUO+LTVElPK7VJw/E/a6hJvdzuO1FmXO/lcDBabcl5l
fUzPsLOzrfnQevKpeXTK5y/B+YwW3PXVcyWI39RkQsizeZbq0oBAkBJIzmXTtuTw1X4Aq7hrx6VZ
XJwox0DI5ZKL5lmjsrCU6r0i3jIkGbjeDtz84BwB429qMSAijgmGEM4QVTqNR7ecxpWNwWKL6Hbq
CvtzvB7tevc1PvuHfPFl0NYhjhegEu7g8s2+JrcBW4Yiy6L2Q9+hha3/fOF1oM098qdK3v59IsIE
C8e5aiCitW8bgPHaFkaMtn/54M+0P3lUN/OhE/JOJl7WoiSZzJU4p5pw6TGrctRXdUn6TfEr3Zyf
f0b+qkmdQ7vFm3dNC5qck5xridXliVzmUgxGm0hlA7nRw/pUH5GQUlZIZNgHNBFyLuBMyuY3Ucx1
EMOhji8CRKUkO0qPKPcfPjlXfBaRJ9owtyANwro0TYgonc22ezVcjMod/GzByxfOP1Engpg7YFZi
prXqFZFB7SMxeSbpF6pCmNujPYSyW5tE2tdu66RH1y0xg+4Jux7PfPLM62meuwqKpItYn4YCElIz
uCoTO42NSAw0faTJqDK1lYo4vCBoNu+jyDJeYxL+p7JU+pc0DS9iY9Lb5u2Dzg3Q1Fsv7K9djyYU
jABzvuFc0DUVxxytohXJ9VpAXEqc9/eRbBdgn87I47PP7RiafYJOZTGBinAV4MQvVDW8gTen7dED
3fUi8FUwnCB5zo2/Zr/W91Gyj88MiV9Ty/51lLo9nBEM4aV9DBeDC4rVz13Ey6Xc3nYsVE40ZN+Z
mRKMeBsYuN8xUT7ScSVIboxd7StzvXIXGO/7RR4C8rgilGVI11c7B6m8T30PWrQfIdhJHM7XnQOB
6e+hIcjEXmWzFiqJnrh4duvLerHYR+Dv/flmX9EK+WU3svdXQ7z6VCYT1ghXJdGyC85gfTpFSBKT
18eV7AePnPCJpxoD4aYinOsqgxjc/lbCaqt42DXyj1CwxXphGQ/3T5Jnuyxjv6HoYYgOO9z8Y0jo
IjTXSuzlYkHQAo6nXm4nv4DhFZenZy7SUGQ0pEgSTQbrzGl2qEVib0iAx4oAZmVyAukcph2LgQyV
jdIMz2DmYtKpOOZUzx280+UCcQiiuochsRPf3gUYY1veP8/5q/mtFuMIA6Mougs1TGN/QIMiJkbv
//1ZTztVhHF/cpDFINwSoIgzyHZ0kBb6aaV+YO+9H265w12zMfZUHOMKw0bWE5NCDZbiZo5Tqv7V
C2336r1Vy1Xz7nPHx+eYFnHNvk+QAe5z0psYkYCCKFTnDtb/YAcRpYxcPNHdATatjvfEdFuiu7yz
nXseTUUzOH6V01A2s0g6vlwXcMdY3pj2ROeZPsdE2Db1ujAvSlHiSJtD74CcAg0GHAiZfTlPFDGo
ohN4rC59eR2x5gUBDKWqBMG5TYcp9+YDyCOwm+/HAauaP7nfbq7mP/12bHe60sXXoTBDHKDTugK+
HLJ2C17YPlc8/k0KAx35KGt1l8NCXpz3LCHY0xw+ieRZJOidCB26HYsX3tK/+Kf7+8cm2TLhYA6l
Uls4z7YmEgmW45n2aqCCgJrrF+fjzZYMFOzNQF1FRWcNS9WTjLVeDdpZOrZX2xGfJVqveiyebNPj
0ffNdZvqU1EMmHRNI3e6lUnUpTliuIwxNOm229VVcrmtZrMIPFGLQRJTzhrsz8hhGycndWtfsR3w
lnEeB7NR30QIAx56P/TypYUQx6yI+FP3D+dXDgBTT/GHLUxEMCDRqeWYpTU+Tw9b8EP3eCGVbS6N
d8leNTqX+mXe2r/lsXBRlaJc9ya+Eeppylryy6fybJdV6QqWE53Xw+h2Pak9K3VArC+XmNxUErdo
n+6rfQvP76jNQkqeY2eGgqTpcX1xMepedkAVOjHdhuQlWGDGgeQf+z2KyU7iaaCX0o/xCTNky5Vb
LfWCtEtE+dyenFnAnpwNEwbq57xstWsiHUuTpL0/jjZSTVfypZ85bp13UwwGc6xKw1UR8BVy2Yks
jJX60c5fPa+qknC596gF3TtqJlbRstY4x1ccNc2LbDbLBGRnHVk8PLytVlyWxrkevikGsIMxsTCe
kcqFtM0QE+y6TGz1FLzyKORmMxOKZijITYDbQmfXnett2ChtUuDa2OGj4lSLYKnsc3/Yq3Tpbo1H
LeplqJ8onynRn+8b77w/nAhn7mycdHqg5pWEKAb0xputbm8R7e4b5LZqd7Bpdd531P1fuY1vsSzJ
RplJVYNtWNJRK/3cf7SH0FbXaKugy0X+qgA8OeBbxXLi84dAapRAwgGjkWXTeQXB+i2rc5D/X3PJ
z2YtVFeRZAI/Hpp2mPPUFJBPBNea+g1PdnUbD979T4J1YqvDF4hS73+9eYf4LY09xlgOyvZ8vUhI
LtGiXLgaPuiIalo66CPgyJp1IBNZTORkna1y1BRottkkoaP3riqjibbynpv3Q4q1MAuex5rPi0wk
MhiW1EGujTW0U0jn5bL9sAK9rTu4soXijfM5Hu5ryPl0CgNkSV0Gxaj00tHrF7mvegeRs12b+7kY
+IrP6ShkPSTUgnN9asAvm2KDznLNmxqcx+TJyTFvrTxKVKXNcXIO0nSxiyIxxiDRLc8nR58N2SeS
mDipuYC7QLsMEpJJJ4e+VI8SOVbPhb00HxY/bDvd+ofMPSD65PXZzOPmRDQbNrVan8p9AyXX75t3
73itCDYpEjvzIyLSXv2dz4Mt3h1ggqgxPZeB2kBbnKsm2WJF4ud8Taf/D9eGHJJV+1F83LfK2cID
WCH+gyjsdvlIMiKltCBTXOCFjva03o03Vm0LC/tSrjKbn0SbjUe/JbJJtFbpcyPSYKYvIO+JbPTL
j4tqefkwec/K25X6w59PJDGYktT/OU+tACsFKhweReeX7g1dSZvcs/ba/tf+iK2S7fPgCxEahIql
3qN6xXvfUjO990MYqJGLRq0HidoSWB3qbebloPQ73T4qpThFLwfnq3LuDctfYoR1XWQJbmiDzn3v
vVla5IK0/bpHpOGt9A9U6TgSZ19qk7NmwCer29hShpbeVGmLBdfXWwuaehxr7itb4R0ngz/yJbJE
c4Ssyq09uhTilD9cbRPczAXBEJ20AInb2+C6rwsVlEKYrcFCXJR+LMdZ8w6aZ8wMQGmyqutRiOuT
P1Ab+7jY+rbGheW+GKlO90yIgSMJLfDnwILOILJXF6BNBOta8lrCR+au/b/aKwNETSBJuWJAWJLZ
m7X3UWl2WS7MRwddqYkd/w3Dtj4BIZUJawrK3aiLMNc1okO862Ji2fCQfoBs0307vYW7d86R3ZBZ
Xq6qVsTUo7w4xSraXhJMfS2X29ypbEEjzcJGkLjO7GgDxs1s88ntir1t2Lj3CxhUCs9BouvtFW7a
26yx9WWzvdgfMUlXS0oK72b+qiSy9/Z84E6dcUIQjYGh8DyYeRcChjYO+nEvrzwHNkezMv2Ot3+f
hMJBJ2F1q9ThO3beBr1qild6xXNvuZaLzim82g79R27b3WKFFtDFz85+2j+dFy06Up8jcPiAoWMx
LsTtY+di43lm+y9Dvxg4D+rZzCrWsOr0NYRGfrYrKL40hlBdRYpUgo8B5mw5OJfU0WJPyEi/tF5W
Ndatr3e8/NJsTXoqmLnCQxdZjRTeBIs7jeQxwcDHaSNeQb6wat/EaoPRel5KcjYqnEpl7nIVZpZU
gWzoiMzgabs579PQls7oplM5V2s2LJxKYm7xOW50MCVRSRb63FU7b+wOZ7lSXGljvN2/x7N9oBNh
bKcQeLVbtUghbI0RpLDy0vdoqx/PkdMu7cKAz6lcHyvBzs6j+6jYq9z1cbF1g/D8Hi3Qsrd5+juY
2yxGeHgXNVW6jhxhn12JXa4oi9F9fWdf0lM5zN2VwrwaztYIfTFGtt1W9h5brxaG7ZIVfBudz05s
Xul4Di+mMpknS9sUXVSN0G1o7Q8vQTEADdsrLkc6z0RvjTgT2KjU9N8mum4OyuINlIM70+Z5ahqA
3PtQTNBwTsZQx8fCAVrbzSbFLDY6diOLtrV+8muW9HPck8bEBUlXVHoUQFpQE0zXr1bd4ke52nGs
by7Mm34gBlGsuGvyJpSko5wuhT3q0WNkBwJv4ntuQEifimEgRGstuctNansvaE3aojVpuSdPry6o
lcAotOYTUvO+FYMk4yAllySj32rdOI4G4odn9FdvKy/S0H/LzarMxa4T/dgmjKHPMkyAQxxYlCwv
X2NEAvtm0Bxx/w7PlhB1HVNPuqbKksbGHtKoRZICBsNjMfoGTeMm9vjRR87zCiX8BLEHN4MzFylP
JTLo1EiFEBWSgqhxXaOJWEDDAh6TyITtdgKnoD1rixPlWIAqo7Fte2okOEU1tzUc4sv9A5zFo4kI
Bo9qvROwbUCWjkJLqo32Csad1o6x8PavPNlEELXPCSDlo5glcQddetvJngq7rgmdo11zWdnmovrp
92FAqQkjowtifJ91FxBE2atHbHdOt7sDZQ/iVoJm7XyiFgNKgiI0ySCo8FXGz/JNwkKIs+SkooPk
CZc3kWd5DDRFUdeoxs0c1t77diQVzAEVZNAbcF8PPLUYeKrEwgLBAQ6xdMBSNDrFwngWVoAJXoGQ
3pY/QH1yfgwsiSCILsxGoxnDTXeU9ivZeaae976Vz2aeJkahMz1hRRnXZpxDDBLK6uK0eX/fLjGG
gVWnDy4qks/2OlrcF8lDJpYBskuFvBNTWAYYIDc1nrKyG9Ve8rguE4LH0P94kDqDFb1Zt4olQtzL
SSDqEt0F6Ni4rxIHjtg2l8iohkZKICJKSP9LRNeE3ck8i5j3jKgYG3Sm2tAsBpHCKxbJpGD8xYsq
WMA3Lr3lr6fYXsAxgnzJxkJSfv5sNuKcyGTACRsc1SYKddxijH+9dw/XRwEU/7zY7xZ0/Wns36ox
0DQ0gxxVFyoGo5ug9RtJ6WG5NnJVgc1rrqFgcE8WA0znuu/MM14PR5DxS/uArLiPvnlz+NaGgaNY
rjUpqgwKfXibnDaVuxkikPoqG/V03paLL58fxcyD+7dMBpew46gGfz20QrrxVMukiYjhZj/CkhyQ
r+b4xnm8/RbGYNMoN3rUZFCQCtvEy/u3aTZNrP9jdLrIYNLQ9kmSKtDF8D7QSr3fL3OfZsPR91dg
v5vNETcbPk/EMXFLaap9MGoQJyCaOPVuecjW9Qu4XByOoDlIN1AcpeTIKpo3GbsQ+yjPrujGwBiv
E7w9nR0k9jG3yJEy56GmUhhLGDBFkJ5bSEEpwUJSXyWu4mIfHkeb2Z7CqRzGCJKs6pVrBTm3PTIg
Gzku0Q+Led8fP7BIndcMOtucOhHHOqpUHkHDf4Y4cO84Xoh44uhtDdKih2Vz3aFZwSBbOspA9pe3
61OpkSf3+lBjaSpGgv18s6tewXd0/6hnkyzT38RYzhkroavoQj/o4GyOmLAnWAeLpiEgMshIP60H
zr1T57BrKpDxZdpgpApq7DKiD3mRXon6jujg/IUKQ+9utiTe7As7847L/R50+oOdvCDHp9lgaD9b
aGR1JdfNyaON2hmPpW8OEaY/jPFNpTYIcl3gh73UaAOx+HyDc/g2FcA4omveFu1Q0qP2Nhc7E4my
+BezofTG80az6Y+pLMYbddaQX0R6T9G0isFBZEByZ3kE4a349jN51UmxLDFu/1IFvBY03inSf588
BdSmH7SO2riCnfPWY+bet9fZbORUMQaA5HMWXa63r7Q+vUdY/rw33AdYa4JN89y0xJwXNAzr/1j7
sua6cZ3bX6QqSiJF6lXSHi0ndjy0kxdV0ok1z7N+/bfkvifZZnQ2q3PuQ55c2RBAEAAxLNiGjW10
QA+QpMg7ncwTQpbHpj8Dz8nYd+uhidQXXBHEbkaUl6QkuQ2k7+YCIzGPN8AY/PKl8IBqs7MPuYfJ
ZYV5VXEliRDQw9HECpAih+fbb/Qx3Svs6marziUzkv1eWIex8wwUqodhh8mCFVBCoQfbLuLX0Uim
214B+nkIEt5qN7Cw9YQGHXUP7Obj4oIVuattWipqJvaw6vN+P98+Rh9/OH+vHU6YWX2dj8fkoDqe
/2KSf7Imd7AtwACayNLDK73c7oG5CFt4uEOIvA7uqTIem/WdS/4kcxwYYrAmHfwBGOOxvA+d8JxF
aK53UAs8YN2i+1DVziuAz7W7tZv5u0IXN3OZl/Qlq7tO+SSLAfrzAR0LMIpoVsUrQOV7V3WQI+ZL
MpLt5azjwdJBXTD30jrhbbfWSxQ6+V+M7q+Dk8xFJoA2kdTgBWkQbM120h6gkomT773q0LnnV4zR
3b/G2A6guAtb0d8lc5LtqBCrN30JulAX2HjxeTiSb+03FRmVDCW7MU//Mb03nrh/sZ3b/mt3pB26
0hKcGpCHD2v3jIK3rdfbJW+SKcn1KcqMGLxh6cEtlv2VTvRVxZhKfpItsawgrarVWZZOdkdRAXkb
XFNpx3bg81M7ZLhm1jRpL0yoIPSc7U/f0jOmBhYf4Z7t4npHnz6c3f6G3hg3mJFQSFHBoQzfbBVM
g8WHSbnZ6zfh2Xbrfby/AdSigs629//Fo2RNUCo2en2BJG9QyZw6Z9TWJgoPuSxAaH7LO1TD1fsY
NycxLnREBnJe7IkQuwd3K2oaeo/egAqx+wzjGH/fHfzPu2j3NozRKh8qiishj7GSis0oTa9ynRZv
f0JrIVA3HrS7tb8fiNXKarzqHCULk47LzEsT8kVrBvbHmkfsYW9ddPl/Xnc1hHt0dmEH9fVDVfkj
Geo5M3iF7AaYxGwwYCDhax9/HACZ4+8wkq8S6SY1oRPBTKrjRWtRKYC0k1wL0pXF22WPFBG6DZza
+4sdzuAQbbeOgrstkV7S+02knaDZ+gACEt4ZycPWeURruDebDnM/kP3ZxaCijUYYVQ5nKwrD9DM3
mLkGl0x/z6eRVdEwY6czlHbff+FoUK9U135LOy9JSLeRJXWsm60O7fS8j9/G/YPCOG8GR5cEZOe9
2KHBMhBAzmt9ZKAtA+9nzD/tMHOCfUYKelsW9JKcpBpaOdSdFkNkonGGEL3mPxQENntcLylIytCz
aML4ByigaozK3TcnXyMggAheVzolHcljA45sCPoBdPCyfwFyZuQ+Hvg9Qh/gFyhIrZ8sRz6XLEle
O4rnDGmuN5Y8GMZsrx+AmoerpMqobT7NLilJrrpv6gh7ZZfVOKFbUG8B0U671fJHzhnIvp4a7X4r
OLikKDluwYeyQVIFx1U79BEBndqjKa6pnLMpuypK2QgS/dqgh9gR0Tgy1n+hR+L+9fn6WSn0W64q
FFVtJjyeIMB5F8V7oasXQm9bu59WR64klFrelnmAM2LdjjTPaXLgkxNpbhO7tQ40SZ55hldNj9cZ
UxgiubhQNrNdjKsQgdaRAJbqfHRV2xw2c3kXuiD7jazANDLu1ZrxeHmxXAqYSpgifxc/fsBWZqW2
b5YyLulJpoL2aSqG1Rh5L/oLeS2d5vQRnar5gY7ugvGi47nUnac6cu4fviuvmuoYJfvB2oUu47wS
90bsbloRG1V2YyuUu+RPthtTPWcGgaZgdKL91LrrWrX87sMRq2TR5azQfJVBtCTbMczBbGTRqiEv
txOgGfePwvt0cKbD03dFOLOZnLhkTDIabVVga62JWwZ0d/PY/s0+f7+u7Zvx6AUFOWewDFiZgN3S
YOYWftc8xg6Ggx8+rZMnaFtA597hYcSy1RtVZVdh6uXEQcGmZdETCDE+3CubIVXmXZ6Z1c0hrUmP
X3/22N830Qn5alQjh0fK3CwD3B3SPMqq2n+JBn/aK3mcLcoCwbTwzacgL4aVJgCC/RbuPgOz5evO
bU8qz6wwwfIArQno8Ykna0TT3MV3Dyo8aZWVkofYUp03GRp1Vj0vEV+ku/zYOrdOHDpm6NABePF9
iiBAdZuVcpQMRpWmkwlIiFUlseV6OUbeurj7K5YNH+/RufM/Xmd54RMZptxaKtwAxDe3e917rLFv
mGFT+Amm6rvKVCl8tLzjKWAjqxPj7b6x/e2X6Ht4n96lj+UJtur/w0WQDEhlGWFeTys5D0Hiy+0z
ObzY+0R3w9IJPqEgFmPr5HWTorp8cvKAN8ECiNg3a4zMy/7jpwN9POzO57cBPSXSm8K9yOmCWsTm
XHBwOKKp5uX2NkCZudwd7WR3r9p/oQgNhPRGqfOuW6j5dnbBXekjPaCq62xW5i/MsZweGESJloP1
GQS0eDyWgaj+GbWtB5QLVL5lM5t6SUp6oaR5Xc20wDVDTxeAyfA2R/o2xBLUO+E7jv8Ze1KwrQe7
etbFQCooIZVxkZc/oZs4Cg0djAIQYp95zfFwcHfokMILZu2sUDxi3pCTr7ws5LzAwJKBpTPI9S4S
1UiNY0P05GDE8u7g/OUXXxF3Pcx/PWT31YrMr5w42wRxuBS2FKFkObcmzkE/dQp04FAviJ1XPAIU
fKoCBiHFJkCdiTXNXG0nauv5LkKvvSo9rdRRyabMlsaxZWnVUTwxlqN5eELniKd04qrQRN7npCPV
Ges16DT7FzSP4N35mKESHXifTp1DPQfFVXfnHlPNVSUjVOpiSwmPAZijS2qC9Mvah7P/dsISNHiF
6bhulj1M98H+YDkTdqb47gcMPjjtjeZ/z0ZHlfGRLA7XdQCZ2YD3IpQa2I4sHWceZBNJwijzafnB
WFzs99G+JtquzN35kXLnuuGWQrLfiMnnSpqlEnqY+VVCPpm17YiuvjXGVhHUKniSX6l5I0pBS/AU
MKdcnIU4M7b3ZG6YOE3pYkTvf+JKfqjWgxbkhIArq8+crL2t9HuLK6Jo6f3xJjlMbAuBITmLEtmp
95hHGaMlz3ySHMnX9ovdo2Fi/nGdERUR6Xi6Fqt3MxNEcnPA0ttPep66Fk3d2f6DA7Io120A13Gg
ikqZshrsVENWZv6Yt46VnibhsOHHqLMz19i+yg03y3MFzS3mLMYZdjagOxA5xvcZRr2x+LQMVebz
BC1HwakS4T4eEq+1FAvTt5T8kpBkiE1rNEYjbzMfy6XclJzL+DuxTAU3m0QswPGhDwwrnORAwWYL
4WwlYkQRhPWjMw52eL6uDhs0dEALGlhdw000OUkmqjVFn5CW5D6nyb6oz7ONisLCFLdn41x0Q6c6
KBBAir0ZyosWiWaMs5nZNPeLUbu3ptITrXA5+5xMh+vs0Pepv/UKgRDH2JbNKaVyt2UwiL7A+sLc
7/ppZafmlYLCerIXIcA/FAwMU1KbCuxYkO6PCLomGSs99/X2Ph0rV4SNm8W3tR3uW6aA3d46HOM/
tFbRvVfnabbSISE4nCKzd2Oy6yj1qvHfqzIWfkBYxAYt3Vw/4uJsQoBqDUFl5n5r8c4vzDLba81A
fNoO4f766WzyAy+EhWTI/lMZ0C4pSKEZQ1b4MTl0Xe719ilG4/y/J8IQm6yezmS2LLRYMGF2RVL4
YXzf1QACWtet6ab7B1Qop5CcZXAhYzXQMLciOLbC97T2+E1PT3/w8xgBsSnVCVB0pJMf7LHpq7Is
/Cba6eyWFwda/sHNh1n+SUK6+R1P6Jwm4GBcdnR5KbKz6F//gAtL19GqzoRuEslKpoCKI5UJEnG1
uBqBZaGWS5hCgbeMC7OAgwhAct225GA1KXQEOAOotLrljbHpaMY9Y595Ev/JmdvYH4VshWFhP9D7
mwIw8Iq3oV74c7mz6XooQ/H1usS2rAv7ReItqXFxGfnQ1jRLjcK3w0+MPrUmOyyx5RBMgGpatbtO
bEtwq9RsgbhQt2WrnHHRIDljF/4UF6eEJi7uo14WXrQMiou/ZZYvKUk2pte1agl7q/B15/OouO8q
Lta/X4gstvKFRhUvfIY1ufS2jXZtfjs1ClltHAx2bEGFsRYJg+ZvgAMXVBK9EHZUaZm/ZF+wrOmk
F8eFxMc8Y06iK55fGxy9oyVdGzJbQos00BrPdI69jritn+kqbd6iAt/CMGkG1F+bSXJrjFYrtaHI
fYIdmU6thVhtWv+N2SnD4yQPFPKT03Gr31xd2U9yElPLnEQpt0qQ+9JGrdMiwZ43exoGTtccaP3I
pu+scczZyZO9CH16sDSvHX3bDF2YEY/MR00lgVXrJFf+7pPkZ1FYJnliQwLRcNMX/jJ+jKzj9Su2
ofggwRHDofMdLRnGe+Vcssa0F1HlvjEDQTr8pDdP1wls8/CLgBRll9nAxmglwHnrJOapaO5Ge/+/
0ViZvND9mjfm3GpN7vfiYQifRhE4uGLXacjpgP+nH78YWRm9IKL3dMBiLoQhBrN619Dj7kG0tvAs
Bmiuqay7j2YVlvvU0qMdUP6Q/dCIvo9pl566yc5QZDOY2xdD+un6h6lOULomYR4Knq4CFuKhmL9r
w7f/7felexGTbqYANc99K1t2Nmtv+ihVzF1u6ohYNx8K4GQyuWVn0drU6gkioqk7DA+afr7/AxaE
pa9gCRiSYNLRDVPKQy3F7+sRmhmj89SqburmIVxQkA5hMOOCB3MMBJW+cfMYYwOqh8OmjBDNk3+e
QXIUbMI9hRbw9nwt+RpPZ1J8aQuFLVg/8jdzc0FCYgIFOKuYG5DoMTKXV25v7MnDLFqFP9ySlUlM
bIrAOhtbl+GaKGmHpO7xQIn7r6T70pqTgsCWqC4IyOhMc9CPOonxmLNpddDG/ja3CBDZ0tfrWqUi
I8WnrZWGyWiBDB240/FbHTV77l2noZCVvDdrHqmpTYsBVsLe0cWjIb5fJ7B15qYO4Bq8EgRSEtLt
LoaekWGVFZrPj7pt/LC0DxUPF2wRV3VXbfJi4AWPvISFmy49GfSC8gjlZLzjqudpwLwDU00Hr/5Q
VmCgofykIJ2IVjF74hGYCZb6teBpikWqp7JuHzl9mdLbhUcqiiqejPdOocmHpefGylOWOiR7ynqV
21m/+XeeTJsZjNoCq0bfU+jzBNAnI8/9IcwGr9GjH7bReEvamo6JbSfIxRLhJQt7Kcl8IoHYX9eP
9fx/Jw+IOqxvNTnexO/JF3O1zBMVOcLKCunLKDrXAz3z4nkZ6aEhU6F4wmwL9Bc9yVSHS4X3kwUv
O7CnpPoxDApXsKnv2Jr6H34kcbZGv5SWht/fG6/05bPi1zdNAgSObAVGacXboNVFjMD6jprIWOX+
pO2ZwP4xcpOVKp3bPJI1O0HW3a9QjPdHYoZ4cJU8LPx8Tr7VGVLL4bSz2mOGcosq4ysjCL9FPSYD
7ipmxpGbl9E69bQPxy5GRmTMhugQ0Dl0hjlcjouYB1dnWuCSlFkPGClHF4VZJvukre+rJPk8CA3r
HauFukMYhp5uJ/YxDbpMuHUVx67dT6o33KbwLcSywgBCE8Yh38slt6qmr7sU76yBOe2PhPSQzL9P
exjoDcUIBLbWw1VKEfmUlZQ3eYFIIgxcfbHdErSm5Pn6pdtU0gsq0jseK+vN3KCgUoVehyEn+mFp
nsTf14lsi+sfVjAMK6ehEt3WZ2yhLHzenTt7H48PXaIgcY2PlYRkj4mVjGm4SistdlN1LuhtVbnK
lISKEfk+IA+qhRGo1P23uXoamg99c/jfZCU9YliimRz76MGIcY9ajq2fl2X3BySEDe1CWQDzbZKs
aFGWiYiawg9E8MGcWexwjUQO8l/edUKbh2LjsYclRIQi5n5/TcLArBetwHNypM1eB25zEekO5i2w
P0MR1q9qKvuO9ekuuMCgHvL37ymRpDOI3sF28K5wtXAvRk8E37X571Ekxyj/OvNAwduW97ikKF3P
TMzjUrV54QuChab2c1CXithSxZN0NcVQYTGwBgraOB2b4Q4Q605nnWthOG2D3tpdmny+fl5b5v7N
2jBu63jCSFLMwoQUqY17OhG8X5wZo7jCK77Q4PE6nS29QJIdGXZAeuu/KaA5lguvaijgIo5V8jG7
6Zd9miqIbB0Qg9IB3JJihFN2J3OeJ3m/UFg2/sNM0DKe/ME1QgJMCANO3rJlqPC2162EV3COU1Tk
n3lWN0BMyyM/GfpFoQpyE8Kbb7SwAp6jZERNm0u6wE0st9cWWAWGDatOeY8FePswiXfE8Cui3y9Z
5zTsRy5Uj80tgwfmMP2K3Ds2b61/v4gy6qTkVRuNuFf1vKuSyLXjH8ny77PvJgryqLxh5Zuw5Gid
R8kI9Iwp9TnLrIemCqe9OZnTueqGQBXjbsTtCHAtQte8NUWJ5z1DAIvpx1DMqV/Gwb6O4o9mhLXg
Ruct9WHi56CcEGqQ0enMJ2OyXG4P99bQO8WtsGunS/XcMWy065VB//Ff34l3H7aq84WkrXHoSGoP
qa/r9ufIHpwYk5dWnBwTrrCVMvLgqkzvSEmHikljIAr3feqn/bwviFNH53h56oXtmOZH3TwGlW9N
mWfFuylN4H5i709YtSmeZjYu0Bvk5wWrJRtIFiBTAl/dOnP4aqQEL7SToWou21Be8PmLjmSiUS+c
7dZiqZ+Pc/CxG/P8xOL5sR2Aenudo01KloE1KAQ3lBOJkmCLxsZqSX0zLDzGvkRR45STtb9ORYYV
+efgLshIVmCorSCrDCP1rcU1uR27yDY4SxHsF334lg4UNqDepV1zO4T0AynHPbe7AzUmrEgmy06E
vUtGfrr+UZus4+rCjNtwGTIYbWNZS81HXCig6znGKQhSJ1GUfjfcEkweMPUAQ8pMxC3vr8aSaSX6
zHTcWSLiY1M0XsamJ6up73PSP2PrDVEo6CZBYa7B0Vqps6W7OAVjHeHllvqh9ldUMo8sTvkZcFZe
Or1el96mObqgJF1FkyE2tmpQmudHA/gtCfCgsc7MEkj2Y43i+Hid3FZm2URiD/+QFOGwuu9FmaR2
EtWJlvpjQhZApufJjlXA1MtMErrdlAXYa5Z2nh4FE+aXs+EEBNz6SKsCXcNR+i2ousmLsHXyT+6P
bUIQwqTMlrOyYjSmgRF8VlucUWd26qVxjP7hOvObmnpBRJb13PeRvgQg4iAapP6ou9cJbIQ1FIEu
R2EMMcFvgIWFyIYq0XnqJ3Nje3S+79dMWljdR6hZ7q7TWg9KCnhBi8KSo8EDAbYUqhXYXUymCraN
FeaXpumOUd/eXSchT2Ws5gY0OIJBRFFwmtI7ISmHgfACAuuW+lSI3AkGPLotx25TtzDQ61M/l+nz
kgPK28o+G2PihtPkcRQgRr10ixllq071TRuH+O6bjPcKXBsMhToBDA47NV+WeDlmaJqgOeaXTGec
HnIDSMH64A3dh6Zpoczka2KUXyhsZUpjRTCxYSbefYtkl7oAXeckRB8c2gnpyRoy7pB0rs68rwIn
W7R8P+XLeLh+KpsHb1CgpyEpAIBg6VCKOKrGbsSh1Cxp3Spq8frQyfLvrTpF28hPKpKYsb22En1o
IySLDnby0WpPRfB8nZGtmPYdDUl8Y9zamaggvnx8ihFTGYi9SPMqwteACLeZWzfi5lEDSM11wpvX
1BC6zdadN4Y8n5P2RlP06MLyKTlY+TkavnZPpFUQ2bK04O4XFemcqhJYwBjTynwtZgbaMKZul2Vx
emyqTs+8eNCXG27ZzV/JmDSnqp+0D8huYaO0VgNwWgsSVyRt75RJECjCv20F+vVh0tFmbRkVY5lk
frsb7jSFP9u8nhdcS2dq9e0cwAiibZMUTstqb55+xCq0HNUBSk5spKnZNgKK04fhLgwBoTW/tsC6
tUWk8EsqSpLLIEVnR4WGxtpl2ofG7XIclmNj/vvnzztNWT/iIhzu2nTskxD6OPXnOqw8KziJLFXo
46atwgPO1BlFaVJIoWPa18h1rz27XRK4rN/DXCbtNzs7F+XX69drU79+UZLbtYy8W3D48OU6H89L
/ymJrT8xThcUpKtlhcjbzwaMk1eQD/pwV6oWca3C+M25XhCQrkiYD0nSJRCWPjJY13OOOc6c3yXk
cQ1MQto4WDBzXWrb58OIxRkw9nU5026VepBEM/pblyFvD0sbhPdtHhxCO3ByGCtE8X3ydJ3k5l3F
Em2KEoWNgEUSYwkzCIXAa6Kmn1P7prUSh2mqDkR5UPafIOKCiiTLxRLA0JoseJIx8unklok3Fpkz
UeJUxlQ4C22xa7596BGAAuk0csa0ddICb5YBeVw7b3cmAzYDw06yZvJMtGR1zCv6ALmW/oHrGP24
LpWNiByljrV8b2I5A5OTo8M0rN1A+N64ihyrnb0x+ts0zxl56W4trnoKb56BhViRmchFAPz+/d2P
uwSs9Gs8LppbArd06HrDreloK/qoVITWv18YmYFPpMtLxE1oHXAZv+cdXhrhrBDe5t2/YEcyZZGB
4CyzwE5Kjmil7xWxjzzz848y4VDw0BYovb7Nt1xwobXoPEsacFEXZ70uXL04pUXvdjlKMI9FbHlh
t3vgheo9uM2WTdE2giZa1NveC6/M8qpF3Jn6hnFPeXjLB1vhlDe1Dkm2/1CQEggZ5xNmEeADert0
JpM7Rky+xOGNVtWZIyJ/oqpAer3dv9m4C4qSQ5iLIK7mdTQli7RjZUW5Mww73heI7EMHK4OO1nhK
dOItUfZXW6sywNclyn6rCFEjIykHv41VnIwuP5a1wqtuuu6f/DG5INQkLUK/CfwB5NPpl/BOxPRj
Ry2HJqrZBBUzkonro36y01WUMeo1t6pnq+rXpZCq1zqyZBNEVZ+nw/G6sdu+UBinwKJiFE9QI3mv
2UOsleOS4tPLunebZDgMpeVF83IqFv0lLk1MgAbdQ2P3D1ET+VGv6urfZA4bhJFTpdgxI+e1xahx
TV8HY9o5ax0D4yqfirqZvl1nc6vhEvlrdEcYgCABl5L1s40oN7OkyHxkPt0F1fIJUO4Lw6sxNNyy
ukELXTcnDj3T8THull06kH2QRccuNR00dO1nvT41ib6f6tgfI+vr9c/bEsLl10lWs+qKPIknfB1p
MydshVOlz9cpbAU0eM2TdVOzQKAnGTCz52Za1ZgFyrNT2LS7JK73wzg75IjoAO/54VjQxLtOcyui
uaQpmbTUEkWp8VXm4ddkoG6YAkOlegwgzrR9vU5rU491zLqgIcI24CakSzLQrEm4jvCJm885Ggjz
2j6V4fQ5HZi7FNYtHXZ6E+6miH2J01IVvMnz2W9+6ZL8esIXfkmUSZSLcM58zJFRLtIDSvcYV6sP
Q01uu+5TqEXeZKFxt7mpUSEqxmhwGiQPvD7yor7Zo4lzbyP2WoLFpYVq18SW79fXwQwh1sZjuYij
R90Y5QzC0ed9GX/IH9NWEV1svuWxGMPg4E6gU0Sq9KapZTaljdduWWOxeRC5Q/tJZ6Wbh+RTKwAt
EwQ7AUggbVBEHFvFDJRhf1GWLJieAWt0MAiM77g4cTs70fih6H5M1Y96+mGai0MKdJjVNxrCSj2g
u1ZlXP4L75juIxxzEKh1vz98YoSiHADs4Pekcnl9X4pibch1h3lxFwM963Z+DrubJh4U1nvzhiED
RLHwDX1ucl68y9k4DOEIoQeGnzPMxbSm25eNw0V7qGPVEOOmGl2Qk5QcDRxZA+xYRAzhp3SsD1p0
byvnSlQ8SZZ6iRtLL2mPtImJfba1fdvoX/X8jH23Jz3Nd9fNxiYxzGBhpBB5ZyoDE4lyrDElB90x
GtuNx12DFTMJ+VIhkbfECh+koiVJD+BlomjWfFBc7JIW77n226w5PV4/Fq0rxa3YCn70C8YkKVbp
BJ+yEovyYa/xM4av92j3dTPchesi3La8F6Qk52XGAwmJZiCxYH3Lm/ImNW4Cpu3CpHRn/g2h65Cg
V772q2pQRHib+kiBEEvR5Wn8NuC6aFZj2QWMri6wF3V8beLaHSsFkU3PideZgbI0tVGvfH+5RWaX
etdDknokDiI8t0nupQOMebDvhkekEp1OJ4pczebpXdBcVenCm3B0l1nAesx8uznlxpeCYsrazA+A
4/90/fA2CUF06CngqIW/WbYLQhh6w4bDroaLzqb5UM7DgDCoWryWhLbT9aXizbF5YALZwX/KzzIS
R9SFTd2N8ENZmDu68TTEjWOpkoNvsZz8sNHRvIqYliKm/W0yjWCbWFfBKo525nWi7U8BRzmWVbqb
98JpreypSUjpLH8nbXao0E4x6PsoT49L6JWzUJW2NmVsw0EZGP2GjKXDbDqS9b0NLW36D3WbL44o
e4fSZWcmCAKun+eWgA0d8zVCtwiex5Kyhiwo+8CgiILQcQpSw/A0KG/8aqhk+V4SkRiiBunaeGKY
/o8qrynOOXq6rrOxZSovKUiRoz4mo9FFFk6wzFyj/64PB+yiczrUeQ0M/10ntnU+BhUES2lQd0Qr
7fvLNtt4aYcI39B8Urp1kZyraT610Qezx224TmrzeJjOTFNwdDi/4WleXLcKLSQIAkTmp1biNoZX
tOiuUo0AqohIkXDOuzmPLAiP2U/FgOWw8S7Ls/+RE8mZ0UAfeWxy4FoMZ6HprlXcao3q5mwq2oW4
pJMpUgwDVQ3ERUZXHOtcwcOqRb/pMRrdLRw74jYm8bD0ScLsBZOFg1U/Ir3qNkv61Pf0PBnk0JbV
32FkK0huKjZ6tQnDU5ugw+69rg3GoKUm3qJ+HNc+s9BaY57iCpVDdDojyXld2zbFZ6F9WOcoesOd
vCdWmTSo2y7FcD7p4IsJHw8iMSuFr9pUNyDYcgyDYt5J1ukhN4tIm3LMDaZ24SZGTV1q9Tr88Vgc
rjO0eVMtgfl0OCtMa0sZq0lLbNYQjCjaI91X9LmJwv3Upw5PPlwntM3TT0Ly4sEOHas8KDHmVmEP
SDNMO3t8SntLcT4KdmS0ibpr8WZa6txnPHDGXHxrxF2U1bvcCnfX+dnSBJOsmDfIL7LfBujTucxa
aoW5H3YLOq4sgFf+jckElcJtaTeFa0dIhlQLkcWWDSbtewveZ5yHm1mDi63C6kfU659og8p4Hjxc
Z2tLgLDYpr2OuqPLWFJwMeZhiG12uV83jVuIH4mB7InW7ovx/jqhzVruJSXJVOQcYwgjaXM/AdCO
a8wROqbtlt23VFj7kAisep2b7kTDdMAchv2jt4LQ7U2iAXvH9hOtttw2N8M/uA+XXyVZEy3G0sVp
wn2ozGcuvuvkK8p5Ua4CUNu6DYIhmECEjdEMKjFvjEUeoTkRdiStdlZ3Xr3J2KkwhbasMSAq0KeL
Pq+1h/u9tbIyIQDKiYFAo2xDR/Re2JdfeFefW0PbJT1y0rGuuBZb+oM7gWkBJtAK9bYz+cIdNyzs
CtQRcwxSLqYTDXeGKVy9xxKKqVeZSRUt4z17aCjrBFvHxdBt81LEuz5LvBAJgSBYvOvKunULkebD
VD4adgxdbtpB5FQSbWa5bxqTnzDdD4BupbfdIcusfZWlih6YrfcResmwGRxN0Ojolowy1Rta5R2a
oOccUFpWb31opxezt28idmOiBQj/62xPlsJCy3tD3hJu6GMzLMw/ccCOSHefRpk1aRHGbFmErFLU
3Qdx+7FAkiAX5sFkyNguhZuXyS2pxxtrCZx4bP/A/Ng2OrKRUtOJLZs7Y07i2eCYw7Xn+jzW/K88
Md0qHY68VlWHNrUHmWs0LeNo0fL1Xnugk2mpM0w3FMvsT/b4gaM5cJjZrVDG3hukUI0BXpBAcz6e
9dJ5Fl0BVP4ZjeaieMZCPrfpJ68uOPoFnq7r6SYhvAQRCAHiC1Ns73ky9IoVNccJ1votE+yuyF+L
+axZ/N8/OhnBpAGARHQdeQ4pO8dakSIthikKqpFTiLbGnLRAvVbY4g0j+Y6KlIWs6RS1YsDkRIW0
VcLvYwYM6PIPQtZ3VCQrYi5dhL3BOJxh0D4O6Mm0tAdD69YCYdHFXsA79/ohbd0zUFxhfew3HyCd
UjWPI4urdYKHW72TWZlrp/cWe54tePRqV2JXWhkOTk3+CgEzhwGd0/UP2JIrlAMpfeStcd8lzS/t
QhvGkuCe08mp8lc8NP4E/Idd0pCem62FyojRg0ZOKwelcVNQh+WKGs8mI6jxU2QB4HPk/o44y1CL
rABmkxivvEAqorlPbFWzxdadMggATARK4yiRS9Lql5oMdZmV/hLT8tDPVuUEufmjIvVHIGo1Ck+z
SU0nOlAOUEEEufc3uE/oxOxUYDYkXE6N0TlhXT/0ZuQVhWrzyfrh0luNAToEphbdMZgQlRSfMIA2
xjQs/ch+wmbuJT8l1g0fj2aiCMq3jsmAH0O2BikkWx5FqYlRVVagFb5Vl7si6M7ID9+mg/np36v1
JRnJXEyJZaMgm5Z+u+CldMD6D3tUzJOsN/M3kV1wIonMEO0EpPOk9Mchc/Thta/rP5IV0MsEOmXw
Alz14yJ+6tuIlLwHE1b9DAKW/USG1+ty2ogu1lnwnyQkheZTJ5YYk7C+jgFkJ56HxrG7Be0JuzSe
bvhEPa2ubrTcer5OdyviR84XM0I6SisMqaH3vAEkPuw6zgCyUTbmwa7y6lDFZu/EQQccfCJgehFo
HabJYM+jyTGCXHE3LRJzJxJOTyh9Ji6pZoBWXv+wrTuHUWyOrm9MOqLZXPquZoxGG1lb36jnA7M5
HiPLfjZvy0WVF9vq/sZuGmDgrWEdXPR6VS6Od9KHFg8CXAU9YadZ1PslPZm12PHRdkXnEpRSx9g+
AunHDe/sju0DPnpzGd+NYnKN5sGiqmapLZUGMAHHBAjgAZBNff9FzQz0iDAuS7+oWe2IhoZuRINB
4fO2TMAlFeniNONolIMJnZumtoH9bJhrRECCFMFc7a+f5qZ7hX/FEKGJjdjI1LznyCzL/yPtuprb
Rpb1L0IVcngdBIJZlChZ0gtKtmzknPHr7wede4/JIZZz7V3vw1Z5C82e6TQdvhZDYcpyJIN+adjA
0aPNrAjnImXPA8FoWwjuIG6xGdIsDG2tlsNfmHD05ukz5BkGTb5G8i/uuPDTSE2zKkfpcjOKm/S9
LgrC0OGl88S7TsNTRMI+JzrPMfYZUL7bErdWc1aYrKbKs4KB8QxhEaEuTRlSQEdoYCRHexviLx37
90QWuN4iESQb4IoA24k3yPVtGbxXS4k2gEhwQk7ALKt91vV/cSXoh0ETKKpNOC/K8hh9OuUIeQoM
5Nc50ZJ90UU/RQUTicnfhAvokFJlzLBKOgoG1/zUEWDomqYsdlFVr6KM+z6KP4Q03EJ578v5gvuG
h5AlqBWqaNjfek1ojPgQuEtNDpScxiNGwTlc4290DU+LqLeU9Nt9cgv3dEVutiMXUq01Xoo8WJ3v
9HYkXv4hxKgz5eWf2wlM5H4VmnQEdnT7rDekJR94POQaPcFZU698N1Rihhdfam9QdcwwzvcjY2Jy
5vWCF48PINFDUexqTl/1hvwQ+M9FG+5VjK9OdWHl+Qdaac0sqkjtYftMxplx0jC0a8HwopwGFNkv
FFE0eFz/CAxSZEnY1sVOz4t1XlWbjAW9uyAhGPBDThytnbM1olQLVYs2aaOk2FW1QkrvEMgr38+I
lAbEG1iubYEdJKsRVqBOJmk6PQCiqX6ma8lYIDUiSJMF6S/flSDAk+2+HC4xhaq6grsDkZue7l5u
vWkaRdgLo8FqoFLM1mqfRU6XyQLxCsz56VMgM8RygTnE4qgwgTsAZ9Ow/Cnqfn0HkLadkhR2PLXY
mRKJfzH6jqOTcVXzeKREP8saAWtZjMEoMIFh6Kum4OJNGBjcRs6HmqEBC4c435IqzsM0mkLj5GYV
3yKpi3pJiP/BwXZpaSOXbUjUSZWcLAsNouWNxEgaLB0iCCKLpqE4BDzVa4EfGqPlUi8rd4lXfXDB
3KJueKv70rFgpdB0j4F3ZOow+UjDIYaewldDIJe7oN7rgN6oDCxKwPjHn1NBjkz/arBElxSlurHi
RVmuRdVOAnquNj2jJFxx9r+jQSlv5A9iLUVxtUtyyVyVmP8TYkYbxtKFoHMAr1pES4ZKZ8CabhRr
vQ8reMXI1afqZxr9zRA3oJowE4Y2OdwJ/ciUGkGpWqmoMMmsrnyNs4TSt9vWc++f1iw71w8zMMHP
WW4ZTwsAGl/LVpZX9QQkTzzSVX9Xye+qUJEKu1G7kAW4yaI0q9aF72iiIoF3D3KMXjxp0VvqYcZO
Pcbc232Gbu8GDMEO4GrwWLu5mzrS1GaUOnj378JIGtaTnPV5Ks1QANfJbxER7bhYsxTNymKVoSMs
ClTIJZdq6ActGOjtGjuK7p/OrZrjqQK8e4RXcDpAy72+BDQsjE2h4udX3kozMtI0L3rAsJGLNJCr
RdZAgmDRXdx8mSEx7Gu4geqkhy+ALubF5/tsLJ0RbMh/SdABtljVfjmokFp9JFn3AgC6+wRuhRUo
VDC4s1rAYdJqgbU5wZjIQr6L66Eigcq3u0ooUJUvisgcuH5i+MmvkOJaD68JUtpRDD3GkgBFs6s6
Ux9XRWHVz11pV77DbcJsL3QMQWAxSMmxn2XywKNeuVNzTzJ1ufTWQ8q9ZTwaU6UqrRgWcxbaW/aA
AoEZbg0h/nyhF8qfelyQtdIE9jipt7IGo1Yy4gChr2yx+yylxhqEnCPe2DPs263Dns8VDS48wisF
4+PXhDtvCjXJwysJbTtp4aSZb2EngFcHZhif7svMEo9z/WDGVMcAFY12jtGxqM1EBFiGVu1SoN9p
+cbD7gY9dUQvIrmuEZUV1N0qAqYLASkELwGnrdIr4vI4lxDk8PVOkn42M8Q2o5V64fiuvk8dXyZG
Wh9L+H4/hEg8HDwS+cc8JLHOOLwFeYSjw7EhAkGvGA0FMUN0GtIk1gjqP/vkAFlQMJOXMhNJiwzN
ZACujTiH3n2SprWiTYNX7wJVcQsNuCjnlsvNqew2icKoC86HQwk9XDgIIVDAW4luQ89HvJ5FPmzg
W0OSA9ZGDvCaeLsvdYtEsIdkznvOWC9USFXl3OTrMoj4OK88eulaJ6lf7tNYkGxdv6BBhVQc9t5n
rZ80AJThTT2JNiWaWwesiRhD3g6Kn1Ifk6ERQ8aLZVG4dQ0hL2ItaBYlfFUne+o4pg3QRx6z7NT3
rJzxotDhNSvh88jk0duXEj3HMF1eNzu+fEgGDzmawYJFGkTRvn+AC5ygPqyhLDtnCqUbTrKSl8Z+
aHchIBxsqS+7dd2EBsuJzN6bEjj01eDNiso3OqBor9VwTeAZrdzuxmwyEyN5yQN93wmC08cNUdP+
cWzTR3nKNkq4UuONoL+o3ft9Tm9FBW1XaO+Z0Wjx7qMNPfwjKpuq1AE7xcvsAJ0FTsSJyAqLvUcq
MU7swEdpHqtN1sowpuv71G8vFNSROFSw1AK5JFq7mwJhYVPq3Q4Dd2ZnTCThV3DvpFAZT7JbM3JN
iPJnQqdnnu9p3S6O3Cxx+sLpMdrj7zmVdaez/l7fKSrtcFyoNgKrGEH6tQOrQ6/Sa7Xrd00flTFA
vJNyw0uZbmcAzjXDCQiWhpF6JrrPK1IMvuBwfJ2v7p/rrZHBj8A0DR68eI2gbnj9I0IhVaMGErxL
J88afCBIRAPhKpmh8AvXh7wsunugKCga0gnowfOyUekBx6j3dvRQ+/Oo5C4oMgaZWxmd3+4AAMXW
CDx+lPlnXAQjNWoniRZXQBVUSn5bSO20DzjMOkld8tFoQOVWR7525WR8QiO6xAhI6MWISNQCphXT
OYCYQ1O4RjNZTN2kD7km7BQAF40ylmFN5yLZJ599ZMVbY3ocxYjwnem1jhJvmkd8aDV65+5XJj/F
3ppXQ5OFwXZ77vo8xgyURcwlIvM/H9jFgaRipmCiOBB34VAX9ljxlXYysqgrTSVQcgzmFajoMEzi
wqASwPUA5DMPTOCq6fJw14pJ1yQT1hlpHZEwepYaWESp6QSgpkQuDStPNHucIrtS/9wco2iLnSEY
PUQiDFN61/z6QpTkdSIIOynlsAUvVpVdHTbl+b7SLJwqmoHQyYXnA7BN6VxRmVQd+t99nGoWCmu+
UyuO5BjHI62Eh3YPKAKGUbrVUvgwxINoIpuxR+k8WBlNg65h0e0O05UiIPtUYGl9TyqlSvfRkIc6
Q5IX3iyofhlfeGGo8N+U//IKdY0or4Udr1ppacoatrmRQrIAn48Fb8YhxRjO8McW/pomFYrwkadU
vZ4LX2AYRf/QWrlSmsAgv393CyYCKLGQSvTiAaVEF68lJC7xqECmT9hpqdxV5qQ0QmomeZXh3ZLE
ZW6iXxd7Q/SimSw/mDCClnKAbrz/I26dDGLv/wyPAAPiBtcZi8t0buA6/AhOEFfIMenWAMwzR4gq
ba1ModO3cshQyyWacwwOUDbkT1CNu2YcQPnTAHg9YTeM+m5Ug/2ICiDJJaPCqg9+5xsRg8mlk0a3
Bgp+GtrnAHF3TTDhpFpugGW4y7L+RxBgWBFok2KKFkvATrpZFJtcXpMyrhjSu6As8AJQf3hXtMHQ
/bpCFYhVOMDmoUuQs/Whbz5yMTXMJqq7keHEFywBADzgxDH/gx5ZGh3dSFMEmthmAIwn/7HpMMYe
l3arAosIscl9mbmNNOHVUD9F2gVzBDeguXHPFVUHQDhsApCDj1KtOkfkKp5xeMtUkChGUyf0nu7L
8xWsfxZggXboqw5JOhatGxc9q1N86YrweseHIBYoDM7HeuGW+r7J+0SLpJ2epNOOl9pfcuA3ZolO
SoZVWaY0jwqj9RalkVkrLigV0LQ4ihNp5yXK96FXnkalOXCd9/P+5SySgddH8IEQHZhp12RQjkb5
NEklNNqIAPAZfGM1Z0vcouQnRhJudmHXYSP2LAIHGFguWCN2I95TwCtc7asiMOGTDRqjTKn8Vla8
mXYPEset8O8fs4aKHKyGgKklTaZZKzVNDFo04u/a4S2bEmJguE1kwcbcih2q0JA4dGAid6nRO6V5
OQkVAISrAFGWMaJejG+ROsQMg7RIBB1XKLTMqwx0yiDlYQV5HnwQkeuWt8oyR9mv1ws9/BtCAAeH
kiuoJtEjMUYbF3mmlOoMrlmaYpYi7vGnrPn805vB9aNeilUnMOuY+7sWOn6q5AhLPlUsRK1T3q4N
rSvdbkQIRNqsFKLHPycHueNRi0NlBA/ra3Jt41XAdAu0XaJVLem07kkOdFf9c6gO9N38J/iYp0Ul
iszUlj1AqENtF3DlbqYCELY/Tt8Y6PVEZg3betCUQMP7GEmq5gnna7uuCZ/xaPFQ5dM+y0RnTeLd
uoeZEFBrv5KUMNrXRyZHKP96eqyhqPhex9w5x4qjVHZCgZUgWCKkoJ4NzyBj2xS9IbXqW94rAkA4
q7lh+j0Qen2MtfNAdmZdz31KN6s+e7Ro8i2P6wFsli0275JeWH0LNEyd5VtvAxYEKv/lCQsgrw8v
aEoDD1JQkry9kFcHYDEVXH0Q/BKPVEY2dJkrGAWs2gNcN/0W70uo8VTi/MQoDMzMFwOnKsKHPM2z
babXDMVdMERoLkOfBbpM0eZDc9YCuL1N+R5RQ4DKPOEE/0VDp/OP+/q6SGWulKF3BBEYPXUdxqLi
ZWIpApkoKkqSSWK1EhD8/bHrA0z8V9s2jg+xJSXjZSE0fpECIL7RksSKDIztJBwvmaUqDPZfcIQR
EECvYA4EvfbXEpGHopD1dYPITg47ExjBHfA/NJ1R0Vg8t6/lzzAPMODz31+EDIDdnXQ96AB1EaXG
IyYsI0fNAt26z8uNdAO5F0YbA2wajwQi3WHJ9QDi8wF6tGtTn1Se/IiFcVYtwZ1r8pOU14yjo/Hx
UEWYZQDOGs2WmLCi2wBQuY+rpBPEc0ys/b5bl+T7+rwmpUUK8nZQTNPlrBODRzoTcEN0TmteHCUn
CYUh5iAarBvLCjfVr427/bx/kJTq3tCgrmtAd0qEZIx4tt6/MYJhum/y5ttUWCc0Whh7Cb7t7If1
0V9HZGO6ns0gQyeObshQKtRxolcbaLQ/v+wVkpPjQNarHw87Yh7cJ9dinNeXn74IIG+oUSFx401V
pc2XsrVeBed93z8e148/Vja3OjQmoL9Mlhh8+dN7FOeQ9kIMRuRh4nI+RmsvONV6st4Dc71ek8K1
SUY6WzKfI/L0y1gzWKXzGDesUgZjkvkx5quZMKCav00Q8t5lcjf7oX/m7kaTPfX/uNsC94pYzpkM
7jqyHh9+fBsd0+TePq37Er98g+jinZfUIxuuUiESWu7bqVI58fzaWHunJsfHwHpc/SB2QQTTI5uT
9cI5DJqLXF7QpFS5RX+t50WeeM7W/LQ6jLs3nRzs3KqPG7MnT088eXJf7tOkW8P/c30XNCnVDpN+
kAxk2s5WsEZ/qjkR+VPY5J8QFte3TifW+MeyvbogSOm717c49MkQz73py0S0LNczPyNGzmD+yI28
XBChtD3ypX6uWoln2eQfvMd/e2iUemu5mkV4NIjnwoI0xpPdnYfvY7Rzk5X7bFbPp8RkkaSepDf3
ROm31Kdc2CA0OI9mniCz//rDNLO9tj65G/RVOCemNFLO84Ygpdex0SLJE/rS2VI/3V8vAiNpQGO7
0N+nu9m0aaxkPoTgbfccqc0cf1ZvorUJiGuxxOFrfumOPNyMG8Q+r3QTtBm7Hc19SvbH4/G8flTX
Px8eiGl/fIDspifWJysVuux3fksi3YkWcEEtcQIob18Hax+Yznr9QHY6efNN0/xkSAkNjnhzqJQF
Eeq2HhQelxbsttb7e236ZCAP6nnVjMR0T5/+d+bRMowW3URRVZh86HgVDG4d+NXuKbHqVWChDCP8
Gkm/deOnkfhWtGI6BYaS090plZ5LCdruxXPjvOz3wcM+dh3HJ+tH2VrttNXOFEzRqkz383TfZjI0
gx6W8oGQl8cpVPH7OSQ+YXVoMy+Rsi5oR6iSbHY9e2uwHGcij6sHYtv25ukXM1JZDr8u5JOyK5qe
hn7WQ2K27/UJiwkfLN9yGTHCPygBokTknwxMPlM2fwojIZKEWAJH705iTRDK9QN86SYihXlyTyeJ
3L8ieujrfxXhN0XKAWBIfhDGmeI2Wb93azkzEXh1+5G4Jxaowj+ECr9pUfdVha0/CIAXPafkxXoX
rLPzCMvyY0XMxH5+Op0+Gcf51SF7a81+E6TuzJOFzC/VCKbZ+t4+HifAiltYdW+WA5nIGpt7yI4M
9kf4unGf/ID8Ckhymp8e7vQQE/goxsN+2TX9/jmUpzD6QhbiGvxbsTv2JF2nTxZr/9M/yOl/idCz
302ZeWnXgOc8dotvSuUQ93njvrTk3zHzJcoXcbQutloz5WBG+R6fTc9sicIILek5EFo2v+TpgkQh
V9i+ngbS+cU6qpHdW5uN1RO36wlDUJZjcwCX/K/e0aiSaZIFU4FJxrNEFPx57W28sYTeshh+h3k7
8vXro8uyJgoKENpyT8GT19oecf2nU8iTLYPUP7jy3zxRtqQYAHMfRrPw71+xMJ2MJtjKyTtvv6fP
ydY/nwoEy6aZHN7Mp4gxPfOVmLijenQmpm/11OPrcFa9V+fdWZ+/bNmKEBvP1mf4O/xhycuyn/vN
MWVfOs2vJ22m2Zov6qaWrcMG4Qr3sP10meEK1TBzI5uUacnHtoziArK53Y7m3uGI46xXHVnZeEBu
8FC+b6YZloPe69iXfTlGBqhZgUeEU/Pi/mJxxBJNaeb4QtvQyALEGX7mCKsHNvu5L/xcbDGAl8ks
28GkNcdKl7Ry1H8HYdbsvaMCg9uE/XW4M+sNxfKndP5+bDy1UL9u6XU01dX+/Ts5k4dvb2+99YEH
OOOWmGxRUSUwRABDF89CLyDE0/E2NEMrMS1GXPVVKLyjXBJlRVojSDL+y5G87ov1+3eO4I2PgI5o
9oro5CMizwEChpEgZGCY/cWYDkl9BQgI84QXxaKC6TRJknMJD4Tank7WlvH92QfesHbxfYo1FUsw
U+CiIzA38AJBKr8h/Oe4Zt3UovpekKGMowwb7CkzGy8IhrX9wZ4f1/d1dvnhdkGDCq06PfTq2AAr
KWkcGIm9E5Juq4dWfI72waqwBkZnDpMiZQCH2Pf8LM3myxFXjfVqEMxwDyZeNC7LvSwHjhfcUQYw
bBsNm/VS6Vw5lTXf1LCrEuv5yT39YmVVv4Zy7wkFFTjpk5/2soyTbEHHcgJL3dlQ3xOLKYbw0VUK
UeblSVbBU4TBiPPTr5743xlCwRC8r0jk0vIVmdYXKUi87GWzfO5Igplq3WFa81lP7hzZl6m6oCPG
JbZA+6Azrrav6uo93XADyQ6uW7IObTl4+i0JdI+LoVdp7im4nf0+QhOsjaiiJyVcLjPvxzo8yjgk
HlcCzhaUSvvVOjrOQB6z7Y+E2Ihwze1L7t6/rGX3ccEZZSWwkQhLRgscokRS8or05vrxUTMfGvKw
e3MTUzeZ1zZnS+9dG2Uz4nIaGg+9G+fwReVWg2m77sk4p9/Qzsd4+TGZo4xFnvh+hNn+2Vgg4tUI
uFuvHuW5CmObG1gMhtf6Ala4xxtlMcrcC0dOBUGsoHvf7o/OuiHTof5hur9Op784STQ7oGCG/pS5
jEq/gzrPQA+f3CCcmWGOHY3Ip6C0OnGDgQL9231B+Sr2XbN2TYyKZ3oMEXRCXEKrt69IXyGxs16t
jBNqJviH4SEXMtHXxGYZulBtg+tKgI7PxJDiJNMO+6MCa03sQ93OJSEWuVnk7vFGefyylqtu6kEO
C9gbazTFTUmAGmxp+x2Gdc7KgDeMyfDPLJqUovtyNsZRWElndOylmZ1jdrznn9Cty7i322jm+igp
BQ+yME0GAbxZr3gZAeQltOvR2WT2k+tOHDPsvbVf1+Qo7RYizhD6FmxtX/e8SrIPfgdFu8/TrQ+7
pkGpdVZ1od9jCu5c9pbzGpjyA49lUaZ5n8qC+78mQynzWA25DvARCdWJLQ8UIDv3SWqOR7k1WwEB
B0sKZym7J4VUCKDpUaNyNehZ0nFfnWOOTHvkw5hWiiF59CtonNAiW4lfV5T+rJ5ZAjcfyx026Dap
AiHGpJa4nXgkrxACKDAipx+vnSXbafCoMegx5Jt+/3CGIU7FfGr7l/AjcPqHjGXUGfciUdah8+Ma
E6tgaDy9bqOz3Fsq5yQvBRILW4ZkL4S3VzJHP3s4JdTSSQetl73FkT3x1p2JJ9ZTT1gp84Xi2zUp
yjBogdiouoeDQ+d+1JD2IQAdVjZoIT95TYWyB0Gay02ug8rL/rV9eR9tg0zFprUqdX44PtmmSt4S
Qg7c23a/5Y77rWWWR9SNUfn5t/6SRhtQwxzw5sMs+KFK2tVPAF8hsHLZfRgsiaEsR8wnejuNcMy9
iZpgH601E5hemUos02KIP8MWSpTRaIXIrxu/Q46SbK2iI+g1/xE/sUwTQ8nk2epf+OOpBgBi389i
qZC9pa8M8v5+PJPVCmujA/LCMLyz5N2xIDIVamSVF8TANZTOr4NvK6TaWQbxgaJhK6cu2LPrHjKD
HhVt1GJeiQHAwVCSOAblZodqqmZawoNhtawE3kKB4Eof6ME6vhRrPplPEk7Fe0fInRPnuEZZx1+H
6x16g5jekuXHaEhWrfUav+zBngVzfNyTdN+vTWboyxIRypz4dal7zQQqrdlv0pEg6dWkhHDPygqW
EoUGlllmRBp0U3s9jgawySEl0/FFP5UoVbXMVNDCw+/6uqhQowryxuv7eg7oX60JGa/B8lb7OLDv
izzr8CiDMWE5Y9Mbs5VMybTNGF9nmfqbsbQiqPiuAxfpS64SfRMWZq2vZcxSO8abwfJhjIuhEZSz
uh6B6P91Zp3FvxiO+NmKRHRrl1VwZok2DUIX6QlgjCSQsvYIbgXL4fe1U77Bk7GSggvZ/itJoJFe
27EK0U0PUip6Bl5VIFbizxFVrpqs/Q3/VGX2sCqhvr+YzyGW0aAb3MtMraWxgD+RUObYO6KNfq4Q
L6J0r9nGqu2IKZJnszULK9szjDHDv9DrNMQsbuN0dmVJY8uTeebMRLeUifUaYt4kZT4EDyFpW4HO
OCtaYOH5lTjIWSLEYnC0kGq7vkkqJBHqaUyloZDQsfOyxwh1+6gcpnck23yU3pgJt4US3zU5yoSI
HSbPyvkBhqaIffFdJ3Mwt2VWuedffcdp0iP4mP5PU14Bmd58edWOjiXafWujGDXZttso5n2DtZDp
uOaKijsqMR9jdX4yvygC4vvtVBB+1ZtAH7ExYWaSiLiuZukssrPrv8MlDeTrJ3IKzKj5MLFlqfBM
kyex9ct3WNHxskEGLh7mP1EHoNuF43yIqj4eERy3JjYHcCe5NllB1TIvv2lQYU5nCO2IHY6z8doO
32ykOMgvVh3lH9I2v4lQsU2pp9UweSDyOneB1uY6NdF0dEDH0SZbuX/5fvlNjnoraXEPjJMRUcB2
/7pP92ZtmU9IIzKObjYGt1Lwm8oc0F2Eo6qaSeqEBcDnl4IngL9iWYj5UO59nzJGXSPqsVDh+zF5
2UuWcDjgDeYyO7SWVfY3G5QhKvNu8IbhSwDqD8OZtnsH/6DJtPk0zOxQhqTfmaMLb6Y75q/omaHC
y376N3nKMI1a6slVC/LO0UEHtI0JYEYosNCJPFuJ3ySouCbMSjWQlZnDVzhoNCIfz2c0vfkrG03w
aCvd/DKsXwzhWDa4QDqZcTO+FvxdSwcXyz1Anic8iQIS7eJD8sb/lI/tOrOxD9h7ilxm/+LCSWKI
BUtUZgg7gF1SbA5KavheN/Hn0asn7OWS/Dc/brBoPip41PimUNzlujG6oSFiGR1GQQ+Ikf5wygrl
euyEwoC8Mg9FYtM9penoExMUjhP5c1GfosQnUmbr+bf7MrPwUppbSACJgiGKeT/p9dFqoTfyeV2K
5yE+q4JKQuBQ3qfwNfpD6R5IzINB/xkWo9jQFUwYiGUlIqyPyWuyRtb+3a/MY4Iao384roXtI2eu
Mnf3TSW9VRBwKjrtrt4d7Odu9cQQpkWGgXGMTXIz7BUNhh8DyFnJ2gLNwwFSBlJpKTULq2MpHlF4
wNUAygJbnAAMcn2oSYp5Z7/xEd015itwSwNiaKQvSNwTJGo36KEfIks9eIyTXjCiAH6bsXslSQMc
OuXBfV305bYSQVaWSN653QCUPGaEPksEdZ2AEQRQNLCbsESXbjvCzFDil7kBC3As37tv3o7bbH4B
3195sO4LzpLaX1GinEKs9P5UBKBUOVuNRGfDjgUrttxtS3Szcu5TW3oOYEJEMbAoYV5DQm84z5NS
RoAAyxaTmOzLzO5EMvlIjEjoknnsTBmTFvV04PaDSrrVM0pcFkM0l4ok6FjhZ5iKGX+LvsDRH4ZK
9jiEzBvx8H1wm5CELgJ0jV+lazN0MtOajiwYuIUGEB1UseBFmLE0Af5yLa2RwjfTyKfyWarWkeG2
vWryAPczo8diZai7djRbDbAD5P55Lz3EcdaY/oKsYjaRnkXje+BCaJ5gnJEYt7utuC7XARG/nVi2
/KvPiBLYecx3hpcCog3m2K/5S7lIzYZSAiFrHE2r/ODn/oLqJSFHde2jqZIj6UeH/5L2QmB+w6bk
0pI2PEE7KXDphAeWD12KtK9+EGUeIsHImoQTjXNt+4d94oSb2nz3XY5ohyQh3SGy84CcWJ2J81fv
HQNlHbw+8BQfU+rnJCTGY7yDIj259+90Ica+YAwo0dcnLbQATkyATX0eOysLgCG/HbbyOlRY0dxC
mHVFh5JYvTXqWvBBZxutW3s0zK53jINM6rNpJ5mFgX6ywVrj+8wtvJuviFJuLGrk1G8x4n8GzckG
IE/HW7n30QzoI1XO92kxROQGjDTzY0UuC3WWWXHTf0hWX5PISU1FJYeNZNrqa24x07T3JUTlKXsb
9AkXTSmO1arWnD2Yh8z0GTZ9QRmxHAgD98DMUoA0T09RcnXNJXnvGWfJkki2wi6fwZpWk+k/c8dm
3X1TVvVzhJenQjRl78dYWOrEsemjQLeeHov3hFQNiZOzr6xYCBS33APUlMfSGiAf8WCeEiq+GfwU
0/neeSottcYwbrrOZQMbWdAmnCSOxgKzvZUn0MM2CaB3zNBSKvVWGDIei0nK2Du/8vb5HJioXLyy
nLU6X9m10l8ToWyfipZPo6hA5OX1+NNxtrq5Ra7LESyhI6mbr/aOtd1jDOG4xkyr7wbHh7fNxg4O
H4fDQdqkD3iNn4B+Tjab0DE3myfzg5W8+Srn3fuJ871cPP38cPJVT8FPtNBh//27gex5Z+VoZ96X
5Lw6bNA0NW02gjnZLloFsEmE5Yhmxb35AUCzMIBjgBZB2utOoa+IVeV5qAZODnYJK+7k9m/FSBI3
P3JvrB6WxSv5TY5OeKQAGYunyvDOsl6YkfqqlAxwhoXwE5d+QYGSZL+UgA7TgULlZOuwJu8l4e1y
U5qGGRz8t4IML5UpMmz/V3M0fYzAN8FSa8CW8TjM63sMy0IfsjyT56nYnJRENo8hcR7JCn1HO4jT
MzpmWMKzME2DGAKx6AxIAuyTr+rrpfDUiRfVYS+f8agQLDSUoj2ntLzj4aMnud3aGmK5p4/7xvmr
ZEtxekWU0lzMsnuC3IBoZUFraoKxpPCnZ62d/ev207A+P3PX6ju3zKE2m8w0TyrWRhXk9Odu8Jp5
Srmxz7njmhK/Q0YiyMk3iRWe/JP3sCbja2ar3+Tv3Pk+6ws28opzSldFXlfGqGzlcxaS90Ii6hoo
zKwoeEEfr4hQgYofiXWSKyBiGcd39ecjIHOGFYpop/u83AYrV6dH91oFdaYNldjJZ30VHB8fpA33
eZ8ASzjpaZMxLDSPN0BhOvLvDRJBkoWJgvWKyNZu2PSvCTGfe4Y1W5igAFsqNj0AOAzQCPTEXjym
gL1NRpweRsUxw+Db53p/Jtw8LLh9XGnmylTMJ347kjAjv07SmsH04rFe0KcybZw8YG+2MszKkaIB
ca7iOKV5RvCyX8fmw7d5xvrw/BRsAhtZc8adLiRHr7mnVBMRWhZG2Ed+7l7DD3UDzRxcNFzCqNsP
33b5+gCghoDVhrBk+q7OnFJEvPXx1/OZzwOolnNU3PNa5TAH96jZNppKNr/G7/OJ+5bFrGItasvF
eVMqKY21inQGaKMdw0cp8CV5WpPpZNvpw4e8i5CCNo2/6Ye4PmdKR7H5tNMmrHXDE8bJrDOM30pG
C+abxpLnhTcxKCEFh0WnyKgAJuvarahGGGW+LuBGoT7fhe16lZAdgAhs1CNCaySs7qMFnI9rgnP+
48Kl5KGvNcIEgltr/45SIGToUbceVWuFFlNxjllNJCCY1Z5F03rB5xw2XJJFuwKa+0EW/SX7whHk
dXIQd5/aeXtK3uehJ1ZBZCnwujpZSlO1Kc01YwDF1txaTuyWq84dvuWm8fgT3UOrBpWmj+fnah/j
lI31STlqa91ObPnAMPjL6nPBOqW0YhMoQpDih8ToeNk73Rp40xgMWYW73U7aFGSTW+gs4v8fddil
UOnqDCjNLbFVTVBikC7tF/SzYa4iX1UjAl7ePTHnrxYi/itilKrKntQNXc3PfEYPXXZuc1PRSMXb
sXpUY8ZzdSF7di3HlIqKnMTlRTFTm8wugx3kn942NdocT3NV1Lpv9lkHSWOtAwyX87EjG1qzx/NC
Jx0qbJjomed5gBjCMPMLbeBXvNFAdHqFjcdSBaOn78sNUF4IWWGaCMNsGDs2Mzu0NIZbW2i4uKZI
maE8iOMwbkBRQQHp3VnFa5dxgouO87cW6JTdqacm1ZMeFArLUVzs6D3Y9mGD5w4iH1ayc9lPXhCj
rE0oKZWkZLiuztI3NRFN6/wVHzzo1opbJW7qcBZnsXYcLQcnF2QpkxMYaSQKMcimZLvfY5gE8ZCz
1i1CfpBdb+Gpt3F959NlDeOwTIxOmZgE66OSMQfhl9ctQhLHEWBh8mfOJqsfOxuvys0TZ2VmYkYm
S1bne7t5LVzwTJmYqEnqXu5BOifBg2oKBBMLcCY7tEnaH7b5hFTfSf+LJ+ClqaEXbqSjHiGXDaL8
PFKFuz2n5uN65Tmrg4iuKoboslikTE0UxIkhtzA1263amxUKxHMl+m/GI66UkN4a0SiVHgcA1j8H
b8GT+Kmihsq99WR7YgnqV/vjnUujoXcHQ+BUPpYgL8FOOcYHzFbv25dqJ1jf1/N+B/L4CP+4O4gY
xT+oBOH8ztZWb8DxD2fkj/j7vzthOm0W+f/D2ZX1No40yV9EgPfxWsVD1GnZlC37hbC7bd73zV+/
Qe9iR6K04s436Gn0TANO1pWVlRkZ0XFjM51X3uAIlpNE1Nqia9c3xOfHpu5Ak64neeaH6lTi5L7B
JOOEMoT9NO2eEBJQbNdTb6FH8/izdERuq63XJmfeqAXeK2ZTCW+W3IwP4JdlbeAZVpTRNb3bvIB3
x9O1d2ZbLRUhfpGSj9Z55pDC0JPKuMZgoTypQymd1oz+bCI52ViFS4DvBW55qgcBJYtztNE3L6sX
+v7+htBkpO97QIwez/4duPj1VMwcFWTmSj9ncQvIu8L4YvBysTmrNSiyJw35+9jYUgQ4r4yobF75
Q4V5j37AeGog4WaCC8sOLC4h/J/3qV1R2SKZoa/oJ/LBcJSPP2Ca3UezPwuIZD9q0iEUcal+/YmW
pAzuFJiup3LmlSohEzqvw9qGOLYE/GzG/tN4PICFxwIUE66j9n6sg54d4fkkb2MWJIKsxpNP0VbC
oGzIkK6x8Airn0NiFNqKJelp4ehMM3Qzg2A/lFkU2MFQyV3bZ93GC0IInzibdCt9iX/AGrVg4W5Y
cmFhFviUg1ADEwALkX/kk23b6ANDJYa8Pp7J+wHkhZ2Z2wGjtOILI/YiS1F/NKyntzeOTuBLxKpL
D/b7W+PC2MzhJDX0nKfnllNrpMwP6k+bnCDvTPrUqJxh0wBQu8Q+Ph3cRys18zSaOrRpxWEeg59z
BfkZZt0sCUXdfytfDGvmPEo/rFwuUVHJJeeJBmvir3g+nSaSpIXlWtp3s6CG7WtPrgZM4CZI9XEj
6qOq64tR6tLem/mHlI9CqOEoU7h4Rq9Rz5L4qzdAjxHoP91KA5nR6yIe8b5NBRkVSAGK6py1gg01
XEWiL6FnS48PcIS4iH66DR4xq7+LBf/p8Nxuiv81Nm/cKqWWyboolPCq0Hd6DIEPXSUU3BWLlu5e
sdAR+J9hzXu4CnXgeM8LJLwu0Iikkey8yON4/8V5YWPmKoYSEtYS7/6mMD5anwA8YfFkDXKi2FrY
f3dAC3DuF7Zm7iIbIW07uLClrXa6AFyWydu9kbzvm6VWceH+yf1n6mbOApAQaFTxDDwgFmkqTX0c
do2R23pFTef5+dnSaG5sre17s92DxWL98wOGwMU+k/sv0IsRzxxIr7m+55bYmJqZTl3krm02Nr9Z
AhHeQfhdz+zMiUSB2DSh6+EAbFodTNF4oE0sHekG+SDUjtb0JaXHo75EtHU/8rkY38ylcF0bu8KA
8b2ed2fFbHbjcX+atg9dfB3d814TzAda2awIPvvZirZNWwhuF0tOtUY5NIOoEdIjzGtgi2cEWgg2
/270x9fb9BPnBx0KHpBQ4JEbFefMBh5b5GWZCJIjyhm01ALSL8F4pmhmbgEyh0AJov4GgvnZ9pBS
z80UdhoTyTlSEvrJfS/dYXfDnUsjs73RNn7MqG0moT+d6B/VZ7Rn6XmT/OzOkHcWkOrRh+3/g/72
npu8NDvbGqKYyW4+TmZ3te4HU+N/ha5n16lJpVsggzJqusam/Pt40e5mSS7tzu4fMWtGphuSyWkq
GO8vWRI4JbfGCbx2S0HJvU15aWwWrrKZWtdlkkvO2FC12Cfuevz0Y0vTlxgp7p60fyzdBK11JbUu
xDgxnWdgoYW3aLtuT2AfXBrR3TTdpaFZdNomkeQ3k6EIlSAwCJvIp4Pd13pCFwNvSstcRtMP/L8P
AXB8+PuLJHooqrXYTAsWETARAuVNf/4us1AsTuDs8oEAeBtXeLDCTKmfVUtBuVsBjCvf+M9eSHR9
aSZ/mz4fDWzmscbQayQBWmQOcvXnnYRU9ZlZsQUZNV3+Q/XV68RVO6zxr3VEp+3ptDZG+pbGAGVT
0Nssfc/dq/5yZWfeRhCKvh0EfA+qTmZiZFb/3BoroVt8FtxbUWjigrcJFSBInMxWtAQfXNMnHQwx
KdlpZx50sqaH+sDL0mG/F/hdWpotqtgyqhY2sDS+IHxmYqoQzWzhaQADhTudEtkEm2nBxdw79ZdW
Zwur8UOi9EUvOaFGhkhPLLZG6mx8Qr1nYsPikf39u1RvmX7mfDNB50IFMFkCr/sc6dRCKr0uB0ly
zmcOdEsZAI+EI74paXq+KkrdJYaETOyRNqvEBV/oYC0MeukDZosK8VKEibwoOcBjup/QHuaddsX6
1Es+RZYCX5uhk2AoLCFYsHz3Arsc+myRw7JnmD7G0NNKL15RoWXfNbrdNkg9I9QgivVGWeAi/eO4
pI5+94F7aXq20kjIenLsw3T+hzf60hF5WwbUvXGBg+t0/l191zTKupsIaPF4naGnbGHW721wZUIV
Y9E5iCvOxs5qKQY++goS0SD1Ouxes2fv6MfkdOrefNQ1/z62d4fwTcPb7B97swEnCfo5GgX2NmGO
+NznqKy3xEUjYP4GODPy34O5BS+ztpXAXJoZvjWg9Wsl/AedbRogh7wo8pBynKKw61vB69hIAnmf
4sToW2JF4ivHzpTW9VRbGVbd1/EojgTAnaVzdudsX9mdhQ9JqfguutsUPMfBSw3SjHOBllbna8RZ
exZt0fmTgvl3PX6s692KsX+UxV6xpS+YxRQF1OOGlMcXeCvpDW3IX+hpPb6exfV5U63/euawWlj0
e7t86gxQoMkH/Sb07FzP9ZCDVyMBTMzpoqfA4XUUdIZNYk5pnGO18S3p/fEu++XqmDmzK4OzIQ5x
Gnhxy2CXAdsNJUKfHno9WLGtwZwS+3P94u5f1gbxX3/rSwANADJQg7A6Qg/BwqdMl97sU0TIdaJn
CL2ZkAmZfUoFBcte6yrGUT0z6hMiKo76VTJWGTxJ6FPi8nUnvGejQqTuJ8nMqDmGnR5oPQnYnOT8
Z5HvpLAkIVxgDCbQVRRuO0jIpYdWpW1vM3FDedUpmb0/GgVof7+TJbzovWf15RB+6yIXAdSQZ0Od
Q43T4V6qH6G2ec0H5W+j7VzOyI+MXbi0bZzH83YvTLwyOgsTh1HmOjUpGIdh9RKxkxn+ZThD2owI
Z0xK1APldqxzYoFlOS6hMe89q6+Mz+6i2E8UP9Yw4rQB2Pglilnde5KF5yHXswKywcwzny6kve+g
u3FE/tkoc8qIQlALsVdzxpF4WlSmq1KOhyzcd7v5AmWw8F2UdvPHJX8UiYwifGIRckuXwcJeFWfO
eYwZdL7xmHOBpyFPv58PU2kyN3rGQBsp9ChWC4s8zePV4cCpQF+SCsFQqNjfUJupjcoybNm7jqdS
c5ft8xfRCE1FITHqhXuDtgYQPTQ5LBzK3x37yO5sc5W5Gko+D7sVZ9dv5QZCciCRr6iwQiJFd3Ys
CmqxSazKtJxUNy3PChE+h779EhuaDPBmasVUeHo8G7cJ6N/ZQLcNJgLkTHM3KbFZL8su7zrFqxYQ
tYpI+4Xi01eR6KX2wrANkfOF2Od2p89sztyT2tZu6osCgNbKH2GjHSW6Pi1RXt2WlK6N3GQ0M3CH
ovPOdZAkS1a49BRy3uR66xvyU2Sh2UZ9UlxDgnAyaIFM3MAo8v2ARoIf//UOn74E0HooSksCh/+4
vom0YmhjPpUxXMFFwf/wdZgIpcNKT1102Kz9fmGn3WbfZwZn88sWUuknreQ6fbmqa4Ct27/NTtmN
RrnfJw5cthkgO8ivFuzexlnXdudaG2mbpy5m3HU20c/mHO0zkhgQi40+XPMtCiawHFAG0+tFezq+
xMeX48Jevnuy/5loZXbC1DiLOaFSXSeTCFuRmiW1wRyTJ0Q1cNiPjd32j0yDRb8qdFw1GSLEswxU
4zVazYo+42xEyz2GT+nWNQYSGsA0UXENmnDgTCGK4Vkj+oHek3aqz6OX6+Xn8Xfcxjmz75jFlNDO
VbOMY1zQCVhRAfFqg9/SSA/0wPwJjbogPxvZeGzztpF2ZnO2o1Wf4SAX7DGODoFK3ey3ZvzHMYOI
OPaOdB+iQD5lc8Vv1sPbcbWKDeXzc9A/T4hylyLbaSvPnSoU7wEvhvoe3hOz20PzCq9yB0Q66B15
9ZAEHJ324J+TvUijtWp1u44j69io8JQUV9q6/gjXJV0XHNGXutruerXLT5llIgahLxm3wadU8Uqq
33qWSsKme/E4Evbotmfsx4vATUObDV0DNSfeLtPY0ehw7VZytashP4RTjjil2cOPGj2ELlCT8lEg
+vvY2M2LTYPMEG5LRZEhdwhRz2tbCaskmSZjk0k1HcBPl24YFb1Qe815bOc20flrCB2SkLYTsKoz
Q3UQNmWhhAhIiJ48Nx9thPSqfJB+Pnk9NtrTCil/ZZFM4DaLdG12DhpsIyVDyhOynjlSZphLMSTb
wpRNBO1LEkv3HMck240HGX7jEYBcz2XUd1oWZrDVTtiOY7syhVV3ij6cyV8QgHkg/WW8iG/ZAfUq
wGq+cGy6TUOX8MX3rv6rDxGuPyRTC6XJUnxIIRNxH2pr2TV42qvHRvlT06Qhebega3CbPZzm+WLs
s+Ma5QPbjxFMvm52vZ7/Nc2Pj91ms1nlYLOrDilOsUwPw7dTFaQ5GYnDTVmB4h3Xc7qcpL17glBO
EyUBmsjoVLqeAI7LIhRgJMaJPaPJwV+1Yb1DXkPU3Gw0S42p3O+Dd62nXWtVmrmw1ScneXN+cYUg
XQrQBPqPZ9ZzTfSbpoMTVYi7S9GjFFAv1DuTB6fv32zSBFmiOL87YCyBjC5knhN+XcrFoyoNmSjK
GgXqtdyhxdSyWboUA9yUd/HjJQ1JDjw9Ic0sz+c0d71+aBr/xKt7gAxoEtpCdMyZsyyC/DY1GZoY
MugAXO81Fd7VjTBSTPCQryV+I4XGqLkL0ebd84Z+ckVAZzkoCX5dzsWgIVtfZgEwHaeROfq13RdH
sTv1/VuF7F5O1YzyxSs/1ESozi2vh6NitCMZX8PuU1Foix5lxct0YSR5/M10NNACOmZmJ+8UQYdK
fBnUS/HiFDnMN8YkCg6JeBGionMojafkLkS0W+8kmIoLLYT4LCoIGOuUjA0RM6oKRlpahUcHPNGS
p9hbCCl+A9L5B4BQQYLWOQ+CiDnmUKm7pIoLyT8lKWp4TyoY+HXEcandfdai3n2OYJ7Wq9cx33HF
e52DKEMGs7zylWUU0JWwCHXJTMBSYKo1bYQptykaGfM5PhenRKOcR1j5WdRIYLSDwUpGopgQmeUs
d6upVDP7yJbf8pGO+8BuXIIOdE7Ts7Uvmy461P+6SEQ49c6lkBwKEyIwpAl0/7OD9pf79/ERveuu
NEETVUCapl09i638qnEl1pX9ExNS/1CQ8MxTde3TWDfBCE9xgHQDeMSUPB1EPV5FupE/ryPzU/lc
Kbak16a26rzF9M6dS1JBrQwsJtObDVwmM8ed8L6oeIOIMzbuuJwEI82fGoUlUumtimLX7oKEMjHJ
XtRMT5mV5L6UPWmfa5k24tLpunUp+BYeKoQIg5HFn4fBA6pc6TiEwalGZ3JuD5wef2KFi28pNIeo
J3nklB7lOZ2R1lMc1JEqbMmAkoIXGHxsMrYm0TQyuPatY5aiw1tnhAQz/sFZQtyCavS1i03ysIiy
LglOvs2cfTNzn6pwxf5UeHrv3YLkaKrOSMT8Gb+T6CNkd1qIZgF2xf9rELSG7xCxhdBeDVkyYRYv
Z30vl3VXBqd4eNJecHykbXJCmaEZjkwTgMXHLL9lZOBHnVWt4kVpF+7dOy8zEM2gwsJN1xyU0WYT
ETDJWHI+E54KAAxaWo00U2j2XblvmcEMm64Ao8i2JWWzR7jKlM99Zhae0akk+/IOkbRzGYR9ZhUe
wue6pNJCEmIK6q79zfXXTXvswkOXvV+NwvR1Ndp1fRoGuJjggsedlj27LGlr/fG5vvNAVnAjoCIg
QEl5Yna5NliUYzPUo5+cQn6bQw/jk3WNJtQLdpPtXNeEiwkctlxxAvFPWUjHgnhLCIbbBCeUtiEZ
DmIeFhUwbh4GumkZsq0QpafGSqF28+S+A+IF76p3b40dn1hv4Vq5c1Cv7M22QCJDZNsNYS9lfzRc
d0BOPp7V23hmGpCI2B2RlAwB8etJ7ZOUUzwtTU9gr/QgCPzTff0/utOmqGi2V66szPYK56KrUvbK
9NSqdnPsN4JZb7Q1ktVeucp0ccM0C2dn2gtzg4KmKhBBAKKFnycVgPeoGUHws5Nb/tS+2devbbZ9
PHN3no7gEr2wMQ364gBkwaSNW8BGbp9rnrDhRnYYi92UA6pSj23dWyURjyu4a0WUFG02f66WeHzd
1tkJsUQzGMh2peAdrwzulVnsJLy3Vpe2Zscsb4swlsYqOyl/uhJ+h7Ab399G4StTH+Rz1dCqNePM
eDzAO3lWBJ6Ib2V0/uNW+mWiuJjMsCmEVAuU/ORDU35EAKGco9RuGROyw76wbSs9iQz2Sfgp4pEg
n11HjtesmKOnbRnpI+BCwnOk8FYq4FgdkUKdT2icrhTlXDOvTWWPlaFWdhsg27IeEJmgRW9AnBjS
rHlxl3Klt7sPOUpcXtOxQjg9fw/nqdD6QdcVJz/QJekjS3dis/AQufW+MIEcAjIIMo8X9xSOXsxX
nFYu42pjcQLbN+n7lxIwg+CZ7aTVYKdH+fnx8tyWHDQVBG+CDHYpxA3IXFybAxpOGFi2Kk5IhrYN
UTja2n5p+c1etiu9fOaeJTRma1GEePOvXFjM0mGb/ND1gcYH4DRryN4hXpnTXoRh0iVc0GO8PcB2
oETzkP4Hcrgj7c6tqPbUrHJx4ca55fSaRn1hdJaaVPqOBXoTRne9w5++zK/wJR71eMOBcWZdo7HD
NKhigeTkRbJp2K4eT/q9Jdam1wTOPXTH5oc+r1pX4Lq6OEmjnruk61Ur6oEq1jQ9/QxqKlUsfWzx
l4n5ZpZlHoMGAQgH3sDrZY41oXaLZoBGky70Zoa6YppyhOMN9ad4bUBVVBDNSBnqsnqcGlxgNhnp
RDo+A2dDgs0g0xSVt88iRA6XH3REZjFajUqIBvm0jOno0eqp/05z2gMy0tg52G8D2oy73l+VyUr+
4ivaMqsiN3K8TRaZs261B/CQnEjnMDAFJG3zTcT1fKCOrVSefIGwdUzj8i1MqFeYZTRQofsIMot1
XzXfjN4H6bkXdbF7Eb5RZJIkkPbTVAODmymohpasQpR3KgCuS7sFjIrXWTxFUQpTVlqv+8qm4fRM
M/E/JeSzHy/Sb/PdbJGuRjHblVwR5zIryeUJLe2BpisAHCk7Aaxc47b6Gb+AlkAJyLXSb2iBe++j
aoehySmWO1BFXVUhjcY1z1qDPsh6WK+61NLGp5jdioyR5WbpUv9ZEg7Zk/IRPAu5EQhvXgdFSRSW
B8M7iH9q11CyLTQS3bee2ZSWIK9l7ajgUfddhFaZ6EzwGmlWFR0izhyZlRuZvETLfYY3d74fwtyI
2oKKPhktNEr4+Cn+mpFIKFMB5rdVYbClybV06J78r8bXC41HKge/njpgX31pYTpveztnm2K6Dy88
aVBXglyqYnni16G9Y86HxkoKEiOXZrE6yDt9IiO0JeN3DslevF6N1CqtwFwq/0vTss2XVUbTAKJL
EKFwv6+Bi+8oWsYHMZlanoRD96P8yfbFvrZ9kwMJhOckWzOF1sxhoKMZ7T2i7CQr3ENBFen5U0ze
KNguIUnEQoMMvYYsfYWW72klWbwZHMKF1+OdFKTKXX7p7GE0lJkQVYxSnlilomn1M7Vryy/ps2Rh
VSPTX7J3G/1c25ull4u8F4TSw8xwh9KsUK+ZFGtH0IKoum+6tmtye/EQQ7u4WfDAd8o0V5bn5Ugh
ZeUEPgN74xi9eptWeh7fxV2n0qoicvM+DjbijkwPo3UmYWvwL4+POn/n1rucaWF21LtIdrH9MdPa
iqeBR3sknYEGOns4CSQwUZPTBTvbpFR6d2m1zoxsI9gTOOXxd/wfe1MGmSyawUDMN1sBCZXQLkmm
79gUn/Kxov0m1cvR5GW8Pjc4Luyk9xjbeUqaH/Ytf+oLvUCiZV//ZUOq/VFWSZIQaV1YWWuEEXEJ
UxGtoAyYjRpz2jXRoXMYzurGrUtrPdHbvceT5is8tnAi60h3lYUx3QnfsbaKAEwB0BS88luKvjhv
XDfEWqIE1WnodL9H8PgjZxpV03jV8FuWLWhYMPtS+devZlhFDIWcgqoh+TJbUZVtEymQXOxl0XBj
0rz2vU+UD3/jtS/yEqPrnWrTZE1BmlrFo1n59X0XYyxEHpAcJqxOPrI71bdf86Zc78rsDcAgMV+N
4R+pDUgtWAEUCxqaxvxCRHH36F58wCwXF/qN37FZVJ3EyI4BEkXYbdeRrVabfsFL3En7XY915pXk
MS19QcVY2fWOOYTOaLKfB1AHyTRZ1VMrGzJ+9dS2T98aUPkkNt5qJKYprY3PnBTmT2yvoJyAq4p6
5tKr6s6L4GohZgcIHYPCkIjTx0U2l6+SUCRy//z4lN4SRuEmU5BexIMAvSk3p1ROZaQ9a+93R4fV
eyE5sbSSDkkE/lXlJA+borGY3FTAJMQAMbErauRpjbp/78GLOFhscHj8QXcyNtMHKXjT4XNQsZky
fZfbT/XioZWx+gqu8Mbf92aHuA9RUw0NUGY7QsJHYqmqAcRDGPcpptLfeJ0uATjv7UE8LcHKKOPc
gVn5+iuAVpbzQqqxB8HZ3xSm67+O2R+3AsDA7RfeKfdsoY9WUZRJLlic5y6LPIq6TvbrE/DY9R8E
Mgwy3EgWov6AzPfC9PJ3IgZ1QqYCpKIgqJ29AX2lavtsLOqT0G1U7qz+MOAcVhSQ/5DIswSpoqpn
FFW05qOF9Mq99yB3aXp2rjk5T/IgzetT+Yf7igSBCoMuSjSrVZBHBbQijahnL7Jk9ftKDGgKlEFW
btSlh/adEjAQYRdTMDv0WdplEDWu6hOUhW0nfJHg5t4V60VFsvig6PzCEbvrUC/tzc5xK+ZeznKw
57JriA1G/K6AxmweouJyrDtbbSgXEZajSrtSHK1d8KZ3Iy+NEybc/e8FMltxTRjdjKmb+tQkKKjk
m1w0xIK6/S6vJaPUQlpxaAMoiCs7C3tt+snz6PTS8mzBh7SRuQotRqew6kiTIihWEpqMhseiEvgd
VfpYf6bFn2R4qZoNr9ne8JbUtH9//Bm3DDBTKRARsgCfwrLCb8B04VEizu+lWMEEDAiCn8CCLup8
SovdEBLtlH/8qPujhBpOYHL0JNnJRjVCoyHVSrL5pSMwjfhmRlBmE5EJnlgrp9N58Sl+FDRCkcGl
t9HHsGsLA2lGdcqMDB3ENMdPJttEoq34NDhzB7XTs3z1eDJ+o7+bLwDrKBIEKm53ZbYm/CS7zldJ
deLOmSE9dUgI1nxMRNZggw3eKYA4VRbwwlVvDhtwi1hujJJ8+F3jtbUuS9TBgjMEd3e+R6WeKoEF
+GDbHR9/5T2PiJze/37k7ITmbsFroYRpKjMyFDTA7ZpsihxlWo8ianxs7La1atofGg/lA1DZY1lm
4ZXEJdA3rUpcgRQEWTKxR/QL4KGpD+fIGWzfQOpvoV5192RcmJztg0ZJI7BXVdWpjpBNxMPVd/dp
qIfKwmPgTgHxemzTY+Fiw5VNmEF7/HdsGqhG8m2DtjhBR9beQF+EDebSrQCis9hIQSn9eF7vLuKE
6P1taQcx5LXpOI1bJW/a6qSuuUPnxbQcYSVsDrGycIFOl/HNnr6wNFtAbuxyLfZhqU5BJN+ljGR6
VfH2eDh3yjjTVP4zntmaeULItSLI1E5IqZ2YL/knLFYpMBzCVk4Jm9n+rnIXkol3IkBw1YscJ3Oa
xEOX43oKmy7wRKWVQE9d+0YI3xjl75KwsEd+H6Sz6buyMnMJjdurAUiyqlO3HqhoNN/FxIWd682q
MGo9fvI2wlePpBxHWbOlAX4XaGe3Bmv36IPt99HLEkL+ztbBrgGh71QtU9GDdz1urZSQuQ2Z6hR3
b4ECqe322KItNTAFvKG7tv9PpvnC3Gz/dIEfFyPjVqci/W4yiKuoX3kULByHu2spoiFoWk4ZOivX
Y0IEHo41pHlPjUYj9ycR0E0RLQGC7xnhVBU3C8shwS/NljLn+oYZwrA5ea7hiVDMrUF2vtRWdnfD
APaDdi6UX3h1focwpSwyiBSbU6nHdq9zuvjtg4N0RFtqiTZJQ7UDmtjqIbLxZPSfwTIOekMqHACt
MMQVr5fk5/HZvIP8AcQfeX4WqQZUeed5MK1zVa3IsubEpaSwihP3xTa6Z2i0MmvkuBSKpDQajkUW
NB66tN2g8UoxRbpp0RjWk2ITL13093bw5QfNVluJRq1JxbQ5KdxzINMs3jDdOogCXQ2JJ3oEcDSk
M8xEJbzQrcczb8kQ23iVhwXXeO8CgICRhrY4FEDkm4dMz/Wl2rZlc9okKLSDO8xuD+NKeR4OA7qh
kVyPjYS0Wz1fc7ty4Rq/45evbE+79eLycYVCbSMWq9KjqD5yu7rPFu7uaT/PXRckkyagG9RLFGXm
k4dRrPJkbJqTkABo1u/qfOM2q7h6El1zYYtNTuDSlDbhcNDDiBoHUHz4w/VggpZTlUb0upPX6fUZ
cCZAsiwAK1KQP+7QyDlsPbDRqLTTVygsPjZ+k3dC/UFE3waQSUCRqsoctTr2mTjmcdE6WWifRxyx
+ss9gOy722YLt8F84/5aklElhCgLckBzlc82btwsDvnGaWLCd8k679idH0JJzK+P4WADObswsfNN
8t8GQVY4wWbQvDdzWXLA8mFdqo3D8MgHo2+wFasF/37XxIQbR+kdmJw5KAdS4nEaaUHrxAkqvbyP
5pd/6dx/B4HmQ8CPJA2F8NkTT9Z8Jk2CsnW4UTYZ7akQIuJ5xcI4bsoOkxlASLA0U58jqwnXe7CR
G64dJzOlLlvlVrXUtbruXtW1t+L0VGcMxQigaVPYHNWszM73je2veNLB3y1syPlFM30J0HIiK6Is
Btbv2YC5Ua1GBEutg0JLsMKLSgUdAUkYyCVtfHbFbvnMbr6yTYXqx783rWrIy0DEAokZfMdsEtg4
VEst6h0ZlYTAGHYZ1OHDffMciS9S5YiN3fI7mX+SUiPcg2lvwf7c5WDkKrBVSI8KuMShXTQzr+V+
EWZF7wSBTwsGuEf1hGpUJdqVsvByFab1vPY5ky0BjR3AcQAfOltvtROZzvMa2FJYgqtVC49iuxNR
rGPQ0wx/juqX0iZ6iBecrFiJ6NO2/utWhiyUZCjf/God5a9dtYnR6y5sIs7KUsMNSV5TmVsDhvvC
1Ws5M7gIaMdCXLp7bl3m9efPVkoq3Y4pFUxVrdg8emA5goqf9xxpP3FENIHEGo0//pPdwQFUKwJM
gQ0625iBL7qR77e9E6l6Xa0qQ2g2+aZd86KRv2XcywCeJM1uo7303gAd+J9Yh8oMHteIRLR54Ipe
/1phx7p3mvJZ7Btaov94cAmOM3EBexQ4wuerVC2Rh7GZ0OAymnWvnNovfMc0sdf7RkMvNK5EeAlE
m+Jsj8pAzOBh2bMOm0cMzXkxQaw5pAtOYHp9XFkBggNAazD+s+gTQRXy+iQUGc8MPVqynViNiBDv
hsHs2CcuNB5P6k2vLk4b7KAG/2sHXvzaDraRGwX4a6c/aC9ZSap1b1cU5WDH3aoMKT3SrpPt9r2z
h42/DrgF335zI/6aV3DxAkg1pUyvzbdKC2W9DOalrdfvgs7Ig/eWQzmRmwC548Job8qHv6MVEcXC
v0oiEJzX5oZG7vEagTkudwpupRSrKjUSATpMIQkqhdZjvvIholwl+S5sms+gqD6hf0XDwSqW3Pzd
FQZuUpaxkfCQn828MEZpxk3f0pcgL+5jawx3JfMUCYujniZxvpcAjxRkHn12cO+zSR6lQkThNOAc
qTLE4Zg6YkpV5jl55qf6vo83TDnoXnPoGY4AxKRHUbIQst9bZjQiATvDI1cBOoHreZdVN1e6POac
uPsZNauOj3wDkyzY52NHKtiFsOcmKzmtM+ZVRVMIdAbkm2ssG9KodxUWRIPgQyGvGyjYfBwOtmO3
oKbevjU6wN7kxUcT5er4+vhI3VvXS9uz2U6Eitc8fzq5/b6pXstNAdB/PVqPrdzg836HqEqAtSG4
m2pM11PahEnQ1UrKOTuMDeyQooV3DuTtiJlRC2T/lhWBIdp2OBIZIwGb3Ukw8Otz6rofyM8ihdDN
w/W/PwgxFFh9sNRzdFSruGFcyC7r6C0olTPqfOw+zuddREfamJ1V6PG+tDarl5f9/gi2rbfH83FT
eJjMw4dBlVRTIX140zXbAYzcRxXnKJVRnRLQNcRySQXk38O0gNyhQHhEkMd2fE+UdK09LZi/d8YU
IPJwKYKs7YaDKxlaD6FlyTkCUpox4N3lqvRj4JWOWvvRdwkalU89Lxm1BLHCSBc6p0gmJbTHnzH5
jPlJn7hjeXg3QQQw4HpTKGhLinyx5xxeNrPYKDpUtT/zVz4y2+4UIJh5bO63JD+3Byg+nBhaKFHN
m/mwspHUKo84zpGzfcRBBdUaew238R768HWHDoBRWgmx3rum5upVfgpfRSjeyZHVy46QENnbyhLt
IT4UjgbbUujDJeUXsF2xnfW7/+Lsu3YcR5Ztv4gAbZJ8pZGlyqqqq/uFaFf0mfTu6+/KOhd7SylC
RG/MDAaYxiiYLuyKFXNDnanwy7XBfzc1I35V4FzisKCREL+r17s0jS2YPWo8HfgK8cd8TFAU03cK
GLZeP8GEeH+PFi6GiUogcMl8+u8NgQpwb1kuYSbtWfsAMh0c1H/v//7CkV/9vnAEM4kqqiUtONT/
IP1hoFd33x8tY7u7L+bGM+c11P8uQ/RHbJRW0n7CMn4gBvEmr1t5vyvbJAJrCnOKqkrC7yte6Nkn
5fv9z78p1OHMr75fOPPWmHqZ9Ph9zg9p4p/hQT/0eydOXLYia8EAXIkSAgtbG0qztCEqPP1KfOOU
Pt9fy9pWcQf1IvNTJqGhTfz31c94g1r9ap/NmgD+5xcCkinrOoNfqcxBP5ozBxbajbwuQN/9J+cd
WGeFW7nEX5StFxLnMKYDsGs6xg81mPJmO4+KgwgM4JDfwNL502Z82H2ugagWnJKrc+JX/kIoWhS1
uiiwTAyvIK70c2e9/Ll/UktGCToG6SWkBxExiTFmJpEmG/nwrJN8oq+Kyw690z2lGCJ3HFaqXgsP
9EqUcCvSJBlNnU4Y5fY9O5q+njjqcY1odU2GcDHsHtmKWIMMuXIb14kfurUN4wZKMCgWoisEBOh8
QUwuvJ04N+VWyhV+9YCocwEa2IKidnLW5NxEz7yF7EKOsFuYBKHqEszoOULZWv+5j/baNnsChPZh
jeWB/9K9FQl7JmVlWNMEKwIbf7gSii6ex8UqBB8QAZLBshS/XTQOsLFDsJoPWtsn4Y3ozKjLhs9T
OmOu6wug4/pGQ18BfVl7jAsa4OpA+GO9eIwEsPZ6jiHoGL1sfmWu5g/einO08N6vRPBPuBARGehW
SCVw+5PDKTqGXu8Pe3nFTC7o/ksZIsAqBTsqSUGFeE5eum3+bntrYzkXBcDFBtUQfGxTdHPNNFJD
AKvgTjiKFwH4fF9jrf28ECBjZlHJ9AI/33ymT2w7TxiNfl/CkvcF7Nl/VyBYYitU1DaEAuAN+8zB
rXoZnb8He/u6y1cOfG0xgjIxJ0b7EZnOs2cge9K57LyylMXXgQGzqDyiH+QmSZNnRdx3CvjsweHK
nMT523jq6ly3BWvMk9//ESIcSUunqs8HCIm90rf/OY3IFeHFrwunIZuVUU0dfp0hUlbdDeh2DAyp
WvOCbwr88L+u5AhnEaVJnzUU/O4epgI/v9O9sVF2yrBKhryoRy7WIyj2YdYGKC2sh/suBSbCn8ut
t3Lsi2r3Qoag0nEeMktSrOX9HWl5ID/gr2CWdxs5avD8/LwGVb3B9ol7x+/5heKySdKGI6z7Odnt
T+aL+/aKGUnHjwcvePu8v7RFFXmxMkHds7mshySz4Vo+5xt9H8zgcFtbztruCZpejzOWWi1Wk+4b
JwkOn8/317Dk6l9dNUHPT2hLxhhdHM/pGD3Q/fn80oLvwVkRs3zRbJCfgRpSBQ7/+lDmzKJ1axh8
MilFd+RfNMa8sTWWvSUhioGyGow8WOVEdF0PlpHUYjGIdV1rO/kKIiOwADj1ih+xpCgvxYiPpkSH
2dRhIoK1TXaI1bfRCvB46V5dChBeTNhEptTOEAAUzGf1pn78Tg/T2rNc0saXQoRnErKhnUYZQuQc
8xgbR3tme/KoHCKv2bH/wc5fyhIeSlqB64iMkKVulSDcsf2aO798JKgBmqiFAXkhaH3wHoHVecR8
j9lGH6mj79MZPtHKS1m6XiC+MJBBRAbH/mrPu1AsLenTrA41DRHQh+bV3+gR2Ri3dJEThRY7Yizq
+/8iETkXC9hzpN/FfP8sR1PLMFbhnDjs5EQHNm7HQ//g7oA8fDa8P9Kmc8fHtdO6mYHBNSiYev4j
VrgaEwvTUEotDbMoPEN20leK1jew23mfz+B3+/xE5yH+anYWsKkGOM3WvNuvbKwYBVx+gHBfZMxE
7U2GD8BOzxuYwPf31stOpu88Pb28KA+vn7Ef+5+7P/f3W+Xm+0Yuh6iga5Z3nQgvm/bhUMhlys0h
JKO3sngj4MwtQc18eHB9BccdnlPU64AhdlZXvRTNfYFU/r904dkbvZqkrQrp7++QftwomRvuyT7a
fj+gTe4VnLeJR7drALdFX+NSrHDamGqhtKSB2BC0YNYfesDAUj7B5f7eLj6ei60VjnRMSl2OakiR
iffIWUhHB2GkEq84sYs5hMvVCPbSbNpOynvIaQ7gRGTOaXjpTkbuAVv1/GdFh+pLxvlSmGDVsjZr
JSOHMP3EE2VD7mi78Ml++QWGsR+Dn34LPbjrvON7xIr7Y0GemMI5mEs3KTHEqXWkJ/oXFKCR9/p5
ePv5hlLDiuE1uKt4c6dRf0UZGAUegwiqsQ0HYmTW8H8u3sdHvjeRpDIda8v5QMcdP4rzfq8/TQog
6LKbFb7z+3cGsnKMAa53pd8Cbtl4qW/h+h92fz55QivaUPez3H5+/lnVecvKB8l/QBoMIDpEEI6m
RjmbCiSBGl99LoMRw3DObBtv4m/1ftNsGyfah7/pVnMPySP4FT3moWV7f/+y3uCwvzTgxUcItygd
C5bNOT5Ce8wDDc2s+Wtxyt7sUwVp0SY+Vk9r1Ipct9ycE0AKqDmi2w0h0rWHVA1mrZXVjJRu2Zcu
J4Zy4UiVK89w0d3TFE2GD4ZxVKADvBZTDhZDE1+FyVEfaH7dz/tBBzzDA7jKX7l5i474pShBsaiD
pJHCZPoZELV5b3yj+9hVqq3949NMAcJUHdDsfFqbyCMr1EdL/tOlYEHX9BYIWbW51M91kPh4fS5B
w8CaQrsFwmECF4yUCnCaLQMLJcRodZMmwB6Z87lsKseYvqXt65RuK93YfhtzQJOV2tHpWslqYWlo
F0L9GwA8/FuE7tJRn9K+7eXz0Tb8Zhv+Bm0Qe1xj6F6wRFdSBL2W623Zq4jbzqnxGf2UOrfHlJd5
k49/pj8t6CrMeLXKdGt68dp5LwpYiw1DNYUXlxV9bmoIR88lxo2Eubax5/cmRq0d7XYRdcu+fgXY
utHd0HiL1c3Ke79d8LV0YcFlW3Vj1SvDWe69Gd0PVattQpY4pb4vW90l5q7O1CMomVbk3hoQyLUM
UJlpYGOUdcHhGPKpsyaLAZY0bfL+IJmNM7MZqM3S17OHePqs7U0agT5sPBoGZnbY5gugvNuWuWH/
p+1W7NmCK4DPAQkg7ygGjvXLllx4uHoUqWZm1+PZ/N3oz3P9XM07Jv3oP0kP2oVX2NBut0YPuaAm
roUKe5Do8HsVHdAsSW59S2n8unP6MahMDKdMd9P0IbWgCdpbbPjFvCl9HBTQEkqJM9Ofk35q6dvK
mXCDeK2Ir79H0JBy1Q8Jbv94nitvokczg2FkPqFo9nyOlKfJUVPmreKkvnzLW7EgqQF9AlJMYuvl
nA+sUvphPMsHNXJN/cVsxm2kGtum/JFa3zVzU5HiIc3Byf9qox9xZKey2WfzXutPWu4W1dOoDE4b
n7VpS/RHK6lWXCu+7nsfKJxTH6OlrZGBAEwH7aO0pXibdPFRouq88hpvGoGBjMU1/O9WCCdgZlMs
gc5zPEf1exa+muB7RhYUffhZuZHI2UTz4ORpgD1hC4pDXblqeJKal1R5rvNXRd3I0feVO7GknUzA
+NAwgWI4GtauraaRzKWlRcp4tvPEGn1alJkb6Zn+056seUON6m8LbPhjbVShLyvjUUqBkkQZ++eQ
W8VKEpLrootzQJsDePN5RwWI5DDq7gtlcPlI4yZuala3QZ5vjGr3Y8q24a5BH4zuJ/+YE/6ShX5F
4GYARAKkWFw3Bk2OU9h2QSZLTq7Yrk1tt9jo0bRyufjlERYF/QdICAhIeQZHMKbh2KApRVG7oO36
98iaio1tS9qKEHth68B5S7CD2Dnednx9jB2nE4i6Zg5qg0m9S7QpR9cB7fVfeZiXrWekEtUeRgz5
y48peldebC227G3Wk9w8sZChjcWqNWt2dBuj3WCNRvJHa0uj9EPDTH5YRqqcWSgroBka7RY9+02n
P2jDkHVeJSnVS1FTdLe2JbPf2Rhrn2xi1W+jVedHAImzM83U+jlvJ8nPoxDTTXRTK197dew1p9NY
zrxy7oaXdOqKR/QkgdExNW2p83ttqH6rlGW/iilMzmkY59QxaMmew2zWc7ecDXLSSrmK/akHyYBb
1Un8EWeqjBpbj0oy2uiHaaPOTW9vgYjLQaTasyw564zGDHBKezrVei3pmzhRpQNwOdovEqYyOItZ
q8ngY03y576QZvpAEwlDaGZ5ilo/RlIRDAUFyIYjOck+ZrNnPwazMfepXE0f0IMZKDbSjjJXo7X1
k6Z5XvlNwXrwdgL5n/g5ZnW9RpXay2hNRc+bVxhKlbptS2Ga87htCqfqVPIGIsex8xuaMuBb0Tj3
M06Yke26cUK3QNiBgreX06oAZ2vVMs9uEPD6WZXaoQM2peF7QiM27zvsHXGMfsDcl2mMijXsphgs
8reELlc+dxPDqkG+yHXMxbtN1DRu1GEcAhAl09FVpp41yLSSId7Isz3kXgil8dLVDOxgRW4nry1r
zQQbomEibt8xHIVS2T1md0xK8TMsc2CHzAxkkioGpACTqYDcEbti6MRTS2L1fg623cwtSVIA6JaZ
7cnKTCSOkgk0A26omZzGCMboBFa7wq/LufrdhXNdebYyt3+lMqKZR3srAZfsACZBjsyOj2hvhEJO
ikLaKV1edBs08dfjtrVrIBS1PB+pA/ym+TI2gyx70mREIFAf5wkzwY0mmksHRHkmGurr2ppWvH7+
eAUVgsYiZJd5bwxo5QQVkk59GVMyDcFASrcdtkSLN331V8rXwMZijoGfJChQkJBTQJ+oa2KIakko
lHVyNAZWGikvs0RGx7YbsgE5lAzbUAGM241t6lTUQpANXiSvC01pw8ypQjujDY5TvUrXmgEWNCi4
BAzkvcHYB+dNcGFHbcxIqxdjoCE77WomRvjlhHzeN4SCv4qVIzLF9qIFFO1HYOm6vsNj1zWsS/Q5
IKaxwShUNzbbQ9cQZD+mvxjRu6Kwl8Txvgp4o8Q2VRHDPs+k19kcyQEDMvixC3WMzClxeYt66p9Y
MZuuhgH0/v013t4jmCBepkAkguYj0UjkVmMOzSjNQVKmtm90XbGDve0OMOfMY2iIWQkCuA29vrdc
Ho4MMSQGe5jCve2bkeFQYzmI08R0o0gvT3Yv9ajC9tJKYCdEj1/Hhw4OWYaKRqeMLLhw5oAEXa2m
ciAb4bQ3CP2pttawHRNQL+jhPD9QorRurkjV5v6eLjwZToOOblBYeJ495wHYhfKTJcwpY6o2B+NY
uXal+rLV74bOfkZXuDvp4Lscz30L9Ku2T1iDmWAzRm+V4RoYTMws8x3g1LuoNKHqjzyv8B3wORu7
b6kSgJ5fdnsG98oxB9JjXAYFBQImB4KUvyYuVCUI4ucEmZi0R3Nk0mX4X8bIKYb+b5WYutspLT0W
nSydZHme39qhQQN2XNQeihH5ntajvaNVXL6iIN06E53CDS3S6sGKWPt6f3NvXz7WxCmgNBtODdoP
hb0tE7Vs1E4OtHF6KNXqW1tq+r9fUoJramPbEJ6g0HIto5ySGqNn5jGYo7Y9qZgo5eE+J79MtbN3
95dz+x6A/EIuQAH+E1kVscei0PqExVqpBiyrdMc22mnXFHPh6mM7rryHJVHIgyGZBv4sWAxx5yhh
6QjvIUAyhQxuE24BPb6/mluXE1vGqynoCOZoa0EtY1xezGMdLajlpDqqbYN2zd4gLxTI9yM8AuB7
OwIyzJFErj1PmBt/X74Y0+PG8w9Aaxz/G0xGQjKstvPa0FC1CpRxY2TD5IQ25j1kvyRd9+zJb0Bq
o8/gf5GHTR8xl077/+UDQNOOpCaSmxhxfn11rMLS7ILwHdALrxsjHyNt3VyuDqY+vyvyW6VUe2pq
QSpZj/LQOH3SrGj0hWOG64XwDfJNPiD8+guqDvKnXoHaY0X/Vis6O6RmbumgugiRpbu/3oUD594B
WuX4c9G+0h0Xmm7QzLRN9VYOClmrGVz0GVO/el3fmFkzvA9SEvqN2mcbaqK+pM1ILdyXf2u+0Jar
afAj+MgcoMyvF2vFoxTiNsngHFbsozElvY9b3sCnJfkPSqV/7NLl90v9IvRRUKK0wN5wLS9UJHmu
bEMOEpqSnalQeohCK99Ykdo/5VlYPEjhgHwEM6u1BDNfyrXlxP5in1UdiVjOGXotWs1Da7B6LDVX
Yzdk9vOUTu+MU312A3qU7OeYxecmRW+5vpa5u7WkXLRlIZzkBk20pCDDiEcL7F9BJVPuFCAf952l
gU4yB3BmN2m2909VzDbzbb4SyO/4xbXSEsws1zsItKvBkarvmZVtGq14xBxFB8RshyRODrQCpf5g
KiuyF54PmGgIzhe+GAIC9Vr0nOVaTKRKDUhhFZ6aRQqqRH2BW21kK6JuTZmumzpB9zUvsyPrcC1q
QiMroPNUDTYYfbLiTIppJb6Flz8u2rCkRD8bIn41GBlDEO7QsTtYlJzmMP8jJ81Di7ZEKav2ZZW8
DHPsq7+Gof+W2g1YoiQ/zNALJANmnX6qFahkB/J0/4gXHq4O1x1eGXc6YQKv125NxCzTsVUDQ0Pv
LGFuUv1I6eBmoDq6L4mrfOHdXEkS7lI3R0VIB0gyY7+UQPWDMmScH9/uS1lbj/A6AfoiGAo4qEGW
9Z7cn1rSbkJjX9prM6UWBSFnCA2PkgxI5q83Dux4djOGtRrQxn4Y6h9pW26swUBX5ApofEkQDCgm
e4DVBP2BgrtgpOOI9mhLDfI09yj5yUqy07TBlzJz5a4uvQOElojlULkFrltQqnZogmtHj7TASFu6
i8ziDX7EGkH3gmuAUTtYD+gIwEiGuWDXG6cAcK9EeaYEWhNG7mB1w77JlWh2aqJ2GIxuzD7B2KRd
bfEhKxht7E9wQ8Efa7dvtm72K9t7u2iUtLgmR60adlP0Y9tY0vu4zuSgadTZ6Zu52aIIlXn3r+Wt
NsNoYgxWQHQHKngQK14vOstMWE8cZFD06X4m4altu31EVjzLW/sABxaqUsPwBmQlRPabdiqkTI5n
JchUsJph3HFVGsjizUfMIvsJTrFnbY1A9PZyomyGcXmguMeABejP63UVuj3YPfLXgU7p/KyAft3L
aEgOFunmQBrIGr/PwmmhOq/BsUMNFKsUXp2EhI/F5hpuXavSY8wIZrmQGD3R94/rVgxBWQyxOB+p
A2SO4M6kNQrIiTzqASt0DDfSs2Y7sOjf3xuAY3DTAXVFZRX34nrzcqnO+riBlFgvgGcakdFhXWGt
vOrbqwcpnFcTOorTmgjvbTYLGo6tpgfWGFYBQkdwA8Fpfa6aZg2sdqvicY0hjQ/UQjuN6JU1hTIn
aZ4agVS26dYoC1gsmcq7Ile1LUrI03ssdWvWe2l9vHMPdhZZdhBmXe8iWojDgrLWCJJaR/dk3KUp
Jt0iw6w7esMi45+vBlrgwegMnQ8lieDmWhyjU1fOQ2UEc1EZrtXP3aZr2jVSmKVF8UEpCEWRL7hh
bLHLrJ8r9BcEZkQdNj/aGRhOUnVFKy2dF6J3kGvgKamq2Gpf6GDAVNuCBImVYIhAr+d7kmvDzgpZ
vLNbFANAYBT599/WwtLQWMDJOFFRMtAJLGygTsbe7nQjyEjZe1Yco8qcDaUzKXa7ImrBfwVKgtNN
YnWcQkQ4LG0ysloPbSOoLDPfsmKSjmDCITui1F3QmXW0p3nc7SaJaK4+qOmxGCdlFbPBX9i154NJ
ojKownQkMsFOJrzAZOwjuQ8pCWyZIioYD60e+Tr9TnIw5ykOU8CwTFC5cLTi1VwNGpb2G/YcpEmg
MEDegf/5hQ9f1rYchbNsBHFmoom3iUdPjzGVDL53ubLfi6IQa6NWCIJZxCjXoqJRMqWus0hgETTX
Hw2tGYendEpyTFqX+lFbqUneammMc0FCXAdtEtFNEQtT5Hlc6RhEEEgMk5jr3Gz+lmMor0QHt4vi
UuAdGKgVwmcRPMpmJhK0q0wCtbbqn2pva5tcQ7nLSbJmDQuxuCL4eSq4U6BCRaJzZgLYl0vgh7Tb
eADXqNYMGMCIebT6ilFYFARSCxRzweQFFobrk1Iqy6BNj5OCsabveWgWO4yKL1coJUTmEgQ/3Lpx
crIvdIclwACbFAUfRpIwMCKbfdhlYTsgG5ce66HuD91gyMdonJUDHaXJT8E7v8lSudg2RdG9VEq+
19M0d+UsxFjltAq3ltTrP2TAH7+l5VQ+mvFAvL5usz8mSosran7h1DFFE22hOAoQn4nzEM2hRuif
NGFgFlHosgjpVFIYr0a+Com/zSfgcX7NEwRcEnkFwevuzBEVWEMNgxbmC3Nj5Dj+ILDVoCSlUvK7
YqQ6Y3xqhekypI8xaTIb2HufGcrakkX8IT8tOKhwh3EjUBIXizksV8Gfl8ZWEFpp6pWpPJ5rKbZb
z4qyTZWa4a7H9G0vK+DW1WA28tspfEgKu34c4iE75Zn1rtepdsyh+FfC1IXjgPsCfww9uriw4sQ1
Wel6u+0iK7A6Mp1JhLIkK6LyeUayZeVp3BpFRHOY8ojpvSAyQhPf9dNoO57lomV2GuzCJcVvDT1D
dYdeV8xQ/NehV9hyG53HoCgCdR/QkSKT5KRFTWcwszgx64HYtaPM4LH68a8Gl5cckB1EFh16SkwG
YymormWgM58pKrPFqPzRwaLmkgg5q/uSbqIBtAOjPolWCLwb8CgIqlLLbKrFEctPIYzpY54lPPUa
m24eGukBT6ff3JfHzfeVYeVAFBAs4cBQHYQuuz6qmM/q7lBdP9FC1l8npFm8Xu/QDR8Pf+ewNYBO
aWdPiTX7RZVHuiL9JtqCdDjuSHRDP6A6Iay2q8JWq9uenfos0k8pBRVSqY7jtonbv5kUJ48slms3
tjPl9f6yb24oFwxHlyODYCvE2p3WFVo0FzY7AT1oz46mRZjiJYVhBB5zsI6Mm2Ju679pOU7/+goh
GAoKmWbEeqj7CKoqwVCMnipxeepmCpwJPEof1ylxrHxoV6zurevGZYHFFTBFaGDAjq7PNjUoSN00
cDwZ1RB6tC7toB3hpilMUZ7mWI4/LQDuD2E7Ap1mRon6pNgj3d3faREmCJ8CX8GnMaCIyCft8aO4
cJ4GK4oBZSjL06zU5FWXAFuRjZGjF0xM+1UxhSsdJrqRQfL5WhidMTgJiMaeJ9bmzmxn5ACovrlp
Q/uXGs10M9ugSSA1ZoFlbfnz/rfeqMivT0XFAYUXJNpE7V0mvWGXSV2esjDV/RxDqSm87G1JLe3X
fUk3zgMkQQ+jmgncIGruQnSMsk+mEAk4uNlWEq8iPfht5bFY0cP8+Vw/bv66eO8eoKq8DHi99YnV
hFVCKg0V0LDNvKqnKrK/NSme20ZOB5fQ1hj391d2u4dggAAfFXdgeVpD0P2Ixaccr5oElT5H8yut
MgyaocAXVY/lyDDL61/F6SgLy7hZeM+3pF9Gpw1z2+VWkA0dgFYmqrbWCazQsuEkchw1/4zW4PAz
vCg+oQ9WTMx1lXrdVNJkmUGkZph9FspW2m8oyDujFc/8dh9B2sNZlsDowjG9wuPFlZnrjCZWMALi
56LdIk4cQMWy1yGMjTVi6dvreC1MsALI4MUGBbVT0AHf4yCiAsfpmFr/rO0RugHEh5QQ0DcAB19f
R6th8Vz0khkkVa9utbnGaGfcot5JdADGhwGTHYjRooe11ki2AjK6VfhwQ5HxQuUHzgJc6mvZTZhO
9WDEdjBbo1f24TEZE6ADmvPcK9tKOt+/lQv7CW4w0KOBcB1NumKuMmonNqTwEIOuyifTmQw5l9zW
Ipm94i7c3BKwXyHGAY0qQJg8ZXS9LN2qFMQgJQtkku0SE/Za7RTJt9W1utmaIMFSk8rSQmowDOAj
PUZffLLh2SyTFVtxs21YDSJE2QDfJMoCXz0wF6YiDKcmTsKRATbUppuUsTOVu2Ilw7so5AtuhcQ5
Gpv5n18IqWMpl0ILowS7PgGQ0Yi65EGOKKUryndRDvhr/28gPGavX8sx7BwpI9tiwRgl4X4oMIoH
deU11mDxXsOq407DjQGoC30IYo0vbguL05MZRzK5JRoPuy51wtSvzWk7Rv+o2iELMD0Qr6mcsx3Y
/usVDWQyjdIIjWMuP1nt6Fae2bbe/Zdz4y58CSG84GcjAQIYybWQKZ94psImRzklEjCscfo+6yZ9
7xESHarJjj5axKqHGRi9baTNiWtpjf5N7kj0TMYas/gkizq1HjUHWua1Oxb6b8ZsDXPzUj0iKw6D
6L/yj0XXBYLzLzp+McRFfBem1kzJMXo3S39jbBW/P/Xf72+J2FkHAAhqU8g0YCIrChLIz15vSanN
U20VuXUEuK9wQ50y9F/akouaT71FRXD06FRjzsJYWV5qJdkDadCCILWERkgJduGBqVblhyaLH8ym
CU+mlLBzLbP2JS+s0humQdrOcxymXt1Este2it05ZOo4j6YJfLcTK0D0rmgu0TfBosBgaAJaBswn
8qaCQgG4upjHmVhHPZ8QGG4VtdlL3Y8M+Y3727cmSPA/S3kCrqMxrWM/HwFtwLxVzSmSx6x//x/k
wIwiQ4isNoqa16c0q7RtEx1yTGNypJn4Nk1+lHrlj7O5uS9q4dEjPPyvKEG1TKRjchFb1rG1u6ew
IO9mtWmnU2vIjqoOK/pyTZhwUJIJmjQVTILHDMuKvJNUv+zaNbaMpUOyYRBBNoBIAWmq681T8y7R
eqC+wTI9U3fQCrpvWG3trKl70M1JWTkrUTfzywf4h4l+ed5RKZKgy70WhwqDuKG2RycjtPNqNaEr
N09sDUIEgVFAcOAUE31xoLYQrkSGnFdqm1UcDGpSYgaREYWYmRO3/bcm6k0MsjEH9WczNFyXTnk8
umOD9hlXHtV2cjNmd+fOkmns1REovB3k1bVIcyaW6ZqjRdP8qydF/kwohmT7NNPVEO5TpCm/5bLG
vAx56urB8lD0QTibqFG1VhW7UX5EQUkM3b5QSRwZKjysQtPH2UgN6QgIf/XWmw7ZYQKZlGL608pG
3kSy2Eh4uCBK5/0fJtIV19ejbEhKLauLAlBZtpvqoXLoL978WjyWa/bn5moAzIvCpYpUGYLvGzi2
MnVJaCpjFNgpMDm99QxE/06vMWZVppLTKj/6CtNdtBSVseLbjP+U4rnrXe9P0hp28+blXX+KKay6
QLpGYckQBa10KDDPVO2qbQ722wHjviS6/Ued8iUMHVIYGw8ImlivHVo2GXE7RUGSf0s0ye+nzz4+
55g60o8f90WJviRO05R54crEafKmnuvTlNpMAxx9jgIlrTw1PIzoc5jiFS6WG42CjlRkPWBeEP9y
l/JaiG2wXpWZmQR1YZ268D1Usu0Qg0C4W4ksbuBJWA4kYS1ovYXusgQF2dt2GMYYkRPoinQ0TDb4
GuKMttLY61ChqS8b2ejnihFtSKRkT2NsNZspBt/5EFv9Fv046rM8ALbOFLjWFTyXpxBu/WNHtRfW
o3EUAOVhlWV+YXswbB3+L5q2+BHwvOCFF6yH6B1JhiQNYrTe6HslCkZjj3pv8WQflMwzfjZ/wtDb
hM/0L775/vnz375MS0AgZCOChv7F4YjZVELDuFFQmAg6DO3G/GAWzM+gV7DT7ThgkM59YTdgmWtp
N5TFUwIIe6VBWpX+iaNqn5STp876FmpmY9roRJqOPYj+6Tfo0tycV9a6KB7FYXQC8AlcyMdcb3SF
9p96ko00UIre0SsGUFqI8qXRO2hVcip5hFkwngzje1R/6xrdi1Mg9O5vwYIesS8/QXgKTMkyIzMI
9nv6GaXv5tSC/9zrW9nV1pBWCzaBc0UBkYE6Hw/zr1cbj6YObi2sNpx2Q/U5hiA37X8U6HJUozcj
61ZirNtbDNYg7CyvAMBz+GrdurjFA9XavFa7OFCSoLeIW1tgWgEm3Ch+3d/CBQsESSrCH0C7ANUX
wxIrTCI1hQcd9BsDBHLVKXcqNyYYcdasXNhb7YisGZ+FAEgLbKuYtR2kUraYrsXIaKm84wITUd6K
NSEinQRcE0iBFua5GCTpxJJsqjQzKohREgz+GIQH4r4Q3Y88yau9tbntS4d0KUrwE9Kcojc0h6iK
/ZUkN3qm9rGtVyKxm0YVviAAikEjpcLn0sSaE0mnJmG0SQJ1W71oH7KPbjynNjfP1a985HQtb/dv
xNIxXcoTPNasmgw17SCPKY2bl14eo/Q0raU3b1Xl9aqE95QZU4MZdpCSzH7ib4BxUvz62f67Omfl
1u0Bvh5hJjSyiQSu6IBLZqSZITES9KJ8M7XiSY7Ylpnxi1Vnm3K23YQ2bq1/2BG4BKy2fpwn6bNC
H6rU7e7v64LCRASFwBChNWAJWP61CqngRpdmUaSB+ag8knfrD/F+M0/eYYAn/rovbOlqXsrih3yh
P+ZxKm0OtwoaeihVNDSZv+qqc4ZxjSNq6bbgPcNDQMCBYJfrzQtBeVLFVW4NaUCk1KUYadcZYBZK
V3yem/IzfwRolUDCH1NZeeRxLYbDASLazGmAgvNz+kQOwIQWL8ULRgIEmNfrsQxc87tuRWMt7SKf
aoJ2AqT9kfK8lhrrTIpnXU+DSO4cTBty0O7sIEfT6yuu1qLW4ng/PvkAHDiik2oijldwTZPgw9iQ
yZmPA4Z3536zRwC04g8v3sNLWYLVLOd0VHIJsgYQX9rOj8b5Bi8BpIStO6wY6KXHdylKcIibGsRp
yA4nQeMb/v/04wBOoaIMBA6s1/XpyEqvxlGIHocmbcFiVQwOd8y8f39IwOT+R4iwAkSHCpnHGu4k
JmGTsn0sNeZk9nNUr5FzL+4VsvimjTANmTfhsqkgHLHtrEuD1CzAMiOlj7IEPq77y1k09wBfwanA
0Cyk8QUpY8XKus7xXie1H7d1rMBM2rPh1QAIozxh/Z4kTUbN1Mj9lo62Hw722sC+W68NPjIgfqCK
wFNGDHN9bgjnR4L6IfRgYsSeZFvHGm3ofixrn1NTGt6oI7a4v+wlLWVDe6BDGDx6QNJciwxnvf5/
pF3ZbuS4svwiAdqXV621qFx2WW4vL4LdbmvfRW1ff0Oec7urWDol9JwZdM8ABpwimUySmZERg5/M
GznWHCRrpg0ev4kRg9V2ZYIXQgZuN4A5AM+HXmy6DC6XLKn6PEhcTvoqMH+4EghJbcyNtH89pAtD
1EIGISGlGDOxK/GpBYz6zu8lF4QY1m0zC+f0/NZE+wtYRuYWyMuZC9Cl32VRkrhRr1VW6edBr4+T
9iHHEJVEMRLy12CE1ttc7QN0+ferEKiFpbv4AGrpJiaq8bgpErfh2BeeYR3CSsd0ZDY+K/f6oIp3
sSw8V0G1GWfNMpQ4gZ+MK/DPxKB0HdIMsqZAJpu3p2Xpq5BjQ9hBmRu9u9RX5QWweGB3SNywhsTC
EFvpdFJKaSVDueRMKLeh6oy0HpJE1Fu2ioWQAMM2j705VNV7KBw5PtpoSNT8/XCgh4ZUFJCZCNjU
loyQh4pYLcVwhNriRLQHKx9N9dclHRDyn1uhAzYRlN5vssQllgwMRJg/cc2vAj3WT7dHM/vk5TN8
FrOBJqAGbC3wU9RoeqHT4r6eUpfhtdyou7LAk7S3bhtZ8oBzI9RgRqktxaBgUzdMQezK5/q/2N8K
0nVIhaEHHNefy42XBTX0nKUSx0Hzwqc/Yn5Tx1+3h7DkXqhE4Y0JDlnQKFDvF67KfBBKVDAR3GX+
aUi2xDflbHvbytJqAASLwwagAqj2UBNVEV+qBwkRUQA99S80rzWGJKHPeSXwLr2TAIz9Y4c6qeum
LJieCxO3fElxG2RC3Yfgsd/5Ohu0Rl2xjp+lu7Ss9Gl0UyW8yzlxZb8una4X30AtWtGkpFRYfAOS
YPknqlbyL/W13NeqGRZW+HB7YhfO0VlBYG5jBl4e+blLD8GrMGqkPk7cgnHHKDsOKZQrm02fgIq2
XGvNWnB3JFCRKoA6Nw5RGplP6kgMlJhLIJk96a38FUDcKVWklU214JFo4QF6FjV/ZNA4yiM7pgp7
vx6xhuoHC3VSJrDBQ4NFXMOzLg4HyWB0hwGxdiV8FQcqqZqBxzFNap0vAmOadmO+hnlccP25iDp3
P819lAI1nL7KoyZWFIRVVYY3Bgbb1P9ixrD0qFkDuyMCXX/pBGnfxEHbyIlb1T+j6aHrwEQGVsCk
frztbEsrg8Y8tE3D1XBxo44iiGJAOE7SMBTcg4U+BE9QYAipA6qulY28tDQIFDN2Ew8+0GNcjgiF
HgiFkiB1JQgSE/FZA1OPEv/9y24OFTOOdyY6oTHuSVd1ftY1MCJHeqBaWnDkwkOVrqFLFq5PKCXN
SK65mASELTUYdJUMTQY7TeLrUZRYdR1tE7mC/KrbFcEuJOoOjRDO7cVaeuLBHjpb4BY40a+6xzJS
j1PP4XBy+Qd0DBCddfKjCnYVk3x2CSB5K4t2nR6d8RN/DFLuUbIxGqyS2aDHW6nJPE1WbgkrJ8mS
kRmdBjQcHkloK7yczESa2CzrxtSduPtkgHA9XwLvZ3+K5fPK/M03BOoGIeFURP4QOH/ke6ldFYO0
H9BFIUWzip5ZKuRybKjyKj+mX5C4G9dqFkt769wa5fE5W1YM8qZwxi4AqvxDDMA3yTbGenJ0/k23
xjUHrLNszVQEXCgxImaQ7Ccl3QxvOBrz3mplo0iMLtlHsd2UJql2iX17SudQd8vyvOvPLJeyIGSD
xqOr6VCG7mA1nw3R1Y//zQi127pgmqJAwbINjfMWvyevE2hJT7dtLIUnNELj6YzLPyArtA22Dok2
ppnbtPFngeabZkI3k9yY/5sZ6uhgGnYIRybL3LKRNnkebqd0fFPEeO3atDQcXAG/wep4ZdCBEFA3
X8inJHN7dEHrBO01dtIHc6FBWsumLZ2GOD8Acpp5FXE1v3QBoEYAgOLyzNWEWDY4H426MjSvb8/b
wl4C5B4vMuBIkRiibxBDUGtaPyFGILdshBKIBBreQGkUmLgVS99PX8ql0QmMoMeheI8iDbVtFbVS
U6IOqRuTHWlCXWrv+PS5KhxSAnnxk+12Y/SRBe8oPVecZIzt2vVicawziQ+SOTOPDnWzjv26EIYe
7l6wGwWPtjKyez8ygrXL0rdPX40UNRVc/wBcQ8/k5cqFDbgd8Sdzwb1oi8ZkfmQ7iD7pAvLWuSUZ
Ccort5dxeXLPTFLOMiXBmIh9lKHq0dnsrrdYK9LDVr/ndtV2cHJDWrG4sBFkVkH3uIbHEDAfs/ee
BSiOKyStYxEa/TRzCvCBoTrFhPe3h7UQBcHPIs7kcfN60cxDRC7R99H6qQsBO7TuOlPKGbXw0Po/
mGYlZb5wWOJaC+YOEf0n4HmiAm4LZuZKSrDbcpDf6F0WxKAEjDMnG8VhWxK8JzP0YB4idGD+i5mc
1ZvnnoM5oUAd00jW8HyGf1xFdLvuF3Hj7u8BJGg3A14dNX6EEhCnXS6W0PlFGQZh6JL2owQMn5XQ
Ckl2GVpXNRSiby/agmcgIwvgCPBvc3sZtc/BYdbIzDRG7hSWRl7tmkCE4PbKY25hL+N2iCs0ALx4
jtN5WZB8ZnwiiaiHiQ/ZRExW+pI11DT+Hj0y93n9sUO5RaSEuBiKKIcp0kn2FZMw73FxAqh7JTou
eDpiPOpuc2iED1IXQpWThhq0tZELylNLxYPBjCQOpXkOl88seZu6kltZpsUZ/G0RmOFLnxAbTijR
dxC5pZIaIp7/fHzKwbEqQ07oXzjEmSU6HKZlnHO5j5Ji4wNK1bMYoPw+EGXlkbLoeGd2qBiokWqY
KQMjN6tQwRNiU8rwjFwjBpn3ChXccZFBekYEdBAJOmovoX/NTyQ1B4iilgZH45JNJ/Rrz9RlI0Am
olkHqER6cZK+kdg+RjYLVdhJDr7AqP15e1EW4h2G8ccCtShdECQk5WAhYRsrFd/B4GvUrLJhuAN4
C0w87YzbBpeGhJcwqvLfT3yaIIFoMVqAZRhEqfeYgxmBHesft01cO4Awn7YAMs0QDUzepUuD88cf
uAwxnClVowgTvW0/hrXayPXEzUZADTezAQObThnpGiWZCPLkblH6dqpJd7HwFMniPhyGY5i1oGtR
NreHdb1TAe3HAYFaLoIRYurlsGqfETVguDMXTdp6h4NouA9Ur4v/OiBcmqG2j0i0tGVIkbnoIAC/
skLupvJOXkPJrQ2GOh2i0m/DOi9xzspWmkqRHjXIMGZVqtfar9vzdh1TMaC5sITqnYIyMTUgXmNS
NWb7DIigox+VP1pw25RDg2EBQxvK5m1rS34BqgEk0Gf5MjQmXK6SzxIGhQLcpMMYlf0IyTFm+FGJ
rVHV7Rf6ndaTMlfuPu9elMxwm52bFGn2PCZQ2oGdSuKKaVybDSCaJpi6io1AhjWuoAVTuDuAuQG4
BVzg6WeCAmxVMYZc5yaRD6mkIX0ZoMxqT4pEnNvTeBUmcKQDFjFTfMytTCx1ENa+zDNV1XUuSqom
o5RmmK6kRebfcBHALy3Q2IjMT+WmLjEW7FZGJ4QlFizW9pQn7Qbgvdhg2Jq3RanRzCEZuKfbA7xO
Ns32ccSjbgrgK9Q6Lh0lVAsuxyW0c7ufIv8gGltOgSRSDownmDON2mhWxnvlmN/2kDDBmwvFHbrP
Sc0KOalUjHdojOJXCDQUeOiJOTErx/zVdqPsUOPqKj9EyycPO4MdSJWu8F5g1sIdv1qUX/RG5c+I
qK0mEDHmfQ0jgsdXP0Asu41+adC5qq3IePpizcReWbO1oc0/P3vsBEEUQkwHBg/Tz/vQhMbiyuF4
FRXnuQP7NzKfqBrjCLs0gBt70PQV5m76WUTGZBS8ad12uzULVDAsSmQcs9kLGnmfgtbUbyRQm4Ih
+edtO9cvUWooVIBH9zbhK0nA9opOcWNG9b0o6u3G9Tu9THVoQzwP0B6XIH34PxqeI8vZIpVSFUxp
AMPSkddKyNT2dlgZz70tsBtp91q/l/rKnC764dmqzT8/szi1VcKFHFatZX8kwkEMfqTCCu3LmgnK
1Qs/YscoFjGbwn03fPTqoRDeVibuKntLrRjl3cAtTlk2O18SZiZov7TQEF/KRk/M9qTljs+vBIql
EA9GRDSk4/6MNyk1JrCkxwK4VzuXjQad9XEYC2sqaUvTdm6CGlITop06DqLe5Qe938r7aOWwXxvC
HHPPVh5iDDlsYAht/Ma3x7g7razJmgHqGAwFjmkqMexdH9mHcovGgSq8E957rzuod+z+KTrGRvpw
2+jKpNEU72kbADqrBL2b5pVZcJVRAJ+Yr2m7LVoB3waIDudsizr//GzqygjcA2mOpfEHg9cBBKhX
YunSeQeSqd8GKPcCiU6fNm3Su/knsBtGLHlN5nSdVUeOuFaKWIx2eKJBF0RFsQ/kMJejCfPU58Ek
1Lsj98bONOQ2MlR6qENiVTXENyzSyuiWbi+/Dc490pTBLhnaWpkNGqVgsJGhfLRgaekhLYMM2Yqb
L0/lf0YHY1fHEkl6NS56JDLHL03Xh6/3FSTngjeACAlvXPRj4HpM39FVovRoZoPPlfVDHntpeBhj
77ZbLwziwgR1IBVFWSoJyE5dnnst0k9s16o4Nuj/v+eKlW07uxZ1tbwwNe/qM9/mSYmuY0i8uFna
INHxLqivAxREuLU36LIdFHtRiv3WuLi0Mwe3vhOwh+ACWq8auYpEHpRhRG3NAxZuPhjRH0tUoJsZ
MLhRwWZqi9hIoNcj5oyVCAbjD7q8MnsLMQ+k0SpSKhDR1IDluRxVwI78qJZpD4w70XNx0ntkv277
wuLEQbvn+xkNPkMq+EicMLVJCYfu2V1WBTYoE3VR3ohDtrltaGnekLBGRRldMKjLU56gVoPUiykZ
0PRP9GjYpuWzmr/O+TWO/P39HulxlOdn/YgZB3I5bWkR91EkFANw8p3XMHrOWWVlAG+S/DU0CUR6
55aoQUE2L+hZsRlcKB6AiUqIQ4PU+dpD+hoVNJsB1AB/UDnExfhyQKB7ChQpgoJgKxily1p+4bDM
ZpD1KXWqbbHWnbsUH87NUW7Xq5A4ZQYsVSgke/mT4QMzGp/5wOI4Byjjv6RzwXvvYnDUao3IS2pD
gsFJXWxmBatnUG3+S+5DgNRQ0MOpBLwwgDRo57icwVhjhjxupsEDsgt6glIubtVAXitcUBN3ZYU6
+/IkTCMhhaae9BL3DqhUeg40iyeI6jH9y+3tRDc00Lbo7jk5roWMaWArYVwme1UzkJK9yW987kao
qrWdHiab+K4YHvnxDi/btWoXjZb7xz6KsSCxwsv9qngZRmolgPNt8NAfDmY5M+ssHRxz0jY+oOtX
tX/cHu83DunsJLmyR221XM6VCIs8eKKTto/SZHYQ0rSh2Jyjlpc7/Wb8wJ9NZI/4m9mmjilbtz/h
W4bw1idQsbKbc06NBFkflX1N1WOLJp8i76wi3jRoWY33Chovei46kqQ16+JVbt9HgPamfIuCoaEW
+yT8VVSWDLHBYd+WLW4npyl3kka6UxnoHaq9UTL3TVttW5nb9WJvjCv1gGWnAWJJRdYf+AM62vut
LBMSKoMHdQnW8J3533oLYVj8NzSG2h54J9yZt+eNivz/rBwged8stSjpUNGrHDX0WPLM4A2AuYlm
WVQo6ASjGOk9mJxNXxkncL6haf222WWPObNLhbGhClpZTOTBa3i87jszyntbwv1A9O9R4EnExO6Z
Z650gu5AtG0fgABM0yNel3vJDOWXLAHqV+qNCEqc+b5Y+Tq6YeefWVFQyQUrpoxHH3VtTVWIb00d
lqIWY12OPtPyDvm9VEXVaQuOIqVn9HrnrxYdaNbUf+zOzDtzKhGQXeohmDIimlADrIYUdnYsg/0F
TCOyDwF3NTd9bdSDIIXsncX4+xo5A+5Qlh6yFhw4ICYS6dkk7BWIpcv3Y7Erwax8e9GWpgWvIIDO
kFYFUwh95enkPpf9UiVePdxlkC4qoxN8dRAjI+ly6AR6Qan3o7smj77go2jREsAHiLYW0AbRs6JU
OVTSmM6b2B8NVziT7DRFZQ95Zgn93z1Y5hWALRCXgacEpR0aKKBpGVodRLXzxOFYiqHe9T8SxpZ5
ZOX36JURTytTSmUz/rE340cBZwHvHE1v2olMLk2c0HljQorHYQh4q4RdtHiLBos2IUtIIWQTYTEf
+aBXdmkO/crb37BwMIKkFwAgMGniYUOLQpdimvJ1pHXeSQ15ZJhFnUUTJfOZTrWRrnXVfhccqTgN
CDAwSYhxLKgkqaMinTTC5Jnce4k85neTKDGnVGkZqBcmgQwKlbbYDQQeL5T1aAYt2JZz1P3zUSNW
NE68y0wqRBZlYTRGHyRbuB6XNlFi1SBtRfYkUp+gGymYCj/KxqSA8bvzy9yoNAQziNy2lgDpz5pr
SochIWczPXQ/xbEVdQL2bltkR6SCGyIg3khCNa2E+CVHRswDFQhqIAD0Uo48hGwVRFmCtEiaP4N/
/UFkPpT+oavuGuHp9qLSeftvxwJgGIgD1BchNUbd3FK17cHNUvSe6FuauIVW6VbjoLcVlnrZf3Ug
HQQa7HlseiNTGKCK18roNKzoPx+AazHkdVEMpFGWZUeCSWGq3qtE2x9Uh1ShPUvAloUJ8sN9PW3z
aJehki+LP1nyWBAQHFcy6GJe8ji4vz0bSy4ug88ZWpVQdcAz8PKGKeWT1IlS2XuM/1aRn6N2TEq9
lnWluFu9oFMpj3/GjcITauEAbgNRfWkLZGNZH+ak9/g2/gAMU08UGXew6Cj/7JjSgAIw4VfQQMuL
fWaTOk2DeuDLgu96T/CZn4LqxL5TlDhCg12RNg7gLeZIwKbDDbqfTybfrqLl5gm82tXoY9HmUjML
FunLQU9lCzZLru29TNyL8bYirpQeEnKEWm9rRYNRoEunLvdcjBA6mflhWmNiWlzhsw+gtlZNskoc
Z28TQsaS0kwfpNz270WQhxNQiym5uHLHXxvx/EFnyRMc4XIcy1jmeOTuBq7ZVpnmSmQt/7h45mID
/55Z6tnC9JBQ02LM7Mg0Gy6pTBav8lLeRsygQ8YO2ZpZ7y20Y0nPJOf2tvkvfvXbOJ1j9Qde6UcR
g2xT+yDLRmkh266+WNPTY7NZuXQtryCUEXHUz5INlA8zfo0kewNbSvZasZs2ecyB7xxPgv9DWzG1
PKkz8aAwW8O783LxojAY+Iite6/Pf/XRQQZTtY/Xe26ifQ25sMK3v4r2699MJjqxwFc9k+Nf3Z6K
NmfbDpuU4OxSQbdjS3guldBaNhhN76SNStotaTfhr9uGv6mKrzbnmWHqKIBelZoWUo/NOYGB7wSq
yqeJBdykRAxEHAxn/eIi1tkIYnYBZDK2fX8oW3Wj4XLXt7EBWdJtLHphdV+xj7xPQH/sINc1IKlG
+E5PxI3arbwo53hx65OpW0JT9e1ACswVuIXSrYoMW9BvWmatZ3FpapBWA8vlzKmJ6x4Vt8KhL8gE
sQov1g6SHVo5MYSm1LMfvuTIAeStzRS8AGAeTj+aJ632mByND5OvF5p/zzMHvODl4gAis10N7Mn9
MDm9sBnwvr+9ggtbA/gdFk1A4FjHa4T6SnQih1zJzLPhZNNu8B8kYQsRdHMUj5W0xnC4bAzCBKAb
xmlJ92H40TQkTCZhH+YgQN4EQg9lAl1OfrLowc+7eOX2ubDSGNsfc1R8A2ScA5W72HuaXru+Yyvj
v5q83wZoAEU8SBK0xtneK9PGqFjZGvP3YBc40oQet36NmH52TMpxz4fzHXnOjoWKKXuxGTGcvaR3
K1P1jVu59cupECmWQpvkHX45Hz/6AMLxSoN8i7jNg8qsxdZs2iPT6kq7VbFT/IEFUZMIJE99rP16
x0ftIRnXUtR0+nO+7mDA6LMDOg+9SHQ7LviX+QD9a/BNtrjXFL+8C8d0VpBvecVQ+zF57TjpFy73
yk6KmzrXJZL/JfD6n29AnyQ+AOhXaEFdhvNOLIkWCnDZsnoI+RNq6ZAGl4PAEPnt7Z24dCLO5C6/
TVH3jLgaCq0WZOyOSjlW+aZ9qZAPHaPGZZld9LOWzPjgg4fFX1OBX3QsvBy+swMoblERUUh8v645
BoZJoeqM1kOreIjbNRdbuNbMz97fZuafn/lvM+RlPKp+77HjRo1Gu2v2hTGUtU5eA+LU5Ej26qSD
migdQT6Zv3MrE/zdvHbl42cfQK1lW3JxnUohksHbwe48yG9EemIRpzHa+6NkC/Ybo0/mIWb10bzr
0k1rDE5r4BVRbB5W1npey6tPEUV0m6tz6oGmbQn8MSOoJiEhl94N0CkHBoUFmWhtpvVLHDu4/+mN
eKpe2qbVhcnwpzuNnFqD+K+3P4Qm5PzHv88+hHpSVElRTFlUIC107Ar9BfPPnZps0yoQJ3AyKIum
WJGTEhsd3q18707JiavtdjKahJhtZYMBJDmG6FDN/5JO6p8vQ/YeD7w50UwTeTe4AmtqFA2e0BUv
kVZ9ju0+zN5vj39xHdCPNVPKgzGaflyoQjtKXIx1yAeOQVYX5Mk+G5lynVuF34Lxcg0/uLjX5kIi
cNM4cOm9lqPi0WckHjyQfcQ7oZmS9zGM85V+8sWtdmaF2mqDJvipwlWYu4SILkSLg30phKFdSK32
eHsGv6WErlwZpRVcdjRInNMUKSph8zpqMYW4T3V2a4873uEdNM0/MXbolC/wFnv4acZbdtdY43gs
nMB9Trajrb0RO9iWFrE5p7fzr/BdUoyGbPF3Zz1GdmqsXQiWLucaHuq/v5WKAOBnBaKgRASI+VAv
Rn3gkBXwD9D8SXheV6uNH5zaw7/JxF2YpSK7Dz6OSG7hykx5iNi3wn/shK2aHyXAwLL7kkOUub0o
i+t/Nk7qBVkkKpeEajp4SheNu2IYaqsgXb2V1Wit63opGYPBIYU1qzNin1KDq8HynAVRPXiF1e9a
m3fye85kfsqP8+qCFt+V7dxpNrcHuLhvz4xSA+yYYW5LyBE/md7fQxEsMsq6EN26CSU9LIRABwBY
WbnuLZ/QZ1apC2UGNj01DzFUvi+sYSO1E6DNx3oDPbU6P4D5iPeR1bWYbC1qLK/n7zmmH5UcwU3T
R2XbY6X2yOPdgAKTyvQrwfC/bI8/ZujDIIVSHGlLFLo0pPnvE001OnYX+TqvfAavXR7qCvfIrN09
l0oTSPvzM5ckWqclGjCe+XzCEdDoeRG7CTLNUJAzbSMo5kYmgvFWGiaj9W3Ak506D0wgkEyRu2/y
V615r5Qt8x4wX/ywB+eaIYtrT5al0tnFx1HuzdVMlycCtlLmW0HsNOShjT1VNMd+m6E1wIB4eWFK
yT4mqt6C4kj7+8TuhX3K05lIg741g6Uv88CIrKxwE8Vqy9pQyrX6/+J7CeeuAIk6MDDRonGMkHed
WOPU8MUXftzI5FVmwLbj3N66/2W5/5ihrpu+HOTTDJ7wYsYWQdOAUoioPrbZEa0+VoVmJVx5eEBF
VDOFr0lwCBVwtQL3j0zZsMVxYEo9jfZc0hl8xK3s8bU5oE7OiBErle/awQNHnCEmoZH7tsQUD2SV
AHE5cJ5NN3UYDX6hdBxLcCokhR1HbqLdVVX8Wmr3WrzJg3I/sa/CdMrYXdxufEJM8F7uGNWttDXA
+tKgQVeAA2OWorxS843UsB2kYkR4UarhXYy62Y44mEMpc26XZdLaLM9OS98Zzg0K1FOg1cQ4rAAi
CO4a+V5gWx1EuCSyo2KX8WvlgqWzAqVFFqTOM0sizUCijq3AD4WPHfweFB9NuGVBF04qxek/bnv2
kiHU2JHs4TW0BNNdVz4j9erMZOYNVWVOJYIYQ57Kut9MRXRUxbVovVDfA8oJSU3I7836UlRkGBO8
z/0OpdGpUJyEPPVDBpG2zlDJTtD2WsnthOhLy/+yq/X7Xn5uljoEA64VEilURi8CQ0izi6qXZI3z
Yck9zkzQNfJJGsYiZ6DJ2DUvfXes6wF6e3aUirqaeHWydrourRuyphxQCEBkgAPg0huZyK8EpmBG
rw2Rxknw7FMeeLJRe7IJUSn8WydB4z2o3xD/UOyG0t6lsUCthzgMoYIpArBS2x3/LrwVvK4kK+fG
9Z6+tENvMTWJ0yiAHUbbtcrbpLyU6AU93R7M9Wvm0ggVytsuhQBjDGQMkA6VwYs+u2OKkbVvW1l4
uMMMxNPm6g+yqXR6G2KHI9sBKu9JA2cM6gduPwMPTlprYsyggbRIty1e+OiTGX9k0l4ZP0dkEMqQ
MSWgBiox3oTtzzD6JQLaMO5ytdzw4pYvzAAnTU96KE2sTMu1/15+LzX3QItHktIDdZYV9+P00G4a
s5N1tLLIwQpqeM0StQAZgCpol4GlWtmG6jaRKisJntGXZ7AxC7TGCmZvAVuDkeGAQDoM/aXo0r70
XgyKCZNBw8iS9CB04aYprbp7HIRBr3rymIMtSLX7htX7ZNIBKolF1kCDrR75TstuSWdw+Xucg4+w
R0lpy681qV/fk2WEedQ/wAGmojxMfV7fgSZ1aPgRdRDOt9S6GvWkBL9wl8S/VnxyYX/NR4oCJBy4
oa94rYSCUxvAfHhPrHFEDwaHXq/CUsZHTTpB6qasjp0c6gnzWAcSuiB1qXgomYcWMKPoK5b2cRj/
zNRPBX1v0OwmLxChZEhgF+2Kg6x8Jq0TEnAlQpgv8l4nJrwNSlqrVapoh4Rrch+O7Vo7yDenweXJ
jvMPAJeZynQutlFPCFCwpVkCLKu3L3Sk0yr9KBsfHx+i8XHvPj8/v76+3t29756QYtO/ej01Pv96
WWAfeRz09808O3QraBnKcg+aVskLXeAsdNkZbMkGI9IhcCKn3QuObwunzJk28paziqNssY4S6+ku
flql7b4+n2cVMmXmX4fsxlXreqQFqpxC88yTAEzQ7RaCUwHIrZjXZrMGUVxIlaOsifMEDCQzVJhW
nuHCWIlqosgeuwtfNXvagNTlLrdkcITfnmBuPt7pBZ7pdkAviZ6Vq7TcyAqxMBJN9gr9OBpgBjde
joH+S9Qr89593YV6r/+4bfIbu3JlEm1S4JCZ7280KZmC1ogSXOSyZ+4P9b13tN/sg5kao6FF+oe9
PaJ1WvdsHWHl1NxvNhtjs7MsR48xePNhv3KuLjwIMdVnX0Pdf8IJZXO2KGVP0SOr6MzmCUC+yIs3
hlG5wy5FNmm3Bm1aMypQVWV4NIRoB0wBHpw/jLfxo0ot4VlwpzsomnU/WihJPwaPK/M+H1M35p0G
cLJRjCd4WGHezYP5djjax2Nu2sfQYPS3Sv+YJ93OoDanF9v6zsS8P8a68c7rxXHzIN0TfbPiCLSu
DK6e89SDGAavFG3mxrs8feo8lYNxaGTPP5DTwa7dNLLdZ97WLAd9Pwb36wH4zq9xp6zBExed/szw
HGXPShdQAUJ6mIfhiTN5ozhoj3XnVAne/3YrvNye9oUsE0YJgqjvvmgRLUGXxgbQdxQR22KHZfrk
dtpTP4G8434IDv6zEhnxKYTw2MrUXl+BAQ2GxBMYodBmAB2iS5sgImb6aAhUr8SKStZT6RSblWFd
n82XJuarzNkc5hGUlHvfVzzWEXcA3FqxHVmM0enPz6imbcTNKhRjzSK1UwFEIEIaMIo3mJ3ZG8GG
uav3yRN34s3ChoNu8oO/Eh6/qxLUngGRK4CeGiSGwblAuajMVSMfpA1GCY78bh8amlUZH6EJvnIj
1VH+tws710+VU+0qpzkADWHPc5A5gc7ap9SMNrE56PeSU+uxFT+AJVtP9PnrCf6vdCIz1RnjGfBF
o99L2/TAbFsjsH0j3FbgyX9kbHVlRIuecTYgyhvlrM4iRqkVzyzt4OGpOK718X0XCKgpAyJdBT0j
CEJnRdpLx1BQpm+zTlG81hQNYe/fM6fSjm3MmDVtkrfQnDbBrnG458audXVf2OE+1FundRIson/i
MQ8g9974d/36uboQAlGrwesF2MoFuodY7aJcTSPVg8qcRay3eqvYk8tbeuClkeE/394jC6kxYCPO
zFF7BOaydMpj1SMW+tMBzbcVC3kgXbPeCzOyYye0cKfWFfO2Xbp5cw6sF3apnRL4TSjWAoYpO+qu
3RZ3kT7oHWgEnqtt53R3vnXb4EI8/UZbaxCtACsJ3bs51RDijtNB9XwnNoVNu8fC2uymWok5a2ao
y6gA0TBkTWEG18DNsA0eNCfelIbyens0C+AJaLMAPP7/w6GeHSkknpWq71XvJd+iAcdOHoCIPQUH
2Z0cAoUMBUckkpqv3Jrh+RfTWwfMc9BNRysV+FqpAcq4yhepNKpe61Y7+V3epWZtiabijI/JT+n+
9jBn56ONQXoB2QsRmF+FZt9hY7/i+i7UPKGyIlFHhEIRLUB7wJo+x9JtFtnnP5ao+QxaIYQYXqx5
Wmj1hhQC1+o2gpmQR9nqOYNfudLNIex6YDLULcAuhLA9u9HZydSgdaWdslzzcjd+lB95c03ybHnm
fhugq/0QEuRGfzYgH5gNkOGnwGVtccXZl2cNDw1oZUlgCaTT9wClaEonV5onHtj3asd/1l8gMrP4
E7/yply0hFvCDM5BkyqSWJcTRjJfJErbax7oM6pT/FOBfJqNYibYnad3ZcXtFoPTuTUqx9EmchdJ
PtGQnpvhYmiSKR6CB+5Q75U7NjHqN0hP8pm+9sJfOPjmq9DvQVIneYwGZp/nYFY7gtfgUfzkfpE1
9uOlAHVugzpctaJUuCjpNFxow07v39ERdqy/CrtdIc9YqDWoOMPR+4PXKBqPaNgBF/lQYcpy3zOT
Rk/v+6ctfz+ahmQ0LmftomP6dDtWLCSKYBAALg65GDQZ0yySKdvljNrCILtT9MoJ8SSV9gTnZ4iq
MHjmdd7OgAEQDAiWGmTff6yyoCzO7dkXUHML7eEAYlb4gtpEQ9eDrlihLXw0jrx9vuNNkHu8pk+x
syaueB1LgIOYi2fAlIC5SaQeaqNaZxzIoHxPYSfb57dVze2mL6bt7dsTvGQHaumYWzAlzhIJl1uw
lqumIWXDeKxW7nAP/VlNgbIB5VtnlfzArlwQ5t92ESFFJBc4ZDHwQgAbFd08NgoJZD7KhPdSBkE4
6evcLKDOYPECEVbum+LVuiEND8o6lKOgnjUjaC9HxoeAx4yTIHnMdMdVO7bcq/G21HQFnWg+8+z7
nxGUTOIDC5hJ8DgN91KhS/wTbmmGIjjDJxu8k43iP5apMT1xqGDjv7/q96LYaOpj/3+kfVeP3EiT
7S8iQG9eM0mWY5k2bKMXQlJL9N7z1+9hf3t3qrJ4i5hdCDPSjIAOpouMjDhxTkV59Dz5h3GA4phn
e77Z1maD5gUV0kng/0tJ+x4npOkstURgnqIG5g7xQfJXEDp3VwJGiSsUceUsbHh358iQZ0mz+UWZ
BbpnlfUIoVMNacQIxAlWEkblNhAL3yrb0VvZOUuWdXlm/ocGDciO5511ddvJygB2QK5SX9WBQ1/3
AH55XxKLXT1gkkPFSDdaHWdPijGuFfqXlnbuUEJiFqESii3MvdFzVelDQUEF/AY4CYFwHjQ24r2S
uZJAimMa2G2+B1G6Gh0nfx/p58yIaSkc+Z7ywjbg6ASy5F/GeJgmu66Ir16EFmjM4ofob2PdkkDV
XNtc/pb8Dctj2njo4dy0yaef0k4hbUz1g/iR7RX5idcnO4yI19uV7kj40+PDeR/Hf+9gsJopSP2h
uZAZqCqDs7SZkI6DlO0F76cK2GNwSbZl4W+LuhnNqktEM66kblcq9VOTqODqGssXX01bUxQ8nSqG
Z/Zp9jedRwi9mJw2UqqFRJRSiZTgwyNdpg27x999DwCZsXYGkGmIZzEENp6UArFXJ19PXKnWkx0o
/tKTyKm7IIG+QQgAezdAMU/yBtsocNYQEhe2kkb/Vtwa7kpTFMgU4zE4Z5JZ59blAMpH1eS9FhGk
HBohf4pwZOWqJ6AwISVWMlabS6C9hcKK97lPvsC0jpc7qMYhisGzsaDsqVLJV7zvpvnG66m07QW7
4zd9Y4Zu3+wBx1S8P/Jql9W8IW4dLMxizJDNwTtYYSVZ1DiX+LjOfDdqDd3iOZSLeo/3rDHvgk0d
ChDl7ep6OwWevBcDrrPRV0LaaCpMHcLtltGXzVo4efe2kMGoIhoKtF2hD4Kon/ETXQPe9aj23SqW
kWmLaqrysUJnsWy7kvLRbgEpNOOm1DeGz0/QRKszuwmjaKeP4hpC4T5JgK8B2TzK6hCugetg7js/
4sMCFBu+K7zoAU3j4/iXBzHXRNFQGuGdJZt9b2WhJXlnQbZq3wY0J5dLwqfnJP8tOiL6v4ttCr2t
hESojn2N3UaJ9rliacJBkUzDeNNcX6YatzaPc3jKLO2crERvDu5pEFvP992Vv00ViDPkaY8d9eap
JPDx3pWc9KnVTqVskLr5yPs/4yGaNqk6rfih7wztnW28PlGhwr/BJHJre5R6EdoGhe+K+gnOwzP9
55EDNI4Exb7VqdhtY/nSKDbvmaJZ/Uye+Of+TbbGwVSig0A1SxaJdFFeU93sPbPjLAP8+2tO5/7C
x9JefSR7IbWlogVl7rugSzTOXL0ZJEvS9v5RQd2wOQuWfICu/Ifkb7UnDl6/MgXKKyvL9F0YYqYK
zAg4hTOIdcZv3E6VhM7QvlV036372MqfxvItK63B33g5Vb0/Ded0xaZsP7MpIpLsBOPvijdVYaMB
FzQoRMg2yDF0FvQRoaxN+MJKOlPmNtOI1oRTkliRd4FQhlxZXLxtDSIklvIkfaFC6r0Yz020q0Al
0SC5y/2R1acAFAStcGz3U/OpGWSAzGu4C1/iEXIs2b5R1jCc37TnjwbP5BFkLu3kFEJNrnqsVRvN
jqQenkP/aHQ03ofRe1mSbJvG72hpwqWN5vzP7BLl21gxp8DxG1tV3sXBHL9Uf+dzzzKQ4fleG80W
Htuoz6qXEKl6hrch2eCiDX2cu0do2F801QafvfbDk3da5ybxrszOQBkGswa5o2q2PB2z4pAAVxqS
jtv5Oi1QOM7fssosNKscDtUm1J6KDzSpPL4JF25wFJpUAPQRoiG3ojAJ8VGrG5/nVN9tYlstKbDx
pb8DE35nAqyVEDHc6A0dj3mDdjUL7W81zdDPtVd1qo5HeU3UY+lauvmcOai7ciJJBjGjvvZ8dzym
Mtp+7To2exTRA57kwVszUlm2ZD42dXGNTmPhdN5YZtxXm4jDlMqc73IZSdMEPEcFNWqNKKoNZqUq
Swk6zldm//7Jj9gY0T+c/cwhDHqq2+GivVuSq8oP3IY/cbh5omk4Br5O6gJ4imymSbTieiRgTtoL
CJo7HccxGHeGvkprd/fOwpdI/2lEmvNrbMt1GhViKbdS4Oa60oOkLzROSisOm7LTBNqPdebUWqK/
5kJ/8Ru+OWSGP5h5OoIULBDEj1xtDTrySWyKpZB/FZy3BvW+f9rjCyFMCpUBESR4oN+7nSv0I2lh
Wgeh23rStgoj09AqCih7rW2K2g7azqq5XRZ1UJJ7jri3pHKMyo41wJV/PT4z90VKFLvBvIWwEAun
ayrjyNVClkY1zWNX3cSANAnvmj0e4aximYreTlS2FRE/4zOogtzHlu8BQrNlqPlKuGEBYVSYWKUD
FkOsjSBx1fKUGXblg5Nnm8cXzXMl9XekHdOaeGi34E+NatV6bWYe/1GIrwMYA4JsltLIATT96Hkg
qxOP6kW4hyloATZUUr4CHVwxwcoD8C69xHzyHDZcnWhBTmQOcVfsimoquQPckB31dQ0UTwIJkSrK
qDzkwcpdu7CbUYRDJAJ9DSRx2ewElwHjG/JV4laARDj1GrnNvNWYa+TmxzPXSCj2FXDq+PHCeNLG
t/5Lk/bFqdPpWmL/uyZ0awlZCPTrAIyE3DdyTLezp1Wpl0tBnLhjMu396CiPe6HSjl7rlG45yVaf
fxbjtqOILUxO9l4f77f7BCjSO0C4gMsFooMClNlvzaciJ7de4AVuJcw0WFFP4hEdn3aXHLMqImm1
4dd6V+73y61J5nAlI7iihM4I3FlMJBZbkkgCGrA+p0n5wyHJ9HiE8wCY+UVyV0PNC2RBoNRjDtSQ
5gOYKrXQlYI+MYN2qgmf85TrtZg+tnRf1MdcQhYSyD5DgtdgI/u8rP1B0KLIzbPDqD753QTaH/Sa
iX+Q0VF+gq80yazSFiLSO6p+Nhp7OoKfh7Q1ycRDvFbBvQe44HvAG4kUOtinZ+HC27XVmiKKRC6J
3IY79jO9hEhT7ll58mxuIkW2S886SpIjqS+Sa6iXatj6BdJ8kJXLVqbmvq40f4qM9AHgojNBOnOe
Cn5IqxxcWW4lfxXFa1c91dxFSiEJFVh+SFQPTf2RqwymhFqxvPcg14fwUmxFKFNaj5dpafvNDgP4
S9R+cNnczkqcl0MvQInDbSUJ4ZDRZptKihrgcvNpG2llYiJIWHu/LBkFORM4fbAWuFkYo0pcB0Ia
hLGbBLq+lbua3/Xtp9B0B6CQJjzxImPlxbSQAfnmT8DKQ2B85oq4HedYehDnGDGrk/xbHnejJkCT
Ae8NuSbpy4BgvA4tobX0NVjw0oFTwNuDFnx+zo4xYZbYt0WER3jkamo3HQUwnMQpel2aalrxXfO9
wp5sDQRUAhIsIPFjm22ktudHTQ9iJDggfySFcF4rl8yScxavTczLenW1efDN6PKPYjeoBSLoMWkn
xO1fEqALb3z2OUoEmlJ17EQDGVZKU0s75to0EwypvmQgHCpjVy8UDdQsA0ejRAAkqdDw3NVyHbRT
abr592dDwwsfvUsqEI9sBDYFgTDxRh27zRihYfbVk0ozkHwaDQXOY7q2Re9v2VkcSUbAowAnhJuc
md68i4MpxxjRrirYea+LUFEfyv0kTM8QPZ+VHLTY9BGrboW2ADIsQquuHLSh2XAVqBD0KbNiYOzt
tla/tGiUQG3FhYd0Eldb2mcHdbfZUG5CohvtXWDwuf3UBsQYRToJWI700CpIu6JVj+jSqYYe3LRH
aypfb+I1vp7F/YcpAq86FMyQ+WA8OJ8roySPSuwaaW2Cyhu65y/cRNPsFbluqbJbvNAH/VDzJnp+
eX8tCpqPKjto9NDNtVEDpBos20zDe2IxiUXi8nkXHrlcRwu1niSXSA7cGDT252yCgpuieykdi/7z
X+9F5C9QdwNCE+ry3zH61dlTJD8uhqJJXFATodv2IClmX1pyBkqWH48t3beOYwtem2JcJZhVIQAl
1YkrHtFzufvQErvxrPf2I6QgELASG02Y+yKmGqT+0nME/a6tf1ZXq9H3MS0QvzqcGaQoZ0Fr5shD
jlea4jBJXaSnazMXBTCOxZCY/vcX4I0ZxkGXep6kUR+nbjpF6FLeg2sqEA9gjxnWcp0L76ibEbHB
rVj6Ad/qMCW9iJspJ9q7/gnxZB0qMLSxkAIL7aEnqH29rKyoeL9zgVUGCBCR2KykzMQb4PGPuios
UhdwMwsJ95+jWx8j+090rokdmTrAJb1ZX9QDxF/HA+6PteBr4XK6+YD5A69376iGgClmqVvxmUFG
1UgsPx4z+/E4F7IpmOCrcTJxhS/nQO4XeeoWpupd2t4EdZwItV5wYdqcuK1fxWqvZtsVqwt3041V
xhmqel1B8QSD085f1e+UoDYVm/LHQJEJ3lVU2lNr/PX02OjCXQGboMIGNR0efN+JlqsJ5X3RB4dB
k7pcjBclqFF/4dKAkkXbxTTsQm7T9uJA5SxfA5QupJ7n5zgwNQCWIafK6r6jguOjUNQmbgJ2vnPU
DIWAq9iXW+oXnAAwllJO+suce3vz+XhsyJDkleIUed7kNBzj9C3wo+4r5oy6+8J7rx6Riu5aDpQc
hl4FaB8pwSRbCXJRmXykatPRVybwiIRVXagoRvTGbw7SwYo9xLmcI6VoKJaQDMEvaQj90GyHqIqP
EPIeMppnKm4EWWmy3nw8/YtHeSYBwy2NCxBFpdsNLeadopRFmbjIJDRcZ+o1EXzQI3hPmkF7R0HB
WqdxCDaonqK/F52tjz9AXLiMoNL2zwcwR1qW+SyCKBYeytG2VXhASNsQ0tTxvoYau0RjMM7+Bjvl
YOuAl6I0Ygc1UQ5cC4bl5m/FfQRvmOWkeW58zHhIjPSlVI+otvwvPhNQZ9CjgnkeGRzGifdofB2L
aErAHvYn/MlvI4cLZJDyVnbYml1vqxXpdIJHEi39llbKB+edUiCxO2pUCR0QnMc7z7NQpoxFWsW7
bthVIW58UmqEX9NRuKf2ws0no3wOjC/QmniZ3a5qiwQ5Nw1C4ubjtlQPbRmTOLCRH5TQyxxJf9o+
tBrk9rtIIF38MYKB3tuHUGCJ0f6DAma506U3Y6Rqj2629zF6HgFvSM2q5Ei/VnRf8gB4Q+Ehj/f8
/HS7/VYuqMJ+jIzERVW/M/1WLcwyHT1iYMotlFNVkiRpvq0qbo0da+FJMyMFwZs0N+RA4ebWMrSV
vDJWZcySyvvbepBqAA3G6aSkZbFyOS/FACg8QnoE0Tc4y5iQuNBKX6mmEA5dEmTwWbejFRn5G8o8
ez4u18oli/cHglqoeAOjj1/MoeIQX4YteFxcPkWbk2DYUUsa0GI1r+poox4QvseTOQZr19bsLJjA
Uro2y9yOnh6EXlS2qVuqRC0vmnJs+YNu44By8aEYNmO18rC5R3Fho4O8F5llFF0BIGOWcFDKWggg
2eeOHXIQQBZBLeuXCLB6TVrxHcUQ/RIgGoosbjS7mmo2j5sUoH4DXNbTX2Hce/LKJy35M+BlQHOr
ATqDCvXtpuJLgQtbjkNsFBjdHjy0gI40yovI1coRItTBQchLn/JcGtIWiN2V5+VSekCCizLw8EJp
HFxZt+ZjzQvAaR5nLkSJiBp9aCOqe/KW0/aStMmGZpP4T5VeW+Ga1NtitA2jojzrQCD3yHhIWUiB
IupguVfIUD7VfGYaEAbxIivuUlrxOa3V965x0MtP/NRW1BquEW/BwkKb/SSgkBdApBO8YqchfNMT
k/coWPgeu/GFYwidVoTgSA0iZ8UeQ25slEhIhcyFUjXlpJ1fd+DEOBpr+JqF+hAQTHhxG3N6UgVI
5HYZyrJV9SKWMjdxqhdul5KaQjyLPD8Lz78rIq5xOS7lBG/sMbuun7KuqQLYy8kxsOW/c9PG85/p
dIkdlbwX0DN3a6glrt7eCyf+xi5z0WSZUOtTJGZu9xvvgFg+ZMHPTNsoeQHKDKg4VTrxlCM4uvjh
peYOHj6nMJPYGtA61B7ywsqTFSTpwvm7+aJ5C1wFlNwkqx6enZmLIvncJVCYHZ9i1w9ECP7UwypZ
yKI9QNV48FOiqZNlFxrHJNTqAvbGAe2TWyRbyS7fBC8D1hzIesoTWhznLhmrKynd9sT8Sg9eTd4e
7+xvpATje+fY5H++gzl+aYeW48DADjiAhoQYREJBmIDOFfvuT/u5qU0nA6S1IHv3pf/19LSWfl1K
Bd/YZ67xOuukUijneSeAs4KDsHLwasmjzbDPPQw/wKMwNJ/8X4/HvVTpuLbLMg+FYwuWiRDjbumo
EDTZ45FNEw/yFhtT2j02tvBAurHFXqtyHyZ6gDHq2qEDC2zUXLzxbfD/rAJjllJEN6aYqzTVYzkf
JQxLOqdor0EmBp3B3aHu8bQllXyKfvSAKB69tYz2suf6Zx+xhRXF9xFUBDjRo7DNS9LmlD/yb/y0
j/8AmTPFJgfaldwqX0R1JV+z6JyvLDM+DNun75MJs8tLT6oAKF1kDxCeWw2OF33WnMoGySuAEyyb
RtWrnKz6wHQq3GHGPCp2KqDZAQz4Ow66w9pc24nt6qf4zist5XXbiE7IT6YoEhrVGnv5vGXuj+0/
H8O4q6wVkmAQsM5RcewCa8C7hqNQXUAbfALcziE1ubW82PIu/sfk/PdXHnJ+9IJcBvMsKY4Q2Q14
UeUP4IqFVSoR9nCiIgS2/yt9KGZJq2HojVFqBkesToDUqBSPyu7Ep0c84rjO4lb6ZFgndGePuY56
T1D7XoFAVG51aKqPzrmL3IXpkYYI6D4MyFdqBkdj+9gtMFfAf1sFJhT8PUgmsEemEgCgq5tqcMby
EHoViIKRCys/q5JI3pee2HIbrMQxzBLOFjV0H4FtfkaAIuS+XcKprOKkzXrobpnlsSA/92s9j/PC
XG3LOwPMbVJLasdx4TA4vXTMlYBU3r+fs5sRMNeFhKQzL7cYgRoPVh9HtC0I2AdiRSKJqOG+KPzC
fLxMzHOPHdP3Zr3a9wNoSOKWg0mhhBafcsTDAGIcKyvDOu47K8wdMfqJZxQyVMOAArSlD8lufjnK
fvxoLA/ZyPz98ZjYa/+/zeHBAZFOJPRZVcsG1Mep3GPH9zS4QNprB1lLIhNlU9vKRjZDZEnrDcgV
ndM0QKKNQy9qiubir8efsXTQsZz/7zMM9tkRoelLLyBm7sTRrht9MkkqLdGu0LUqiSOT91uiTVTi
1ZWwZ96H9/v0H7vsbCd8Ffsdhp/sitfe8j5bp3jmV/Yqeycyk2zwzGUMgpVoSg2o6ek1KPJNoSVi
H84K7j/K9kMKc4sHwjI3fsmxQkakgVDw6uO1FMLy9v1nqMyTwgNTLwjPMdTXC10jEVzZRkgb3ToU
L88qsFzjh/uiTDhoF4OMxVSDY4OhRhytEcdPmumlz2VggeZoyuwaWiolSYBUhrJ3u+lKO++8nRwX
dJo26F5ojFMNzY3H+2zZ7yGLhgLSLE7F3JbAp3djY+AIt/ymBowNbdcGaouWJ1j/N0OMg63USK9A
lIZTbEPvardvt2vCTv+fTfXPWBgXyw3QLIkDHJkGjA0RTq1ga0Qwg58dKA2fTGh+08djWj6kyJWg
+AZtPOBHbhdZF/xW9iJ+cEIBEEWoL1RNRZLuTwvAhoZ2au8UNXYbrkEWmLjuP6fnyizj6idQYihp
gLkc+BfDz0ny7sse4fy1U7p4QP7Hzl3qIzBUna9k2JGMn3qySS5ctxldtBPOOzj47PwftVl0Epka
Eb+HdK0reCEMQA6TRwCAZBSAX0zqRSwUP0KfDLxEyKNnh7P64i80OOwJhPRi2Nnc4HLebmVN51N/
5wCvjDIOMGn7BgAoGIVW85POASUYoEcr3wPLoCgHH2R74pusJTse5zXI8CrKV2IuFh71n+WFe0fy
SkP/A1tCF6BJ1YuTANevpNlGal5bKbYar/4hlLbMd1arjbuyL5FaNQNQ12WQwomFlw7NUmKQ72If
akg/NOPYJt4+9VeuBzYddvdx8565uvP7Copy4LmDX1MVW/FSszEuXruRBtOrjj2m5FkYdwUE7x8v
y3yS7lZl5oKDU0akxj5KszRPvamfzXo+nfxNI9Ek9Y8VZ/ycBsXSde5f5v3+M9Ari8w+kMZArKYW
FpUXbvvqXYT9sBcvpWnswpWQY9lxXZlib8M0TIJygKk6tQT71TNVU9mcLIi+bpKTs8bEsOy1rswx
915WhlkE2PPgcII5ThSKnqrD/eVSs3jK6Fo6hwUr380jcxEGuhGHaLcfnCJTdtPUbv0SCFuRKI4K
covgWMsC/upNQjozQwbAhxgiijkTrqNK+t/Eq3P/I0izDChvM0uqQkEsL3wRn9JuxO6oiK+FtLJt
7vepik46iPLoeA2jkY1xzXldDJKfC6PzAWiEBY+4Fljc+0QYQKUeOVD8AfXW2/M3jbUUjgUMaH72
ylW0Bgkd8hmhbJVlDuXoT7HoVmLRxTHNWmfwwWgOY/tkPDAxNhPqOI700QO/FVHIFlzaGd7x+Ix/
95fdHnIM6coQsz4i30Ayb4QhnG6RNr+QYpS245tkCiTca9Zghbva/lNZkEAr0YhgGpf+18uaRtby
aNGZh0IfLpPvStCVg0NDgDooFSZYVKlPKyofOHMN9HB/gWOgUIace4Hx81jeBsMr60xN1NFJdepB
8UMvLSEy61XC4cWxXNlhzl4MabypkpXRiV55lWTVhktJ9V7xT62Yr8RCbPUf5/x2TMzFwAlJWDS8
NjqDHRPdamxw+2wglrvX6XgiEyimjPkXrSywo9B4U8C/7TOyr+jMbuOtRuD3wcvt9zCRbRkbeSyk
Or4HT6Uksj21hkLfyqiXjYBiEgEDSBZY7Gg5dInk9zCiynaDMu84YRWbFbe14LDnofxjhYmdDUD/
CpWDFTl6z7TnfpNBWBgxUCL96H3L0FIqDcrKyO4fBugehNgzKP9wFHAObv2MHOgjtHhgU4vtyPjd
RxutORUGNdCM/PjYL2xSlNdmEuV5GlHhubU0CqksFXU5OF5MqlcP1IwH71ztjctjMwtLBYo1daaF
xrseWvG3ZhpBH424jieniHjMWXsuDGcKS+uxlYX4CEkrYD/mOwZG2AugLZpm6KdocrT8nD9XToFR
pcVWaglggAMI40FwnuC/VszeL9fMLAACCmxCQb0rh2sIGLU4w+j0I0fO2a6xeSu3JjyCOOtPa0sB
HUH7sZbUul+6W6vz31/5SnT+TH2hwGotK1TMDxkwNQNVpFc/imgTblcGOQcmt/fDrTlmp8hzW4jS
wNwU215wlCvwz1SvXb/3nuNk02qcJUsWN7MsB5Az7H7938yzO8iPVegnNunkNL91twfiKEcV2IZm
ULXxbRBKhAjA16oHK+vKkqs2JXo/8iybnCwsqMx/lOr7+MEjF9T3fx8Pb9kS5F3RcQ3siM74S7lu
E9wWHLZJ+xJxLu/9CKq/kvcnX2PAWUjoYRlnTXLgC7BZv0V9r3aNbnRtWIzB5EStZpZRaMVlSHDh
ckgk1p1d5rTwErQeO6PAPRU/uqZe4TQW7u/f+QsgSyUqM0aZRcRPCcC6Y5NMTrDLrSYw82ALrFpl
eS/Bs7H36At4jZ+CP/H74ym+j91ms3PPCyD/4FtgplhM+YY3fOzfEWgOFXiKjTBBD4E0TUJLbS8+
Pza3cG/c2puX/GqixbRt0kqHLxr5Ize91D9zivwpmphDnRTTDvmSlUtjeWIxoWCnBw7ojrcVFBFp
rhU5OCxtEBZYx+oM0OH8aycTj3xFKN76K7fjog+6Msk4Bb2Vhtrvi8nhqXAAEdpe2WlkLRPBwmKw
VzCV/1hh2VgrzY+7YIKV1srOIn2dSECn7fn5V0c+fXSn451Okw0Y+0yJroTfi5v1yjRzE2voJW1i
Hi6gmUoayqhBTxVIQc7ofl3ZL/dX5O0gRWa/GGojKDksySDsFH1TTSdTmeyYf82TD9AqFYEC6u+N
yPu0KIQdXgp0rHdNu+Jo56j0zs1fDXi+Bq62bVVnej0Y2ESG9xkav+Jh5Vwserqrnz/bv/r5+oQu
piAo57VMi2fde0uks1iasbz29l3I5KAzBRB1/AMWY7w7by1lleLVSYVdM9igdHmbtgMpts02MTX7
nBFpL1A4Ahv8NGiOeV+1vnRdXltn5rH327rjIlhX94qN6gFNKSQVjtVWs0I6UHwA9WhlyscInKLy
ASl2spLKYlE038cGULI5jsSjVTUYDwT6MSH3a0x1Y9cWdwbm1PJtxaytYieOyM0CDtloBClnMbGh
B5rT1WTHknsAXx3a6iByg9I0Mwkof411F3STk781LY2fq9fsIv7UOjM79e/iAd2+kB6DNumhP6/1
aauLC3Blm9lompLomcy3k1NaJRmBAa521WXYeX/B9PmEtItsAke08enPz4K+KXgFtfQLZJ+Wuzm5
rk5CatDnhPz06efmtSY7UB0RDrgn66fj08FyTtVJtBXabF7c/qA+r8WUS37neuZmb3F1TNop0cQ8
xcyBVd1pDqkDMY4VhzPvf/akAy4KvDr4LPGAZOLHos6SMakn+G4/OSp5kILyqNa3HM8nQB5O3DHt
0fMpZXVHcxUEG1pe7tKqjVAe8iX78ccseR30xuEFAnQZukuYy7nhO2EsQ3FywvK3FpyzZMW73nsd
DBKsqwBJALXKszFHAoCfJweK7jQyBYisdTIQhz8ewkK1HsB/EQSN2O7IPrEBRijWcqL1kefobvnG
g/0OEEGa2APlbXE3mioBC19i9e+PzS64OZgF9x/w7oIwc7bf7hQlAPVfLVaeYxeBNb2nJdl1v+RX
hFQQyd0UZNzJ74D7g3IGVCrcZVh52S1czrCvIrLCAYebYemzudSX+hbkX87BSKi6F9+4U/wj+xqI
uDN+GMfezF/LSwMi2HqrUOnCn9badu+dDJgIQMUv6zxQ1xILWQOCyfMKUfUcPwUhBzQQxovCXZAg
Q0KzF1eemN9pyttTc2uNOTVCUwhGrmgeKtQ54c7hT47MNDriprcUO3wG26Mdb1RzIEgLktdn1fTJ
5fQO1OJJoOml3w0Wb4p2t+EBCpgsCNGYj/fD/UmC1jNSZ+jxBmIXgM3b7WAEU6zlse85QVYSGQ3L
a2IrbI8FrpVbC8yGAzFh4jUDZzjyhrOVj3qTu4VVu9274Van/CXbCJdgLTu5EE3fGmUucy9FkysI
0z2nfm4OE3iZJyujMcnoGqxiwVMgHQJKNhBgQS6UvTT1vgjSQcf7B7LyUK06pZYUP8lCDE//eKGW
Dq7BQ78TxrBO4nc4f+XivbzpG6iBc04KVqJjcOl20iF5yY8FT+Qdv/O2wWl0FFc++GfvxDlrzJns
QFFRnBvL0UJrgHYHDcS3G0VI1W4oC4lzOKTo/PArKzqSQKOzkmqalyuDXTKGIABZOowVqWzGmMeP
oppPkX9s6l12we2yTf2J6Bkad6cVKgXWHczjujbF7JRmrCo0g8b+UfK8HVTt0KNfcnZZI1HnQ9Mu
QpaA99eeKOzjkjXKBDrD6Beg5sH4qtezHpnhUd3F8LbYor8e75q7oO4/luTZ3aNGCYTu7bIhFSll
kFrCfoCYqSPSwk7MyKwOSOkmCFqgr2pVJLfTs3FZEwG9O4Ss7XmVr3asWrdy1KIbwDGgP9T6r+q0
6futfwx3Q/HXn8ApGX49Hu7ivCJ8B+oc9Rw0X99aHHPR02oO8yo0G1Exy4En/EeU+0TznsedFv7b
kPl7hHCaqHjDh+JaubWXx72YTDE2zxQmL8mQm2WXEaH2kVbbSW6Qvoih63tzN3OZn6PkKdEKWoOx
fSbRQv9R8UecQvJ4Cu7iCuabWBKZRBgqyHNgDoyAIMF49vbtMXbHHl4idnIHDRGndjcL3ZJVAOLS
WQL3BMp1CJDmnOrtdARNn7VBXIAaDnDKY/S7ePc+i3O70agP6ZVJsuuAcI7kjja3W9NgYSnBcHvB
8pVxZu2FvmxHvYDxEkoAqTUcmnP6U6U5jY+howQUwfl46Cz+5cRdOnRyrTX+syE47MsikAAzzYCB
+JgJwXMZ7rGFlPPRzzZpe66Dp8G7iMJa29aaGeZAS1k/CmULM/Xfbj/RFW/IhgPfgwD1Ldrz52bt
71fS1ZHlFSHMECDB8erdpxdWO7+NVxJ63+mX65BotiEpYDJFCQHsXWx7VgCdE7yzu+AIKspNYev7
yUz39VHZHjlL/aqPOToa94Y5HYsncMCePWRptluUG1CkSo4Gavr//sDcfA9zAySZjn4V8Lge6+qt
03+gDkhyUOSBs+xTL92xNrF5KsgGV1+1E7ekA9dq6irI7Tz+joXDc/MZzJ2gG6HGhSKmJQHtrgFo
uyE9yRxY9fdSvImUFWt39VusgoICC9R6ZpUoPPtvz2qVBujKy4fwGOQQiYqp8N5kZBwJOHyhHjCl
AA0XlnweLCQc/o4H3gxKkqN1g24fD/uuCPOfD0F6FxScSL98xz1XW67XklEK1D48GsOLqJBMOvU+
5HPDgQTb+Izk51FZewJ8d2MxW1BBCAUm8BkHj5zP7eCFAR1kgzGGIB5zNLsc0MRvV9o+ku3waci2
kmHLJXrPISLy5dspCXQH76FcX1mDu+T6PPTrz5hP49XQOWix9b46hUfJ/9kLNS2AF/Xqc3rxQHY2
HNriVSzMAjphaMvmlPfHE79wV6Lzc8ZQgzUcNTbGXw5VAC4KX4uOsfqug67WA3ms4JH4Rw7FtRD6
fFmxyqJzF9cBlwDXgpZcERnau3YhKBuVRZyUwzElORIk4KylNVGpaHUXlU4f+N8/fl0+RxMMwnQi
7xWJTWjJIH9SAMcwIVr5861INNGJAlC8bYlh9ngYUZNHcH/4L8KubLlOHNp+EVViFq8MZ7B9PMd2
8kIlToIADSCEhPj6u859up2+1anq6k6XKz4cENLea6+hqycAZTCiQibPf9+rP8FWtMoUrTrmngCm
Mphk//NB7VMxrisosBc7vfZBVyLfOWV/eRH+tfVePwMV/lWRDxenPxWEnDHbtcpulzWfSgfzxhGy
1f/+GuGfMsX8+kWA7ZECktEY3+OPh76awPGCMX/x1bfLra1P1Yeu90/YSZyAekbVj61878tvAnfw
I2nKh4Os4cgPXm/18PoAX9SyPH97PX8iRaV+vwbQvDw9xWV9c2err79FeeMOSZmVj4CG0MDy6nQl
1dyHR/xR179t9f332oyI/eOVq35nDwkkWTH+96c9pPi7lT680HKraDmeeXkPkC19AER/vIuP767+
Kssvd7xs1uq/78m/XoM/7sgfJRzVBExU3+GOHPflNQ1q8rlJLE0Cj5JzIf+CB8TXG/yPneefH/fn
XDKwyq1Jjo+7vXy7kKoeyzdVni8/v52Pz5f68nDWDf65a25uvh/vfunjx6n+7+/7v7nD/3UFf/RW
ot8G4UJcQfbN1Pouq87fHg6/DofHpm6w55cvjS2PWXksm1Nzf1e9ne6asnwsb8rj95pWf1uS/9+O
8H8W5J+JpZlPki7fcTVjOTcfefVXa9a/PN8/vd4ty/qhcPgAg3AL8BVwyP1efwWf2dpAhSmx6M97
s9wmD7x/gkKU1PIDceb/fc//XZP/8dT/2OgXSuERPuMi1PRIQM4F1zm6CuhK1OjIUWY/g/ZWwb8B
ItEO3B+MjkcJbfDfiru/3ew/SlRp27aTCS7j8CbxUl8+HlRJqtuxvMDNpXot8fJVWAMfh8Ozwfl/
d2web453L+9xVd1+ecIb+PNvj//fJzEs1WHljnEDgGXoxqN/7qyttYWfehgzigj8mPOyfFmUrOdv
vXyHq7pahlqQOxiCSH9xbUUWsO0XiPlLCBGK4W9R5H/Go163R4RYXv3UwTyEue0f70Ye5INLg51f
PgKkutXm3N3KOrjnD1staZki/A2BB3V41Cd6xg0yRzjattgsa/he1/Ph93AxX+TfaP//zz2K0FWg
ToPnLkjG/wup/t8yYQ7kEkq2XHqpQGKGgv6Cw2is26klxyJqTROl3XwM/WYaONKZz0RGxRmexOJ+
zDmvuZfsIGnUN7Lw4ugWFVxInnXN3pO/qUX+fVLiWhM45F/hVaBVf6z0LUr2XEXDcpnU1zVGsLJ4
Gba/Cb7/vYlePwRP6mpkm6FV+eeimfOCzbbAh2RX1PYVQvsdpjS0zP7mFQbzgOvv+ud2ifkC1kQW
g/h6XR///KxNRWqOdbC9oqqB5wkHRW9HNAnS1ZO1C793iR0+d7ZxUiHWB5LUIDC/vEe07BHSpBZ5
q17IO+3gl1r3CJ/5puUc3nsf9L8VH7Nr9qwr0BrH0D7yCeW4K1T7sAPqe9PSTfDocilsSay2YFFa
HdjuFGOocnRB1G3HcN3lK4NhWloNGdsQPdFyEG1SRCse/Y61VLabCsIzTy1/n62jcMGO9QZBtkvM
z3kb6JtWM4vPE6xn1wrWjTAojnK+v5F5WRaYg81C+ekunRaYE5UwtCPDbxbnbQeNH20RaAWK6eL2
g0pSqc79Wgh/6EfqIkie13X44dcgRTEXx9rUQ2p3VBK9h9lO1pnd69KPcQ/rmGlMYLyTsWyu+dIP
6X2iqBLnpZAQxIVTD5e8Nl5hBJWlfG8rvw9gX452iUljr5lhVTyPVByjPVv7Ey4F9JugU+an6bB6
wFJOFK8w3YVlOyegxNEcvxjuL5l5V7Td8FKnps9uExfAz1zAUuMMlfP2PPNRQ6ev0umO8czY2k7h
8rQJ0r3vgzA/dCIiUimY6l6iYSwMWEywTJrzqJiPAyEqKLlPjKtDb9M6VSM8nbppGWCgP9ER9oOr
0782mH2FdZorzWvkQ804oGI/DAffx2OL3o+k58mI6NeMwJHgKBMZYP4sA3iYKLrtB5lfH/cWr3la
Ui4Mg/VZYLojQiDEa5sT6JGiPu1gzTQwHdQGYv0diO3oksoUkojmKum48OXqzO30OD1IyfhLarji
ZQddeX8QempNuXuun1Tbh8PtjihCfKeJmWPvpjasVEAif8rnwty6jfhrAnzY/Roz1QfnWMFt8txr
Ey0HBeXJUHpF0p+D0jmCQ5ziRRMFMY9LvUH2rGP4ZVTMpu12WhGXvJZ6XkhYF8nIPpWg62cRWwiS
hmAx0GanG+Q0SlLzFiyhhWdgtuN5dZ1ZEWqeRRr2B3S3ouETDHLrLLEFkOpk1F/GMcoJUloKeOAH
YunjWhdZh4AvC4QQnlmhr7y38AgZGGG/U8gkYVmifXqcBhaGVRzkCh9JQISiPZ7GQYVQPNRrT8GU
j/dw9TcOac/BJYc2ll6WALq1JpS9AoKR7klUYRJjv29OF69bS7Inh9v4tBJTHLkEl7mCGfj208IY
EblpPSDyKiQ7ZnG9MvHbnvTDFxHATrxLM9aW0VYAy1pth++vWiyxMt/W7J0Il+OJIvbwF7QREj2S
hqFjN/R49Q1Ov7GMDbREYO+bBflLLVy94FoyFbzMF66gGdrc+BauoxkrYNX6xya37RwGwvcwL0nZ
rcxZMTcTtV1RXbVqp00VcHnCXVQOV+BHLBAionKlU/4RzLHUp3BYuQUOO7R7vbeCNWTW1xNepcHF
DyHAB1iqzl+mKRXrnaURx90a++CaphOJn9y4GZYx64oL7feM08qkIuzh6dFHiKdVBHZOBolwr2B2
zBiItBAPwGgzRa8GRXv6M9WtgyGFYwW+dJYJkBFbHX7JIV/0NSCI7IfODeq+fVEILWGkH19lL7bv
k5tHBnXukCOdhF0fKi96zCTzYYKplYPpyHWRYUMoIqNvghYqlHKUGTYsE/FUNnu+k/g0QKf5Y0WA
Uw7hV0vSJg7nrr8DAXaBAZJvMbtBP+hKR+IxRFaAx4OwrnBZE4aDTxE5VDj0ycluporAUPEjC41K
YIu+KlsW2pOikVsXwXmwX+jTOkjUmMPYrWeZseGNiTkPjvkqxXsh40CfabGo4062dTrCpk2FJZ5J
MB64EgW9MFb0wxMSXrqoDhYBJ2sMYtzttnbDFR+ClKvUPOOXZZ9Vdty3wLwU0xjcAxIe+YuD0w/M
wciqQjAFk2sIUdxBZodd/wMDaefLONzNj2XNC9MAIui/b6Clvng1LHEZWZo+wR3VzBWVuX7dDcdU
JJ62NK2gKo6hX8oFsUeKonFveLECUe67bRXnJGkX+O7QbpLHoOeZLYduVq96xOD9FGZrkB2X1LcP
W4iTpspGiy8dJCL/sS1yHh/2dLamEhwagxeSakwrkridp8u2TPQyZYg5wk6UK1bHikdj5ehs1jpy
aedvER3HEB9MQkQCLT6WspGdKTBMb3H1VYj1OVUZGEy4jcPA4Wa4IWIZlQbitZBbm+63gs1II0h0
QmFRHpluqsIIKHLFYr18BRE6f1a9Y1/Rs7kBB3QIS+C06Dd9t7h2Xk+jCLanESTN4TD3BDUQTwuF
qc7ug4aQFfEY8NxysEFnNMI7PtL0HHVmQnRSNJDiDVKRPShphxyaOpV6tSUNzP6tSwluQosbDX+2
wCXfYzsFcSWh/kcS4iSiA5PAccs2JO12TmeNJBKMB/seFfrquxfA8MVYi3WBb55l8CLCpqAyftP5
scufbF9gFU2C5KayE7EwHruys2vs5ylITiRnEmo9LO6qLZbpjXYZgaf6sgWgSPPODMfETIlsSKe7
31s6blMjhjR/AKHoipzEuRtr7gJuyiVzM17QHmyxugUYquvAqWhF0HMeEAQzx/iU49rN4DtEAUqa
TWtmbvAsyEOQDb69XcJVsBMSJYLuuLWFzY42VOY176kcKttOCznMmRjn267vg9ug7aafckj5s08t
QnoM46AVZN209k3RGQcvsFkly7nYk0TcqcBf3RE6CVcI2AAA+lRxZMMD7NbtE0+M7V5UPM76gU4L
615TY6IvwigKj2vMzpbbzETe4jT3MHuCym4m/Zs0GwGam7QYM6HywHZjttk7JN2gSq282Q2IHWZa
3xXMwn/vlk8StjFJ5E5gwfZdicK9CA+tmTlqPdSgYPKI2DJ0ySqzh3UMe6TbwPqzUflMJ0iPjUtP
XQRH1OddFhGr6TRL9GojfD1e2q0Nu5r4FlbtJFeu7kjLk7vc5vtQ78s6dcedaQUGKEwQizMaGjTB
4TZa+T3oirx7afEOiTIIQAur3UodQYU1on5CtUBz51/UqGx0L3FVqrb5Fr8brI5vUZuF06Hd8S/H
TCeeVI8WsyxA5/2Iw2BjVQxBzfMSdPtnaghlDfLcxJPA5PBGWYpexfZ8fOnadIDt5yrIc7xRDIGv
hy7KSh7RnwAU2DcMurx/Fu1Iu4MU3YzyYdUpOxAm96lia8hgjz+pbqh6aWdWKlQMFyRxbZ8Jt5SW
rl/mAvlcfQuyXabxDDUOsbhECl+Cn0ad+MmQKDAfhFr1b8FV+2XObbg0M7ZGXsV9SpFZTKHXw7RJ
d33Tijxmpd0FxrxeWniM6ZgsVT/k3f0AthEKFzJHjzhDMl6O1MuvyqPMKZfCoqnwvcN7tI07rPNF
h7tcUtezAv0Ht/5XaPLhKRzbHWI/Iz4L7GrXVESLjRFZiLAzQalRvEcyzVB1BJlcIS2I/aXoF4be
hcS7aKIBp8FkWPG0brl4m7awPY4ywkQnKNLjuBP63sGN+84G0j4h4q1tK560CAuLrQ6/FYwAuWHr
POBxGJrAUzRNxhPS1XI8ULVm7Jh3ZDYNm9dN3kQrmWzTpwhpKzeyw4EEc/4kqZfEaHePW4T6u6ca
sDqHCxumTfMU3HQpGuMm3cb5rY1WgOCMoswvd44QgjJgG/R0i4no1phtLPJm1IqhvZvhPYVipE36
Ol0VUTWamV2idN8xKAKgDhUXz9nEqmDIi/mXdznuebx0DD6ZQy+Gox2KxWDbwvFzQful9FEPqTin
ne7HUxzYJKojoqflKQc3U+DFxJnFj0kX2KGG3htOLzmPeSXJCsMXmwBKId210ohijhqNbEh8rBAQ
n9NShRSxmjg7s49VyvQ9NgMajilxyOwN6DCDH2Osuw9WXYjSZeOYYgYAqh34/nbTlVeIHixVN+1N
ip0aQc8aA3cE6aQS8LtDUESZRfF626VQXItU4FsViVN30dqLApVVSG/mft3AlMxAtC13Gkx7OZJi
w7Cxzz+6qIdr1yL9CuLt5uHqnyayeNhilUwln7sMg6k1HbMyWcSIsEh+dezEZMR/tl3OCdxnCz7U
zGRWQe0xySc1jsFPQtccGFthBSwQjeaygjcdzIst1pOqir6HV1mqk6eFO0ObZNH5Us5Bt3WlFlF+
CViR9pVPMCgpIdrGfGQ2PSpRBxr7b43RDXwgEpvczvgZwu5syh+gMUPbLuJR/LKRG+/DkXWyoZPG
KzlkkvYVR9XUVbwf4xw+8HkKDcUgcU1pYv0jIWzQBxJho8GOMuevWHnsxTpGgdUR1gV1WHB4O3MZ
6YdtU51u+A5FMmypcAPwO5R7FF1Chqabxx4tlKVI1tmjkVckm6SrMrfK+zXDcKELB5iionDbO7Sx
m4VNuHUEGZ7QIrybmA/PsNXPgDP1KIeJGpHlJ65BIYinIzPinfA2ILQuCXGzRDSNvwahQwRnpx22
QWZp4Zsi29mnX5f92fQu8XXcAuLAXxmGW9xZDY/bMFP3IkXTirueBy8+4sn3UMWKNEQPGXSW4Rhn
dQTOQVeGCMt7w269iXrshtGc2pz5rKbo7L5S3iYE+W6ZeBD9vmVNEXD21aNbBSy0piYt5wnlEJx8
OX2AMFfCkYB77LqRDvri2aVrrI5JPzJYL2YpWRu3pj3y9bAFnwQmqWDWa8XDMkpo9zVMEitv0Eyo
ECXhCtyypwHaVRArd4QZtHxWTe7DLmy6OBtPkxt83sDei33O3IpHBTyanaJ5jOfTLJZ5epmKjuOw
XsmiKmclSCR8FqJDbpXU/YGy3SQ1VaOwZxMK/QHPZIqTcUlhzizEtFfXIzQvk51MaIORBMyqTiRT
eNr5No9HZAGb+BAy1Lu0hy9upWAas+PwiEMkTAdh+JB1A3buTZLlQUehQnE9BhHee6RFwc1OBRG7
UzrU622qVzSMkAhiPgKCbIFaHwD+CbJjtsMnJVyvO2UElezEEhgmMyPiqcywBAG1b0OL2xUlk60X
tiW00j36gBrY8Bt+3XaE2AaIE+vS9X2nSm2VmbVCMxZgVPkgArIAgTGAo8pig7rjJk7DrUdFZTSt
EaSRQ9OFlRBVoU66EPkV0CWUeT4gy6BD+zxjh1oieZsNUUtqRRy/jwtRTCWaI+x2O5FJXLm4S4Yq
zjvw3celU3nTqn2Ex4qQM/iZCB4JsfX1cePCYdxfpFOoJeVV1FL6uA3mauEZZghA2DG4p2hPfpFd
BV/3OTXhIUN1bXBojkmMoGSo20uZraZ4mFhXtAD7x/xh0p0rABNuoUR1OeJrIEUJjiRKdxE98TgV
34pw3t+iIPJQfNhg+x2JfUMvE68hzMoTuFXT1rfPxRxgxbtoxPmXxx2O8RWMgvdgoBb9RToC/ioA
Wc14k6U/TBRbNJr39brr7dBZHtBPTyCH8WTJLisMvuCF7nmOgJCoxx67IvKdNnwIkBDCfL4ulRs2
Qquhhf9HxbbMfI0XCZs8NnQ6KdFeA+1hbt2/U7fGP6WPM8A3Mo1e7OwXGJMtqI1gd5rgZVY5UzGs
5dWIM7SIxacds0JW2bXCBzioBTbwpYuvdAy1ysqYEGoAXnDsY65H89QKHwTou2wOhU80qofWebo3
lGxTVyNcJI4fwq3dTDViO/jFp7EgpU2IuigtY0CDvVreozDlsIslu7lQOqu+9go4TdkzuLpeinHM
2CnL7RIeIu/i6DAEFvNgNgqJlyxsY3vArMfBiyS9er+NkSZdHdgwHk4We/tjkQ48qKM+A8AEKCnv
q3lPVf+Q+mDob108yK5cwhAOKtoh3QjRVbRPKj+v5jNmJpzqFNAKbYoIhNBqCkVP4a2ZRD8ohK54
Nvs4Wxi06yRq9rhbdGV15N6pze29QFwtTgFY669V1M36W7AGBarXZU3h4i05Aj0lGxDr5MIp+3Dp
FYLcwIQ8qyJQ7jwpwuZq8mGsmkCu6akAmuNrAVlAWMpOhKd8RQPSFAUX/VF6IWiJ0U+BvbQL6P1s
AgQgzQxVlSrthq2hRr5gDH2ox4EdeOAza6f58yxGDsjYqSw/DgauntWAwoqW1tNNA+5XMQQ6kD4h
o2RIaFuFoiMAlwUmq4di1kCGZ/RlDHGP8CuEu3Qw1iBzCmB6miW3SzLn+tR119ZiHje8Yi2OCJDd
AWiCL5cLbapw3vK5XmW0fRuwyhQyyvmIoneiPXCtgk21s9FwE6yZCECWCWKAMLiJMG0fcQKizEqm
W6TAAMrZAJbew1gdueYFuraTRmb8gojKjThg30LdGbYSXEK6glAAEwnY8+yq/6SMYg/sPHkDqDP6
OoQZJgomCdEnSplZIegSckuD2D5UbUCKDP0d9gVM2ANlF3KMphxH6+BB9a9h4kHkCYWIUFWINfpp
8bhQFfiE5cfcAxf+WGPdfkdF5lnFhq1Huuc0T9FyUluIKPd8JiK4GUI5u8Nu8Z8SkyTM4Gi8zhHc
fYBNXf1uKGAhv/q8Bruf6kMql+xlnMPxxnU8g8x4SuYU6ZTQyL51dhunp4DbLiSl20kflXQokP2y
jSBQz9vmPUZWa4vQXaAqFfCVOC0JV3av9djC0jYHRPzh+w0VklKDe0Ysd/uRsj39nNthlx+jRJn5
uOAISV8jHNr+vLdjyB5xlRuywciS4miDT110S9I2ar85pXc8MDlPd+HkhK1kwTtV4f2yMDeL8xlx
PXAK+aohnMJiSCR9nR2FXKAlVqA4IVsrX/w0OmxrQsBlF6WR76iruFEC5gl0yWBn2RKaqAeXbIs6
d5FRIYyuVDbLF+6DEM9isln/MA7DENQpylw8aa36Z85VDxYWuiX7k8vBUADkGBagzQfJQ2R3OpaI
CmrZTsShbVlQVDj3HNxFVpt2640ZgjzChi1ZUAeoVt0N7EHCL0DHzWXO0cAdR1QRiCvTdkgvfnf6
R8ep9hCEy8Tcx5zAJSFmXgDBRreI1rtQFFN6/CZxFqO188lk28brdck3e2MxrcI2ffWXQOUWrhex
aD+9LT7jPZAHlUG+CwQeys9lSk58W4k4GavATy5Tupn2CGLvGDbz0FL4+MEsgSGhZsfjWm1AvqLW
zYZyoCOB0wcVKeZBYbxfrwkJ7JWbCCxWhHK4vFVk+S0Au2VpUJmmMEKXa7aUSajB7goiQB7VaGw2
PWv0SLzpKfbRGtk87XyARXbXHqEPib8kOaoU3DbaB3VvuP/GkGiKGnKd2tY2OzhkiJd1lg9nUyyJ
vN1CumY1G5CWV2ejEf2727ElnocW5U0LjM+HLCxxTJj0V0wyAlbdHmZn0yUmKwsV069Q+YYfIlgm
/7M3Xd5+Aqnb8iccrzGaEC+vzEQtUCSxEIFSiVI5Zlc9RxUrgdSgtGfBaUkSBaBLMwV/0xbQFqYC
ICv6DeCYTor9hJ1Kk2ovkCryW1u1i9sgZcId2JTLB4SZz6DFBXuMKk0vOxwFmY541c+T3J9H1CFv
wYACr/JZxl8xRMcoB46tygc3RV9Y+j7xCE5I845aYocxFj/7HY+nmigRU90tROXHTDiVPhQu7OEl
Mo3Lj7CPMzByveNjOSHIKztR+Bo/5G4ZstIvJmyyAVnDbdTLqJlalHxNrMR+uymis7JrC9AjEyQ7
/ozYSPKLVfNKgEUBCEORmm1ZhQ1nYfCAt1o/pyraMOdQgkBgOYwodrtRJICkNyqAcBrK0IpEUFVY
KfZzNNPhlV1NrhseZKB/rhZxG/Oq/LNFdd2fQWkAvCBxNmblNCl0RKwl0RtuJn1Eh7FdRuOyb7bA
wypVwuwx7/eWlnkmlq97Wpi4FClHycXmLO6wCvIZJP2pNwBInc6eQuCYAnhBlkP1Mc90KwECeKQa
uCx4HQG5ByVYnC22e4nwARgvdmifi8kjrwJTjETjahTUKDnOaLxFc+SbHLv1q/OT/K4B3z0O1qAO
C4hWVYKwynPPgT01k0enV4WjwTX1Cdcz8gMt+S1FGJsymebwg7NAfe+iMVjLyW7iOUGBldQrmu6t
WSKtnxzcR5Dnhby895VLlGoTlWmzMz8jtfFaYGJ+kY1vLNvRlIuMYdSTRax9GzmyAnp5BeoNGu9m
A+mhRy07D65mm+1dbUeeFXgfEv1SYAYNjMr0HkxCACmyWthUfHgGZuWZo/i/3yEifOl6ixleG85I
Z2qd9Q880ICgQ8/s967NUe6znoO4EQI5u1nkMGYHF8rh3C4O/sAQSO3wqACUieeIRh5rNEiKE0ZA
KQqaQWSPHhjAGw6H+BM8H0yGKKbhmLG1e/IaDDjd0TGt01uMGwkveIEzvQy0QChDKvvoe7Yu9H7h
84QJRjjPYxVQY7GJxZF+MwVpn8IE/gvU7MWrp+1IMNqxMKMOew2gn68ciN3Wh/oJsrZ0aLA7oioR
XZe+r5Fj/XHOYfvOkpQgjgdzqLvNSQRwBaNHiO5WGExnVDJYXWWoAM9bkQgFs8vC/OxyzEBKgJ/i
S9aFEkAYQMNnWEFI14D6vxTVqDyBrV3IlrhKOYpo9BC2xZNmPr7JYfk2lPPW209GJHSUOJQB1Iap
m90JNaRNANJjlF1BLS8wNJuSbThMS0se53Ymeek24FwVVRue75oQZ456QlwPUtihCdpcJDBLtnz7
Mtp2+O2mYpZVJ02OKdJgslcZSBXDoi1Wb5j2I5O6cOiBK7lwqo741tF9x5J+LxfXF8chRsWAGUQL
4bPo+2c979FynkeDRZUg60ihSYTrG15yr07TPCAuGhEt4wubl10gYrPYZJOuMImqSOzp5z7EEJ6t
onXPIAiMjwKX+bB2qcOKWK5TDTTF5kMFRt0BGOh+essWtI6o2r6bOd4vYowA4VCf3Yjwql2xpkhf
YsZSKDYkz37LbY+Kxg5rJl+2GKM2rEE/nVeDZaVJEr2jt7hC5jYHx8x2Ut3OK+MLALdoQT1EojPj
vs2bJU49mGjZyL4XfDNPSKbDVzXolv0B+OTWVpuLt+9BIqU8+FVPH2BJoOqhXdpnNcrKAN7hwANu
XORhqelcB49/SXrk54zCu+kwoOR9yVm8z19BOV2RYKNTtYhjHIBDW4k8mA/B1un5dl0KTJqz2F9X
2TDb/ZS5iCUnzCsihnE5EeK8ThZJY1u2IcmDmWCPTgMvxPuAVy0BUqvT+AewWBN+gag21l9RW3Zg
Vzi4+GD+HbNDFAwqrLBxh18BwMvsaLalJw1XzuAG6i0L0EbhowHm5yCXrWsI5wZQoE36SMALQDnY
t9N8k+6oZOsIE+GvmcRovG6xR5FG8jEBZQLjfVDJ0X30J/Rlravo5trisO8GzkzJCHjqWAwhn6Ev
8zNAitypX7TAAArI22DecjRlFKs9w420IC6OFV4I88kpFQLk8B1ypmJ1QXgzo7bXh1isAMFLMczy
i+wwpPmk+HF+O/Uk6Cs9IWW0QWIbXTGO6ERc7wiPC/rSY/SR13rHL7zDnpYUt1O7DAgCA36O/aTN
H1OfJb/X2ZO2MTScwrLzff6NIu4CWARZCabBmMQfsnQI3Glg0ImADo2GFGQmAgtkvyQWuZraKEAG
yDINliZ1GzbZLQA8eYA8OVsaLDugAphVJ+DR7V5CUG8DvKjSB+IxVmPfPyypAjaaAT0BEyIBu+YG
dWsCg7BetTBs7RMwiFocuaLiadLLKtaRR+U60/SFhMWO8KnJo5VMl3nE3F7ks0OzVzBAaTEZ+QE0
GKjkfQLKEaaeucSobqXhlzEKr3MODo+d8+Zdm5eK2izEvl2kpuKsQPOzoqKnZZADInUFZrwV4Hj6
A+/xBtLItBpMJDezdDVcSqj/Eo0aJz4VzgQNqFPTcKN7MmBh7gxjMQsaRdbYDF1rhQ01X6GS6nxc
wze9xw3yg1D1KKJ4e+jcEmLCqzGf25sgWoa9WSfh2eOmuwyuRgsmUI9pDOIfw35q8/XRAU1ztUzV
zm7UZMX4oDPCyNEmPHLnQjvA9WIZSPAIStXGTn3Gixzt5v9wdh5Lbivbmn4iRCQ8ckrQVhXLSyXV
BCG34V0CyEzg6e/HO+rWOdE7omfaJkSCSLPW75btrsnU5zNFuCN19QUAr9Y0OoPqX321lmKF8QmG
8t3Nwlpekj6GdFkaJwz5hYGZP/JicMdT57Zg9HIT5t2nPYt2BSn7t/DdYmr2dpVmPcmsj8HvKgf3
ee8M9jdaMeAwBgjH+ojMjxl4oJV+f6zrLZmO2QrZ2ger+al9Z1mOrpN1/b7rk9WmzqYYvGGCHoHe
yveCYKG7e24LveRnTYAr91NnMnuP8G5mpEQCM5sWoQaOEEBQIJet6WS63IYvptQfBh9S6+GTa+cN
RDaZ1TC85m0BUs9Fa7aDW4f4JsZS3oRFwkTrqR6T+TtdTv4S2xw+xIvLyUsndAwjyAfxW4e57vRV
wfNvx9YZ85wQBQqLb5WOZxx65ZBkR14yQriugf1lbtqQz/vBDL1EVeFtEuijy8YHWTF3ecd4KFMd
StuzmNrZt4jK1Njbbw1SRSbHKW/SXzeesn+ZMpR5hyVs/eJVL7Dn3/LEqQNEaBkB3qHbN9Tctmn1
k8I2cB0Z0DR/uN6mB/KWopHdprl802wsCY/N3Yko2yEnm1TuMgbDlW9tC0OTZgH2AmBgyF1ArWLL
rmvXB9BFcVwXO3iMqLuglbTBXTchsz0AWJf2OCwSL6gepHWPVKhJdADE6bAY8Mqzy1rm6smBxOrP
K3aW6m2RgFlfRTIU3l3H1VP8Xro4me/dFdvyropFaM+rqaMHt4/n4pRntt3SrlhdUkojhCjXzDZ4
tFFVklW1bBvoXOEkG/02pEL5xRGxPzGxIe7l4yydZPkeDH7F6gpy491t1DkEvmaBUqniYdv9NpsK
OhLByEIuVONya9VZnDyQrhTL02LhF89NM8sarDSimkvnif1zggmelp3feoF7JMayWg+jH2aSVTbH
CDLCKSjuusSwKg0iK3saexF1f9xRbCV6LR+h2zxI2cKJTb11viRB3YaHanGy6oRKw9Z7J9Tu8MSp
3DwPrcs12LvxYJ4bHk+eO2Wb7GvHuEb9Ksh356tzXWXX2mSUt7bV+S/XwZf94NYxJ3MERu3cwx4y
pqAB7yWkYSjc6rexkcfQh6n31SG3fQB7Cg6fXaoSYADFxmZhpDi4bXPYrGlc5o8l4fzuQOnMN9oG
vo96M0GTCEidFZeFeZi/QCJM5+wQ3fjrvlNrFu00HF5zWWACYJNlq7yj00nHHEMREsG+elWS30VO
P3unkCnL73GXldvZWSuvOGkN/72bVJD9qqMcec6C67yBJeHa7ndgMQC7SF5oNuiPF2xWsTMse5hx
1PiOniOuD8lljThNeTcpyRTPZ6dfHHXPNkfIkGxtUP/sGvqx3eqNbngwUnvRPtBLCEzkekNEbJrt
qvuoj/W9HCtawHV2iGWagy2wjEKsmPYiGM9eHp21RjDih30QpN4UovjlluRaFcNKW6AyaumxhoU9
9WiP7a6l6FE7oZPZ2bddR+j1knkFzDagDzQGAi0cNhLq81B1Y1R9r/tZfHbBqEcwB4UOD92FVDtl
4vg7DHHA5Kqkd9/oj8g4Wscq4OirprF8hDRpzcl2UD2XqvNve3kWlr1ftTaCtoos17QKojEda6WY
T7kJMdO44QC/c3LHYxFsIeC2F9bVthuCW3+lFs9f0a10bnLpMACsZ2frKyjZNqcgc4LQv1UQE70o
9utQ7rsM2QRtYJMQR7RsOeMnh2n6p+2ZZJdHVRUdWriVl62PQGvk0glswFm8feXkwGk00oe++BIy
9DRmk/1inAKDv+y76RVAf3iSyVhmtEDT+lYS6GFO5dip7djQ3G+oCUf/T8dqCnfAPFQ2peuvAZTp
FkEuRsZFXSST+Z/QmdbgnEeLy8OT+VGDDq0luR1x6PyARJlLVHdD9DqtMG3pIivVplk3oyhTudBX
MjI06StUKO7ZXaUkq3BeV0Zm2rn4EKX0vtOdDY+6ReO9W4wUdapRG7tnBe322/GCakA4HrUqFUzX
zvfwrhOewrgar4Qc5xirigqRzwpx8CVGCNif4xWN0E8F3L0gDYxZtujH2/IOmCIYSb5stdgttk9Q
leWs+QOaMTNTAXosuFqNAnRhiuyfWDcbgwWZ7Ooc51yjqrCMlt9OKMnEg2b31PtOhoYSlncB8xT6
FK9qKr0TAaASaUCXtN6h88HW9guSXe6ZwF/LcyZ61QM/1HN36vqS7D+2K87qOJorIJ2kEJfNTxzu
zdhvNHENSXgvhESnqAYGkXAXcGmhMLBFfoyWKvFS7VF0sMGmbjjMwkOOaCMIXFqsm34w8haLNa1H
twSrYNyVyR0ZCzzTKw0PtZGw56mt9GOBUrwDiqOCIAyrIglDAS2bA6VxdXakdIcrFLp8l/D/zSEO
Fged/NRGYbo4zeZfKuSo9g7mgN3gbMiqD21pqAWMP3boWCtgoTQq85HBgUNsvyQR/VEKyslsWhM1
cPj1JFV5UFEbuKnYtIDla5fxVVWM09yFcdJ9N1E4IKlddRadvSXhOys7PfpznfwJ+8p5Q5ITP+tM
oTUYJtR+d3wZ8C9beU2TDpHRqM3HhCwn2oD11xyPYffNqkEMu7hbvWlXR1UePkNW+AVBeq3TetAs
eeB6lwaOjmUHueyiwkdrfFBiCrcvRQJ8uwOBKomknn1STutgWJrjFG3ho8vbkWkfqnJ8uGlpfgCJ
t03abmM5pX7X569ZpajoW1bWHUQJa98P6SmPXTlNbwVDepj6skImnuY5d0A7J5F947zfkiMl6Jbt
22wAmlMTOzyNt64W1y7217O/TTla23XuKLXLGXiZJ6+db3G8KTrPusQ0o40fZJ8zTND5NkQiRKjB
El5PoWgnNP6qtm+OE8xrqhMgj89u9hX9yjASwEeOreOSvs9JDJRRry9ttnZovCLF/Il4wFdy9F1P
2buWI+4dHib5pULUjZcmmZbPEQ1FsR/DgN3loS8251LFLRbpeFr1S8+YIkZLFetUfMSBKcyR37bj
GJx956uexjg6VDnncDo2c2jvTJ9nKkbbEfgPBjeHRoylfCyOZRjLHSjCpo9xncnoqMu6v8EytfyM
Bzf52S2eHVABd/6706rpWzA6TLdkCNNaHbooW9Z0KbfkZRrqivuWk0Ydm6hyHQzsORlTCDgG6Nku
qf3sEUFmOe1nnRBVRtkRjm+wKREZez2FaBqbiEh5MQwg2vPais8l0MVzNRU+47P8FaixaWjXHj25
MVZ6yEuLGsY4I+ni3Zx4+5vTYwTBsOqrZzpvTNGHZO+GwVgDAtiyzLkSOMgOdMbtfRvPCZdakINC
U1dhwABObj46Mcy/qZ9re+1rBWYTG70kB0d5fXEpeQt/5nCo689AYAcBk+Lk2evFgFb4SnGFyoHZ
w/spzIv5EBVTXv/gBRZIs+lQl73FAk/6Lbdxu4/8oP4xcD0+CSPsJxrcOkyTLUS/NLo6nNJtEtGP
xfpjeJw5OUsaw2h0vrj1zSUH9cwt3fWZXH/6eBie6gGt2U+lKutcJlTRYo9erxzvK3IFt7cth8pM
y6gCVYDlBQ8+YKJpmwtocjb9pgwKxHFOIuvd1dZ2w5PjKsW5Zjfj77Rv4EdCpXwXpYOb1f79vIZT
tkcguETk48w6eA0HGxDrUXEInDfuBYZv5KZEizd4ujipbTL1sQimsTmHU97Gd5or2rmAEUOAMhUW
Hj5yg9ndczsW4ph7Ifx4TjMG5pHk82s5Sbp1EQbjV1MM0bobogTG10Uz9RbJuXT3XIYNoaketnak
FQV06NwmI4f7Fg2Pw8qIdcopFegjEmyXb52tyOKZwmER2G0+hwZkuO5Oo3L64IHlGOcHO9PHp7kL
EL4bcVoEJ87BbUlb/LPOWQoXFd+MKoyftx4YnS6M80mIw/jWqFktL3Jq/ODQG5H9jCYUJ2UTNtne
dFnxO7dB5u/y2S/Lq41XB0AGS1bx4BGJ/BNkQ/7UfUwLXFsRJq8N3b5AaoKirT7V0GVIjGEKl7cM
/xNSjKKdKD/D0LIXtzgTx6mc1+JiQuS/nFOiMHuh/HE9NmZKsgchMo+byyTe8Mx4lIJ562q66feq
KJ6Sz8ChV2CRNuuH6efaPbmuQvCeZIN0H3S0wf7Yblv9axYggDm6sbdRaLiup+Ph0GGyGBcUPg0C
N1Cwzg7FKSzXcEDQ0LsDeEAQxqQ7VtvKJzmIjLtWBs7VdYFlc3avG2JDhoge3lsox+7YAghs6Thl
HmeDbOvfJesNPSXcaUz7487LoXW62uGeuw1hqkRl/B9x7U+YgaRvcK8x430iv2IqNvBnajFjtPo5
wIP9kWvQYSL0CDZ8deza5cVucJIGGGNY1XtdzUJShDue09/Poq45opp8+FCY3iCPtOi/b4PV70qs
i/8qbc4oqH5Yum+eapcg1e1sxC5kTGz0jckCA8rREjXvzitsywLczAiUWFFMeamx4Zoc/YQgDLw6
8dYf7TrZey9QtD/I1LbiyYBUubTMJQjNQgpx/ysYNoDjOelnBqvj3vDbw2SS7etayOS5xaykqJe9
Kr4K4MqWYc/ZnD9or6iSAyqusr4GQnX5i/W7zVeUT7JsUTJQXq0IKHubvKxInPUXiHH3+yRgiA5k
eDjNoZjRunBMFzEXLfiC2eXdQm5I54bFO2lztT5rF5U1NI+17ZOfeTe/DZ47QwPIrIxD1jjcGllT
VL8g1gXwHqKBRT5HirC4tyYhMDJlJXK/IK9Ovs9T1b7XMRwPTpq2BZalf3WPUy0jVlNWzF6KEHZ+
gPqle536oH1E/3yzVtvJMzvPXcPvKhZb+wz/SfVkCVrO97E7tZ/gVj63GFwk2p8l7HFOuADvOqqY
ihxuZYRnorsJnEXpmuQBPQJUW7PEE+oomrAmzeuyltzLA9x/FvJf/wH+zfNLBIrUH8sIqRJVB0J7
TrHZHfcYP932mjH30j2UVLyIYJJGI4pshN+ap5yKsbyYuNqWkxCd+qxgr4le3fxV0/e7utzFVTH+
saGNPgsxDhwTnVullU7q5z4zyTcXK8hn7FQKIWKO23nvxskU7rulxx6q3L7+VGZx3PsydPFJIGUv
9cHL5XSpzRwyrxitXPjgz6ZcvlUqXLIdWzhmpgdkqtrHUYnCeQkc1L+D9Enkr7rGhwsfbfJBWc0A
0QhTAilPWY4vDcU/ekiZrZY3FC+ZvXk21mLHT0+9pes5HFPs37OgSA+ZvzlMrWu+L5MPPMjUe5uf
k2AI8IzKm/MOMomCPnWgkAr8jyv+Mg8R90uotH8FrZgXMNZm/tXZJMZvE4KEAjdho9n+UC/Zrxay
bTnmw0A5esxj9LPdjl7K7L2oaEh5o7+j+Q5qu6RJmTF+Yhr7zttnhcJm0QVF+9bLqBiQjrSRSmdd
jcT2u9rp0Wtk3Qu+TRab9LS4o1DPkr1wxuKNCQeBc795rav2lV2y9XGKipbaVw0y2EtA/pwSLOKs
YlMg7lDKnT8YpTVF6RLD+GVE1WgYusR+ZOVSmI/NboDRyovKBWnXbZmavA7+ANfwHir8l9lZMOGU
2pttzVuym++lkIchbzLQTBUJUGbt4zFwyNowN4Aj226l0pj7OHUnCauJoL4U92spsbZ7bRm8j/k4
Mr8x8RDiRHk+gafljrMwkGhZ3iF+OzQ5DR4E8P8yy/axp8w942EqYFF+ySe68/opmjMsRSBRfZuG
/WKWA6Ozhd4t080lHToCSrfE7hnsoDW9e7CR5VPXrjY7q6v12tL0lVyAWWZPnb5JNmGhxYsV/CiP
eoaxuECr6YGQwKn7hXh+oE0Pw+6RH7CyoHRoW6FBSl8dXVn38Aw6cDEYIWvEI9Fv6nlylqHZ501P
x+9IvsQhDFTyw/cX7AZAoajQ28BbKMVzwmeZ3Lnh+WY7tCPqhJu00zgt7aNIOoF9F5FgCqwpP6JY
Rj87UfX8M6j2x9wI8UAbW25pD+v0Nc8omdPAbD3WgSWrXyZMbO4uQbUIygs4t0NODr7CpYTmdwBm
/sXpO+ZHlPRYBnkl1j/aMrPuLvSblf2eS6LAqZaW+FpuYn7OS2d9Ljy3E3so6nY8Ra20/7QjjpRd
Fc7whwkt6hd4jOELFiSuqcRv6vDsTqjw7xXM5a+2znAtbLWvw0MRFfUrsaqaln/0l8dwgKa/yQG4
hu00tm+BVY13ICUN5WS+2eouY04bjrxOkOsSDWFM8+/6WddxBJeDvHIGO4i/stBL0BK4Tjl8BuiR
SMDB5TNVP0oUkQgWWRHtnRs4o9mrMJQYR3LmLbwIQR/+HIxdou44u/Q/pA4E4wON1lKcxjbsPixT
0EL0XVU/vVdD0DvHsmuSxxJ8kru1FLxYHgRRnRZAI0QJ+EgRhiqA0KNNnYN7F0/kiN2psYE5tB1I
5tetDfNnYyH2HoA6xWstkkbdVzIC1Z79wS8fTTyF6j7r/Jswe5FucWgs1TtGpHr7hY0Y/og+h8KG
NhDiGaI4/55M1E78H1n4jx+D6/J2i56xiHwM1O6M6PCsNpPItGu87IlwqXI5aCunF+MwRfkSwha7
3zKV+e/BXE0/tsA1IzqlZSh2QTPQsiJYkHOMgKKtnWK31JI5hHGcRetFiUZs97hh+uQFf/X65nc1
gghbjdjub4XZfDcNcWF5jQ02P9wesGm2qRJnXw1qREBZGj87eKLlskBIlZ2hCvSX2ev8D6CXirlB
y1wRrD5FSZLmRa4+tyTxEXlrsYodpo/yh9rk/F1SybEBbYAdxSI+/e1RIUEjTuA4KfJoqz+MUy9Q
eQun4hHmxw8eJtfSF+Mpmh8azK9Y5GTOcUQTX+/l2ttglyctkmkNENFzJ2xQhIsfCFwTpGNGx0BQ
579IY6R8jnENofKLTf7qgBrqJxsZSTiDT2vTgbo7CG4xdGbEUjkdopoWk+qcirFX/jnwC5RoNT1F
vF8h9mQ6Bvn03tWhxj+3YBOC+Y2zgw58EVzGqR+gbIpYfR+UM00n3TZ4WYtlafauKqOI0zvrRtT5
zBOk3BLfB70J+Ohu6AFcK789u+C9Nxubag8gE+HE/rFbm+rKo49bAq84m4bD4g4/fIa+vawd841q
pyV2CbKrfKwR0Mx/aOM6QjSajHCgHRhpE3OvF+vjgIvgq/FmxLPdTC2x8z3PjG9rIAP0fBuaUr5u
EjZfqUmX8kK2l/5dFxiUdgiWRs6HIfa/h52zPtZiZRH2ZT/URz0uwxdb2fYtLpsNSMKM6+fCZf1b
I1OJbkap5bkrSmfYk9G9eqj7BareOLHhW5itaAhDlfgfTTHcjoI1ztoU013X8D4o9dABoq3cleNM
ks4cIAvbS75nvFs5i76GZE2guFJl/nXOirp889Fzwf9zrjZvo2eLL3Wb2BWt4rw8gw6rgaW4YaZZ
cpHoM4QQQHyYz214FC523d0AAPknXqkz95O/VY/zmuHQxXE2oXjBGvfekEGXodH1iG5h1OiKyWYt
m895GxIMl8ZBrsrV+EOwvdUeEWn3GYO/kz6FF1HvMXOQY9AZEadQ1OaDhLg1wItYVU/k9UuG7yXC
EaeZEvOKNqL4QI2Eoj4ctop4VaI7PrB4aXUkojgfTxmqpxyh+FSPPzbucWowUftv9JlJkbZ+h7Zf
lJN6QXtiyzt0Szn/OjK2u0SEy/QPW9Mu53FTilUCpVSydoMIITTEwAfJ/byCeJr1Y731wafyEJ3u
YmYfE6KrDFC3IzH0ICiKUE0BDU/vAU36L5we7XxqM+X+Q27H6B0ss5+YCgRHz9RMnd/exuKVKOwJ
NdsWGD6xhZhFhgGCdxy83k/jeliJT+cBnMdYbf1XADKonzwz3QeHbvdoqQlECk6bUC1N5XIbc1+U
vzgBFneHKczKh5XUCghjr5J34MV+eEYK29avAakAmsfsQQPVMieUibI21zhAncWRN5AiWo6UVLuy
bjhwdBNO0RdNLlvxA9tKXpy6SFcPyKd8Cb5IshGLFm3GAGBpz4Ar43ieioVYhbBCRJlGXsVMrTUQ
sZduQ2zwBoSd/H1TWF01LII4bVNiQgr2cVX3Nyz5R0lgRY1EIfa/1KEnwc6tKZKn3jXT+Apbhces
TW7RBk5Zu+qx8bu5PixxF36bq3wldJjq7CmDeaKWR/j0bXBXTC3a6zZIc6dcO0Ycr7TIUtcaBqDP
mw7k6KbdAIVnIbAVRiyOQivq/Xhc3cdu2vInknuqh8WN8GHvOOBU/dZi25OPUWw6lyptrnB+pyIQ
jiseCWGhjTj21RhmCdLeJZx+bi3z+NQe9Ba57K5NgtjYI/NetbO8IMd3R/c5WRf8VSe38MoWTw9+
wDZ/lSsJC+N94qMMplOk3/LzQ4SjPowxqOAOLy9M80sc5jaHbuNQp6pi/BEN0SboAFE97etSDxjT
uyjOjmXG+Jxu3yvPI5a0Sqi+SYDSovtnmPIRZSastTFXp5eBfEOjviUHrzeGykuUxCj4/Rxnu8V3
1z8+2S393ZZRcEAxBEP3bsqsHe4KTsJwvzB94lMS3iSeJ/j8m1ubQz757ejW5M9evEqYm8SrJQmV
tmyWS+208XbqfMP851ueCMCLydv8x7ZGqr2sgyn88wzmmV+lIfzzjtQ/zkxv2op2b0QV27eZPc0g
4i6OIrwZJCJ8HRev2u6npA6zKw4j/FYeDSouLjhRxBAuu3/2dgjysGXtOnZXSN2KheQA8qGcV8AT
rDu2hsC9c4jYtDtBBgy7ZyOjgByjBnFOPsuVvxYqXe/ovM0N6BuZh2naDkmcdN1nQnxrlPWLdTes
xBKaAN1F9SXUKvrhYaLhvhiMfHWHrWOgsQfkuUIwYhZq2orKhnunoxGXWbir42x9DrIw0E8QVNxh
7Mjgy+QnjODM2eOP2tGawANet7xzQiV/2WLMf9b8ANuhQBguABpAdg6LiqZfbWEoH01QAoTGLSxS
5hv+zjLbDM65wNu+D1vuZGevHhx1hsSzX3UXm2MXRd50mqfM6sfOKqJXElQFb1oC9CGewAl8ttmA
65T0H8NaiWvSTzUr8HHruWHvixgBEOJJTgcCg6rsAN2tzlu7zeOhn8f+dV3/977zXftl9KHi9sor
4DIx0HRRWvC5cVoY6VqQ8rDGazIugT1nfV18EDpS0jUsrXzAzkriiQma/tAEbhjv0FugVS1DxOg7
ANylP3O8D5xZgSb9ZyuKF8AuV+1o24HrJkEHdgOuXP8w4cR8g8iHoPbHxnlaiwLgVuUt1vVMy+Uf
Y6KZ9pQNNBwqVBW06uDFPSAhvrTHHItoRvBD7y4XC4Zyn2wz0mnLjHYGqJLh490v/pAgts4nFBQC
gnZkQ7W2OhT+MPFoeTZvD14MGIo5XWU6NRPYNOki7kZDMhE//Nwo35anZEqKm01rHMWDp3EXQCA4
4HaDstruRUvHldL/ChQUa4UiK+4nDCW5JmgBXq7a5ZPn93uvzs0fBPT0fhmyU0Iyi3gJTv0U5xhJ
uK9PPdGi24F0sPC1GMlM2JPcoV+ESSC6lyyjcUKlxzprUL19mbMxgDKW07SPAxBnBHRCvRAAU4Jn
YVxQDzFBY1/X3tjssWfq7EciVrWvPW/R31cf4hs0fZUVdS+sPfsbtha7LIGgqByVljvIHdGlxIQS
8OJWQJEHlCcoXX0iBpBd0Jq5ODZV+DHc2p59FpITzDeOhvYigy37okSM6xn6NnyLB7HusZbrp1Gr
5rghd81R00fzb0z8KHjwh4DCk9NHs7EB/ooDXbx4Im5G3vzKsKU7EMgaxzoWbvfg4HIiugM1MkpC
lBOYS4cNut1rVfNRt6bJ7pOmcSxK70bs2yoiLkC6CX+WQ0jKmQnNdh1p2n/1mA2wqjumei02FXpY
6TDH7NAhLz5sJQrjY+XC87PO5HTfCzfzmHwiVfc6BDk4Sie66Z/O1cPPHmiYb6C6hCYdxGD9qcNW
xYdEjvapBdoyu7LLfPknEg5Ekg9Df8rdWjK+aXXnN0IkogHneNLSFc1D16IXGP07GyiYlKkLi/zS
R1Oy7SVE1HBIFo+5Ogna+3v3FjR0WPtCP3Gw6voA3YQWzeU4cE63yW3+49Auq7nHD4BtwpBA4l7G
EoeYpKlGDSim6WcUx9I+4BuR0TP4tQxwx2LsiK0kUEo7DVsOr2HhVOeoXbCClUFc/MA3UKELnqSZ
n4rcRtPVX+xNnabd8hrgoSie6qVtg6vQmYU2wdBS1kfUDAkL19QYA108wL9KMOAfEufFM+ohNN8U
FDomJkjieOTPXn+NMTg4F7oW7eEOnvvmMMJF9SRCYKQBlChRqu0yaiknlcwYq4+qoXFiZ5Vwg2mp
fMfbR02WZHecciR5hr5zkxIRrkcajd7M8owsnyBzFv6QEGmSb+j+5jQsg8V/yic4g2KHn7g0XGoF
Dg2VuhzW7SsY0IZDk9Fj4dHMMu/PMqyxJ0K5Lf5xI5szuF8N1NsNCfZYvFy/e1rTrUjLxp1/m2X0
n9uAXOsmlQsoz3Vl0CBRVF0kMo7MfJ3He6Q2bfDNJVACKjh0HPMCRFWor2gmCwzVMVqCYF8hekET
40ESgg2Sq9J9LWMd/Wo4aNCA+HAU8aYDWB8TEf6IsC1u9kYhRkcTDv16bId6zi6NiXR8IqtHTSdp
KFi4EFFyyFRUqh5QPEeSRE2rquWu71o8yYVW/tXaXOQSlLpw/Z9bF6gHrwPd/xYj63KfZwSIIlXb
Oiev1TCP2YPEKgl6MTgOOekbH3Masd0639xg0j3zfPnb3poYvP8sRwWljwfGQ4SHSbwO2r2X5ePL
7Mydd1nAFhIimDzvrfLKnCh44VFcj7VB3+PcDJEdZIS4o+bNq4vN2bHngrfyOiuXLlOqmaiBNk6K
TxpMO52IzVyetReP06E00aIRK89OfsFZnIt00P2KpwsrguvcJ4D3hHZlsshesnrwflWDk4+XIRmH
BH26pAvB4Bt9cqTM5AvNUHakOeWJrgEbYj+BQpsQxozf+o0LcMBF1xb1XVFUYv5MBPU22AA++ENf
rqP/GJJOV5z7Cj0CwWikR+1CgDwGBDdVXn8Q1GLym1I3FK/9OA39EzOAGTGh/GCanic5InrbeGXi
glsop2b3nNAf34NliCCqlwnQQxsS3/btVATtM7C5tXd+hPjH0X6EHyAO+gwz26IDKkUbmiuh09vv
INFhiTh3rn7+SwjufwZce0QYoiUJhcf16/0Vrlrr1k3QP81X1MNL+eY17aFFiccHInESu83J3/Ot
OS69e0nOc5rypv4lfdn9b+mkiYfISDAchCkhf32FMeriwUq+AlPtVuKu8wNBInvUIdf2wsCKND/+
63SBW4Dt3/mhjEsOb5HePpbFvwJRHR5LN3G+XE0zrgetmICiEGLBChvGC+ImQFohOdVqOy5HJ4q/
dxjXLkIX3lOOUSH7lyji/xgf4XoSTSnz7mNBhOrfSebhQppO0ffLFfrjoNdz1f6R+Tdiuv7lZf9n
1PDtcwh758cm+yf565fejLt4OJSWa/Ji5/c+Xe0lvobOYU5j973srmrv56eWOIa0Z5rjU/tvk1n+
y5v+vz7/r1xhAJDCI2MBB+oPOuphZqJpeMDUt/4Or+aIwPwMc1K4x0L+yw/s/tcnB8SUTMf2ePa/
nzwuGcUn5oX5K0O6LY8bqRk0O7k4kUAguSjDAV/BP7SdwM6H4SY8ni+r/49nnOPQ1/+y5P/zdwCA
E+L2um+Tpv93Evz/kR2sZmyemuSyK+zOUz4eodCu1fj6/37b//VDXIY3sL7jyP17UcHR+rbBxnB1
g/YFRd+9v7xWwdv/x4fQqkIDUJl5f48er7vcn6Mg01fCbL/KyP2Dd/0lKfx/Ccn++1nYFpQgmAJj
Ca4YJn/t18iRk0jCgSyl8kO5r178JRn/5SP+XiF8hCuQmJAmHFIz/g9p39XbONJF+YsIkMX8yiBR
WbItt90vRDsx58xfv4eaxTdSiavamemHaWCM9mWlm+85AsW5JuStDmZxEh7QjZrXdomhUsUpYwc9
Fo+3jH7stCDqKsKFlmsNXtkhzE919BS5P0T/KJvDYykzO3azHOqpBeAsGONSCA9V+UGCL00/jCyS
LtaOUYDPsh/FqFVix2LJrJqDCOM12GgDV0qG3mCthTr9nOtdvw/E8KAGZ1feu9KXlDF4HliHMn3C
1YsEFFsv6S22q3OPsrfHofDh01D9w9dCHz1F7+K3IkateEgBkqAZCwDL0N4k5fTfTn46tqulBJgW
kNAGGh5EDKBE3DdABDF+ybhe05ZfG9C/VgLHUhR4gpdDrQT9ATmX80p4mLDIDBTO1nyNcdzHK5k9
FA3FeBlGUUGv2+1KEMihqxmEKAc/P2hAlA0BOSoEX2WXMwTdmYdpOUSGghFVJFJEkXotapsKvD9E
8SGot8huBNVWawDnjC7CMX8fZGTtUOcCSuZiJAdXfYsA8C0mmtmjMuOjA1MHGNjjpdNg6vQHUW+r
r0dp4Fx8kD8SOwYIWiATlHo9q+RyDNaBTOXXY4Fze329A9QbAwWGq1RICh1afUn+pMCXTDTUNZk7
PZ0ZfXGu5VAPbVQLJE0LLz5EQDFN0LmMeTt0BwH0TV8CVE/HAGbUL1RMQDxe3+VG0oI1UYXVEwU0
e9M3ttEigcd0SHzQU+6A8Un01R0BsYd5AMD3cc/Rk/qBSLHdJmtlmwC0CWlwFs/I3B5rkjaxGcDZ
kxRqj0PRl5sBHXyH3PIb2+fApYL5fjllLXWyIHdLlQWFYM5ABrMPtceDoLloPazjQ1E/IeVrADMt
RpAmvLuGepIWgNVCQ19sMjaY5vRQCZib4M4oPBwshSiUSojQ4lUiwTQcCeA8eMSxFbAhQNActk9K
9yJkGyQGQyRsGnWpkY++iI/TWaABZgBIWO4g67GQ24TxVXc2ivooShnWQTD0AH4bjg3GL4f+JQAc
gg6AsQbZCyFbPN6CO6U4CYNvLQJeRyfgzrjVVzkwQOXExQ6o3hMyP0ZZfv9zAQp+/0QNBRgmOlJC
yhItRnI+HDtU8UQRQN3c+2MJFzfn5u5gDdciqDVwbS9rCM2HI/whQ9G2vvSFNe+lyO4A3o2y+ApA
IG2hM87p/yEXkZiqynDAdOptIOcLBMS0HY5Rum/zd4AiWtw0vKcfOA1gSB99A9BJFrvb3YPEYrGN
KhgCQXQCF/b2wCoMtBSo6Y9HDpDSdYIBCbxJdK7sJJ/xJuckgRpbQLQJigwQh9xK0grXLTuv4I+S
BwB2AEu54Qro4WiUYjBYswTR+6infSR5MX9sgDGwB9ovh3Ql8HPxcONVPeia9fjCzMpTCfLzl2BG
o2z0gOQCIuKeP5IqMuL6WYf/BIz8Ilk9lnNnEIky5QgkQpAeVQmhjkr20JuEvhceY/DqoZajZV28
eEUJYCUJ5RlybDP++bFEcq87IFKFb4OsBIIOWqElmHCvpG7gj2oGdNVY4j4qV9HOyYhSTwLUr40s
idm6QtluLVWj8IVsX+FIyIJaQIyt9kmIktYoYErYcL0w2fQ1et2B4SavgSdiNHX+u8bcCwa05dpp
AU9h1Ch9mFzH7RNNDldA9vTfMWjuM17a3EaKmIUBLBZuPJGpm4hmmgxjKIQ/Ct1z+h5G0IPm2Fp1
uc8ZV3HmTSO2BVIk8ixQhwJNxIpyDJdVuY7nBezwKBcWuaLYwbgWtd7MgbHTY1KnG4HuNA7247O7
P7pJjYDTXIOSVOHY3T63rIoIaDv68agq3AIYCMAA4RZtsvbRv1aJvx8Lu5Ah3urMW2nUlmLYX4Dl
a8dj+YnG9Pp9/BKe+bW+CBeuJa3IqvWAg2jof5Kt99K85Oty8fgDLnQ3dx9AEH4jbpVl5UIwd+Xy
SxwAfNCMOh67tfeEcsIGZJHcXn5SrHGZv+6DYwJuV31VOeEOHVkM4XfeBsHqJVEDpbiM/5BJQ1wJ
jwCOhA5hdTx6FSCcMGG18RXZkcLkTUhQ+wXaMxDi6g9wUSwxOWbV4vj2b75AR6IV95qISBLcfkFP
ZHTDA33kWFUcHlf5irztyu2tLpRXGFf/jWFp9OIrWmQ08GsfC5+7afB4QL0tCxM2K6WXmsAbwwpV
/6OYVi/aulJNPU2fk/FHy5f/SdLlFl7ts4+qO8ZXlMudzgwJk/Oox6+TMV5xHeactPT1sbx7zT6l
jeCrI9EpwzxS55qKaHvSI48/YoXrRnEXgIIGMkT+pLUMSbOKAulfTP3CGMP4U6KQdPZHiU+gkw6F
kmHw4zOsXsALF2LkjXNzo4h5u8hUln6aXeGVWOreAGFQTKISYjm1WpTtMqhLDLDkuzh0X1yXoKfc
9r1q5+UlkKItYH01XLcO9MjOkZ0vWfTjk1dOP2JYG2QoVRkQbQp1k3qStRlQWvlj2sXBUm/7H9AN
dU4fASbg8cnO3VlEQDKvCyAykumblJBURjcr1i2h/haNgGl20DiZd2cZM8yPRV1SmfSqrmVR2a6x
7PNCiiP+2MkNpr7ALGOi/OxIXHpGU8W+IyJnhlK/HYvyhKLWJhml5yQetyEwrUzgTId2laAZWgbI
vqHqwOxKBREjXfzBA1i0P9YnLxCAYsiVo5UhgwiECxRmXOHL1+QlQXujWRDXVtoOTdmkYih+4d7h
R6kW2BeazhNkP3VqcWoRBmg/LeGUEBm4xmK9b6LmFy+PoZnEaW6if/IDgMirrJB+oza4CzR/HZcZ
wRyx6KAve2TY9tnvEWEBkCwFibBOOWNwPZEBdxv+WMOXMDqZhCZ6ayWGlJnnqsFBkMF+IyLcQ67y
Vt/mjQ6+rYgTjpkBXNd1t8w6OzygHzgsFoC+e3yD7h/prTAqmC0xyc+JokeOWon5iZxsE3U/gmIN
ndu881jU/MJAHKCgLiTyRKcUgggoSDHHQM8RcyGdsggt9be/BxwXBubP/b9amCzqhPBwnnWeWhga
osegQUYaLwPxKDAVfeCnotEAoziPl3WvWLCDcGGhyXVUvGiPD9BC8agMEDQ2FVBbSDEua7BbLb1M
9Bhe+qwohUfhXAdsikIm5/PKRnHCkOQNAqBjifr3D0bGAtMLuvRTCZTPx4u612FY1BQOoNWP6LxG
HxVgqWXdg6QUDRlo2TDjdo12igRIWlnMKA0IkwN3q8QgTAdWs65oAgIRSjVHsRRVoC0haJrIAQmM
rjv1DHIpR1JfavV3giaCIHjFFCQAV50Ic56iz6Bnv3/YKJsriEKgrjWUCKm7kvqYICw6EIVoA1rZ
4eIkqLYnyr+4KIjiVAmujIDeTUoKIM4ElKY7coRTz6MzRkI/IUlN8vT46OZe9LUYytpLJQbyQd1M
jlkMJbjmghNQXdEL9liKcO+XYs8mFwYrwr2na7x5NeacC0i6Yyh+D+iN5KKXGoCqaeJE8Tcalgwp
Abs6erxPjwXPvYFrudQuDjny76I6kKOHAq6USBu1c4S8XjyWIpCZO3kthtpFUcnFbkwEckwzIBto
rmhl4CKzqxLZ/6krFIwedbtCFFTuAeYdrAFAmewiNQq2AyAKGF8zCaMeCCjrdUmC7YFZUKjXKNUp
xv47Tz0O6NxBrgGRL1B2DK9URRsQxI39ePHTe6PE6Spicx3mBydLi3NRRlEiCSCAbfhbBKo4cmWm
159IjhtbY7LHazZ+UTHe4L1QncfAvSxpCtJ7CDPwUVe6DaM0LcbYIvUYFILDpcb4HIvHbhC2Ufik
KWtdYcibOWEgVkg6XEERgSxoW28Fim7Yo6ey049EaOwCCCBVcCqiFYDcAUlXGkWLtpPmLImCqWLm
F8qDscszcS2alDWMZE6aD37pdAWvVqxjhEYLpcE/Jc0fWT9gZNWQwqWAlrioNxu09/RAYcSWg+WA
S07oXxyHnYqpKQBCFQAPa5QExJRfulxYj49/bmdUDVGJLoJIFDEvdfczTE6jlUdwjxFGbtBKxVfw
H9doTG/RGO+DWRWJIQwbvymLgEXXfNetMhkCgIILU6QNf4oma29HsUbnreeduoa85uUqj8y6WSDB
CBT8ndr0tg6A1pIDCJU+LrNkJwdHgXO8oGI8uRmjhAYOOPEIzuCyIAi/PR1M32BISoi8E2YmLVF+
5UdkVcrn7JOgd2OHBl4+80xg7Vhd/q56DPN7n0W6FU4Z+jyV6xbYGd4pSrVFMQDmHKALuvQboO9m
jq4/wWWx/k63/fbNY7MBti/CPvFAHKdeQwAyE4yTid4JEE4YPAzQ1QY4Sd0BaAqrTjPz0ifnAs8O
nYWSStdpwN81DuqgeidlB3BJKVil/V7tdCNWIjsr3jmN8dBY8qilSSG4VEDV5p3yZipGAV0m3TYg
6sM0vwUo0ceP5z6tKaLxBL1GSNYg3oaXe3tv0MtHFOCghKdx2HtOLK0GbyeFPy0OMApfGglVduDi
54tB8fZxhxSyKfSfoQVsJs4k3FLnNhVAkV3gqBY5ZxbdEpOCPhDN4zBgBRp3Z377qSIVz4BSEfj8
UROeslf/HQeuHYvv4tzbzSpeoxvt7KJVnbE9d54WJZLS8h3IY8Fe2IWnqnsXQendfD/e/jtLSf1+
SqcCXE6tFBe/X2oBOqIVJgaFi+BP27z/czkaUZDlVWAfRdpl1dqyTodxCE9190sqq72WQyUlynAK
vI5jnNOdL441aRLeCxxH2GWeOqa0kLuai1ysSU3SJd9nMSBIC8TAY5451dC0K8x9Mrys+1hNRDsQ
vA2oA2hjpOhvrzE/IDAFgNy4a0xwmdjdErdzhdmHgNm2dvc8IQnJVXEKqJGgod3iRMagYtB6/A4Z
a6tfcfvA1Ba8EzCs2v3NuBVDGbVBV/0k5MB23ax7K3LQvEpY8e395Z5E6ChqoKti8p9u90wP1ITn
pIDf1Stkpy0MLxmV9ekdzTUgp7Zf//QG3gijK0PIV4I3b8S2RY5v6SbZCqvHAu6v3a0A6qnGk380
8Jdz6Wzf1LZoH2CcCbnXQLcyqOda8Dogkjqf36nPmAtJMNSC+Zunfovt++UeAtPFyjorOCLpve8+
9ZNrdCvMoCzUbcN4ZHcW93IL/3d2mnh7djWof4ukC/ldZeuoK+imvg4slbHe+6CJkjLdoCuXr8N0
TQWgUdwQq7OBWrfQLOnTIAZyWYz1zL+qv9dDGT0AnyVNG2I9mD/bhBZnqificBZLzKyeuLrzGvWs
AGGMaeMUJ1jZ6OaxkBCEnkj/tEvWdRRYJ0RpJOBiAEu4hST3pDuNPT1izJeconO+0fdkJZrFgvwC
95duiQyjxXoJlDcGAnvgqBFIJqZv5hvR9tj7yFodpTvGoo0KzHPxu3GhL5LeET/gfpvpRjIEE3Cl
prLXjwBs1RvLY65v/loiowmHDM2s8Fpur2WRhlIg+/F0LRvbXccWWRUW+kgW4H5iaJX74GJ6Aley
KLVCiAsiQhA27KZDHOzIUR3XSh3fEe3Miu3HOmxWv1wJo/RLKmviOA1O7VZPDstCTv/2xmOmFkJp
jBJJq0JEK8CuxU0M7AT3vrN620RcbgW/Hq9j/pkpioruESQBUAm7PSHg4SQclxY8esgjB4gtdr6J
jvnONUOG3mBKolSUxAGR3hchaXpgleFawP9ap2vXZL0qpiRKRQkAO+aLaU2d3a4qI7DhD1rStlxm
jAbXWV14tXmUjsrBTRN7Qz7pqN6SzMlcquv6v28draHSZsg0GQsCOuKqX4VWbQg/JgC9nv7jbaAU
EvBAdCEUsaByARwHozL0fWQKJtilGLeBtXOUVmpAep+6EVbUwCrGGBqBD2jWJ56xoFnl9/cB0YUV
N+caUdGxnt6ajC9ZoYhvsjTPjBZHVyAcdgFKDrVs6nTQqo/yKAacIcQ3QwgZtsm/eKY3MqiDGUMJ
BGTa5UoDZ8gyasPIVtyKZXVn9utGDHUsuQ4CLAyaTMcC5l6Th/EDJwXj7O/Lb2i0u9owhbIKHjAQ
gjEAg3dhYHzfrLfgGbVC6OoA8OMYJolNjSVSvNepNyIp4wCSLglwU1iYeFBOk17lzBRI8kZj8db6
h6UX5uweysE6ohvkPNA1Ru2jAGzAMGvVye71q/w93/R4ReqfwAJrH2Np99m+aTf/lkV3W3fgHlXz
+iIr2bdAbn7qoI0qpCPAJbYlz+5BMLMvYsRrfuM+MZXtpLYpa3UjntpZUPSVmI28iJ/UemyhffTy
mosFuBlMH3EeQ0lNv/FOIpod0amJ/UVrMH5+5esSQRFiQPRhcwMD8+Wb3JaM3gTluwmMY4aGn72r
iFbRF4oEoizJlKGvK6Tf6yoSdkmCIWsfZX3lJCMEexu7k+ytq+RE0KEkvoAi1+gw8q1yCmu9MwHm
FDD/7xOmu321XsEvgghYswLMGTFjS9+nHxiw7t5dB3VVU9tzW9fMPnieIfcyQkjv87VcymCPvcwB
EgNyK5s7AFm8tAJLM8dtt4dd3ZLXwEwAoQ3yOss91H+ASWVVrALejJlA4UxXEPeiFHqXDQH2C/Ye
vZ6IrWVw+1r+S/AUPE1aFoxLi2QL7jYwj/lP6b40IoulqGaf1pV42nxwVYyEG6hHd/5WPtTWrtxK
63obOIuFsF+CnPcPWN1+Rly9dMm443OvStYVCSOeGG7A39SZy11G+KHCmZ8aW3aqnQ+b7zqTGiEG
2bDjhEtO7u60ryRSKotX2sETg1rYAVsPPMV2Z6rP3XJyaVKnMgcbgSUSNkCt2vSrbjkFsq4zmjoA
3T/BrBgbxYIdH5EZVxitLv/bBpmyFCEXYLh4xDbojnzQTqjun5r1uAALDJwt0NSnH9UnqOiXuQle
CwT0BQILxknMePo3n0Dpt84NQmCj4RN6K7bATWBlO/dIVqMZOukOxNQm98JyKOZCmRuZlNJBuFYp
HPixcQx5bkSOeAm0MTNvoV2le9YdxhqnbXxw9nSngVqKcidqpbD7LW58+OU9Lllu6hZTEOs8KZVS
gys+iXksTMRzyvaVyZnAhDUBjtJZ4NJeMdbFeEUyFQiUAGNxx2ldnT3F9S6cjGTdYnnJ0YW+8P5V
EHpzclREgDhLLZNwOjk8likM7beVqT6lzmChN53lRTMvCuV6TvwwEuficvrb1kr2IDS6nF5nAYto
nbMMAms7KaXU1xNqvAoV0cAQtSuMqYGNzaotYFXZZOU6LpQAd5LhYuemissDjnDkupinOmsUrpQC
pak0DzAGpYJTBSPvJS8ElCmzPUzKSrIAfW1Wx0kP6BbHTOaJk6198FJo11UBcyG4n3C+2sldF3uo
QhtMm3vvV22hTRq7fkCa74CWN0cHr6zRruNXpbRGE1z1raGuGyvex3sQuP7LHOD13VMoTQWadE2X
W1yGzH6t7Ao5zuNSPvEGyyzOerfoGtYFBfMecKupS44p+yhsok7YKbvxU71oDLAV2+AIcZiJ3Dln
71oWdcNLrumUCugnlzSg8NwvumW7Apsu9H/qeMfaUJfxfjKLIR40IGOMxypkutL35/33UqkrD+zw
BkwHEN+sgYNpInEMoxeyGlpZi6RudKiIbgCod+gpE567mR6C06QWQWNw+FeR0NWG0iYVul4A3jxk
oeqOvGr74lrtZD1xfMSQ/l2whzZLjCygRRbNZdStjMUYCaZB+Ou1hlttB9h46Asc3qrFe9AWvv34
yGa9NriMCvAYJGBaKtSZJZ3qJSmIHXcgT/zpLfIq1quXwhKWxZYbbMAtOfkuW/i7DIEmt5RZPuvc
YUI7ARpCJQDmoze4GQCDlIBPbafjZWi4oeh7NYGVZcFLZ0Unc4b7Wha1uUWj8XEN7KndsETEvtPN
/qk20vX/Rxw0vTP6IVxLolwSgAL2lRRiVeoBYPF/2hfVCWFQtW39U/5J98VCQhHANYenx4d537Yx
DeVd7SYV/EDPADS3xQpBDnrK9i18UnnjWuWPuvZM8Zs3aiCNMGTOniD66KauKNB60kredV0hKuWG
wM5xRnvI1p6NU1xiTprf/BsFo1/Jok5QAIRMUIw1boszFUOD72qFhnaGEztnMa+FUIfXynIpRAAk
vLz5SXXCrV/KcPAebxxLDHVWcll1EyPMtG8Rcu/tGmjwBrq4GQ981v5cL2fyU64C4nLICQrWLUFh
tz1UJ3Hj2RkyVe1S+hUw5uVZS6I8yJp0RB1B4n2pIYNau7LAl4zbzjoh5poomxrAxmkoxxPY1Mnf
9+xJLfemawi74tfjY5rLj2PG6u/7TdnUCFyZmeBhUaWFYZt9YPsoL/gOnLf/eCEoTZylI5CWpssN
uP7tlJOa9D4WxVKD0yncKaerBVH2M8uESpkYJWGlJ5sWOdKfYT8FqQBTtICsb43ZUv/6b7uoUrGp
2LpCXfkQOpVceSRmEnNcA8HPdBn66DIGRi0PUC28iFS1BloAumdaTYCAHEsDQZmw20cOmhm2ovVZ
owugszAb/ueMh2YXz8+edTqxtnbGAbqRTR1hBWDNBIMRZLd5y4/EjjajAUxuszUhWDaBXmsni3jJ
2ttJUzxaMXWgtVqIOemx4nGLsi/wcpG8Bw3ONjn2ewVOpvjCOMyZHNv1MulMTwVgOyLHWKZq7ATL
2+SLw+po5/vqeHa+GHs6o1NuZFEqPxzR/yyFWFxjgzMWAVu0DY3GkRmPb84PupFDaX297wPg8WJN
bwAPf+dNDm0B42r1jUZf4/2dLIC2CXI/XFdWq5o0c3rCpclHUdHpT7d5VkFUE70vsJlSs0+K8hzF
0ZJxYDM2mgjoXpIwrYBpN2n6hisbEKDvRxCHanryf5Vdol2+qfdTlZ7ZXDG/nr9lUUYACN8iYJYn
WeYlBesbgL6ePLsp9YSarKVzzCBr7kKiV3VqlNbR78dT62uCoWwaoSS7UKkwAmlz/Lua/CgqE3Ri
ThDh0RqLrklxglW73cgmaaJECCWyk5YtInlUMZFcWz2hO9YmC+QaLR4mnHF4c0rlWia1ODmSwAAT
Q6ZwcE/JU/OarnhbtF5AmGSWdvoa75OXei/anfNY8NxBXsulDhKhSMaBaYjsgDIKwoZFJX8/FjDn
rmIu6O/dpMw4GGM8VYoggQMW44SHrFpuvuFdULNkdtruq3ZZ5h9Nyq1y+ZdWWCUogFn953P65fob
KPMOAE0hrTFhsONNdx1tPiLbs/ndZJ8A3gk12lkoY4B2E90mrJc/10tzs37KXLSkAalcK5IdCGPt
aN+uxK2AkebWaI3YAIbwYCkL0S5NqLsXxtazLhVlMyQhJxgimCzVx+4DwLTGy9NyeURhoF8+dwar
CjVXHble6UX7XimgJMNFArcMQi9TWY7WR2EcfsfWCpgoMI4KLHM5xdObzvj6r5t8+bQr0X4NZGph
wCaDzAl1Ws4YV4eX5XHKgvwBfxKStydW2oBxpy6J+iuRUknUHuXTSd12EBkuACyKbDsrgrgHdAIO
KdA2JgwAjBqJNNKhWnIBeKLk6f6ASSLctovD4hAY39+lXdqgavrjmT+MezOZQdrXuBZJmUmxBg56
4GE3UatFe0W2LpDmqdflk+LkJrOiNauCrhZIqVsQotWNX2CBvo+M9GL34l2eBnnjP+U1Z+XW49Wx
xE0/vzo3InFqkAQQJ0eZMfJ7KQsZEi7W/NH+UUpVb0OwTrj/9zZKpmQHdmbivKYXEDul+QMeIobM
2aeOKVYddGsShgsoDcchxQLcAIXs0jcPvIStlf9C220h2qAQfrx/lCSMRqFBWpbJVMbHFKZM6TNC
AAqrpyQ9LwCKfxagUQ9gjnMeC6E9tb+kTCgzKGlj8I1OqHZ8nAtRLqXnV7TdhAcfNXQglIEQwVwD
V9MAgYfTOc9mZwgpK7ag/Kg70dRW6pzqebEqpueNtWi+fWtEu1S6GA2tXaVAmTbNn3iXfXS57S2i
ymScIw2AcSed2l6l6boorbHw8rOy8wCjtInRvJjiK7oy9MYuF6fOOE2FGoclWbp99X9JRtcbCtwY
ABcV6tUHIueDJjpIzrH4CbaqHtjzSuEb4RigT1jTXisfaJIxwI1XALQuJ45wFhTfZaj26uFcPgE6
DshCCkGJl04zqVLcAUy8TM49+Ly0ZQWyaoAW2MQegJFuDt9JtBjAIRMtR2mlL6NdeSgLVJqlhQKS
963wPSY2cap6EwZOKh8fX0nKK/zr2zCBqWky8GZ0iboWXei1IE/kk7MugCmcyzSCaaEUosPcBNUg
q6Yz6Yi7rcBoOvx4zOXzNGTPUApSoehyck76AXQMcWpIJZhzNGH5eFkX8FRaEFQGnjRkYbyU8s/E
IcqkVqnTs4IS1QcY7jLuiNEdYOnwr8BZKwz+u8qBid+BbmkdrUp/wZWLEfbgs++XGOtRQyt27TEB
sP7aC8AYtY5+ka30hBFfENK7KJz+eIk9RpbfnR5/Oj03djmS60+njgRsKxFMR5OeNcXq+gQTPGDN
NOJux8Od2nDhKi2MzOkOrCTzBQjmbs/UaRxXxMDGHUpNEIEVylOhA13FVMERYLxEaN5srSNA8Ezg
bg3LGtT1RvEVLKvzxLgDDswayYFPwGJX20BaNTLjGOm+gL/24uqTKJuDjj/fb3t8Ur2wBluyh+/F
SjkuU9jSz/xHcmC5kwXGm5aYOHt6fA7inObARNv/toO6Qr5Qq34hjOk5XCmn6M+b9HMIntSNskq2
gVluvHBZ2z9IFJrr5DlYyKs9ZlwP6BHB/18Qi5WgpBOHl62A/tIxS48x3juALZ7LhnookuwsAQiz
WIHuC4D9oIdM3tpW4F/rAHSdlgiIdET6JEifmzHhX4Ezn7xloh57DHsypzeQpJJFzLojBqH9xMHH
z8DAkJ2b2h8XfJWlIKZPPqual5/bkmcNi093nrqawGMGio8kIp2JMXv8/Mq90XsVtOeVmp0xUS6t
tEAgi5wvBEvlwN0kFuB4jMtYYtw+OsiZthyo64iW0fEpAYadSuCQQYiEvKmzM4ktRTbK0MaTLDNH
fCrRpLMUhifJKnalshEFR0X/RoniCMshpz3lvz4C9S0JMK6qCByj26WLgz8QOW+yM+cowo6AnVgy
im0BMMbBwK6jsXFVSXYKCqVmATjQ/FNdPX4IczcPShTTSMCNREWRBuuSfI+ovlxk5w+EmIWZ/M5e
asxKBB8MOTN3CnImIFkJRL93xiFPiTjyPlbqok8EC63Gl8IHMz1uUxGBCxekGSCnE2QAvXJGU3rm
ONryawTQmUL+p6ONl21HJ5oAMIcJ9uhu0aDqjD0pxdmXizpbn9fPnLWWtr4BJ+XrlZEpnNP5mBAG
SA0v8grQ+iZddHW/y9YPek8esnNkwDGBC7ApQXqSmvIeFLKNoaaLnDNYrhFVVPxriVAngP0GBDnG
pW+Fgn+BExowgZ47Pu8srhhUgzSC5OTgCzS4LB0MtQUNWOxrL53uucux5VklODLzsPG4cNhwPTT+
Dlm/FYrQxcvHN7gu/6sPPO4r7UVdtFJQLwInocyANQ8HqnsBzyRKunqmVerejWQdPKVuG0VWhNFc
UOP1sQe686Fpwi0G26rI4oeI/EpzUfoFqlTMw/N+1WE+Xg0E2Aw1E7ZeF/O6oZPOf3VzIr+WadWi
11DlpLPYpjlriHjOlmHOE/yYwGLEmDTd6heDCLV09YkuFn2Nig0+N7UFKFJkgOHG5IoP8o7P4dZE
NLJjV4DkSDCVj+6tWCiuqQkmwNIMha8ZcQ/d9zpdAoAl4HswoA43kAaIJyC+LBtf8M4TB4+Kvr+I
oOlRUZc9OMTWHiZSOpCxxb09ivvH7/0Svd0qdcxrysCmR9MnYJ0vmu/q0heNJ2kR+KXP1tvvwU5X
6BioV5zxOzN+YyOMQ4VRsMLMUMbUVrD3hmE+Wz+nk7nGEJ+13UINonQWG++m6ZzwxxmM5+fUfM5N
kKqjM2m9XpvPrHjiXkfhwYjoiUGPKr6dtntAhUwKUXfdF6F4B3ecUdWryD/6PcP03D+LWzFU9sB3
M1lrADD9gjSb7cX7ChAiABDCxO5GBJX744OghyhxB26lUdrHywoYngjSvM4azHylGmi8+cm3u91u
ARaK1ffnoBv9ujeN7fgTHVmdFDMv41Y+pYiEti474FW5L5ayRK/3bvFRmSAeMlbS8fiLX+SGAocK
bEcmMP8Zfsx9QHIrmnLyNBJpajSJBm2hlP8I0SECmerj/b13JG9lTId9dc9BaeMlUCvuix+fi6Yw
gprxkujUzF8HKIsTnA5SJUBXuZXAgdWsG8WMe0kc9/i97Nfteg9Ayy9UszeyNTDuy32uBOuR4RlD
3MTJQO0ZXyheK5YN9wLoLKOvVxP12gAS0eKjVn51MqMyP3tC0E2TmVJBg0Fu1+aSUhq5oYU0GVMH
1TJRX0W0gz8+ohkfR+cB8QUliMfNw629lTKMqP9rKce9ZHZkJ0ttqxnrHw9dv6yk7pwCwb5I6HMH
hAUCrVtBCpr31Kp3uZfeSxZ9vg4r0aiqXVH/c5cZK7oSRO2bWEkZqGEhSE87xG5ooZB48MiqRsB/
xvHI2sA5jXUtjtJYVdVIlVvq3MsGHJKYTCEndIsaiK8/BdNObXOtbBiB8tyzgksK4B34SwAYo3ay
FAsxHiUsMNZbWwFZnoy4/fG1mLl7cACFKTeICidwvW8PK4+rGiy6iXeOlfJXGZRbsNY2hh8k9mM5
My8KdVSQp2A5CDku7b9XGkJTwy5sx8o7p1W2BnDOwZWjNz0NPsRiMIqkXQiEZzyrmayUfiOTOrBe
6n1f1DLvvFscgLUPsAH81SMDvzKWKwPG1lw77j5GTPvM8HYvk0qU4b8RTakroZSVqu4g+u2NN18V
+7UzwffoyIa1WKx0G5/wgXS5ZyDfUIL/bSNZCga4zHqJLGHlbHLL+mFkZmdu780XTRfh6gBUTtRD
uS68cxDojjKCa1zmt0UvWElZm1VFGJs/Kw5KZoqqQCqlUPcqFHLNJYnnnSOQKhM7aGRgcjlRvcmz
hPEw54wr6suCJGJUGenPi/G/Whppo6ruJc07N+tCMysPGyoaqWZgvPRQH1NLds3KNWqMbBseZkFd
Q3JfAF/7pytKI3t3K8b30K3sk626+R7KeoCtF/DaHPHOmBQX3nYhWiMWoM37CdE1ZLoMy0iVs+6E
UaYXDLty1ILW/lyNy+Kp3fLC5o+MRJK8G/4p8NRfsgA2ihku1BCQdby9Q1xf80kRxf55kxi70RAE
e/j62rzGyE19dY7Igqec89pQSPhbHpVTD11fbnn0qZ+7cNXWG0AeRhu/XahgXOaNwHWQHwhGYNnH
VuyLliht2uAg8G+JviL1Bp1MvJFzazW1wZBt9ek2clWG33MJIOl3fv2FVNZm8OPR5dvQP2NmGhyH
CxQ9gBRrwL388tbmXvhNpgnn2v5+ORwWT1sOHd7m88l6222cZ+kjOARWajqu/aVandEZDqs/bv5p
/L2DdAdvKqr5KPmRfybyJiRG/asCASzmyBUzVNfAps7WA0COSbkiVnwalF3xUglG/6d+4lJzUE+5
z0jGzySc8DauPojSC8iNBEFX4Uhl0B247wIn2LLuiG5udbV+lrNFBtRYEbknvgRm97rKLfDr6t+l
tgNTvRG7rKrYTHSIDwJMAQhDkJUA3P7tnQaIT18AyNI/86a2luxqOf4ix8Dk3zorsVwXg5g848XO
mcJriZRZGlKiJ7Wf+We1dJTCHCpMjafDb6TmfVYOc367UYgQQWgxgRVSL6hBhreVB2x3IS1EwC8k
lvRc7n3MO+p2t4+N1FL9Q8WjGLAcQRttxJiDe3ls+efVoaxMPHAgv4NLeLvDzcQ8Dg5QHHm9HJUS
/T/iOvT+dJ5ZEOR303CVaNGSuCrY4itTZpUk5xxfVKkBZAjINhGmiNJacquAojqF/GEpG8UPCOpD
A8zRgmlGC4bdp5tmLhoSm41cD8gGAA5IXe92BDFukQ7+GbO2C696BWP4/yHtupZbR5bkFyEC3rw2
HEnQiKQgSnpByMJ7j6/fhGJ3hwSxRNzZGBtzzqjQrrq6KiszdjytoY+sbwXiqHet+tDzZN/yjLiU
RkuqIL0sTPhcTHf9EZMtPWTKSFQ3eHYtnWtZVeQVg26Fjsip1h9D79j3pcakPojdjH7N4okvFuzC
HfgH3Jg6RuA7IVkB9w06t8k3hNnAREOFb0Ap1IgjjanIG5pL98netu3YCDW0LZBfuLzjvxn8mEkG
fzLkPKc95F0pyJVLi/B4aqxLoJii0OhiNrr+Iajf6aewkDqevaMQ5PyvvcmK+6XE550Ae/UGYNbi
OXkK9WorrdKdqHkfxYrbDxvK3EP1AapZG4/Un+glU5eWfJzO6XQDQAB2GrxXBZDj3p6xwi1qNo5K
HxquZ+he+0ep0CHuxrobSdnH4db9pjbckpLWbJR7bXVy+/meAN7ABlY9TjVe33feV22WakmM8R58
xcs8WfeqBGSP6OtPIhFJ76OYtrf30PUiBbHP/cWqF3benHeV0d8OPQhsvDtuQQXCxkosOZ7tZ6ZX
PRe1lbBvEppBu5QszfroqaezPjoV5PYkBsITk5ga0pPZEHE00nut7hN30+98IkOhds8SCTpx/+bu
hGMZ9WLRzwEm2NtFVgoAULmQ8u20dnWB/3IlwrF61oHbRDFq8YlOVR8N7ulvBY7CbRxoEPBWRV6N
CzNSlh7fo7HJ2DG7UMbjZdQP74jcUAbLc99lA1upTDFaMfSxdcxAWAiwZp4RaBpHJgYGRqLRyQ7r
uIDjoJcd2E21oTi14rRQ770nefh+7DbGnzMZDeAqEo9Ng0gA8e3t1LJ8LcuVQEV2WGca0MZgmSV8
vfZ3BbfyWZcA5bzw8J6ZPw5FRR6tZCCAwNPs1qLPNKIXdkoEP3WoNr2x2G40szlvDEw8cFEGvZPU
MJDuByvR2J/MAvYD8R5wxcpz+0kZj6dwfkDIdCOSAhRkSuqZJwgBKh72+J405UWQ9smwCZKPx1Zm
yilITIucCN8OHoU7lS4mjgu2zIPYRmNoWpBKk0jwXG2bLchYt3hTD+TUkEx/SsAqkyR69cIgTX5e
Pf6K8fk+3S7XHzE5+B4ATm5T4yOgGK/z6KZK3c/HFmZmEzVCoAdpxKYcPMzt9mjZWmLaMgdQq8PF
Pax9MKK2+dFd2IUzA8GlwSNWAQ0rBFvGz7h6OheJE2V9ioEUTfwi0ZVsMEWR6Y/HMheB3ViZDAZM
TLzHQ/PcjpRD02y4reNHKtR5ImbXp6/cYJYdFBiXYrH74h8qP1djm9yJdQEp5SHzYkT2oXQWht9y
OAb5PnGfmRLvoXXQLsQCM04EES4PJwKKS4BLJhnWIvWVJgnD2G4FUlchCcJT370VldGxAA56x6X3
+N0egUOEIZASI2mMl8tk8RqJha6gmCa23wdgyI0ylI1NyCT5ahSyCxvlzhFPbE2WkJeLuGOCMLGZ
UtICCPN5tBEDAu5D5Kimvx5vmLtdCWMIose0JGioMLjbXZkmUl9KPvBB0EpS3OazKcrvxxbun32j
iRH4gD4B5Pqnpcps5N1hmAY4RQArPNSEmtdXBlRxguE+sZZFLW3Gu5gcfQ84XoBYQI4OarKTteIy
CLVAxCFD+RsOC23fFCjJXPIjout7AN0HguHHI7x/+k8sTlYMdXixCykus62ssz6hD2E2QAP/BEZD
IHamHmvyvVLDLy1dOu0zqzcm/XCpgVWQBiJwsnq+44eB6+c2Xjfau2KBSsgxiMtqH5WpBNoiiPzu
2GGgAFOAIR4XqYDHxq09109F2ena3ObNFMVu3TOgxTGEJPvpFpKad7HlxNJ45V55yyBWkGaUYKn2
vyNRO9c0Off9wklbGs44vVdGhIBik2Y0EhO+VxN+JSrElh1t4aG0ZGZ6hYlUyBYOk9u5PgKPAySi
FT30CPMmPPu+8Xgz3qM/xpkDVzyKDDIc1t+tfjUoxIkCxG/FHNtffJffjfhdKff1Ghyo55ZEzdIW
vIt9YI5HvZ9G0zMPBYPJ4MTKK6sMuEsbuFeJWP5Hnholr13EhKC1UIwXe5zuEy2jxVG2mWURSMKx
3K4a7fBZCV7rwkZ1rScDXnvQ7IGgzkFC1gpNBvwzWgxTTXLUJjpX1Cn6GZYiyvtEy+QbJjun8aHE
VkJBzEY3RT0Sh2tZTCpPBUfHZtMJC/t0nMObGGhibTLHmSQ1Tq50hV0Y4HC3lmhJ5zz0zYxOPCZd
ejKXimVh5/4a55poO0POCV2+daG24p6k50UNwzHkfjSiicdEc1zIpm5d2ImyE0SzeaVY7J4gPubO
RikBmyVLqcDFbTOJUQIpE8KKw7bh0h1DaUMM+OmF17PYCL4yNN2gZR8k/DELtDSAgYShQpV7A1RG
WDwyd9ESlnPs0BsVFJEJFSZ3btWGQCBScWkz7ikGQZScEInZDI5agTaxPQ76Uo39HjGPWxBqzX/6
STj7f7m0K5+AGL6v/dAp7a54DQGHs6OLgJRkPMLUg71MpF1iQTRt2MgGh0TRY480E89AJAr+CPJz
PPjpJ2eFphsuiBSltLP6NajVRhObc5wRmV+wM3NlQApthBJIiGjQ5DHxC14dy0waV3YQnAZuJdlu
scNGaonXLbB1cOOBmGxfyMIwqMsoqM5A8/TWFHIiOdQBucqm9Ro5mE/gjCTD3fj28y4o0GH9sWGR
fQG7DMjGTPeQqKp+Ohc/Fnpq0T231KA4F3/gc5CLghIcKFOmGIoh7xXBacXKjmrVg/qnEed6svUt
qfvFyq5AWGkOihVWa2FYsR5pkW+nNH4v/0avRbhwIdynI7HXrj9mcrTdwQ+atpArXKrNNxoJQfsH
mCsBkTTCMFQ8CAmBS/N0ibRgpLOWUjfjbpoujcBiDyDQhAoOPVkapszEhsr62i5EqD45CjeocQZB
68d7mp259kQgHfEqHpGGCPBud0DRxpxTg23NLoaCQCGIfYmK9SjkSMpYD0DbufJA3SQRd9D51swB
pi6h/x6Q5kNuL55sBbxV12rqvT3+rr+s9+3wGQCa0e8/PjHxz8lVgcd8UEsx29kFQ8STAz1osyl0
7gs0Ryuo9Q2u6fGkz9Q23w6s1qY6wx2igMT0Skq0NrQABq/NntGy8tvRICfNK9Dl1J3hO2QH9fG3
zszh7bdO5jCOwjRkXLqzS7LDrkSC4R1VgxE5MNIF+PpzYmV7QT1HKiKJ7wXj90HZrfHJNkWW0ZfT
fOjwZH2P1F2vI2cZQvLhc0yePu8U8n7xyduHYDKqre4vHwv275HYo+zaqMyAx9H4/JokpSiF7xI5
FzqEaVAZCPVhFQN+GBZaAkEBVxNIix57R10we++4bq1OTkfMKZXMC0pnV92+FxCfRSWUNFcxs4RM
4u7P4a2lSZTGQomS90uMz4iJcdDee7Uzan1Aq1gF+IWubpGl/gQlI4lNtG+jY7wgKm2p8NZkKU99
34symevxW6+uPyWJOzFnnM6OX5Itd+FBIz6sThFMefBHuVphw7nfSkC0I8oGYMVYuJmm3ClgULud
jMmpHBjAjpgaH+Dm30xlJR6p+G1Y84RN3sIgG4GfoAQnC1v83kfBKoO8zCj8DVrhSZKE8l3QgTIU
hk2YL8M7P72vqa9qHRgiyT4+OAloWOfg7DkSmbRLRlbKhQ+4v5HxARBKRToS1z480u28C66vsIPs
9jbM9xHZoSf3Ody45PTDf5undXQ20SuIzuNPfv+9+gUV71JR/r5za5x4QJOgNozeEkCvbr+AoqKA
d+K4t1+s18POtz6hv7M/oFTlk1Nmmaa518892Ww+yvXe3kS6RwD6Pa5eHk/EuLxTp3z9FZPlZ6KK
TR02wjyAAbG4SGVIwBC3sNxzBw7LiRUfuS2AC78dKqAHmVSUWW/7g+6Ukh4xiv54GHPLeW1hcqSL
0klFr8h7u4xBOSdEhONwcEPTZSRNCPHc7BdVku9jx7F8/8+gJuvH9EEHjuW0tzPtZbdDsSAlVn98
fd29e+rhOd8944rXEkY9dWQ9kLWzdskzZ61j1SRE1+2UIbYHSkvAV59W54Bs9GSP5lj7N1G/tceT
M+dZuVGdDS2ZaA+dZgh5aizQxjhsbTyK8R6D4T1DV3MsLyzzrB1ArPF2AFwW+mi3yxw4wxDE45nK
kAsfU58ygitaBICi+n08orldOxbW0UIDoBcEH28tZQ6XNb0S9jZ+U0sEAQ2DItuSBhnQ/5ehOxqd
FnMXjYdUid8c1qpom2NeH5uYnbV/xnKn3dzmJaRqgx4y1GB+drcxHgZMeHGzpVrdwqRNAcZNLbgK
btPervkOD6wE5zCBHGkeeuvHI5o77lero0wOo1ClPdVLMOS0eFMpqPOn1b9YF+hfIsSF6xw7im43
QC2zfEpHRW83Ya0xEcCj7l4IFtK1Uwrpv7vx2srkkmglaNDmCawgVbSNx8fJ6+5A6wfjKVs15NRZ
pxN4oxr97YNnyQdNNPRnPJ7Kv3rZ1D9ff8LEdQI70Th8gQ2Yaa9WSiQFbmZnGIcTripz2D9xx4Rs
PyAIc14BRxGpC65jbin/Gmc49AUC3zA50j2LzsG//V93AImnCZHD98cjnNuV1xZGz34VAJVZILpB
hwGWITALnia6LxmzhND7P1YS3Sz/PY6pwxBiViojWPGDVUxedumITjisTwIy4vapffriSYvYowHJ
AwhW1HEu0YOx4B8XhvoXil0NVWoDCLvK+Ihq9I/Kj2BHrvGfzyaKeHj7oYESdBKTc8E0XV5Lbo9z
ge7tMhEMJ5fXubKEF595SaNYCEwP2KqQ1kCj0O2qRWHAczXbDMC7gPcae7Jbo/lcW4c7okP+zFWL
jfSRqaul5rKZ7OaN4Wl1DWJuiQjJz8HmSOGZ4ocfWuU7/ZQ3xEGjHL9SntLPx1M6F1ogSITiLq5P
1PQmG5RmiqDi0nKwY4CY+kTnAQoI6hPeye9hsJC9GadtetphB738aEGl8Ui+ndakh8pP2bKDLfcJ
qaNzzWRaxhH6lQqOCpdt4nypZ2f2sXdtcrKSQZWkaVxyAx57Vg+Ob8CFVHf1DvIqw7VJXKsJcA9L
mKHZVweybuCyhYQq2qrHo3J1FFo2CQO5kQd7CA0lMvKOJl2YajF38SnS0tu61tGtun68kjP1BwYh
wz9Wx6v4yqpbK12i5M5gNxB5EEnS6AARS7za1L+MqsRPUMgFBUD86rCrx5Zn1/XK8MSNFlGT02wG
w6zy5G8YaJeEb3T65nFmsYmXGNDmAtPrUU42USo5gqQkozH32EISXvjJUjPqjkvYkil3+N/1OCL7
aHgBCTHk5J4P0Vjrxpww2LtdqVoGskir5jm3Kd1EF6PqG7RmM+pXb+gfxxguol5l5m+g19Zx4ZKa
HTC4iXn0MOOg/r20rpaVyR3ObxVlsJGp52SjWnGeCg3opcrK7CJemZnOa5nWvNLDTJLtmkOfkxaO
IAHDm6y8VBAwebxlZlNQImifgQxCQA02gNvNWtYMZI0zj7YZsl5T+snVnw+f7wKaRg+f6/VpDXIV
w6UWccn3N74EMBtKZsjRoYw61U/L6zqp64pqbHpgbUrIVIFb8nLc/UU42kBbKVgVECjSk42TFq6X
F3XQ2ohocBOLqvLJWLiJSXJY/ySrrwtEzYGf25QVOa9sh3irj80KxDmS5l4WZvk++r79lMksA2GQ
SZEbtvYLR7gDyD8IY+ABBwhRbI5CdfTavLyhR25fHs7HfAmneo9jwlG8nomJH5Qp8P72IczL9mv/
i95/9cAQYzSO+E7cfl34A7gt9/tK7Yn3/otq/ePxz6/2Pysx8YhDyJdiWGElsv4SV4dcWqiVz+zi
2wFOPF/VtpHk8hhgpoGf3Xg1eHUYu68qlzzpCco82426Wn3L+qI0x7iJbu/SW8uT4yrXdCsVadQi
sCxBPUXjRaoprhYroRqByEUqV0pkesyhEJ6ixIqzxW7jpQ+Y3KxDJdNDG2JuOfIa7t9RjPG0Z261
XhNeM3Xa2GSbMzziUpQ5E5vdDHwaA0re0IXMaNdqEJqB5ysynn9OwQWE+BvV01fU0wrNso/30Uxy
/9bo5KkUU1IQsymMtqpQExDPve8+m/NzeHxON+u1KeiXCMnrhNDGG4JDUjNjCb4li/xwM5fS7YdM
Hky90Cap/+dbcn08zq3+/l49K6QZEzQ7UX0OtJOZWCTebt9SQd/Dh5Pz2HYD0t+FW3/pdP/FI1cX
E6vUeZom2PzU6uUVfBc5YitRNdbgcQaV/ulH0re6hC5/ljD25qhox4XTvfgB4/G/+oC6a/o49rAq
IxkgmMgQ3eH+wCT4BMSOZrZ6oiT1ousbzEC0O3rmwgv6/ma+XYyJe+t7WYgbCvY9tBc6rSVnNgNq
EydRg3zhHXnPOXfrSv96x6/GGshK3SmjK831GCW9Ha8f1lBxedKZzV5lcZFoS5t+cXonzo0rs6yu
M5gEKkEwGG3tnV3SjHEB3pUnwJ2221iD496go//yfeS+xdNSX/9MGvl2iiduTgodCpK742kHqYE1
AhWAVqA3xRYLPZJbd1aoSurT5QJpClBI6FxPdOgEJsQ5ZAQQdSz9arWw7FOCb0SGtx81cX1hEudu
0YwfBaWiA3KNuNuR/jyZXwSOz3+Czwe39ze3fuyF/p4ND3z+3x652gOD4lFxONoNCb+LiVZtd4aE
XltHO52605ZQR2wFoOzwLl04ags7/c8pX1l2wKzjhDQsc3m+Rr7K6LPU8itXDcLBSBtWfzzSGdjE
zQxP4W5FUaZenMFeob3mHztui3iQmK2BEt0Thnh2DW1hUWfebLcmp1Gb4rFUGMFkpjk7xxQMf+Os
+INj9Ut+cyE+/NteV5MZxf9zg429Wrtdsx1ScjgkIPx1ibM1n5ByS0QCPuUzttGigsXSUk6cVqV0
ZaqMJ0qMzao0HXTcx5BiHNZUuJhHGU/now07ib9C2cmyQoGt3tQCn7ziisqJgfITBro+PUnql3x+
S+HHNPv3CHoDa2HbcrMfIIGQCEI2o7rnZFHlPiqDIEGUxIMQv0ZqM1eNU7g7yc9+q0KAah0e155R
WdwJVYsUR8c31OQ4XlYreRgxe4tAzhnICPbZ1SdNLq3c9eWiCvBJ/ZEPQYSygysna2kAftQxvsge
KbqzirfAwlTMLvuV2cmyozUwzmMOSwF6Kk1UM/kt9jPVyc2YUR8f3j8U1d2qX5marHoqCUrUKLg3
wHd8bL7GxzGN4J9VPxN0gWLp8RdjPRfYBWuc6v2e1VD8TVEBRJeuUbxsLxxgvDTIghryU1TkxK4v
tfEW7IWNDpIg7Yg2ATB2b8V+aZLGuX/05ZMbj408tuP5uLVrh93XIW1TDLdUn5+piY8bAGheQJjo
sUZ6G7XkTpL7ijyGTchISWPEgmyUg9Mv6cMeiDR0dejoYVklKJ5Z7ucqX2wfu98LMs3SiihxyKGO
Dau3XzDkbNlIFQqWNR1pQVWta4cqVNqJ96wskYSWIu3xlmDGMd1O7I3FaaEpTxqmDbyktzWKJeFP
EEANm7eOlIbNuGDq3rvemppMbw+eqnDwMLhWpU3hYFmyau3AhYWYxdPyhVN1/76GMRRJ4WHG/NcU
Ycc0aVU0HcbleKqfE/S7agunaQY9OZoQUQfCaoHGcJLz9kt0+/UDCrGg1xib7t/f3RVoCQZy6Q9y
TfbqcUiMx3M446OAnAeJGJjx0V+IdsvbDaKgZtcFlTtgDqEsCsDY5+E0rEStNIDzTddEtQO9Jb/B
ojryzC0MND2PxgjQBKFtYdrH7IR4UVC10NtBvelbPZNEUBPtywqQLvC+StUXCBtIki0lFe/viVuz
469fXckNy3qsn8MsMqc6fjqFIHMbuCq1EMLdcykIt4YmRy/IC6nx0K1uvyDJlmgH5ENC6xk8eej5
U6xS/SzNgw8xQAbZxlGb+bDe6qwF+UEbdMOmnRriqjE3m8aEqNG5UvHnJjXONKFJj97bJSDL3PYG
xRHSZWOXMchHbqdFrIIhygRvsJn+nFh5biu+EbbewhafeWhgUq7MjG75avYZvsyVosV2Yzf1MefR
xfEVEVPX92Oh6vcc6eqqMlbn1UeoRebjrT7nCpEPhCvmZZR75MlOZ/MszmIuGWzXcdVKOTgc8GiB
RXEx2iHlBWMzD4dRIFhhwdGMkrgkTF7vihOgCpmiLpBsKSsDSR62AIXHw0lSP1Gju8hYRYhS7pA9
KcwlLNS4taY++Nr4ZDFZpyyKOkKC141W4ksmItiRkOVlf0u4rSJHAFItEk/M+f1rm5OVbRRPadwY
A2a2HVp4s5UkqT4F/uOCIz2qoZdcOj5e0DkPggYkEXJ+QGngKTIJdJg2iRouYhpbusDlg9I4NXJe
45VdYzvxGnf6Y3szs3pjbhLs1AXUudyObmx+E2joiQPnJhOrVPnkeqZTLbBqzOzWG2Pjr18dFD4a
hCoqMTZelSijT7S8eM0PlbtQp5udQ0QGI5IXJVs0Jt/aUZpKhEpA1dodHUVPohDu5DbNief0gl7n
BbVug5ghPBis49pTTIHvl6TImHFnTHYrDgp4/MGvNiJqJ9c4EKqQmeaUxvY7jQ5MIRuZLKlNfGFP
6Wf+ybUk/ny8kuJM5HBjcjLq2BeZrHFgkqfNrHirPynmk/fVzLfohDC55ofEZ9Ze90ZjmTtNyHZ5
cszAY5uYnbKLnJe4P1SAUwrgvP0JFWidJhsZsqD9LnVOPP5vJdJFRCVYPOHYv4O6QOwMb9DiVC0h
YiGbUWLWUIo/DxsOVcnqOwBr7iah1by6eNGXKHwl7UmsVa5dC2Wpxs5WzPROWvubPGjAcVKpIHYV
+yV9mplLANMCZ4WmJvT2CRO/0XQ1aiQFSiZ8Zg3nklEpo+YPYT+2VKXepu5A5KxzMrjZnxK0YF+6
JSzazOV88wETJ4LEQx9xiY+0R6vxPYl/e+8XJeq4MWtxYefP9BeAVwFioGNzCIKuvz1ydcI4OqvY
CpeRzeaGQDLINGcQbzOCQ2MURmJGa0v2VM8YrNh2jCFCWpFTHSPGE/Ysvf8pY4MHg1q4N+ZiwJuv
mjiZKOsoKMjgq0Bv+So4ZAfY7AifpfRXCkR9pW/Vnqlm9oIvnXE34NShZRF05QL0LibBSixmIuiE
o85OBhFblFYTCJwnSCnnaNsLXh8fv5kDzzESumFRlBvJAiYhGAqwcpS2eWdLFeW/NHidEl7snIXd
PFM+kDlGBkcfCC/BIjLtVRGU1GMdGTB9CYI10DEwIkdTOk8DVVPWkEKyB5RXUaV3EOHGms8BFNGq
USupfH8Wi01ZgruuoFaZpzOc8XgG7vk/we0mQQcXqD9cYAC53LrdQHaZPhykzg7QBdUZRbzlhYwc
c++HBRcGipVgFMZbutQcSs1z06XJ4w+YeZrefsD0qMeBD4cM6Hj8AoYv473VXzX3MyTH3xUqKyvw
uuauyr41NIl7C/9lKQc3c9LBAjACpkcpXvR8304Amzd4bBV4ThXAriNb5LQa5DWNw0Dog3hot/5T
uQ42q4VRz1zhN1YnO69qB/A5sQAuWZURATFBwn1OOCgZPZ9i86ci29bYfkkqYK3tetPtbHXhA+Ze
xzcfMDlnmAuEp/z4OsY9wBig9Gm07oN1AdE6a48HOzfDKHzzIA1AOz1IMW9nuE9pSnR7GhEo+s8E
FCq6l2R4HuJVr6wleemwzdyoHHrtACSGEgb29MRziwgVkrJjBtuLVe61/ggBo0Dy7YmI2tflsm90
tMeCOvHnXIQY6dK0Llkff/3Kl0selcutBOtVvgMHJ/wmh8YfojgD6Tk1RygDYpdwJXkq++zl+yVh
6xk8DpiZgKGGZI0EitgpxCEKQzHMqh7QKsnIdx5DZPcXQADLw0s2craucBialQtZQlr/jxf5xvB0
4EUrga+pw3sqWLHMxhUJK28lviEpq3rpwuttJjxAJw20RgBKRWe6MrmblDyrKbnAs6Lits0nr/wW
3bMiLYxImLmKeHZMC8iSAMqQ6TstxwuRqRTcDhx56SHrKLwG3+Jvt2UMsN2rgpGT98FoNFodtrLZ
fjBQ6jIBbRjU7AO3dL5t9O0b2hw2urnd6h/9mtF5yDatL4O6fdtsfpd0WGeOGc9LIONnQe4AVzZx
pFLS0G2Qsr0dZUfQVSq5poTotKkgOIOg+fFqz5SFICVyZWxyygo0tdKSD2PW7iB+RBro1m0inarV
l2nq6IoGgSQFznX20i467BnXeWN6stMahasBwWR6mzVzhEU++TSs75ddiS6y6EUxNx/UWljwYHPe
8sbmZMO1ZZY4lQCbMclfJPIarHfMPnsJFtzH3GOdBwJbEkE9ghTBdGNHfFVSQ4NpTZEAS7RUFfHm
AKU0vcYDtkT85RiVLr/GWn6g1tLTt/AM2ovnJTmfmVIYVvfqMyZ3YuMETu+1+AwQxjPg8d1XmFx2
M7zq/IGym0/0WnZo3gPn6/rMoJ9QWNhe4+6ZPMQAQccfIlosQDcwWWLeKVPMAk5en/6Uwb6UT4+3
7x+Y9t4AHhcsurPvEahDMKCY2pWdDTjHOxQotWHLv8gbYPdFwAkiqNa7ZqGH67zQJNM+ozSiaL+j
SADI1ainBg2MFdSDoFVJlk7x/ND/+bLJvYwncE7HXdXZvkSXVugK8l6Qo/Pj8Y/z92D4f9juq1uq
apWKY7ICRhz2jWXd+iVPEF2iaynZPbY0Oxy0uwHqDhr2u9yq26Nxoc4x0V7gnXMZvfbc0oW/ZGL0
i1eD4YRSaAKn7uyXuldjCEBgSQ+Z8YcJ2sZrtB+KnPq2OaNG/Xhss6dVuBrcdK3YjhqYP8uv7GZn
jIKiqXnyTQTuWq7pbyz2x+pXWUeoqixl1maX8B/b03S5mHByk9dNZzeisGrpF1r5pMVBfzzCuXv2
aoDSJHKjK6oDPxE2o5v+VI4mdRfGNwIv1v6FGbScjNQi6CCc0h93JQh8Gq7r7CxzVbn6dDmjyc4l
nt6P7cw9dhAv/GNoslXiIQSPCtt3tsyUepygW1twCoIdlJIEjdsegMOhj2RawP5ygaRmYN5rGpSn
HIE3cqlbuyz/onTxwg4erd6dxquvmmwjTgAYXqGxlAOKmM9sKYeGFxUASlbAn3heHh77hv8sKJlb
gBLOBTiCgKoHegjRtymMJ+vq5MSQBnEECl3RZVYdW9bX8/zYDy9Cwlq0spRxn4HFo7qDVgMWL2C0
h04T0V1C4dWfIy/rlADL+JpYkEQBYpyUENEbvvkKrX2b6FKByQV0Hd2vGKsDB+bDhXzm7F2OdAt6
Af4UFacnRxAaBcI1QAHnv7H76jC8FnF62uwC7kPijaCDiA5UdQbldWHzjWn96TKPJGZjUU3mUb+7
nW3PYxuIPLs0wB60miJNvKP2GYmfnIu3kEOZy6WCxhJ5MxESB8AgTMKVpO8aN2HjwdaYCwNSk0+z
RrE7IeWlXvCBM8EYblAI8aBIKCBOnljiQnEonAS1jGBd1WqnlUDAQcM5Oi29bEAcfT9/QE+j41UA
CwOPRPvt/NVhyVdhhqBfgWLJTukGR9TLCslgA/TGjEyivGI9NR8cvjMiVqI+8453Xvu0ayiTlpNO
JO74MCShhyOhppwngEa2Ean0p+O8KnyuEwgbokdC5l1CuwC/q5ABD5OTJLolQEdFjjyEH6VZtJUr
yRd1MeOVVE9jZG+/oV7v0AbU5CgZCVY59VWZF+heK/iGTg6dFwuj5Bg6lvWxpTQxkhpIVsJCWJjS
FYhCcMQN+97XutYNxHU7tMqRi5uIO6RS2kUW36esuys8v6A00aMcjkC7O6PNIUUdxQKxAhsc4qQS
ilcplZr0qQn8Qll3FdCSZlFGXIarXfSBER3aiDeULuIYK836vtiwseiMNQTWEXcsQ+doTmkdjjGS
qHSf4QO97hz3flTuPEHwJLUA5zfU7IQchLNp4Qd45Sk8SM8VkferpzBus8AYgBirzThV5ELjh6xH
a0YfQ/3Od6gQTDxsRNe64LCct2IKufNB65TToZ3yUZN8CUIMJDvxBmTJPmM2Y6FlFjop5e1RH+Cz
oxi3Cr+SOhDzH6W89tBT1hccRdiKzVM9KqWox9QXnT+ochun8XsCxipR95EwKL8qmXWLL76sYxfs
VUNJJas65ZV241KUELyA0cYLdA9dsNFzGgZsmJOiRCcdFA3iQNw3jST4NuQXXLSxoQaEJnol7DLU
e4pGQVLedWsJut6lmDAnN23rQYvw73lFcqHG3zMlSexQgYav3mZu41plgcTIb+QyftRuyiYSvD1V
16Lwhh+TAR4RS23zXnFVVUG+LlGeoyHqe9JBzJDV8zqOUs3JQciss5hpfJESSN2+KihoRtd9wIqm
m0Z+sK1ZxYNOGMs7obBFgobyLadw6GRHRUiImXAgMn4oOswtbuBrisRNk3Z676cJBOFTp8xjtSxS
IVTlHP3AoL8qk754dqFuyAVQTlHa5JxlmTRsEymH4EjEdhGl8hTao1ZcErKQW5YwSQzJkKxoNXxL
5a4r6KsmYOtOEkavqYKLrTylE0ye11YC1FIR1TBofatCuSNollQo0pRtnK/juGXyJzAQRBLgvX3e
9yvHp0r6LMgdIDODIhbyu9tKUvA5pEUmmG5PiSUKH6Lf6I0TKb3Ksn7jGYzohhyWiuv4/SCCJQln
o843jNeLIK3IIFBvRmURJWBsyRnli0piCCLQbu0K2gC9tx8FKR7PgIql6x28IvOoPVMkTKhHsZtX
OiX7XWowPktnBWloKho0F80o8m+bJJQOupbh0oHax4XqUdv9LFwyM1c66JJR8QVXGnpBptxP/NCE
uIXTwfYraGwHitUENk2vJd9GjZIowq5L3hv5OQ8/gcchuef/dl2mKc6P/1+kfdeO68iy7BcRoGfx
tWjkWpRarXbrhWi36L3n199gz72zpRKviLPPLIzBNNDJcllZmZERCXhe9b8LnzNz5/3DfCWBwQ0F
b+Z6KJMxBdBkKnV7NldTiNYJK6STCRUUkxSr+9amX8ZcsKiqI/mHmhFGzzZJp7rgcuBd5Z9TlSS2
xJEXhQR2yjehGfJDYt+3NvPswJUHGStELWD0UJjYWCqnALxFE+MQKoWZ1oFnATfzft/IXEkSdFoo
HwAQA6qWX7DhRYgm1Q0JeR/tizGHBnM8x5vcERpMX43kvHJWRjRi1BQPr9qKPVBq6KWZEWKqi/2p
zEWPdBIY+C701JnQOWqyTpcK6KlLAk1GQ1XwRg5Ek/9qvoMlZAyzkDe2mICYV8uyFFMi7hGLhw+n
Lgey+v68MiE3a4GNAavKG2U1wGhyBC14pgHc/E10sDXSfAl7tzBx7BtKCbxY0XxN3Kv7IEHQN0I8
ZaCSZwxrZNvvD4sN/P4Z11Q0RQYQGUuWAUWCUmSVKaG0T0LXbv0HqTRBnWu7Ywbf+60HDuFrUwIL
3oLdKbd4cfRu7E6x28U2Vasu1RMCuygmjA8qavQQoQjQmkLwR9hXh+51CejL9i3/YxPwNBTVQIJ2
UyNW+C7OhciX9t1gJetOpVC31Y3qC1cWuAOEvf6+ZHJ2KWWIT+CpBD44lsqvApJKbsJI2iO3SmLK
y2aq0OB7OIfPfbi0lJP/uJlSvArB9oqgV7zh6g0qEjcQId03f0EcuG7XnCM5/Ut0jmzA0e6v3+zA
/rUFHrXr5evaZlQ6PcVUKhQQAeGsIiA9e9+ZST7vW2Lup38W7cIS4zU5D0oxWgdLhBhKa4P88W9e
IGxY2pDMY+HGjng9okguVTGa7HCU3wd/SDiJk4C1szWi47Aun6tPbdNpVH2+P7yliWRy8FXJu2SU
EmnfJkYYpFYh/SSQJgVhgP/AhYhzXv939pgXvA8wS+7GGCYY25HJ4HNbK2l0DE/lljv+70wxR5wP
9LjoQ+xH7ik6gdfJcsEEfx54usRzvDSH0+1w4UtcruUFr85+x0RehFfQHAcB+kwEzxCkhY1/ew9A
mwBU2L+qD4iWmI3vd2MUg2xZ3/c1QV8JT+M4t8T8EANYy0Gt3iuWNuatpwRNL5IAYCOYXua/2YmL
0UVFmBNAeN294kN6uKytwiWbVAA/4tCYKc4dADxR2VIujCBhfGygZTNw8hJ91O3xuP4K5njkXNh4
2Zi4e038GaJVlqJPdSEaWzLBHAVOBPkON8TuvpFFO4w3eGd18lKv1qwR5K9A/I1YDEwE13tF0PUB
8WXr7iuvom1+rIuHRl9ACNzuR4DR8BeYLmUkIFjnKCsDB8md0XdItFXehEMuWXz4XemHGB0zVbmQ
DGTCSjiua2uMgxwyiNwBJuQ7nuTpRpOkAuUquTTuH2YW3QMzBPVxFQIFINRHKuxm4/tJmGtB6NRj
ukmyp0BGedjIYopnlRnmL3iGU+hoWPpIy3HTSQDiaTkF0/ohbHMrVFvLHZYY5KbFur7xrr+JGXoh
5lwdIQHihLK+LdInqdM3XvzYpku7n62S/44eiqMgNwBrNpA/zLaJm4k8Do3EDglqs9Be8xRS0Qgy
Pd/UH3nqO2JA+x9dWXChLGfOZBdCtIAmgKIPyPqbN8MYQN4la2KnAVMnihUWSqapGdreyrMEk7Mq
k5gAdNFylaByC7DsSoWiU20/C99kIQ3Kos5uvoVxAaMe1uALaWMnFmnrH9EPFtRoKJZamja7VvgU
otRIvyVlFRLNIFAkGGrKxWuAAEXurYbS/J8gMUmz4zirK6gSvsbpU+KbQhhS71AWZlgcBoXGf6Ry
EyF9wL/qi8qxt2cFGgOIACGHCWH0mzaFcIwGsSjV2Cni7BtswAiM+qf7B+XWwVybYPakn4NspY61
2PGAx8zaTa+ayJrdtzG3Ha/GwSyFrLUeqDlhBM0jUHoaa8qHVp+upf1o6YrR1FTMrWEp6FsaGuOg
pTZQBnGAVYg4RvyuCixRXHhmsbn2aZNBxmniKQZYAElbxs3wnecpblVlDlcWdqUdhfJJjhqjAzA1
HcxY2ehgUO6qaOU3C6ZvA81ry8zCuV3fSGNWZ05Cnv5IWWmR2Ji2b7ekyDbz5rq2xKxepYtqmntN
5uSRrQmmR6wiBPqBdmRV7wfa+QshxOzIoP1KCFp0JldyfeflUpKEep1hZPI7VyPFpCH/mb8jR0gD
cSlAmvHJINP4jzHGU/K9nARCkmNwTWuE4UFqPrRsVYK3beEMTLPEOH8YAuIXwk0oXbAuWQuLsYwa
rJffFUYlbFR/i6BdQ3sAF+4F96lXjwBs+dMhXPCE8wtIkGQRoS4L9AyT2tDHtBEyrsgcd9yUPmdC
ToenZYZO1WeNP5buQx8uXARsLWw6F0A2gFMa1VUIzbB5MXCC5h3x1dwJPkY7PX5yRneUIV9oEfh9
cWc06/hZW1YQuQ13r81OW+si+OSrgCA5rOXO0HzIP0kLaJYbI76wKg4NwWu1s9wvMVzJZN8dhkh/
bonR9+8aNLJVz7q/4Gzx/GYKmFmvew8JfVXKHW7NG5Id2tGzCE7tfge1jNioQ2iqjAaIaqwSdBId
HVCUgZKolb3Ki7rCtxHe9bRMP7+YlnHIAU/MsRrhZgRjLFAgyHEZ6RoNoW/6vngI13/RGckdiSVs
7s/C7IKg+DoxeKOfnWcmIRQLwmtpmjtZnhmDgtfp4BlRb4cikkMQsgS1wH9hUJ1U9UAogG4gxmA3
1J6PtHHuVMobiPUNvtuHrmeivlFlgBotoXtn3Ac4r/HWgQo60tJsD3+hjZw7NGLuJIPvRG664tyC
ZngbN/pSRDtdJYwDUWQ4xElmATmamwZTiU+EoAyKiRbGNaMVkjP02TuIC4CWuRju0g4bOXuq5Atj
CDutHZ/r8wiWf4GGB84qzBZy45yFYG6P6oDp2r3xMVDvybfIOgGQHwqVT/pmSV1jJgjC9+hQRlUk
ogG/cL15eTUN4bySwinz0Miy0Oiqhamds4CHD4SH4CKlG2U4MW/CXpHSwqmCRNj1GvGtUEPZ9f7O
ZBtAfx0CsJyTJtuk5MRqy+hZ3gplURdOvhGNCQwdrXlLtpRdTx88Q12PVnzKjeduQmTFxlJub36Q
/7HOXHSZzqHqLzawTqoS2JBcOIp+MCx4vd/6C7tLLwfJrJasdEnZlBikuE3P3FuwxvOOp6EJ4nn5
gdgBFHTfF96vsyMTRcyvhh0CpP/1BinTFgKmKLI60QjGqGSHquWCU2GrFP8s3YUJJiRRPKUgddQX
jr4Wt+EXiNzcd9UsrepBsNydCmXWpcap2RsUnI7/jopZr7ES5CCrMCp/o3xJb5jQl9AsP9NdsEFt
Wt+GJ2L71qTIeH+bzkULSP8CwoH8rzpln6+nM/DCoPJ1nH8lzahUGUgWuSYPBa5V6u0FvBJIWCwc
wP+PTfBMK+hYJQIb8ikpNHsipJ+dGnLoomUfY1CqbpdorubnVEWUjvHpOipo10OLe/TkS0NXgCRe
XUXr2OYsREK+a1QPEuRNmp30PTH2/w2XBOnnXkAK3Pb/s/w7ARc3cAnKtkQYYVk59GYJIiXlBNTD
YTQ+dLPZaQtrOG3Hq0Mog9UQKsbQ5UEEhvzf9TiVPGvyCoQ6DnqDMqPU/GatQszbKvESM+9vF5at
DQq217aYC9d3BT1Mvahwkv6chN8/wx8f2twmV+8G3aNEPlQoleSPLqhYaqrUh/AP/j18lv22ffY2
1WDHnri0nZbGz6xzVzaeUBB8kyq9gYRY0Da+8MT578XoG7xPo00brUIwA6KndFiNnaEJC77+9l14
NStI3l2vgKRLvSZK+IK6++uuXfdvAkW24jBKnVmNNpS7s/FFKJYo7ad1vVr3KeuCsig6TBGKACXP
WM35OmjVpnGADbFy9bEVtqKWGjEUjGvv+/7C38wx1NE0XMsinAT0GFjSx0CTmqJQ1dIpkvgtjzw7
zaF/0TQv981Mbo4ZEsrqIPeAli8eg2y9P+2VTokh/u5Ug2dl0lOAptUuQ0lsqeVibjyXhhh/G1WY
2qSBIWCFzmGWGyTR96OcLUzbzHjQ0DElxyZuC0gyXy+RJlc5IEABxpM7OcRLif+s5XamL5WYZ7YC
NgLiDAS5SB+zXlwIZPAtd0PpDC9yTGWjPBay1ej2/dWZmbQrK8zhz9WuJZk8lo7Gp0YVHgNrRM74
vo3bs6RgT4POFOlEHoLwrAYSeH1yoBPCyhFUDm2/bSGB61MoWxPvGjMLFdWIKjcy8jYqDF30CtpX
XGS1dbRUBZ6bUxUHDP0y0z9Uxq3wSVt2uSIVDq+1NFbkFR98RXJquFqAXvilJO6tZ8W4cWWA1wjN
TgAgMlslTMNOjIlXOmP+PnpfWSGixm1KIgptqEFLXbbm8mOc+c99but/utpb1aCOExyfXytia6AW
oWoNsJ6gXDroPWgJ7q8Ly56HXMb0fUhPgjkYRSZ2K0dl1KZ8RwqnKfV1naaG+uVLk4zGH2EbVkZ0
zjXqS2uO38ZRYBNpk/f7ytdWxLUGeV9CCTZ+uf9J8q2zQEcFUqUgvgA5FRGvD1fTjFHdEw0x7lC8
Fnpg1JG8EGzO7HhNBCgLtRJJhzIaswfQTeX3aVfUTi6MphhsezSCReqCk5jZaOiVJiDPgJjSdIav
xxE0lVaMUVU7WbQVxr+FrpthqBuiP1JNiheyszMe6coYc4bjzBPUVC1rRymJITYHP/9q859A/XN/
baZfwzhyrAmuJUlGfQc31PWYUGHp29LPGketPzmg2YiO1hsPwnLiXuSfFZRi7tu7fW7hMQAOEqQR
JVQksCGuDUqdl0uy2jWOT1ZSHaL+4CWmUr3VtUgl3ak2wIsFmjV8ZWd+F22yM0gK9GiLneqou0pe
3/+c230jI/mGwBMqJwKwsdPWvQgA4yQeuFgOGidJj7X6Q5KHUMsWTuScDaQXocOF3kHU8pjt78tZ
zIF3pXFKYDoDCPVlyDO1/9O8M4Yw5TuwiFM3P9uAmae8WoVN3jijXeN9APJAcDWCj3TpuXy7X67t
TIO9mDC0myvAQ8MOGZA94y0SrsJk1Y5QiFk40rdeY7KEM423OWAovxvpwpIvdXKOYlHjNJLqG7XQ
H0TwwS6szcxwkMoWeITLYCgDQ/f1cKrC80Y0DrROatqRgVQzlRfSvNN+vj5gENu4sMCsfqMWeggQ
c+sA4gJKPkjObYj9uJQvZ9vZ4fWh0TyxCfDiJBTIOsBA07OykcLWieVk353VDhF8vdFLtCoGz4n/
ODb5G98nm6FytzHEP8H72Mt2pcoGFO+9sw94MPr/432WGlLxlAXZgzrGNnqaOPd0/8jNrCu+VEOA
KkLz56a9lQyNgMdJ0TouqbhNHbeB1VbDz30jbMvN/52P/1hhFjYvy77Mh6p1knHfeJBdNmIf97P8
4R/lpDeUg9ehO1XPjj2fvuR/Vd8OR8sT4wX/MjPYXwUlSHgAJSD8ki1fbOI2U92cpNXgABpN9bYB
hf/9gbIkD9NAYQE+FREl6MRYvFabSh2fJ+2AhAT63KW36BSem5f+oT6CNmWlmjFoRIMj8U1/tKqN
SL9V6/4XTCee2eAKj6AZsF+EgWhzuj5CnB91EVeJg1NBX0JNfEPIdnFVm/et3F6HGCbaMmV0DOHq
/Y3KLiZSjbMkG3t3cIS0X6sgjVDAU5Gmr+JSQu4WooAJFTGWCdYB8Wd5WtILS12dqnxdlaMzGKPZ
b6Rd/uSBfbg3OjO1hh06jI+e8TdcjU/3Rzg3j5d2p59f2A2SoEl5rhidN/O49PKedju7Rpe/e5rd
i98ti2EtopNkdHQqrz7bXQ1uO8V4jOwl1OlMdHw9e0yMNJQaBzoGWBqMz2QVmtmebORNuh5X1Vtl
flTrYcXZqoOsNLQnS9O1soUTN3MgEJajwRbVBrR9wcFcj3Uko5YWXSY6/dBFBvD91OVeQz6g8o/C
W5BBQfHS0FzQZJ8y8aWs7Kz07SjtDoELLnkkKXN1XLfZwzhY4pKu2u11AwzWpBOI6gSemb9vqot1
KH0QL4meAPg/4PlGNqIJbBRVfx33OQhZ5ES1OZVvUIaX1NX93TVvGTEy2AtAx8bmIDSSIUOL5KVT
AmPSAXuRkoTy/crbZNVbAAXq++Zu/R4ALhIE6oD1QezPeiWi8SE3hqHsBKW6V7jcBtHNQsQzE0mC
ZYNHOg0BOVEUidlqwqAlqCnqslP7Vn4MXVRtNyOhZJX8xE7ykDsiRyORdg9lYkqyXUM8UDgKdmAK
RruYSbz1T9cfw+y60IX+Z+QS2RkeeZASqDsB1FeIwgIj6DdVsyaQSz6PL5BrG+q1aOvN5v6E3yZR
IeIEWBWqUPzUG8Cm2zNSdAM4JWSnkDkAPg1JeETPjZY+56FI1WYb+3ux2UZkqwhUG4lBYjtUPsEt
1X3e/5LbStXvl+DqhY4L0tVs1phTCq1QRzRQal8kBuqbyvUp8g6cERyV4JCAi4RbJcW+2Ilbfys7
4aN6KLfxafwRXEuk4qugrQG90tcSMUADNC5cJLfxGBiXFIIiuI5LGdSf1+4hKisxy0N83VB/NaC/
rPXHRPr7V4Z+dMHhWf56fzZuaxSYjUt7zHuHA3Ncpyaw17crbds9ODpkAp4/nKfvhYFJ00V77eRh
CXxCmHNA8G9QXl4ST2JMkeJIB4j9EnRoHPvR9k5odVNsdL3Gq47Qrj8B31dm1NsVL7pgi/v2ffyj
tXvOHmVLrO1Re1TUdcr1Rg5Z6cLmVoG8JKhxe9VdfykTMtRRWbeamigAybRULaAJP24VeQnscHvp
wQqyIYB2w02g9fV6pUVf6D2t6hTHHYyoHKku4xVxCtBN1vsllX0qy2hhiSJ7KSK6bRGY1hwxLvi9
hKnlmLGso7F7SLhWcYLiS9lxk3iomVZmC6LNYV0HhwGg8IY/jcHCkGfn9cIuE7oogys0SlUr8Hwv
ZXBOseL5f7V2ZOrJ0cgUdDIJg7LuuCHKRsVpgtoZtWjdknolKf3C629y3jeb+cIME7+jWOiret8r
jhIrK6WLVUMb8q8SSdlYbxMriJt84cqauSGniwo5c6ydiMT29XYRksKFmi2vOHH+HpVg/LerSDmh
VZ12XLD2e8667xnmRgh1JrRsTpyskC++tpepkSaNnqo4XZ9S2XtVxG4Vuk8p2ib7MlkY3Nx9PAFu
kYJD8AyR2GtjSYDeVNC1Kg54JlXKjWAtytJUW3BBM9EfQK2/ZN8oF+J1x1zJfsMpaGcWZUcFuVhK
wOIcnZL4RVbQkyNbKjZKb+kQiLM68P5r4Kb6jFK70KcebrTM6dJ7CLBVDc7JJrEWEwqzAYNKBPDN
4ZGMbhpmEpQmGBsxUmUnDeNtXRAK0WaTw/qiQcNXRYquY0MB35zrupkxfkC8AH2nE2m8JJ09fZ0r
rzpUvZ8g4d02D3GwlBq7LdLDbaDxdaIqn/r7WCRCOYy11BFc4eA/pIpkiND4Lau1a4Ip88M1AY1u
lFNwhJKtOfDP1VIX1+yGvDDPTE8vI2GH7Y7gtEdTZu2DkzoIi8KsPDSQYTaBjdAHaeEUzG1MIM8h
OqcBPANc9PXGBAel1mkDLi1XrKoVElwheC+hI7hw1qZvZ90JtLFw7+MVCVg94060XEJDcCchVjwj
wrcsmZ504+HkUfuPTu2vVUD3vAFdZ1tzONOwrIftq/VDPx4+np+aHbimv32w1D+BUet9vX5cr9/O
fx+fwBto7kzPedttXWP3uASZmluOy09mLsmcdG1dDdit9VgbffisDbtOK+xWOAiAa9yfn9ko5dIY
c2O5iTdWZJBlRwLEPi+3ADyK2rOc2sInV9iybCXP0pY8hPnOBRH7feNzt9albebWmvSuqzDF2kjx
u4zkZVea6GK/b+NX2/PeBmC8u+fyeV73muzswLXY2xNjDwjUQMMkguhUm/ScrMjqKTGhsOOhr39b
PeB5DMlxc+mJPBeAEg0cZgDjIyPMnvJIbiQpjnDPeMOfrF+30z3t0Xo8BNWOV+wyTRbmd+6IoSYC
Xit4fwREzN4valJwE2eCU7g8VdBC5S/UEH7fFuzkIkkL3yXghYE3yPUhBqIgBYwrVh0b+obG5jzS
H9WU6ZdmacaPa/4cA6MwVWqFQHE8rbVN/PaSUChmnL6XGuHmzvnllzA+jAy9LI7tNFZlNziu1OEF
9gdAiIXt9LtI90bMXHTgZ/CHVMOIEzpswd/5pkM34LOiOi0f3j7t84aYP78aN6ZuHL+6N4g00Zwi
wQxWPPtjovGK7MddBgnNl8ZYoo2bO1AgvBQgPgIyaSRar5djLHySBnkD7ggwdjTDtpXWWdIu7KrZ
mb4wwswAp9QlZIQq1enhKwgQlqBCacAomn3cP7mzu/fCDnNBVBqyxXWNwTReD/EtrUKjSBENC/HR
/JSh1326iNAxMH3FRWKGL0mqj22vOuARwkPhoR3WAvg97g9lLsLUsSTAXWvIi8jitREQg7Sen6aq
MxBAJl/Qk5A/az06RZGcyD7v25pdngtbjEMXeXBHlWGiOp6+G7/40MyL0hCqpaB5zpmBsPW35Izb
+1cD4mLehLbpStUvVCcHmXcobaqKNwa/MPv+EcFUj2Kirp/uj2zmXsQ64XmLa1wH/oDZ3QSszF4e
S6qjK8OwI4JfWHUgrMZc3VfIEoGJJ1iwOLMFIRYLfWwZlAgTnvh63fRBhiAHB6cileA1CpHhaavz
/UHNLNeVCSZLoAWZCMII+BMhkqkEWK+MtMloJ8mSZszMRtfQb4BHAD/9rTMbPR4Dr44EGCqKbyBD
fHTLD/1CL+GSjennF5tirHnN00rYqKM/GEujrYV+AQ49O19IZsoKEh0KgrdrE7o6tHE9YHv3sZqC
32M4qyqe+DIHjq8IbRz3V2duy6HZC8A9BXwYeDpcWxO9NIFseKc6nJj5Vutn4KweSUTdykfrVBL4
qybzFw7wr/45c8UgTaxpoI1DrySW69pok7t+IyQ8hgiC6L0GruaXcPVSmh2kHwsIaRTGwaMQnlyd
jsf3IzFPdIBm3IMAzTijoyIYADu6FLvMTsTFNzETkXAAFYLrAbtHr8910BMjIg2kGVCIgaAybZVc
pvenfm4vXc6CeD0LYQkWFHTDqVCLepLKUyhu4mChQjtrAu4EVEA4F1jjaxNd2idgFBJURx4Pnfc0
oo2qIwvne86FAGD2rw3GaekeiNSDWoafHLuvXqi/uKyy7s+UOk3FzYa5sMGciVriywaZfLRUbIft
S2XhTW3U2Dt4TeNPRMs36EM12zeJljaC4PNPZnDTxgKVK0XzQmacfjYnHJ+NioagwIA2DeQmXZ/2
+M+JlBRUVYhhXlsD0kg8XSvm43+zvVQJCRHQTwCMwp7qtpKHfsg0LLbiybboxaCTSrK3fFA3YiMm
BxU9U+bCrM1MGnKmEH8C8A8kaMykIU6PhE6LNUfRnod4gxdQBsUuMYv+5wEG2v21SV0dff0gOb/e
ZMnQDF0pBBrCGLQw8KmUmXGL6ntXkW7hyMwd0v+YQrH02lScKmWhKBz2c1U+hXL7IvfiqxYINQUd
umL40JK1708iq2qEIvTUAgIkDRBevznPa5NeTGAzSDTnrYZgcIkH1QvSOWZshHhnodvLiA8VBZ+W
XZvE6ow30YI2tlquUQy4/yVzZxnBFXTWkfW9bWxKFaXoY7nUHJ3bcuojz//oiH3u25idX8BSVLRw
I5JjpSI4LVKG1ss0p/DH0EAN7Ag9eaRmFOSUpeMYru6bmx0SVH5Q8560qVh+bQCXRjFwa80BHRxV
0I+WkY96fL5vRJy7UFE1RZ4cjTAAEDKeXRt8mQuGRnNKqPr43a4Daxbu7eFvXx/5mLbE1gmaI/lj
oSJDJ6/A2Be7u3SsaLoOuFPfRhR1DtpzHh3cbu/5IE+CqFdz5Jegx7ddCdNmwyEC7BSAP3SNXW+2
rq/LqqwHzXH9BFBxyfbrXYeHnrcRa1MRDBXtGUYl6v/FOmhYBHnq9UK9kXHhZScRsHZImiN0UKDW
tPqRA0PbykWycaGy+VuZYD35palpB14EUGWHPgEuhKnGaO0efxQUywfw+SNdgRYloMhO6aaHDLSO
SOCAMKCnkeGB+H1E72JMj97qx7PoQ4BZoL5u+NvHx8bQ/4soTwPsA4hOYI949tpEAj1VYjCIOMGo
nhEEndVSKwy3F/mF8/YbXt1MB4J9yLIAPQqJwOvp8CHMBipHHT4aN1W8iWhrCvZgVfSAMtZaMA8B
/WnpV0wfsk0OkjeQRKDqK1jwdRQDv39Sft8X976GeVkJE2V17uFrYnWgcmPq4Pr85rqVUq/cdKcm
TuhXhqQiZ6ejPwfCSoDfQ36l2gyZJXciWGZ7GyRLUFkCLJvb6dIGuGUzV3dDtZbCHQnxnI6Muo5A
EPwm+NukD2gTHarGrjhQA+P1a6iE8k4AVTM5qcxOhdiDt1HywVDbpcFiZu+NdQprLjYiF4IRfOw1
eIUWzYYg6kXr5v3pnPM7KBWjXj296ZCfvbZQRVGOM+4RR+uP9QjOzuBMJDAgNgtX1FzGBk1bIHWf
wEMAYDBnCkULL/BTLFuJc5PRN3AymRpiI9TkKG4l0GLo6P1TDWymEwQrrJ8vQr++ZKr+KirUlsF/
TeHPQIn1GJnIRFAzNJYKKDMZAmjBQEVjUutRJZV5abaFWGuSHxJH8j744SPtKzCafRTph64UlkyS
hdvylowDrvTSHhOVhEVfSHUOexr55L29K9kFBPOqztF83Np5QfnCSDoqx6a+C8LO0HvbTTc+gkJ1
eKzFCDw0vRELljRI2IAQhQfqHlnT5KkqzFh4HwRjhNZgwtG8OMXtC2mfIpcqY7SOuKXOitlrYZq3
qYkDmBAWytk3XeYVSkKceEP6dxecej6KTRt53UI8XXb6hVrrXMpcu7THeiUtUnW/gL0WVKljlrwq
+ivf+IZ6UDLD0x9zAk8NcoQxsNToEfSFrjIuRHqsYMJv3HX5Dawv8kFUMHUjOL174H3DTZ9AM04D
6MwIpq6v0P0hyo+IYAxJs8cERKe9pfEffFCeSh+6Ti4VFrt2py3DugzUbUGNhHIRgMjMNVnzPl8G
EbZUh/V3pAIZoOwrzw1V3cbeuggX/MdMG8pUZ0cJFdE7ZBBFZgsXkMjgMi8nDtQgpMpSjgqwZ47X
vxdGnVR0BP9Htrnvs+YKiZc22Ro4suy5q3oZph0IaFD42L7RrzkL5D30SOhrCj8BOjQTApcOGrHN
ZKE2ftu2iGN7MWY2HzGoReVXk32lt+tK3bV5D+RlC7U8U61W/lAZdXUAUW6S7mTRrLKlxtDJV96u
8b9z/otEubgWmt4La6WD/ULPtxL3RiRD4ze8hP5J31/Y47P7CZEvJMJQH0R14fqCCGVfGYhb4lgP
AgV7lKFXZoyINNR2nHoUpcKIlopF867kwiZz7YG4GjSrAO46kmTJq06DXjUmF4VgIB+oWr/mz4L7
9/6emovyUXvH8xCMQuiLYIZJlLAAc2xHnEDhzTp944HGyaLzfSOz64ZcLbiKwV4JkMP1XA5lI8hZ
STQnDBMjENduF5uaa9VyZXBLwpq/L+ebTYI9AsZ0ZOjw6r02pnIt8OoVHAG6v81wE254yKLjQFKP
yqgSefSs4x72wQKFKtxocvQTVbC1+nDMHjrzfcJIuTTZPDx39Ds2UoRyIEdBFUW0n7/vz8rsDsNb
DokHTMzNe9nnVLFKOzhyxU8d4mIHD9Euaky8Quxo6P9EZQEK97f7RuduesiSAGUMOCgQGUw4wgtZ
g3o4jJJKommEaOQhWTU6qNcyxCTCwvNudnddWGPWoqjLKCwUbGgVLjEXP2Xxe8Br7f6QZt+QiCfQ
3gg1U+xjZg8PehKlIufD9XMvSVPRWP1sq03TnT3vLa7XcU0bAPv4ALfRPkydRFj3igbyjwxYkM9Q
3w8TUUADGqoht0opf629elUGq5ys8m59/1tnTgIiBLD+gG0cHCi/ydcLDxbJ0uh3oId3vGoAc/67
7J7QOUij7liGS4RXM70IgOMBTg5wHkpLOvtSinRtyPR4cmEI9BGXFGvfX43aeihlGkLqNdXoWEdm
hCRdS/sR/1MEJfBZ6RaO/6xfm7CB4CwTkGRj9YI9YayLnGuJI3iWr1hZtkpOTWkoSCz4gEYLp2rp
ep7b5pcWmWhAS2QvDP3JrQV4q3sj9+6lkZW5NXq8vsqoe+sQktxf2iWTzMlq3KwJ4wEmhyiyRhlx
fX3u40OGLmUv7iyZUxY69ZYMTj+/2EsJhjdWbT8Z3LrbpAoeIve78E4QazDToF3fH96ct5okEuFY
cSfeVCqVRpSqEhkcJ4FQCVfuBLLuOKoCxQgCXfLWcAsB1mxuDx3YE4va1LT3GwdfDK8ruxToCeDU
REBkyLbHq8lb50fJBnMg/SNbBVW3U01CoOcI5EktPVfGqOHpa6XxwtJOu4W5UghSVDqGjf5WELZc
z7TgtQMEx5Efxka2NO9TzKt1rRGadUvcTHP+4dISs6Yxl8fg2oCl2P1T8yWd3kICacw4QnaMW1jS
2WHJ0GlF9x4uf3aGvdb3oGrsaw6KT4igQlsWIdOiZobAL+WGf4FON1P426IB/AlKmtNNcbGaUd6O
XlEE2oQ+CcINGgFGbaNmX6PZcu9Rb0V+bkbPUGSoPwfhIagGAzwQgMM0G6k/D+pKjJYqknNeCXqK
gL4hlwSnzGKzikgvUy5B8jjpoLU7PpfCSSaWr/7JuWSjZUfJy14k6fX+MZpd4AujzOstQm1B7VMY
beFzuf4HyEWzzn4a9ImgfrlwM05x1c2k40JEwRU3PjLH15POc5KaBlDWcPggEY04BoKQi4slzo/Z
bXRhhTkdzRjEfDvmSMgJ2yFBJQ7VoBZd8B20vIclwMTcuwu8MLjXJvlNID2Zy76TQAaIqxtpsLea
Nz9HqHi7IN0JH8jJe4kXEEazQ8PU4YzghQ9NgOsJHIUijNOwQlo/fCc1nLj8WVWvIrcEaplbKBUR
GYAzUy/0TYCsBbHUJoPm9OQcjA6pF0LNuV03IWx/42EozjPjKLXWrdEdoTngYqZK8d6DBEJPXwpI
/3TKx/0dPrkodtOhz2aaLrTi3LTEF1IXhiHa3NARao1iSTPxKR5Rg3mskL5e8sxz6TVAR/+1pjJF
J9RDYhH4ac1JK7KRsj2fgVkqfC+5jZD+H9K+a0d2XFn2iwiI8nqVKdulau9eiGXlPWW//oT63Lt3
FVu3hJmLMQszDXSKLpnMjIz4EYJUizm1Bs8Wpsc4Dd2ypuD4mQ5DWnsQZLen5G1ooBff7M3w1Rgy
m1ln1j+EBQRUHAK2+wFJ7uiYQC1F2s9twFNzAO/EHlznZoeD+4gWYbCD2DlB50h+BxLrdrRJ9mgE
kS2P7u2ZXbiCr8Yq5CxB/cwikF8YfiOHjz3fmjpxAIlHJ9URLT/9ntO1ktPSvoQ0J/o8kbqEHxFm
t0f0CMkrrGVmxE6cSyeTlPvbg1o6YhBuQMMcTjUSKfOgLy4Gi7XtCJpKw08KVbW7VLYcQwERgJQh
o1QGgbFy6Smzg/i2Py0UXqE0AKJPEQ1lSGGStZwZ/ulds11gXQDFfJ0z/O+fp5+x+xOq3PY7/h3Y
KEk7c15fxV9bPXW6l9tDX2j5RICOnik8xlB4Bq/39djDsEe3uYxPUQdPae3McDP9mIQ7vd1L074b
Eqf3eQOm74MEsNsU4t2yQewOlkS+Rt+xBAK/eiwI32KZkRJQszJ9Uu10Hu1I5el4nIyPBdhdrS3y
HXn8lylOjffVH5CJjGuV6qXs0tUXCPdIRQcIdY14roTpZ2FsmqbddxH44rSNodld/zD3fkx/yjSx
s2I/rKExll6R6MQ30R+J9CE2pBChmG3akaLjJsiw0c9cy5s2m55U4G54+hQrZ5mdoBAfxL949ldT
nuN+P/6awMKuodoYf0jR6AylTZXGrmVIxSIwpPJv/pE9DWs6zUvPOtS+UPJGaUrSAba83jWtSqCn
VTWmz6x3vGODjLkdWg3NvD5pY+aYamJb8THjTnivWLlTst04ueifcenanC24BwscAwZqxAifUDi4
/pIuoFlU9hQP7wlUJPkhXdN7WLrtYQG/GWQIFhiAhV0ZBkpR6g1EYbm5baFKuyP8gWqnmU+meih1
1a6aY7TGADGvtOAhrowKG7Fvo6ZiuWr6Vv6sWT/nQhdXNitnf8ENWXMyDERWUFMCKvN67rBLutIs
CDIBUgyQcgbmeTVTK6ATipcc7snpwiHeDAAdo+Y7xDvQNNYnKW7NB90guk1L619kV+GMAN/Fghrg
wBDeHo1c5RnlWE1OTrTasnuiHVOk8LPH20NfCBCQBwSk0UA2AHRGwvQ2vIrVKsH0JkgKSYj75eTY
NjuULAJEc+Fa9mFpNS/NCcMaaTGyBupVIL8/cflHGZ000HH//w1JOJIWScp2GjGkuEX2H4Jf5YbW
ii1XnnEX/4t4Gw3mWCaqzDxLkrBzTJmnSasWlp+hnTihz0qLAiF5b+W1DbHUT3hlSXCJKuitiiTP
wY4jl28peoBGKJnW6rZhG6NvjoVlG9WPpsVTzuVroOVFNwflIQPuGJkcYOSuDwgtlMZqo8ry5a06
bZPkPoV4AGsdRT4n1EJlb6+1j9w6lMozAaNv/KKg0XpN73P2L6IrmB0c8tayBDJRYWHVUVWiRmss
v0NPPwehx6ShTF4HTmOuZHMWQnQADQD21BA1g9FXsJQXcsTjiVhoSMpdLbgbs9bm8Z5GD2b/enu3
Lp2I/5r6xkaYQwlhsLqA+Zl0aBgICtAyDmDAbSMLwQ38moysI/o10RsuguoKFsUjibF5ovSp0tw8
dbT2nTZ4EESnoN+nQCJE+z77NAggO5VngRex3QL/xsnOWIGMfF9FpDgooiz8gYtETHSkANrxTseJ
SUvpo6DVO0AuUKMx+k2qNGuP7oW8Ajq80f+LZOesM/yV2LqIaKWKAnHZU6wk1RywS5X1nHTVEKKb
UemM6Uay1dK7PdvflxQ20WqDFyT0jeUvjOaFzT5Brn/gMfM5IsOAb1pIw/Yr8KDlgV0YEa77hsuj
FJkh85v0bxw/Wps8t0GYqUPO+BdRJDef1t7F368KaClA1QbMEShamOJUopF+lBhKKH6oAILLPopI
9+tA3Xbh7zS/Ay7ln8/ivGqgfwKc8BsFS6eWIUgfYsuX0Kc5TodqL1XxWhF1fjNduxSM6cKI4FQb
BSwItRJavqq1HlXuCqg0GBZav+RtHj8M1pvOfo+kXDnzC5EUzOK+0KGQjGSmWCTJcR83yYQz0Od+
IccHBlE3aGLY9b6dYULGpg+7bR1E7ioGeeFpcW1auLCsrOCWSWrLr1HGHJKXhwF6dbvBhSIUi7e5
a/62OIgDuo1ReER7vr2m/4+BI40MYADGLfohQ4UIQBrO803z1s77PzEQTSdF3uUTbrMJyU5HCYKX
ZlJXdtMCMQKyVBSQUBXMgLiphayLrpW8jnJcHpCPeXwGQRGwzr8MR4fqDXEGVCQhcucF9udk4z+R
wt7Wj+54tFxgraCWCIj75vZULJ2my+8Rzm9cZQp0svE9+ovWg/4zcGTd65D8pPKHusqHM49O3Ocq
GKvBUQ9ABuLc6/s7iAA/002Ow2RCZyHCgyjStpX03jNrU9chZIs3TIWzoqZTM9SjoMurnIxhwvNO
axyIQ0vtb6neGClyR6C7bLbGGm3BvO++fyEokdGXC1EKab42LpymSZUk0MPJ8qGEfR+SENLGdfB4
e86/X+vYAwq8L7j6AQ0WFSoLmvKmH3EZWKCWbsD0EQ+PTQEpWrxtV4mOFxcYlcW5RoNuSEMImdDw
X5hQoMFBaxQnoXu8CAMAak2zsBs5t2P0cyvkLCXbiAw2kQfH1LdFOaFlKvEa07BV8zmA6PLtGVi4
fNF1pligRUIzKGCs17OspnWoGhHDdQiYm3ZkSKxRKF80fOW4rdkRnhWtXDdTJSGAIq16aqJ8hzbB
g4qnW7zSt7FmSHhQRHUI+tkahsbB0yybZ9swdNawNot782LWhHAwokVWWg3uWr1LfphhAowP9Flu
r8zihX6xNJqQ3lPxZAFJPkYyMYcBZaduA+ybl19G7Abt/WhsbttboGnAYTDRhIA/EBKK+CHNiKWU
jhnzE5s8SQA+hs+DO4MznkGBzpFlM7Y6GMLujIPfgajmtvWlkwjGurmrSQU7yhe46uK0p+qgzjg9
5htaaOeI/dA1quRvUgOscrfSJrYUjl3aEjwt+ucp6bIc4Vi/NdTPKnuotBUTS2d95r8zEO8BTyAC
56OGpQyVEOZDst4AFXBM7XY4MmVPlYO+tnLzbhM9JZpVYAmVF4h1C7tRr3I0Q00NYGWZdIfgxEHn
iktC8kdHIrw25Tu5/1X3Ky+iFaMiRSyHpHepjyXz2zEHahlpUetYS3j5gR2bTyk6oA1gzOVwLehc
tAvhQ+SHQWeOfqBrh8VwJIqkrhkAROqBlzjg9jQ6jLrNQVt7Xy5ulAtbwiXZqnmZxRImNsj/lsmz
qf6uyL8JOFHf/c94BAecsSYgaozxaDpgvQd5X3vQXhrGzzg5gXyyCLQVj7+QN8Cz78Ki4IoVhYMW
VIZFnQ3njp9UYFskM0A15RQUjyVyyqDY1end0GebWg53tw/6QiJ5Ng8GMPCAz3ATYbcWmV5OYwbz
JipRNtW9MftZ0h9K8GCVTzTbWVyxJcVOk0MyKm7+L278C+tfTvfCz0zTjAIpOQMaidoVQEbaYOyM
3s2gAayv3HlLtwTY9vE3yCoQZwlbNa7VPKEBnn0obUHBINzensnFk4AeeHQQQmIemKXrkzDCEWit
BjcWIZpzDN64Q6QZTtGxbdd5wzsvHMg8rRhdSPxg+eZfjRYPTIkYMDR9ZZllRrF7Iu4U4BIFPors
hslNIRqlVu/c3JShEwWfETrLNnHhVNVbS1clQxfn9uIzhE0socac6D0+I2kVaDjZrf40lV7gjRtt
O7hgumPAnoDqr8KskJU9tOTcDXS2IVmhmnMkdz3xjRkFQxHBuY/xjicf0LYCxtgu09puqFNoa0wd
iyfmS4XImGNh5Pyu7cWhAXZ5CQsN6IYz6NlLp+4ry1GZ7hT5HeeRI4Glt5YSr0QtRgKxZvsvrrO5
yV1G+yVIl0Voc16OsUQmOHs0TTo03ljlFq0prHJl+c4sV26WJa97aUyIk025a3uNzsaml7mDqz5B
JuzfOMFLI/L1nJrpNAYZgWtHuMHq2k3kz1QBGTd9i1jm0D7YZWgwttt+2pS5mw/p2jmaF028tLF5
MJ8SZFnAvXn9AaxVmjTMDObHyF2mqgMAjoseCKCWkHDLjrzbtOlPszzlEWSMoo1BXv+597iwL97f
4BJFp2SqM4hhemmDx+aQPlbOKG1KrXuS8PiPVnsxls4s4A04OsBqAbMtLOwoxTHpZAvnpte3WeJr
8q+pfqvZUSrSLVN7uC7Dhdwe5T+rIPZAzXnSrdXM9WxFnHjEuAgdQE2BDIBw4cpc4iU4rwncJjpB
xqew3ZsVSMdAOhhwUEsOnW2AL6BSYr8o6NPtWV/ozZhrAiDEgdgiiH504U6Qzb5q4NOJH9/NaovD
BlzaSLdgAaCH4Sdbcx95JPPkfpM71W7t3bL0pjARaiCBjXYEvHuFJQjbvqkTWSXzttfTxA2jTaY+
dl5yttBA5zH5fmW8C/k0GAS5LLoBLQjvCb5yYEaWJqlM/MaQHF4RDxCXdoQifWObbGuUfyWrd5TV
07WwyFdmhVcgzahaYvWIX6RPA72XW5AaGyaQkTZYLjagsUTc2rh1uMYcvzzBAK4BP0zBQyIms2kY
hcpUtrjzwahLIxt9UtnkcRPocZsfWxWsq2ssfvOGFTY0JIQgugJ40iw9IriyCEdtMGuYHAm4y6GN
FULXI9COYJ/Y317NhYvPRMwGMgSQyetga7/2Wbxoez0muHS7wtybyFKY0THLzJ2pRw5V3gwwid42
uHhcZmoccJOgYUARq55lPDTVqMpw0wRlEBSWQD+HBqVB30dmhjayB+itOxBr8GgBHjwDFM7AtanI
4CCqdmP5PQ+e5OBFWYsAlmJokHjOhLpAts8EctczEQZaJCt5TPwuhVIV8bQc/9zFChwX3nw0t5ux
3QbNVs56ryrW4CDzoRFX/NK6sA4aDYK2aUPiG2zK7KYBvEjz9dKuOg1EaWtQzMVVB4OEinoJ0Opi
lT9KaxnCMSWsQQo0jLGts3Y3KhHCDHQopCV0kehqHn7hrkALG4gDUFmYE2bC0yvnLWmxngR4Dyjo
yXLr5meLbwp2zllpo00CVLbIm4VgUC2OcnXOs2MxrFyRiwPXZ3JMHQ0gULS6XmQl6dOWRDnxB31r
VnxjVJFroGSM01wrvyHWtbLbFwIfEHFA1hJUnBDpUYWQoNHB/z0g4wPtZl1yrRIFnIjQ3O2MYo1A
ZdFPUUwuxMpxjpFmuh4bHyQWJEEDW8hVONjLOxJKw74D/Mo10+IUWOjZT9JCO/RFODoh1dcu4sXZ
Ra0DTxcUcFEgu/4CMobp2IYS8Rl2rpUiaxCiZHVswRgT848wfVtxJUs3EaxRKA2huxVlz2t7k9WP
A8uwmk12ZHHiNn9V3dG4dobig6ElNp7f0lq1cemgXtoUVjQBfVSrUNjMalufSrv0WvRypD+Zc3tw
S3MJqeiZwBoFY1UcW193HSeaRfxaZx95VWzKFJSZoD5KP9G8ofJgpWS7ZA/FcFTe8fbEZSc8PYuE
ym2WYO1aw4l5tCXnZktb2ZGq5yHb3R7bkie4tCXskySKJFbM+6QfJjtqgbhfc6dLF+ilBeGcVzk3
cl6OxH8NuezpThMRjwAsensc81qLThtgCdwWSHAiUyecOL3WOc0shF56pZ8GcxcMzybblxX452mF
C8QLH24bXBwWUGgz/zsKbF9Qy4tUh6YWcTODFvx8giQVsRzOIASjSFtpTf5nyXGhoI7WC6Q5FCig
XR+tqqWlnGcI8krttdfvcuM9XOuEXLxxL20IR6lKsRtrJG59Bv5q5jWvk7kzEgdTmNuGGyl/rD/m
WkluZVyGsM0Hk6ds6mDTkv+m7V/TOpfdx+1FWnTEF+MS3aCuECRSdGxvBT5ISo8UBMiKL7Ed8sX1
n+BtqteYVZcOFFpmARwGngw9pUJIblU9j1pTCs5G2kvupGijPeX5GiPGUl0Z8S8w7RoSBtCKFW7w
LGJyUJclwDluZYcOKoygJzO80vt4KcFzKe3WLC7t90uD888v9nvVsJJRBZCWKrfAz+x11s+upmB3
t1YO1uLQwPcCXDCy7sAECTNoliE3zUhHqdZq3QRdVtH0ozqg6yHvAaIvD0l9Cq3NhEtmpMjAszs9
/simx5Wds3S5XH6FcOq0IrQmEhqAYGV/WtA0HPh7bb3g+QHM+2CDDl2Cbog7FP4QOUy+w5eQ9m5K
1hCvS9M+kyBC5UeXAVAUDmYqgVe8lwfmg0XILhPAQONTNVl2l/AVD7qUCEMS6j+mxGtHDyYzS80J
EBfoi5qgIgMu4ZDr8Q5trOfe6pCOekxyMImb9KSpj3W7grFZOjkQiJi5fmbdJvEx28Rlo+U53j+N
dBpJCCqJFW+wsKQ4mDPKbMaY4YK93sKdbhSGOeXBubFANxYFcAi485LPsMKTrlkNAheWzsIzDs2u
4IBHYC+YS0vaBK2Shufsr3pAs/UZJBmHzEtOwyOaKdhTAMLaGJ3Bm9s7d94RVzchJE5nnQ0AhyRQ
ZYkVgGBMY6XqjPAMOvhBcWfUgdpAD8TWorvS2FT9SrSyYu/LBV86hnHKe17AHo1ySFl+hnJqk/Fs
Na9QQHTr/FDH97dH+G0dZxFXJPcwPksDXF04mi3lQdEzNTh3TepVubqr+22aPFSW+sKIe9vWt0Wc
bQE3BFTUzAYmdidlVfl/bAGFBajMtgLtGDfIdhUzsmZIcOjmkLVBnJjBuWX3Va+A5xJKxZlsV2uE
BIuG8NzChpxxyCJxtIkMVY0XQ3AeOsWN0SNkqvfxZO0L+eftqfvuUOa5wxFQcT9B5k+bD/zFzkhj
CdS7fRieQdBU95CdjEcXSQ5XzYrDoETHNAW2DVwEaOXBHpGKz9WxLu3Nyy8QJnVmASjaIQnPwF8M
LNmT7tDoEANUMzdpoD2YZi4N/twe9tL8zqqTFE9MVC/EwpGhlE2qWFl4lvC4BKuE2oM8iu1Xa5vL
dgyQ6wOwh7Mw//xidrsGTdfaUIZnNd1JwZ+ZeAXkFeE/pv7FIuJ5/h8zgheLK7TK6hxmumD0yghq
egmY0ZLGaSrwsKxtzu8B22xuhhsDqoBUtnjeygqa0HiFwRwfHQof9hFHvc1CPzA7T3sZyXsS05Uz
/h0mNxuFih7eDnjCfkOQ5uNY8XSEpwZb2Jbs+of4LtyHja9s9bXS2uybRO9s6iZS9LMwCDLk16tW
lbwbQtqHYBtGk8pdgINwYtELkbfh2ka05jfPN1vz3gDHyQzJFZYuIJrZjbwLz8f3T8NuvPOZ2mfL
/r3ZnPcb9H6dN2f70XuEBIP9+Bi7mz/PIDp0EE66z3+8++fPe//tDygJ7Tsw6hx858P37ifHD73f
fx9erf3DcXR2ht3aB/DffuyeHn6DZf7BeXpwvMPKAi05/DmP8n8HIjj8tEDjnzEPJPDVe27XO9We
1hIm88TfmqzZlVwcp0SZIqUrBtgIYsQ+eqsj0AvWgoKvIOq7GVzNiNsBEBdbeEGRqNcJ6EjPVItt
vfjRqZEdJkDfjb+gDj2pkSNnw7YrPeTlqn7Hp9oBg6gjJc+1/phDgKcnBRrCFBeYr+1txzU7w1uf
JmxNtMAAb0VqOK4DpJN+rEAxFucX3J14LqvwjGK6TydDGsV0Cs8JCPuSFN39KxH7kgG0rUJUdg7w
cGNfL2DbJ2rXFxZOVqrBtVdwVeFYV+7tSVrwurPkJyIBiO4gRhUerXqRAN7OTAR1j/a95sgrQfjS
/rj6/WI+hkXI5/H596PrdAoz0PxTz+BnFAxsY/enNJ5N6urRK8lSUH3bg+qWo52Ue4n+DdMUUcO/
gIqiYnY5ZPl6YjveapU5YmK7LlPPZqnRvcL6lW7zJcePGgQqERgfOAIswUrY5V2EIheu6iRE8xAo
AncQj42VBwhkJzZeXWvd9N8hyvO4LiwKKaPeUIyUMlicfgGObD+b7vPP833iJE7jvBP0wOKZZ/PD
292HNzjeb9M52D92yrBy6r73XgqfIRw7EJnwJFRYeFaSO8mEVgVaMCckMud6U5XqwIaf1DF2U6O1
jdY8UiXcDpCyoEdi/ua0cLTxZyl/hMFzP6BRc9vFbquBqiuMHHgJeKCV4HvhAruaNeGYxVnfd4FO
sEErcA9KbgwoYQu2Dit9K9IKPeSFd/vELTj/K4NCnJNkQSNlKuYHJb770GJuIx0tFrqkWNmCC8Ei
DEGPHBUnMGOIrHZK38hR2CaQipM+qg6QzNxVKPjkGjdTIIWmfWjT++2hfdUrBZc7RxzozMGTF61P
gjdR9TqP6yKNzkr9Tk14dsqhhx3KW5mAKJxZe9CTeRYZ9nr0ohLitPx+kgEM6te4mRacJ9q8KBq9
5qIQgEfXZ7yJaqkpAox9MGgIGskRlJFZ+Y8ZXuatfmFF2Ds8l8acQ9rq3MWf6jbWtm34ynMPlNm3
53VpJUElAWvoYwFtjRAvRC3eJLwd4zOf0OXlF8GBdTmIM7ufeRbaFvpNHbx7bttcOheXNoX4geks
IhmBTQvxI5pePdUL2lMRag5EGf65KSBs0ZsHQUC0Qs8n5iJU0asxwguxiM+UO92sOe4BqVmp94yf
yGpaaNFNajLyGGDRQlVWFwbWdR0FUQGHtUzyCCQcu3iuDfbPpNyygJ6iDtqrUNLVH0i4qYCxqNEZ
ZUXPQ4wp73u/6v70RPmV/VTvmsaphx9Q+K2itxaFxgHBT9zsQ31ngPeG72P5M1bX6HeW/AdAgpgv
RN14Ogj+I9KndiJxFZ+jiW9RCAOQTc/uMgquyrUK/tIpAqUOxZZDHz2QR9cLw3iUpMRK47Mc/UaC
OV5L0y/tax0lWyAEv9Jkwu9vqmjUrARLYSEwJd20j6dTld5Be8gGJrHnkKDg/1h7EqcI6SQ026M+
jYBHuJdjowG7F+SdzrmOliGls+P4gMToyulZnLkLK8JdrOJFhJpQj5nTY8vOuPkbmfo1sb/F6bsw
Ijg5TFquU6uNz1Lxd8hOmuXS/FUyd6Ge2GbxEa91Xy/FiqA+/oJzAPb/9T67OKe0V0aEc5g6Grhh
cpdKsW2oYD7K1zhpl7b4pSFhYHzQGghNwpBsPEla41ED9/85MppNrrq3fc+iKZShEDfNKVQRq4gu
4SEiU4PTxGtX7h6tFoVe4lj1a0z+3Da19CwHHxjAe8qsKY709/VxkkDiB8VOvJXkQLvPxnxn1pI9
awGxZPQSNrmKBmJjxyQvUbSG415YO9g28EZDTDBThF7bVlO1T4kM253yWJa7HEIDcOlrCuELs3ll
RfBNejAQC5n88NyatLBLIE/1+E6BYPUw6Y+Jul+Z0PmjhXADRDZA9aOWjeY0UaRslCM1RWY9Orex
LB1ZklaulBoguS/z1gukNPW0vp+2A61Aplsa7Gg0UXwKdYNt0FqVo8xZFK9jj5cnN9poZWctnE6I
JCH5Dx89v68ERwN5N8oQCiP8soJtA6ILpNV/czWzhwyt4ApzacM/Iaf+4/akLM3JF1UTLu8ZRi4u
AYGeuTrgMu2H8jlJsqcchHCKshbFLr1vQIQ+M87N0C5FTJNrchPw2EjSM8h5xi2o9Su7nWJojgY+
AYhA5gECvsKG6lGLyLNcU75dGCZkD3GG/pdqS7wFO0VWsirr0nMNrvtkcPSPCYLVt6fyexVZn7UV
/2tEuJ+SyTAIt9r03I92NYLmXSU2OEcrO/5RuOAO24TebYsL5wcG0WGLXkvQM4rZlFjKI8bQD3Ou
azPxsFmkU2NSC5C5PHw3aFPdB2q2xi0qGkV6EujDmWob4BNcjoJbCnWJZRFoL8693AHHuzUCXwMI
rdKNbaysZE2+5dBnY2hfAWETmulnaOm1H1JIqE9cgbFA+ihbcF9TYsslFO3BbmOeLcPt6EcLgapM
splBnURfKcqJ+2a2r0H5QwcpkCojeXNtf9CZNeQ1S88KS21kswfARBLt3xiZ2VewjCCTF8EbGYof
VgLE+LnWGlvX3oaa22RVcHVxKBdWhFsymCBnISVRdh5Rv+kxf8XM3QHi7tt78tujbp4y/APo+fz4
wPIJU6b2Tdxzmp6ThG4aE2KDYf6CBieV7ejBoFtJy/c0Mzcq4VAKacB4BynqtaMoPke+PgKsh8AV
zgyiIhqc0pp0rYkpBYLRdDlzwbLlcAfod5scnn7//pudeyA7bg996WTMSgoIT2fKCbGCjLJqkJkp
NkvBw0cwzSHRif3JNjT1CmkN8bN4NGb1HLybkbzHdXY9z0Yih5JSz0OcoNRRuh3CKyT95iJ5iqRE
kwz7yBrsCm+SCRILZfg3A8/xvxixjGfzzFwCqJbwDRBjYVUNTZyzhDvEMXtcqwHCI2800HvMyobZ
aTFEu9tGv3UJYXGhpoGHH7L66CwWiyRggphYb8KqBjYWwj6LaScPxUcqO1YPbg+w/vcuGD0V66ek
Za49cqhmoMStaCsZk2/rPZfRAX6aJSFNvLHmn18EuFJbsDQEVvXBVIjkSUxydCiGOtM4BUhQaSDC
LLJme3vw8ym9jGFA5oyQDOhV3NZI1Xz12V7YJFpIhkSxooeCj6HbhDIFrl6eVi6W75trNgPuPdyX
Cmg/RBiPWs+EXCrMgLiF9394WTnKSDc5jzZ6CZqC/q3ixzDqwI7pR5XPU77iE79lgr8GevEFoucF
ok3ruRk96CmYalKXjMcuudPU8gPVsLajNsqL6ZBBb+jXgKYG9PUe2hJkZ7rN5RNhO7TXKGvfND/D
rib/K+2AmxbxmQF0trDdywkE81mLBe8zWuyjIu63SUrpQWFo0K6CWrGnuKEAtVIOXm9NPyVlwV3e
RPJGgjLqvRqac68u5/1h4nSyrYSlDikhiinh8nbLjL+GmvqTtFCHr6wo9sIQybDbG0iM7GeCGnw/
6otwGposrizEYKt01FN+ailrvVyVdLfDDbSNhxiyEdCQ3d+29+20fhkEIAxuGK1I2DfXp0SbwpAQ
XvFTiPJVnj2a/FFGdNTVj1092Eb3Wfd0T/J+y96afR8eW+0n3NcUGisX01de6HL15g8BDwjIOChq
afAd1x8SWF1u9kXDT5D22Af0wPs3yP5A+bsKnSCIPLUCpR87Wh20uQn0Vbr7IPTYfdr+DLRuUwan
XNV3Rf2B3sMQ/yNAH0/XnMdXndBtv0b4+a1h/utrof2Jj8FLBVxC1187RMjZ8XTgJ6R0DkNhW60K
6mTDHlOILPLnIGmhrftHR9MJ0sMHJZ+8hmsutDcyfd+Xh6yeSdb9sNGcHKyymvWkjcPMaboCf/l6
8Yqzil6FL4AWAntRA0eqaw7G17Q9pUZWTnbda+VDTmdRXnkKW2CoAilS3bTWU8tuAyM8ymMaMbsa
IOouRah0m2iZBW2hWsvRc1UCRm3rrWoe4ooNuddmNfXjpEWPZ8XiHKgoYma/pjgAfL0M2vhXVWl9
AJ7sujwNeFB8hkktIXkr1/Hgqjk3p02uJAoQAlO2RsYmxhjzCqnId+G2R08OeiivV0hVI9BOacg6
NmAvLVnkat3fnH7ycASZyJ251ikh3jZf5sCloqJHE325Xy77wvPTaWz1wIA5wLVYhZ3qbmys9e3T
+m1M4DjHRYj2PKB64SiEIFGnA6iow4KcgoidspRh99UHQ5uOCTmpCcfbidG32ya/OSSYREWRIvoE
LQSEsq6nMZwCpUZFl5z0+IBa777npwFPxEh9uW1HvDlxVytYkHlkBpAOopgebYOuS7Bz/MSxzRXf
8n0MyAehJwzxGJwqXvDXY2gHqzL0ES8hMtV2ata7ujpAF8rrynEl+BGj+PlavrQkFEizss/rJtUD
fzInRyaTZJOe/ybcXKlzfdttgh3B/aRN1QWoFMGO2t4h0HTLPDhqQYZW4PhXWq+VD+ab88qLwMEh
iJzJ/hDdga3qegLHUk2MoMQElncIZk4Dc8Gtor3gbdDRze198H2LX5uaf35xjjqlUNqwhakwZYf+
Uak81p6S7BMRHqKHlc29ZkyIGAgtDBVlS0xjHh1MiI2AC98uMw1N1cCCNZMNEtPbw1tYuMuZFDOU
etBOIGODRTV7ihJUSEzmTqA/QPNtGPy9bWth21/ZEjZjp7dETUor8CUAM6LeUbu7HC+NUV95WC1s
+is7wmYcosbo1BR2puID6AAwX8sbWq7si2/pGxytKyuCI0IsPYBTAVZ68hbp5lvHstecyUf5OX2o
VJcE0aOcowdOm1ooIK70pX/3TtfGBcc7FaWl1JRhVxovVv9nzP7hW+VrcDPwF619iFy/KBsvdr1e
MNZnEwn81AJ1w0C16KnV5d4JaF1uuqos/Kod1rLIS+sGUgGgGgC3BG+p4Ba7jExjH/HQ71Opt2Mg
2w+ZMea4kqU1U0sOBOmTObhDBgXVrutTret1hEdBE/pcrWLigZsC0WzRZMD94jF1nzZZUINfsiqG
bTVVrcekoFvjEFw4DvNrCQLOaHxT0Xp//Q1ZCtcSjFHiB30fvSuRBbx+y3qPDpw4Y1k3K4XQb0lV
LCrkeS3A99D1g9qDMOjCSK1psHjiDx1k92QG7kekNqGPGNS9l0zJNmbMafXIl0G6dvvoL9sGqA5d
HogUgDq6HmzVjKo2aTTxwW+cvsZWIW1HpYL6m6UkzgD0N7giKPEqi7xz2vduVRXByl244FwRxiMb
iaw5lEzE2hw3ylgmg5L4hdVV2WaYJu2p6WrggEwrLKpNqKtS6ih5lUcui5JwrYNnyT6uSWiI4DPQ
WSmsNzdYTvR8in1pVKDZFlfpVmub7kWSAzSh4H1+lELCt4aeyWttNgtbDc0vqOnOETcItYSTVU3S
SJO2zcART4NzAQa3rcVr5uaFuenqSt3eXu0lc3j14nCB2wAE5MJGG+NWboy6yv1gysFGhudskbVO
BVeM/qI1fdZvGURsa/RQQosU6zO3U87zfuGr8k4y6z6cCl/mpmsErd2n+p5F0S6RT1kwOaAV6olp
t1R3MkrOKmrNTaYcW2PtSlhYYEhnoLtoljjBG0mY5aQJeajqVelXyDCVBkgFwmJrJeahrIfWieP2
USaRd3uqv5X9MPovFguwv8wU72IWMZ4zA43cVn5dmLsu+EGqhyp7M9jZgqwvEANazHfR+BTIayz8
C94aeHgD+W4ZKw0W1OtpN8cCbec0r3yq5n+5EXix1qOzNE5XLtolO0BSzBULMDUBcHNtp09Y0jHT
Kv0kgYdU00y39VeWavqKnfn3CDElsg0zJwiOiILW3Gs7MQrO0JotKn9sIi+r0UmOvJzWRxs1fVa0
lXh54f42keFArzM0hQEYmE/QxZ4NopYR9FMjFRZkxQMleb4NwIC5EggtDQnpP2s++eiIFN8wBVDu
zLCi2i//h7Mz23EbWbr1ExHgPNySlFSDpXLZLrvtG8JtuzmPyfnpz8f6gYMSixDhDTR294YBhzKZ
GRnDirU0DwbmO3tSTnUSnnvxMsh7CMGNe8gJXGS2eU6XZ3y1Jg6q5AwOsnnosHfClRiLf5g6csD2
yTjlB7P6EcwfCqRfc+tH4uwdx/drJRuEBIEW03IV1uMTsjyUk6kl1SXrmaEOf8haSA3ynsfAd2LN
vX3r3n++a2Or16xLS2lKq7S6FC3KLw0Q/z3ioXdzfQwkLVyovJiQ8PIFVyakJm5zq7fTC/Jwx/JB
eYRn6Y9xJ7wSyCXI895Febve69Yt3+j6EixW6UfoTNCR+648d2qbA4IWWFXk7DBCIZUy9JWI4ENu
Vc+39/D9vb42tYqfO0QtFyXCFPI8kcS+bX1Ksz00056NVZgsNYnUQCmaMQxZMFPfV3EGp39u+2bZ
tl9vr2fjAF5t3eqD0coZ8kp20kse1u5c3tcZB9B+lLXSm+0dDqw9W6urRrndKGKLzyQ/l+bRGL+2
/yK262X53kDlRpZz/ZWWX/LGURlAK6okxxKTjeXsjfC5OBn1xUmLPkdR41fS5zz5MNDEDoGoDcpe
0LS5Ul5VIKaALTVt9QWdNugimg8cyKHwirD5lojhKE+Rm4Uk/eXL7W/4Pi2gnMVrxrmjvMCQ6PVq
W2uazVFOs0tWo/957qqTnvqtcSel50A86/Lv2+Y2d/etvVW+b2VqOeUG9qA5deVD4T99+lW58yGH
cWnH1JJcr2/2G1P6KjhRZ5E5TcoQWRse5PIxj/4bW+RcJw+Sa2ajGelsXYfycDX2O6a3PiFFQnBx
ywdkuu16U9NmsrVZA4HfjJIfu6F+sW1qnsWvdG/2f9NpvjW1uhdRWlt6U2JqnL/NTAQoqPGq/TEo
0Ya/K9PppFl+OA8wGlcw89ReHBxNMboCtebb2/1OxXBx329/yereRIE+d4ZZ4nnu68tw6H0oHlt/
OHSfiicgWt/D8/CxPcArjpxfWrleMXqg+G//iM3T/GbjV6cZeZ86RME3u+jhP7wf8z8wvEE31X3J
f8nFTkFiz9bqJAcZ0dlgV9nFCk9FVDFMApzlWNdu/huOWaPfYzN53ydaNngZCwLpwWzYmj1soVYJ
FKvLLrN0nI+C+QPp3xysYD7fKfMnqfutPfTzOTbR+c39uTlM3dHcK0NuZLV4JHJJwFDGUpReVbQE
QvJTYrLDeQ1vzWl8zP9hCDWnX/F7Ht1wr6a/bQ/3hPIUXorbdH2VGklKc6vNcuQpGk1xSfbH0C0S
ZCS8MOmVpdBk1S1dsq78L6frgQKXLIPirRur/h+eOyZPCBuXlPrdQKVIxrGVaw64oYujnN+p3Okp
e8zLpzEbdw7y1jP+1tbqMtVyQisDb3ehWRSKl0z6KDk7janlLqzdI7UG0AFL1MEnvd7ZVDOrrhN4
YicdfLTHKT/4kQ1VGsxs43c72StAbdmDLJX9g4IPGstVoGW2sj4XfZ1dgvkcLrKbf0zzPuwfJ/PH
4Nzd9gObzwxyHxbU6hrQ9HViGkexXU6yhDHxdUrcHC1v6MuSfoTWWnFlYGeh6Um1cVDnX9NeqXJr
pZAsavT84POmLH69s6XWFHHUp/lFkiE/z6OzFB5zCznJLvUk+4CS9u3VbtlbkkUgD4QNxhrL04Sa
Fo/KyBB1LD8Y0iPYHi8IPoW6bxXwznSw9tw2uOX6YB9a7gFbi/7I9QL1rJfrLtdzHvHKTNw2eP4z
Rfz311B8CbU9DM3W8uxFmIOzQ/64HokdrW6GL8XJ8XuBG0LYY4bQfBSeEVPpKD6XUbCTqr6DVvDt
qH+iPQ9HJaOY6yE+KwvBRwmpuMwz8AoKlF2pXab6ReseW+1L7wzPmR2cB82tDO3AzIqnfghphoMu
rOaewWfDn+NfUvzQfbu976+QpdWdZZ6D+SMQsAuHw+rOOmE1B2GQlRe7SO7j3nhs2vpfzal+G4Cf
IZUcOHAGs+y6kE+1pHoNiWjkhhHhq6KXx6AxPbmZP0rJiRr3zm/bCHp0C6wVhSA4sLjo14dCM5tB
M0epvFjmnzGYnmY1cW30KcrZD6VPBXQszbM5p37XR+4Y3Ol250lUn6X+fg4Q/KD+ffsHLfbWe4Wy
El1TAyQm+3X9e5K80QNpCPNLYAeeoTMaq1vFOR4S1a/Cz7dtba79ja2Vu276QjaDWV9iAV/qTjRC
vZqNF5mfW3u81nvrWl2+PIwzm3ImT4MWHTQGgdXPktwei2EnW916ejn+DLwBD6SIuh7sSagZ2aWD
G2sG5HdSvQJIUaJ3Ca9OKntdKvtRph1nRu2sfG/Of+P9wzYKoAAkaResOwWwJ0xJ3sf5Jewar4yt
+3RqXpxdVrB3MK7lptsyXWnqNw4cWitXraS9ZIlA5BcNIHsjxoMcDx+68HNn/ZuFjt+a7mzq/hDE
d6EYfur6S7YrLbjc2fU5hTlOXrDfjCVbq2Sh7hptnoMC92bqmafaJYqHjvnn9gHdehBpHC8M0mB7
TOAo17cBoEwaGQ0LjYv/7Cy8z6P8YIzm76kYHwywrlZseUZYfDAG42zLvuhG//Yv2Dq2PIg8isAB
9XdUtGrVG3qd1TnTdlhrweogsBQyMyTCacd/bx0ezix0DcuwMK2m67WqhcbHGtoF3CMrrt05EhzL
jnpQgmmvFL9p6vWVQD+a8tE6HGY6xWQodDFVHMYQ9dlJiA8xRYMd97ptaPmCSArDMrtaE5ls3cbW
wPfTdJiSX+IBbHK60y/bMsLQDoBNBvChwlxlzBrTe3npEEhIcI4eekv9PTSl7JqtuYfe2jr0dJNV
ytxgoEGvX3+iIC8ruQqIIBppoFj0XMbjzoZtxCjGcqsZxJfRQltLGRt9bztjXRaXZu7L4CEfW/ow
Ac2bUyVNbXAfSRq5shRMTuJLdBBPPFRyfrh96Dc2lEo07QqErpYm4OrWwWI9NVHbFyC0Puk2Vc3O
dZAqvm1kKyqACJK2tQJ2z6F0dL2ZeZlFtkn78BLn/jfn0Lt/INH2Pl5evh2Y/Xe/di5UEjuv61bt
+63RdXXFqexcT3KMpqLx4cNHg2REH2kqxaFJ7lvHG3u4yA6BflelX5v4QYKw+Pa6N+JCKFlUslDg
xaq83ty+zJhk0tLiAqLNPFpxFBwaRnUgfWYSy9aqY2Mi3TZr1V7hfevVACDFEOcyEATMenUZ83gs
1Yj/ufByVT9ruR3uzXLUPXQRhvu4tZcTpSSnaopHxqRr0xsckASxkuTPTBhKXqYV4vj3m0Gf1eKU
4fn4YddnYES1MatQFrnUUmo/NqWjHARx0YNa1fJDWDvhoRmqyTf0SP502/LWGWdoSFuUi+gzq8uf
v6mXytHUw0JdVBfJmI9B1d8ViTfV8um2lY0Ii67Rgrliw8keV65JdqJ5bOeyvHTBoa5/qv3dt8H4
b7ccumWGSQFQhDhaiiyrL0vXdhSl3LCNVcpXzBJCx1G+H2btqexnw6cIsTf0vuGo6CER5SzpDa5i
dXvnPBrzIi0r9JC0B6VgjBpir8w6l5riG9ldf5LR9Lm9mVuX963NNTKzqLQWoiH6tu3w2Q7Psfyj
tz91mXyfU5XLtCcdEWmhfpwBpubFlyYsT9VenX3jBVhaZ8vcEPzpPAHXx8ZRAqlhbrgir5o9afwh
yr34VeVvWAVWiIRAKECDmnhj/cbIQGrSoh5oTqd3SnKQQeVXJI2Hvv86ZF+VqXPD7EuWHva0QDci
HaDjxAJUrfD96ynKfjLHINDIHrtMFYdcb39qyKR4qRXLbl7ZlX/7Y26dH1htlpEzKs1EPdcbKUtp
2eXTVBJYdXPtmrFcuSGcvc9KT/+nd+7r1ETXqE9qBJEleSfW2nDCBK3EdeDgYQpfz5+VFLatJJZo
QjqAw0XkoZuUZsdGuxukYnHFOyMGG8eGSWbiICZK0Btd4zq0YEp7rWroQ3bflK51kz1lrY0FUV1V
lil9hjsAgl1vZ5IBRulBm10STW/uwgmC9dIYp49Cy9KLU6qgpiQ1hJE8tHZaXBuOdKlUIYRo04l8
NwcwaOMg7GauLlDlUa9y2g99N90l8//QysXXMIUJXgXM2XrAATR9pwxTStt/Hr0oNN1QO9w+klvZ
BjAJ4Kq0lJbu9Oo1gkwjL1UHiEZYSA82TqafW6+2fDto3LAvP0WWgLXH6v2htt2gzY5tvidUv3VQ
VLI7lMAVkEfrud3J1EMksgFrBGlMG+2L6P7cXuSegVXO3wt7ZgYrqy+ieBzlb2MZ7Hnp5aitHBiA
7wXiwz4S5KySU6OSIi0P+FBFdiwQoL2H3Eb3S3GnHhnbUmrX3uufbDx/FqEU4RQFMJBTK4tFVOdJ
PIX1JV/IqiP5bMHWrh9KDSLbnYBla/sYm1qGtDgoZB3X9yyfK9muSlFfSqtRDqWYZS/M4p0ezdZ6
iE0UQAU66f36EJhyqpai0uuLXjVeN6u+jFCFKRIXgqpnMuKdnGPD85PCAz/XVQu42xrlDoflaE99
2SACTfMrHB+sTj9peGg32lnYlq9g70icljLzuzYMRWWZrCZtLmli1wfdqZ+GtCvvinjnkG9t4KI2
tqB2ltGg5Y19E9zNiASMotMbgrvsOEjRRalOzC7S5q8+7RKZbxwJVI9IYUBYASxQVjfKrJooTcxM
II1Xfp2d0SuSeqfpsWWCKAvIDpxK1MpXwVaaD9NAjxDsmOihK7GC5NB32V6rY+Mc2IQ1rILCEpHH
yv05Af4vUwBWqY392FuJK81QNJm538en205owxLBKmgZxu1emx3X30ei35ppzNBdoETx9fh3W36V
oSfcJRN9v29g0RYlEKBilKnWUDFVyqtC7wFBm7NsP42GPfwIa8qbt1fzPpTBCu1N8DgU5fAL16uR
YzUZlJBQpoj6D/pQFDCIoC2pha1zHyQwIIyjXaESLKSD3U7O4bb193uJqyUmBaCMwwCUfW2dofKq
5MUsL2KokJDJEuNZD6zMD8qRGtloRTur3QAyLr6d8ipIDyqa60BxVCFHj/SqumhDCBx4llrlg5AT
280UyfowiiJ5mgWhgN3kwJRNEZj/mH2FhFPBDNnx9uLfX3Q+Lh6fX8RB4jNcLz428yEyA7K4WJm+
wp/4QZO/o9XUidqzrD23vJFAYw2mIgiG6WIQJl9ba0UaDejaLAhHtcx9Iar6Ox7GGFy9z9TnsSyp
bUtFDQVPIcX6P9Bc6eqHgfnpyBvSBoZLrZdq1MJmq9p5dbdOwTKxDKwVF075+fqnCafPrbiWqwuk
P1P43CbPTew1w06st7XdiJ8BOwOfTTa72u6kCY2kzwNiPSHMuyksg5MRxMohSxPDl4L4M4xU6o7N
zZVRD+UKA72310lfP8lFoieEE20THWVJyhe1xAerTiqvNsXP2+fpfRi9FF/p2BN/Eahrqy+s5K1R
FirGRDm5Sz/EgaARqdgpSN0udQ5UvHce3y3nQbgOewqZF4539eFKwmdiAJyuSD+r8o9KOUTWgxbC
0Cj034m55+Pfv8As8I251RccOuHIMF8BdUnaj0gl3Y3md1BFe5JmWwcF0qmF2tZmamJdy9aTsKqt
gnyHPz4NWXgU43Qee/IDNQNWn+yc/k1zvPcL1THTjeuaWjdKcVdNnH47VU5xBJZ8dro/s2b/K0+/
InhFbp+STRdIuoUXANlCrXwVcC6Eg42uK9Wl+ZCm/3W+emxsP/0lOlStPOXl5ba5rW9GU3dps9DU
BWB9fbfTtJNEL/QKrCeD1QJ0PMQazrRH4rt10SBgg1KLV4xPtzr7URjUjtVNpB4oSxZCrvzJCL+P
s/5Z0s2vt5e0gQpiuJiBdUYcGKthtOd6TYqwgkhKVYxRh0UV6y4ayuOoegw+xpo3G6R41VGdvlrO
ZznVkSojeBueZOs8xcfbP2Xr7OBVGMleBCbfFbuLdiy1rLbrSz0dVPMi4kfRfLHCO0PeMbT5fLy1
tDo1qZEFZRBZNZVf17S87lC62S8jdhl/vi9hA0c+U/jzHovaRkOUrYbOgloneRkqCtdbHbdzWhE+
1JcZJViFoi+MjvdZM9zLgeFmjkIvdHxJquxlrvaqEhs4v4V7nGByaeBR/Vi5myaHmy5L5vrSA/Aj
uWBip6nPbfM9t3S3TM6Z8slQf8oMmLfBY1pC8ppLH1H42sk7Nr7xMq1GfEbhm2Bh9TPUOKvpEbHz
OTOMyjH31IGbqvk7odHGRcWJgyRYGAUXDMb1TqPDMWdRINWXTrUuLYDBWH1Er/XL7QO7fK/r/Bon
98bKyh1MZT2rMWNvlyTLHkzTgzHUpfZyaIudA7u5HMoQbBgtbQKe6+UMYRkbRlw3F7vvDrKdQcSh
3rfa+Pv2ejbNWKZsMnYPR+s67ZC6sB6DmfVkkuYwqqsCZq+z9hRRW9hx3BuP7ZIH/H9Tyzl5kxdK
Mjq10ME2l6jnAKRnIwm9KJE+xy0ktbWTuGkNf1Kw19TbXiHdSQsqKGpkq42MeytoNCNpLg5BanYX
/wr2ALWbZwK8IR0UyEABPlwvzAhKwu46WhLexGXC4lAS/eqJc0jLnau0ZYk+LppxZPA4zWWtb7aw
q4WYpqRpLiHIijgzfS19YAj6WLd/bh+LLb+FaAH5BYMxyJSsQ1pHIMU9hkNzUUqle07LqTkq1TT/
Wxhqe2qqEpEZRX/sY2s+zrL60MblnoLClttY4JuvAAfgQctevFlrAsdqw4xjc4HgzjdzdJbHL6F0
jCX9WHf/w2V7a2t1NE0pD7q87blsp978Yz9Z/b+393Prw9HvQnqPLJX5wtXzLpUwHwbp3FyK9CXM
UHr5ATYzUF5uW1mcz9o5vT4yjG0SQK+HwMLMqAahKc0FVtqyOmna99t//0aAzmwsiC0VyhmYpVee
3HSEZLYpQQoUcvlTxDq/51L5ICf8v9qO7UPWZrKLeurfz6rToqQ9Ar6AOTrWdn0Wwl5IozkwCJZ1
h8r5bkTPtthpSmx5p7cmVler6bOuiAyZ+CCj61HAbSXTjS2mT7rTHmT5YyYf1Pp0ez+3jvhSiiOX
syjir4tXnaDizp/VF25Qb/R+r/+oHXfuO09vwh0Kg80bDQ83QSzpDnCQ1X2S+zBWettsLk2l/pRi
WTn2lh16jW7UPhNNylHRYDYo87DwRQjgrcsG5+ffrxfNYwAc5Mk0nlc/wcn7EEIkKoOteKhi5wMJ
zOcwjk9KqDy15k7Zbvlg68vA5CX1TnSCODqrK5fQLGn6OG4R980QyDJgs8oCZedN27rXb42sXH8o
CoCzatReWsTXh+Q0Ox+lwa3m/8HvIzxP65PuEgiVlRmJyc4o6CoCdmeUz6qSe/lkPYjE0f2o1BL/
9mfaWpQDctZcNHoQul95w6AtmPpAxvnCMaihJoG3vlWawc+M+i4w23bH3MaHouu59OVe8S7rqr6c
WPSys0Bcmrbl7Jl27dEKSkHQRXvKW1tZAE16hxloDgXK2+vMRwtSJ2q69mJFVcXgxX9FArA7DnXN
n8bZubRMNh3tWdLvsk7WjkLNi6chsopjlEc2ONiq3/myG4un0QDBzcKfAyp65Xbq2J6ENSaCVw7Y
WWi7Wt/5prbjaLYuPw0apr+XygqZyKrQ4ahj3UVN1F3Mk1M/BPYhrh9bS9BYuy/L8qhaMTf//q+P
ETbhqCZPJ/NaM3AKy0oYFM66C8RjNj3mS1b+/PujQ11RJo1F1JE0a+VQiiAfcTOifw0pO+NTpWhu
0sne3y/krZXVfRBZWGvN3PSXYXar6WvX+qXycaBTftvMxlEwiB8XaClZOV/p+pFTxyTI2iIeLmb5
e4geIsXT2l+3TWzc7Fc6Xaj3QezZa58IF0op01sYLvl8TuKXClh1kKoHB6rm24ZeL9LK+1IOB31D
aX5JyFZRt5jkEfp1MVy6BPj9FFUfmvobhXH4FbUhZzqSoRvK1JpzV+bKp8aC4uJ7H3qdiiDRv4P5
YzafyiJxaz5oo1On+JgVT2b/YsamFw+gxNr0zkzq59u/emt7gP3RRkIEEPGM1Y+Ocxgx5kAZLlac
+IXjI1HjCuMlNuOdc7ttiEMLc/NSyV0FUtOUVZlpdcNFVPkJNpy+1j6FcflxCrN0x9Ryat59CNJh
aCep4MLUfX2qxlkexzTVhst0CpP7wTROVFETc3Cb3Xnv9+EhmnzcQwN2Ehqa63Am7rNxlBM4CMwe
nAzvRfuY+HH0q1b+q6T/bn8q/d2yIJBAfGH5VHSe16GuhsL6TO+HPNwY3REfPu6RD7y/jujggq+y
KW1SRl0fhmauzVDkSzU6a1SfIpo76MiXKvrfil1y1pjQQ14KJkfgFevnNhGzSfCXUB/JzNaVIwH8
2D7JMbyIae7NmXwZnvo024kHNzaQqpCxNC2YDSQuvD4XwWhlYp5IWhW9PsMk+ENxih0nsFGpBc6x
yKNqyy6+43IZZWGbaUzI2UEj42ezYnmllT+ZbZT5Tg2DLEpljZ82dKrUyBb+OOdeAGXGzhXYWuor
oJYxGJ5AZ3Wtuyqr7FKmlIIK+iGVioMe/Hv7NC5/w/Ulo2/LTBxFcM4+KMDrzaRxEvSRoMRVVZWb
x1pOv6Kn0NUE50pXWj+09f8CFUynXO+8Te+vN6E8jbFlYRQ31iI7Um8Y1Pms5hKH2Z1BYcWMzuEC
XkvDD5r++fYy37stsHdwtsA5SruTgsr1MlUdRDSjsv1lAtx4X2koQah2lPhR2073llbKOx9uY3Fs
JxBHMI6ELsYqWkMqoVTyvsRe2d6BGftWBZD+SCgLufrUP+ipfry9wPcejAW+Mbg6KU065WGl1v2l
cKw7lZmtqPYt0FUzJzQN1BPTZKfbFldbymMPBo6EloQaCot3WYqih9ow2qI814kCD6k5FvfGkNme
riTzY9Yaew3rlVd7tUclmPkYheefuY7rT4hMpG0EclmdLSb8dJqnMQX+2vpxe1VrMNerGdg7md1c
Sr5g/a7NWLqwMxqHmEmYTUGG0XiAGRe296SqvNkatF/tlKWf+gFuSmWarMdA0UdfLYbhYYqDfCcV
XJ2j5dcAFgJVidgQUc+6NOxU9CtjVRVnSZ/EUZnjl8JKvpgG5CtOmOv3UgC11+0d2NhnnltQAXTE
2Od1xaLIRYj4oybOGieY4WMpgho3Gghz5mjnCK2x/K/L4wWkSoyAAO/IarP1MtdgaVZRaoqU1Dqi
5xOAve0YYHXSWCLIj80UblPRNN+iMu3tg6QgzuGWmhT+CpBe/acTvfScdlNju3k3N5DFImmtwXye
lc2hgfuLKe2ikCOXCeNqp+6ybka9/nq0s7RFDZb39l1MOvBuWLUtzo2SVYObhkl9F1pz7pelhRqh
6AeJ/kRYHEVnlqdUGuWfQB5b1Y26WjpKdQL1nSx1D0mMPLQeQFfdV0Gz8znXCdTrr1z6KAsrGhWb
9fdM0zmaosISZwteD4gvkuZZSCHgsDGbvdDO6qMkuswzzMihzWMi9YfI4s6Hfr01b54ZfsSSJFPP
eJ2iJbW6vlXlFMDmSTHsPAcpko25Ghihr47zMiAcWCN5VhmLr9zvoDtGgA27YwM2tHWLaQz/HfpA
A2A2tDWRmdLXT3Y+GV5jGMkDpCxFSL/Enipy0BEaYDuKzOLfeBr71isgpCdP6EPtCzy6hFqyFszz
IRu7QMAXNspf/vbqKOCG4ODTqGAu8OTrVTbxPJnpMLXnUlXKQ9EIhbFkUofecHbL3Eugvd5R3hXi
Yzww3Y/Vjnb1kqTKMrZgIfeDMFNRNBAJSoBOYPtlGAQvo1UCoZSi6a7ROi6COn9HiznZOWCLofUP
wVtA4LIQiENDdb3osGziSjI4X6U1OkjmxF8CM0vviiGm1JOgHZuIv3tcXw8TBWlmXRdpZHSRry1a
QjeaVJ/bszlXMGFbhF3trMPqDyPygXM2nIDCtfe3v+0qUPo/o+AcSQ5MmCDWdYi4D1H9TJT2jDJn
80zbMIbWqCh9q+6mA9GgOHVKpJ+iaYq8YDaL/8U84Tb3eJlPXSMjZCiU8q7jc5sVKsy6kQ/fEVtQ
kMzQf6e5yO9NXRJe2jeqR212D22ybsguq6edQqzGi7ig0VdpnyHT7rYDqT+bsog/Z6ZAEkmX4au1
R/MUw6h40MZ4Ooxd2Xkh0ftRtLXkEeZ80gD+eG2t1n5ZDOE3q2/3unOr0Of1t5Gpg0IFsqdSn70+
DnI3MpqlDNU5DKk82C1THL1ueWQniltTuHu2aaR9rDJH24lg37+UvJEUhBmrZe7tHXMdvaSqpzXY
nHvE/Ua3CQXDno5kdvIp0Ln4O0fgfcDFPBDEkhTCKGrzKa7XOVtdNCTMkZxLABDPmc7Ml26KybON
iumOtDLib7eP/PIXrm42YxZ4xld5DQhFrw3GYRIlc+w0Z0lN5qO0HDxq33vdss1lLcUjai3UbdfD
zzRtBmBooTh3Y2DmXqv0WpN6lK0q6WMcZDORnhRow7yTRW6YpRkOXftCPAWbzGo3zXgGA7gsTp1+
KAYwNMDfuQSPT9jupFgb55MwylhOJ3DDdyLJVqU4DdmkONeIxLWZ4VlmezARse3Aa1VWeRLFHhvA
RhRLUEKFgSYMQ2oUT64/XTU0Rdp3XX/GMznfQiP7NppZeaiy3PAjA8E4Z9QyrydsdVN0zDzqYTRG
Y91AhrIP9qgXNw4SeigMKZNK46/X05NjUlaBgIb6zDiv/ikaw/mY9WKvGr/hoSkNws2JYjIIyfXQ
d0WDoY5jtT+nev7UOcExtWR/kmAnmu/LBkoxS/sy6NFOhL5xjqgaMakMwpPdXjvmUZmLwhqa/tyE
Xe9GAHKUNv8hi+iu1u9u38eNcJnRiIW3DF0o3to1B2JekoWLwOjPstLGn7VA6sy7XEp6x0vaIHky
k674lAZ25biRhp/25UqAG22bOv+thXp6HOTSclOesaewisePFL+/16lQ7ohxxX2TSsrHXkOi9fav
3togNDopqSLOs4wnXB/FEHxYN1bhcG6ZihkMpwd10v/UxrryqiY73Ta2cdeodC76GMTkSznv2lhl
DlreFMs7NTa9NzWz5WZZ9rsN1R9R3/qiApSpt3tx35ZVKKIYR2WOxCDjv7aadGZndVU8nBvT+Czy
D3P9q89OaUAc0h4MRC1uL3LjoOOzlpLb68TfOim0h6SSxrYczqI378bQglr0awEva5UeHK04Fb8D
FOdum1y3n5ZHlkbF63tHE5ay3/US7YmJn1TOhrM123Df5JN932cmsieQ5Z5aXe5PkNGWd2E8pX5u
2P8QZ7YHhVqnmzvRyZjsvTnwjWO1PIK4ueWfd+h5Be2LMMnFcEb6KXmEH7U9TVSmTyqO4V7K5r0J
ni17ELoC6uD+8SYuZ+ANqGPuRkXqeObPij77JSh5l5v3M9TKf4hF27+/M6AbiWYoyS3As9WBylun
NZFDHM9dmHyvKeE483+VMb2EZr0Dk34lolo98tTewKTShCLjXxMwJjxCiezE3Xky1ekLfJovnUi+
y3Vf+XIyz4+hmjl+1GjWF+ZUSi8bRPOEqFd6sOQ4Rj46NpLcnarij9mZU83MglN9FizsGFDBdaMk
UN2kTMcT7CnqcaDqsHPj1/0aTiZvHE26ZbKALGQdP4hSsuxGpMM50a0ExgGpy+5JHezPYagd075P
7sK8bZ6z2A7vIguCZkUFdT6YBZlunFvHKtJG6C5NzW/pmpyaOnGOnWO0d2VfTOinKS3adGbgypn9
KcoTyY+cjjyHSTYvxwv5aZU9xH0P+rRv93gwNr4OGuT0WmyiL/AWawzvyDyX0+TtcK5TNN0AFsWf
k16EX2J6bodh6JvcjYT2wmjx5LWzNhwLaxoP6tQkft8N86GbgIeOom8foNAOHmwclNfQ4Do5Rmie
iskI3EKOEaTTavmQdKW+c5Dfv/z8/oW4eyHZwGctIfSbW9PIatoFhjGcg7kKGF+VKliakBS97Z3e
302sEEDy6OMWYcG/tmIzUy6nBb5Ab6XWL1Jl/hCq5XDMLLn3rbFTd1b13t9TjgfgstQICWfW80GK
KTQxz9F4NvNe9VLbGj5AYDW7eqT1BystI79t7RKZA2OPhnHLMmxTVFGAkYMvW8V1aQ9HclDhhcRY
BadYDV+SGcrWoTdggJbV6UPbaqdKjHv17PdPDg0XbRkQpnajMvB9vcNm3pmSPTTzuW9PRGA+DEHj
s2GKB0U6TZUn9ljQlqLBtVda7MFP8lqINOzlz9+cG4um0lQk8XwequGkxrGrKUj2hc+1ontzsUfv
sbk6OiDIKBGi8MpdW5u6ZcONbj7D7tD5jVOD43AkjZtuOK4yWRcJAKU/1UvVyTTnndO0cXoppDOI
tGTXlBFXax2pzQBGZG8H9TiN90l07psf9v9khCyLUW8IptYwvrbSsrKYYMxslPaHUHI/zn4M5p8I
dbPbd3Hjy7EaBwoyCPLBNawCBQbXLGWQxXxm3CdqnuTkYnQvcjp5MITdtrSR5Cw4TxbD7i/4XPX6
s0VjIJly5kznsCF30cAbH+LIT1JPUITQvfZb22ZuowKMNPwd08s9W53PRfYbSDinZpkTvDYdBGXf
quE8n+m09h5lunbweIPsI6fFeHTGqHYlI6Y4Z0S5P1kQJEV1H++kHusu5fL0wY9EKcxkD4itV34v
07tmFBa/olB97VvwhcqHb7qqb7seCOXbS976rm9trSLrUHSRXevY6uLZ1zN3pqqjPBhZ5PHG7HzZ
DS9HmkyZiNom92FN8TgrozqOpS6fqbt8oAFgD8R1Bv/WIP1r/1GrZieifl/Joa6Cb1sg3mzpGlxF
7X0s03pSzrGR3UtkDV8Qno7dqpD2wJrvtxFLSMwg0gpcg093fXDMKqqEGALlLKCyVZ/t+ndvPsgt
3awp3NnFrUXhrKkZEtXRyllFrGqjNZaTxeoZncP2sWjsCPEbSTt2VSt9v3043j/zqM3831NIm+Gd
LnNbK40VGpN2TvqiOtDt6bxxtvcW9N5RgjOjtk7At1z69VTIaBVFLg+yeu56/bOK9obcOG6M5n2T
7SmcLJ/h+n5jCpfCnBZZFnDg689EZmGaU2ypZ1jUPmqyr8gfEFk5hpN8gmjh1FC1Ydp9pyT1/oMt
kEVSO4qKoGrt1TME79OQOm2vQWEfQGlKM0NCnqKHB3PnZGxkc1ha2HB5CAiF19CaopnDLMlZXmW2
ytno2x99yzBfV5jVMS/Dj4qOqmstQd7UWygnpUo9u7ifyJ3n+qmO278kSMOR0cQAfkOPk8iGSuD1
dlPq6wctkLVzlRZuk//Rgq+3D+hGAfu1TbLE0GzxOxkV2wgbexaKhjqjnCSu0mkCVpMA1nB9wn/J
Qm2+xnU8FD55BnmNZjQZSGIQdK33/zg7zx23taRdXxEB5vCXpCh1kLptt+MfwqHNnDOv/jzsDwfT
ogQR3jODvQ0M4NJaXKFW1RuaSOjG3dC1o+CEslaETiqG6D5ZXZttbKQr3TqkbXnPLL5V0HXWPAmr
GsMyHnXlaJSNaqdJauy7pO4fisCq3Akih6PNrHpF8TH8rMxfndBNG8vwyjZDZIwlSHtpaemsjqhB
S4xuqDv1GJs/lW6R0zrkVuZlvrxx6l7ZZOgh4WnKpkY8YF3OmnzsseKuUdHhn4C29Diopoag23WZ
FntNLONdWY2pJ6RtuO9HZVPd+/LU4rVAWRYdmiXvWqtsBUIZ11I/qkcISw9qEdmxGD9PbXMYxegh
SBAwUO7U6GckRfQRUODWJDx5n3v83m4vziv7HtgZaRnpDFSfNTjF8LWxo/KgHjmuYYhImY2pywNE
8pfbca592MWHbHk8LHjNVb5kiUlbx3KpHS0EsK1m3k+YgAx9gEb9RqSrI3oXaXV8ylFtFoFZaMek
rgHTfY2y6L4Rf94ezuVVynsSwjUdGHowZLbnh0ZdljSR21E7olCO2+owDg5OoZ8R2kFToIPhNkld
/R8+FRIuwJ41wMEXSFc19xvuEVM7jgPl3WEygH6YqeqVbbXli3Tla9F7odPIwxYS5rrlloaK3vAP
9RiU5bNugacLxUet/lOhrX17Ii/TLXXJERAIoTy/EIbPJ3Iqo9AqcM49Yrp0Lxj3pRK5oYiqvPRL
qV9z2bsd7kpRg3gUndCApE9K6PN4QO76smsn7Zhps9i5PZmDzJKXpr3UzWPtjFVoPQSI8X4zsxwh
85am5N4Qcqj7k1qhCDRIk3aqJCsS7V7HxdVJNWUxdIIOiAqX1oZ/VDkLweEb6VDYQjCLj5NhlLqt
xEb06/ZorrxCGA0ZOEMiB6f4vBqNL+l4gMvaEccluYpsw5/sVEj2JSRoU3RiCRMV8akDJD8No83I
N77elVfAclZTLyQ6f1gXC1WF7Gsp7ByNIHbUwv84pHDcmq9KGJ/ar4Z4n3WD3bZeGspbGL5r1xUV
Ub4jOTMn+Lr5P1YJgDuUoY7y+DOaNQfc4I+keUaYl1YhrHMldnR5LKGf729P+5W7g1cVBWAA5+TT
azRYlizcA63Sj34P1MYfg34XZq1wyHsLgwhZLHZmbUrYrpQj+ul0u3a341854XRKpqSGC+AaaMv5
V69QMSa/6slFUTR2g7FIXQ0AsVNFSrPx8nobyyoZ5W5ADhKJCchk6wKBH86aMoVka/Ec75CtdWPr
exX5TwmQTV9xprCBr4ktXtB7ev0SqIvM+GHKD6V2KoPXdNpbYWRLyI43FFFQT6WY4hktGhXK3e1J
ubYclioGdUpg1Cg2LUf2u7KNb1A9UvRUOarSd7+K3Kqx/tCJdE35cak5dGXv1aNyaJItQdArWKyl
w/hGOMYSgKlaRZ4LwYxJnMhog4OsBHvfP/DVvpnl6PgpsLBHsUoPaqLtDaV1/e4QRu3Bz0ev1sJD
Guofb8/E5d20/BwyTW51ftRbOvpuIiLYqVmYTjpchd1gusLpJE9fiy0rhKtR2EvUP2h2XVZXjWTW
QuRgjzgzF045I8KfxLW64/HKWwXUL5UQ85+v9kUxGRDmYjnHGb56pExKbJa+H6HY2czD3m/80o1l
ObOzfooPtyfxco8vulXk6iKyaTxhV1lELZa6XreqThZhOWWqoE3TOENWnOZR8cyg492nk120z7fD
Xl68hFUgBCzZLzt8tbXLUAtBsun6Uchfpvo5HH+nAfXWrVv36ujehVndG7KQp5MYmPpRiQuPOv+r
BF5FybuneIA2QiaKWKE7CBusra3BrXYoGzfPOlKAI/dqchiNo3FvbrXEryxLJhA1e3JWaA7rllIf
dnVl6Ii6VvVSuAn14CEcy+ouTfPMNYWy3Zkl2pm3v9rlgbx8tf8FXX21Npx1I0yQqexhI7q0iSjH
98W3oPLb3e1IV045QkHd4N1MDfCiXJy3/qQNCesyt35GWI8Y1oGTyZFT8ZDLD0l934eHsNxaL1cH
+C6qfH7CVWWvAWInKoc5oGFy3d4OtlAxyzF5ftUsQ1v4ynw5zvDVLJaSLoRBpul0NlxpPmxaVl0f
xP/+/tWi10sVxFLP388Tz07bl0D6ovtbsj5bQVZrXE7rJhe6ZWeNklsbuu3H2mOp/vNTgKkCj0eP
VgICv67kBVasI0hncfhaQbBrqB46XZb/ofrXe7cX3NWPQrZBgsmy48l6/uWDvhwrWQiNY6wBrNSl
uHJKwBr/IQraiku3keIDJPzzKGYl1smiJHQccqm4MweJBrBJ/nZ7LJdvDaRsadiT+S8wRmW1wBJ9
Bmjst+YxFzO007NKdFIrNXH3spp7pHZmeyiqXylyNxtp8rXAQEbpoi4XsrWuauBMMk2COJpHf5jx
LtMz3YNTmGEoHM27MTbSg9TKzV5L8mJ3e8hrrziqWwu7DCkyUgJSo7VokaIMINCFwTxq5cssfsFF
2Mui4TBnaDJGP0YQuYl0UDVh12v3/VLXoUEK3d2O1cm2muIAwejeRBArEqN7o1lAjZt95uXWXu17
PGzeUjZqqyjjnX/8IEvj0ogE9n2bxq9IuJQvnSD6JG5+9aQKauGYlZK4lFHUfanPFEMxCkGMM3SQ
LBRcM1Q6r5IG7Yk+qOjUsWp+jq1BBwuqV24nCb/GbE4+RqIwbKzaK7conBD0M3n88Axam36XXama
6cSpaMySE0+aK+Zu0X8Nxbu5+N1Wz5L2/fbXvLIZyUhIgWjWQc5Y44CnaLLKyc9RlNKEbielxg+/
BVR3O8gVUANvcbb64jXNPllLChtVX6AW6+vHdKqOhbXLjAcK+S0+JnYy24EVevP0S/df8zi0s/Ap
gGjktw+BflJou0n54EXm8NDwHKrtZNjV5ktnHir5sWggh+6SkIZqr9cbedObEdZqETEpoEiAHsIK
XIucCyqtDZ9T8SjOUsHaTmv/k6TX1kvU6m3mjIki7uXO6DMM2FQ2uCqHVgA2OJ/+dmoE87Kizzd7
yJVFwBrCqvju11YU2Ibsi0h9G2kOynlADio0Erl15QzJpFDL2t/jrM2YnA1JpLhSMqu/YwAcoSsr
US46DXl4gxap30PYK9ou3QkayqhuGcZdBs40Xqx98sn6oVWNYdqakFXHxY86AdDroyIgpxraHW0p
zykN4am5J2f0P2KFKH1Tw8SnBNHI1C8KLZE6zjJfMOwulZLYQRbV2qfmoH4NZqUebGvU6s9tmImx
XfdN/jXFF6a1g6YIeLRoVocQZlAmLthNAB2+LASOYEVcjk02NZ07Dejh3eu9wfuyrinS7rSu0KM9
ik56ede0TfdD7AVJ3gko2qh7XZuqHwW18O960Ge5xxT5gWN0+TwcsJI1FDudZa3coaeafxI7WkUb
5+0bZ/b9aoCwS1WONjAofdoZa5QaXTRFEDhYsAWN59bWk6BObb8BrezIciyNdtJRSVWQUBptQaBF
q4ZW+mwIuBPb4WxND0UF31ecTdlTeiBvttRLwx+rToMvWVY0G73Udc4KcQMTGBQWuNEXjuAqMYka
w2rnRqCwF4nlvpDQYJXKMXatovcfokFud34o/mui/H9BAcZSPMIB2lg9cMRaisSij/TjlBy6L2ah
unOxkxqvjf61XLFEQtKYy52rCB7Qani1GMKoU0reNJZi+6H+xaq6O+pC//i6oBvO0ci7Ce7swqde
5RBZVKqlmImUgwQ2rObKPjpjw15RtiggF0WvJRJHDNcJb1GYwKtsOM1Lf+77VjtO8Z+xaZ6UuNoP
/WOUZ3bba0+jqezF/EObWD+TYUulcn3nEBvIGSDTZa0w0lVsrbJmYfbJ/PxpkRuLPTqtdp5r90Zc
2xIUTwmhvm4jcVq+0Pl2Og+6WisKeK0khSh4VMKfYfpZwPou+tc31DIwVj/TinYof1jFSC29SQAD
6seuiu2wjd0aTkmAyczG7bbONoiDzBNwUsog1BDWwI2uC31JriXzKBW5uU8bE6I46HEHWprkyV0r
u0GqBw7SHw1wGHP+1uhN6Zm99S0x5O5hygbpOPlkSmmNNPCktcpR0LFmFNokvlN71PV9Ldc9Xwq3
VIzXZomwMNHBoiOMuh06C6y980QpmjFHVJvYP0ZpYCvJnNuhkH3uA9ET/Uff3Ffqg1UbjrgolPjC
4zDVu7ycANl1Tpm5mvDJGIJdHUh2DSYkNrd+30U1mvIvZUJ0GflpYJbk1e9r6yQQqaf7R0l6DfmI
ceVJzYdkp1aBm4szvjgUwxTuNql5LOqtL7tOjpbogP0wAloKN9oagi+3GP4oTeofMyhvdhEJoh36
+kYGdnWMiG7SO1j24IVTgCCFRomkMHnGUP1VDAAHsXzwXwXfUYRj5DcvWjB4WiB5iA7jm7uF9l4/
Lxkk9iMK1mRUphAjXz1hwkKm+UMqezTV3A7EzBMhkjdwVm7vkq0wqyNb0f0wMPtJOMrRZLfaXij/
SNjW3Q5yUctYBrNwF3BB4DVL0nm+npsU54jEt4RjbSZ7eehtxHb1AfiB9r3uEQZPG98xy9ZJp3Tj
xr1gMyyhFyclHoLQAuBcn4fO4laAgBIHJ19Cl89wBdU4EF3Tn32pRTq5tmdF+5Uq/Seha59xYP09
oG/cqqRo472c6xSwn6PUMaePt+fkIvl++2HAuijgMzn0iM9/WEiJPNGrLDj1zQ75Edw7HAURoKrw
Uu3OgOsOTSjIP2aYjOMT0KL/KBcfFxMhXNhcKTtIoHK7+HNc7CzrY1d7cpzvyvEQxz116NqJynuz
UTfM7C7vJJ4LPDK5FZnLCwUT4Gix4sslv1nwJvDcRKL11UVIOsaGY4pMXWlCpIIofXu2Lu+lJfAi
l0NaQft6PVlhrGowuIOTFcmnwRjsCTEJTBl3SRbe/Wuotz4vImwyJX6At+ffJZWMQEqxGj5Vvmm6
rRF7jSrNuyD/AdHD++dYjAiIL4TLpRK86lGmVC6kTJ1TrLGAJdDfOwS5f0+vb+Febiy4y2+Hisq7
WKuSuiGnZQWpCavzKV0Y7P7gFtPkWkgReHlofosFdfZCMYnuAjFuDv9hoBbJGnhi2jPrxLfyWU5U
LtKTED+KgacXj2kduVa31cW6krGB6F2KZRKkDVB9q/OManadWVmcnXibOV2Ajm/9uVT/UnjYzXR6
094ewn2VC65WGBtp6eW1pOEZ8UaXWd7Ua51vxRxT32oxx+WXtZ8Q9ZUeMi1RPtyeyXWFiQcPKvq8
eWDKIBq8ZgFVSG2YxoiDrNb70f1Ih84BXlsCKBrliMGJyueMOiJO9nXtbyzXa7EXvWT2H/4/dCRX
WwN1rHwUMDz1EQscsP9Sq8QJBXRqkKxKZOVDqZTf/n24gIkpa7F2FgOp85CV1MmC1SmY1uKuHM2s
WWVvxN+YZy9pWqjIX27Hu3yhgVmh4wqBh/2PyP55PFOeilwZteyU9xDfKXsMYSC4ZTEO+XM9FrG8
txJzrg+gjRLzz+3Y1xbQIneFlSyrlwrieex2KtKqaWZcazN4hPPU0j1V1Nz99ygLCBWKEQcClInz
KDLeZmCSRIzG2zzjbBOlJ6uUpo1y5JX0CewKwFq4ioDOuSvOwwTZIGZJ62cnOou2oYVOO0Cd6g8i
HIIwHD1BC3atboeZ+Unwu2NqbmU2V5JouD+Ae0lSF93h9WoVDVoMljZh7wpNwxb1uPUqIzuJRvZT
1jrfQ3QptJPC4DgaW9/J1fmnUbWHuBYnz8dCYp+36QviYJmT8BizF4yiE7RytzOUTPUiWq//fvOA
jqEEz0MdtPeaw1jNeNwnSOycWkvwEIZ6Grnhm/q53lRkvnYXIHDPNobSBjRztQYq0UqsSl2mpvZ0
6b7ZB7touI9h9e3wpr293pYT9/xJqcGwMBd+MPoy4BjOFwJcKrkTxT47yZ2ffME52HdxGR2fh9RS
WXmavLHyru1gXsvsYaSDZNQVz+MZnWLlesYuEtNXy0pssD8Zl/lwnwdbTsVvDqAXYwO+y3ONt+yF
XoKO8iVodYF5xK7vQ9IjYCMHknjQAit7DOHru30LnU3MhHpnZQKnNCq6LnizeB/rdeEpSmY9kunH
DoBjxTGGqHfToBY+ZEEA2V5qzMNktYbbNKH2EGhVsqd9+xRUpbBT47zcD7ES3IvKABy/rfpX1Qwn
nqdF6uC3WSGzqtR3k9zw0C0M06Oq50OdTNqNu/3arUAJDnY75wmp7OoD9yl4VkqKeDMK8yvJ/0so
+rYkJR57yFGbwJlEML3/YVHR+l14NCh2ruvjmWD6cj3W+QmlgIdamjD6eVTD/Gi0328HulxNnGCc
x7w1Iaeyfs9XU9K2kYA1EBbbJE1YwmdS6rYcHslsPGX9/HI72uW+5FJH6hWOECUfVH/Oo/kzb0pL
L/OTov/ujcPCEMpqux7+qkH6AFb9I27ptyO+YczPlzAh0Q8D/ABGFhub85DB2EaDKGGGooW4nwFZ
ntrCToTI+tMihjTbBfRaHmqKVRcONQc4BANObE9KOBZfxaTQPsuIE0220ZdzZxuFrnR2KSbK3dzm
8vei88tPVqhVPwNQJL0rZlkADVIrtR8Njp6eCoBzY0DXPhjUAFA3b3iV9fXWB3kFLm7IT0ILh6sU
berh4NSml8QcHK2Lt1RJr30yXnH0+phC/rM6bsYwaBKeXgVgCv1ugpt9DPLJS/GXDX3xYCkJNM8t
r9nLHcehCS4UKTY8I9hz599s6nW8xKcgP+lIhpWWl+s/KrO4B5bQhOHO4jF9e5FcyaoJuLDO4a4s
4M1VVm1mcmSA0MaSXRRaehHoA3zLAOjfB0Ppf4bvYvZOpiTmpxC0uU6OllIOHfsCebhQG8E83/49
V8ePmAcbBOoX9ILz8c9zalHnr3KulCRx1JguYZj3GCr2SU4L0So+BCrqXtjhWhuRl7NsvVuoyfJa
wdJxyYPPI3d0SUQxYYOao+r2uuAkyV4JxX9+ZjPNJPo0opg67pXzKL404hDoT/lpkA6oKdhp/LGn
1TMUs2OIA7yQZEdZYwOQf5l9LkFRzkDuCCjUuuAkW0mfitPM2TOgU6I+8TreyDyvTR5ShQv/EWY7
tc3zYVV5YPmBtdjHIxJRkPslx3Sz9X9t/ysLWhuAAdDA9ZM6NHxJIWfLTwEeyAkci0r4OPqffJBI
wfzx9jq8TG0WhQQ0ixYSBU/4VY7bBmOlTKPClCnpbu5VEtzOUfJ5J/fNlmLg8s3XKw88GCpcPB+X
fbiavGiq23AxpE+E4sEPPonlZ1G11QAfF1Kbn5P5o7G2VN2uLQnQaSxCOIDYaqxiQjtuQENiEE4n
0/caQ5vdGHEQ7/YsXqkOUhhEDJEthewBOfv50KYeeqEiN8VJCkvcVegaP4d55fjTS37ADN4tTc1O
tjKIa4sRXidbGPIJ1+3qSOuVNjFmGf60ajyU2Uuq3dfiVjXi2jn1PsbqbqCOk/dhj4F8E08I197N
JWR4NMWRj1MgNG6sxmsr/3205de8Q4Mik1sbSh1ga6aluy6RndwobaX8EjftQVO2rFaurQ3gNYCF
UInnblhtZnHo4ljoed9pGmCRuCXPQ559qwN3ZYfBj0M82CJJAU63GlM6SlU750l5CvQ83zWzoVRA
3zt5P41ZdMiRp9qYxCvDYky8jiEYwl1ZU/JmK07LPO3KE5YkoRfQ97ZR+/lHu2j6O/SjgA8v7wYT
FMNqY42mGcWTiZ+KOsr+U98h1WSWguFubKwrK2Lh0kPiRxmHSKswAqD2BKeCxVWFquzwUo7hYyK+
qPXAA7d8Tuk8t8p0t/wbDa6dgrpJiH0NDhR2kfUepXzXD9WNMtkbkOzsJKPKSDWHeh8/Cir86pvy
7uy1hjGfeqMbv6dTEsVOGcN0dodJLQ5tpUSi09EWiF0lSgS3jzV9rypQ6FypyyrNxgre+JmAjfjZ
Tj7OIEHVyjarsG6cKZ7UD8iJ1XAUaivc+dgNGTu1DYfRqWpYzCSfVQtBAtHgP0Inq4EnQCbXHRqf
w2vcmePopbo/dB+LXG+HQ13WiWJX6Bc1tjFYcrQLjH6pXOZ+wh+DSQdPUSK6u/HlliPvYo4osVHu
ZtFfmHXJiVUOVhnqZLGVcqdn5Z0vZlS9m0G8y0E1OsbcGpMdhWEj202NBklviYux4BA9mpgKbOi3
XCaA3NoLGwnIDcA6yibnZwvuTbxFQd2c+EytXaTKXZG1rmLtpVRBvja4R7zamyF7BUn8YR78jYTo
4rB+C0+xi+cliNi10HGUp5LZGal+GprAyytd4p0SOaFfRBuZ7sWJvQSiarD4edJ5W+sKVFXcxf1c
6qfCzAHDoDmT1rwgMrtuId23j4O/sUc3AhqrLWpVlgLMq9BPMD3sDj1PC03gpnQlTbWN5FWwvmys
rCUnWa0sLnQQ2EDOuWzXbafINMJ2ENl9AMP7HSdV8aBE6t+5g9cBmQDzxqiY1ZemgrHQ50rhlcOg
74XF+ef2L7n2TUFt81E5C4mzWlLYbas9vlmAyWrJ7ay9Ku0o1m18z+tBgL7wUUlq16kFCVqmIyqp
n1qAjQ0dTnrinPsb23UryupVkFmUbAI/J0pz31LUNPK9qm0kgJcLhaVPIZxGIfUO/ni+AxF4Rduh
UJWTD2UULqAsHfzkDm0zR0m/SJG5sS7fOjLn64SdBr2ELsqyG9aFj1DEsafWYvVECpU54IBnlKkn
Tdxl0Qc5eZ7U76L8RaRELaq501K3qvvJw8n6GKjQh9KtG/Pa8N/9nPWTqNWDUQkafo6iPKo+Mp/6
Y2t9aWVvjB+GfKPHcpmRAlMi6QBGsNhdMNvnk83aT2JDEwwswEX9cUxyww5K4JA+2ZwH2rQ+yVnA
XcCV8qHXysmpcD33bu+Pi0yE34AHExondAERtFsVZmQlTECGGsYp5X6k0+Um2bd/j0AHgDsYLBoS
YMucv0sYzUXKypob81SKguokbHZXTMstd5grX44SBfBS6jFoNK2P1KZougKzW47UbvAE5RUA8KMQ
HdU7jC9dnun/fKxQEaGDAnADqJuy1vTpI4xbeyFh2kzxXpMpoef4taqFvuVIe7np6fLxcOGfIGfB
0J7PHkbMpSRjaoBjcP+QN21Efz76IPnWxk68SIHB/r+Ps974ckOjQiROMsy2iRJKEn0BjLwrt/yz
r1zySyQgJzQf+NNbS+fdeohY4ma/CBHlHAqe2TWKLQZBandgkV0/9YW7vp39A6LEKJv5o+B1Xa5x
/OTm7vbCvNBR4DmtYqPH+0JTliR8dSuKCE0KRuBjeDsJ9oDtWpZ9CeVdnqkvPnTTam/MblWOT7GW
fyrH8YX+4AJ4TZNq45dcVPcWZhiX5ZJ6cAiuSRF6UIGIbWTrxBuFfrKUN3dVagyHScmTHYl3D/nU
l7yqDYw7f5Klu9sTcS08RHCUf/kiCmWG8zUW6lUZWznhhcFCUjVo3NIgDcxjAy95625GbFzP8a7V
NoZ98XB4w1VxBFLYXBBoq/OvqQtRi1EtOXU/q8QGgeI/jKqdbVScro6OOf3/UVbXZsTmj4IlivhB
dPrn7nMfO/RJXqutPs2yFVd3GTCx/wVajtp3Cxuhn1bNZgIphU2p8Ev6evszXU4XzQGewRQwgNgi
7XP+98dczNA9tO6kTk9+9E2jKBnNr2Z+52sbj6fLKVOpzyFtA/QNMaY18M6fhAQFsXo8zRZyukKH
j8roCP5XSqzVoFL7FBy0szfSm8sTiKALcgu/O0zg16SWaVDCQQvk8SRpH8GLkX2g8v+c69NGsnZl
GnkLL7HwLEKjcfn/332mphOxxQqN8VTBvkTtx+7MHJo+0HzpkxRVGwnV2yFyvipUalsUOil40p9e
t9uRz/ITWhXTqXc5Tb+blT2anOFOpdqdaie6gy6Nvf/++VP3td4L9+kPUPjtPvLC0S5fx9fyQ3mf
O1svv8ulyo9iISGLQp3voqxSBmLX+EM8nSAoPQ4gOkoBY6p8S2r92lRTu4TPo9IpuXjPjWZcC7Qm
p1PTwF4fnsMQ7H5ut2hv/7t0wPLefx9sdYN1JgQMjFumkzGHLE9HLGrXEoOjkmZ/c/Vn3Tz2QvlY
lIdI2FhR12aTpGPR0Fjgf2sasSiIau8n7XQK9bvIEO7yxNZBIP3z7gdL8b8gq90/5wUcYrGaTlRv
94Ya2ekwPXSPQbibha3vdmUrgr7mf9TDFt73KmUb4TVaRlLPJyUG9Bp9VxrZEcVfhrKRdFzJgNHN
IAvAcwS0FjCR871YG+y7XO/mk1BDjzD25jexhc/mFuT4yIvv8nQjb7sEjCCo/T7i6q5LBjlBI4SI
Rjd7plp87J5nxNgc6lF4J4/F42iWh3y05X4j8tsjcHUQLOr6YP2R3r18JMLF6SJRHubTt2/HyPaO
Hx4K+8dTZD9ZdmZXdmQfR5cU3w6dygl2d8kuWf5gh96vX5Xd2JINV2r3/PHr40vxzTHtfvfdtz+H
9mTLdr3nAb0Pd9S17ciV7Q8HtptruJ929sf94+P93w8Pof33z9/bK/KN33hrRKubtbbM0WgGRqTZ
hf3kPTz0nrybdgCIHcvDHuUBmMuTtfMfddf60Tyitqk50VP7wTkM9j3Qd/ug2BuX/fXv+26WV5dw
nNSjrgfLb3ry82xXl/uMUpZHbV9PftYfgOU188etFGP5S1cTgbORupBa0RG4yN9QnR+mSsIiLo6p
iUfCLimTjSv5bc+tY6BGAY8ZWB40kdXAoJmKia8V4kmyC+cXpkL8F18/J7W/fv4Z2qJ9Uj9ufN8r
xwDMwP+FXM69dzdlFqn9PFiEVJXvupMcUldwWjtzXr4tC/YHOhx242XfFKb45Pw1T8odeD1b33XI
Nooe+hx6YXO3yN73YUtT9UqGcvbTVoe9NMVJZEj8NDFVdppQ8uzD9T2q24Y8Jdo1U3RSGnRTVHHj
GL46J8CScXpSoH2s0VMSXX9pUmrxZPTdc18c8uyuMX8lavf99uRfDvDNxBEu6HI84gNwPvfALuup
jgPphOpv0z5aZW9nJY7f7iT3Ti4pO6P5czvilcMYLrOiYAnDGQm9arWds1lNWynRpRPqbOqc2XEj
OXL8d0jR8Mof9O4+6Yc7ZKafN+IuQzlf2QuHGo4OVehFInO1shWtM3k3a9IpfxTMw6xKFOSxX5l+
o64PA7bNP1V6vpOM3e24l8nJEpb8B8AYzbl1ay5OO87qzpROccPLI3lIhB8tHsvRUyRsVEAuaxPn
kVYZZ1/KrRSPBt+yje3upxi8yOKXvErc8N5HmfP2sK5/RrBwZEOglmCwna8csTdadMwZVzPt5ieL
TAHNGF/DajSWUAH1kcL6E3DN3g57bYzMFw1qWscqz+rzqJGF9pqm5vLJNOB0Wl7YPhtY5/pOF/0U
xI0JvTZGlii998URBI2c1clUi1Eyx2YhnzIYmMPgRo2tQqqszF3GTVodhT6xU2y0bo/xcu8vfP9F
tYjCqMIVfj7Gsg31aY5T+VSJR3CmXdLs8ukl6IaNfPLKXBJnGR4ZEV3j1eFW+akSVXotn8aycczi
Z4gnYRyVoO848C3tHtuV2wO7sDSjAnIWcfX10nzsZ81o+HpFYicp1h+FnfffANYIilON1b4XXLWx
8Ac1bCp9thBacEXcgj+24+9Gqx58a99m9lDh28QyayJjnwf6PpUNR1MguYTe7V98dQWA8uS4WIQl
WXXn36KIM7nTu0o+lYIX+1QP4trNPQDpUoWyaWX7BjT/LS3fK7UrVGBIVamRcFQCjTqPGk5SCaql
Z92F2h98ypzRinai4pa8kcU/PF7xEKjtzkCiPrMOt4e8/N2rY5IrgdVOewyCw5qPKmn1MHd1J5OU
mxoSQk3hzX6abEzslXsHyzcSVDTQ0LuxVvfOUFezmYU+KyHOP/njfKpmxSmizhX0HGkEkc+pUA1v
Ng7jazO7KFBTkgMCyedcfU89rIdaoFJ+KvrfSJMORJgEvO5thazYtKPcVl4bQXZvz+nVsIve1Ns2
AzEkrz5oX8llUwv0H+BoT7XXCJM76pltjne69K1Mys+64MnRI3KTG5nqtc/5PvLqti2gUCRGEmin
Yqxq+P8DmUuLC9ntAV77nFwDKIXg8oY37mpalTRS8tgPtVPs04FPIO63f6fqTsAcIej73fChio39
7ZDXtiZwl0U90CJHA9VzPqfirNElZsuegsYWd+30SUZ3tor3Q/FZTA1vmBNb2sghLieTxyPJ3FKO
X/RmV5M5oYIg4OUyn1I5VnZdF+l3jWDUd7dHdi0KWBRSo0Xs8WIHTqE6K0VYzid5Jr+fIqzhEI3/
V4Mp8hGuUUomNBfgd6wzv9rH/iGpqvmkC3PmmRFiXeaoRBunyeVddh5ltfCLzNIBu/BO6vELfzTw
R9th+Up2L5vCneWrw8bcXYnHvUnJCZQIXMk1YHa0Zjn1k0Q6+bGi/yg0a/Kk3iQ90PywtkEVxRtb
e0kBzo9L8tg3ZdP/y2hXB9liAVrzLCPpAiYDycJvQwiX6DgKRdX2G9ts2UbnwVDsN7GchlLNNlu3
g8J8BCmKd+WpzkTbmHi1j7zL449a8DqbD0q8scUuJ/M83GpXj5UwZBbYcCCOsaOlk8OGcxrtc/3v
gIzzQMvx8u4FKNN5UttANICvFb/TMn0Mo3i2O9mWjdAWjAdB0Bbp6O5J9b8PmLDd3m9L1nExq0s/
BCkLnlprIR/DLHUrIc89ZfDn/0zBnf69TF8TRCNvx7nc11TWFvIX9Gu4WOu1mTZRWAl4uZ7mOviV
wY/hovOzjRvucj0SBKonWAhe71Sgz6dSwlF0NIvMPFlpFjkAexkTvWaoQe3wX8bzLtQqm9Oz3NRL
hKhoH5u5bahlvotGtKj/w6y9i7JahEMwx30xMSDTz7y2nbG93ZKJu7YA3s/Zavkh89/kfcCHyQw3
F8rcyUACdMaLqafoMsWfbw/o2q56F23dDlzkgArdZ9okLW08q/M7N5jbT5MVPCb1NG+shyuNARYE
PWt0KigLXsjNqnNTR71Smadpyl0ZfUS/bY6NJe3E2HTn/t5quz0eqHeq3DnifTKldtRJe6noflix
/638mPTGq5X4tjLvFYnHD63CMJGeMkW3J981kDxjFewnyDiFavdJT0r68faEXX6eZR3LlKNILLgR
V3fIXEfozYOmQ8NynMHOcrfLbju6qn+Xq+bWGXultGca3In0KMlLebCvlrU6pqWlQfog+f4aWwcY
6FmBPZdghzXiuFE3Of7Y/lWE5zCT7S4T/lkQAlbxIg5MUkOqQUPnfAc3wgI5F0rl1KM269IjV2w1
FrewYVfSJxgX/4+z89qNHFuy6BcRoDevZFqZUlEllXshqsvQe8+vn8UazLSSSSShRt9GX0BABo+L
Eydix94mtogdZvb8RSzjl4JAj16ofyiVws5qRI/3vPmMz+jQVi/9UxZUG272et9TB4NNzoTFBDr1
v+1nb5y8ldPx5XsVEKkOaQjBLL8UKUknMf4mlFb3zrAXtMksZ0ikPa8i9bDLSZSoMId1l/jumENO
zxn4E0/+FoHA0qFjhIGA+aQrlCqfsbj7zZKErGCZgfu03wibtn55sQdEwZKGyuOXBVtyNqbmCgy1
/OzFyhtNm6eoTwbuGH4Br3DW1CfhK5VX1MAcK5kOinrW4pci+JD50HNXj74s3g+6U5nW4fbBXu6I
+UPoEIVjiW4DOigWJ02U0hr17TpyGzWCXDiJ91XVIHGpGJkNL9k79x/WqEbyvzm1AlHFYtgCpHtJ
psqRW3YTqi6yLQX0cFHXSjZc7sqwYOYAaUYGnVBtuffQvCritvIi1zSF+wnyMCud/oloCTb8LVW1
K8YwBgWOddaoAhUIkm7+ljeHSksT1QzjIXLDKPg4FN/S6Sh2n9rk2A3/aPUuFXU7kp5k+E/pM+Lf
5igKoV2RUI5+60Ky8T76+wB6G0r9/Rx8J5UDC+eyBLbBkyuNtdjF7kjGGYxilCm2ZfWFXfTBnQX6
43mYE5Sy5WuwvOfmftDi4IwUW3/PVAboRdTp8fYmW/smOu0RywD7AWmDMUdMb6bIAHk8SoMau16f
vPAieIrNdj+KnS2/5BUScPkRcTRYd53OpEUe5nA70Te23pWzZV54OfI2ntlGeCQvgphxQPSpSarE
zfV7UmQfotil/TVQz7lxrmW2oZCcdDG2bw99HtliNaASBnwEaSgZneXFGSeVbxYdq6H3qh2alW0U
f9pgi1F7xVfNNYq/pO4mecvF2LrAFyutDBM3lExw6dA22XlnChvB5tpOB5WEP1fIMICEWziLIjJU
TzP7xPXklAQhJOTEJEFzzrSjImR2kY9O0gUO5AY2Sr+7yrzvkl8wm+6qVrBV4TEF4357eq8iBVZ1
lhBAyIArhrL8YuR6QOun18iJmwTJJ8tD3jWvfmrwKGXWT7iH4ePxbGEEXvWbWL+Jxw33uTbx1FDm
Sh2eTV+irQWhz3S6ElM3G0ZzLw3jODM4bekVrHgzmA84zEBZDHhZFzdpFKlZL6VN6qYd6NwyPI/T
y5RGn4T0P42H2AaaMHI6PJIuD2onhGkXqDrTmeVkyM50pG1sorUDAUCEDuuZJ4Cb+9JCKE29gjJi
6la5z0u21396QxvtPSHbRBzP07I8eyYVH7CoNO4RwF6aipOpzNuyyNzxKEI61+uHeDwNuuuFz638
URhfyi1qgpXBIXtC4pjhkXTRF9MHAnhK05KFijtZI07tBIRdlbMov97e9vNraDEyrhsEp2b2R/Tm
FhuisHJ/zGnYd1XlpTlDrSkCDLFem/Yhqp4reYuEeD7Xt8wtgiyviowpGbPMFbU8Phij0u3aovkd
jgO1l86q7hTT30LarOx5hkiZEJgkz+gl0kbvasmbRcrdSPo9tclBUws0pNww28LyzR5iOTj4ozlX
BAsQZSydmuelgprUmeuHToOILswlwyvZ74wih6gkG/eBurZFyIyxOci30KS4eOh6GSjpADUAN0om
/4FOiXDvNXH3Ua6zYQdtaH3sfXHYIf0tAWlAkLisZNlBX2rcZX48HNRO7JxckwtYDpUakXhRsfVS
tZwhKvRzOQwiPUoWLLI9XQlREOX3MFZLJ8vrM4dePtDLetMeKvzVIbQGcGrFGJ+rqIge6jLU7C4I
5ddEmgzHY1LsSuxx4n6AQDuoh2OVkqKk0+pzL5TNzhfk4C6ukuJOTgLxqZ4quHCNtt2IHtYWCAzx
X2gZqd9lJaaSuW34Y+6O4DuPoGOzAzH/4GhGFDlDmkiHrjKqVytpt/b9Vc2A24X3Hw2dBMjEU8vo
GD5XpU5VMXdBLNuq5HSSfDSncx+6g3aMUSsuxfm6Kw5d2p5vH/G1/c9bjTAZuxYU0ZfOqxDMySyb
KHd70/yUW5+7sHCN2SdvxEVrruStncUFCnGNnJOYzV2vPCjxa/YkqgIdkbOGEQ33/zTGBqpizZe8
tbfY/01ZqjMdWo4qxneze+7pN7buYmj1C3bP7SlcO2ogdWhzMThxvOQvpzCn5hI2ppW5pRyq584M
4S0xScL0SfP7tqXVSQSKBPWQbsF7sXSQXZojEsGg1O4hHzTHrKEjRBG3aX/CfvclT55qa+MJ+ZcF
Zem3aLwCTK4RA1GkuBydYMEfpHQCDjLYSQVoDZSkqh+h+tLTPagl0d5PT6YWH8zcycHY9gTcka2d
eEzDxnGHDAlRthzuGusBPTUYmge71WCW2RJe+Vugv/5Og/CftaBpYzE3TWBaQWTh8IrdXCVyZB0K
NYdA29+L5/prXdiIAFEYEO320/tXBZb1/7e8uP+B/Zmhp8W5mzUmMjP6oYaneqrjI5rQh8Ir92IZ
fKaSsXGi1nY4TRw0yRKzQW2x2OFmmUqBEhW5a0LXU8PlGWR/QuunnrxE1vPtEa65xjemluFnW+RZ
VcnMrQaXL1dD6KhS0j+a+lA4yiRXe0NLSC8mQPxvG94Y4zLtMli1gshsjk8esk+T3tqj9FCUxW4I
vybxr9u21g4X2So6tnm1UStbzGeMuMykd1XuBh7o5fIpn9wpfhLNaC9bIWrlj2K1cbauOD5nv089
Ew4iUOoUsRaeg5eWXOhtXLiTZNR22ZSnTJv5P5RSdRIKPvdWp1GriyfhGAzTcGqCID+UFr34vTLB
Wq6Hv4DTtbsaAcaTKXXJKfOK7iRzxcPum26E1GtXBRAVCttg+LknF1EnFSFPNgduKW+woE1J0vRs
JpMOSZMAa19QbfErrPnV+bkFbBhcOXIil56nM6cigaOqcIfDeXC20I/zqVz6i7e/vji1U5JQAvX4
dcWsD1L/KU6/wV/qeU9a9ARbXpv/6EwfCoejabi3N9qVYtm87GCgQe6T6jZ5sF8OrC0ya+QQFW4z
FXtwYuQtPjWK5aihuS/l9lMb/yqUnT7cDdVzmbS29XFK7kcNMlfoVcO2vw/EoxCfmqS/65LE8Yo7
P7JTYYv99urU049GMxVdy7T8z4Jll58pTpGeBxH8YLox3kt16Qzeo9k91KJ4KvPoBej8Fj/Q2jOb
MZhzmpVXIcmuS5OBOtTg0AZmpvO7Y1ANPPoTCekKOZucqJKTu4B7z0YAuzw1mjZ+kKMxPYZKa+3a
jJb62wu1GpfNtK2wNtPGBLnh5eeobSm1sVAUrlr4+1I61aCA/HNm3GWCMz0rxrgTvA/xz9tWr/j/
/m6PGYhG6xb9h0uWJDJkYzOZWeGKoXQQOjuvpTv/VxIUtulrv6tiSAFQmd/j7BADKxdM/7Hve6cv
Jm5/4as/BTOd9akQ/tQwWZvdVlfNmp805uiDvP7c7bE4OIUm0J89tIXbF/13IlXLEeD8sVUzbc4y
3f/wfpvJyesEdS+0+aaU3dWu5PDMHKI8a0BM8SGXa9KYbSaYWVm4SFmMoIaHlJxjhN7ZN4v3zkNf
6ig5KNWUwQUUmqeuK2FotzqlPjcR8q4Q8PrFvQi925cia3tKPfnQPQyyWsCypcXaXoAP6tvtFV3d
RwT4nCXiqJke6fKb9Uj0y0IV2UfyeJdrIIFKz44ywl7oztNPin4feM5UqQ7dWBtRwlo+kscFyXci
QLpLl7A2KUFCIx5k5utrfJ/YJv8oTkQY9J/G+K+dxfXZxENMVy529PSP4T0Gpu54wnNSfJsq0xlr
6L10WzJr2rI3Iv3ra4JTMhOq836a9boX3rRM6jIzUo5LaDpJ79lG8CvdJBLbMrK4i6DIRZ8k5raQ
XX/K7e6l9h79np6JCoG/6JQmr8o3Q4OkhExFhMYOQeh7ea6QHaKZE/2BGRECJnbhG0ut9NRm7LkO
1eSgpN1LJybnjUW8TmXxEoTQmRwgaPQrnCi1Q7EbkJ1ypZF+XbW0Eyq9wIvOIbSQfuEIBv0k4ufc
24iEruO8S7vz398k7sUg7gtJwa6u30/V3SAdVesIM7fyXvGzeRJn3WBCLgVkl7hwXmmumEIG1Z5b
axZvp6D1HEFTSmAAvvr+k4ctrnncISmfq7bAahBaT9ar0s386iFs1MeigYyFJgbB57oqi1MRCfey
l58plnzcWMj5br6MbrDNzUWEw5uULOHlhJbeNJZDOJYuHWzNbigINAwx0O0+jVDaUelOHPNdrUfA
gOuarqghrKCK7+tzXlfFuWjyrRzHtdueP4hol/KIpZEHu/wgD2+njXBwuUomfxL06FnvMubf+Jlr
I7V9CLOGrfmf13I5B3NGD6Ogejk8lyY1ufOShnZEt6ujvREg6o0U0Ni7pNHlctzRGmpTiHFixJIy
kN3M2YZPXHMa1NznNC0xDYxrlx+gtE0aUn1is+ktkWUCc1wC9d408ljbWO/r2NzCxr+mFrdi1KT5
FEs9Y82n78MQESr88fvkj19Id5NROZXSP4S6BenFaMMyd193wDUDVAU88Thqp6HYYmteGzuForkF
j8qLueSjauPSQv04Kd1qQkE9gXtxsmfFhNvjXhs2HVJz9hZZnSuMb6wm8dCS63F1rzvWBZRCovW7
UIuTVG7iiVd8Izk6QJrzLKvqsptYLUUlHFqrck1P2Jdi4Yid6SYNNDsp2bmpE17yHEEYujAe9S1w
+rxTFlt57miEfWtuB4OF6nInUXXIjcnKKtfyXnL952hsRCgr80iOB+Ab1CnIkyzdRSHDjy6CBXdF
OrLkxLamRzl59LcUkFc2xYWZhRMI1LYtNAkz1Vdlp35sX27vhtWfh3YNJAOpOMrll7NU1aPSTnSZ
u4nSO2KyH+OOGGT3H4zMxKmcaOiIlrDyWjRCBAmGyp3UyimD0Ikowffy6baVlQWniPuvlUU0Vba+
KY0tVqqdar//0Lz97WVVRwy7RmclKjeCK81IBEdU/pTyDzP4L5vq3zEsgf+mL4Zl0mNnas6m53Pt
VbYVHQvIeW9P1krdnytl5nlFXQ9fv0zdC1kb9VEuczQT0A8BGeaO+kFqh8JB5fk8PkE2lmRHos/g
tevM423zq4fnjfXFtkvCLO7LBOvjNDiKQopRH3l3CWD9tsr887Iv/ADEItzrQFdJGS0fP9mghl5e
JzWbTxcPSikkR0HuhpMK3CTpwexVoSzuYnKDj7rkD/vbA107X1C7QouLthMwg3ki3kRphWHkUi5n
tTtWzx6tDUkX2dO4JQi6kgRAoQFZEZCMkLlckRgJkJW0sl7UbhlKEZm47pAr8gFdpXtNbg+WLzwU
6WkMyrOlt7toUg6aJmwcvxXg1PwN1NpNJJsoiyyCbdnIhEYyYUnKNP9bgTaph2qVIO5Ha1ZLv29J
uBSzGEcv27JRZ3YplQ/CpJyCyj902gsaTBs3/Orc88AhZJ25iJayBOhEmfngt7Ubgu3RoBpNAnQA
NxIeK0Ha31fU/xmRLxfYB3yrCFJXu4IwHUedLvYRlrMfpv8siWdpCzy1NaQ5hn2zncwgkoUEzJ4r
NPB99m1sj7qbyvSL3d62a+dzfhv+36hmX/vGjpKIQkQsXruNZ6vZi2VOdiN/zTbd0Hx7XR1O6v+U
gsCfwRF5aacTCzVoR5HxwHDYtPLeD8503tm1pO7HLaab9UH9a2yxQcM011LNx1im/7Gsb775StVa
IXl8e+7WHM5crFahoYAjZrnthjInaBjGxi15H4nZz0772gEV7IejGL/I/n2cf71t8Pr0zwDLOVEC
jyFdw8vnfKh0KG/6Qk7UXjow9O/oBbRLC10Rbg/xFD9EbYkOcWhrIG3ajXfo1ZacjcPMDUYR9Ji8
7MWGmxydgZzcVmK9EtBFVWPXnfzeOSWvSj8anXCEk4q8THL6DWx0k66TsGifh7N/bvWD4R0l4V5J
ul2whVxdGdKFtUUkkcRCG4+iVoDTg+SrdXrad0t52nBP1+W3eVC8QCxzJhRCcuBy8xuZ5UWeZRZu
KZCHMXq9dBKjvBt80NS8wdSPvRKpe9pawhMtBPlRFmRhb9IxfajG5p7bsrRJ8fS7YK62395SqzMw
80Dz6gePt4zYrNKs46DzCjdw1PhXNb3oW63KVyd/HvwbC4s5HpOIXpAIC3XIe7LIDjR7nuk07Gvx
UfE3hnOdTby0tozf2lLzK8h22KQFRLGxeFajBrFEy4lz8xHFVLsiu9ggfYx3KA3pdHs2ryLThfXF
QgtNPyXNZBSuJni5HeiT54RGsQUXuLqJsAJ0i+IPrmcmO7rcTiZBjtl5jNFMj1NxirRTJ6DgcE4p
/W1q8c6ffOG4Z2O8VOey+t9W1UtjSjGiiDzEpauN+l0VlL+M6lPZS/sidiJ/VxnSvh7hm6Dmti8j
2b09n9cJ2tk6jKbcGgiLAsO4tJ6N6GqkFRMaqAE0Tn/UVt3lavMSaLk7RMJjZ6h3Qe8/69NWV/jV
HfLXMlUGHup0B+qLeG7K81TSYr90m1I8Nll9EH5UtXXs5PB8e4xrJ3CmnED2Ft1Abdl+HgXVmEwV
iRAxqWiBKU2klMwKmATVxI3Tcb09OVv0Uxuz7gP9DosQpmvHDnEOqXSTKZmcwSjpXdEbdWNAW1aU
yzXLM0HrmlAv3UHeeYJdlrvbE7ZyxklPUnNDZQiHRZnl0oCQJDr3m1G6wUvdRnYOw1efHEPraYSB
XfcOQ3kw0w+J8Pm23Stxx5k+Ef5OHtDUJhFwXXiyoYFaU6pD3jIV2lNFQNirDQRMoVgIxziRZKrR
euQkcdzvet007FwwxxONEUQHXfIKcBelcb8qnhU1GPZVJr5MWVSdxqLNnV7s0wOq5IfSE4mKVPE5
V/3gMR4NuEd4Ke57T+0OYWXCBmAIWz0p85dfHvJ5ZBxwCq6zZszCb01T2ZlKEpBCUap9VAV7en4P
ebPrPpL/a5uehv+229+ezmsv9tamri2OtuL1Fhvfr1zhS/oaf7c+tzYqt1sgibXNSEEeqTCoUAnH
5q94E99qNDnEZlqQ9pgsoO3iFDvNJJYbb4O/GbvlBM48gfBIKPO7aP6MN2aErMoTsBiVKyPpFCRf
hpH+8syWQNuQPDo2RbTT0S2JjH4n+rnj+9OHYIrsphccM/yp0AKfI06f5k5BtjdOnor+TFfBUSjK
r7dn/dqtUbUmAiF8BBZzhVqNlbSgtJ9Wbhp/moZ7/9VTPibS020j11c+Rma2ScC26HUuW9KBKwyT
ZZKRk72PUP0/RGHntHDOk3HeWcFG1+y1/8SYTAUeikHEBJdIiMyzsmmIK9JzBsCmuDyJkUdotUVG
sWqGMiHMOHPxZ1kcCRoOqFyLlduECCJMuRlS8FHEkzwm8fE/TN8sJTDT/KOxtnDTleJVlCGkyq3l
u9ASd0N2CtBeTvwvfrMxeWsHn4oPKiCzchxtC5f7NgzL0o9Go3Kh0fqVAg3zeTn3tlgB7ZDIlIvF
F7HcApOuGv3LhDg3AtMxdmk0p3OVFgdyQkZ79LzhPurQO3mRckchhkmNY9z+uj2h11giPDc3K0ii
2SJ9fpcWxUnMZSHT2ZBH6ZwIuy+Kox7GA0puNsJ1zuBUdrOvjson0/E23NzaWXhreuFavV5vinQS
WEzBEz5pVgm/TLMrqhKap7TP9qmvmBsFrlWTqEyTJcIVESpejrYyYPmL5vxMGZ/VfYILbyR6Mo5+
usVcuBKfERvOqpacwJlyc7F/VJTaKBuSFBmH7yHBthNBYh7rMN2fA1M7lOKzVW3R5/yVB10621kz
h9gP/0JIczm+wq/JeIZB7WrSLv9evuav42v05J0Fx9gPzvhVhoyvO9/eQmv3COBJXr8E3rN6zqVN
M5AbRcrL2gV1AdimQbXi220La6cChSYaQ+fUOXiISwtp5eeZKg01oe5zlH0f6lNCbwRyF1Km7AM/
c9RgK8m0dgXDnweKCaszO/qlSVOII3WsFPJmPi2vX6O8PUrPiVXtDF/5zJNxI/zcMre4i2s/aQ3P
U2sXSljb6xUbOpgD9Bs/KuVRku/hYt9IJqwapLRK+Y8mjSvEVIJCotAWiNibnjYdfBPBlAKB7mOc
ZenJ6odmnzfUxbzYnzb86tptQYQ4J2qorV4RwZiVEtXQizKzNbqCQxnUB9+I0l3uN8nu9r5Z25lz
0xVkvgQgMJZeLmIXlMNYeWHjJmNe7ptehoPA59a4bWUtbnhrZf6KNwGOIk1SLFpR4+pIJoaRtleD
Z99/VctqY81WDXHJztguA88y//2NIb3pNKvx2satxNKRhWCndK+h9KWxtgytzBsS3cjI0jDK9l9G
82FhVXFjBJ0rp8jkiHGbfTA8P3530gw6DVCMUEiDyIJ3+3I4XeKhNdwlDeKfyisYIHcKwoOoBRsh
w8p+Iyk3N8HJMhWQZc9YmmRWpRRG43ZQN1FWt5k1BSLz25tg5WIBA0yn7axRQJy7HIyoeqMVpq0b
6IHsCG2Gxk9f/+mAVx5SmhAfil7fkttaHRmJM6K3OT21VH6NYR6TSiHAZvhPEzxBCi+En28Pa2XL
cYlQ24WCV5+B/JdrNBZ6DQ1t1rq1SCEs6TV5JxTgR9vY0HY1kLSNaVzZeQogj5kJBzo9lHcu7QEf
skY50Fo3q63yMDb6dBaL/L2SubxW5zOkgfua+5CX/JKaNxmeHvctWaLJkbzqIZ/g9X+WSuhZk+z5
9hSuvclpEsOlcZBIDS+vkrroxMAPtd61Umn4EDSptrOESnbpxtROAu9ZJyitfq+XgnxIxBCBJ1nv
DlWcb3GMre1RalJ0OBP8cCQW7rBUI+rcRtS7UqOj2CKAi6+kYac32Yusx08j23vjWlvJygOxIxdH
qzc9ZciMXa6nVRd1balC5+poVO0MEKq7SgrDg1XEDbXOIv/QNpm4I7YQPnDfFPepb5GyEGkaEQ1h
SyJ7JY64+JrFLSuQTBq6Xu/coUFmT8m9Zt/pluAEqZXthlgJ79pCoY+vrds7qfO3kEUrdy6oIoIJ
sMo0ay0T+FbZhHmapr2bcdEalfndqB+bVHem5s9UTif0U7dorVcH/Mbi/Pc3NwaNmJZvgnSl/bg+
5t238jX2qtPcSaXYg/EwBl9u7/UVd0Hale5rsoJUepcXLvq5Qubp+eBO1g8pc3trsFGJoBy4ceWu
eD4Encg+0rKz0nOnGJ2mVZE1IH1WHtoysanK3WXS19ujWbFCKRe9SyDl5AaX71oT3F2VyP3oVhr6
EwK9xr6a7IWmtva3Da14PW7bWaEKMS5ozhcXu9g3/pR17eRGSKzejblR78pCLjcCr2srM9ABAj48
AGxJSz9U6lBDW63WuUKIxGpe2eoWnOx6wrBAJZinJK0p5DIut1sZ+ILve2y3eiz3VklnhGFEjlBu
SeysuNTZEDEQsAJiO3FhKCYs7aSh6V1xfBSU4KFEs1Ofoue50CejA/4tC357/c8WVd7bK3W9walS
ze8QOClJnC3fj2qYyKqX1IM7/AytfQfqqd1JW9pPa9M4dxOhQTyHLdri1Cp+F0i01Q5uNZa71Gxo
Ys6dxvxzeygr2wEgPkUSGFZQPFmSHdedIBu+X0+u6D8VBXTA0z+3DVy7O7YCnSr8OsJEPDMud4PU
dVGlZ77oVkbe74sI+VYRXYSPoPt2WQqbdCGDDRgQG9+4cdcMI05t8XoDdcfFc2nYqDUpiadQBOpv
2hUqXYOtT4IziE7YgU1Imo3ju7Je1H9ZKfphyXQuO8BC04t7tQsmtxwgX+1PetzZw3i8PZvXlzfJ
KOCgNPry1sbDXg4qJkWFT0gnNx9Paf1PoKBgJT7NKX0t3zC1sskhImUkJA7Z5NoiLzMW2dArVjXR
qWEehqR7nnp91zfa0RCm8+1RrWzCmcaW9DMTCFvzIiQhH1yZodiJbpcmlmO0YrCrqrLYCENWFoj6
HG3SnFke9cscvmckyMxZg+j6ae9kiTv5pWNsUSHO2/ky9TIj4OFjZs/rBrXsxQKFlYCKkyK6Zbof
pychNp0QXt5APSpK5zSpt5fFH7dnb2WhNFD0HN4Z90Rm59IkWHCILDVBdNtBCw5RncaOEKGaFevl
uUFNbWOxVrYgJVUEiw0QCLjfxbnypFJVS72U3PRDpWVOaRgHT7o3wTMhdnK4PbQ1W5DxQKo9Pweg
ZL8cWt7KVlF7uuSSiQ/DYVcPoRPGwVMh3/efbpu65o2B8AOyA0jTVIti7pLdURmlNqqSWnYLQT16
w2Mg+Pukr2y9So6F+M9Y277vQxAjHdQsf0w6by8G2X7qi3MbSB8KhCRFz/py+6NWfNjbb1IXu6nV
aJ7Nh0J24yLcT+Fu8A6Cfteox9R8bdVm44CsJCvn9BrZNZKGrO6yR3MIzImybiy6gn5K/NT2lJew
SnZjeTBSFLhfKfLSqbmxxiuHn+tBUoFY8Cwh+rlc4zCv1L4xMslt0hG9BqMbaJn1lOPtmVzZSRdW
5kP0JgY2UrUzpjqS3HlcuUbnltTYWTU5vjzaSrQhrrJmjYQ68yjz8qHn7NJaSsoriMtOcmsJEdXC
kb1H2oKHZpfWGztk5fDP7yplflbNpC6L2ZO1uBA9X5XcsDL2WgTPfFBGHVJOQFizZCudvbIf5zYp
vA2aNcpVU22p9VmvjZ7kWn2983T/A3wdkfYidd8lwX8Uevf2oq08HIkfabnRZnQFiePFPPaVESdZ
AmpCJqFWdi9T/kfJGvQmxrOm7YdcOJjeP20eP1ix9dB5w8amWSmLzPEriVwuWyLm5ZURGU2im37J
+Ut/jZH/ZZTNQ5mKZ6HR7wpDsUdgSHGlHImcDpEk/qiH0fH17lzmrmEIr6hmPRTPdJzfnpbrHk/c
LnMys2khFcj6X26vNunSsjRIHuRNtVPg2/XVj5XpSv0hMb9FUbAn9W9SqIp/t5bt0zpRAdNOXrti
smvxd9irDxE9Zp619WFrDoQPo4AEtBAt4eV6JSAbfCBjzBePl7Hy7cgfd7NUgGG0e7817RHZ1CoZ
j3WrbqzVihtBsINePmI+wvIl1lAq+0RtzF5221az7E7oSpDpwlaVY+240ZAFKRRkL3MT6eXM970m
ZcCXZFctPw99tNPqiVSGcvCyLba0FRcy/z6wdLBh1764jkIlMJVUdrNJQQTV34F2geoHoWLId4ot
7cl1a0TJpkzIzGP3clwpOrPwnbBwaWQah1LjWePTCnsYBsG0B1IWf4Q+yN4fSRhIiFJ5gF10Rt5f
Gg11HY5WY5QBVXzWMmMHPHrfCo89RLN6tpX1WcEYcrvwJCV8nt87SyoStQraBnFN2ZWEaZ+P0EbD
IaP7yn4Sxx1ECo6nFyc9/OCHP6wiumv7X4V06hUoSMYtQuS1XURiBGoC3t80ny5me9B7qZzkSXbN
8WzVX/ruJTI+jdnptptYtaKSsjBowufGWUyv1CGaNjSC7IpR8lHqhkelSvOjZjb/eJa+BVa5xrzj
k+bOJij3qEtctWyNepTmMR7LTRFnE6qjFR9AhB+0Or4bxPqTHz5n3c/C2jeoDE6WuJeTZpekBv/f
2BnlVqfmytg5oQgJ0rhMakBZXBxT1g9ZlCWqm6dHa+ghCUptbXiBx+r2HF83j4ATe2toMcm+pylZ
MsQYUu+FHoSKH+/GVmjok3xALfXTaD7Da1JJZ/RM94AfP6e18N4W5hmqRg5b5V7mdbN8eEYG0u2z
EqE7ZZ6/D5u8O3lRJTq5SjvB7eGuONm3ppbgUamKQ7GMBtVNc5h5h+QlhkXxtom1lZt7U8D7Ad/k
3blwCiqsqCh9qa6YNdpzLVPiTftcOA/D2B/U7SrAmj2WkEwSr0L6Sxf2sjQRtJ7T43Zjtq+0Zqcb
r4Wm7vz3CmzMiMK3huYPeROBSq0YR/gD5q6EISYL7d7cCJfmT128PUnOQxVAcopjuOwYNdsq6Qa5
1lyKQWXw0TKATW8Al9aO+YWNxXSNY10YYlppGBj2Y+EE9dkS4nvJqw+jeC5ksMRTAaf8rh0+Wlp3
11ZPRfvai4eKppf375S3w11MqDiaXZiCnuCGTPa5XDvzpIZWsbe2bv3VieWSIpBXyWAtU/ajVo+8
GZnYJIELLIMI6lWONvKya7EuiWyiOirVMzfFwmVZellCAGBorpc2SWLHUk2cWWikNo2q2+We4j/I
UvfcqamRgHYPz4pHS0reGsWDqQZbbQZrx4JqH4eQXct/Fi9PzUIXPes8zR3aY9bed/WD9rq5YbeM
LO5BmOu8sYTu0M1l1Tamey/4mHgIOPyn9XszmEXKImzB2ImdpblVXNhp9F2FMbETNqKZ1U3yxsgi
iUUmLQ3jihnT06M8nMLguYs3npVr7vftosx/f+NC8tbP/KBiHMxVrf7sUVN4/5FixdFMgiuabuXF
beZZQGxEq9LdwPpZSRNw0G+T0vJq/fNuOxRS/rp3iDNJDV8OxIMsqwvVDDsB1FV1luV7w/KqfR6H
5SOtY1vjWkvuzNlSalG0eoLkW+wAo6ibCm583e3FbzLiv4h4GD369dmHJPAdHTLceNQ/hvox0u1U
M05mc+5e1ZnFf59tkTyv7HrU8P43aIC2f5kibNV8ijI431yP11uaPwsV8ggVik9bvR4r2+XC0OJ4
tVVrFkTdbBfdt6m8Quf9/tCDjULSBgwRmfZlCT2mgC9O3ryOSI0VEWl1MGfe83/YLG+MLHa9NuNJ
A7/U3Up+GI0HI72HOqV/d3c5ZMJgasjYUhUHkbKwAkNyY3pFq8/HlzK9zfmFu3zjfK2VrAAB8AoR
qbgA6Z7fYW9OcIdmnzaS63DLJBofes17FeAv23UlYC8jyUQ49C1oBnktFWepM81jPMWQjYPJ2hJW
W3FXvCuR+wANM4v7LY6gAlp3zLvEcCXr1dAmW9EP5WahbNUIyXAgkOJMYDT//c1wx7Af+tJoDFLu
Z/ieFPneqz++f3fQcPD/JpbjaP0ilnJMWAoZtkD60RZf24TeF2kDwr52bN8aWixdIAUDzTSl4SrV
tziYJVFe/dbt2q0y8JadZRwgeHR1tC126vPUa59Sf/xQhOHvTnw38mpmSf935hbOXsvMpKu83GDH
09o62HVg2kHw5/bybOyAZRwR9n3iSXlhuJFIqZn24y68S73dbSPzlFwGvuQ+KQDzAKKEw3a+3GZG
23h6MlqkJQ1N3OP3ZEePR2Vf5ZPlhHRtBKEfnAKz2cqHXonmEAtSMeCBST2OJOGycpWUtNIOjTe9
ak9Ta3ve3ryD4Cn5lDx0p+mrUB7rz+YZtO99ajr6Y/0Yqcdh2BkaTHAQCtw1UKwV+8/BIYUG2W1P
75uWvx8HkmCGOENEtwxb/XwQjSTsxP8h7buWI8eVbb+IEfTmFaApb1Si3AtDUrfovefXn0Xdu/dU
sRjFOHNmXjqmYyoJIJFIJFauZTtQ76Rtgxe1FIK6JMs8hvCdk5FwqFkCLabceGz5t5hyvSKj6RFf
hfkGtS1q+7crog15CDb4lrW9gPDnQX3qQKLw2X8pmyK0NM70QSL006GQRQWPVgf/2fMXcqWp4/1+
ARA2KAiCkeRORUbk8yKEJjNrR1LUYrPGEEDLOYVmTuMtZH53eOvRFgIpCo9AMSKkTs4OVsprrytT
1tYhoQ4l6rfa+CjfMrLJrMfzetdhNbU08fQS+sA4hmPWjkmjSySE0Pn4p9oAKmUlWxpBJxXNiaCb
fkM2CTlJFhR96+deX9jXsyt8PeYxjF2Fdj9SwNEt4Uve0t+P2HNkbZ3IQEt9twlosqhGM4ajqUtd
G5zE36xy8yoR/p/BSleI3jREz+k4vsZwKaXoKVs6ruec6NrmJBYHpQtNtBoLu91D9l47WBtXpyy5
rBZC8V0Zabquk1jst0pdj+3yNjTr9WGbmeKaxnqz1xdKBLOuiidFQBDH3iZpSv4vBXGmNnhrtVMC
KvkPrzCK1+EpTInsENoTr9b/BH8fO+00Oo9jG/lKEQbwRo1y5K2nRIEDcpWyY21TYij3xAx0c+aX
WFyWjExWSuYb7MIIRqK1Rrod6NkaMA4QbeGkubtITAczWahIYcoO13DWzkUzfY3exbX6AtCydwTN
gGJEWwgVKz4FsXWlGhAnFv+No0DKFH3Nyti/Mj3q2hQw5rhvOVuPCa7/oUhykfSRqb4dbBouJcVj
4JruOXAFKnjGBBgXDwO3S4eShKqir7K3mZQDuduWi1nzsXPcMYSPE3ptYhLRckWOpYERenu4QDb5
Jfz8MDlirottQ4YngJ6ItgcLT0IOxmoFkBL5s2B/PIkeDXESx9KQQQctujxscGAURkz0j2ffSC1V
962w3ciwjOCyYhBbHEP6s8T+vjTBk73Bcl0bR6rU21nUHVQ5XdVMuaTmMI7g0QgnWwPEZjKPl9Te
5l3TKyuDZddqlpulkz8/nstZQ7/9jABBARsy2RtS4UlQpA0Gm/PsAHpO1U86mOJS9/Qvg+10PHhp
APvF2NAoTHGSfuR3cao6vf0iEJwD3FtP34o3/e3IkeeOxBSi20/tu08NIyPUI/32YpcnuhSy546G
66+YrBzo6eKgCJjeHnvvpT0jb9sl6om5+bw2MVm4yOfiPE6wcBB3ICHIM4W2J0W9G/glybO7e+m4
C0dWXih+iPLId3i70Stf4NMu8Qc7WEtv8Yrbgrsk+IrXcUYiSEJ9PXaU2bT5ytyUkU7KW9ULQ0xe
U5Oabvedp3e6mejrlFoK3RmtbtjvzvH1GwmbYXxezuDhWnDWu7fqyZCn7PBt7LuxOHiDzff7XGmI
l51ZFXTkA2lrjkjlJ2o/TLgopzizqKBrwPGLcKqN3XK3Mw2KXxeyw+pgxwf5BQg0zqw3SrFNzWBY
O8Q7BISBuh4UPglkex9P+x11OIYMhTMo8oAcC0SAU9yqEoEYIMhr1m7cz46/pNEriEWxT4k4fMZ+
ZQ3tycN7nReKl8pv1gHjWPmo2PpWS6SMK3Rir3JHj6vP3Et1yf2RhoGwHwsfOROQkSbgwQr1x7GP
cOKKwyBHfIj+aFvc7984JNRbnAvdd2fivhIhV0kLPTlArJbQi6ufXx5bn/OKa+u/f3+V1vYuuFjK
pB/srtzUT61CYuWVZcxOQKOajt3HLKzJXdl/XBMcrnjoGhWFMe5bf0hStWkaTh5spwO7NLRiXM1w
fAf0gweQ3zSiB6EEecM+x7zBC0sETXeP4r/WObzAIyOEItSUlC2QWb/2Kmaw601pvHWmnvZWxBig
eKYXvWnJEj3b78VvErxl4crgJGwOPXrRVVBP2V0ukQxwhqqlaZOCGELvvmqwaqmQ0k3Aj9Z8uy5w
NQeGOzIjnb3uylYrWoVvaDWqFRoISBfgb6Ppu08by7JoigHYSJhkIjJ4OSomrvBpHPlQwdT2WYYL
9dJZE8DujmuuoPI6MVFUTqAVDTZgTEB2MKw0u3uJ7McuPHdHlHH4/tfIxKNC4DgqmYcRiRQ6T1OK
iouFwCpT3RzMbJespZ3ZykC+6XCoykIIyC/eht0me99cqkHM+zfa4VB+B6gQHYu3/i1wWcO7Ssba
riJ+B7Vv8OW6aEODiX5E51luzYD5W/umwrUkkfTHUzF3rUKpFSzyyEoApJn24ylp0gXCkLN22zGk
q998wtYshdZlGG3qDuqeUUu8hDNTyMww2UsULBQn564LaIIYSQ8B0AU+aeLudTSAr8rDWjjBpZbf
suwsW/WL6lLPM8Vn8SJAl10sWVCcWyVIyqD+Vx/RY7IQZMaQOfVs9LqPCmUIq3fUDAgCmexHMmtD
1kZgT/lLoen+uvR0sdCLfqFOOpMYAYaMehP4F9HX++ueVxFUUctBbCOXszkV7yfYR4JI6nLhHjR3
il4bmRwSfZ7zXdDAiFZanfwSFATM2HHztuA/42F8P3H/Hcv0wAybvORFhoH/9ApVtPeqeYmDreed
VWkfdUbTpoRbP7Y5O30AI4CWHik0emNv90vaKZCfHTzOFnhDOzTuws/fSbuNEX8EO/z/358OqQIs
tavZlLcF1wXTaMmK/hmI4Iw3XVaOEuKjCaknAM8Mn1xbxGDbRv2TuA1oz/UAV8WOiFqDk0l0fV8z
2z6LjEByuoi0Gu7fRlIDidkJaYkTDFxAoI+oatxoIFEDrUFWzaHzmjkVVCbilgn/QBit/vDwqAqE
TjHgREBJCYzPaFZTP6u+HxTQAfVhAMxbyyUWJzVtRQHOQIl1YHARpkkWS0e2QW5ixEIkvqRcoop6
D+B6iWc8QGGsrB+AiZcHKSKOlDNvRVt0nfl4yWaThus5ncS4skljLQYK3NYrwCGIsoqtGFWpgQLQ
nFiPjc1dmG8WcMyfrvYX2wp9zjQBZxc7TjdL2ujRejD9lfrX5Gl1HJ54Uh36nWqyuretnwMSLSAV
7uCnUxeavHTXoAGXpXx0UfakMgYDeu7yKAm7PDKy4eSyRpetVChlRoXJ5m/oEdQbOYEK+7n3zLBq
jEQ9adEST+d4Gbrbqld+Pd60r6bFg9pgnsqICFFpIPCwA42cV57kq8fTP3eCXy/15ATvS6ju9BnM
uD0JhJ3iGY1mCag0xeXCTp3N1tFnBq5wpMOgJJpMswY9KcjXYKElIjXUR1V3678069qKEVADku/Y
nbgC6dsq2gTn9iujUT5WnBeLoKP33s/sP98xmdkw85KUdWLOhgp7daqgn7VVd8lADKoWr49ndzYf
HYEH8HCk/gC2364i60Vd3acJZ7O9IVtutOKgI8np2tl92zjf5TEbaHxZWNLZFOXa6GRNnSGP+15O
OdtbIysDIZU8TjHQy6WuHhu7yEwojj8e6Oz5BUQ52izGRhptkqPxrgeN4irjUPXiNymoSEuD/9+S
e/xu0ysbk9zDdbMyzjjYYATKnuXEYBM71VOAsPuFtHb2zAJWD6cV7mtoDrpdNaxZIpVo57fVyHKi
L0nesulCVjEee3dOCNowFj1paImcTliVQpG3w3XRTlMDnb54VgrcXSYT9gRBHF9a2HtL1iZT13tu
HQkprBWO1SmEPzpjGSSs6GWpKW02nlyNawxrV2GLHarQ5RtYUiO9QgrsnfLAaJovYCkee9xcfERD
2kicA6JVNBjfGuKL3vUqpE22/xO6xJQrn3DBe8pCBVv+N+fhta3JoFJUxtqkLnh7OLJIJjSfMNy3
AOV0DTKPx2KTLVVV5hzw2uC4nlezKNe+pPQaDIZiA2mklSC9RX8fz9+cS1yZmJas1IFrUvCO8XZN
xdgYdh/NNnlROd1bqH/MRqNrQ5NkImu7pgdHK29L+bBmXBUSmC8ODwzx54A1y91DJ17qS+7VpPPl
Bb+fzWSujU+SC7VLwcWSJrztaZvBgbIJwFlwEJKcE+pnC3t6caiTE87RuhIEyRhqCTr4iqbR2s1O
TLnJdn76NLAdjSrTr1flUm/F7DGDVxSoUo9tU+g6vfUXsRTzmEevnx1De2Os7uiqgrb+VZEdu2fI
OCfrrnINNdNBciKbwxL+f+4VDt3QwBkJYHKGIutkg/BlyjjYoyjEVbSoLklGex1awYaQbrjAYuVd
Ka47UddOmr9wcZqrnt+YnmwVhu+LqsKF1Za+zXAlmcMa27PYMWTQI9NkqIOWTrAQU2etnMVV6pFo
w295lvD4l7EYS9wNoCpE2eDx9po7EP+ZEaCFblckkMq4RXGatfFuQFB+PSsLtYC5/TsC1aCzjk4F
wAJuDbhMnnVOW3A2Wjp7K4PWbAa4EHWfUXRdSJBnyw6QTUI/BKowaCCbLG+fSlXkih1yUZ37cvRD
RTd4QTo7dElZbG5QODzwOgdqFejpTTYQeK2i0G05zgbypA2B+9dSHQhwo23CsYOa+NUpyhbpXMap
mp7FQJeDCAhISqiET5KXzFHYps9UXL5XMQQzgFw0ypP04pD4ZISXbbpdyu3nniegWQa6R2RMGl58
JhYb9E4Pfahxdki2xW7fWpFCcpO6uvj02A1nIwOeIyWo5WBw6Dy8dRNIs4Selzuc7fcfLfOXUdat
+0cu14mRWUVAeTDSsEZRUP89aLc5t3BIz67nlfXJOBmx7DUnHa3L2zq1xM/cfQ3VdeEeJVSFl1T3
5m4YythAiNQNl3jwK98OtvNL/FXv83YPnCHlAefXSD68CYkBrndShqgTGcU+CVfxd5kbF9CepCiY
pdlKWnNo93Z/EhdAj+H98RrMuBcgO2hZGvUOwQM1OQDLAeJrqcr1NnTNyZCDJggqpo9NzO3QGxuT
c67u40bm0UZqg3nJbJnYFBlxJ5d2W6+6Yh+4+47RPUgPZmlrpvmRK/7PXzDZuknR8/UQ4t077Q2/
bKwCbLdRKRodsjOw+VeOu21ygYCdiJRtZ4pavM7LBYzU7ExzPCrRABTgLjJxNzRll13dsb3dC81H
B7ZmJggWFvOO+Be3EBUV2P/amOSdqgLwXz5gpnurt4Kdt/bWpfFxdAn+tSrSPaG4tBaPMnnfXCAJ
rj9e6Ln3BpiHjhjAC7/7+tbFg1riuqjDA/vb/uPLJSllaGxVq5BaeNi3ce6SlpQrzzovCWyPczcJ
kteGp+98fQWcBrSGerserFI+KPVnm7xF8sLNa8nKZK+ooIptmwJeBLE4SNTl9amM1dUQoOTG1oz5
ryZTQ0UbwFEE4smuybz/TGZNK32/PyZmaYGXgDwRzOa7Sup1bl7Of5baiufcFBc/oJI0HN93WuVB
x0o99P+AK5A3ofvEy0vtAb+BbrpYVxamyT0ndGiYE2EhJm1P1b1soeOGHJ/hnBEJXrS9tu9oRb5j
2sFvfZLovNGtPfqMZ5W/r4TZVJZEOYrqOmUE0i7V73+Lvo++b7LMTFRJbuLj+wC2Q30RVb/IDMzU
SvfOyVnH1DIOdmCEZmHFJpTLSEJbwpgJRdLx2AXmTmLcHv+7FlP2j1htNcAehsEG3lCkgFx/QK90
Pxz64N8427WlSYCUlYIrcw3vwDGGXI6TjiGraw+UxADlvLt4o7wgS0QXhxXRx6P8TQYfzffokVf3
yRDRJNbkX9sfz+CvJzlglt4ajMT4Exa9I6fv2syMhlSrv7tXKGeRC0q9FKp3erldRAnNHld4wAG6
GQ/36M2ZfI8oloLgeEOPuSie03CVnlW9LQ6icIk5TvfNBK31YU+V9eN5mLsOgvXsH7uTbCiRpVqt
ItjlLQjLv5V/HY3Q2FwtROlFO2OYu5rvxm+F1oUiM/K7ymQ3OvoRqN2SPwvDmYuWIHEAFR7eIXHv
mgyncQSfBwEaCzPS9/H4nFtryEsG+vCSJjgHVs5h4bY1u12uLU4GNrh4h+FaWMyzUyJVAOvRNkI5
cS3pzc7ba9IB/W4Lo5x5tAJVBYrUePQcm1onJy7DijJUqwGF3Dc6Sn8ffmi5UDsjdUiXaANmF+7a
1uSm46MurPJhj2tbTfZvrQqucGXY64a01F8ujCFuuiVH4itQXiAlRLZy6yKq1zta3nLAWLMqra1c
2YFW8MRt4rVFntDeRMzSpD/JXnVJZJ23wvOLeHjR9LREKFxa1XG73X8L6pCQCAApyfRsD8phSDgR
o94Hb+5ZodyGVha4a8gPNv+C0/5Sej0yNon9rQKGXLcYl3M7mF8f5kdttZa6MeG6T08abUi0PT3/
NV6Nz5y+FlZnR3QVGZruXpbvm3eEKGM2hwIsiyZYtEpLU4xE26lhpDF4C6gaMdn2YawXWgTFJqB2
jBLI+g1E9jxdG7r0yDIuDiunV7ZhIqcvvpywawlPc1bADsqhSf0I/1vWWsIgKscS/6DZztUWIths
/jeKbeJuDOVmfPat2zCD72UDdGpRV9AdS2GJ2FKH1YOVjrNRW5/Trx9GX22ldU1UuoR2GXfadOnA
iA7+tDH/vQNb50mmem2KCnw5GAP3JXDPPWN6BE29C3t+ydDosFfxUw1ALuyg2G83iv0h1hko7s4Z
JjTjFgzNpvPXQ5rMZyALKYaEMoqSEP1ti3ykxtOvUbyjeUgyUFOR0JVwUrdQ+2bIn9XLQmyb23lj
5+j4ZgIV7ulyxkWjuVEM81nhQiJsLwl/xSAkte9TkflxoPvCMlRscrw4kjLbcK4RisPz44+Y9SnU
B9A8h1drgGcnQb1KMidSw4qzE9cKtwPRPl9L06pccrIMw30/bDZn5R1RB4qajy1zMweYNu49PGCD
Zho+NVnnmBGUoQB4sN6EZI+yS2sMPea7QIHpLJxqspDuzS23hqILyi7jpN+xc3ehGokQQ+HsreBB
R4i8Fj8JejwyciB4CkmopufbhArrl9Xq8VDHkUy2zsigjYsG4G1gg5iE+7xD/BEKnrWT1tSSj9z9
rtodhKBr4OuFQG/4pfeR0XEfGZxsIYlPJLVDoc0Ovrl0r3CFLqtLYL+ZbYqLNppioSQnyghIt8sX
8ywjpzlsxM2+b4yB+oOeVEsUDUtWJu4pymmZeT6sDCV1N0f/HK5YQyDcN6+Bv06XVzgTV3H7wmbG
grvM1bXHSgJKdOAuQivt5KzyZQ+CFw2irQoqBle9aNwujY04NAAsybtaLyDU1/1VoKrF0Ki006/H
TjMDt0Jw4H4pk8asdUo962ciFzdDxQM7yp+V7xGKERoWpxzYN/CvrYBCKA3HGE6Pzc4AIm7NTtZ1
ED0mUVOYhaKP3Ls6nwBUt9dMtV0VDVHR9ZgppqbjE2LvU3piUeeQdHHXvGihnhcL2cl9jMDH8COF
BKgMUfKY7JzGbcsQd1ke6d/aJ9526dFm/P9vN8rt7082CkroQhvVAwYLlhtZWYu+R1FapNKwTYqL
CIl6ttxrgZ7363TYV82Sj91v1Fv7k8lGEQJkPuP4QNyXvnanUnp2Qt2Jn0Lnc/gM5aPSUuVPSnoC
/OrjhZ5Jd29tT7ZWpvSNkEsYexRRvFk1ZUaY9NS95uWqAE7aEMulp4Qxgb6bbdDhgNgfDaZQVrkN
GTVf9aGUo9YuhFUEtCbbgDNJqSM0UCqtLF5Ch2cvdek3OoS8wF/fJp4kkKgIZZlAdB7QwiaWhB4K
G6q/HeIwy0jvtd1XOLT9Z8rGw59UccFV+nii7kMQ5unqqyfXgqEHQ7ImAyFUQJWQLeWVANx26G2l
roTW5JJKy4xHoGlhxO2OWM87uRuOqzI1RbOU7UuvYr5Wg+e4Nh8P6P44QlP+qF0GLCeoCKa4lDpS
WyHpmxEDEwPNGNE+L9eMF+pK9iJEehvFNE2XSiD3yQ7KXQCvgodD+pVtvl17Rau1ugYzuT2ERWB5
cfTZNd6SVuZMTgErkLYbOZohJzKlFE5aMXYd3+NtuQS8P9qUBfHFfQ1GmTByzKYBN1dZDLpam378
Bi7UOj7HSU6k4HsJWzXz+IJPEcAHgiMEuiNTrmi3DGuwJse87eyz55zmumSs/U22LXVDJYORiERY
yOVmnqBhckR8Q4UNXRnTkgDjqX3NSniq688pKVEbjqmoc4eOHkJd+hf5G6rQaMjGCyQa1rGwtyuK
S5Oi+G0EEEGEkwgwxuwP+8nTmPpU5YjjkfpNxn98al+XeIlnbm54jcTMAnHEo29wOrd+L0NeC8mH
7aUE71g98VfOutoqhwrF221lbP7ma8DubVwdF+5gMyHs2vLv6Xl1OUFbZhy5fCbYXANm4sxiWzB6
AbppDJHueAuRZ2mc/CQFYfgBbGEMxsn+ZHp+EPS1u4kpukGdY2GIaA9zUECsrNAj+dJ72uxWuprj
34vD1UgrdRBjJ4Tt7NRVBMRJursV0HNHWc+gUKCtt5hfGr/+i5LPzeJOs+UKGTy0WGBYyfTwU6TR
Uep2EmWfkWBEwUKCMXcKoq4E5kKUBtEsNhUGSioU11StA0Kl23YNbTTyx5XMTNOBjW69z6FcgsTM
Bfgrg1PGHH7gtMFrGhy7APD3pOMJjzx2hxZ3adPuPp3XTYQ7yNLtfcnqxJNQ6O6qvIPVLt6xCS1r
q5b/1chAGzEKtY6iLJOAwLR8XYWBALwN/1Ix4hoyUnrFBUTi7VwgKrOOWfWDS35Kx4x4kw9WjLNq
lxSEZg43CdzBgJriFAWH4Pj3V24beWGasX4i2C3t1tFXvXZNzOdS7sTjVyaZzLWV6SJmaReh/xBW
xH1MxI9Oh5baR/6WrvGMv1TAn7m34rzHxXVscwfL5vSK3lc4ZiL5d0h6vBIrpOS0e1Kfv9tv9dvm
icYRecvvhyMafj1TyIj4lCzd9mbi3s03TFK3rhykMJXwDSHab8BD4p+EDUSv2y9vSbZ45t51O9yJ
G/kRGyj1ONzjQOQ/lmuRVyJsflJDW5VLj1Ez2wIdJABNjVM7lmNvvYUpeifoRlt7yfiz6CXzv447
HERRAVT8hSxc+WLNy26qCalgFyb0iKgZr558q9RZ00jf4Sb647SOm7nMYDD/mBs/58pcESpQvlPH
NSKFWf60FoDVOA7ZY7271KtmibJwLt1A0Bzx3MDPgGJt3CRX9iSVy7MwqQXbiQPSbhrB4NV98OWf
QeFCxFNTPLHDrkzSpXHO+qKGajUCDaAV4sQX6wDFtDZseVt/4zcDrioBPXiks9sLCkfnJbzODMhs
rFHhFAApD4ifxDGzvRpmpYZ171UZgCWxkbF6qFGn9vWIjdDDGBpupOqJE2EOdlkGHswMSvDCmVOQ
gHmt0fQ2F229YROlPC3TVQUQSLYLeV3xLi1HxYLKH4KH66XONn8ivKNE1oJTzE3WyCQEBmsUMUCJ
f/v1XgbUdCvVvP2iDzxpVuuQNisWwRE3vBzdp0/8Vi8V1ItBqPPY9EzvHibuyvRkIwdtLoHrGWdO
fwaTLvr3Kt05N7pGJJ8Ir2xhGO+ovVHRJ+/v1qHZr5LFxvZZH8VFAGRKo7Y7rga3w+9cNHVpPI53
gQSo4qTU4UhF0Q96XuR3n9vt16YmMy07PnDCA0y96PqbuMldEjKE27NI0FYrcQHt8kv6Oz2BwEwA
GTZQD6LtZGIN1TfFLUIcrdJb+cm+KNtOb56FQ2g8K9TacaCQAdPaubAvF8G2C0KM12S1I6jnXs6u
ubAjZ6o0IL7+51smC610vZAIjAo4NhpNQclkSiKWW1yqWMy5MpTY0dkP7Bx7p3TbSLkS9uog2JX0
FGgkTizX6JAaJoYf2o99dy7zlq5tTQ6Gnul4p09ZhG4dzTHaRaTDl28zRm/ukk+VbDarjP7QBatz
tbcbq5OI2uC1owxaXrDHJ4CecDtnI2+aZyLrJ2O3Kwhvfg4D9VYSLf88HvCc84LPBlUBGVQsQPPe
7hPfqZKhDmXcNFTaNC5pL0H7/tjEnJcIv62rPKAv0u+F+SqOFoPP+XyJwUU9QLlQ+BTqXRBvvIWM
fqanbLy2gExj1OFAlWnijXzlqkrMYCgt2sn6F/cVrcOnEoQMzYqQePcNB8WV+LshfxnjSyiJ11vc
wmzKc9N5/Q2TLLSURM/lfFWwUyll0NYUlpFkJcKgvWq5l9tVmPbPLjQ3/sqgL6/1tHbQLS4ynrLv
3AG9gFreVDHkXfuEQ4dI3gtECpFiEDkL2S8+FgHMSRs8KpE8Z0oIPbqMh+0eOAn6brkgQp3KlZLv
SBbjyJSdWDEKpv4a0HJy6L06a0hbDPU78Pj1euC6GpJcGiPZCl/Kz2mWRCc+LSA5kFd8ltOkB5cT
FRJZcI0SiCYXf/b69yBVCtRKuSxbMWKMxKxSNADOvUDdh5IQrbJIgf5fJrt/eAlvvrQWpZRGSZVw
ZIibaqMmPLOOskTxScRlSkMzPqqhp5BEbGskBdowCagEAJ1OvOKThXYNS+S2rR2KRt3wK8ZUlWQU
3VxSPZ09Mf5Zujv18NZv0NgJqn87eM4hEE6li9aDbi0lzNrbOobmmq63UJCbTXmvbU6jjSqXfYIn
V9vbydS7HAPdPXMWB16IyIgsaWEjzrz5YYfgBRkN1Njtdx0DagsB2SBx4J2Gt9Mbc78PVzmASSl5
k45gQPtMMyrmuhxRyqSWvnBazI9WRm0Tbyojfcdkc0ii7/RyF4u22OgNcx7Sc/giolGoIOwaPqUI
ICwq93V36JewceMvTw9NCMP9x/K0X9hN+TgbJF+0tTc+oyERCotPd2ljlc3p/DjazUYA5BbgLkdM
hZjHbUBFTyg0vrtExIX7Tev3dQPQwMLrxXyku7Ih3tqIs573JRY2CnO/BbkIOIM8/emvY7q7hhJj
s7r8rJT1i7p4/50dHCCTIgdMNe5O499fhXJGGJiecwfR3vow83jixsTlbo2ufnuSsdUyegyF8bd7
29jYHgCAj39/foNfGZhkTorUBbKWwYAarBzLA7DwLW3wpCfiOU/JyCCc01omWrprq4Wk7TfbfDS2
ydGUKzEcMIfp1NjvP44m0FqkzYH3AdvgbpevD4cNT/SLEhBXXzoW57KnEeb6nzWb7LrODbLA9Vhx
bDvY9z8fuI8Q0UCD0Pop2lrZz+t7/HzY2ECQnFeoIfyrTf+P+SkqleEyVmgDDL1543bH8QLg6E8K
7Y+XCuhHK1jwotkggwsb8n5cTwGyn0x1N6Qlx/kIqSHQjvueQqK4MvrnDXh2/jhLfI5zc3ttbDK3
EOUI3KGXUEYQjXCj0Ohpxb0vuO14Bkx9B2uHiDKSU4Pt8HbPJU3oQik9ElGqMLMta9LV+c+qXrqz
zdUQcKVHvQLScaB5n2ag2BeqpCBC+gV1fsyvnCTg5Sdf2va4fm8M70kt9AMVQmI3dqhfHo9xLkMc
pe0hSQSJUHzB7RAjpY6FvOFFO5C/8v6zT59j5rNfksqeAcTiDnFlZjJGRoDKiVwKiF5vY9T0aHMK
gJjKydezSzzsB5GQHXMGL/eOViDfBXmlb/aE0TUd3F01XhweD3vWe4ANATqVGxV0Jt6TeXzO8r0i
2uwHc4xaS67XEMpGB4W88LY/b2jUF9ZwbcTy3s6vwueclqqeZFe6KpvCF+usksRowlWm/TwekjDr
R3j3AiX7qOM4RRVCNJfJ4himUqM0FMJcBnMQaLT+2JsQDLmgafevOxanoP5wjn6MhITPoNKMT+hK
9nVQ+9mPv2fuNQPvzeBBGnXGgMQZv/fqxHJiRuNcD66l71u6hzw6wbM+LV6jbbyTNp5Ma7q0Y/m5
k+za5uR4ViXHYyqo6yIECah+gH5rJNTtLibcjFjfZGdUOTVWIwXrWX9ZGPDcAqDpCPAVoJ0An52E
i7ISR6YDxFvmkkWaKURvqvckgCaoSwzwngVdRtXcQvrFwLuXivCzZ+y19ckZK/rNkIpqPw59rxcn
7VWBJDz4sAL6A/a71cJY70HCCBcoB444YdTHpxW6QXU6jvFl0Y7RDlOtc8staOIpehg06AtX9S7Q
K+/7sdHZs/za6CQHqv0+KTOkt8jZX96cPaBcZH8syfpvezqdXtPdTqAHulrRl6VwMeNW4AwAPgD5
O3jW5MkuDvPACeQylmz+ByQlLcq8OrhqOsZ6PMCZHO/GzGTHpKIbhVWXIVhIQ2YNgYo5ZfyA9g5e
IB6bmqu2ANqNTBY0giDXnV7ZXTnMpKHJJRu1SDIypj5ZJ4sWxCMX4FkXtsa47W4OUhxusIZ9MZKs
o0J5GwrCgYW8nuS2NjjjXd2rMbC69WpjYUx3wXY0A5EOSNCNx+m0H61FJV4qXLWxu2N44HRhFe9R
Fv8Lui7Lp9L+tTJEvdS15rwwvF8W+rvxXRme7D3Jl4IEjDat7coHp9gyl2otxGvfM4FqbapPhf8T
99Sj8g5NN6kZeuaX9hmJRozruQY9kZJA2fMp1/19bvf1OvRfwU8R8TTaeVbhkLJBd0apl0ibDfc5
PaYRbXaazQWvakw9PXZJER27zJJyWvqgA1tlFzk/FRAohXRoz5BglXzm4EApNdPlcc8VVxnafDc+
QKDBLub0ltdjGuKNkiRA+Emq0QqAo/AVCQ/d2L2/z6WYoDEIj+0V8wo2E9QFRMPbi19BudjaPm6l
R1M5rvHVqaE5Ph6jVaWxJTT0v5Q5FSrQIe84kPnhY5SzxBilZ6hPj11n3nPwJsXhIRxSndNzI/T6
RhkXkDO9o4JaleOSJSq7JRuT6NWkeNwvMtjYiha637Itv7Sn74Lyr///M4rJAdR1Wa/mLrYZyOr1
5FgBqvASwkVIvnU+H0/YPdZmYmvi8m2fJ1LDjbYImgWldCVEhnQ+OCQjHM3NdsvRixYvtCvOTiEg
MLgDI3kDZ/6tc8S9nJcVG8JoVdZm7UDnqufCzkjbdREDcdRV3UvisUuMVfe40HGweMwYpehH9ZXJ
xMZpECtJg6ULgg92QL8aj26YQ+JzI564ZIkAxsnOkv+HuS9bshTHtvyVtHwnL5MYrt0qs4bDGX12
D/eIeMF8ChACSWhAwNf3OlHVdSM8qzO6+6kt09LSzQc4IG3tvfbaa73R8EK++9cq28BWoIjtL5LJ
c1b6p73xw218eObgTS7c5507d/v51kMbXOEj1xVFP2e8HtJo+9cv+Xu39K8u+GEzdkSs8WzwvONx
a9qC5HAMoN1BxRvzKggst2AgICD5ViY3Ga2GA0v34jV4n9ymRYld+W8BWITi6a/v6pdv40Pyrltq
RUr789IT/Z7ZOxKU7UsjH/JyEEV8sJ8dvWB4JLzQyYZ5J7r8Ilz8uc92Pl6gzoBUD8YdaK7+vBB5
OGg7SOI+6eREE2DEN/wmj0ojEHK/kJoX857woj+MBN4KGBnpivwuoE9ztF0yRPZqxvALAZbr4B29
i9xlEh/IL3k2/y6Uns/Bs4AlkvCP6P+C7lgc8gQ3CRfyYzfjBSa3PD4kZtfMu54eGfmq8xsS3f/i
Bf274x4SCGeljCj1Ufn8/HQiVJXaS8wM946LgN7pdS5XOBtHI73poq9z4kPS56jCbVB3lQdfqST/
quwvmK8fSwEMOcKfIMOsXoDiC+Xth7XLvDrVxGLI6nO8+4wVknVF9gWF5U7s4NBkSzDVlj1MRjF0
Wd+BWbVJLjmoJOT7P3/9QM7h4Ydt9Kdb+fA8PFDKwOZf/U8+aO0RcwXzr0DmrodffOaPNcDHCwUf
4mMECYaJebiQgsIhDd7m+iYbJfzKw4oosjVDOZwiayCW83Wx/BfR4kN0+tPFPyR5DV2nWGjf/2TE
g3iuh/vVP9JpT4NNYLaJ9wtw7cNR8KernRf/D3lC4HuZ8Ra8XoZmTvIAoyDY5sBqTl0P7FezHb98
rh+2e93n/iwIxjD5wa8avR39PbflDMGdDmPdEd/DTPyX8hrf39bHZQO+BYQVggRaKd8L/h8/IlVL
CptfSN+Ci57tYM+y7SCnDbcIsC+Dl18p3PzbT3mWNEKogPEOaJ4/P1Lb+RBFBRX/UxdXpC+J2XeH
PNqPyw2SyLb/pvOdwokb1K9/vT0+esF8f5c4Xn3AhlCjAX/35wuvbEy7esH4WWTb+jGxi9vNITpq
gjdhEQ3t8nWh0/DoZVF3CPx02Q/egjG8XnwZVvWNBYPb6TQWtz24cNerCMFb8smzXDqx/+s7/Xcb
GY1wTDJFYRLDfPnnG50HvxV9jRulenu2CW+DndhE2S9toT4E0O8P5JxpgEGSnLlSH9LRaaq1QzsD
gqBqgz5R2d1ApfNmuE2q7s3tDGTuvYpUF+mWHsjObYaDvx3RKoO46S3b5AeYFiBfp1vvVwnmeQt/
XJE/3tfHFSKCsI4i3FcavidDv5+2RtNqBqzTNF9ThzIm4iX5x1X/43X+z+Zd3Pzj7+u//xe+fhVy
UfDSMh++/Pv/sDBYfO7pM/+tsOr92f4mvv12b54N1Ya+6v86/7F//fLff/4Sf+uf19o8m+efvqi4
oWa5te9quXvXtjff7wJ3df7J/9Nv/vb+/a88LPL9b7+/CsvN+a81VPDf//mtw9vffv+uavgfP/79
f37z6nnA710+K0M5He37n37p/Vmbv/3uJf4fGRY3/vnOKgLD7fff3Ps/vhX8AZd3qOyeZT6/k/F/
/40LZVpcNv4D9RIEWs4DeCjAsZK0sP/8DhqR+FYGZWf4bSP5+19399M7+e939Bu3w42g3Oi//Z79
HI/h3ogbQlqOGb8zHASM5Oet0WuIAnei5ZuWj8g0ANLV+27hsy0SCPE+DFMLdipIxtvZResGAonu
KVl1/D4kbf0svXRv42WCLobs4L0Tz+H4FETejispbiY2e/ex0dnF2qn8gXbRiOGVDqMEocs3M5OY
77PafxCO2nctyW3TpCNmxCJ/2sx8Gk/dFLbXgG/qY+sh60qESqMiXHR8lSlRF+mQG2RsUxa8JYMl
nzGdpm4wqdOCOTbDelyGqHBmMxB0+mlk7juPw66SyP7bInUO454lMKSgPPYfg3CM3lZUC+j356S7
VfNgiyaSpodhWhyLMuyhRYUDORuK3kxEbKNJZ4deBEsFh971cwJOE3SOe3EpRn/6Wg9jWuTKzRA/
ztt0a5cUhwEzuj2InIVvvZia3chwMFj/RtYu+JQAInuL6GoeI0+woYga39+nIc/LeZUq3PQSk7fT
3I2HPOtQyY/eGh+zqcVE0jJbyJm3jP4ivp+j1X9HjfPSOKNaWLUApWFR8HH4hbM1iHmT8w1JNITD
Mdtw8Bcv+38IE9fynd8b9f5uLp/lz1Hg5/jy9+vpXRlEkt/wg/q3reVviCWCf/ydn+LK/x+B5IxN
/O/jyFY989efYsj55/8RQvI/INIFfCMBQwfnCmCOf0UQ8geOfICB8C4lCBcwMv1XBCHBH+B8QrEE
lqNnu5yzZMs/Q0gc/BERgMAgfiNlgAdo8n8TQn4+XGEhGmO2BUZ7OFl9fPU9wvyQ7rCR1KqWHOBS
O85sPwfd+hgzkh+5GvQFY9b3yx8ezT+D2I9B609XxEAWyoOzsj9UHP/kLOYPnjRaaEggcIUp5JaA
Qro6iESUYlaQ7SUhXW//+pIfmqT4XAQ+7ujz4VWc//1IUhAjoaL2GdQ3k3VQRTctcM/Ucw3DI+R6
Kfw7ZFoBg0Bp1NO++Qy7Xw8OXU38bY5U/+JkOImyiaL5KTeRy7Z/fXvnBOaHrYq7AxiMkwRmHmeH
sI/k7Aht+No0kSrAllp1MXGdLJt61ck1CYRHi7WHRgcnYrH/2L0/nfE/vooPTGo8l+TcM4YyR4iV
BvgWq/bHfJ7aJO1a5WHuciIeZF79LIJ+c7SqQgoYIByo8C0UCZJQXcOyVQWnkdp8LPtYe0GpmjFh
xTJa2gMMYOZXVPzvpfJPzyXBbeHmMHmNeTrY/P58d/Eci8ElwDpkLWYIWUZBcqOgflYIxUByVeNA
072nvOwc5NSS7MK0Fd8E2mJ+yQZPf7WwIb4dLGfeZatp420wT5X/cj4M+/inF3ieV0C1i3r3zNcE
PvaxCThkNMlngocBNhc50Aam2Pg03YmxHseAr95E360VuMvqsW1c/DLyroGxap8aoFa8v1i6hnxJ
DOawi4BP+tab06jslp4B8crUmBzGqcEJSb2x3UjaBstGQ3342ap8MWXnpr7M2cLa3djkPUyZMs+s
N27J+/k2zlGzrLVIAD+HNbC7QlrF2c3ahbyBnYmIoluc/WtYRcpEFIroIuvCIqStwBlrIGEybfsg
WLubNnF03jUpB+pWNyzWG4Pg1hBA7Ulq7lNFZIAXNWcvqWf9fqMoGHsH23tmOy0EHFYzyY6VtfFS
gkmOVLqSdFhz3mqEOigQQsNr5CL1cljhjloXvjCexkwsWCxlkk6eQubo5ucmbRPoV/IcmwGzqjG9
WChZgeisjFUIOPiLq1x8U0z+FMuilkN4qzTGu1GmkKHsUk0v4zWNoZBIYf5ZhKgx/cKb+7ApPZY0
rmwEY5CiVzEeJRSs63EHQSsDFboVbEHYVdBu3i2e7780CUHakIcrfrAhgy37XkJykLhmPMq6CeKt
WXnbP0za6FOmXeQVjrXdcm1h99EVgRj7R+BdOtvkTZ699XBOcAVR8FYdAjvP5ZCv6Yu/KORBqcQA
btHE/XyTxAZxeq19cvImMyOj8drw7NKgEdKkyPzXTMGma9vleQ1dnSzeJotcmgIE9SiuPBgIb7TI
13K1Dqr+89LYQ7x6DdZgCJcVZ2aIxNedbeH/GmVvVDjnFQvQNrVqDnkOSFfdwqHYqGPdMWfQdiT5
/GDjSaAhApmRfDu0WVAi8RhvCHhhqhhDw588RBYonUZtci8JpooOxJuQjXVD424zFlPU2nPDgiJQ
OSWgRU4CKJ6UOw+KHceoz56HwRvmIkF2BUXl2AtfZVJj+MNn3dvSETIWXsIQqqCqNwcVsXys6MDt
aVlh8SbN+hb0FmmXNXoHOanplYiwu/ThLv+QGsxTl1EeQjZ5WmezN05FV6Ymw6FJrH4iykabCMqO
xdnabSPmuC1hyCe2xMDYoljmcMGLzxogFO04gAovpm3OWkyKcBJj7cbSBNt5MJgT1Rl6tNzp4HVt
MkULQ+vwKeBQlS8COO9G8FTq1F4RYuFKjHNii8rkPTFN9+B1cf5t9EZo0Bj8fl5q3Q+gsMKOq4CY
PD0GavbKhUEQOeaRrMiq5X0Xe0tfwH+1e2LCZxuqsqmp3BiCihrgdYeFXBiMH/wmJ8WgNeIX5svX
Y7pYch+vHXmh88Kv1RzOJUwl66KxPD2MMOi4ECJJvEL6RJwkCRFVxJhEEP0HFADUCW05SEPbWG6X
MfDeRZYrmLXNa2UDKeeSi7o9unhpMSsnLPsm9ErLtY4Yeq6th8FEBpeRmxk9xRw67oJsNFXrnc8g
QI4md3xijYbjVqe99nIxns1P/eixMpj6YCqsmZNSh5i5kI7qvOQ+Ti7fX69Z7qU41Yxxn2WUYrHW
SRNdhhrpvbZjc5PxgO46xnxWeLXR1URMeMuaFT1CraN9qrO4jK0gj2MuBS3pQqHA3Apv3ULBfAoK
GoZia8cu23dtkzJ0WmN6XOy47PyxJ+ZCND1KMe5DTrMVoSy4N+my7bkFLSzqX7KERpddoKbtMMx1
fWuC1bUbjHpAimJcw/Fu8KNc7b3V2tslSlr4IdE6OZEpz9hpMhyOFsu83niwTiqI7ygoCOASw24L
vTys4vVr1OgYjpwihjJ2jokKWMGAuHDLrBi82wErXR6oy9d8jwPZqw8TtsKwcXputyNWLPY2i690
GjKg5wnGfULfwVgGc+0h6+wG1Gx9nHtyM2XugLr3QdRZeMGmZdk6z+xCFkL6K3gd+vVO+vm7DuRd
IPIqYeHL0jTXanXbeKU31DNA5JUer+NIBRCx1pkFeb5BTG2D+14mlybw6Ra6CQWZIfI9DyP+j6Fv
OqawqIlRiVUBdvOn2uXzdgxJsuUy7/bTouFGgWr8gJMu3XgN7d6BJ7VV7DXjDmswrVjizMsUj/Np
wiVSnD4iqVSG5wjwbHwUnYL+lPG9fbugOt36KkvQf4sMB6ROFruUqs/lyXaYli6U38tSiRAaSzGz
z924boOZ+/QyGZh1m8Br/S0GylUPYnfI6ubZI7O1ZVZnoLDQptkiPrfNgUK2CalWNPRkX9eNn126
jKFPnJNWPwgfQTXsZIAnzIbKraOt7/iIIj9uotoVWISyhOtDjTlqrkPkuoZcTGO9blNDZ71DqgHD
QjWjMI+om6+Y69AWyXLr1EW0yLmCA/kqS8ymdBhkGmGpVGFibNoHmSJXIxqCEyr9WKYQUACWgCI2
XfzCN+t6B26+xBb24N1Rxu1Avow2bfMqHFqoto/+GhQdBsunLcSLkk/Ys+NFt/gAFrl3tilSE082
3TLImxUBaNtF3gLilm76t6wx0fkZpdWighC9PrkQjAUI2j2kyO1zeNINOi4XCLiGu8x58W3q0Rpd
7Jx9k0HjfRqthDkk6ymHiVbTNNUaM1WyNNVl3jAMDCdR9hnMqcEeR5FLXnaGxuIAl02AzOMEeLT1
xbiPOQCTeWryDYAldS2Ggbd7nCb9debl8xcL4utd3BF1XDAFfDvh25cRCZ6mrNPHlMXhpYj65jFc
HCQp2tAEX0F9IScoAub7pu6Db52O0k+NVboCSmJf8WTJFxPU/gkvDisGH69WANxDz5S0J+opGWEP
X0D2MqoWDwoFC1cvM3xBqxW1HMyFrdzrkCngF3KYN9j7yAJ6zFW4vW364KtkhhaZYvkxGAVYwdmE
+2TQzeBb2DKAzMAExKJFC5/DaJ6PyQDVYzs6BiV2MVW1k/SpS5H5rTLJjv7QjEGZyhlv0uYQMIk9
YpFcBcxdTAmccJpuOqIfnxT1ivmp2nfpy+Lbrswktput7aGOumYXZ+CYVohd7koE0cktvbizPXGw
Zmqi6eDmualGT2Y3jpjggbWEnwYTjFdLKoGayyE2KJl4vmVO8KoOIM4AW4KDt0zsK0rTttS5m29z
nBq7zM+8ukphKXrdRtwUvuxcMRKAODjRyPjGw7gGWWOCtary9Cd0+wLga/F4BHjVXoZONDejz05N
p6/TteYXEroU4QYFwLFJvQPvFPuc1MI9k9qKTxbJzg5mnrc+ozskcUsBYFvvYs8fC3Av+gtliS6l
P2BUB+LI22AM7OXqDSmUNcMOB1oPWet+INte5abqfA8F4zjIh8ihRhdZ1O8WDjXwMMOIDKUs2MHn
6yLtZYBZDmOvcpZCYTYZ2lOY9qo0cIkuoKGrryPG6oNL4A8QWbecFi3NUU7OAykVPBVFuHeaXLsC
XsTrxnsfFXSCWtDOFhWHj0sz9rsskuvJce423JKXVrYD8hA7Vi4fJihJ0WnH6uh9jJXIt/CLHCpa
x/UJKFgH6EvncFBZwmtvABE2aDW/HLifwLKsoWk1txGyaYypFRjbctssbc1pkWlSzuhD7VnqkY30
7HIaYq4f2pV9y12m3wYHDYVmmnMMqYZNBnfv0EGp0NU72QDC7H3jId1veb5JuLgY2uFtgYL7Frk3
P8UJJD7S0EDVNBqjryyql7KRskHc0foqnYmHBrgASukntGyjDp1UjsyjXlGpT0mHVwztTh2z9RYy
rOFDGrfdfh4nvu3d2CIF4WN+aaFGWcBsZS11N2IdRKrb+oi7rzkyw/dU9WthpwDnTF2Hh0HX3iUw
ZbYDeJp9yuMatZMxvTt5vbRVO/WPGTRLC0bAGKp7TiHuEKqnQJiNB+/KoxF5BmQ0SlBaBROO/n70
4XSWu+bCUxM5Z8V+Rcd5vahlEmydae7xTmaM99IIWh81ui65e8TINS+XZe4P8+Lf6DhYq8jDIR0I
vmz7Id21C+VVRM0gMWKLJTIlAtO+YYDwMizTljtw6hik6YoAZ8sDpTTae0ilDhnyCxR0PMIYlz9s
B+vuIgO1RZwFefvkU++mR5dz64XZe+KT8Ii3HVQZjhZ4YNBdLu1SqRHmaf3sTogFKN0gDX+PfG3d
s9j0ZRuGOEtnehFaggEnPsQgcNV5ait43y1ghgrIbuc43hts7z2gr3qL5PjLkLp2lyd59DR0aX45
LpgrJ6JNCoIBwm3qLOIIy190nt2HEyQbZd2pEkPI4NcGvdgm4bL3sIEKSPVEF5Dk695437snN2R4
BHMzz4fMYTRwWflN3/XDULqUpfdoyMntZFIA2MngI6khbb2HY+9nStp1q+PIohhDg73AATZU4yT7
co0yEKmzOZkhlGIt2BCwa8MrHFeIxsQpqqZ4RIlQZED/N37PX2ojnvp5zt7GxXQn/OJwnWrbJod6
tOQybmTHi1ap+HNjRXxMJjFdeT1ZnpkXqBsXyFkXNZhIexgxPMfST0Adz5S8nJIkBr/OlzdJ53fH
EeL8lwrSETexHuLSFygvXED9WxSU5FhnjO8kt/IYBbEcCsz1BQeuenuEKJu7NFTNt6Lt1dVIc3w5
OEhWWi+6N8PsAdqI3VcVT8HL4Myw8T1gzjvCHUvB2GPLPmecRYUG4nWAEIrGf1AJ6Gh01Yi07pNM
V/+t9uIVprTZ8gYRTr0Di3HeqlS4AOPsmGQfaq5L4lm5gxA9UpAcCjGICtB1MhvYNOUtTrWZjoXS
A/RbwsjZqhYESedq8iex9gEt08En75OnrSltPY63WvbdY7TiSptOTva2Tr3lOCs0LXrG1Gs9zvme
YczjsxBOHBtO3jza82O85LrElGf6gLT9vp8IvRg7VLRFEq23DoYmT22CVLaVs937vt++sDhj71JC
y7MNE6RZyuxE7+vjNKz5hVEcOZJh8iGbxuzWTxWvOiyafd75/sZ18DGYZTeV3JpwJ5bGuwsdv50X
WK/ExN5aEQavvZ4xGzkId8km9wUs1z7CgeUbH1qTnnxBn3Xyd4hIqhRMNGaDKglNHJ/O9X6wnvw8
KzJunABFqEk6BqeENpCF9ZvLIdAphvE8CFXRrkuOEUfbqpiHAUAOsth4W2domKxmtk2Zg+u1Nwt0
Le5kvzC2n6LceNsVRpE7GS7JO4TW1moMXHcpG3E/RPUsXlszx1NfTCHhwW2DfhHE6ABrXE+sJ/Bi
IZAqLmflB8fAqhHZOQTzskohsMRVA8Zb+zgCfXIgZ0r/Jchlsmzr3tmvORIvtp3UmO9gnOlhFYJB
cIKJUHw7MQV4KVsGYGdLHHt5WKCzFSdNkS4do/tIpZiyBIKH7HhY+iQ7kXGqXRkqTIDvc17n5sBX
AC4XMmwApcGCaAqLYCSglKoAfh6dyVBlBfBu3eHkW2ghXG5vEE45ex6No4C5WUK74rxoyWfXohS6
atnUJ9+AwDGpcB+TWVC/dgbBs/D62NbbaEDKXbBEyeA6Tvo6QmCZdLftkLW8TUE0PIQoCEBy7u0d
NFfn+pTCPfbRDKp/RPUEq7faH+KvKwTt7I7yjKxX/iRCuqNEthUhLr6C8WaP8rwLCVQh5pYO1YKq
9bIRy6wPA7DEBchFrW9UWNf8mEJxZwQzIaQbL+bDBe+lh2n1rD2nm6Kf+Y5nIKgV3tTctqRO+wIh
ARakYK2B/885uoa5Bea6gfxiQj5hxt/0O0EVYnobhH1fNaEEcgjdFDNW2jlXFxD2icRV4M+8x/tU
CWB4AJNsH40JOggqDPHzfF3xXvWQo3+y6nG+mdYJ2ztpkni6a2lowmuYZeHHMayB+TsGKO+hllie
22Dyl7WQTjtVsdUEplybNp7KtFaA8dpJIZngi7cWk4c+31Y0Z3SkC735Mul0upZNkNonNDzcfmJt
T+4SARPEviYeqLukThTODWyrewjZZJfIytvLpkEDoozsPLQbQdF6KjUWhF9SZJ9p2TXMsTK1cbcW
cABu/aJ3HVD0KR8wFrUGbD1z7w2VJVSrIBUtqEtv14jGaGtmNRzNoolilo7LyN00pPHwZPhoiiFZ
GS+TzvgaYQXNiAJny/zQtWinb+iaxE2RTAsOkCmmc3JYuashnREOiBmzkG9trIKhtCi4vzhVtzfQ
0+dvJu3tY3LuQetJ6mv4MAcaU8spVKbIOtcwkhtmjApENYn3JKkDfWj7ZM4OQingtK2KhYPGJNEX
euyDokVadQPbjIWUFsadjxHy96clnNerXKT5UMpR5hEOVEE+EX/xYXOezynOZtumz+vo8q0HpByn
9MyzpMgw3j08UcNrJPSDTum3KZ8A2QdtatleuxgpP/BnPmwBw+j8osF5u8uJaiUsl+tl3uLOo+dp
yqE5H3k1BrXEQmhl5xSrL2KhO6p5pZ/DVaiHrInMVaBYswPOgCXjw2kq2xjkj83eYJIBEscLg/yJ
kA2FwHvUDP2GggsNeZB1iOAMMPtIrDwvCG8IxjWj09LzXhUmIWF/8EIKppU3jSkO7rqZ600KNB5k
+mDITzPXgOqzxUNgM5j3L/vFkKOlJhqOfoIssUKthsXtOuT7G5gR+F8pOaed1B8cGAUtj8pWWOwK
H4U79pwdvMOiJ4R616dIKZYaj1LQNsdqMRQS5S1EDlF8zGrYr2pgVzozeXgNsWU/BCARILWSC4gx
pZfG+AgKu3IqE+mhDAy/r3c/a9r3mXVhUsUo865CfMhoIyd0OTMdiKacrRJfNXGRLkaXBKKotenv
gedmz3Q07OsSju2862TUP4ZIOiU2K4seVx9YQGH57ANcTwcGdHGerjENlXQoCdL5KVgYqPo6B7hy
8CGagsJae7hDTMeypAKpCQSGrqm7oQhBGLiKFScv9QTgeTAjNqhtDF5dG8x+u0sdmA8FnZB244r5
4G2iuIZmAlkiuWWZQPbajd5wgR7mIjc5Rmqu4nzER7O97++cUR76m7WXVD5mjqMNHaXXYsUHtTn4
Yajdjgcimnc+WXucGKpFd2Xi09k7CvRnKCxO0omqx8dx0HJb+7SyQzhe8zxHzMMhDArgwOd6iwJn
4Be2cw5meGuGOjE1KfgV8SBelzQleoNjPFxOBPXRfKtb3iA9hYfcCC/1dXEblYnxkzOpFOU4CPQ5
Fq/LprvvXaxlCAZwrlYaRwVHE+xFgK51NWFeZ9nqOQRHz8cZia5tLpt7TESF4f4cPKsEmw2Dea3N
H1m8pGBMs8zc5RS4ySGD5aWoaN686zykZSQa5HSCxmBzTYCLitVk5pGQep03yqpoLUDugK2vGHHU
FXyM3UU9hrncSs3zHfEygPwGKD/fTzrEydAmPeT0G84v6iDk9Yll+ZC82VS3y02XG9hCqsRg85Jh
Xs2FP08jdiCAkvCkWdqtezEZtBJRP0f9geSmXiE87EmNFzSob0p4jUH7zGOPMhr95eRmFtZfwjVZ
xxzEl7o/RDpQ5tmnPlsfw/qcHWSBS7OKsClPqwwYxXgf1x0Mr9uAVTIwuQVPJ2vjDRAguuGJBu4z
1SPODDRRaHsACwmKLZOTFraqQ4qT4iVeW7pi2g624/YGqHynb4eRwkXUriKtYAYTzVtf6IZgDI9Y
cm09D6bvvKGbbPLhMhCEd7bhcMEBNPiU9mx9bWBQcUlWEaD8JeQE6tr6BFENigxb67u0WcUeIxek
IE2Cbo5Jsj1DunQ9hlSByRT4EjpVa3qBZA5XCqVvN+jKpvfQ8zOvbEgbLJ+cpju/bccb9LH790Cq
6Ztem5liVy31Zu2n8Y5ijDw/OTtkp0SOidp4zDlaetB8KV1TL5j0m+led7IyYW7ohrVr+nWO8/qL
9tP8k4fUd5MaLIWUtTBh9xryDrcnKJmA4BheTktnDunE/esW1Mx034K7EB5dvQR90QupNlR0Zo9g
QPYoqxQUi9dOvEjojCCAW+fN28WPOM6hsX2GFwMkBvsZCACMfk5JFM9HAvZGmQReflwgQVs0M0uv
2lyGVbIYk5XzsEJ+OZ5J7KERUge7oW/X+5aCD4c+Fvdh7wWi2yWkMec9puPocwjyUxmkObvGDpIe
ZL16JJVpq+2ri/IeuCFaUWh6T92FiaG+XzLAKCPa0pTnRYNKdzvlY84qkQ7t9Qq8FYZMUqO1ShqI
X8SBhBRPOJ7py6Rvv6GXjWAXTKjY2sH3O+iO5jIqz9MmZTu1xhVLzOIKeS0/OiMjvRkZxcBND/s9
H0u57CZaH5bcwQcqy+yXZA36jR2tugjXtTkEokdzLKifSAZw67CQ2uvKNBCCVGvn1NPigm8Zjbsr
aadP4OwuOAoFqxYgWhBhyv4ne2fa5Ch2hem/4o8zESMHIEAQMTERw2XRnvtS9YXIVQLELhDo189z
VZ7oLLqcirbbbne4nM7KztQGdzn3LO953562r23SiZFeRdf5/mC4k8qiJYWsJ522YW3M9x0gCXM8
am63vW499btDvlSBWFySTGXhHw9l5itGpbidUbI27E2kOVUI7kVwafYG/0oLZ7sJEEIRtqODPzEL
M3ftVCm3z+m4Hs0pvAmrrYoK8beoCrbHQ70HHzFqXN06xCa0N/iSSWfcKJ2VLkGSwOqiKNYECvdY
n2qMGdVqAv1Lven7g0NPBe01YWHPCJB391QcUnefNBpJtmxLnT60orHQD7a9iLMm/9pFLafYod/m
d4fCmqyjY9x/sYtS82DqoW2cBP1Dpo4OZHT3HKlRXpGwGCcKrXnNgUSWU6W7hTHiJO8zqAP9jaJV
7mFUvI8mWksLB8A9V0KExP/aHtSeqQ5j5ziyyYs2+l7zGPZJL4yowmfbhPk8jkhK1VpMU4F1yLzf
gs0B2iFBx8QDIBI0g5aTAcKywl4qWQEosY5LLDV4cWNxDJv25WBo1NuUdHIBkRWe5ecf+z1I6vSx
8BubQL8gxDTpLv8e+pI1UWcc+z0F7Ww0sZx01+uhuyPnjUlNLYIDOqP+huX7+2ggRcJ9fgHc8KnA
Uk3Y42D9Adeq2wPATVWb9j7dUX2G81hmM+NcoQ6lYLwcEET7yt92h+a2C/cUcVV8asAQcItQ9Cfi
axPzuPe2vak897vahq53FCkEr5O6Kx4MbW+MZuaIjPmOxEycG8+Um/GhC0OP39Nk18cUvy1QKtC8
4B/0sbp/mdg5JaCGznuVk9nO0qmByvFVTFpjJMrdcbxu1aK5s4hyDyLd49Ze5ZWpAgNSmmI/3TZp
23j7+ND3XnIIJ6ULYJTyXExgVD7bvS4RJCOIHR2TTUeqDBGPWztqqKCW8X40U8IeXrv94QBh4MRs
jzMDbqjrbhzv2FrECs+H7sBZt+0scrC4Vv54hHMpyo0+1t14Q0OIQ/4vhHwEWIrpVluoKGZWpLRb
t6+zfmbuFGK2zjDIfgDyQfckMUvqJsTXD2Cfy8wt4NR6SzOLZp2s6yaTgIpV9MXcZZoRRHFr0Vkb
qv3LzuoiRYwq+K2cpO1qxYvbDmBAuT2a7r4gE02gmXeYALJjEP3H46ac7dJ9kRDNJCSO7UlVLWz4
yrmQIxBfEEQVgJfNJO8TtyjsinhsFMFCl9YA5uiqGadebO4bILWH7Y60gJrYmG9gM4bT75pqrqs7
xfbLrj/OCrtXuuC0OX4TNv02B9+QDpGj3wHSV9FLldf5+/7TZwVvuQSD/xnQ7FKS+O+DUEX+ktd/
+R+LtzdKmJv/+ZdZvXvKXuuPyHb5Bn9DpZp/tWFYgWUXo0avlsQcfsO12yaId8gHDQPHgqZ7ug3+
hmofqepfLbg1bZuYin5XqfFaf4O1Eyb+FVPJCzAhxgRI+uQ3gVK/B9RZNGFAbqCTiwGdCkh0InHv
H1CpODQx/gxhqglzv9Eu4s00qhaWdkEEsCeoTN00u9mRdSlIIejKFNgO5UXzSFWanHm5nWe4yjtB
9gsUBbiR9iipQMfmvLJ8vfFopAbOUUM1Xt+0tAIikR1Oq8TLJsIol6kGOIvAi+RpPK+y2Rgv35wd
tl7YCGPn0siXdoviCDjSD+m06m9TUF/1aruY3Ne36Wv3ZLx3T1kw0td9ehXFX3p9loZnGrFOza+/
mOpfj9Cgu02z8g0pEZ1SN63ZX/u3yUP+tfyqmcJ4UN7arTN5Vgt38px/zb82b7DlAWk7PsNvvr1J
xSYE0v7WR26ucaA5OQ5yPj3EwBdeTBLnxzKIj6t6LJCH7CmAJ4G6mRrNl90Ix0wlXIODNiYJf+bI
G/LPDid9SM1IpbIehxsm/TB5LKorazdVSIeO7grtUjed9fEdqprHZpneHu+TL2MP5z75so9ESbYa
OadSKGipgm+8JnnXk0OrREW5nBd+2FQ/gC+fvUzZrvNhbf5Bl3lugViDs/xPsEBOQlmfrHkLuPzH
kf/vswrfe40no4CKk4U0hm1aCs0F3w9Qqu7K1EzNMTn3Eg6MnboT8dgQSUhDdr8/pyN57tMGRvqf
/LSTBsRg9gHvA3mDH3JsUnn9/uYq/Zhv9DbSA3IUQS8Oni5iN4ZEwxa2h4kXYFqFISSr0saVLcWf
73vVlBv7kwuYDPp8U3ITRZhu9UAPDp4CXSmQBJitHfC5QL2MR7CZS4XKgy7aW+upeyULjN5R6TQd
oa2D7tJIcZJ5cWMDJ9qIzTGoLGf8HM3TToxDV+Wvd+nbBuifSE1QyCK5G63HE2e/iO4UAM6A0uhh
fmun9A99+4WyWDcBEUSqlYqyAws6QDaa4UMvqb147+xDYd5ulvt34Biju9Eqvj5ETp1DMr+53Hw5
PhXQ+esiWx/c9nqj09oplqHTLKt7CDHJNi4nQBse1fv6FfjGRf9wWGwkYYoD8i26Tkqhgzo2nNux
j2u5KcVxJ2AnKGNx2PrHL/SMbl0YYaN3qtCb9+IleyleKujTodzdONQKzPWrsh5z7LYe9fykFmNk
NkwqEWKXBPlIVIZLQRuJ3OyrtojcGpayDBUkB8BkEBYuQpTbhQJG8Ex3yvlpHtj3n9P8Z5zmc9ZE
9ld9PEt+b2vyfcvPN0ttGAq+skFvC0b7+48v205FHHenU6vevB00/RLyYQDhk/o4tauxhiC5fo7f
/9xHDg6H3+MjTxRTvzKZppTfMhTJ+zc4IhJDS0gAZ3pQe73o3FrcPhy97Vo0zhnj/EPb/OGDBofD
P/xBQzY06aRy9MigRCc6ITT5fuIiLd9qVl3qQRuGoRhbVBOzSUzpmBwsKf/Or4tuM53YtQl9NHBb
tGwRGjeJjKuqJ/OujkpkTfp01o+3BZ2xaPDpETUX87gt6dTA8oJ5KVqgtxYmOQ6TzA2T207Td76C
mNyZcRvydfzqdgYTlElwQBXFegCPCpxFVHdgDSFqOjolkg2WINexydxd5HKYtY4ycpTHLhJdecnB
EbaODjlUt8qeELmbuHny/7vQ/25K6ofb9ONwD+aVqqVixynXRydDMSMnVczoNtgBzr2pLqxHc2pN
tceC2MC6ODy3qy6oVtEZac5zU24Mzv0/+ZQbg/Pt3z3lcsUNTcaHGR9yd+ZbwJ/aCDevfEJZYkNV
9alunC00MZ+bjHNLa8h/8a9YWufuVeZjP4SS//C9Dvpfvx03iC9rGhLE8n8Dq1XTaR4fDwmcPI+K
uLiAxB4pEiQzzmQlTpMznLyPnzMwJxsrM1tbfk4/31zvZ1tROso8DIAkzJ6LWTXTcdtNgYM8AxDi
BKOAAodD1hEG2mKdOU9Pc9cbBd4c6QJHxTMtnAfdMZ3MWe/FwbHPOvVDhviT/ft4wUP7UnUWhWDs
S350kmvsX0jJ/Mr2t5dg6hKBIABU7UcBpja7KublRUXjDSKepRPeTWZnFqR0OT4ZvCGPEL2W/7Jr
ObdghtyR/+iC+aGD8GH8T+w4H3aAsd2QikxZMJCacAjO668zDpk80AF/7LzucG7TnxvjQQoBTApc
SRXzvXe7F/oh7IvdbQlNpeaiTrRF7Qh9hjF+GPSN4wiQ4W2CVN4RUUva33aES+cIZM/tmNNEfBiA
P3zHnJ0x8sMfbdY/O2NDfqThDj0RHn8YoNps7DaJWCEZ9JiBQlgswqmO3Oc7MCI4z4/u6J9eJQNz
+S9fJWcHYWBXf49B+FEC0cbZNRCO+sYh8v1Ej+OEHsS6gDbT/Qp7eOEfgtVXxIzdR+j8nbeN58CO
6loXX8RV7Y2d6c3NmgYtp4fIthePU3d6FzvTz00kras/spG/XJQ+8MV2zd6q8yMXpQQTqKY5aIR5
ZTidv701A6rMrbtt+a2e54t6zkZ+NFeVr1xRJHrhmWCipz1bf++PnfuR/1pOx1/gChT2NBTlNHFK
z7oLCU6uQu/qfifUS9Pr5+RLprORGAmAnTMSaaKbWi4NPM4EFrKJhxLr5caJ/W6x9d+OQgrE127h
vVULcEr67SWpqZGH7/yWr0JXv9yjxiOCWRJMvJYBNB3hfYHzlbdPhPVquW87TjtPVM68dkMfgkVn
/7wJaj/iXU1HhVL35dJYIe9zabkT6KhmNifURIBCQTxp53i1TxfTDCApf9Z5Ru0jYhiEy+wh4iNN
17ierGW6TA2U2UP8vp83/kMrujn385KIF9Ndfjm4D2vLeSC9JR4ur1MR0FewzJx8RncPh3HwwENL
EHnGfI7CL08fz3cy9wZMdZY58/XNFSJodM/4hmN6ixpe9Np7PKBCsniFIhjJvkZUCOnu3UUjXu81
TD+tcBzusXg1eF3Kq9BrW6ZO6z8uGmcF9olVxwHhHsTjagETplt6ZIcutssFYDPerHApTc9Q5nss
33tabNBrFP08XsazBpyCoPLjNPNYjPzuUiN9GC/7+fhCfqy8wlCEfN9L7nKQns7r+osRhBeW8zR9
b5z7e+UqgkTcURynXNJNzRgXHtKGj96XZLb3TKf18tmX2m3cg3ucA9VYMcwj0TkzaN97KMGmiL0h
InsmcJMUUr92Fj5shIEXXzRHYP9ydxpO7e24U25g5c/yIHIuVvT5+dny4LmXk4B+m/mXeuapcy7R
731PuGe8vnOWQpeH7gcT/W+xFOfGZ3DQV/uy3HfVaXzkogpXk4uDtxo5IDzFV9U9os6XivlTvxTe
OGAPgB70N5fLObJxZ4bnvNEauPk/jdZPo/XfabQGvuO/clOesw+DBOy/0n5qElPxK2NOWQsGfQ13
i16u7w0oSPWQZj2MlTzMKlcJ5PkIB4Xf+o3XeEiK8DO97/zOp/Yk5GP9vOSU3J+eJytS8rFeHP38
KZupvupb86OrCdU1fM2jtchLvMiL3ZHXTifX7bSdjoTp4tC4Nj8jPGrjioqP1ogJEr73jQvjh7Ns
XK/1jHnrPQFJdGGo5yQ1g3h28EY3Pado69Ityl8LhGOo0xCz4zGA73Kxpms6a5y7p7F4Kvi7DPFx
GoK3VFiXOafjdRJcXkNojWPUOte5oDnTSZb2unwZB0ex5KTNnOXl8uGLSVJg60x3uA/3OdJtx9Op
zTH9uriHtcQhnzFx8AABBDqI1rzKsXmXF3TzzvHN4wcel07F6+sr1dC5iD3oh/1dkOK8Ahb3G7/w
5LBs3fqudHvf9FO3CKRTYImJe06mlvk8M9cDVz6yOlDvVU7mn9lrGD2YH/iWM0/PoidnctG6ssIp
p1GfH7xils2soJh1bu+NffhaPGC8osALjzxjuvM33tYHhOVm5NdTb+smTPjYnfgAdk9/K4OtPyKZ
EfuRV4sdj/NsPxeRd5ymQcKj3TRZEfMiBq9cQObdeop/xAVN/HLZP44qh//rF2pQeQe/nh293sXT
Dz0Nmc7OM8QGb7rAB+Nm+FK5KqDa3IbJd+/hvbkTPO7Sa+BBLr3xhRmA7CYRtJu1fuGGgleSOK5Y
YImf+3uhITkqMvA03nbqlLfK7LgG2YdqmLbcB2LrbdxMkACG6vzgq/NsGjkO7rlXBpmfev5htl/v
14qvuNmcd1pduUgeie085VX5wmIJS9eTLk5EeuSQNyK6b/mdVge34x1bqsl7B1lS1vHe2zMUC/JO
OKD0Q3qWZ/I94YZw2uXmITEwnSztZeRPbdE65m1/0fhONNvMEACIg23weQB03lQMElY/TcWf1lSo
J7L0YULww7EwDHbDRh8lkYWpaP0aQ1F7ZtBi8Ds/vOr+djCE7CX6Bk6PGI9hIO2D6ioexKZBGCii
ByWRubGfBiOUYAlYWbTeDDR3/lgTDjTu0UMWifU8YRPSyhXM3Wy1Xx1m5mPHetadkDzscd5fADtw
2RUbL/PHeM/EF+xe2OV9SLlc/UJx1trj9hrVkLk92wf7gM3njwPQV7PtOp9R1BfWaedg7bzP9wRo
6M9NqsQlfow/6OK0gKlXeiDVp+SObgSRPPpX8nhsPOPl6LduwbF49I3H3eyIVdKxkGNX2kn5ZQrV
QRkr2Lkpo1cLGFLcOoj9LeO24b/hipluvNAN3Y6fGy8PNvPI2/l1UAbqs7S9CZY1w77Gbh5sb+Tr
4JrjdRsvuoo4fIHUueWK12F71Wf5DhCJ+PQ/BEjJBCMPRgJ3xIC3C0mVf/oEnlm/yWfkfG19+e9m
vvPh+pqWAT/5xMhDfAZifVr7mJedD10Q/yZcWeKh4e5zTdxjximw8xuuQFr90N1yH2nA9yoN5P3I
zMVmjkTjNJfX48ufXCd3kvMs+cmn7wt5TsjXYWzX7TTF5EqzO8GBmJBQiMRlMkvxGZZHIf2HHZTp
xrye7a7ja/0ROreZxtm6X9e36vzgdr6kVm9OTk5HZC+dGSkCoLpNkDELOsI9Cadc43FiYL9N5GHz
k43O3f0akQusuTxdNOZrM5XrsWMOFHZJ6NGkKiqhuPSCXhtCpaCQuFtvdBn5iU+jvOfGVzQ8IXM3
4niXR1fJgVD5IcoEu2DDkdb7vZvy2N4nkyAdCp1rbX15VEMJQZ4CEXkOgdjLrntXFUvLL94NHItQ
bFchTkPvGJfUducb9yYH9RPsyPJkgXUdB5HLMR9yroUCpwTha+FVjJzBSFKSsckCQYi4mgSGsINy
Ro/qchLcrEqOyopjbEVHBVK5IxfaIvdR9Q1uumaAaq9g2cv9hSoJ4KfEH4sNQKjFdGHPDs69vEMU
fuUlc/nutJlSz+XIbdggXK1beSgzk9oqvMmVzRXYge05HH2t40zIGhzF3TTknMcvm5IKn9Wz8bxe
qoH2qL+YL7Xbv2xYmbWbLK1lO50RV8PBKANtRxO4X6mzIJXjro7+o996MJmgnmS5mwCU2uVojiSG
J94z7MP7+05cvVJOFzd366fYubs7OK94fSETJpppfGeu3YX09iAbcq5liqV2buWnlPxHzmcBZHcm
pHukr3dvTyuXNIgrlxk8NFP7csMMW4xUiT/ds7TklBquxdMrn3xTcJjmi5yJkbZQjlbI1CAYzWxG
LnUhvJ4lwCvSewd/PN9O58ykdMel7t9ByMVEtZwlFIpY4CyzHHrWa4qBLfEzxSTIZ5NAZeDGc/Nx
RGooC7gtsdZcQ/QMzBK5c5neczw78MZeerG5eM892hWCkLVPgztLU96CNNT0gDGR8lJpI+Vtzsk8
GCf4y2dHzyCloxdWVNBKQJ3klK0rPe0Uk8gNKz1UuSmooJzik+5Rxh5yQ+drDh9/M0X3wj+61a3h
q64u1KWKgW3Wm8WE3+k3hSTG2Ux1IfeuKVbSTTWWhf+Mrs8dVgwNpZOnilWTdgyP1YeLat4EJfYO
7/Wqv2uC6oaGrlUdqA7WjudhCQN1kQfYaSxzjAWGrxeLDQbNS8htwlt3+iLMsNF8vuiutBvtJlo2
X9S1sUqWm5mxbh/yoHNGvMr2ZIqUzOqlTWwgbaG0w6rDtUkry8mQBAn71sQWfnvvEb9tlrpTETHB
+0n80U83vsUmk7MkE4z41gvV68T2/uDzLNK5La85XNKqPOsWWOZgd7Px5FXupyRsXRJ3ew8PNruD
uxQfm7z0w+GhQgQPVTFeqbDNLd419OLAwrzEbOKeQxuSLP+pEgK3umJ5Mk/M4Daon3cENYWrXRHH
sf9lCBQH6oxsKKuQdKn0bvnZ+nKmacfC3WhwNfb4vtLZkHMuHfYSIE9FMpbolIWIzxBEFz05zhHv
mAU79o2FeeTLg7YV2/RNErJhMLasapX8eINbrWBh7eBAuFW8r8FC+pOlTNJOTmZsg+/OQ67m5PxL
uOFLT7whxdoxavLlkJsRK9jEHLTes9fkdrUx2DZh6oYR2THmOzG+TB8wc7NQpIQzzBUrIcW0yYCX
wBPEqCxgIJbry3CnmSkOKuhyO0G4xddpZKZSDHXyBaql2ZbNfPryd/M22At7lq0VwJLZfTs3VkyX
TLo72yeUJrnL8MakOMBSWoeuNeP7tBQt4KrfDtTOKR4SLkEGEcbacsd8y8M1uQtno2sO5kV61067
hTyY5YKT7zAiNAlPTgVOiZ+50VQGg0c20TORdz2TpHyRwznEl5yNGKOt+UvNn3gvciHT+uzBYkcI
iNPBENAZuGouimAa+ZkQu7eGRLXF7DYUQkrmD9p4lvI+2NLq7IhX1jEDJEdbv6YjnXGWEXL5IEeb
U5Fgh7V+K4+h0a18rvyrJeqp/G9jFgfatTw5ZTS4DQijiAZ5tmDZnXEIz8bY+iD5+zPG/hlj/yKq
oZ4LJwbpeli+9zCuk42LcX7lwVHj5D1JM6mtzoEyzwcv8mo+FE9+Bi8/g5efwcvP4OVn8PJRuOqj
qIXMgH4WugwqO+ooTTe2NN9ADchJz4IJPvGZJsBznzEo2PxDn3E+CBuUCn4GYT+DsJ9BGH7XzyDs
jw/CznrRg0LVP+VFT87Y42GLhqKUSWp3VEoOQj/VPYqZLJxny/GFLKxK5Bj1R4dkBdVd41RDLIhN
J+SNYcz3NOoYBrmmI3kYmd/+ljUCp2e5L28yL5uIt9x2lNeH45z0Nv2SHgqQpA1gSRMdoMfc3QB/
kwkZmfP4lmddyPj4HO7r7J0Oah1/3js9W/46VdI/REb/peUvdaA+9a25A9AIggoaUgHoZX0fQR6q
VlO1di8XP9k68nUy53Z//3rfi2eSqjngh3v+ULhk0xfABA/8O5apdZnvIw81O7rP10fnouSptSCp
fjtyLoASzLOL7KIOrMv9g3Y5Xo9XyEndFl5BQrsEOTKhXFWTWnIuLy9fkLpwLslq7pxLUlHH+XGu
zMCkzo9B6Rqk+hs/Jzu69VWRz3rArKUrISEdwfXWd3h16xznX9A5unp/v9k6N5QBuNaR+xq5V+/U
ACCg5Q8ACMB53EvY5shf3C9IfC9RyhGvr7EA+0Hlj+z/feXek7wjL2jIGwbCCSqkkT/lI/Lur+4Z
i9MY8c57n394hgQVXL1+Xpn8cRb9w8wMYnuI4O3EShodrLL8WlDyEV8PXufmzuPE8W9pxHlonY1z
3Tm3p172APCy4y0d8C9LEDR39Mh4SNW4MBE6smzXUlzxYecmyRdRmOBeYnKu969AbfrTqL2DfYm9
9/4M3PRUQv2VU/3hTgZOdTfuESnRqAeYX4vH8A2YdXCYT26iJ9QMrrSr7rL2oILttq4GxNJEecTp
VLgJncnKuqE5UNegDJHdNN1z/mJS5HNHYLFjUSMqlEATLbQr02shZv3y+QyMZabvs+seOOp2U0/a
ImRv9Gs1ok77JkugqXiB5ttx4aBbRRtxB+m8v/NGbnKT3KDq4MjKHeyHgcxpS3zw59d0arD77JoG
bv2+giEqKWRthQqVLqhEUQoZ+/ulBY5L1vMAxDj19IQ1geff2aseXIi6+nDw51I6PaQoH1MFrE9F
GVhTRcylgomhRnSghLlbUTPCa8oC4wstqmeWAlxAZ8Z0cLLH2VaZRCOuX1YLLK5XFmmpG6wk5Ken
ZCurA7I+lAFcOnibawlfaqnEhffUfsCj7S8kGq2+2/FTlrdlkRnWxaksp0s4kyx/S5C9XO+RSKm+
B1XhbXR3fLW5rexFqbslJI4knvtpDPy6poJZu9GyI0v3ZF4cvamE/Fii4Lin8MssWhROa+p+rX8q
p5GElleMlMEJlmS7Cfg1/ULiFVpvPFdwETIKxe9FcFi8vobe+/vd8i0Nri+zxMkyh/2HjYpc/tmy
B2/e4SIGoSaz4zLnLc99+e+BzDd1awoFzVT+LqtAMldOeZHkenWqJ1Oy/SeXlzZokWj0LAr7MUs+
dZQTBoF+3akc3sMdsuKOrJ6hXCUiTAmGdz7HYtwUoncKcac4d6l7d3eTu6l/ukNs4tXrK7IhJxv5
+T74sYf4i005NWh+ON9h1o7accOFltc7aMbxukCaBW2QSxRYUDFJx6X2cOZDz52Wp47AD5/687T8
d52WZ9fDoGrzu6yHc8ZYGzhPf9xuOWd2TyDiDwv3p9n9zzK7Aw/pP+xUP+conYgiPqyuf4ejdM7p
1AaO0n+K03nO7dcGDtJ/rts/kdmEX7mqk4kmGcUMYsyBdTTycgPpCK6edfW1BblzkXfT2UV2U6/U
KSBv9w0khbdz3pIVimy4FbHb3AGjF9Ec92KazsH2OIB9CO9eOmEENVgyOKsCNChXOZmY2AGo166S
E64iE7LLYHuHsF4QJWJ7VQR55sRXVelcwe2/pFnzjCt79vYG8dmf7PbMHxayLWWiqopJK++QAhAJ
ijTaSwdL6UV2i96Vqz9M3EfpmkssbOfijIvqlvCDACSZJgvzhBUtRbOSONDYl20iLew1zr53EMnc
SdyebB5w4wtAVn66sgn5JeSooUIuAZdAeQQ83fyLVDQdBLnqHMzAUH278T535M7e3MBb+FPd3Fha
tl/tuw8zN9h3vZJskB5s4euYkOxYXN2T17h/JI4Ge6eQBQmCS52MSytO2cnL4PKqoF1GFcQjZ8IJ
eWx9diWDLVKGMBntDK7kwp/Nbz6fw7O3OTgz/4W3acgR/ew+B4kCY5xHZlORqik9iSVN1keSNH6E
9XqWyZfn2Vpznr4sgw39o9F8tiZlAzsNj1w8A3bkabkghybTCr33dRzUM91PL7WlOTUX1jS92eyd
fPr56Mkr+uyKB6fjEQm73Oq4Yrht/QUJvc/fXv9hmP9hDQ5OsX2S67k2wXpUNmRQTtKL5P5ZNpOp
S1Rh+JmBwEQwD4SmRKLvXHXqqwsJG5cR/Nbfutd1KsbvSI+ijgjDy1jA4032Yix210cPiSKwzO3B
C68/v/Az42IP498OEfjtkXFJr77QOnZ1LsD+8anxy8DYgxR8gVwVypB8wGJPF/ERVChsWSInt0cK
deTcypVxJPZ+Jq/qz5yATraMPxj+MzIZzhv/f7uE6+aucr4U+LSVw1XS0CYzhFui8HnlXHMW0uB0
Qx7vHVldYHnvZ2Z3LEfhk9UzpHofFcdRrGy5CaxKz8U/2s5jSQJYZou/ruRfWhd5O+y7bIJafpGT
Nwoqx/18ss7tO3tgxv/z950tLckHT/m37rtzy3dgcJvfffkOjO6fc/kOzPW/avmeOR3tgQ3+Tafj
OQN8ymR9WGj/MQb4h4R5lkUhSiqUwPw4sMAZQqG1YR704HlLe1Id5BD3kGx8wNaJG1yUO+ydSy+F
LFKdIVtQFWkwfm3YfvnwgXXeHfdaPhp39NciC7+O6Sg60gvbe6sTs9dF6o2nGWB7Cee3aabqIJsC
53lj0Aj1vKhuNpWD7toW6UCCmZKeLmnh4dQYT1sXcSUn99drhfvQ3PeYu2gDa4HuJZFMSldO7o7F
DbIPbj9D/IkMckzCPvKVKfqLzoYuEoo0MtEae9o0If5J/dhLgVjzIN0fGg605iqu5j5JP7rkgc+N
LbybZwZH+9529WUEC2XIzLgTOql7mmmkxV+gbMohAIcjvyAl7ay+KqduGtlbQ7cxf5k4j/+/iiW7
sDt6y8e+PCPQZaU34KvNK0v+LL0m2YkjOxXlu30tHR779rW9lM+BP5ig8JYWMED8EuZfUMygZOgh
eE0lnW5D0dHeJavsUG7J34H705FEW/iEjoH21GBx4FX0TmWOHXxD7yPZyQHVwUfz+ZD9nfPpl+U0
OJ/SjZo2ecJyUoiSSud548xKcX27wdXDNaydzPXlH+QaSb1s9vXrQ+8+jAXMdQVOz9PTKww2nOGx
83r1Po9Y9YVAC5Ulcm5uzy78wbn037Twf0gb9dEiDQ7VsgqztkiZxZM7LzMV8ktOmnTfYv92dksP
Eb1ENJCfnP6I+b19fkZQxbl6v7+HeuDtzYL7KSEeDmfSw6Ofdjl/f3+nl/BmKt5HlGPl5M41R+5n
cUOLHqJgfkEfXhbQ4CbrtfH8Zuv1zhmbd/buBif6n+vuzhutwVn/02idNVoDt+QPM1pnPYVBjPm7
ego/dLRtFX0t21a18Sk58cG9CkMz2vVIOwecUjXbfUMIz2mVYxLmT6aPBO78jI3+IeWs9eEjB7cb
aaO9GWt85HaivnaKBSuFVSHAsn/Wt7SftmobpLFauUmSpn52hCNVV6Ea1RMHUe3HwwGi/RIhbDFC
ZD1tNfQAS9FmPeLnk6R27EOrnLviHzoMv1yxPnDl0hhNp7DGcMJE0tKHCyRnK4rZ2OlX5Af3NPZO
C2hA7p4kKGG+3sDPf+YEPmX5f+XQfbiEgUOXVhO9N3UugcBamujrjScb5SSd3c6RtDCyb3ADTugK
7+rmfQcW4nMfQJNe0WdXMPCa0q6p0XDkClYyOn69WklCxAsfTr+9ZLW5m8fO1ZmPPDfuQ7fj9x/3
E5P5Z3c98CfqotkfRiPuWvVLPDlwYaUg90WqowRWUAaIodJie5zC5NM6B3dNH590DVPnKgNNELkA
JPopUyK9X4O0P1kOQErv95+P1I9t3YflMTjaO6sdjbSMy7zntH6WHiZeGW4nKQ3p0j66QSvgIyqc
S0my+KJDLCRpG4N1JeMQ2dg9nd5KT0Be+kHmYwSN6Pf37zfvn1/p2YUs5/yDwfn9F/LZKR2cpH/Q
lJ4zk1K17ONA/fFm8txuHdj1FDXoQ1KwBlNndbmcfr5uzrz5ENv82978JDTxyS4/4SM+LMq4GxtK
eOBIYrfUbGAVmhKISUSyih/2zlJ2wUdit86BVDVQjsGvAd1X4awhZ5CIp1dZcfjifX7H5/b0EPn7
x+1p9YwTMSSR/z2ciDOn0WnwPszY73AanV0kAxubHiNzUlRykSgCKrENQF68JU6AWkjqW3kmjJyv
nUvMHxiA6HoSIIkfrsEiBmAZb+jNF2c8k7PXNLSm/wnXNLCvv+dm+k1imf+3qffV0y56yv7iNNXb
U/OX/P0vN/unfVTvo5c/g/SlOsED+vval+to81Z9VLo8Pf+b1KVq/NW2TZMKuGlr1kRVsM7fpC6V
v6qmhZqLbVlwXKO7reBb/k3sUhv/1VARsrR1HHYUuCWp7d/ELpHBNFHsUWxtTBeLYpH1/T//+ztJ
k3rw+8d2xYkhd88vJngyVqWcjGUCsVB0A3M72F1RVfbRpsy9cLPT4H+KjzkldOWY7MShrIxXbWzF
IKWbUJlMR0XfUmqqy70yH6d5iICCOlaPEKG3fXIZjux2Nw+BXOqvW9Tey8uDNR6tlXh7TIIwLhDF
1A9l+LArLOvgdGaXvRjdfvtcd7G1sveZajmNsSu2wqzL8bxRqnzzfNDUYrMcaepxbmn7HG1dM/R3
WdhOFr2SKTs/VFOlOyBOXU2OhmcrSWzP+kovqlW/r9p6arAG76qsMltnV4VV6mhxVh69Y71NUmFs
su3xvT8W/WRptr0qRWTjYmrF5iT2CsuewE5lxqPD0Y13W10J+ollVk5pGK3ylpU7Gx3txt61OuyT
TW5NiN0Oma1P036yHyP9G3bhV2uv9bmzM/rxeG3mzVhFt6aJTdJ15jYxnWNbjQkgRkb42jR581Am
/aF3yj6E8qK3Mlp82ratxcG02ut+sjkkQil7feMqzWF7mTS1kbnjZlQs81xHfr7TSkqlRROFobtX
kCEWaNarbhUX2nVR9eR6Nxt9EZpKCHCm3z326mhMmnRkx+t9P7IUMe7N9CVv9YReji7b3th1Qe9D
l6AZd6i01k11I/6ajpHudg47u4lcNY+QpVaKqpqF5ahMRWJrW1hmesXMHDUP9XWy26J0GtnjMWw8
MYQ3h8O+Fq11vKi17cFDGLALolwb+xXCytdRoRcvumbXdM+Whwh+HTV77Pfqdnpkf0HN1U2O98dd
arxmRoIwM8RrZu5FljLa+WN9ozZCRbTIs9StdpOOm1Y5OKP/R9m39djNK8v9lSDv3KCulIDkRes+
96vH4xfB4xlTokSREi+i+OtTc84JdvYJEiT4Xj7DY3stieyuru6uUiq25zXleFbl2tphDxNtrl5G
bzO9x1osc7/4vIThRnK1VjdTbqugcRTLLWtPkZcm+72KSdZJQ5PaxDsdu2E7LtZqzJj0cAu8Iykc
3r/vxaCO1OTqJW6FuM7nBdKNQ3njVbiNtf3rlAZlrOHVvrWw74OH/YX7EcMxpO2bpS/cns415GUq
dzOaFTR/N04folhetmVZDhXndO80hddxYNWfddHzPgsph/eoAHDyHs3wNVbHpcDwS6qXputGfxY8
YOipIz/sSH8MeZudVG7NEW4sQzNuejzR2d0ESG8maz8cLb7zeRv1KTXsR0uzg5r6s6kYaSAVWaMJ
n2Dyny7hMET6acL0M27lx1yO170qDzHATD2Hw/pXHPNPMsZGVO0D2WL6PC2UwcEdlEKvBtz9Vh5a
ncL1YqsFfF47aCit7JPT3jTl1iZNl658XwaIDBV6PlUuuY8zNjjgc212Khg0uOG6/eHxvq9DW59K
yW9qM+PQwBb9bVL8zSp+Vdf8Vz6z51Xk3W7tx191Ydv9nMtq74m700zwd93JR3gOX6Lw2VkkYtl9
G0hHuKzurCb3vGvPoh3fOk7QYuFx2ic1nHxNStvXIZHlk9H6tdDrO5H2fo0gaI29poKP50K529Aq
+YqoPu8qZ9XfUiTkqFbFd2lfIFgEFrarVZdPYo1YDvReHToeYE/PZ6Db0fndMubpIY0SnuD9VJjG
09g3GmbguzZ4zE7psT9WpaLNlDp9FqP9lfULlgyK8rMSy3A7RzreTfXywCe/7hOfkSZpy/rGLB5P
hKVjsxWmuqNTuey0K54Wk7yNKz0KldGm7vLh0db2LERqm0wVF0Prgwjte1fmHxNM13da1HQ/5uHN
wpQdcWJpjzzS4lBmBo5JmKKbBwvptpKKM/deN6TI9m6Zl6sC+yd4Ctlt1tfLNZ9TceUYGRrWpfpQ
Dv66Gswzc+ZBE4EQovtu71j8U2TVk0yK+ar04wKf3vXnOHL5vKgMgn9rmPcrHed9b9P0nLT2nCY+
3FXLmO0563mjKd332XxjQ36wqYRy2kDEe79mpyXnH3J1+Ytf8/tRmr2yTqGThGMq5qQ+y66HgJL1
+lysy6sJ7lOW6nYY+utJb/Br39wPqbJ3UxEICsWW3AW7QQquH8edJfpx7AtwR2l4tRQObTC2vqIr
JhC/A/06nphroZRsoJ48lBjBwI1qRtae+hwSAi5R57KDqYLyfpdnkEQsAGY3bC/ZmTx45z8VlVcb
n++yBMp4kZKLn/JHxDd5xyK+s60sxiL7tGyKQn9uU3iFw/3f1GxXZY5ewKz5Pih14/utPi3JNh7j
RB5H6nnDathlkkAucs6vtDf2o8O0DBxIw06qle+StBC7fBzZrovzH6W2BzlWoGS0/cN4vu2rrp+u
86UnTbXOqrEmPQ6UP0VXQxzYlHvp608S4r21Y/6oRHFVruw2JpWIaIG2lZzOSO1DD/4xHRHuJlrY
+S+1dHixCocRHqajonkjPMUbqNcsP2YqirFRjBL1JyTB5kgpLDO7urMx+ZF3cju2nNkELtRJijN1
NMrO4Q/Llgg7idGmyTIdYiJ1bDLOMqf3daz67zy2VmMFsSg3DOuNlbO4pHUiCbZ0rCv68jGtpKrn
IyXIOOpvmjim5GVGyEjjwY11V9Jda4RPdn3HV0wv4sMaIKfUrLAWTVYef+UUdgHQ61qmUCWnQId6
TE/ZRNYCC0OZSsN0MtYGcuq4mWDRmPv0FS8vVf5u44Re0a2rH8I2h0djevoxU9yjvUauSHfAD0UX
nhdWDKo4M9KVaSOlz47zMkdevA3rBN/TjA8hgdBWjjP0OKa4h+SAPvZK7SUXipsZt5sV5FBG2OHp
PaG55vJnu6UZ3VdKvdJEriO57+nSG6i6VQN9D9O4ervvhK12EYmvSKdoIanm8nwON0KsFcaz2n7u
8qc0KcGo9oUMMAonfBYnPQ4F2NyMr+aU1iIO0Eqtk9HtxzZbtluZUjenoM3HQsITQ2pW4fFmcSqy
pu00Sw6VyiZsag4SBsSmGhniwhCRaO66dlnMg2npgiC7AF0/bnLb2C4zM2TPLBdQu6sr079PyfLL
IhH0rwk3ij2HRFh+qdJcq48+x0E9AEI9LMQJ5JOYtpAubxfLbztDMmww1YtfGdJOXDsJGcVOd5M/
GW9nkH3pyC1sxZaidV9+pVv/sA5VsD+tkkFeWk8DdtJmwLJdCHjoed73w56oMcSXihd5efSGrOI+
VtkIU0c01St2tGvtG6w0td1pWKXA6DLzIrxNMjVPrSw4a7gpk+VQznpMm97Xc37X+QB7XPQh+vU0
hZHqxtbCwrlmJOW5rceZnbqWCorrnSf7DpBZHoiskUBjUsup8W09wG8XiGaPmy6hXJ7VxA4NKdOa
QxtzMnaWoF9V0m33y8YndmypHMZLojFf+qNbrWubaV3UsNcymvoQWKcUHpqvhoZncW5W1cP1ZIsW
mqqkXH4mFdQb0/A9IFEN45W0qTm6YsO+VtDxLW0z/e5G4YDVMjUudX8IpoCj+yDaqWkJN3sdpIPZ
VrCXWhjYNRtLbgJGGS9lOeQ3g3frOeZhvRDD5ic1ItoVG3FwOTHr3uJxX5UxspsYqvTMxqK7ohXC
Fr4lOdSdgSfOUvZdo1oznMu5RR6LfLiuRid3rB3NMetL9WJGYneGVtAkhuj+LfF6/G0Fg0VMR8QP
ERi9IY4vf6dtBkpkwPhfY0vLv4uOYWgoS8lH5ZyEXj5u+V0oR3FIZFo0uh/ifh4mVA2JqhxwT58e
OyYhF5kZ+rEV/UgaiTByFhtFATLbu7qFTz3yyoeuyqoxbmx3RM3Vw5yUwwdq1u6gFzhHz2oQ5xBU
l+8McuVl6Wk4Ft32QVSxXpZBbudiqQVUeEnkO+IC9oM5AiPhQ3nhVQ69xdlDjSCdfiLtjLt8C/pn
vnkITg6wz5K67X5oCj+0arTX2AWx+2ykorGDRnnCXPk9wI1400w+82+1aaEQufXQ8UMJtavQnTmH
2X6ZauZHU3TqcV3nBzl5ecN7HPu4Zmw3VMjlQxzFLpEMJtWjrNN9us75a+jdK0ZSuougOTlUsjzm
nE17xX154JpisoPXaJ3Pff9HLt+FLJPqVk7J0CQugfKyMOPzzBfUjmsemjX3+g3fBBB1qx2WCaXf
UEmK8sLaJN6t0kAaol0YvrgPpyzdoKrfMzsc/41++P9iXW77P4sysJb6b99/7I/S29Lzzv4bN/DP
X93rr+nZLl9f9va3/s8/+S9/EKzCf/z7+9/297/84jDZ3m6P7mvZnr5wSv79H+Ff6vsn/19/8798
/dvf8rLpr//+X/8oN9nvv433avoXZuW7Ufp/ZmJufivzv/34fxAxlP0DxRjQZlLREua5oOz+nYhJ
KP0HvJCTHIa6sNeFgf0/eZj0Hxggy6qafndpQd6gDfU/eZjsH3WS5BTETUVB1sBd+D/xLv83Hua7
nfVPFgYERs6+/0v+U6dNK9LXeSnrSx7vsWJs6L+fhH/he/5Xficp6b/O2v7zr/5PfcOh4witjowX
HSbT6NRJXIYqr87tNGAAOuvSJ1WPxV0CXH+bAOVf235KP6cUwPEs+wiP8z5hDNc/pR6CBTpBEo1L
th0ZU9NRLyBSYNhb5Fdb145fWW23B5OM29aYrerebFtXB5rV/h7RWz9UkmMDeI7hl1zL5R0XSv2Y
k657rubKfkXZpvtVM5TUpMr0oyC2fq5s3J4MletPW8Vwv+Wia6ro2vd59e5SkWKA8fzGUasE1g9/
DYnzU18SqMubJHsuCjd/1HJM9qq3KzSaJQUCq3u6NaUxE8qD2U9XUYp0O4muWC5yTSbR5D6Mh1jA
XXlMigW7QQMb3yxlmKEzQpT7DVIvx5CsxYNlkX1MGrslNWnhPuZcP18ESbBbXm7yPmUtNKJNsX2G
KIe9a0N/vU12u85rNeAZxSI/Y2mmPM/EzA9lXkP6PVlyYBshrmtAGQjvhox/cbOsv3MeZbfzdb0c
poGFu6Isct6MUbR3wmbtbpC+3CsypYfazu0tHKLhmdEzuF3MyEW7tNzCnxVF9bvr8/DTWxEfJgmi
pJOswJy8g/RtbYv3XvfpMxNdDQn7tKjO9ebb+yHquN9q6+UuzoxfHKHbIfRksDBgnuFYmVTygg9U
NKxNMQWHZ3sV1pad+zGTVTMn1vxNyabR2zQmeWFRVsCL/QqB7tHIrsEb5M/OFbAMSIfy7IcUww8I
xhfK/ACbNFyQl8xNpdptwK0POifutteB4DRnQh2rqTfPQw+OQsHB9IyvIK6XbKA3zhkQC7EYZb5z
ul/vbNfT+0KQfNhtuhpkQ8ja/q34Zo+VSugJsTtCRR/I4uxgj37AwVwfF1B+e153xZ5PpWvKtTLY
a9dj+xrVNu/WKWy3WVlM57IN+Y9+3viDcmn/SySxuy1MXt2nq+tMU3hggjC69NhuaxWbFiTfa1mG
6mM1xqEr3E1mPxeDvuXb0P31RZ/v1SJgDAtkQ+UxmxV72BwKss1OEONwHHYxfYLth3YsP6XJu0e3
TP09GI0eZeJUn3gl5w/DuvxaCN3uIi4EXMDH+dHX+OCSAMGqfLBdk9aAmo3S7XKEc3hyTtbN8ibD
9/us8sVcJOlXFLAVtRjJT1my15Zq07Bp/jZn2ZiGEQwIFLHPJtCWQCZiv8V+/bX1kf8EC9neaL8V
4MMS9dqj0gEWIvJeVJbgyErzZtMpf63Nxu9EH91vX2RDcvZbaY4lnsyVj5w+FziPD3Pqs9+ZZ5I0
/dZPFzt7fUBEy65U1tWHuab0mWuf46OF5D7fZDZf69EBR7rKzk/EanUsRkduXcVrDToFRWgDXF7D
iUcUqttVo04f1kmxaxwF2LZo3C9QYpDrpnMHgDTU2TsARCpRU0wp/gUvoUsNGI+Sh+NK1TV5LzcS
XltC3ClkLrw4zfDydOd3gx/B7jgXwwH033zK+63abT11d4Dz9DAPQ/aTknX7yfMBUuxLMJhvWZbi
AhURrMsB7Ozx1c11HiQ7gnQqmu+C5ooJMh+SXqw/67kGIxt1cnQbEFzjI1mvt0X1CI3C+ScbW3Gj
g10R5dCoeI6B0pctA1uzr0I77/DuQTIpFthl7FhVN9hCCQ8oXPWN6RZ8Gl4Q/tVtRPzNWtQr+1Eb
cSBtObgmDyE5cdSGj6GP9djQWC1P1VRA6qJP+clzYe7Bf5nHoWb+Yt1mz5OL0yfeRn8fpC9ufRnr
Y0m8f3PjCiPPyPX2mKH2Gpo4WaN3MaSK7niV2cTvgQLbo0cMXUBHtKDtuFbQ9CmU+F1AjmjZJUPr
92sg7r5f8oo1chLp0sis3L4I2MpTq/mmT7EfdHcMo1geYx2WC8ZsiucgAjyqclLdLHTcHuicp2/5
7Ld+NwQ5vq4D9TcxVzjgIDmP3BK688mW3dNAA1RxPI83NQLBI+oFzFC1/XLEq23msA5PAB+/+n7L
7jY2bOdZRJQz0frib0kEDCW6MBwTIeuXdiphf5SLutH4v2ta0qXb1w5hRvtF/NG6g9EQz/2xtUK+
d9tYv6Zraa64EzQcRDfFlw5sxUM3d+bizRY/MiPI3lWqvnVQvjhzECpTUzm+YpPPh/U6UXVxyrMs
IAD3NS4rx1oRD8uxXqr+LQFwOnhQBs9rweqPDnSwa3CculeZD+k+mUmEkEyo+I3dlL+hs4xfPjcM
qmW8jbd8YfXelYzs6dr6dxUychJS6ndS2e2wVkDMDe8juSYC5sg6E+vULAV1kF3qQWVV7bTe12Jq
AWNWXd8B9sqmLj30z5Mpu3hQO/hB7Q+pAbHhtEjuMrqKawLu5R0cAUblaxD5u3pukfzpphyKnnoF
1Z7FcKpnWT3CcaBHEhuG51677lKh3XHJyDI+rzpkt2Wu8qusStiukOBdmhyJ55SAWEob7C3HA+NT
0u5U1pKbCY2dn8YD22Yri99UP0e90U3TcJ1Ma9Y20en6qbCZeMx9Mr0gNs8n2yqb7sLcm13Sbwts
qZJ6gxJQ9APU4JWi12hd1bcFZfC+aGtywzZpn1qSbwfgoWnat9bWt23uph20cTLfsEK192lbiKvC
CPtnSWk89xVsCnyy9M00Duhs1a5864LwfzZdZretyfObCJT7KzOjhdKTT7IIDNSGc1Ju5iJS+SW3
cd2NrTMHMgzdvsIfeaoH4bFvO7TqmZKqfpoSFJykc8Vh0Gy+KIJQPy+SXW0o0BK8VVRjfc/LXzmv
9I0LNjnrVcL9bSgrDidZs7wNsoROErqW17i48TRx0QOhbd2VFXXyVyUZuNlC1QxT0qxlu6AXd+NL
hlZIWaz0HdNY4h3bg9VRjKM6KL7xW/CULQp28JIkGEiJoZFzsZ03EA7jDFLz+YrWGmCbwIbA0o5X
Y1FAet85nTYZYMyVy5fkx4ZW7k22JOFpBod3+RZReivQtroPKtWPS1sU51ol0ZwKTclbHXMLyEFc
PJWrrU8dYsdDGFb+JOtxOFKxeghpTe38XHQl36u8Ezuk1Ywf0PPI+W4qxLhvdW7nfSj9b7smGuOX
/m4BxEDHrGwvcWvdCiAJ7rOVJLkgRLdvIaHrDzf11Qs1NX9Z27W/mXRlf40sYoCmnOBI0Do5Hwdd
frWVByjJzdtcrYeIMhzUBR33uh9bsJsDY0+9SYuTx0G9qnprsZ+xuPpuFRQDl5sjd1WB63DgqUeI
NwXknrhzryLWEk+zk+sLaJ7isc/a4U8xpPw3NWCTmyEO7Q3haXzMAAYPqwzVXZVO9d8hyhkz79GY
0GyjHHlTlLZq0owUasdWZPtGdbK8sm074sDwCE6gnNbtWPDgf6SeqR9UuRHxLx1gUVEDLqPiEfoP
uKP2dpw3gbbiUk5QjmvT7ZzarnyI0yxvaFWN3S74IDENa/x0kImddvVEpvMEarzbtXLLDn3C53N0
Drq+k6juEi7Wax5siflYxsHNpm3SNnUr9bFl3mW7LOvKl0pV/lpPRXWtl+9vxGbJdsmGcqctAv+o
abc8gFIkkEkK5acYXf7chdacg1wDtPSyTpGD4Uo+rnzo74Y8gsxoBY5TVfAf28ZxVbN1Yi/AVcOF
jjHcTl0a0e3OCnOzOp0fJp+mOFrIuyeQRRbqXVRR7D8BEh/SalKYagU/9JknLYyFiJ9pw8qpP25r
lDe6kOREkqm76tGhx4J+G8tD7bL4ktQ9vxim14diY1lT96l6XOSa32HeAOzjSle5z0CInhI/R733
zsxXWfI9RNDZ/lr1rOgbhl2pc7skaMZGsn0JlGk7VQg080g+7VJP0r/M9djgKrP5Z68Lf61sBIc3
tOmnri3uYT4VdyvvSpCq27LFgw9a3rAhrOhrcvfWVV1Aql44+mwpe1ic0c9LufQ3OboJGL/MCvg2
5SJ/QFzkn6kS2Q+0cgU66Vu6wXCFhu44V56hThrXZMeqAKueeSptY6a2PpilILdo3aRQtBowPFGJ
NLt1wtSnfARjOQq5TTsTa350okAJmtEEtiTEZj+TZF52U17IZcdyhdk3ztCuaP3wvqhE/agNTnYt
cpo1Sa7KRpUFej4AdeiteQp9ryjZF8i1cKo0hRWM6qa7yJN4vXhG8ZaDPihMestGgiV9iSAglwPq
1uIUK1//1bkqbBPisjQ12Lm3dG0n15B62fbTVkwvi6/Xi6vb+rVVKUNVKuy2m6ueYVagNXCupL5r
m9IW7m9artI1W1ImD5uh7M88d9AoG5JxaAog3bu0xImBCIOWD6Nhl4ETsl9nPLKmwEkC4A7S/shk
X31wR8RybTee9jufziiBK17+TsUwXnOWpA9Vh0M+YahCgOHfsAyDTyEb1Fzb3sTW3fSY3bgVoHNP
ggSBF2Ijv01J111QOhY3hWMA0sjlYOzq/i66sXwfnBe/E9Dqx3koyifaLliSA3EPTyTOi0uGvsGD
mj09DS2ZPqtEZkedAmY01eR/Oq73MovON8NiM4cMjybC1Kfta634fFvGnN06ouidDjQ5mjWy+7Qg
OBXDUuf3W+b4blsIJGAVTV5jNS2nIEX53fw3z5g5oTfgZtFYzZXAdFsf6ts1XeBqx+RZ5x6V84r+
PRHjUaU4p+JSKJ00xRLqL1aa4dc2ZFE20UR+xNxG9gIdBXOhXA7P1SqhX1fUBKk48cdI1fAjw0Lr
X10Hc7KcdXfbyvWuZLNt1qqQv9a86JB6gP0bYrS8LpHh91UboY23jePNUE3iXq7dihnmWBfXeC1x
N/Ca/Q4oAjxK7w0Eqk1AhKf4KKc8UHesMRDyAxzT0iQ9J2cA55d1I/G5mub83FpnjpOf5tsJ8e87
qbvjsgAvIvswffF13A4csPKwxczveJL2d275ToUUPYYPdL7fWTEX5SFfUvfe0QTBYSb0J9gGlKuT
/T77UC7YbzObfjrTPivH/IHNCfpKvULVh5wH+9g4qbMpyQqXuYmBQynt1q0NT0j8YGx4NXRQB2x6
Jh2mJhx5TNxAbpUy+s1nifkSZMIU1PD9oWdvsLCpaHukyFWHTZNpR2nlG62jPW56iyhO6quQmO4U
FUIGUMH3986l19ey3Cbkgno8b1tJbgs2AbDzqW6RJlMwIqkqfy0xae/DENAu6VAtSb/AxY8AuvNA
1J3FfMZJCAe/KunHOzR+HKRXVorOT0sVFIjnOcdchlyzdFfRWT+YvMxncC0Vpqfg8n6FehyAqxw7
+Wyzgb93gwLBM1u/x6WankbP6k9WJqXYpehy3ZRph/bxorv+A6wcOvOLR2O4KWeUXwyDW/eYHEtP
wHj6thjYfKA6eeNoYOL06mlPvPXXmZqWuRHKBPjhgYKCjAvd0qtkywGZBuWDAkBW81MmdXGqWs+B
ggD60OmzeKxJIJU8zjyb0enM0w4mu3xFLExzpMO9XZk4G0GXj5Qm4UQnhsAsUKDnTclTpGY0iB+D
xFzed5yDQmiv8uoBlWt9XS/d9Ieiga6PCaYY7jJLyhu70owCemXrYauE2wM0jfnOk0yWTaV7h7mk
KZTyKgaZ/EWLZnzLo+XYAeQDOitL35qvkgUOcmHU8+0axuohc6ZP9pB5kPGTtXF78IKV6ogAkLBm
RjNPNL5H16zBgCDOkugL/uRYAg4njUWPJiNm7cANqvxHPur1Mmk2YdrEuHAoS2vfeCskkDNh10Uy
yCs9Z90RObQSjZ5rf6fnbjrVfU58Y2NfeGwCVegYQuVHvvV+AL2bUi3nHeap7HGa2wKbzGYqX7Mc
IeKhLXw8yUQUN2AcmDzYrFr3Mg7r4+DTsHPlaj7zaNZrk1UtbyazUGAiW0zHsvTraygcrPUqnr+u
pCSfFfqZp1Jjmq+UmAZoAMDsi657dmK5VPeWtev7hD4SNn4pSZt6k/FRJ7l/LIjn6IqjZgR+r6aL
FHUVdvmU+6eZq/5LpnOCfhAb0iYtI/pLOpb7ZSB1femTovxddUA+B8V6Bg8+DBQdQXhAVyhh8bnT
xh6X0HddM06E/J0R4EZMq9XTVREYfMEkbr4ccnq2GwDtjlNUgWnfxWtFFbkbgkgua2fV0TFDoSHK
i/gLrsy4dwxkX4UMBhA6DZgSAg3bN8VWxYubSfscyKjeXZ72X6AoGTppnp/tOC2f0ZH8FpOP26/I
Y742pW5PjK4/iySm5c4LzLxMpsh/Kcx9PKElkGwH5mR2NS5kfDNxc6e2mr5bsK3d9SJLUHVrw81r
K+Yy203jrO6FzZc/OSZzJJR1U3tvTT3uMbnPQc74HrMXo1IIoWn1o0oVvDcHlt+uJC0Ong7kutv6
82D4fZs68CMDfOxauA2iM2G79mdq+/5TqCo/srXyz21J0lPeMT00CuN7aGuyEZbOpsReqx6rN3Dn
HL6wVHZJU1UzGpnBq+qnWtL4169JeN3k5K7KgBEj8KeTPfFa4fgWSGpXKV2d2IHvi7/dwhFycpmu
h5q1JU6myKFcq9viT4+L6Rvl1nZv2mG6pEnSXouM1SdRhojN/Q01+k7iexzGwQrMvGB26IBqb6VY
jZM55jljGPVBbra6JnxEfOnrVR1nn/N345R8XxiPzxjq6P8HdWfWYyeyrulfxBHBEMDtGllTpnO2
8wZllm3mISAYf30/y/u02s7jtlV919KWtUuqMgsIvviG533jPmC10Zyo4kuaBPWxpDW0H7Vh7Bsq
n36VCWoCKieKGTXLYNUnU1KsFun1j71n4hY/GfLYkTfSLjPolgxVr45zNJSP7kL0i2M57CgucDRz
mEMWZidvOzXpu9leEJSbebLyBpWuq7aydpooswWvGO8k2cI2ThYjHGPH3pWtoPYBWz2WeVXfMO/P
XjJT9+TDvVEd8sziSMNaJs9VTBOsrCxICF2Ldid7WD0ow9p567NUhXqa523u6OZLkNj+xk26dmvm
VcwgoxJJtXL6TG14YGUolmEgMY+ChxSK6sYsonEzxv200pYjb6y4bcO4G9MtG4JzntIBfyBzNp8L
10zpJsVlu4raqdq1jE5OxVSWd0Wt8bFJ8pha2AZfFH7N+bi24b8XM9XoGlK7wws4brN9HzOPgiLy
LzrpvWxjVTruNz4x7m2EqBx3VZWJz4UY/MeqZaJ8rOqpng9xUsP5yMJLsY41ffk8e954LvNhOIhk
HM44FhfG2nG72fncVeOYbtQwBdVOWPVYHWgrDU/LYJiXLJLd42DGBqQfrTWSuMZmzjVEVplsye4B
mVu+0bcULOGZTiWnIaZzdM6GvH3JZORe2sFJ6ERHKtqaUZ3Rp18Wn9mM7XdiPSeZ5++0bxTJtWLS
wcYACwitTpEys+0Y3SaI5/kh6wEF147QkbGRnR4f0ygQN0u5GK+VYxvJSumFRqNUzhgwX7PrkKjc
cyKjXNqXdipdjvITFv9GB1aNe8FE82NruE3+WDttJNYOkfYfHc2DudKTzBMKlw48KXeHuSF+2dG8
Hpj3EUmCWpbrSQILrxJaX3dVkNTFbq5bewiJZdG+LvIgPvHvNuPb7IgyenWjWQ9h180p7FtiLFS4
rKyg48TLJTcJ24WEp5UQTfnOGd3yLR0Xu71JDDdJ9kmwWMW9TjRzjqWSHpCRJ7oa3jmbvhmtYWUb
Kriu2bp+S5HmBIsdHOrSTTk6NzcUpvZNN04HnfqljeU48QXMP012fmx096VPmrrlr67VvmEeTJfT
hx3Y14uV7XqTOdI6rgyxN00+ksWYYnbsck7CrO+oUsY0bc8qGewipF9Y3tdZ0K6jIjGeUkRrtwK7
93FNyl2/VB4c3WksdXMPJJp9XdqeAz5B6z6p7ApvUwnss9Qu6B141N+refSmk2tYLcfU19nyvcyM
GhYr8jSd4j4RXzpI3QXCpCYvM2VHoVTI2nsCoC+9bTstHgwqHy5haHnylrmoViprPHvdNX0WemOr
aFH2aX8qrGl4TO2KQzDMVh7MasncXRcPAKYFydVsuuTfidZ7HwTzslSRdSbO9S+LntsdPJ0JZtoF
2amLE/VS6nQ58N1WsLxxEtatX8C/ufExCRRNmcKVzmNTVM733izLL3ocajzTpJsw26Ilte5zmGEi
irIullTFLimmLFsV5KnfNFGyWLlBUJzULLqHVFjZNgj4GpvFHZkhufqh9LpxLa7HRKxKT/YP7dyn
9zpzsDVZ6voeDF6c+KwG8I+kvMQSON6O9PBYeM3wMGu48A7+4zC5CwO6K86bw6fszKSx10PTuN/d
1HVvgrjiqFJafMzf0phRRbb46nmWA4cspyo/DqZtreCI6e/ovEUfm1fjs05LX6/SAVAxm2OmIKKS
bxmjB2flF53YTYZWn1KAN9zlZ2286DyClYtUn2A9E8fDzja7cTfUTkbfY3SeY932+aabZXYbMdm/
oMRgPmiOMXy4I9WNWWoqCFX2xrbyioD2hEpie6Vtl5m+6U+3Ks3689xXGJRXQw9k0zE98HNhboex
X9agCMlmoj39Jc9VUK66uhhes2jO/S3jH/8o+OvaVVb2BZN+V8zytteRAN8zlPjaVqLeCDtZHr24
GIztvwdpHuuS/31kY35havbf6pu38tv/D1Im649KptUbn+nb129d8jNFc/1v/gPRBPAwAWokz5a+
uDI0QCX/gWh8/79MC5MT6TkgaJZ0wWv+t5hJ/hfAn4WHq/Ad25JXGeN/QzSW+C/hgG2bJtWWA7xi
/RuIhkv8BNF4DlqqgL/fZXop+SXiA/FSxtYsEyNIwyWrnV3HZ7GPE+YNcqk4Wt3Onb/ANb/KL8F1
QIM48sT1fM8XQEIfrlfZIqdZXMXhzDiU3bKLHqlQy8O8DNmFL8U8W0URrX4Cmj79hwn6mej5oNf6
cVFhSgHq6PuB85EYsjp/7Pk2yf2pt85dwSCG79umN8NU4c+XugqH/w+U9OP+HNPiM7XpNNpSflBC
V0yxlkZaaTj3ZXZmoGFsEhApsu8837XCdVap9jrAcf5f4pvj07+6PJQWpJYFfyV8IeCyPlgAuDS7
x4JtNsx1z9kqBf03XS/GJwvEFna+bimXdOJADfjqvSK/2f/5+uLDo+YHWLaAC+NJeJI/P9hP5OPA
aF8KFUb99SXnk/XUd0b6mg9puaGoWdDvt/AVjaU2caE4I7ysXL2OJ0vSxNSdeGBjoEcr+vHzONtF
vPnzD/yw3n/8PosPJ3As14ZO+/D7Utq4KboeFSo/QUEC87jp3EmGfjFMW00m8enP1xNXs4ufFsT1
gj7Jq2DG6/vIBT8seKNFTzDQnQuNhcuuHNHTfeTOJKRXVHMuc62ye5QnG9KsaFuyUdCn6r35PNV5
rv8Tm/+vaNsPU/Cff43r2KB514gjbEi8j58f1FINfh3l4cDRMGQnLaXeavCs7qgs4U0ru02y89AE
9ee0b77KlGKwG5nWdgWp5aqP/OTeXiLzFaNRhqL21Mb05O30uuH1zaFlGt+sYmByTIY1BcO1G2qc
Ucul5xL05VAm/lisLWSTu2ioo4uHFPH1zw/8g0+m519vMbAcwVu+focfv8BGaxR2VVqG8B6+AIRQ
nb0Bp5ueilZydI3XTM9oDzJzNfcioFBqwAYK5FB4yXb0rV1Nbhp174OgN7PoqXgo3N58nYJZhvOQ
FQ9ZLpovfu1GB6/rs6+2KDQSFm299YtxVZpV16r2yt08O11ntsw9lu4ylsOwVXFQPPz5dn+FIP/7
bj1X0iy8joL8D/HGGMYo942kYMi20I7rAbW62TXWf77Kx6+GZ4rtDjuOsGXgsGmwyH9SsPt0HfuJ
ZR96eRt/xqx1xRE9UBLt4n5DuDD9u3h9fYWCtFVcA5kt5A+7iZ8u502dSpaWy9H3jC95nR75YRw9
ZU/DX8LBh+3oP1ciTNpstnwV1jWc/XSlcrKq2O66IgRBYeQdoPbJpFk8LIbqjj1z7IdSJOn9n5/m
hz3ix0XJBMgFREAI+ug2bwews4WuylA7On7XyDr8rUcaV68gqgS9kETaTM6n5gtW7nxEjMz+9kI/
hunrE3aFkB7K4kCyU/x638aIXJc+UxO2NYRJ6jLSQLDM4HZtuWV0+fP9/mb18CZ9XmkgIeDFh4sN
dkZ5ksdt2Bhe8eBAxm11Onr7mmwDSafW//z5euK66D9EObSxnKFGqGPZfjyGoHZNeidBWYemUsuy
dgbP1dvEY069ctCFAWUa+fJJgKBs0A9E8Saq/fQ8My1CoIFwLTvUrhVcqijt3nvZ9u+ldUXkkjGy
qSilcY6uHZk//+jfvhFE70CrLH7z485tlTJnDOA3IdJy+lsGmUnkFdUpiB31+OdL/W7RS18Gpm8J
7kNeY8pPi77yU4Vyx2pIh9rogqhKXPpuGo+GpfwjJ11Vp8QeZPjni/7m/nDsIg0OrMCUnnv9UT9d
dBkdlVtXOmCyK/qWdhVd5rGTYeVCAP35Ur/5vmzHCVzJxWyMAD7ExDqZVbHMTc1UbEyqHWhMdmbu
6G8HR3V3vRbzwbKpx9ZuX7tnRFXxXxb87+6VqwcOuTWZ2EeL5N5cvNHwdBWWTtyjH+EOxdwEt31a
B3851/h3S12C4fsBFNB1V//1sZKgI/1PljJ02LOOU2V3x46GUgqIuNjPsdXRjvPrpTsa6q+v9DfP
WXh8ZdLj4qzcD+tIMSintJdNmCpz2NtOlN4narbVevKK6JItM7ErHS3aAnOb8O0VaGr/H+I3fgwu
kJWHoODjq146RlmD7zahk5gyjC0pD6OOzG2ddndlbNApLqzibzndb14vEdO1yDACaXo/ThP5aSn7
tmebKKebMM6c4CYyBjI6z1JlsklllO3+vJivD/FDLOMAScszSR+lR5X26wtuqJD8fPTrUJGr3aRl
+zR0f81Sf3MRTqJkraLL8CHoP2TFZWC3LrQ8ESGeoAVEc6Wb0X7l/35jtxB+EJodh7v6+OSKjn5t
Y4xNONEGfc7TrgNPbMxpPeR21fxlbfzm07DYS6mkvIA6+mMp0tYjgqFJtyEZurUvE3ibTWCS0S7S
L0+JgRw46ushXTM3e/vXL81ybDdwrzfrEQF+fWlGxv6LG0QbFrk0NrSX342MXe/PF/lNGKe7GbD4
BU4p/2MPDwxTeZMJ3aAMl2W4kDQs8QTQitB/1+V4QTBEif+WvPxmM+dbR2DDnbFVfSygFod5ylxE
ZWjoynmu8tn4hNJEPfp2nYWZLP/2hV8bJx8/AJtK1sbXBWKWdPDXZxm7wBPFIuswsxkQh9fhNoPu
1Ei+8zHQT/U9wIw+CManpcE8IajGoFslKfJv4OtMge4IkNTMogpoAU72RsOAdTOPybvrpOT+uatH
e01akCD9VoG9tRM1hDVa2UcSl+blzy/tN7HDYd7tu9e9l/7Nh70Jk5pOO5VZh1ZjMC5uCom2W0V0
FDMx3P7ra10DIxsD87arVc2vT47zZRp/tnKSW2nEGy1GyIXW6PZYvvyt7fGb23LxIyE++R6X/LgN
zaB0FfxXEf7oeIA1TWsz8o2NEyVZ+Oe7+uDgdS15HEo72gxEfGmTxfx6WyX0y4jcl49riqmotbRH
+gWy2Yu2MF8rzUQfba1bI5THLrRY9bMvv5pJXjwgAa7ydcE6+zT7w3LWXlM+Ocskhi2vJF0DDtbv
f/61lvU/lq9DDCLTpl1H0JMfXoJyZvRMCQ2RcqziUzPazRvSauPcdBMSF+YT8XsP0PioXQWTkYvI
WF8Hs3dQReo2W6BaE2Hqu7bW+br0qEVqbC7QcaI5lung341+BZKRjv2mjWR5GmX6Nz9PCq5fQyn9
AlIpS5o4wweWy1P/EM+yrh3y3CqasKvR8FsMkb5EluVAFzUVru1OqzCzGDpZvo/kAzzyPE6prxdU
Z2s6e2UAyu/76dpvbMU5RBjvwbj4QcLkwjdQNfupAf/oWHWwrmvplXt0WPB4jEbIaZximsKgKexo
p53MgFGOsnjeyjlv3xIHYGSbm82SrSjceuBkcE+a9vUJWbx3x7y2Oirfti+zM0WXeGhVsnbd2LrN
mNaW6xnNMt101BLjXo26fneTAui/xmp2o72AkRzWQat+ybwjwm3vSTjMub3eUSvUDMHWUBzUaYlu
OyncM9YRgvOHtIihMJrIZmlmxfDN65b7Ja++m6K2mAh4y5YxB5PEHMVYAz9DKd0vb+bUGgcXQS0S
3tq7KSxj4f6Hhql0+zWIvPRiN4HJhA4emMN5becpsd1CXmdAEm+Fbrgo31j6fSEW/xBVWYERi2JK
iYisWI1VZDyqek4/z4xu3FVtpjJM3Mn47lqM5fxAw8eZeTrrM6PN4DFVdnRbFV3BenWqGuS19fEQ
1I27003nLltjyZxNhkKMGYg36EtdsLvSfYiGt0AhJNsNOChAmY+vXT257yyEGp6Nie2XdnLSQ5cp
o99SheT7PrIZz/utdLfV2GX3ZM2FpikzfCF2lv/gSTEd6LHZZ9jm5jmIB9BJt9cXybg2XuWYUvCO
xuStdKKHzhueUS+WI6YMS+DsLMcHBEVeON12I0rObCqudPN8JRCdoMNVo0iLepeYZreeZvwCrMVy
UJib9ScDIf45ZQd/SWU+b8w2So8+koODYaMVr2CdLvOVWllVtfa/SMdoD4jxMbMxJF574/DZaxin
ydJIjpntfs3awUV3MtlhKW0Sctd/cKb6zdO6DCt2ggfNLPrRzTw77BaK0N5C77GqW9j1sjdxE45N
O9l2Qg7IyZT1TsnS3SV2juMVzlNHWnnWIVYyexKGMLYLlezZjBLmtdnjEqEy69NRH+nXthUs7QhM
wlxwJcUybmuszkBFoiXhUOdJ8ZBkwOi17TOsP4SSq9zPfGaACe3sFeR032+xZGkU/HZBBeXPpo7W
TPqLNZvYXmjwADQZOaWO4+8kXmEIgADjmyoRa/RhJZYSRXzuF2VuPC8ZLkli23qFcHbYxDIQh2UR
+MDMyvRPtmMZ4KFOvxIDGothzAjWld9vqgad4po1Lg4lRl0GQkHbePbn5IJca2GWjkppmlLxDaeM
6nsUu/GTYcr6fVF3keExFddETrQofbxDLJDdTkvUnL0qTUxEoTr11lQ89dqVin/2oA5cxBZ7Px2b
Gw9b2/emTaewwnfoOC6GeQ+kEL/2wrC2QwGWMDfTcnQGfGmC1mUbHBsx3Cs9WN9kXyKDpPsKJTfp
nVtZL51p0yU3KqChVTvpJaD9YM4nUKDxKvJseFx13fRr2SgPyb3Rvzg5ZR6ySnfYuoDH5Y70eQgn
bc3/+B6iZSRfZDP5aKpiy9RUFqsy6zkC68qZzK5PyHZLZ7oDxV5e+tQSoVtN1mby+qFhvlkZxG41
Ge8im9N9YVociJEO5XOTJP4Jj5VqrVrW2sYZlmlTwapjrjaOGMYMVa73SZVmW/iaNHRIZo5uEHWP
AALuD/8322URW80nt7ITA6hiEP0qLyNnFzOGFVvRLRxH7iJYSHfkQ8EZgLPcmf3Sbxji2o9uE+BH
wXvOD7w8S6EdboZ9jL3GV0mx8jCgw3rvqu8oxhgxLE7xjd6kvYVGO10daAiQG+Bw964DP0X7jAYG
WKdeF4XpPShRBiete3/lxZIDo91xIJgntore5NAFt7rJquNYD+qoUdJGKIXM/jMU93QRpZZrd0hO
bouBFaZT5roSNoPmFnOzOfCYdqtW7fls+51nWCBPi8O9ula/mZi87vDDcg4KszZ2EHKI11FK2HRF
e+4h7fog/wyvjBeFZ+lQOGO5ZeE30LF6/gbc3l+MqXAOM55kX1yAyD0TjezOatx2D+zWPBSWO25L
7Gu+zk61PDdjVmyVqvbasoq73nOeO+DMlWmM42YZp8lcJRbS8FVSR0hk+zzjTiPK6y9O4TjIP4EE
MOuRa+w5Ro6EtObkgEUfbnENPVx8xhdbnxo8TR6rH1YPbWdgDzc44y0YVlsfe+261pb/wN1YSE94
CUkR3y0OFhh228ttadTsbG4AR2wabvpojZ6J+ZA9Pba1wUnkiT9sfZchkoeDh+EMIlghfafTXaXa
f1i8Ws4bmpqRsSpk4z8m3lTe1Tpq1LoBaU9BxATZaefZ38AoMF0rEHDA7qv0Tgo3wRAnUWLVJPAO
0Rw0Bxfvn82VFj87phECyVjvNu2eA7pL+KDCcYe9jMag3SRDW5yHeem+JpFKEnx73HjB4Us1zEBG
yrOrk5aFdGzpORi9qL4XRi9uGpm4T0NQuRw+IYb4PBSgJau0sXA4Ceqh33S9bCRecrK/G+LGChcs
gw4WfmqrqU6t0xz4uNMwur1pZvu6tHuEDHhu7Y2upjyaGsnBdlIAdTn2W0cdsIZfwuXbQPq88m0z
34wSZc2s3PLedKS1vQLrzGMbtZwIWN8SO8DYiWzl1FUoeOpsqN6GKWbBe/EG6Q16VB0EK8dXA5Yh
DB3szC5ulcb+kT7wjEgBWKxx7PdsGNsXE4O9Vbb04jMYphHqyHsWDSaYfg5xRxcJRCUxPfsAs4+K
qUYJVVVBFsqlTrbxMOpNVLlGmI4znnuoF88RKYI1jigaB0rHdUz0Ww0u+77B5AZ9sEoeGKPB68Rt
cll0lnOeqTtUO+UN9i0yPPvexvfvBm/OkfgVaBqBXgD2E3UPLfM4BAcwN1f3A0ao5uwfWPv1S2K3
xkaPbQRCpro7Y6yxvktrj2NRr4+ou6pTXQuc2UtlG3rtGG/t/DO7H1G8smLx6Ih8Ie2fkcTTAKYw
EXGVXuJOHgQP+Wh2CwwtxLcNkr2zutwMRVUP62hUkGdGa7b3JDioXsv6dViq9jQk7QsWCaD7bfDe
4TO6RlX03gni75i76QYI8TUy3fqTTVzYVnG53Hu5fkbAH8EFGeld0i8FyBzJ9D5WyElL7KbWAt4Y
xzmmkD0i91Ub6PJiSoyGHKkVKuyyPflB7O5AyoJdHGFF02XtwfHS9EIRsp/ZYPNVZM9iV2KW9dL6
RnyYy+TescvHYk6QNXW6OeKZNq8nJ6rOgY0ahm9Ab1TkvPdpfs3tJhRTFn+QbG6rskm/pJWUx4Tk
cSNaicGgv9QbtST+1sg6Yze1Y7GCGA8IBlO3tcrqmmjiZ5r1LZ5R+jkwB9gs2+2PWLo2nPtyFW4J
FODw0TINzJ2H/Sf8tnzK4KHxnjcUxhmeaBw+NxGsO8QZ26o35AXHQM5TXOphP5Qwp0tqN2wApXfJ
/Km8nTK3+aepKrlHTv/Q15GLNnkxd0mfli/9GA/7kdJnC7/4qILJYsjTuM8FVlWXNo5H3PVGzuWF
89uYuDI41XzEYMo8oFwxb9peD3usnvpQKNB3XfrgkEbTYccR2/+MqW0iqsiwd1YeyVnvT0+OMwdU
WaigvMZJjgx5+22V2K8pp4NuJrtYtoUeWeEiamkJ1GGLke06u1J5hSgmsiQjrW6CUTfbvHX7rTUq
5xaPMA84s/hHdKl+1hHSEyL6cES1RtswE/nW6V08aDHzRL5QJcxB7fy5k33/hqCwvgtSmX62QBgd
5Vb7vvTtkx6jbgMp0q7wyxyOBsLJIEwregm1gyhrbmykjXSaUWkkQ/XdQcS6sWfMFLJln/S0mVMz
NK02uQkkh2ugTeWbNiJji6BWHduZbDoZomEHQGhueGUFFgVGSwqugfBHf49akDE1w2oQDUQYqtNo
h3J362bwU7kPxT9MSGDnot3BL2eYngXN/ZQXcdikxMKxzNttw3R8HXjEHlh93OoK/I5kPgHNmjg2
rAMQs53QSu0MAIOd0cZomh0S+3Q1ZvlwmQuVfvLkIE/0aNrdLO2FdSqPrYef7Sawx/pWpK64rcgA
Q4Os7uDngKMzLia7TsXxfUHNtOIC+G35frtibN9i+zL5YYFPynoy0TmBrpmYBC7nok7fAX/lTaGA
/ssluxkqEvzBWL46Smdrr8wvfloFmDNZ1vc6wfayV9V8h8652FlmIj/bcLQn4PXFWs0Tbn7QjfhB
DVZ1VoxeNolb3ehheGUmgOq7M1+qPB9ujb4uNj0eeSurgUvvzHgMC3EVE1s6v2uGmn2bJvjK1OIN
CYY9rlq02UcxWCmFuYr2JnoAvvYJAxYg5+fxihcWWfpP7o7LWSHAcddgmB5iboYfzqDnvbsk5deB
3GqnoRoOwmqyT2NW1xvLIuZ6JskK0tar6lAhsX11hhzL3rIwtpGwyiej66KT30l/l0dyXscz7hCO
jnqs1OL5FmTk3Y+bedMvKSaAuCa+56qp19RNIsQG1HnsXUpelO3NRvQ1PrC6zOxVCuzM9pEtr17P
2xKNXlaxk8ZPdRCcRd5Poe+N9X7sJn1T+Ev1VFa6YkOpo80A03wcmYVv0VyboJqWfJRIPeZ67A6B
k8h9HQztm+5jvcVu9qYu1IQM66r77oPmTsal+w9Wn89IeqrzUHkcczVPLezrlB6DMpK7zOu8TS5T
a8Q4o+vPLUbID3Oux3VfUj+ux2Lyi1UzpfkJ1jhfx3HyfTGZsPSlEW9FAcq9YO5xNCP6qmD1zbTT
GCbtMCrADLrMwlpUV7KTPpZl2MEq7jE0xXguDy3XWb5PZKRnI8KHcFyii5Ha+sGGct4xYgKLAYfb
dMKrv9pRXK9tZXRkB3x5tJBcTsFjQPIpAw+A6CE6vngpalbXaY49p8Dc6BjTSIxEXoO8/Zakmbfz
0M+Go9tyEt0SmPsAqdMRSYR0VkUjh28GeFW1NuJ6eMqCOXkp0Md9ddX3rMUxx3VrM7SiqoVyB7P2
8Jr9Etcq3Vi27I84GDrHXE3Dp8XCpBcZZ6W3FuKAMMqEjzBPx3JvlsKBz6aWb5K4RsMqo/t4JHhF
8VKEqa6yB3bXaW01VbTJYnQtUZNPV+2SU+/A8vmScmOZMbZTHQljnTevEdLnsFdYx04qT7a6Tzmd
EO7ziAbjvXUscWzHINrnhVLITYR3i68p2GiSmWfXDuLzWOPzBrBQB7sWSBYnoKVNxl1ChSHQd0e4
1lRuA+DszG0+ALEjet+6zuwUaxGjR+IHqWbcdNasyI4ZwaEkGResb9zxsR7RFdR0qg9enn9KXA8G
NiYFTxBJrZ0Z1/QsX/ACrZf8ADNksnH4zfNS1jNHPUZqwt8qyHJ7jQXkvJO6zaeVi5HcvDKyRGz7
NL2nZ8VEAIco3cykg2gNG9LoSW5shEqoiSro97wYbyK/i/YiS/ubKSpQcySLsy2u2nJIrLVU+QXp
9NtQYS2MfyRuK3TMdiIwtmqRChtgk/aECvrTaAdRWIzOp3asOTG9bUk/E6t5MgeHA6nMycLmo09x
Ax2j6YXhCKpPl0q6NqX6PjLoeqvZHvHrGuZ1QPa1rtMm2QsZI4Sme/0Zgj4nLJBpYyReWtm3Jo7F
3ouc16Bp0P4HlbXqIUcPwsQX0jPEKa7dlwp7nQNeNxiHq/6pFiI/FQ7Af1B23cZVzrItA19/GWQv
/T0nSupt4zjE3w5JNb7AkftQTG6+Kexe7W0cgC4TUNqxidJ5l1hO8mrTdMUsuk38jeqG5mIVUbfF
+yj9buEDcoMI3t9TaQ0bScZ37FmlJzKDOqwbLwg7JzbWrZbOsSwXkxxW20+0FII3z6+tU5vI7uIO
k/cJ/2kGNmPAKqx98vB+RjgoOz5ZyilrFxcIcZYolRi32sioEjo6btz211zMPXUTMg5igd2/5UOF
1k8HEz7zaFmsB1PbqbEy51h+TZnqYoPRpe2nyprYMNqZaoa84YhBVHdhs/bWph95J6Vlg/GHMLyw
t/LyUBmBBTmu6O8ot4s+LzhvHjJvMA9+HYtnQY9ph08D/kgR5zQTWoeFEhnS5bWNIAyztNE77PKm
Le6FZQ18iiy1rrzsxfTt9kG0jrqJ+5acu8DdGn8QIhnHMy1GK9Gc50GyirMqfYvrmb8bc/4y3sx+
PCHza7EiW4rpH51kBh9PUuxxHUeSFtXLeLsYRntXR7l1KqKqecwQFZNNVDO14JA3W5XI4ZTL0czW
caZh1r0lQLS+5EJ8RUfUnrN4LN9NzJuDdSKn7NMwY8yyNpcmledSVyQBvqqzc+drpv25wgVs400p
7j/A9N+7HqX3ehZDdbIyn415QktjoCi2ok/VmPZsvVTcZ1xrUC63XmVg6zy6MlTK9L7OKQQtXrDq
ezzXsX8iD5OhsNH+ryZDJKgRAsH5aW7eVqcGkw46RZ2hHo04cZ6DotT/oDpt6BZGceYTw5iRjoSq
174zh81SDvzcPjPSc9zDe+WOZz8XQa6+O1gevvKSvVVn4bS9HS3DQUSWNXgbO34MqS910a862wAD
Ai70dx0lHf373AqjxLYemqLtbubEtEt2xhRpcmzVDha3JbMqzIHxTTYdmuSbpL9iwUE8PaEWBZhU
dQmn6/z4XXY0oMxtMvRqJJjqSzdPeMmn+cCfDeK/ezzUuBMOw0AarKOL2yct7ZH/xd6Z7EhubFv2
X96cAmmksRm8CelNhEffZmROiGxJGjujsefX13JJVSWF7lVeoUYPKEAQEpAyGO5ON55m77Uj2Ovr
EiwvLQRo+zjXa3RSZtvAxvlj2d1AkwWPgNan6J+UnhFMpHaWHYOaNWkxTXn/hA+2dA5erbwDhhag
aVPrVk+u3WTlZRWmOSEIU2jcnV0aUyRb3ZArl0Yekw3Btz4dlWt2fc9SiAdCjmiyXtGzRZBEr4K5
r566UA1HPdaL3A/ByBvSrz1vqYPcKKP8x4d64C5VzoGFGZVFDRvxqcTbMMawTLl4GmzVEyON7I0x
PB10ZGnvMDqz/antg/7E/FxhJlXVqw2kB8aIZM9UWe1wTJt1+NrP43DrrCDkfanGAlxCF90ykOXH
Y7U8w5nYWIZDxH1KR5/eLC03ZoJAHyEeNNWPfkNlEimV3QRocw9pN6mLEPMlEOEAF71jZepargpN
w4QmeNobn8FTonIapH3J0BLunx3Bc7antX0Kag2ev+jLtd4NBZSpOEuB0Nt9yB8NlOfrkdH4KxOB
oiAzQRsOi6pfPsOc6p6BPQ1fFQa3gBGda33GhpS9ydbtnplqWjR3a+vvirCEBYvCeX4xtms+dBED
C8Ihwld6Bv82cMk5iHGC3bQGy7rpqh7AsmwsH4Au5xVrU+rxVJxVE5XOxoPKFWqxXorExiTP8cpB
esv3YMBsxnC2TBTkbqoUZwUaLHTK8mB0Qzc7jsFsv4GnLsKkAg/9xASLO8tMynsNmdCDGe5cPohO
SZYS8MP4MMkUuZoK5Lnuavr0EYUFz12GwfVdgboVHyCemqiKqnsQK2l1cFLmqrEFGePrxufNALRe
lz0KBghICMTkq9vV3AS9rz9WYvC/+W6urnOdCcaQ68zxYA+oHgfLC2rcTNHSsCUqFDETyubLU7Vn
nYrSmzfu8DFFz3luccsHEXegpTs+BLhsAveEdzY/Tkq6G/ECIfKrCej5BTOq+cUKC3VhI3C4c1kY
PLEeHeHvc+PyWEhv8sCvnlYZdM9lFOb9qZB98I1mByBMOw18N4oBCTIFwWYhUrVaKrMBOd2ROjqD
++SlcA025ohvWDMFdVarRX+JIyV/5FHU+bvQAMC59FecZYCvM3Od8f2ok5kVx6e84tYGIBTdNiXf
zlW25aHVFacutuE3tlO8ndBE1uZu7sOVoiPPtr3Nxuhsv2NxPSJA+6HtrBX7Np047vEicgt36vz9
HjSNzi0cEBbzaw+pDTELIPq+AbvplNidEy7CD43W+UMF+BRpfCQM0ATsdTF73uGgzidzwwPgEG3L
cm1LUsGjptWPTdEsbI6cYdlT1PMEgu1yDZ7Qs48E1qw3JPgY3gN0v9jE01Z+KiuDLZqiEfTNwlz9
PKHiQ8JmORzbJqcZMnXtwxcUyq/u8mGZjt3QtZe2pdvLqIUZP2xgp84POQ3WRwDcNoHp3YNc+PeO
yB7O9tku0jtsdJyRBRY05ghpyyFid5b7SktpYykkhERmVv5ouL/vOjBgNzP2lP2Qy+nCyhyWZQs1
NYy+jTcJUE49XAVT26+7oGmYtDZWmFqntYazF7ft2W0LbQJ8wqqmoxDsXHdN2VFs20xJjznrmmsW
plsYK7fkJMHmiLQLFT7y5mHsnhcNqWhH2E90N2kcxLwPcMy7yEpKtzbEQ5jWsBHp5QlLuMQGGCIr
Eo6Wzx5397HsrTqjLmvlZ8yk5yrZ2boLnc03qjb9dM0qlEfWcMbYNR7qP4oHdREtyr0Y1SIPKpPc
KhMb2kSHbD7mBoVjbOfr/OLZg0/daHhIydBF3+iu1ROFFqkilD3cvJDN2FHmOhTnYI6KBybVobii
jR/vYGdDYgFQseCA7ZHxq8W5Z0Z1N0Llg0VjO0CweDZY1oIEGjDqaRzn/sRoglcjczftIQcxcl6q
jhKwDibOeKsBgRunAxTZ34Rq/wg9/R845v4zOvX/IF+dEyFp+/dg6gdI2OaPnrpf///fTHVS/IKW
xo9CT6I2wlDGT5q/98N//5e0f2H/ZhNChN5GEkaA1vH/muqwRQnUlHRHkRec3TH/21Tn/YJLDP1o
ZGNxQMX0/0CmDujDo/OVEUK5eAv4Tf6sUAK0Yc0O24Rdb7R341BfnQpb/CRx9p1m0+VVStR/NOVI
jdGMv7vI2K6lhfbL7ObKkieJo4yyeU0v//CW3/8mNP2jde6d3O/Xq3BSIgnFMQC/mLfsj7JtFfYW
nF9hdjCS7avFL57Z52aHYiI9qrUt5yfirvOP+4Pa9bfLhYDVJL5IpKjvLpcuTL9ZZRrojOVnaB/l
LjOR3m0haDErl3OinLU4/f1LfCdj/v2anoc9UMrAf2+hYbphM2S2uWY1VdcKk84lxuB1LwY2axsZ
Q+cQngtUaeulgkXwE2vNO+Xcr1cPuDSJdzhCMKX9+Q3G61+mdcXV6QkIwJmnmlEfgpQ8HLKfvNC/
XgrPB9fwz3f4+e7586WKLB2rqUdAkXVrm7R2pg9Y/GEvDOv6E+0t5tG/fJKowvGTcgsKG8bCe5Ve
C3q0hyMD8XbxZrqbsT4VIsgwhud+AwK3MZ9CpsCQPjrXKZIVj+YlTqv6U9URuYV+COauqpS86VB8
vuLzylsyDMriB8kyLi6rJnhj1kWMBrSwQyrCRIkQy7dxiUHQbQr7e9N9/7aiN/ngsQH4RM9YPKdY
Ylx6RpaRSQoC1N7BuPJSkNA56BUeGFBH4AtsCTM6+5rpYsFQf0uH63pOybXxxjMm3FHW9oo+3Pma
ggnw9lNUgK11lFgWBBwi+kGFyxPU7/qV3OWuz9hvNn56FShwqHqKQroIN/uc0u2/Dr1IfwRkJ1TJ
WOnmG8ClDtoNSRsOrrWqfinyaqt2IYZVEs/G7aXYZPi8yhUFGClOVdyAYvGSgUGkD2rLsz6q0Fm/
inVyWAHKmXl069bqtvBnHKC1CohhWAdi0vYZqlAK2nDKJT9EUky5qK0S3GqkSUie2aik/K0fY3uy
i88AlUd7l/o5VR2if+tqjMIatJ8e1q9039l3O7C6m6lUeDptVHZvtlTFsz0XfRCjLveft8FFpDiq
oIJRNJ9hXThUbmZldbdCwSEcAhALIG2jJtm2PL+DtGGfai3Q/3gWextm9SGFuSvlRKHgb/Qpljtg
ul/HFLFF68gtmeDxjdK1Lrq68m8dt2d1VEcq+oYsrH8obLvQLBLyc+ZRZbobjGx5EWfV1oxshTb1
mlLZsSrVgPj3BNixRenPMxetsVnEdbfIq9IdiOxy1snYCcOp5Q5+btDvJ8er93YBoPMih3y7y9Iu
IH5mZbo9zMv2bSVeZqLX2AjyGwH+o+6Z/eUHvXT7Ws1q/dzXZvpAThzgo6bZkAVwJp93N47230LZ
nRfcBl1AwrxJfAg0kTvncIH6ULSDfzlpE2LbLqYvYzi4jwYm6q5ot+nHMLCOymanh1+XN/aDGFk1
/8Rt816gzQkWofrlMSyRhuIfeCcO1ePWugMyV+hw7A97tJ5reJyjlwZtYwRBSxFv00vejpGGsHnS
3dfZveqrOqH7lmehz90MxGZ1b8L0GbQx0sfD0lfHXw/5f1Rj/WcF1P+0eI+AJ8a/L6JoG4pWF/gX
vv+aFXL57b//6/w3fiujvOCXKBTsAFDyu2j5A07p38ooV5DBGuLRQPxBUeSfnZG/l1GO9wuWJvxj
nm3bgucmlcnvZZT7iwvqAB0MamcYBT468H8Q8PFbdfHHcsAL0W8EPEjOhhGX3/HPTyyFfps2gF10
VjptcJpqI+8ROHWM5HKQRidDvhRYjKqBeAPPyEVFspvKzfrYG2N6qD+eMG8dTRAu5QitbZ4E0yjM
VRFU6qNL/FN+yhc3LxhZEku5sysTlnsn1354OXSqKk5AYJCZ5rWCyMN2Mf0YSJ3e96wq6gR6pkOu
FzjfKd6EU38bdFN+KuuSQ74vAb4cUShuT0UnunVXGNuOkrIp9XlCrgNQp8tcPLidO9wTI5uzWPIz
YihtqqsWGWIp8xj5tC53atDmSkRDJk8ck0GFjco28tixj3FeeiD2+rJjjrlCjSJ+ipcPHeoSuXjE
zhCMKzjA2s7KE5alyL5rvNUyx5pJQ8Zek2Yv3jIR9qArDYqb2LGQnIp4Xlw3ulOQYxlighovfJ6P
3Yrsy1e+mlmXD6bfa38DvbJr0HGqvWyN9mdSBBxv2RE8KYkD5fTLNrIxCEN7ZrnKAX2J/z7vwy/C
LpZlvGrAqtgInAJSJ9Kkm6xcRbfjjNxkfhRW3WxkLvQ5lcMlnGHZb1ApRw9ZyePmK1GOycSLOmOw
+8ZMpLa5xYxUY2QYH9uNiYJD2dZoHnynLZmD+Z2rr7RUtNMgBstPjsXcekQLmJPeNCPRhxKGtYXH
XWSa6Smr+L7sPRWQPSoX4TSPbYe0+QZ1DrJl+s15Tlwg+MCemnADKNGNYkDIHKU+wp6tlTuXckdc
bszFEQmmiOaCpJ07UBsr+r/LvhmXfgeVBUiQgig8kTkrQR95mVmCg79CquezAVZzQmlntzftivOU
DJGieY4aBqPx4pTDfTZN/E0kh2AON2Sju96qwEsM2Rbe0/kuBKTMmJ9jnx91zSek7gpZNvoCgchA
UqxbLG9BoGb2yW04n+9bP0WA6TM+XWDgM0ZOCp/MJrBxfTfzSJxWcVzkIDPemYJnOOxFMmJZpS7i
k4CRU+7QDvSM291p7K6QuEzndr0WjE2cNNPmwYlM8Bg5ei4ulsnumQVtaZqen262cV4so+z6KPJi
loeCe10fSsZ542VWUZ5dpgQHM6tV5MCoGxDKPRViUaSe/2Y7WdtkievnSvC88cL8jRyUYLhbK6b1
x0GRmPgJuq1NN88Ez7IOxRBZAdPspYT6vi3T7N5IvvzTbd7VGVx6mKftV0c125J0wJJJNJiaKIGZ
k+7HqSQdVbB3uXXKrru1Omf2Emdywodu68YKX4qerNhrezB+UbBNydyCi2V8D1o66RAmIy6WJU/j
TFbO3rbyVe5C0gStOLDLOtsHDKKfxnCFjb5EZoxHkl8gt5Kd9pAtbnnkqqi1+mhDeTB6iGJir6v7
Af09KBX27WNxGXhdCzW8DP1mp2Ziko9Yj/UXmak1AkxHSRJvNlvVxFJWdCIt1s12DffIA1mywWOu
itzHB8UXP55grBJ41rJ7iDMSEb19LSFpxUEbZi+qnShdMBaSH1yfxYmUew5sYAaSgDrLoiKsKgIt
V1oruvDN6QhosZk5+gRAODs8E+Gll8sIlTRcmFOa2mGRdI5FfU/6iUvCy7p0I0mQechwMUoFjO5y
Yq8sKENPW2aQcvENqX8EVlNdmcF4LxPsxfzSJhwpbz+UUTc/+fJ8jqxONH33pQjkqXB7auBMpfq5
yFfvVjt2B5dtwmWQuLMzbjtyC9dbohl4GAhAWC23v9+Hx5yDjnZl8km+YFSYxmE++GhIXNMTKutG
+XZdcubdQ4FHQES0Il+oTExTs/OqyPnI1nPhnPDG9cFInVl7UOSpx95NizG8Yx3HxgzQWpqxrrFt
NF4bsruhTfB9LEC3WWzyEZiaIfbeJqCHJ13oz9EHNshAN9KBwwsXqkWJ7Az0SrFaDTrbpJupfWMv
x4Ebr5bvPxQqKgb34PlgcHhmSkaDVa/sD5AtreEEz7+APCsGGqqZCj9g2Oo534RtrGYvg7xvThro
Vx7bGLT0DpYmQnMPqwy6KggV35re3sxRmGgM4nLRAwI8erZ0OLgL+A0idJr0SpfszZDahKRhIw5y
bzrRkA8d91C2Jzw1fkr0B43c+DJH3viUbnTtsF6r7p6vAK8VU+46IK9HhVoXKS8b12D7AQZdieWP
eEbOmr4ey70SGVsDf9wwnsey6GT5o8mLAH9M3pJYSiwuS2SNEPv8S6JrkKDzzstNh2n8a1Cym4qn
MR+zZyYPlr61i8HrvqiedHbopG1btztoIVh29sNmSvrPkU0oPRcRU/ZB50Mm9ihvF4Jv8CggX1Ec
00kNK5202jlgVWsTHzTs23xwSLJlnHtf8uYhc4NsDzc6HcjHkFOUl/vSKqvP/H/rK2ab6HGl/Twn
QS3r82xPwS2btZDw4bnr3qQz4+xoloXUi20WDFc3hB8/rF5taDTKEUEfLdlTtHrDvYhSTQx7hhMg
GlAX8KtOH5VltpuiRPsSB2ydHiqfEb9LtA8eEHcpx0Pt8XiMR1ajw/kWa2GXCxi3iPPayIcSTWsX
55hrClakmC4YI6P/SGSUtQhDlpoIXYTz23UK8W9InKbOLniiIjLazoA2v+jA7NFBDaeGl9InKEbM
oyWXeUxQOLbXUSkMmc+E1rz24WxupywVPf4srR4JLei/EQwlH0smKghFkb1lewDD6KH9tKP2I1ki
PSLdRvA7NXNz3Op5Di4lHSW6IXwaflwssm4ONmjWF7iY+oRUzyD06Wf9jdm/dGOfNcEbFdooKChz
9ysH7NlPgHq6xOJWDkhLw9Tc5QGGF5DzExos7hMof06UIsTkbpov2FgV7F6cvrxeXS0oOCHSf2Vv
X1q/QoojgB8R5PBwXRll1J3fPG925jZXS50ptiJ1SM3TYDxilesbHz9nHq5WzAbY/2iD1yJAxW39
5jrnC6rJVDSKw94aaWbrwfH0frNZAu7ggmXhrkeKwBLQ66ePo/DUmyIUmR9b5yuH3ka2C5v+Iexj
vkiEgDKozxBlBJv1zYwhDj/l1QXbAY8vTGxgag6Qf3tYs/6whi/n66NpXVJS28lW6AY7qYImHQIc
b4xPeWJ0oxvPrEIizji3Y1CRzUtNysbm3y34wsRuEIurUSktJdns7Mdvzvwi52hRDRZHP9qozVGx
+P0Of5J9sQDOR3fU1+Ge9j4NDzVz2Mc59fqMtRbFIsHKORuFPsYj6lZs90b5veUl2U8zrOcdS6+l
eW09Z0NPlCIBihCWKPoIlkib/Qic0wmeTe8RGeW3ZX+dAt2zknoY9IM1OFHNy0PsHnXIMd1jAYy/
P6zINziRiwDfJMTlWRfLTTcLXaE5bVIKwLXkKw+hcWSscyhZSD+YLQrvMnLJasKPx+URuKluKai0
syBG8R00kpSRzs4Sbc34x7Ohg3L811QLBLVPOw/a43jIJr2+hllV6KumZPK1r3NSi3Gk+QQJqFZn
n2E7AQ5d14oQqCJMq6PAO+PvysYZke7XhqHV/2/Bh/XcUAsP6te/78FfMKIWzfc/tuC//o3fe3D7
FyECZt502ewtQsn85LceXIhfHJeBNMsKVhkeY/b/04Oz/+C/OPgEAqZkrI0ZlP/eg3veLzTnsCJg
0Dl4svl5/6AHf7dlsM9TzPPK5IwN47kXvBvu1PnYKTGaeadKEZ2yQCFvJF7xt1vj33LJ/uVVPMbg
Z3YdRIN3/Img0GFd6G3eWejNeDCqcsDTVq9f/vC2/4tlxruZNC+GxGs3YHSBmfmMWfrzOAEDqobZ
l9OBB+0Yd7RVpNSQpUBPUpyCselfWPIBHS8dGsO/v7Tzbvj+67VD1k8sn0A3Qj/887XrtOsru2on
YnKZon2BEB5uRTyAoSNhYWpqBqArEY1HJWRFsYfH4nVwjPOxEXVHtDX1fRFbo4ssNMNike1rY7fN
LSVMLn9G6fjrp8GhAbuCiyC5R6X351/VC6ep9EdUUk7uDo/ndJfskpKrcn+CyXm37OEtkVji5W8M
Cy7z7uNQvQhnBrnLbgAKDrPBFYu8E6TFzzdhS+Ipqp9x2tRbDsVi8H/ygfzlRbKYICoUoAr/QP96
h5UYh0HxqCOIPOgtf7flWJ14RJnD33/sf/nUw193IHzsDt9Jdjx/fis7dwUvhZZppwLVI74MO5xI
rn6Vxfb291d6t6g7HxwBDl5MsSwwBKu6P19JYiWpA55QyD8dSmLWDfTWUxqQU7gg1y8lsrm/v+K/
eAeBL0DLtZF/QH14t6uDXe2Nwlfujl1EyNh7mhE1tz+DOf3lJuFARAB5RtyF4Ep/ZX39AbYjG+kZ
T3EVl3L5UflZeQAYbu/UUriXwu5e3ZZM+b9/ZT+75rsbsy4Yk3kb1xRhl8aiTrcdPfdXXfv+hwFV
VUzsWvCT5dxfr8mRxGuNAArZnOnvRp1BthiG9RMR26GVnia1DfekyS2n0mo9uMpqpkrAJTin+79/
rX+9b3wbc8QZGMoNis/mz/cNgcekmnaDYGjXVY+TNPnnamOGxfEbjPHk1+U/o5LwNad7RUHPatxF
MPseiNmSK95XnZQ72lR950S60zuabHKCUQdal3//6hwZvTv0GVCfd/4CGheEIynfz5Dhhus16Eo4
nz4L3uPYb7h5NWnJ2wc1mCo/ZrzI9IA9TjRHMVSUsiJlaxhXkR9dSMd0zuelWmxpM4UuJ3PqyVTI
TivuHOugzdYx1sOPRMrDQtEfm0p57d4xMvWJEWubicjyBfIy4yrs/yMFrMOaCvxdLOh/kfmYtdZ3
pq9hWq9TQGrcvCH8O+vGCdIYsoo0LPcyArDg7N0aeHbcNdkmLkgcXoYvXnGmbq/hOrdo+P3Ov5hs
ZLEnsPbWV8fUs70rCku/tUQMyEtfTRuNs8xR+MppnJokHdq2QSHfsm1cp5K7fTLRdET4S8QOsWys
btxKj8RE2YTMo/5xM3HMLKnumWTOTCgDEU73Vjnn7gEhnH7TqBIskNsMgA/L0HnhtYfxmfrf2CAk
HGPnd1BSHffCz+z+NYV6FSQhmmS6k6DRa/aV09FbvL0WkIkJkUv7jrdWz6JkU2xAe7yAHwACr4GD
8BbildjO/gQh9mcRQ5ZsSOhf1wVL5pHIwLO+r60on4mpqczVZovwQiwj1G2vDFImLEDLHiINsPNo
MyH6lIbBMJKYt06df4WzHX1XDH4kdJ5mHhfOA6411R/rda3Fceu8AfgErPw221sRRpmLZYOEf8iX
abKuZ4RUMLQs5unPQVvTBLQbqMmYxwROv3YYfGuPb5p5JrMyv7yHItJsl1M3eEhO7Yo/p8b3QDfM
WbDsyYdzPijgJ+Uuxdx51Z9p6zmBwzgAr1NVRM9EMrfOeapFT1XpCZtHagSebrZCUbK4qVfeSq30
emAflF7irRq4E/K8qnbtoP0nY8jOwrdZdu0V5zrFRq2JNUAZ1hPd65tGfjbMdvA3hCGpMqV2dfjW
DYP3nS3COdtj3SbnYFtVXSQCqbOF1HvpXqfBtZ6FoDU+uK7VzOxdU0IZ13JyaHYzxbqzxk+ukvNt
84M7HwqP357Hpy5pta/lOHV4zX38qMz8lgIlCKF03a5Is+LUAp87JxDSfjUjXto9St6UNAy+RC5f
KyL3cGG22YeWIRU/BEEyBIteQCuwxrX74mZ4yG8LRpg02cInimwJSxazapxqL2YFjZFwnlPnW0Tv
DONGh+vC7cUejUV9OnyVNU1hEhK1wmzHQ7gRj5ZZ2x2pUIWK+ezwAxc5IOJDD1dBH1Y31FEiPbGN
JE6zud4FeUXWoL3yvXmmU8XIx0NQFYfRn/Ix4fnW3SKuhkvlFEP9kUQm+82CUH8Hbkh6x5FhRcUH
3pfFJaJZ4qaJUhbhi3Bd+8RX1z7j+9dsb7QlnujKt+hTKZDOHbrck1aelKFjok9ultf5vdvj2iIx
w2k2fk5tl+Renbv0Lj8SwVIPcWPT2bLjNv29G4ymvyoqZ3ya3EwybIVXVM0xq4wcW5hd8lA+hGsl
sksXFfrC0gv5/LWuqPIORqy9uO+yIugf56AVpGaFA4O8i3rryPWVTVGab4rF2vJsgcAnu3egbd3P
Xu+F3zN/K9IDSDUSacSY5jYrJmvJE2ueN6hJje6bR2Bg/n41tVfhYmuQM5iAidJWBPanAtQQFngH
V9mlLfvyIbRmhE0O5qpHimj7FTvQUO8xH8kdZk6jdvZcdaeQlvtjWzsLAI9q/dFQBbhHicLhTjPt
0ve1TWY4Wnn9CQH2/ACRJuqxoXYktsM8eLXNIMEDBpmNW4ZzMcFPEj4qVLzkMbbbWz+7LdtvWkS1
1wO631ObLiTmcHhOO+T6K/eSLaHXZG6mLmrGs/UF/hwYCE3gMrOH5JKEPcmoB7MC29mJkp0DsRNR
z1u4iLNlLwRvgn/EPAdlxok1dZyMcbRgfsrsfEZGIWX9OtugfuIqAKFyHGoREHDdSmlYl0zj9zli
rp8IRq6vGbrj+8YaLTcWYoTP3RtXfF9KRR6V6FACsKUU00XIRAZwUtbybU+HEDMvU2Bz2Y+D/3k+
E4tj0h7GNwT+2MVrz1LDTqt1uR09vT1UpKoYhmVZEMJwg0+P/N+1cTDZaeHETlMhd24b1X6vCSr+
TNbLekbd9Yo0+Fzzm1fSI3V32oRBb2uPbnZoLRU+QGruDCPTIcqwubvT5/NH+7WiTqHAGmafgE+L
V3q2hM8FE6NyvJkDewmToVq8Yz01LtNa1Wf3tlfz8EFknL+tkte/C0PVN3uewjaLoQVCzy4vjTsn
GbL4+41pLfq5npnYBUYlDmUcEx1P8EAjDyIwzPpisPZqOIRt5OymfGb5Uq5u82kQQRrdwjArxx2z
naV5tuH9EJ4RTdVNM4+Os8+bUAMvUy5ZvX1TfM+hX5DXZAU96zBWxF8BJUX9ocTqEh173tEfCjej
tUvXtZw5WWH4ZZ2LeURiTUyPS9Xy87RY79JwZh3dBRGyomhd0Qi1tV99EARFkjSYRnjIZToz/g3L
pkD3gQLEw5INSwOR9wwUzHJmUJJB1Bb3i9FunrhF63zuM5bs8A8KoNGyxHgUi80KP1dVk7619oDf
upyJBk5Sb3FfttlBs1RE7EzibRjbz5bV+NVOIj4o48WICcdfsZxDjE2/fAqxpJHdGBXmkTkpK1l6
F9g5YRm187GZw95OtNbBsgNEUuHNRoB4sHoxgOEK0+7k92697g3m9jb2KHm+FByKj/DYWaHVXgo5
fwpnvz+YpgTchrdsGBj8hxybDhZywwzNBC4egM0eLidrCOpkDEvvYxVOiMPLcUtZ2WVCjfsewAjz
xW3qeYBrYLF41gTpteVgntcQSyb8rmoME0Qw9rKLik3bOJe6Bk6zxgvqlsOQPwbUpeSCpqUuk0Vg
YdvpsdB7Fxmof9hw+H9RBBVTsrYFI1uLvT3jxyGSKsE+RwKel5M4TGLhOFFWmTK7VW4YMptm+FdB
xPdcF4iOdi6LRgtqSF3iZMnTZvlY5Z5POHeNGf9i9gMitTOvGU64piRPoNnLX/XkUpSFi6fT2BK5
e9fpsSHQaPYz/yJAizbsXdVRABeY8D7g9p0+G4EJY984RRjAFiqCH2mtNDsfN4WoMnFM/5hkEz35
1Rid7Jk19m7ptXllpFu+DiJjRixyNuwkUNbOEdiPtBPCrlPkZC1rz4SVm3mdu2bkGR+M+svS5u1T
g+PpBYHuFlKPa30BHpoXbXQh/aSUOCbiYM4itVvh++EX89AbLKXfPDQLBJgEMQELta52ug99OZF5
LRe7ObWWTyhePjpg361JB69WjuAjdtcsNHvEIBHxwfXEb0S3R20qGW8QgNULAqE9w2SKb1pENkvQ
+IAZMqK8r0RNgxSTKenebCWZzuz6A8Ouf3EkeU8BrTCIjpxsWaSM/ZxgO9IRcWYrtHniqPynJli8
8qgd2dxI7P9vhgpP7d2lpkwk7ZqCThSE5iYuYpPLYMibD+maorGv27oG/sA5FU8qHID+Bbl48Id+
/UTMp2l2zVTVTwSg2U8Cb8gLT6B6YH06pN+nYiEHNSvW8T5Klw1eUVgakE/1SmY12HhA7mbJXqOt
K4hE7CqchZTYy1diQJpbDw0iPQcf7BTLreiR1i1WTgGcLWxpajIXObUGu7kkfZ5NgpAtwCDtW9D2
1mARHyz4E108SsMW0N0Ub/6kWsLClH+2UVOwPmyckCy0CQTBKxYV6dPqjTxEquXMw1k90RFaPeof
JGeORdJmS/cFiRQwUR8ADEq1lJZgCaI6jLt+Q4AAB0c/AQzQh6BNPTuuSAGAqEZkOmwgVgtFUiz+
/JF0XFaOUdPJG2vmbAeDMrdkhhFxxcKjQFSKRXaGlJV6WX1KXTGTJMBR9DJplX8JI6SGFxW4rLtm
2qr8iiOyxhUIH/+IvjB8qlIeYxig2vHTAEuPP2YzsXg9+6yd17bpa8iNUF5CWKw/RDZqh3jAkD7g
e/JAUXYrZ2it5uixwvmHpJY9XBtT2Er6QeppqqZS2Xxhl8xVeNqLAvyaJQNKkypz3vw+7y8lcfHQ
3DXKo8RUpjiv3tzsuzJ0WiyLaVz34DpxvyqgV/3F5mAMjjOrQ51Rakxxk0UrSxRFgbQBQSvyQCdA
uZRsyPbJhubMTdoeWEEyj6yhjyazppTVo+M+E/fM4SznUH6kbvHEzpFK30Gx8liXTwNrMsbWDa4V
KoGrbtL2WaWYEnNZsINLH0Zd2Wcr1Dh/xKnVPJc0SxUnq2qIyHXIamIsGHHAGJvaw2jBNl0vLUv4
kRZV8bH13cZdsI0LY6G2+1QI7JW8sgijTF4P47qf1Dygsh7D+tnJtPdsjxCuyGEJ3Sfi9coQ5TCB
dHRWFI105z17VI9krM95UOKo8aJq+1xvEe1ZSDY1RS/SF4TOKUtbEjmE+uEvMueTK8acVI2s/NTJ
YvqOqADb/YI6EIUCsZXyuCAWQy8hPT7VVpZsLOfB9n/4yl7bu2Z1PQJipm2N4tYbqwAmPmlvOyVW
UR/Or/Q7qHxgILnCX+zIts1PaUNR2zNBcpOK/oJQbW9V3wvISAiNG0pgVuxiI9wr80o/CXpq+1jM
a3WNXLR9G8fKvc5AxbJCszG1xnnoi8/o6KzrySw41TMby3ZgOE7YfqkBiB5oWAJi7VwdQG7/L/bO
nLlyJjui/0U+JgAUVkPOw/JW7mSTbKeCK3agsC+/XufNKBQjU76cMSb6azbJh0LdvJkncz0sbMw8
7Ekx/wAGUPKT68FYB1z2QQdIeDPXVVdyBSV0PA87Wpa8W+AA7pNGzPFldMv2Q8py480usuR5rK7T
TE5eaw40oAxPC5cotrhVRha0qktf7P3J5+/hcoBqsTKUfJu9lb4pW1cv0iWouRtKvA6HpDBZyA/9
Zqjr/EREzPScbTgypHK97Myu4PsouHXs1TxUzwW/6CrIK5s2v6Sx2tNk0dgX6EMynLsNj3aqL/WZ
pYStInOF9XrgRN3w1FO2pOEwUeJxdgraWWm2oaZgre2WHfhccZ23xHal71U5F+mNqtPQHanHhvuV
cAHVWK5DAtx8jIkmHwIu6pzDkeYBJNhV2mQT3bR7dYf92nz3h8GcQVLQ5xdyLmPo8shM6aFCQ7mM
1dpoe+m6mGdwJGGv2aiZR0PoXKs7SF9m3kfNnsuEl1KtVJLNjfWKoZnVowOEZ2Qbrqdk/4QNjXHE
7xwhYm3g6misT8O2quiYXQefvlmqayFslcv0Z3ABkIJkmYyPkfupxhS0bhiiFJ/NU20URnLAl4/r
wJy0Ih4XPniQfVZ4YYT5B2qi57XjT9hMqJ4r9Ld5AScX2Fk9iaPdUYcd1bQ2frQbti362YHYnrue
GCCVGUtK36wPgBbQzMhXmFcK64K0Th37IOTGj3ZcMenhe/eHLGYi7G8y3aDlCjQ12dB+rHjHYUpT
RONUumpB37bAmbtsgClrJbCjQ5DsSZjw65tIQLZaGbIFhtlASsdTbzpiVQ52LOVkXrRluEIObDKJ
gilyDFzK4qFc9I4DDCDPJYcW8YjQBBHywhPMnhnHhXrAV2kTB2WEcgCayu5qO1D6HODVX36w24o3
hg2qi2lM2r6swbEpYbmaHYgzOG+gP9zXLje7rwRDSBFAXvDLnb7M9g/qMQVeABWyLkSJcdfYnc3x
e3YX4oNc1Nt3v3aMO29QCYiTLPFeeGs17s4q+JzuJ/I2D+w4dPfG6yz1Mggqdnc95tV7zAPFG7qG
BFKgpQMX6bZna99jUGt3rXt972sLhvodVoIOP63KiBZ7TBdf8D2RZPKUNSahetyscgHBEZrDNQIz
UZ38KXIdfqyHSSKoXKBpN5tH7BzSsLH+dcVK6bAxlKhNWjeJ+VB0RZndQ8CiHLvbiGGEAniOCboF
Ihf4pXwFFCdUbYcbaXb2Wzy/9ybJXFo1C0f91k0/TgfhCG4RvFJLmq+aNEsD0sYT5KEib17Wll3O
LtuG5Vl1A37DkdaBOqT1WQwHnI1uy0NEnClcllxdKI3lOLfmyedUmNgwoPspxY+b5AA3INTPy0iX
KtVLY6pkmFCTiesLZttDd21s2VljstFdbcjiAyeuOcYTD+Eaa5kNgA6YoPeqV/4VxGIqf9jhsJ34
wk0OqTXrK+du3UhzHUoL5YMPUZq8+hriTjCujYkBKW2Q3PrMtb7ZNXRGWHIalLucaBzxEbgz7/D6
Mi6YfQ47wsB7l+8acyu8A0fz9OZVtZPEOqxT7t860hNkFJt683KpR7mzZatem7ZpfizwLE95DaQ3
csZ05peJfBWMZt++cGJOt+a1BIZJvoSeAsnE/BVlX3yaWGW4CJSLhkWkYuyJLIIzb9ImIB2MY4c1
eoJTcWO3ZJWoivQpgJyLq3SiNXbG38fSEpCdbkl5tJGAUbuwbyUH8M4qBbFxJRWIur33S60iXyxm
+bAWtYAXY8DSIAhrWsh2tXmgam/yY8uYqlsNJEAfgy2W/m61pPeCQXflKe4FVak96lXPta00vbhx
cEZGSPd03OBTXr2YqUpeUr0mcWwnCYjwvFLNm0RmBd0nzfRX9xOzjGuImHh3ifU/W+xc+aXltvaX
aKske8MPoYnx2KcYUecS769o/Pq+3XLva/bFZJBMS6pX3dFWGarJKF6yCVBxZJg1+yIYLFgGh0xz
X6alaHnrcz4scYm984tlMyJSfuW3B3C37O0CRYHIf2eb9d96XQV3pEwX7eekLGy2QwuKDMsSVbX3
zWTr5bGZtflHQH/+xki6FFfvazeesoGtzK7XZs2Pm7Q07izhkhAqjLkHUTRCNQ7b1rcZdFAtgIyM
9hWSMq4H1xrFcLF4P7/qhqnNgcV15SjmkeywrTrrqxSJ1wZtK9FtNcerqXDGKBMSF/TuckfZjytK
z5eOFIaetLjaZ9o3TEqUH2Ye7iR7uIKKXPXbp6xFQ1YBye3CC0Ps7F6YB5bapTqZreOdk3UEm1Qp
xS0VbqX68cG+cD6NWnXRNOVKbPCljS1z2IrPZO7yheepqVH3R4rHdtCnbEJWV3INQDnBMUs8zMV2
TH7Mo03KhAnXeUYzkARz3JPmlO13buvX2IPG7oBTc86w9Xr8lmJ4THZNgTm+Tq680sjOK/qZGU6b
m70bHuCbHRPb3ARc4nmKXdkPd5Ztrn8XxwIoBciBx5eraEZF2KRREI3LGt+Voa/dc0qY6wfGJI51
vHoLBDphwB2nP7vjRdDABGuxKj2Cq+R2Ia2N9KcGKBjJI+FjgdteZlM0sc5cr07WDaRbZ9t3sxim
nlFVQBVMZpTFyOk8FALoxJsZcXdQ9m4yeW/yT0nnJIAp7D/PuJVlYEqE+53DndGBINNldjj6W2Ic
h96zb+dG6ffG9bPNFYsXbtgOykCSLfFFs0+q5MxqSNEftJQDK6Pa3rQ7oVWAnvCYwCqei5Unuuwa
U4+wNPPUAhCVuIhT1pSxP0rJ8VQvxQzlskQa9xs0GWz4DYXasJaEujg8slwjTV6PNwW6KFx61Lct
rJypfq88h1Yw5RfE/CTD5gP3Ea2JuG5y+3LXqXzBzWbDb15teR2oHTeDuFBMzZ4chVvez2abzZFX
4TwKIFls4PqlQgCRJdJOjOkDOtvoqcQJoKjmML75BdNgy4NC75+G+QhG6wZIndy8tVGpXPm/PhV5
3n5wtYo1aNO5Rymuk/rEbHpDJ59phhKPEaeXWrs+qExamfc1KxD6uH05ncdCOSP99vQyo53gGs9S
DzoW7BLoXH6bpT8WtmuSbawEyxia0OLETJ6OF+i4Mo3AaPIcKknXrc88t5UWGfiSuYpBkS1j5ery
LiuFdas3ovmcWAZsAdDj2g2svFBMdhKo444oIBRHo8ydJrR55iQ4EHZSMVZZbeWMW+WjXUofYCZ2
zespnjf0tSWC0VWffP3AbZj0BlcZpmi91DYNH2vmGvt6yvT0WUfQHr4ynetYrMSa8vmuYM6g7/BV
i7tG1U6357KPSE+A1KDNIdXZftqm5V1ttiWWfgUed4nV3HdnijynV96Zg8lCoOV9W2e0i8Rs88v8
IIDm3BmOPY63jAmyfaQJgXGo4dwiJpq40xuWAFTkjTXYyGxcegDVRF5koJB5S1txxs7Bi7ZmFDHX
/cUIqMWrKCuoteER11IG2T+jamIrkWt3ZFxnTvOM2+po+9VTBRz4BsvLmtxYiQU6ietsqsU9W4E0
roiyEjxoax+W/9Iyuwt7gzy1MMJBhsz98p89mJa/M8ppWg4iveIJFwFoT3PdXg9x32os0Tf8rp2a
xpLNQabj6aU+QgU6AZ/uyFcu333K4c9T27OfVYWe//prU7wtGb46OqnL8cu3R9V9M8VgxooJO9jW
e8NpVeFNNxGQ24CcAx3sJUm4/nUrLUpUnJJEZuDnTbee0MaaEcjPyAJRutQlMMvgKKBbWnFCiJJt
ItmAzJt+qYZKOdx6PPTIt3Uin1lFpAMz1dx9zJbL+aGlRLJ2JlX21n5O2cvsmDU9jYwk9ncw5bl1
SLQxMVCS/Yzq0A7zUpTzpnyqvZz7L6rTeFx8t+53tN+Vf7Z07GuYhH7Tnz0W/iLyiV+QruAFsT2t
mSGWvZV6PPZSgqgNrU0D26wZjkpPDexi+mK4BKVot05ahp3W6jTllKPQjmq2/XuPy14VuRqVBBXK
WC7tA7rM1CbXcs+y/vD9YQQ5nhhZd2wcsrUFxgKEU+7pYDjjSXqQfEDE0CBCvzUZ3IbajAxPv0Rx
nTBm88bqa2Hy3IKSwxpGhxvbwUbbYsIwY3qVmJz5NM/kS+upKnxI/rzM2BNRqchrxGFoWIa0T8E/
+U1jsiPcxiP/U7NP9sqFuNvORhThB7cagntLajXXY3rathM/LvreS3zBTDQNS/OALY7Ho6ec/nvg
NfWkbbNkJtQEzGWDRAIcy9WyjxZUPTciBQWgzcLdW4UGWm+HkKtTuiF6A3s4dd01gkcDMuZs1503
nzV74nyDQq22vTGSzjgZLLlvtnUANkda2ojrNnfSwCmq1t+beaWbgdWOhGtJhpODGPIc+X3sAKW6
oCL4y62i2V5UUkAcShtQR+FotH6H6Mzncjm2Rel8ga32v4x2IEsz41mYfZQ3rXFumB3Iuw14F4AI
K92tXiDLD+k96aRS/Xq11YF8oYjhdi5ZARwn9FKw5Qs7gWiw3PQOiakfInQU/OuGhl6XgGMvx/rP
yvh6DdJtvXsccFriazbxGx9LyM/Wnrc58LyMCEoFCN9D9B9Gm80uFmzdvBiJ4Cq/oW/pe8FGMb0j
rWn5pPXdVr1RlZHX90LzWy2wF6wfhEwmVECROe2/fGH/HyL+D7ZC/2asCiGv/Hde+NrR/p//cfNR
fszZvxuY//kf/MvALOx/4G7kc+CA0mIwv1rX/idE7LiQGVwbdyd1TVfT63+HiDX/HxjAMBZbtC3Z
+LP+zcGsGe4/sGxh5UKRw7GFL/j/YmFGhvjfNkxcE7inXUsX2CPx3v7z3/HvFJNK5jB3zY0F1eK5
PM9+026XHp9aLAvZ/CEaP887voeZaInVxddU45F3cn+f+aMT1p5ZnXuzK5+dIfNinCTdqTX0LawT
ZVx634CI4CRse7d+oWEUD88pWcrmqNRAJ4HPOnZuzxxXZ9upzB/TX9+rqQsIPj4OWx3xj1O0Hk1e
6Mw8TLz9/1iDvvIvWbiCt9ap5KsrcBXDPN+JbrHDVdXtUfOx8yflMO40HAfxvE5nvSs4jA3tVzP9
VwafONkQSbTUOK5X0vIyk5ShwCJaNEedFGcnyYqsiTa/g//c04lWdPK5bT8YxchuZTbYy3yJE4ta
KZgUT0nFJVU0t6wMrHjTq+fFoSJe0aG6bAdwbwcUrdDvVkC/vN9HvfCjiTwOPuv0rtauQOd+C2GJ
BmPm3Fha8QKku+9pM6pK/84os9f02n1Bz+8MpqspLAphANs6HHG0bODLwWag9336ridsZPXBXgnS
GlpYXZsExrakPuDqF1gkdiefQt05qQ5rhVkT2FzxCMvhbDXZF7fJ6gxkDT74yNuhbi2160b9C0k6
RV35Jvt9SnXtQVXU8aShXcUTNgBieOS65vmjs+dxD24recQ9c9sW/UkNAK5PrHRJaoOJD7jc56jc
zRGmOAyMmd2JN13z2481hGw1S65Zk2nuy9G53+r1p8MVEoq+PvrTMh3sZmHAWw/FULShKyE+j1To
dFv1zWXrK7Hsu83hs0RSFZcOr3N68BgO1/nX5rMV5FZ9RByJBdommtkmQMOBfFsweXFjzyMGR95A
k65f73FdfpfrCVEu0CMnmhkvDPAWe3LKA2chHzunjPsanSVntSZlVhygStz2iCGMPe2XHI2vurFC
pNejKEbQi9BRCOgibxvX2okBB4BK8vuxKH76zH4wuu3XnHEvugnAtsbIflh4xr7JvZmVQ0C9C7Ts
PnvxrOGlyPvbROlPlsafqDyypgPjFy4yMCiLiFyZHputPYGR+ewZNMnLJs4HWfdPa5reJl+QWlpy
466juqf2u2e/wTzsYevQWBYYqRnkcvhOwH6b4JzJqD1lRHSuniSkDlGjjuujccgT84uiCPOUap0X
Aku+QmWUE+ZaeWoL+8OcRdQRnepGKsbXI8tMslv3W3K2k4xVRx/WmbdbjYMs0FV949tZ0U9lAvzy
NE7xRpaHDFMSjji2ePgJ5mRw23mj1t1eXDciWxc2gEZAdP81wG3vZs8gDM+zMNOUtAj9Upevon9q
WNF0lXENYu0YoTG4UTNStFwq9wyVgP9fCYl+4/JTJLwnV+cPObuNUhSLkRo6R+Oqv/MwGz6PJ7cr
IuFyM5Ewiy5nfQPWbURXXEW6Pnr6qq2nqdtKxY9pzewvO2dPkcUWpw49CrWWedaRha+e/tVzFtgV
5VBuUT+Q5rfqO9dQVfsOqaIyDmlGVezJ71qDaG0PCNM9yNVc12CEaF+ct3It2P3PLJ1CXWchy5Ga
pvyjhkR8dqry7nQ/RVw2KFB8GNLR0gLTttRxYdHrs/StQMEN+ZKyoRgYj/Zpa4nXsijhMs+rroBD
tsL5SnT2S0GHf1RE+K4nTud8a1kWOl3SovfAjnAiklwtcAS2ntiHp1WrIGtrZR4jkhk2tGt2ftiX
E4S6eoAgtbNIDkL+tt1I9iBZ0tJK3iuogHIteeA9O2ALkCDLWlN9I7v+WPKU2+tAz89mlx/si26v
zW0WPuibhuvvcyORloAZ5Sa0nPWJQJ21I203vDcdZKUFh6QAdxpwI/6mtp36VjKcd8Yw8eiwYUDP
v2KwaRjrTszk/qndYjqXr6H382DPNyB6d36WIOWogJRsgBfkMOV5lGCW1vXmfsauOvlA/gS/dyYu
Tckq4qRdD8l2MkCQAiyPa8b9mwklM2SN+5zRZZHtJvneiyxiaHYv88T/MfY/VDIdXOQG1sfpocrc
w0y+o4U4FqJpsB512dGgRbXwfbmzs+qY1ShPNNuHspv3Ypzsv66XYDpb8AkuuJViqsKWo5OMfxyW
Zd00UfSdnfpNhfPVx7xMPJJmmz46mbxBx4i3CXTs1cWtXE9gl02rC7dFsOLIU06yPJSNVh2tsjxX
HVb7jLrAwLEl6vksIYd2e0L0ivG7/5Fl+esVOZ0KnZEd0mkF8e/TsikSNky960Zom8tuUWukFp69
bS4jyLnVPTjeGH33txu1i5WAIyW3WHT6rZe+s3vtY2agM/zu+6G2A4FfqmAugUK6HxO6+ByUL8//
A5D9otT26JQNw44aoEZ0FS8dZwoGVexLtR1cvfslH32P06akMiKtwsXa9r3ReZGxsFu1x1uXto6g
K/wVeL/TZM++tXzI+U5SjUPSAKPYXIHgJYDob5fOqcIRcuPEdYlXqTd9sxD6QyIjC5TL4T8shAuR
vQZ8zyJ2yU9Ham1fBnc5bem0UY9cHRwaly6OWGM7M++BRxBP8TGYwmu9rzCB7SeLnrr0o56GCOkw
njasKHLGkU4Bj1TqJJf8HW54gIU20Jqa10s7+kdjyM9eY62Ry09Audljb9ecx3vH5Vxe9OrQg4sM
MuX4Z61If11B4YmlfaLIHTxUG1NRNbAgHjRrMPhtFWCoqo5XaMmeJsQ/io4xqKNhohuHxIXxL7sb
1aSHVvKA4IVYtfonR5tESYxKqANcY8CTNMWrsIeDQyP1IOu7gh3DDjy+F3v2Uh8FjjrRNoe1X+I5
9T+HArsTiyQ0ezauqmWBxU5xxuLS+c/9oi7bQmeJepksGUnd2Q/zayv6g76STx8phqHi1N90f18N
zZH6vYNpYrvWwFRUfUBm/lVvPzAcfvk0AnT5BTqr/pNVzdksmCB7lifLwDLGx0msvVRGJSNsc+ae
WZfCN8ACxgwYm2eS1bHLW46lz01j6/ukvHoGRKQPXGkIAXD6Zuk/w1tBnXaPWdqDu+ltMvK2etVa
D1VfGldvZL23IdVyh66B+nEUeuhneiGR7m+v3RiYkZ0kMotznz1UmY24gZDdZ9diwmxL7mfVvNpe
djvmlFfZzIx81DCQpKYeZHI8Q8nlxtN84Do7q8G7RRfVji3YZHzo3aEgE7gRc7Ch6qC1o+l0fVwB
EnmbM/AMTfdXgS6Gi0dinFhDNLr7pOdFPum31oBo45qCdZTZypd8lgcQLqpe3rbKeaDCZIHzZb37
rC2g74xmepiadYjAaDy4KptDXeicDD06N124lHuOrHYcYlkp/JgMD5eV8/lZIbQ0zi1Gxz1xfCRO
W2+5E1H23dR1iX/GsbYv5bGI4fRap4tASglHSPSxx1Y+RJQtbvqaYscWe0kH9GdnKPu+AYL8vpn9
9othJ8zGGflWpDc5n6GoG0EnU5m8ttys/RNqF/A9kvKsdIPOKMCfZiEi2kWUbjwpB9fjTIvAQOdD
iZ2wcrWHbXVIEGAD/FOm23NFCwCfXqD5cx/VshsDVFe8hsarJp1z58qDqKZjN3RhSRMZSFX/4i3p
heQCtIAcM7P3Chb8S/X5bVo/+KP9KbPs+nJ5a4HYpES6JdWTeFfzaCYY8WwbtXbYHDaq4JSPWtId
HBoHULJuzDwh9TGxU+iu+JqxjlgePZEBvKvmNl5kHW6WzpzA4IolqO0OitXIrme+g4BPLNt275Wn
7VPLCn2g4VPVOAemhzToBxW0TnLo+zyAVIHBWPHD623skMmE2d+gc0noI8NchVqkD8Wzz0s2rYp9
Z8rrXumFiyDNCFUTs3dACmvXUzaX3AleW2/0UbFt867urS87004z55esq0+/dtOIvMEeIHU02A+8
Vp5t/qPOGueoEFfMSmdZWLinHa2F40kt42shYA9ScrEpevnszvidu+wngZI4Jvmf0R8hi+s1WfLs
zeqXGxaePNv+YeXXQrUWncncOP5KFzmGmcDieotozPtVj1g6sr9juIuQ+F4hOvp/8nUcLoL4n1W5
kHLKkRWmfrdlvJEzt10pF2MmTMT86ijxty4tI3T97LYcNHwVWdTV1UvaLitLQT8wMuN7HPACitY9
9dNdy2IVs92h7ejh1DVQxMq699y0e2qtOs47Igebye1UueqhBMM/b+zEQUD9JlvHtwgSmyMC3XEw
OVdh3aCAQlluF/MDBwFWwlV8yxR8C0QqO+gWCs0LDFMdHRgCXIlD9RpxJ4YPtonV2aBWrM+tD8ul
Ii2hSOOU2OuTt4nPpGueGe/JRmiBOy1oC/EwgskoYSH1BbuAJnmE6Rjb0nyc8ySaTDey5zxCWAeW
0h28eXlyJMEpLu70bnFVYkaqqVP1zn5pxd1QvsjmUvfVA5i09lGy8se4eugsBM6JJVv6SYvbPptf
x1G6N13b2rthc/K/sH+6yDJwOqAtt4+Jg2+mq+5H10+/QAXqE8d2mf4kYtxucouUKlpnbRDZGNgi
DfnIL5gLCdSFWRwp0PKjNfPM594w1b1ubPqFPmj8r7JF+9Sz8RV/1Ei4xdOPpUsTY0f5TSi37aal
viC0lAtBDF9OzH0+ZaLmA5xRiUcOe+732zYiWis9nn39U1opGRzwN8axqGhea20qlls3K/fdJP9i
J65fgJRpDHSJ+YlnE/uta7j7FG5Z7NO0uK+vUBMygf0Rx25zzwhrPEh8/QcpcefA7AdW1lStiOkf
ES8irYHKUlXQFlgmV/PR3mRu8/VJje1Qw+1nyavspGrX320a+O0dC3SO+XKS3OoLm7xP4hTNhVdL
0e7dHFIndWYbv/lhvElVSmkXNZGnqvYy2kxZCX6zTHCDbm2XIydQc0z6dD1OYK1P21AzewwWNscu
QTDIzHgldBfpqbtAMtoqDAbm8tbjYE92G+5VUpN68+gsy/wruU+FmW+7+1pM8oDhYYGgUa3fhe0z
9OoY29eGVVtA0aDnB27OFNTwnTWXgh7sCC/mth9otA3cLmFPyufhIxl7Z+/ba/HJQX6aijKN2m3S
DwAgB1zphrX8WLan3oZpsn0sVY54np0BLwRe74sQi85OVFryQJ9FdtBbBNmKUZ2uwIojc4KEs9WK
+betnj3eh1QRZbmMR374WO16CkaSKy7FGHVEJHey8VcjFSqOEkc8IcJIFvybfQunyP1cTGqO9arg
5+UIM6fLThHMNHX5PM1pc25yJS4ViJqwMvRzQbkb5d2OXkdCs/hrZr0ZHlxL6X9Rrcf3lAw1Zyp+
zgeXBUW286gE+0ywErm7hfbz0OR2e3DphinA34gDRgSG2MrO7O+a1mrSCq3AJwRatjjiw+zOXdEX
J1ujIiXnevQ2FDMY4VHYZ43qd5ZF0keyb0xTngRfdbd5Q0sJRtPZXNebVrwyPzU7hZeRVhn3CP4t
GuR2tH3nARNmTj7Pf1xIRpiy27edpCEM7mBq4Ppx2LWyHSh6rzoOkG6r3dqPKABI/x5FDJW9nlVW
cIzIibf/Dgwi9X9p7V+bjmkUlcv07OC8DztP6BlLLT2tQ2dwbWaPWsY+BC/Km3S1hwNJECl3XPnY
zHVKkFIgzF0DCTwD+0ISYQ3HgpYAQKTwdzS+Ttx5yghB+7Ez89z5wxua14muhHuNbCf3gPpcivlG
aTQCm0U5hIXv5w+4XNwbGhoeG6uKK69+WJd+2g+CYMgBNN+U7Lt5dG8Wd2irsCv78SkhkwXO5Pqk
zukAKypnp41fB+OxRonzuWUtU0ZDwZFK2Vq3B1T8acthnVGJvOUmIXJAHWlZORduyEZUrxpqayVM
KoKzaWhPhmrYH5E+3Tudv9CBSu/Jd2nCz91trpPwG10wF4519zDrXLVNk1mKy8g4vaeqohhmG8uN
00+O2LXNBcpDZuhWsLV1R/scqeWdy997kqzfIww15YX063QAanUcrhU9baKTTzKVR4x0Mp+FtV2v
Hps3HWeLBTaWNLmeBoQKXq9XB+ICByeGf29fTPyA9KATf4wFFBpmPmMzEFWG4YgoE2UVY2A96tFE
Nc6+c6fxE7hhFvYz03DuOApqRRP5zhRrqdiPLZvf0ZwfTZalmJOFvny5JS1edsk9hIH5avFxEvyR
OS/xI+NV+2NnfRrjsIPDu01JF5SZnd4sVbqcQZ4hl5hmOtHbi88MHllzb3t4+aKhSroHTLjmX7pZ
ctap1BLWzJB447BLnNmoKgobu+kOyPQfa2xfiqZHWBySB9B8A351k4T5RnkctVx75A6LHy8sy8ag
7sUVTwOJ3k7O73CamkspUNpKtzxR9ncdbbK/wtDSw1x2706V3xPOe56k8csxEhAh3HEtZQ7XbqfO
xTiL640X0By2ev+GBMYfWeXbII0yckoPCy3NE1HdeKHeOAGJRMaw8dUuE/LWs6wurftuNtYTSpKx
l12LPawU9/PiQpaiGRByZ9AXmFAhJP7p2zINE0KLD+hM99RhQDXEX68/i81wL1i8P4GhnQ2i1yYX
RKu9jLXWPmgaYnpva1nEihGbPybGeOJJ8jRsOi56XbpSL2JK869cG4pn0cGCeZvcl6xzIq+nGGLU
n9mkU43qeXdLz82Blf9XaZm3utWogBs2mGevwQdFPwPe6ObL5rOiOJVDMZZ3JDv6KG0l3hMRzu78
VIL72m96rR6nUfci01ouZAxf60189aQFh/ylp66birYIf4HYly6JXjYQ4yLRnIaqDJKCIkbD/th8
mj1k5r7Mun/DIvDaB4x/hCUtKuK2a3UDMQWCH5nSkL0uFrnmfkLlm3p1WJSiGsSKcZQzaq9RNegx
c/OfBXYABUkWPbxtfvJnXL1ZvlQIrtaj29bY8moiheN4J/0RTG2O4LUBf9KZF7IS50+2lj9pP3Vo
ke7jpLf5oeCedkFvOABQzG4Kg0ue54mYdLS8FwZzAYjMH+FwISVZXt8jED8u3Pp3zsSsLGf7ybHt
0wpAM2wz148GbKI9lnB2Otbb2ExMBeoP1LaYuQh+gFf9zDBi92WqhpA3U67fEavVXoTp1diRpVPt
haO9oxycxxqt2vDmP545ErtYloM+9Q+g4r/VSBRmkzNXtKb67ZMceUv/XWrj1WuBReHvTPjE59Mu
S+xs33lpEaOovMwZqrmetA9wN4sT8vNGr6Ns6VGFjEXCg2JaxyXZ2IsLXX9/nbI8+onBTw41bDdX
zTNqvLajOOsknWzY0/5rBUD5WB6xzDjaaxU0Vt8SApI2fNTREaEPwGqD1IhlSA91o+UnB8tzMgEd
GqWNlrMQ2CxAXU7+hUieeaNB84NO6c0Py2howQCAknl0hdvVWDgrU6rGxqHgO9w83rnUN7flA2Zi
jyyL+eya5DWwq5p/R2j1B32mVVVA38XH4K/5nZOTo5qEQ+8qm7VgGb69rrePm1bQq7lNxTsv8uVM
kOJzA3v0bm2Jdyt7eahHPi6J5jCeXG1FGx6oRLUnpiLZFhJ6J5BMg+TtTsDWizJs7xfHLzQC9iag
yeYiR5p1NxXROfCxtAh2yB4akhSLMV+sN4ON0X6Zf0zO5bYs3lL2MA3roQDD5mEzWb/h+wuI2OpR
mo72jenwnFJJE/VW8W3maVyvfNdc83buTBpbFC9tB4O8xBdjgcDfGYWIZk3jl0SyV2OOk+Ilo2iF
EjXg554//OZ9+7YVfnrxaa9ZE9cgJ8BLhRvGTiRbvjcJ2gxWfqpb/dhTazHwst6lTLiZsU1/oT93
0QQ/cCdrj4io+CI0dKbP52Tk7iEvi71PzgR8I5JKf0hn/FOFbC+ZlrS3M8XPAYZSljkmR7WvQ3Zh
pbFiwIK6rGc+h1rON4l21fwXe2eyHDmSZdlfScl1IxpQBRSASHUvzGAjjfPsGwjdScc8z1j1b/Tv
1ZfUASOyks6Mcu9Y9K4WmSme7iQMMEDx9L17zy1PVTcfBCpHqtbO2hvuKTctgmhIsjomvobCoUQ7
p8rkbvKzR02O35licbrzpRJ5wdK+VAjhk0uDCa/L6MmsptQf9Nsoju7HWpNreCEHs5oP0+if+bkB
gVbtYoZYK6Z+Z5E5HHkxNvSA8bosc81tCxzDixFGzTbTjTjBSxDp7llqYN8Ss/XYzMiPgmFwcF9a
xpFxyJ2Gy7PvSgyLWvXsM932epIkkRMy2cTEhIIwA1OB5IVn5qGIn5vhO/GOHlNjLooBKmU1R9Zb
G6gvNXJW7Bx7qHMGA6ychq8p3fvCktnRIo6Zec2F7Oc7ZGEvhV4/6yNjhczHJ0VmxhBcVD1Rom2l
JjRjoUn0j+N4mINXLiQIITtt5VOeUTYEBiZr3oqNcQ3sIMMcPhzjaNj6AZRGC0y0rp+1gZntcY1p
1Mu0GpJCZwOhmSszR/JrbAkiQkc2k32ZxCvoefo61GETsu2/yMYMBbplMOmKxiOca3MXZiYa64T+
8gBR19MSu7k0lfzWMe3oG223jDh7jJxrJXzMKCHwxKacv1hxcU3sFGrwDWZV3UMgxgYmLe4qrsKJ
AEUWcEPdGQmfb4p55c2EfCR47iYuNPed1ROEqX+L+3r42jI/3Fo2esDkCmU12YMFxm/bdq5rK1gn
tryMS/pA2KofEgEd1XSJ1FX9rUatsZ91YiJdAra5v9AtucODpCEbVw5N6lZd6yLYz1gl+Wc7eqoM
NULSZ11e7RA66Aje6Apkh8vDOtfxPZntBcY4+V3N27zhjFeQhBNioYInUZNGmDpMFkVwTTxrvBpH
41gF841PCWLqIXNnRiRB9j1Q0GAjWMtKnwni7ShbedVcVizygDF3YJA8aNmrYrEU5LF/FgwZ8K2M
7eescPck2T7OYd6UvKsTvUm/8UIJ1r1rlttca3ZFRHe9wXLtuaKiP8MYT/ez/JJHK/EQRN+wF1or
xVCOAEzTgwpceEWa9ithD3d0gGl3dSVZjQyDjVcK/30Waud5yd4etdVr0AznKq0fTdfn0ZPuug+v
mAite+7kxGBBLrBzB1N1yikKs8eU1BLDZ5BCQjH79y56yIx0K+cp8CL8FDfYvIg7SG8WVrWjK/1g
qsWuE525C9rdCJ4SZGvr0ii/ZwVyhAkfQssrBAQMeM1BTTT9rWDCwxSdZ6HxFftIcQ6Pz18ZjXmm
B11HYitahj7cuPkwfVF6Vj/iGiFoXqP5Z9MUIgTE3reT9owRmPz3ihadNXjoQLD64NNu7ORoZq9p
7F+0eb92J9LA+vEuJOXK0Yfbwig2tWi/0+tknomQFBL8dD84cfQFftDVxGZ1wI+sl0Qc9ihZYeAi
TG3PRNld5fNzgNmydDK0A3AbUvuatt1OhsBL/GizKGME96Iv691o0Lwr7InVuXG2Mh0OacuaJEmV
yPqIPHFnlfU9f3DaiwZoSkH+IHKFS8YDh5Ikt7GQ37SKdT+o2/O81081azyKMNpp171oqDORdORB
dylzEPnyIQNOETD4c9FP2sWxnfQjumxKAXPw17yz2QHqnoM6e+9oT1qVMVc2+rPGHlD/TDvEk1RK
zSkuiAJxXM/pu+ZgCFSG/V53MopI7j08AO0Ufpvgbbb43HSCx8HTUIriEQ7su4ZePuzxdNeZ1tYs
eaW7yQ1ulcdwqtZtEmxCPHuk4FQeL8jwu8QVbAWyALGWHNjjr+pMbeYZSVPQBodaTeeNEfFkiQH1
Y/Coa/0xMWitZNeUm8OW/G00ESnoiPjFQvsYmNpdmzUbIu83pc9od2bfINlb1AZjA3HW1eYBvn/r
zYgcVyUEmIaPmYmaQMIGyIXVR/t8Rgkw4mRsEC76zTGLUVZBi0AL/mKl+PtsKBLKSr2R3r7Kz/q6
2gOjWM1WFV5rTe7DrMWoucGtSZ8+Lqc34bN18ifz+xjm6xRtamqVN7qb3M7W0c1bD6jMLf68i4Gh
CQt7zY6qbDYjPOsNzBhkEcWOUWPI7px8xtnhzp54P27yKrmQaTXfN5SnLJAhDVfaKSiTj9YEtqNL
2Yca87eGwimqk1sMt7dOM+xJ5WROnqFknp3qVOldfIEkab4s+vFsxM4F0v71g6ruTwCVxgK6LNLF
oLpwRN+FaliWlz4pbDSdDLEfaWyl289+knNr+IVtXU5Ez1c7M++S19yu08dqHGikEt5rn8a+7KkA
Q1SimyFl1PsLLBwSux8/CUA/kr8deng6RE5X/8QTjCIK7aw1YMsLq3lBk803bdATRCOf5ckN+nrt
lba9c5figLx1WjlsGVySHKSBDX57vyz/rbv8+8K8/K/BseuprLvmo+xy+fd/qC7N38hI4ysyhARR
/a7H/E/VpYBwaugk8pjCVUug2R+qS6Sa9JfxtBo8zJZrK1Sf/4hu4fcpYSKPxAVtG7pr/jXN5Q+3
jy0sneOiuHRM1j3Ytsvt9QHbWLhmj7keMEzWz3W9VCWVsXBdC1I7nLSjh9v311pSGye3NP2vQ5jx
3BamUX8dF3Ydvu9G7Nl3l/exMQ6siJrTvhSWKp9oBmQoRzq6m5sqZm/A2CUKc0xtyWxuP1zuP3ke
P7MDYaDqwuXVTcQgYXTqE5SxLu2BUhbpi2Ww26zpgBDbHVvreDYrr7CDTcO6GsTd818/LOkiRJHp
aFZd+9PFc8cSmyeRAWuyUVeD6QN1IvNAzwiqmI9l358PNRDrnx/zR4ns8oXZjKL/eUzx4xfGFEGT
ZbscE404TCxraUctQ0rx5ecHEstv+uca9/uRuJqmEI7FLao+wX71OrJBEsas+ayEPVp4kCjMtBJc
DIRk8V6aXPMMAjktrwL6MAJXOvLjDMOF+JNAnWlYL/eOpUNc65PFUwtNjdxhlInJwSiE8QIuC74C
hpEO+Qhz/atSNihrcW8lqffzkyGf9l/PxlAS8CG6YgNy0MLX/HCjG4w72O3ROo9jfabsLclUWg++
3nmkEhjjBjQ8Kkp6YlD87EzWEZ6fan5yZxQru2Gw0rN56I1z3we9tq2Njt5SG1T9W2hOPDH0cJxb
hxkWNx6FIoEL+Pc7SqkSQa3xfp5iOWUzEckBkAbvNbrKXBOnLMYeBgKXalguGtyCuaaz1bJHkmg4
0/fr2yyXmjeqdlclU7AI/pbvAptltWFG7jOgI/IcL0sp6TT2bJTephhD5Xpm/SiOAHaxBxdjN1ae
0zEboUU/fjfx0Q/rkINApxpMHAZz68rvQE5mja6OQfnbimX33Asf/FvJwGr0Rot3+omkkZFfDuiq
xfFYI86RWB8mJG9Lh4lQG2FsbIPEEJLUZOt78B2D+HZyO3Yh8UIWyUV/HNhRrA2wwhZcLIGYMWNn
8ZhbNmjBRIisZU7Y3UCTN+8mIjWeK0aP+imkAG2u9MBFdtRSwdyQClwcwrGf+q01N8P8as0ZkOYB
tZrDzNkdx4sRRwbNzwFyyQbK03SDeW8O1qGaXG7upkXuSciGtMAwxOwgJtCONn1AC30n1mK8hBDi
00NH5IAJ2SaiY5HoYt420TgJtLe82a1QDYyUGiQla4nMnnGVZg138EnrIxlKWbbjp7hNaKMFYi2x
jfarabaaW0W2HyZRPxDfQ39E3cl6LN/YOcH5BOgtSWZO+u6Ft//wUBoF+TVdxBedBhWW9CYumPiM
JEjGOIKk6419X9VnGd/aiLYoS6eNH6Jk3iUVey9QSWy38ShWT82ySPdwXKq1WpZutSziw/t6TohI
/bVAZBFya7Lg+8vSzyCwv7YRTN3+j2yyqqStarGeXc3dlEFJ2BEKTc7NDaHFmWSOo5BvkH6upErc
uyiGmPqLNfAzpFtgYtBtXoDg08k1U3J52D88zINJ/RzaXMpZ2Je5zF6dmEEWmw6gKF10Gju4ArYQ
35EmevBXGm+u1cm0ahclZH8zzdMe+P8vKjHe8D8ul3wmhzQVh6E1DGTn03L5zwtDkiJnLN5P3kmW
sc37NbHerw+SihA2w3LZpuUCvi9z/12A/Z1rq6T5S/PL9PI39jxR+u//5/82yQt/2tXTy+vL3/7n
3/YvX4vsJfrboUlf8tcfirX//N2/V2yGqX5j1QRCz/7P4m3La/33io2h22/ccYarbNvGpGLzcv6j
YjPlb4oHTSDuQDnD25K36T9A/6TtYXZeWPKYZd6Tjv8C6P/TbYYBRxnEH1MT/l48frrN8C/Uqcj1
+p6slJ1V6WeZqbyyUQQ2dR4/vE2ychcX0y9o0Iax1FAfyoH3A1MfKsENTqklPm15FAVuBaSpvYeE
sqltNHKmeR+5yUYjloj+VLbRhga619yfQ62hCYxtmCYMDsFMYrZ3rd2QI7Uxm6OJIViE2Zd4xj0T
leie+5u41jdpTOStXh6Gqrwaiq9GZsF6yJF1W9dZmtwV5dfQabaqyk5mgUQhU3c89eeuqmghWPMm
GYuDypXXzqg3Y/Vst/ibLdO901t0oLJC9+0P8dfQLHc0qy5cIDSTGb3ARu0Ofe3cBWzOiKp6Frq8
N037AE/KS6PoNWR6lITBtarHm151SOhht63j2sFcZ99F9XSz/MoGN2s/8FEgHLDxdy5JLVzAV364
NZloar7pQUzbMFSAG2t5Y6cdgUp4rVDmRs3JKdf9b1PZ1wcSb/a5Fr/S1I+34IFQUA7lk+v7m1LO
X8aptXBBauSHjRr2735DjPA9A70raMsVA1IIbq2pLrqqH1Z5nYBNBcPC7gTBg8IUjxEGd0RuZicD
b40qAOZGZHnSzvt5weV+qlOX20VQqjLkckzuVfdTSV41VdaNhlbf607j6SSyhlazdatpAwThevI7
TBxquBRkz/YqIH+NdKo6XyepfYFsymvD8rZs7S2tSJ/OdvMUpOND2nK9inIXatZe0CeOoU+EvJ6t
yGQLIq7nttyB2zpMlaQdXaQXOc5CKK0PGSJanAk7PVYnadVPQM6YsUHlCsYzhtOYTgnKWr6dmbu4
QK1R9+RkjUZ3o1vLDe7IDfwbWhJhj8XX2iWh8swwRejOwCq1TriqyTXUsi8DefcZhQIDWmarU/mc
WvWREdIF1fYePgPmf6TUUF7idLwM5HiJlvjWDXwvTbWzKjHvwYDt6Tjc92R3Q7JZM7G4snlMcG5e
EKm0tc3xvA++mSQI4kK5Cko+69KDwdVEStumNAjwSrODk+P0qZ0TMXi/wN+zAf3XdYDWh8viJ4Up
lfXpi+0TlOz5oJr7WnfvEG3fxTrC+dTZTh2RS4yHgUSNl0CPweTG5+2AYLoubvx+V0D1Jb74Mp6q
XV3Fp4hsIb0ItiVjHIGTtgSTPOTlFdvKO7hqXpTapxK9ayeXxE8UgpoxntVVdbBGa2fa/Tn152Fi
Z9LaxBfh7/JZCRs/o6bFH8XzFtvTWZT061IVOz+tF3m6J+v4qx+m2B0U2s+Q2Od8eKjRBZSd5BNh
eYqyjQJXBL1zixEdIyuLFf3vSRfQdshpa0GmIogPyvKKyDgkNN057aCFvsMznGxsVqGizZH5N+eB
7C8z2WE461HSjmeinjdaiLDYGM4zFwl3iWmsNUjYremnLRPawiXY8MFU/SWgWVi8r3DXacQt+gma
t863WnAKQjvyJRw7xuFIw66IOYMJVKhDKVn5fe3q50+yXHZGnxZ+QT6JQSSKwR5XLE/6h2ILx1iG
frds7rnW58uU1QisXTBZa/xCe8Sxl+7APs8PriELXlFxM58vd63WedrIZeTmKPPieZFPuybq+TAt
9gRHbWdZb1HE7jHSr5shuXDIrQIw9dgw7xZS3ld+9G15SgTPbcCyX2OdwL13UIVzUdOd/PlJ/tk5
SnhLtBBMgeF1ydD4cI5mKipbJXN7H8Y2BBOOOYjOm+oBfi3yhZ8f7HP5+r42SpO+HQ8RlBn5+RHS
anIm4aHcm0V7tNAZ2yvbk8iW7eCsrSwYdQMZA9aprukj5yg+O1wYRk8pafu/KlvfeyMfv166mMsJ
L9En1oIlWwqOD6cumbPbcuiH+wHt2hwvjlWBGZw3WZWrE7Y0aLxUGamJxMjc92W5H4DnlBZtZp4n
HeTxIomPW3nRQrpnvT6GHaqWsHoi+/0qzoMz8ls90eeHwu3ORY9OSLhXkcXoBhteX1nwMMQ9XvAb
1XKa+YRIlQ6u1MaHGvJgXaltEAevWVbt+oAAzqk719EIyCR6w7t1J9R42aArqiiBUJvdJlPdU19P
RAWyU1w7/vRg8G+QwJbPQSavwb3DfMW/XgjtrtHVCUHdWZlmwy++5OWO+fGy0qWj2yCFbtCNMD71
G0rDN6Mw5LLCPN3XvMXB4vx/q/b/y0TtZWfxrYDjEgVM9f/3v/2x01iM5T/8YfMeSn3dvVHNvDVd
2v6jgl3+5f/rX/5hVb+bSqzq34oub5ffFkBA+tg6BTX34XH6F4v72cv8AjqrffnXH/q9fHfs3+RS
fzt/WNkNKvHfy/elrkd3ZtgmjnYs6wa3+h/lu2X9ZpqCWAkwOpjQP7rcTZ2GK2kP9vJs0Ecx/1LD
9VMbask9EZbxvhlwMbmLTzvXPDQzEh36eVsEdaiY//vJGx4QMlSZ9IlljGFdmGDNo18scJ/Ksd+P
u3x4mqOGTV3241MehUNFn1Cna0FyMGNAZuC1OZd7MaTqFyXCp7X0/VCu7gpuf5YV7v4fD5XNCFS7
Vp/wowz2MZXdg9vOLbUqTQ+IZr94PX1q/f5+NEPp9M+lkBz2x6MRb+LqcTsCwbN7Z5vYRuD1eoqE
cEE6lgPunYCkJbyTxe2H2+7q90f5bxDYrgoS9pr/9fc/OU14BSS7LSMg1s5Pr8VoMGQRL6CTwrEB
bTdK/94pBNwRcPVNkzbF/q8fz1VLg4FuveBV/OOJ1umkYGd38zYLU9i7AaolG4PWTBZw7SxMOjph
2S/umk+LGBeXcHkBF4wbdgmr+nTMRrUqdkiNxgrQxrtYwT1zCsPZ/fzMPh9lidPTkRnx9jF4NsxP
NwwUo1GZNdNPy0mRLpYt7r0YL8vPj/L5CeAoVNlsnNnfsx1/399+eM+FZqPl2J1HoDYklkMpG6PH
uKS7S+d+1g9//WDStWkF0C2w/uWubEOjlD5u1a2OCm2nwvE+ELO9JWr8+ecH+pNrZ5vULKTBKNug
Tf/jXVHKOM8jG9SU5tqXSWmhLidw6Be33p8ehHqFdYuin2Xrx4NwR9sEi7fj1pfmN2km41lA9PUv
lo0/+35onXG1WBV1JT8dRIbgxwKHMzEc1e/Keb6JhIvEN4jU9ufXbLlrP7ya2b9TyXILcB/Y/Lf5
aQ1WYgI/Z+Eg1jf5Sv/FI/Ppl0sGarxZGEMZJh1K+kc/XqsBL+1kZCA4QntuyKeBIlbfgEUy2usi
IzBjP7aChPn83b/Sl0VfPiCT9cebn5/jcpgP57h8DCEsOmb8hydK//xMaY0kmcpA4ImbZX5yCh8N
ZBiJBsPXmDhg9PNQfmE6Haq/duu/H5llH2QVF0KZ8tOCbM2TTGuGG9sFH7qbotzaTrEz4YTTrbu/
fpIsGzaJejCnDXP5Lj480kukusxdiFdVCMhSC5r6m20s3RyghLtZZN1NgmPv4q8fdHmkFesw6lvz
Ux8Mj78e2X2dbovIwETd2W372LtJechVO9YeglPEVVVfyLe/eFzWX0XqHI1vvk+KiB9PFsRgkSd6
mW0DN2hvNWWzM8bF/dykQ7UbGjxUkOfMx58f9NOTLy22+roAR2VIyaxILn//8QoPAicdhDsaMYZz
PbQO3lU5RLL/xVPz6eH//ThUWcAnefIptX48TkjbBgSNhveqC/xzK+nNK5Sf1nUYTMUvnv7PT4Zr
0bSgKGfqbevcoct7/eMpkbwyJkFnHEKwsF+iX/RJBfU9v+Djo0cHWLCyGEzU6RXTEP7xALIzjQiD
k7nr2xDChD7N+bEPEz3yBtC+SNLJocCRW2cu6JgiFgnp7A6QHxZYZByDEaD7TxuNkpA9pHZvlxPm
2zEO3CcTm4iG0K2ZwbfYDUaK3oEfi3KsJswZeKz9TAhhd0yTYoLGSaLkmzHDM/MI0YkeSpDE9rrU
cmR7Q24HGBRqeexmxM7nuGE05xpaJoM+M4LBmWlqeLQDmxFlVIrwBs25ekqwIzz742ReGHFrfbMn
y37Vez2/TjWsUp7dtPZzlFgBngxdAudIgplkonou3XEdQp431yWiS1KZ22Lat2HRWB6pJHQIMvZP
tzzE/kXX1PiqG8tp+22UgyWp1SyRxuYwTNaN7IOD1TaWhZemxSuNbzIZ9ypCWgZeybXv0r7pxGZ0
qlGhBQi4/IZtjSZ6pqQU8DO16StaHPEUpsztIbAbpASgPoXqbwaiOsYs7QzNjBYEseq6otxqeQDy
HkhR/hREfpNtfE1Pr2kWgECkrpRngVURAZHGGBL3fguChBiNYSZboWoMjAZan3b7xCILcEWdgxay
H+zmzk/gj0CeMZDCT2CZVng/Erm2EhWP2IkjR181buvuUjmjnBwo7Q42+duEP6oWSDrqzvLVz6z5
knxS+lJyqmV7gC+VnpeAhuQVwrPhakpz2pJDkBQtxqg5H1n5gf8BV6nzfG86nfE6R2ivNxLv+jOz
TPlFAO1rCd/GTLcOuAdtr+1zEh2CVqtLryIiNYPJnabZeWLBB161Ni3vVeDIvtiqsJU3Pah6UDPz
mH93+xiHZ+o7NFhD6sdn344KcbALmpZXdazTejVJ1yJ20abWE9aYPVP0GXIHdCjG9V9oWrNPA7Ma
QPgTObIyVcMnHKHQIvedpbZvKctpszbTFG+DDhGhXMLfQVIBzvXqotL0DWRslPIxCebfpOYbSIer
iTjFEbQTJFkR2tvS6BJjnXedfs3HiRUYiAaDlk8+n7ZmoGHYuB9mV1/VFaTudTCUxBSONr3rGXh9
vqb9Pn3BbArxRQQ29mPTZztxSvyJbjQT59jaaKOm73RBsiTWRqsp4DeUWUajNmj9A+Fy2AmFMTfB
tdZhxfSY9QuCIY0pxjiejmf+WLsEIBcdZCEntNJ7gNMWiHNi/vIj4HNuublDGLbGAN5qG5r9A0uK
DO1p51cRuS7hMKOq1Tq3NlZ0ASo3oM8akHMUmNLKNmZjB/16MpnlrmfCDL7WdT9YXlYRzwVedEQv
CbVrCHfZCBMCCEnROV6Pa9DZmHO/GDhaxxi8kL4wpGOy1Z8GlG/z2gIQ/GhUc23dD1ZpP+Cj1INt
IjHXam5ridVs6q15aOZpxuvjjAD6Zxk1x7FC8kb0R6Ge/Wz028MSRRWsC1x2j6BV08TrtWZ4jXzE
N95kpUpDI54o4qHMCdSuXXUmUU1d6Q9bh9CIR5PK/4RHoZ42Vi5CZ1O6uAhWFP0Bolg9IwiFQQHG
5WkCSmwxw0cJoDQz2Lpl2H0fCLYBWgsw58IXJFNv4c3Ob2WV889M0VnM5TOD+Cpy7WBPNlJrPRsU
40tPNsQNloeAH15QtIg2kkicEU0EybzI7AiQlqnqYdUiARl38Dt76wCiSOs3YxItnbB5Zo1SBpCG
FSqUMjs2KZ7WzBnp9GvsplNAXgLkfSJUfmiZPXGrNVkFTGxGExEkXU9KbeybYm2MBWYvUJC+2CDl
9a+UiVy7T8bwvIVAzbqixz0Q0xkQyjrSTPBKRHtbb90icj8FlsWdTwfJpbdbWSRUpbQO+g3fRcj/
P+Ug8R2A+2qNylpFmyCCmYXqJWjVHqJlwhiP+ldnJDMAx85Z4vEDTKxHGZlQq6HRJg80FQG+9gjI
F6Z1/lTWFkFMRG0gYe1aErUsNz/X+jb6mpnylb0CUA74/6AiMP7l0VDu5Ez2zIoYKcZpQXUjiYss
kZPrIW1cwymf35ssALN96KM2m1qubNK45w2lAp8Jvu1ZOkV9uXOzpgNLk/WE+8TGqaMcY2EoNvBy
X/AmXjYITTd5lr3mWt6zG17yi7T21SKv9pb00+/CsWHUgvqNSPupumKbTPrTVAeEgyRPbRbvzVLc
4GjDxkIsApGwcXwuF2MvgQ/3pkPi3yxIRck0lKxhPZ2hfdH2DCXgPvOWW9uWBjxngCTaYsNRib1j
DgeJqc/qU93b9YNs29Azk+zKwn9OHmnE8LKhj1z2UbeeiGEiaRFRrhbkUOcnvqcuD7ZaCRvNqLPw
Mszs/kROxgxHIWThw5+Bc87TLZ753CmqN1kZ5atqGO5B+aiLu1rvq2Nm4zVq8Ge4MCnSaddAN/Tg
z1rfmpmMAM6de42ubCVuiYZsb8xMUsdG7nQXGTW+37mk4RVzIrsOd8DOcPP40sSx8GA2xhc3wYgn
oeJcjjxBAaI+iBgB4iWbiEEnvayYPaAQrwciTUGpm68Vo7FxZWSdr9/VLsjYmAui3HtiNl98Sx6w
Adyorp1B7LX3ANyJNA/FbesQspU0o7jJywQwVORP1UH10r6xF59F19NgDmBHbXRg/tIgTXQeeSvl
SYRWkulJZGzqWq+/+pSy8boR6O/JtBsBHs89w20rkbm/zvkf7JX+IL7IBjocTejYRDojsn1l49dY
FUNzBW5TeDamzwt4q/IrI515eGizCZRdRABIAGKFOIZ1qVfTG9iY8TiN81th2d0G8n577tMB8Poi
sx6XaJ7XNJqst6Z3Wg+DCIVFFxYPo6HM69GhHbI8ItxusQ6lFx9xma8qciKfS73vDsSK6d8xP34Z
3Vxei1nmt1M77SmP0o2hLfzKJOtOhYtafkqMp9Cp6OlbECuKrj0alU4ETzIEHctUMNcXQ5If4sp1
1vbUVNfwZ0DPOx0zQdLbsr0jne/9iB25YuS5YlInNklrM+Unj53ZnIaGvRvEdJfgLvGSXAYb9BnD
LqogZAFrm95iNFJXDvB1GPaEoSWDkYMUG/auPl/CEE/xDCAoOlZWAScwIHLtDaJDzmu00ABVlVra
vQwQw/q1rIthQ1Wqr1SNCG1SvbsZQCx5kZDbAa4Hq34kNuSopdCDaivyHHtODuh1YYGN1ggGa854
ZI1y3FbMfL2+U66Hm9Sq12Wji6+m6as1MVEPfqeS27JoekoouIrHSh+wEft6sBkHP3+WSWfcta5j
nFA3Uawmo7qC9yHvctuPbvRY4M9lK89UCAcLSQpUt/gs8FOtipabKnOG5GTyTkOjC82wbARpXBK/
s1r0lgjzWFIsoPW7Kca7p2k+zIUuQyDXT2vOOdyOOKWI3CDaLYjbZO1CAFwbdT6Bicu6/KgHTXNJ
EQg3KoNjhRIVxLSfKe2M4lpr1hP6xit4h/2DSYiAxAUZVdXaVyR5+2U1Pkdzgf+N6Jpyk6W80OHE
ieCSbu6Ml0dOSPBcPFfWShQTq0brzMeBb2lLvjYZQhSBi015srdtTxWIuxdt/WoANJOuYSv7wCYz
WAKrdAjEdWxRkO/jqLO+ZUbRQ2+D5i4PUvE6PfeJQgVF3aOXOJHzojBswWmgYjFyiUeNRXrjVAX1
Bw6hfhPBXrwzQy3fZQ6F7arC4Ifxy4yIeXJAzWZA2KsFbZ1Z8AtY2Koi5By6WMXtJSmrRb2ZMpXr
WHqr7lCphsAt16nDO4XFu7uudLO8xLv9xsgNfizK0o0k/G/ddNbiGy0AqDlBe+9S47xVjNOyXZUK
+2aZ7TC4bvRL1JnPHe5krx6Ty0jrEPiRbcxLmrKM6aJT2+shUmw2ITugkkEPw3Q6DgN3BUekUKsp
cEFRJZ3Zenoj8x1pTMl25CWLFKHGj9IT64VQk/1rjlfU6/NloVU0PMLAsA95aJyTdPsYaFg2QoIb
qlzGGxxe9RFfs31u61Vw6rW8u1Va6OQ7cwamk6VZuA98KWky10hYIoXJhnyuqLkq06k8RR1+KB4e
cYVxzlFYSRRmJmBtIeWP4u/NRl1Yo1F6mkVQlEZphxUXPxNKyeCKHRVWt4I4Gtoz1Z6k3QmPz5AC
Vc20x7psmPDbk/ENxuX0YMkkZFci2B3hu4dnm5XTmWR9sj36QOWWK/DArEGvPBkYDOYRAg3FdnaT
zFwNDvJ/QL+mywYSXfiB0tDeScgAxORYBRLTODzVhLOIOXAPbF3OzZx48tWYEgW3youo3yO3fsyn
sr2PDK0ngtHRr8KMvNqmgI6bzuNXNVbZZYmc+LKuivGVO+uBThvBYRPRpisb6+GpH1x1BJuzc/Sw
v2E6crCHSIvWIPK4tks29cHIgwlzSvEcBsPy3tTHnZE6khmGYczXvk17CaPnrJ9h/XRhonVqbbIo
kiORiUeKh+iuhRSurWpFNx07ZxuUm7j202FHlnFw52SKwAAe7OAiDXwMgUtl/4U3I077vC09h7WU
SgpTU2P35cJvvyTewT8s8tSnoaxwLcVjm99rwCm4rKIVoDla/zbwzf7UOMpf66Q+2wqxSzSeQml1
Gyz32r2Ro4hHmbvYrvssq72h059M/nybFki3oBX3L1Nj3NNhMrcB/FSCNPBG4tlA1Z7DUkOZPpRb
gsJPUQ9hrch6kAl5YYN31tlwg2DM9Duo8cNb1EfRPsjKx8bq4Oo52pLEibWOFykeUH6ImuOtdGsW
dhkmU3NeZ2M53uuk6byGVokbu4ny58Cuzcc2cGXE7B8MZ1WHzld7nPxNXquaXzO3OjZUSuFpG4Ak
4BvOM/3Sl6zJnhMVbyrGwl4agXaubM3JjqoPtOsqXfYOveimZySOGdU4RcSFn5HcsaOvlmcboMPW
fRRqAKx4W9RfdIK1vDgDgICtLTmvfGd6GHC93oIxtVcdDaNhA0uS3DAYlARJO6Lod7pmpBBq49y5
xM2ah8Aa5Jkfys4H2DQTUmbnAixM50BbKGMiUQik6HxAlaFN8cnlQPBC0jKj+LER7iYLF3FyFunO
WSxbMeJ9nLHJJyhsLEiAqn3oSBYlahO277FpbPVoholN1G1XKVJqRhLBNk2HEHpFIlROaudsV+f2
WLfBlhskHTyXuBQs8glewlK0ebKuEQq/dJKKEvRkXVz5k6NQTYNO0ymeDCP2snlCVDwA0foWNSzq
Hn4PBZ54oI1C6GaX3cWuDvTPKHW0ImOuD7OHDFwL8BJouKPtymlu0KGnpOY0LUJGu+wFtF1cPd81
R8erNzetgTC9sSu1qkYfr7iTpP/B3Jksx41k2/aLcM3RA5M3iAhEQwY7UQ3FCYyiKEffAw73r78r
lGVlRWWVZHVHz3KSypQERgBwP37O3mvjbvwrurajHBC7noiSAy2FktDgsQhQSYZEFaXMidUuXWpY
UZJ+003LMPZcaM0xuCDQY8brqJf72MXfTIb0aN9bS4yN2Id+gW29HzhKUMut0xlv7zocGybQcFkB
mr0u2OpbMoQX7+NSlRxR1rQ3LmC5gnWPsFXzRMNmmcDMjNO54o7DZUTWtezDknR2fp8v73o2cHNo
V8ENrol+p3IfYpK4CwUmkjiaxqa9FAKhjjykgEAuNY8JrxYgmsHTEuJFPdtjYgraMFSPtn9uVY16
W07h/CDZqohT5Jvtdh5L7YrDNKzQ7SMeREVXaRLaw2HqAIZn7fCxqkbkH8GKWQI6UhV/W2xat4RS
5Rw8aP0tdLSJdiNLHp/9nSgEm2bbFaxIAXYVopJyuhVEWEYAbMJ4qZ9zd+5ZQEnQQvW1zP4Pl0DC
pz72ZIWJPS4ItKn8JdwEFsl9EGKFvvHiAWOtN7r9XWhCU5N6Nctv/I3BjzZzKDXTZZRffWeKfozu
ijdT1FBiSCkC21bgFNMHdL8ZBz/Mfh5EQAaC4AYc4ojbQNGzJYdkcrERlHCe4zl0n3ReSrgFgSX8
YwCoiBqRKKZiFwvkniySsz77U29PlyYY3Y20M3JJ6Gwtd1JrktQteMQXUpmFmL8f2pF+tV+v0W6g
KuK1h0/DUW204/7UzL3EGEut+JCVQe6eAjuoDKTFDI5oWohia9a+wwrTYti/BwhCfJhFc6tKiqm9
5Kj2OW8CrTj4G5Ub6OcwzP1PF3fcYw6PgxLLQYK3XfMYyRvIDT5WxM/Ixhl2pXfdq7pc4TNP3pPo
M071E8fYp2WiykhMioZ656xz8BiRj8pfJZFWbFMwQ/pONgXsoip25s851rF6F8RT433TEQKK24hU
WH1D1YsBgyC07g0tqA1IFxYTcGqBHfMMON2ibcl5IlohDJPPtOvHTIyHtO2da20vLpdoCSqrC7N6
7g+qVHI2YFcU/mi2QbqGdk9cRyArPOajPeGVi8IwVm0iFgx5FZ5ixojTMScANgi2Bl8MeXVt61cN
C1RX4TRRJfnYRLzMjYK/hf38I/nfHNkd0YBgJy/SvpgMTClO0Ryh+oA5t+hdI9zO7LpBuAvQw7Em
I85tBtLJbM7nB1n2S7id47XCOcECRp4Qfb1uoyoRLTtSUWYqbhZrPvmEs5FEuiq/YCA5/m4XInMu
rXATwgqoS8rXJO0ruT5hSrdBdExlRCpxw1GTKIKQDjVhbkWW1JZZ5prYgW6Id563BIfMVW77BbSI
ov7IOVrz+BeNc8pc0WZfB19l5lp4sFWSHkd++8I+QmSwU7bt98WWKNd0lHNO08pi6EJLGAEDxiSO
92tHVXsoA0SGCQ5iV36hdzCktyWZvxS7rSb3uHEFie0+5x4gvSVzfNoEi+zfSm/srEMI0Btl61q7
8deiGhmklj3x6HRWvCbD6GSp7CpoivkLSRYgdS2UuvBW2Bbxk1nFVF9bWhs43UREE8IYXk5bdwbD
lkMocRpN9K5876Prd9DjS1Dob9Piiw+dN6DNI3sYIjWhnesXRw+Td63gMOWH1F6b+Iy+MiTky8vI
jfPJtkpQUYfLdlziIADuD9ySvm/Ocpyto2XtBWgx4CkykjHP1KyaRGYtur/FRjLzlDaWkPhlFm++
9+gplAeocRbWJsvzAXk2gX5x/RFBNI8SuGOSdwtDHmoR/ijUbNNxprcRk9kRsV1s1hmp7W7hORFX
ABH68KEPwpKsgrGkxFZ2wDRcEElBU9Rt0KTTz85RNKcSslLHKzntSejpmqMK+/UHZXfuscekc/wA
PNFdn3PCPSAid7ZYd+g6mjYpSVp1M+z1HOe3og7d6rsj00pT6MCJSOhlWmSbAcTVYG+YhG2Zn2cw
QimfdqRrGc1BQg0DMuK+y97QFwEyt2AnPcZppmGX6NB+NGT3INpsW+vRSG23h7YJgIrCgAjHg2Pq
cNr24ToVO7sVEA6w0hf5KVCIZ9PGifvrEQuet7lEP9xjwPIubK2w3NqiBhAvETFdGyZn+UYXvXWP
847k5qGug0ePw/CL72RtcaMzI3+4Ak8g3BzZWR/SKAo+WE1p88emMY6/atdN13vaqQrrndMHV10U
9OYarmUnjwvqyPk8W5lX7qtJtPEBseqMrV9XpKWDRi8i/64v8+pxJYTM3o+uxpO44Av7HF9aQhym
MSLERTp/p0fGCdwMmYkO60CDZJ+yWja3aTZLjvI8acvWrww0wKwByA9gtKvuzJgOgCzKmqPyGA3N
oe+aqATIpQN1niGKWFu0Qv7X3MWDysmVo2xiEyIKpImjLO9kX6SvlC7zdd2yucKXqaS+ioYhW/ar
9LJHwgHYmeNGUD9aF/pY2VsARkZDdQppQIJDGos8OwAIwPdcE/VN17cBY095Vq9JibbtO8m3MHEk
OA3sc0jA8kvkemo116yppXPLqZipiKBVC2oZwdHen9b6B95Eke2wokEok51p3P3giKXejcx+gaXq
oqr2/txB1QrskpESdKOsXtBEV/yoQSdD45/dpqDoL6YlXO9KSxDnvbY9SCeSYPv2sZntSiVDaibm
Hzp1YTjHajDb3mnkEwhTuIdxzZB6E/OoLtdtU3PMBqI3eRt8uCXMWnrwkF1Hv3gmURDE40DI23ON
7NZKRImMN5kG5iWUZxnEAl66NFe30ibiZcfbkMH1KSd6bL5ngjffCBBtLb8uSNwc5ummnGbE6q7B
cXOBotZQO5iZ7lzhrt+ArxfXDPJgZa5jiay48DpeebX2X0XQhhygF/rWlIUq+2QLXs7bOGNuzXwA
nAe3hOlNykMbJDadw3AXW6MhzbcKGOWnLZTurMeWmMx1HcozSF4qavQx2JMohgdizkkMy66IW3Tr
g2mJ/AUNagfTYV3gk2/oK9P1V6LjBD2yJ6rNDJfu2VH1JfQ8jmmz0+2hj8KI0xIbAu3MJ5irvbiK
Cy9SV156sWSDs6A6lC2Gd/K1rDlKxoicsqvL/BvRZ0F71Ataun2rCBdzFGNdmSSbRMfoyVOjvVma
XEAwVA0pOvhmdxlyTkOZlMFti7sOUJrTF+1RAWACD97p9UyWB+Nldgfu2BJFuj36+Qq+pPcpsvct
s9uRN7WnAE8bT1+o0HFsbVnkxFPaw95hAWmMBH4rp286lmuZtOSw0tAap0v9RRemTvLODuybnM2x
26NgNdSi7L0fnEA1IF8gW2Bx0gjGD1HoZvEmJ8ylYffvXHVfLR1PpFiK3v7KrNb5OACM/OCK1IqP
gfGjckt8e2WxYxm/3U1FWU8fBioc5mZpbb3BL2+8Y8mPdKqa3vlMUVL6u4ptncSEwk8R0Tu63PFd
Xw6kpmRx0HbuzVtCSggdiErCII/zungaN9dq1ye69C3NwsgGgX8sed6+hEzfiaAfaSKRHclCvplE
Bai+ruysfMzD0GHEHzQOLL888M2wNwpeyouaiK97wIOXn1OiUrrz7Eb02oyLnmbTW06+XtNA8p+b
crWn3aWYTE995zFC6Kkhl73jAUp49IshvpsdHyJg5XgjJCJg3TRzyCylDdbZw5Z5Y+cyuQ7Ux5KA
VnXIxARbcLC8KD1aqAPj49wrfkTKG6DMVE8/8x2Nq0+hbVR3V/Z5wQ8tOcnfLhW0eQB8yqLMS4VL
Kkk619C/rNWm5ap9iJBGNheLUjqEh3BOx/6560vhBNu6oSORFB4NnSckAePzmi0EmfM9MrAvwjbo
EzP34U2ZFt6rxOv90XD31mpTasfyzn7AO5vYRG/cajia0LACTXh3Fs0FYhk/redDvtAJPLUlJ3wm
+z4doMTVihhbCuzwWx95gMKmDi4PTKvaaSjTivZFWh5q2wbFT7zVVTcXh4WdtL9yKou2uOmRRV4Z
mXniObWz0T5bmT/7l6ieFJKO1+l+/BwSBqPAqENFXcFgp7X8HGY1lcgmVnIlYLDAOO5tVVhz/rKd
vFbXmdHghpa1quf9HAb9eOrWFl/7WnLMS8LZgBoM2NOwhI2l57yl2EfJPMncstv4MNaK0zjRjts6
UVS8QlJiQNoN0keqvAZDcK0o1sBCgzLd5ZiVFwJOBz98mE1u/MdwVKraaKJwMaBBGnpbkEi4jCM4
h12Vl6tNcOu+M+CkBzOoXvVHVCpzd6CZBfI/oESHT+P76mpYB2f+oJxl/croL8PJ5RHjuhmXBfOE
Fpn3YyxLy7rllao+kRotPmV+oJ7DKffvJ85elLXL3H1DzAQkVrnhoLbK9+uHxaUeAEvQw/f3Q9Nl
u7CjPUFCFaOzTe7Y64+AuFpJ1oQIx1MhfUclzcpc/KbgvM5vbKuUPWqyvWfKMPoNrc/U9Uyrk8IJ
uU2P850D0pOjLf7V4tSH9BoGMrOonKBDRhFDPwsMhVgME5svPDjr0CpI40YVNtwgj8wGDrUuzitc
T/RG3TVfnD2C6FFu8S6OrH99Ce4NPV8xHwA0eDiZ6Po/9asLqWq0a0Z7kXJlsQ0sx22oqUOWYZ2x
RxyFlOUFiwRzfJODh4zPqLYDeyfLprKPFM3pE42GkaqAJGWTBAgKvwdgIpiXYsPhaDykInFLMon2
AbKul7G2e32faU3hbFnYf50tiNFeH6t4dsz1mLXllBBaSzlhBQM0VZyxtTxrOAqIybxQOcQ1pR4d
e/I5riUt9nonvMX7EFvQjYiijJtr7n5BoFIm2bfLVE3fYRY0w7a1qWk3aw9GCgBw3NVIR9vcwrVD
e3CbL1ThW1P1NT811RwtLKJ56+vCs6l7GydPkeIDnmhOmVkK/2A1DDOhVs7dXTAJQ/A4+kNAa6Rd
2ju7UESPeuQChQQ7RczzYwHRiQgWYgVEVGWvUTgC3jD+XH4JR/KuNgCk04khNVNNLLmFcyOz3nqV
fGmf0EaAzky9svphe6hl9lMPMXWnyPNiPutrfZtlTeyAieroQ/Nj5QcyysNygyLgAjf2reB+XagA
d03TqueZdoSzjaicPkydgtbehhE5qrp1HRC1jFurjcuB536RTXA7Mbv8zGOMLkYVquUgKFcYFD2j
WRoI9eB+9LyhtRkT80iytF9sktx48jHjaaVxVUWXkqZCNLjpA7E8pZz+CQiIOzle5qXjXbbM04o+
rOQBc6aq3+eBp18xqPuAGkoXWkbFuKawUoqfmB7rXWnIP02kbF7oaIanUs2r/rJkkf+iAk++hfRA
gTm2kweXVMxi11WV80GsYUUoYNdbtA5nXq5dQcPt1fLI69sNEQnhjBTq4NUHpmzdD7E7wWu0UUMd
SSoIfkR1EeCWdOtxX6GQQgQFD58yTDv5TbDmNOpBJXQxB0jLTq9mwDD9czBi0SRsvIDgK7sSyHdB
xBbheWUKStTuJ83wmBDc8G4tU7ZxOfIzblKoqRfPLxqCM4OT0OzscrQubPNm4F31lr6kju/8m6j0
PYFCJaS8Q1VMkTGYKf/h8AovG1ZAdyTEJJ26PbquyDoNrRNwj8ec9kwtPcIfvUqLY8HxG19pTWfr
xl+ZAS2I9qDrF6FzzooiVnsdZ859C8n+R2yXYCnGBSILCrGxvfE9z7ASwAj64ddl+clCxAywm67+
d7azGTWFhYVhM3lKmWTyQXgiN5iK4eOM4QAc5Ahf7vvgVUV/NpcONKkxBN6/9lGflwmh4DBsJ6+F
c07Wd/6N8WhdMzuf2/XUSirgTVhdOP1ZvOqbS49m2tWzKm56xE+QIgvR5p+cOcioDsbMN4ewy4jY
Q12wzElOf8584W/Uwb4RcGB34M/oejIYWaqtgVGuCMkDI9jm81Tvm9xE/s6qqgkoExQ77R35HPQC
F5+MnFMdhyud/zGlpV8TNsXNdPKhdx2CO/hnM3rwwhNryHgh6O8xf2Nqk5FeIejdI1NIgy8diQT+
1zjKS3MeS2NoNi6hn4QFOp+N7zdq3TZ1F+cnAPJt+Tg6zXQ9pgsAz5KMXFrG3YyiSsxWIY+M/cgU
EWGgwevynJW3cb5a1S6MYoSrXmDod/gCCs5G+1JUFP0NUdm9Sx3KSQ3ce7ZVmv50R8uXVhqJ5MSN
p899FRpzXGIphs+L6FrnjgoHH1bBTla/Aqjy26t6sP3hxqpWleU3usrbC2awbNcu5WTWRjBI5SKZ
b5ZV5yQRZ/boXGOqlEeEem1ztmQ00UrxR92muyW1pvbGnidkg5RKhI8fu0BYYqfiiICrjUvhNyOF
haTLJln6hHjle+Z0hbddJkVeIFWE1bSILLBjjq+ZB7vrCvLAOHabkSRgBbpxbV6pRRYMvKtffO0J
cSQUrjPMEVYekI+gxNwGssFMYKS01uFFmEZW9zbKmJBUIGnV17GV5TWKOMJN+Wq9VT7oVg3qKQet
P9/oxmnnI3o/AkYbZVKUpmveCuegS+E/FVK6P0aeYnzTrg+USLZOdRlKLlOLyANZpLUR7IcDi5XV
Vx86XkUIlqhq1W41QD/Ogk37C4/vOhxShixvVVDn6bU9TgvaTD02tH4rDnyntAgGdBB+QXY9Lzyw
hEJ58Ee1xynzpV4lmF7jYo7ZZgigM8EmIhj6W3XH/pEvPCe3QESgc8klnb4gZEP4RnY743APpa0k
qaqOaMta3F32jqKev/lzDYrArk0Hn7EmOfPS6GiWq4apdwRblXnTeDRO58OeXZe8CR9QpdS0JYzn
vqb0fYtEgDwX9HcavmBaGTIHAtSMqGBFU/pISCtUXdCJBRqvvRcu4VOWu0gUihoxwB4054UUGQbd
cuVXcaP3gSSIYj/RKqmvpM1c5AiQcUl3XV2Cto6ssiDXatVjTIOOELJyI1cdj0nsa2s+hBOGgWtk
hR1oXzP5LT48Db20dWZGl5McVHxIY+RVX/H2U8Fw/tHD0dG1yK4RZzfODsomAGiPfDGZMF+KwHwA
uqY20nQ8N3XGQf1uFlPgbiuaQwKh1zSMN7AQ0UVyq0UBAVJNHtLG+TIYx+epHnkbYG4KZ70MKCtr
EBQbxnpIHdAYZ9tKhXcHbLrHhxqxmZ16a5jBG7GjwzcyEU4o/xrNxsJ7Q/aw2zylAVGU1y2nUxo4
ABfLhw7yU85JzqUH1DqdVX8ZR5LsG/TvcnyxCqaE9xcI2Ph5aBGInmOn0JgX427tqq3denn0nVQn
ZkSbIqMhblOP1bSpHeWtzPtU0zQPo2rt+css3dBpsH94Frock4aTSWyvLMevAW1FijyG9pELT9yp
LohoihyefmXb4ZNCdUJkICtSOhJ5kXbzR55/seTbVFTxtGzKmMCWWw/3QnVYNDROYiRmDXyKyDhi
NuPcGoYTiRW1vNJViJpDd91Aj4I5fvS9zaM2/xLalbBOc8A5DDjHoJGv9GlJ2I5R9qxQiIxm/tpO
pQ38QeRwplOThz3pJiQPhSM1rGQGXJWFmfR1KwNZlmQDy7Fx7uBzLCZCGW+lw64xzEgOHclO1S1d
tqE9M7L08y9BeHGu52026js1tij2mjpu48vW55zJKSTwchzH+JQHDXOeCw0MEWJcFO42j8g65QDM
4DCnikMJMiBWxNWAWnAjOBW9VlOHbnApORlvYnq/1/HscQieFv7H9Sw4YFnhkdJQhiiYfKQB6WEi
6tRbD6miWu0e4yKn9UTETNH4zZFBiFMPL5HIW97IskK1qK8JX8EaYPxlmB8WIWaHXpJfV+H0eaHX
Al1ngZvd6dd6bDn97VnaAjFB11myS8zWOtEmYwPzIQS7tsm9ar9UDvApncIMrZKl1mRkbLoujSlj
s95HDzCOkexZPR3mgezGcggsVLhZDd63XU3GHDKbFhnniRLuGHxI0zQrhg0jzsgdTwjE/PW+ch3B
VrHws8WPLqGe6jgwWDHgcXtJX7Rq6mGj1BgdptYtPvflzBg4J+T1QREJ+yPHFTMTbqn8N7a1hRhV
hoRfQtOkzzEi3XnTISv+WMxRfFjJtxqO0M7KZ3vo/S+N5cdP2dhkkMD8GjjafsgoDTbL5K9VgpPI
xsWStyTUN0y3/3KX/sMPf/+XvweD/C9++X/95f/7jy77d7/rrntrHqfh7W26eel+Gu7/acD/y3L/
z1/+f+LHv8Bv/zP79PT6dgFqvXPwX/7EX2Z8sHN47n+6pHGSBfRPcEP95ca3HEimPAxejEcK9AZU
q3/a8YPwf37CKAJP8KfwtfK//kHTCtz/uaCFQoSAENwCjP7/Df/0vRkMVFcA3tIBfOpEWNYxOr/3
aulB+wI17ZKEbXY3IOZOGLmshz5aR5w5cCIrATL/X76ffzwp/9k4frkmVnXfgRoKrxd//OVn+hcD
GvSnjPcGIDIWrvyF83Ozt5X90ETRco/62f/D5d5b6/66HOgCP3RxpYE4+MU3OAk647QeSXsMY5jw
3kUX4ZB/JgpAUL//ZP/2UjGOf0Tu2HbCXyy86Vx1YubglUibhKgNEXZYJGYN4V20iPh+f7H3Rtt/
fK7Y9S+UgdBmy3r/NY4152fknAgf3aG8zdyB7mFZuc89bYjHyVIB4VJOx2Q8mIcbz4+9P1z/vf//
r+v7+AeFCAKs3r/6XFmQ2R6oHhIZRPV1h/4f9c4wnCcDyEf1lvuH+/hvrxf4OJahU0Bb++XzxgCB
6Oa4A7KGtP8Qmb7nDO0u10JFlwhC6/90uRjLtxPakGp+sbnSAQPrI70h6djJGLRcQmo4vWxpnIEq
jaPq+Pvb+e8+XkBB9tM27Lm/2jJH1LL4OGDH6gg8HEEW9j0yzfimdmR/pxy3+8Pn+/VZ9UQIvCsA
qMAKBADHef/4VH5EtFS5MgvkDHZfjqSdAZ/NdlXX5F9//9F+Ei/+2jF+0sKpt99f6xd3a+yogKCE
fkjmphlPWJWai7tu2FKBQHZCz3QrpXO/2u36EKXWfNuplTYMG7Pzf/jQPLAAJPBnQ7z/ZS1QdAUr
Ei/5kuO62dEPVTThs/x6YX7w7fcf+vJ8/PKZHXzKIWu167PM/vKZgfCiijJZDxuVyilHvrOhlbE+
TrT8cXJO6lXyB2v25T7d//7Sv64Mnoh9thwkuS4oVTzT729tZ5dw5nqJ0vFznli3+J/mp0s8yM48
/pcXYqVjc7sAhTlLxJBh3q3k0ptmpJ9RlpSqjOgH2kxs0rBHJxZablKTc3miiekmFrbUpw7V7OH3
1//bdwxZCGwN1TtAVAf45PvrL9iMcwtteuJVqNpdJFRHWqPrOcpkue2l/V1lHvY5w9Tl9xf+2zcM
DMxDP+TzLOG8v3Aw321hldfYqJ0oIqtmOHIRgnziqLjSvRY7ko6a7dJay6FfwDG6Mu3/sFb8/fIO
hcGFqE4X7lI+vL88lrLYLlJsOKPxzd6Rrtm4KVI5wNiclRwa7dvIxevEoW2KcGJEUfuHF+nv3/xP
kI7N9gMgFGHW+59grBjSZhP6u3XsiNqIiu+517rbPkD1Zg9Lu+vjJt4z0xn+8Gz/+wvD+octQg7J
r+byLp+Zw7eEoOGoq5lWtDF6l6ohl81tbiGce59WvXyIMoRPv7/ll0/07n22vZALukxH3ACW6S/v
s9ApOiwdtTTXADpaq+72IsL3IWqH5AjCyDdda+b//muGo8E7HPoMYUjCfP81qwDJ1DLoFsHGKi9z
AH8/Bs5y6ugdbhEO2x9UNEaPTeznf3jC//49+wKO72WvZQDHy/3+yq5SeHmFqhOXAE4Siaz2qxTl
50577hHXknsy9nhTSeH/gS7x6zYIMACKC/fVB4MAwuOXB0s5Pbp3toTE7/FqFCqyE2F89xrp0oMt
Y+v0+7v6E0P2/raGIDqIEmBDABYS/3I9/CzIkVDb7DA7GpjQOcnPTjZ1G0xvhMiu6XBOrfCiM1/w
L0gT5zehZbnfppnY4j7HrshgnQwS1Y0fLW9YjkBb1B/uxd8ePd5xD2qLb8OdFBwZ3t+LUudDVqTo
nYOO0DkLXujOQyh5DOiB4+gAyslaNB3+8M04P/eJd9+N48Tgen/WXFSZ8S/PQBilPaGodrBLw7Wp
t4KDuHmG+uRWP2gz1f1tGLfNeq5X5CDXYAIKNynSwgTMsjO3AmGjSLnFPLNWj2Pe4oPeGHxl3k4Q
ek0sD3MWcQtyw7MfaWuTrO0NY4cEvSeq64qMa9QJgNcb/3lxCAVmpFiackdMzWBNzEQ4MSd1WKXm
6qdIB7qoLXDKO9047S00RvUtIsroZexNHXxJpzGTN5234OLH8KQhrGPSZaptTdM3AsC0c8Xcb/ls
9OiIbWcNeNwbHnUSm5zefJDuOpfbbHV5DmqH+XKyuuRIIuFr03s64JUkHYDicA8qRIuPc0RPtcTV
jKy80U8aRf6wjaAO+NuZRvgnDkjwyMN6inbM3lREAHxsNfcG4cJ8IgQ7vkyf6mBhee+sc88igEOV
ZvTLBY7e7TN/UIc6pqw4ITEARNwYqA8Hstb001x74mHoQ0bCg/HTZ7QD/XIlB4idjOqH8HaNVkvu
FGchcnaj1O8OZYzwlAUto8+Yea5FCBVNCgfBCr+XJAPnkguvc+TV0HNemoFmfeKF1vQZz8GImxbn
hLu1pkGup2Is1hdslcvtjFudoBVrwrW6LEw3CbjHTL7P85r4Qm13M330gAFTxSD9bJt+2iCDGHrU
AEV425is/QFoZ2oOzgAx6aQDIm2JiFc5Fn3Ur7SOoxyWQjqY5hzaRIHuaD8TPphJgYSL1ot1GHwy
Vfe2sQgbYw5be2SsapSYQyqD27CK+Q/BMPX5rgtwOyRxtAzLLlO4NrZ9lkXOXgUryTy5V+BgzyxN
FGRju2lSUNTJA3j5lcavZvCMIVar69WTc4Y9vJDTCXswTd7Z7j2YuZS1WEntNsj3eK/SN7RH6hZA
PNPzApi1SiLXQidYhmb56HaDTgGOdBTitXJImignK613abC0Xyp0DXniDYTd7DJWs2aPoL4kfFLm
3IYBjD+DOiLhXZNP7Qem9gxvbBzmxYNQ7pigfFvra2gseX2onWKK7qafKbwuZ8hbpVIXhiTl1uMa
uCSsooZtL+wW7ESAiJsBEu3aE02fhS1XGJSOUCotMxqlGr/Cprk00SEI2OogmrlAHO/jsveqYSSI
MBSM/qquoLeKnbCnEK7x124atj1gtWsxscFg+/hkj3H6mf2swPqTEeuwceM0vic/FYMqJDaGAXVV
uS5Rhs4sNgVonG+BHNmjqFAJ1QtVrHPmckW/3Gc20vsH3JB1n9DkqB48RwawNlrkW/gNcAFV+dBO
fB1iju91F/TxPQefGPzLmLvdjQrD9bHtHLu8imsxn/PBzoYEnVXzCpygVNsJWW+6QyyUnhpUVWa7
UrIV2zi3Q/4z+Q1YKiuCXJkw9bMFTsNd2x3p5zORrW3lo63rFdLVhsX8ezE5wiTSROR8Vl4b73IT
Z0ww6NhsJhOJu2kgsaoY8/ssG3q6s6mf7VhNODyhnEZqK6qGbHNGJ/aA9zCHnwN9t1kwFMKS20Q9
OIa7GbsYQpDhogAsa9VNp5YYbOagbRiHe4YSLZgTp1JQ6DRi4h3DU/92BoiuP5VL6S0XzSj3tZjC
MPjg+T2uMa9Ct7zVSKbeGIDiVMkDjshJHhCliXl4JQyyGJlSTQjuHyfSS0tEZPa6N4ymm83KvMTZ
94NCRV8iOm02YxObdIOLrxMn0oeLO8yADUL+KpaXIYc3fw7FEIqjFLN6iGOZfURhHaD4rDlhLc04
ig2novRIhqozbwImgYjB1rJj+kxhCH4Ipn2P1oQpHpzWxgS7hVHziiEi7wDiISGrtwHArk+lTH3U
NAgk7xHpNIQq9BmatKieQvoBfVQ/rm2kWUB1YD+GTSNfx3jpOiAZZH3vggEAaKmpJ09tMLb6VPKe
y30jY10eIEMu48mLSzrUbRayp485obVllMu3GvMBehOa4PKAuyD8FK95Rh63IqqUhVGnkBvqdCGr
yL9YmNElHtZxaq6CmVAWWkzp9IgEiyx4+OjqGvqa06GgTnHL2dMqzUGnTlVvcfRZT8NozA+GN2uR
kIUa2McZoN12HGfHx6WYIaOp9bASeNlBFdjzSLEsQfArbgycgXHjqNR6szN/eqhJCO9O+pI6SL66
x5Zqd4RceoRHY6i0hHPlGdfDYViO6cVolEb9Pi1SXgw1uj5Jip7LTjQ3LenHCgUeHXJF5tImC8AF
bHBPW/NGEsDDYNJo55siiv0ssjH+5mO26vcZ2v8I9xACEDKq4PGioPIYl8e5+SbtBel024mSEWmg
TLsrrTC4651eoydtg4VBuSgjoqkDTKecXJm0bpmoXWX4KKRHWZG4YRveIgwfP6JsLl9mWWVXI0E5
sA9U6zHNYYP/hraqQ+WxePKGXZBQ0hJx+bfW60cUyNAiou06O3AbcBACZtHIO1digqJSnHNgx2NS
6MvEzs7NR4k87WulJzFvMuKBh0dNdG186FC292jAbfndmmUUHFDV2tmnejDlXWvaSm0h5sCQsfyK
dMzFqspX3Xr6NAR4V5M0QCZyWFoZk//qa29XFcL3NxP2AyZi8Ip2A/7R1zQtQC1BA0IzjMu0VAQh
r5c616X0gSjLnIdkHv9ak9VYnWpvHau9wvp7JSZ7/ao67Ry7CMQAidMrxULFDa93nW4aK1nsSH6S
a3hRfLK4JCpL7bcUMJ/ethZaIiQSLL9rTrr60SC2pwmF22YlSSATALuaUFc7KqaIoFhrEluD9/mh
8yru1hjZOFsReQ72DW6fEZ3N3EV8rMGNZeJQTDBerzD8Hmwc1+Fu9Vy3u7bssUHJahbnhfDxCt8l
8ctEDQUDQtsezl6TxLzQgqzaRWd7ZrUdcAJZxZ/V/7J3JstxY8mafpWyu8c1zAdY9Cbm4ASSEkmJ
G1hKlDDPM57+fmB1dTIQ7ECratuVVplpliY6D87kx/0fMsx4XesH2aSu3aLmGUC2niBNWi1p/MTJ
cbDPX1qlD55TSPGYNwJGi6gcigmEXev9kyQ32VZvA+srTPECb9DCHWgFkn+/dSSiFIRMX/2aSq33
dehScJ0SCMuXMc+6/E2mELy39XrUdlCN++Q2dU1ghy0YTXyvY7WHXpF5RX0Dyj+8aWqYBk5rlOh6
uVab78DnAT6xJEDJwLS7ELhrMuD+KiW45WURNaNV3Go9zq9Ga6ZXJb7e/pomIpUFyIPAAqM+iMud
79ZSclfSK/V3llQh4d6ZVdsc8q4AqVJU6NAcBi8Eh9wXup4c49yC8ecBklYmWF73PfYMl/a9n5YW
7PKmDsATTY5AhkF/G0sbzHls9A/Y/i583VVQIlWp8l6s9pFXJmQ2kJYOaGxoAhPtHNB71/saLUT0
AbZxV0UNGCyl+iFpjfIzrwEX4E+G5AQGwSVO7k06CSygQ+ytqSrRBw/xEFyZo4R2Ulz7bNEROx+w
BvAZ+3UvmmQnjKK7kwpUNVc9wgHdRtgFVDvw//x6vgpUAmQCXOJNH5HlrieiFyJGg2uhOZTn4UNY
1JyJaqGkB7XiYjzkvZ+jSKXCL1yng2q91YEuBpbn0P8E3tJU5LoFJ5/QuzrY+PkAdTUBR0fG6QdF
cKi9DFBT0UowxHX4IPWmS1QZk3cRaq9aGoR/tRHFoH0FcgsRiAbxoGDSYNr2uQi0VdZq8UtIhQWU
CpoDQM+tBkyQ5nXqscy1mrQTOodLOqnoxYrCRKOv6hIF/5VuFYW9g8gHbUgNIxA0qQ24kUQ4LcOj
NSpiL1d2iA2pHhm1M1ijFQIxrnE5mWSoyEK6jizbCHjD0tbIhy0CHUg9FHUWvbTcXT06WuCwGyRx
saZWgDqvelrFtGYx/kqv+lhu9a1Kqtet8hHwSKtFBSoBjfjq9XJ1JZCglHZR5/LQM+W+QwvKQAat
YWuXdEICgH1GJOGjIRk9sDK7jA9Y9QJ9a6SmeY6oicBqEjkAoTCXkGHNFHzR1hB+NRamGECfCQgj
cO89tX0LURbIriZoJVoBQVFpb5aFPoze2lmzhe+V/rCKGK2GBgLXz5BVyk7Rm4a7IhUYZIPUNxFT
kbjpkKZR4AhUukByJELGbS/sGl8tk+8k7TE1RneuT/sQ80AAG5u8Q99KGuCZHloBaJZv2sJiECnN
6BLgIrMSt/bVkPXDI6/Yhgt8DEmOAHGhoy+pfehIo90eSzWxUzCF3nhdGNYkbAIDuTtIrRgB44d9
9jhJNfJ2RcoIK5mG+VglQdWVGxwP8Rct4QRy+srdEzyyZPrj8BT5ldrmHvU291ky8f9Yt7SKZOiV
qvvQ6LKL9isW2/k2GAtt3KTeSOrr925y01A80NZI/YqnKJEDlomnc/xR34U9W6M5s1LjmNdZz7Yt
D3as1QimgW0pthNFBo1EOSVjUawWrE/dm9auqrlySp50eDXHQKTWiNX4X4wEEZ6VFQTyU2wlyNMU
XmZtm6Fqx73uVjr/WkjVVYXkln20Ag5IEH0yHGOjD/pdnfvlDt+UHJRAX6vGFo9dWJ1GoFFyphPX
hSuhQdVbw88fD2FiVpNYhh5bG99OlR9m0/sdcq2q+GJVbYp4B9jAB8h4lrv2/RCzFzGRMNHDs2p1
o8F3sq40yiKeQz/K/Ar7fOhA63jarV41QudgUwFXkhQkYmtKFC6uJWzPEHfz4TYgXiP5aBcMddlS
v6rzO98WzXDMc/gcu0kauNgGlZmy5FPV8q7VwhfNnkN/bBG76DN9D34VMkvs2eaWL+q6XywjjKYH
amYE6yZM9Gpn5GNeOo0pVcGvOADHHrFQOKs3DaOizwMyPNk2CdyYFZ3RCDhRKHCLxAAlHA4GqBjE
TkJdLiB/KMAtPeAOqCH1ufUVHHczfi1aF+ZxZjXDsyVHnbozFLc7ulnqw5jvSejWPYIEr2DCpEOv
+JxIphdyJ8lB3vzSo2q8gTs3cozoRtDdBKPpgzr2VbRrUAlFGjQg7ejRoVKSBmCEaOqtrIBVIiLH
8KbyMlc65pYaNsDR2+LBlfsKvhm3R+UA5Q4LCFaNhvOzJHx7Z3GRIbAQqsI7pA3wHliYkl3sYnLj
Fp8IW8DHlcpBXsP+REsT5DGyL81gFBtJgzunx5LATUUd0bT0pimRS93jxm/xLjJ5YgGNA/AkrzWP
IuWKZVB9F5TDLFg+ChchW7NVNkCoO/VqcMfi1RoFGVqPYI/51I848/D0VpWrvhk9ax3So34Qg+b5
X7DXKYe10diB2CAOAN8DrTMqzrbZg31NSh0f7zwOS3S+MpDAvQK2c82fKfub2gjQUkBfr4TL3uGd
seO2gtXY1i7I7gpE/pNMBiat9bQt8eyuq5ztElk1Tbixs+APGqZfrQLM67B7LiT4EmMiS+VmHFxf
bOEAhxVPixJ3+C6KLA94V08PUeOPotzTNbfUEhBb5ASBnZTqhtFvlHzic+ORl6hrGeVPXntCCv7q
1aq580lq2aiZZqZkzS0qI1Q3gpCHdAlrH/ar96wkAW91aMX9TRnDUEdozBc3oy4hAhWaufs74OT9
kdSm9VRKVa+vE7xaGIHe0nEZrbz8QkhjuBrtInvW0D+CH490/Zs/lNl4QOhKUg8+L0lulMqA4wG8
XDhkiLjymW2Q9PdIwHr9it5kDk5RT6xhHVEC4ewZrVJwLtfVXQhlrFsnTVb+EAo+pUiHxOUvCSDa
DxklJUcfq4aqRW9ZZPMo/ySk1FRdrjMKN6i3+YBAgZHy7qtNdQyOBdjB55Ir50Vv0Y2CQNtFT5UI
5LdCKL16h9ojJbLWD2Bcyjp/8DiiLLXPgPOZOyiAqPoZnkrbmlpZDfVR/0nLEElHUuw1igVAyMOw
CFBM0HjDIkbEwxxRyfHe7EL9OIRD9KYVvmJzM0gKGFAEJh7JoX3zgIicsLCNJIFA6tIC1yd4jvlb
BMjJRigNDVQWaUS9eRUa4pgTTZKkVMjQm6s0Kjbg65loeJrSa8XTkAezbfF3MaBFex1A25BXutyi
3Wt3JFE5BZMKGQO4mzxPK0k/wACSt3mDwO5GRouUcqJWDjsjSKg1UHtEgSzHzoqnazS29VoEov6W
aJHUAvrnNt61Siv/aGydG4ISJm0x5O+KL6GpR9a1W/adtVJ1iJIrJYzRndVtHpLXpmHJO69AI2Qj
ag+ZHtkTdbsptWnPDlIJMNVGsnfHWqC3l+VxD61Rixy0cnvymKwuM2pjleruVQto/c4P7UbiVWby
imopFyNym0TptB68uyiyoT5IHqi4Ua7CfEsdGsPbthBNt8/pNyF25bEd1kiKDrQeAMln9O/hu1Pd
au1mS0cdwjnTuM4a1DqQu8TAnD5k4qJN0GLTu4oAj8Y8sQss8cDulesBbfDvUhDq4w4rju4xFUk7
AM4ZzXJVeZaCTozf90cUIUpqDgVahoeooo5HBBDxqyiN8mdvooYe7ZZD/wsFmxIY/agjv5ZSxtR3
7dgY1br0cCHY6nYWoUGJQh5KAXHFy52TQgGzp2cQ2EO19lA6dpuCh0uae8h+Sm2LajtUIkfOeBAr
oIB5GgZKsbMBslu8SfK22gyjX1G5tcbMXgeSh4IHBd7kzs8bn1IUvIFnajk0z9BUjHnLu9Q1ZBF2
3yodrnStmv5LYzetsQZaDbm55h2CBp4mgVEd4grVnZKqsbuyoO1SkfRy7S3kwKKoJIAgumOIWJUw
rGLfRWXxxNdRAN1LMT4+tKqQHmrH+lpkpEArEP/GngOBl0zbjT0asUlsZRv8XyVYicUA6zbOAaOv
pNwsEXDWVZEdyCxkUouxaJQdlFAq7ynpMy8aK7QQsvbGSVF1TFAGpgPaNjc1+tGOFABv3w2xgs0d
B32b3cCkSKw9ugK2fYA4h1Ka6tVWhIduUGKHouTFd+q5ES+gEcHyjdemxWEQLJc1HK243UuFGn+t
w8FPDga6Agcf+I+CrWljfY+o5uprpKirBxPwdnYdxrJ3y7ev+00IhMRxDWTtVjaXgrvOI18mf/HC
lPpz5eo3wYDf7ApPL15fqj6xRqhy+eOqFhAXVhiBoPBaqChU7GKYssh2QWZ7tL3E5xUSW91fmNQl
xipIXSEhsKe1z1B5pHEzjtXILUs3aJPXVvkNJTae29BKBPoM9D1TqPVGWm1CuIrgTmHQNgeUB+LX
cijhOUOwTNPbOhxZhZk9qj9VzAkyOlqp9dOMCvUroHsTHjG1XjSB1N7O2eZqtPMGX/slqhLpxgEx
mheks6y9CRumXNuuJNHfEMkQckGabrALfMCqMBzIWkEydd/ANrQ/+q6jTuIGbrZBhxAlYIyfB7oj
OTTWo0sJRFv5LEsPWZQYg5IszfxoWyO3jeyDlARXEXoWxtr2xsI6wHIxHm1eRjjLVY1Z3fu8lBXK
Qcg7U+AeHw27QvMk1/0MVRPU8NVbsj9eLIiUte61jm6t+xjQn6hQhffl7neBrnkMU7EXlXii3WLD
fR5oRe6zgv2KnEgf+g9qgmX1XdP3qIkgKJvbj5laRuIG2dOgfjUiW4uoCeCXuKJLWd0rRpRoKxqP
ubkEqzrrX9OhBROBTjc2BbqYAyp1CM8mj8YejdOgO/a1Zjpyj8AXh5yGBRCL8r1N+/9xt/9l0eb+
v8Nud7/efpV/1b/e/vGl5h/VP7Lf/3jHH6e/AI1+RONOP+efYFwF7CxddMPSWFeYOUywnX9icZmt
/9ZVTeCM8C9Q7b+csRT5v4HIvQOpDIt/mey0KopL/v/6L4X/gpEBlFi681PT9j+A4oKDNW3EmWXw
hir+XObcZjDQwiyxUQq4lZHT4fm39SJpxZt2FaOSSPH2w9e6/2cX/yMId4Jm/d3b/9/RxLRQ7cnp
V57W8QcQ7hgMCo3RNroFp3QoG22ryzd/GEGoCIkZwhSmAbRYmaEH+pakskkT/VZzZXXtJzRXbIpQ
68tRTrERE3pYNQDBkk4Cg6J6O+FYPowjsYTUYptUT+6Z1P1pO26LEiJ9RyFuW4xZDotZ0RdAKjNA
43tUk9C2sKbIQH1Po9ZANfPMsqvbSiBJpLjp73wqUiPSYB3LtBvQCdNxapiUl4cxR3Uo97k5afYt
AYTeXYdP5lGoJohYWZMnE0N5jtGwVfhsdq2Vt7xi4HaPmbJytVL5htgYTfKu9rY2qgo7PC3cDaQt
sfJgue87a4Joya1y7Pso2g7waK/FVJRtoVNt06HID17ffstSFGOarKs2adFYeyUxWrgKpt5em8hW
P9Jfg6zFSY7Yj2uZN7KbmQ+Xp/d9lZyPz9DBGINU50Q9/dIx0r9IdY/VLcxhVKyM7iWzTG0FLF5s
Mo8Gf9jn2kOTob+dkGXdGayItdwWrkMxydggVTBsBbrJbmNl3xAjHe7dJKo3Zm/66yJr6wU80enx
Py0M+lWTGdqEUMaBb7bok3QYmgTY/i22G+aeDqcgg7JRL9I6lJdKaDaXv8/ZNoY3AJLV5mgijTLm
OLyJogYqRg9u5YAOAPZkiDUsAN+UUyjYNKbTGLMtptWIOuaGFtxW2+RuKtPvqjUZ/VZasy5Wylrb
qjflVbZBWnthdOdfU2C6yrmqoyiH0+s0+g+bO5clLMRGI7gN6p0Y/Rv4fivqlNeDXi5Eekern64z
Qmkmjka2zHllzgap1n5UotIR3NY7cx88hl9tJ70xr1jvyrfwJlnJ+/QGM9Y9hhm76sn7Zd/aD3f5
XXZUnXoA5L82fnftynWWYIfTgrn0e80WVFToaYAMQ3CrYYmqkKmmJpTgGhYVFNpAULegkOPf/uGq
wt3cNDTUHzhX6LrMAGf6SOrtNkF/WxcpUK8BIUMq35djnM3tewyBp6SM752tzaCNSlPlcsqT+nZy
WlWQijMajh/9vo9+XQ50fljPIqmnqwh5Z7j4JZHwCdlkV8Yh3Pw01sjKOPnCZXQ2WUQSZAuGyU2u
CnWGEfXgbcamS6RQ5xGM/wZuK2tl+KsdX4KqpXKDOY5YMFw6253vMbFxJxVBYXsOiKUNqtEly/tb
O0bvgP6vK6yt8G8t+wvvwrVRLFzrS/HmiYNUazYqef0tJB4eI9ltO6Y7T/lt4uXi2fmtGi0EPDvi
pgFqOEmRHKnTP06nT1ZbuuJm1t8qnd8fO8WCvB1b48JyPJs6GyQ1S5HsXcEYb44D9eIMlVyjAtOI
aLHvUwUKLFgf2jqjouw1qDhn/rFvq4UVc/Y138OS+ZHzoawrZmtzjFNN78MCpwM7eJCxNqqRWhtF
tS3U7NUGXerVSxyIT0aKeD88EwuWCeSdWchCoK7gTiOlprfNEvdoUDKpUK0b5XINI/uhMdIrWKGX
d+HZdgfMBZ4XsQBhsTHs2fmaBFQXu9wc7hCKQkUXjfByLygch3n683KkGaQXIK+MORxwXtJPYfDX
LGWwsrjUfUp4t/qt5OhX3V10ZRpr9avLZeWvlX2+TQEwrhDH0YyF6Zxno/8MPQUFtQ0hYvr2Hy6s
HmipaleGdjviv8W1uTFohQ4BSocopJdEvDzUT8Nx+csI3uo8QmYjtaFga70nabeeJYOVvrdUYx93
mL5rsMQLXkn/5331//BieB/bh2CzGTThJ4sgfw92bUmvivv4pz9fJ72b/scm188oBapAQTuQTem2
6Nxm22SoANMbthb2OU+8k/sUtpM+Jez8H3SzOXf71pVSCdQk8+7SAgWytKhesziKDyEA190fj4co
JOA8HjlX5mTADFYUVsAjrSF0Fm99PcU0CoTvwhKY7ytOfRMCjIZ97PQAnbPiPDoWgSENqeNLmrmP
fUv7Ora58iPwe3tfyPHr5UHNzyvCiQmdzx3Hk06dZ2QA3OmtxXbphL0NFsF3Ogop8qCAy1a/dGg8
N+3Cdv5kgDxT36cLsisZ2umWygt/LEB0Vg4i1dmqVrqj4Y1TWVpcF61YWINnq4PhkWf+001WpS5/
GqzKstQD8l85NcexrnWI4uniCiTk9eXPOL/T+IxkPJox+XBbKlf3aRw3AtcYaFXlNDFtCDQ8ZXv/
n0WYHQ1DHYVR7xKhENZ6lB1EMRdW3iffCuIV24lVB29i7o2MVrZQW6+uHDHp/MpXanWU6NJcHoYy
Te/H/Pf9S/0dZe6Km9CLde2IKPpT7gh5Nb5E4ELQc3wIfobRKv7VuZssXBja2bk6Tc+HoLPcFJX0
IcMWrXICJGQmcbWtq4FLAaC0EOiT7cTehctkUYHCHWq+3tD1qqxpvaF1w5s0u9ddCcEnhL+6tNxK
NeXorn27/Enn9//0RQXca45rsg5VmdbmhzsKLEnsVvZYOvQVVSTh77TwUGkrIJ+Nj9HKwil49oCf
wuEqD1kNyrdt6LN0wxxp0cH2KZlA45Dfe0Avd9r1eB3devtxHx21K/tqfJXe6IXlv7KXy2P9bJ99
DD6trg9j1csEXVgQcA4srbWW3UeiXFign80gbHZrOoW588/qT24G9iYhAvcJuKZ0ixcKgA9sQ2lw
3blD+pqlwcIh/MmmMKYjylKYRp3y12x9UtCz1BakjtMrCkqg7T0GWjeVAs43Q8UIIUEvwiEmeu3l
aAvoALkJgx7hQkZ3vv8BLchUZUzSV14es3UklSkw1zIYHWVq2ZXupu6Phv12eQI/Gyo3jgwRySQ9
oCx6OoNFafUBn35wFOg2eJUqiImv1J/Wt/6uWxU/2ufyCSuWy0HPrxxG9iHmbNVUSlSg5OUxstRb
l+kuAWsHoYPtf3850FQ7np1uhmbBL+fe5gUH1Wk2ujGgopkro4MmCJIzJtpw1kZ9E69wk1LEEW+0
p3GJuzr9zNMT9TTmNK8f9oRr2KoXQQNxfE3ZyP1LXkcL3+/9nXspxOx6Q+Gy9WMd4zGNUpF2XdyC
Zti2a96L19IRM8MjsjJ7lO1AzwbHcp/89vf2VyvdXP66SwOdXYEIdnk8EvrRgeF9pfboaeULT9P3
BPtsoFOJBAlcMta5y/ioiqjR+mp0hisZGbh99uy/teURMyILkZd9/MX6cqdspQf5J/hi6UF6CO/K
5+hrsbG36FtdNwtpxVmpQ6VqY9kwTQzVEDQqZ3MLht8UhYFJTvRM1YHSHHq+8ar5gq+I+L70pPt0
b36MNptmpI/UWshTtN/tG76CRoED0qoCfYZuEzAwaTWghLdzFx4iymcnz8e4s4nVfKBZWkdc5HIe
jZ2/0zfR0bwX1/6X4Ma/HouV/NIvbNXzc376sjaiHqS+KNXOXnbI6PsDwm2yI//WxU3UHsA1a1+4
rLWFQO8Z+3xNYWonmERBE9+enT4NjhrcWubg9N/qXfCX+Dr+tK9BYqJwfS0/DeWmStYliw3L1W/N
4c+3DP0gVD3oa+gQYk/PBkNybZvuOJYMqglCZ62OS1njJ/kAj6IPIWaTB0UkF1jcDY58ZWzaTb8b
fuc36Y26r67wRzzq++hQIHp8l4bHAM+phYTrszPhY/RZwkXnPVGT0h+deEQxJO8RMGxi898JAnN2
yiCpehizIVqxBYqlbEZH0tkOHfrexcvlefpsB9gfIsyGISVtIeUx505VPo9BhHWrOBSJvLAaPrkH
qRTZ0CQmfRBLn6UZQdAgPDYd4419Zw+7pnsp0y0Q4Mtjmb7GbL2bLHauQZ5DBi280zU3Wqi5h6AV
0QDR7wZv14RPqV8/DOONLS1p1pznvlO2BNmbXqEJp3q2vq0RvfvQTo07FaVfpfWfevso4z/jgr4F
n1LW6WZsl0oOn5yTcE/g6ExsagQT5r2FYogg8BVNcwegBp+D8TjAuHMt6XcjHQdRb4ESbjH9BTaD
WikKq5bKS6fdXf7M55NJCw08gk0TG/eg90P1w7Vv+lpulZHc3wUuHRQV50hq/wUe7tXXygIlcjna
eWYDjZ9uuszfocFQDzud1dyH49f1GFq6PEVXfa1vYfUf6zg9WrG796lXDW74Kqv+0fIeEXjb5iie
Xv4dzjYJHR00XsAOcR0Cx5iSrw8jdtuQdqin23dBMWns68D2JaPwdjrc74WG8KehbE22qD5SxzVm
+1FDnqELSNbvXGM08BcIuxVII2uS7v0z2Sd+Pi9tKkpCETTVLZp/p6OK+1pGA0NG0W8EGkgnqPd/
Bf3TaIQ3MoZcpeL49UKL4WzXTCGndz7TOXXIZueZjiRtCZBgcCpo2lSHD70NblrX7qmggE+qj0M1
7seuWVhD00c7ORimqr+O6MFU2Zp0dE5HmgW5iHuMPZxWLVSQjy0ig/D9t73vY1YRyndBbyrHFg39
ha3yyeIlMhUAhS2ro4c8OyboeBWeFRcVkaN9FoiDgQufpPAs9wz/B40dHGHlHXY5LLx961qoY7bm
wur9ZPR8U64PpLV4Wcrzea7KfvBFUSJcjQEKIBAExOLKztf0k6s3UzY8jqtcuW+Vcqkq8S6JNvvy
1AbYvhxbPO3mWidG68tNFDelUxoSCvu2KcX7TES2gwlXirauOlyjbTZew6xO1nmDXnVXI+nMOCha
CBuvycF/GaRQ24zlJA6Alx7IcXPcBYj2wt9r+mNUoi0p8qTYX970Zxe80NBJ4YjTptoGq/Z00bgj
2gElzg1O0E3w1CQMNr1k2gs7YhL0m69NDhTSNMTeJqLEbHb0Ajp8alMhQuyaNKnGOMM0mm9RFCrX
rQUSHWvXBy/F+rALNWtyCi/+sEerMlALPhLwF7o4Z1fZCPwQoW65csw2b45jGac78MTxwuc83/oU
RKdNoFHjoFA5H6cNZAGbiMqpMN7byhD5cIlObWjSQ/cliiN8dfwmOFht3N1lhR4/Xp7NzzYB+xDt
EY6dqSlwOpul3hV1A4fGASeu78200DZh1mr7nGackqPXa7YS9TnEX9eXA08/eLYDOM41C7YR/zyr
c+No2vtu1Jl3UU0Hp7G1Yq9WaDW7rPu1FMraoYzsn38Y0yIgHxkxP4MO8vxbJ3S1FF9AdS+NH5J0
GwBdVVD0VeLnzusWTpezC2sWa7ZN+i5NpAZnKscOMGO09Gt7rK4ztET+nSFNnUaFO+tM1C4Dsq40
yFY4OsrAvzyqjcNKuW1eLkf5fDB/R5mtEtNu61oOyZraogcRP5kyIAQyLjyuz9YinwyxM+TUOFum
EurpWuRtFLnyGKlOV+7M8TBoVz3GpvVWye7rfmH5nSVrFC3RmeLJiauQzu13Gkuqhxil654RfUvM
NSLK/bOnHS9/tbOtPcVA04qGLAhGIJGnMZSos6uaD+f4WDZPbnRPUY2EI5iSEVafi3HbqhrUY1p6
C/f6+fV6GnkOL6E4hEmeXci8j1B4bjL4v4hPSOPPMgkesUPZVyOSzEjv1uOrDWNzCLWry2Ofvt/J
9p5+A8swQfwoYOfmGQ23uxXB4VMcW8Q7+A9b334ZsH1rkoca+PXlYOf5/xRtOqUnHUkDSOTply5J
TgW0XcVBC2bTCXOfh/EWDtqmq8Nnvf/mxuo3P/tidNjjSNFqbMrj5At0+bf4bEmRwKGASttJQVLs
9JdIEyWLQl9VHAMz4qp61eBriupNxmjucqDP1hU4DTIoDizUSdXTQGOEEF5ZloqjfQnbXVO+FsF1
9ha7j4XuAPG5HOyzUQGVhZPGVQj7fTaqQFYG/HkUzUlb61GM8nXXR6gwJN9Afy/sl09OGTAaf4ea
zWIPNzlAOFujV6M+eqa6a+r+ukcE6PKIPlua06MFkDKZDN/w9PMVSYmQtjJyMocYNHih/c1tG7Ti
UT/Rou5QmMES9OW8JMPblCxP5vOxOnmFn4bMk7QJIhwfHBnCxrd4gMLVlsl4pak+Tm5YiR85Dn/F
ciS2ItKzbZc2cMHaGyOH8ObKXFUuSutjFhSYN4z+bR5VPzMlxk7GqNqXy5/nvPiHwDzgjslj9h2W
OJtxAwqo4tZxzS3Zwha20u+FXeMDjFHoGmeGco08AjkY1PoVNmGTXXTebgfk7zEhSP1143caboeJ
tEKGU91d/uXO5w4tXl5nCPMoZA3mlDV+eHGWXA8dBBuypdayt2od3oSlj/en0Y9bzZSuLReK1eWQ
7wDY06OMetbkmQ1QE0j7fF/j7VB3wYR37aDKvXr4jb91WBh+GbpG8lZU4rvXHrNWTM3GJPmO6Tf+
xXWIlQat+kF86QsrwO5XT6sV1rqIlA6+Gz5FcShheiYrCc8eAS5YGuzgFSvaEZseFom98lxVfQj9
SddA9tXxqgtr40HPVWkiXuELu7IRkw2xqo/cr7iWSfxgnCZTJBeM6i6VcsqZ6ClG36meo88VWZJ4
1UO1e4iUIYqQL2q6H3g909ltkzD5KlPWBq8bm+0z4JHkR9c1UJrTIvGcvqOd8YenCi1ZABVcwNAI
VfgCs+xIxmUI5IhZOBzdG6/fDqg5aX69Rt3q8uzNz5R5oNlmx58XFZyCQI0lb2pog1bs2G6/MJzp
1/24ROZRZltmMvTNUCItHEMGQ1v426zKFk6t6Ud8DEGBgNodd5wJIJ90eVbu0S1JqaGItk6chHcY
qxzbwMZ4qQwxzYuorl3+bPMB0WoF6cgugzCF/OlcfjVMgbDhENw6gU9lZ0CiHCUY8P6Xo5xdZBRw
KbDwvhLgqxVj9tla0+xbRQoAafjttqygxba1eKwLRCUEHovtSDvSSrFbi/5wVfDOIrA55SW0Vs+e
/hbCc1iDJzwusUHKsLGa5Pxaa2F487X3HoXuPOUNPifX5+lhxXsOEJuWUuTAJ0ptHPwgVxkInssf
8XyqGMuHKLMVHgZujcVoxjM1jNNtYrsv9B66hXP3HbNwuvyIMj0RicQTal5Dboyxk30r5J1Yu+gb
CafA1bOuf9HHXUdjvoVxC/G64+wafW6sAcuGvue/dIccvcPLIz5fNuQ+dI9pv9G2pl10+l2HJMZq
Snf9e7wn1mjcXUWYCY0RECm1XruGvivqh0q1F7bE2dUD+QWNe0T1YQMg6K+eRtUHWx9oHQX3UAQN
exf0V8a49vRj8nJ5dOfzydVG6WFChU8F3tl86klZKWoqBfexUmOjPUK6TQwENi5HOauv8MLi+aO+
85PeMYenw/HMWARYpnGTaqhh6JGqgPLpBgjV+kruUEDg3tIp71R/VQMvFhyjloB184HyG7w3Psj4
ZCpg+mygaRdAwU6V2mmBXq+zIelWY51kC0nlUpTZGaNI+Iq2mVw7ve05RgLAX8DIWVgbnwVBr//9
m1IzVmdro++g2fbUcB3NM7k2IznNn6RRkRd24fS7ftyE0xfjskTCfhLFJkk7nTNB0oPpzfsmFOmu
6IJyk/gIOai9FezQfSy2lxfJ2bBIsZB9IuXROKjo6pzG03I9NFIYu45nogNU/y6Mp8sBpik+GdB7
ANDKLATO4/lOJjc3M7k1CicWuFQH5DG0iPzn/yzI7Obsy5QVoBAkSLt1WLx045cClvzlIJ9/qr9H
MpsajK9KTw7IAJTstQNGGYzD6nKE+alHjsFk/B1BO52MpPBNRK20wsFfpj8mFezalRzSpV659bZb
amYtzcw03g+Jdub2VgzIqnAS7Ssm4qusu6aAsfDR5kfqfEjTL/EhiJJrQxpO05//ZDzjsdBXveCF
vhBmaW5mR8DEoK+hJBXO0P7QABwGS0+EpY81jfPDOLQA/qrU64VjUcuXknthfFWs35enfynGbC/G
MTzwMCaGN4AHtv7SkmejWah4L8WYluCHcQSZOaKRyxILE6hmKLSV8QvKBwsLeWE65oDTDhm3KrcZ
SYs9p677K0R8F2b87KA83Stz+F5cMYgcGUpHKOGhELh6gqNW862W/7g8K5+uYOgBKnr58EPnUE+c
b3zAj2x7nhZbBEvXRvcqBm0r7EfXWGiJfDo7H2JN//3D7FgB9MsUB2ynKZGiFTdK+2Qm/ubygJaC
zPZKKclB3KnTOdbmq1g7yJa0Vv6d5x/cgL8/22zDoH1jo2w9RVH9dW7gbyCpK0Kvm/TPlzQAykla
ndo4F+dsPJiulnYlyRz+Zo5MXrPivbxK+4Uon5zNFJNAE/GgRWdizkQomgrX2rIqHA0jIoCG+SpH
jVDBrpqu6hqhzT+eJMLxhgETR1HirAVXaC79+I7lXXwfKV1FiC/Ag70c5Kyo+v6o/RBlvt56AwWb
iCjIrEwvl7v8PnoIh5WMTWe7Kn6Ot8hCLD08P1l/ZIJAKMhO6WjM2chRHaiS6jfMlx1vXLf7ZTaT
DHK6UJ7+NMyH+oN6upeERYWcTgSJR/hXD9Yrlu6i5u3yB/zkEDqpccwubFXHlheHZ05TN97J+kOp
PFV1sB+TeGE5fD5TH0Yz205aFXZtXXHcdQgbqLTzEMnqb8tO/ZYhlaJlFl28Zk9D+tEQWGzb4VUr
tH2ren9+7J6MeHZHiSyirNox4iasN4WFvB7i2KAe9laeLoQ6e5DOSy6zu0qxIsy5cPxzKhRhcWhE
eORr9SgO0ROCX1qyoQ+Gm2q2c5OFr/3J9fVxkO+eDh+O4UhB/bebAiMptalxAW6Hh8sL5/xtdlod
m5so9Q1i49QtCgexA/tbg2raD1zZcS+N1I3t7ZDGuRxwYaXas93gKQqSiEAhHK03NtFwq2KyGkbp
rpb+rZPr75U6h14GRsTpGRApUIutHlwVUbtToufLw1nY3PY0gx9mKEkar6zeZyjtD0aDbVF1lMOF
4/GTm/9kGcxORxdNUx2NuwLiQ7dX2nI1mughY7ogRXeIDe0vD+nTC+bDd5tm8MOQlLwMJGP6bi3+
utiSgwHG/SPb2PoTym1rFaZwgxDo5aBLy2J2rLTjv4KCY+dYcfzuyepfxmqBbDGdCrNHIF+SnhnE
7olhPRubDXEvbWrS8zpFR8yQEaPDKxWQs7DzHXW6u2Z8uTywzyMKMrYpawN/efo1M/p0RRKP3J+5
vXHD8CZPB/Q4R9BG1uP/sPclzXXjSpd/paP2qOA8dHT3gvdSV4OtkixZlr1hyLZMEARHkATAX9+H
8itbggaG+W1fVHhhqwSQYCaQyDx5Tgmu4W5YAxs9A47/3K9+z2mcBkNexBLMmN0/tUd20r1VfbiP
3AliG8VR04B4wTmx49QVp+5qE+uz74huTyATAwf12AipJeN1oT8QcOEQ/3xoP4M8bj+gK7fxmz2w
9ekfLqwxk/GSccwiT1ZQ/+iti6yzTlyBF2S4qg7Fx6EN9ygvHL0940Nq5Yn1GFMazu7qQAb2Ijji
HfbOqbhx5h1qZgosKiIBkCQJj/MUogPJcOOf6uAD1FrZWbFfq2c8q/C5y2MAwIMWmkVDyDNykh2p
Z+gF4zGKG3Enf4Dy/UR86K/yy/BDm/K78WS8ai4WffcdDuSV7ftZP7Y5uZHh0Aq8+gEI286D9xIp
c/CH2FAB37liN52JfXWhDvxjAz2I+zX6kOdWvbz2gr0FsAYhpwnLLN3KjURMg3PV76cJSn97Pex7
0F0PaQa9+L3zPlgxsWf7rjGjce5bXGu3bDAjmJAvnfoausOpysHnl93MdO2zPjtJnk5mlhutuKYd
FYs9owsMclRR2O1VbK1s7muzGJ+PE2gP9yVeqRFHOQimCUp3jf3tbUd5tucZr2JsAhLIZLcKFgOl
1cEZGly14mO3V2lfgayn65MIDYtvT/nivgPEOQwDpC+onT7dZqMOOgJdk/nnHEozFQgS/RJCBKd0
rcnr5fX7PY+xBRScOxOII/3zAqSuhXveWgenW7kwrL3L8gyPDmDZcMixgRrvfGiueTWCOJokERqs
an9lQ3se2D58qN9vszzJo5nmzHIbgXrZedkn1mX8bbiqwTP9zjnhX8dv8hbkGRHkPNai2rU1NM56
6Stl9aiDn9cipb1MwLa6c8jHtw1ibRLjfuB2ds5aHweRR+IU/OBHrLoXzEnfnuWVTen3ChpbBLEA
w4kd2J2o08n7BxIl8V30HTef4BOx9mNxFLQrHvy2dUDe6Ok3awQQ3LgK+Oddc3DjMx5eCzQclGs4
krVpjI1i1iB15Dk+kp+3OzBgAwV8W6u9A9mBt5fwWbj5xAaf1bostGExV+NDtVDxyBPsR0tj+AGc
JRbZgTLz7dnWXsvYJwaLWE0JpbTzwfsGwu7TtvuK2/9OQkvi7YmeX5SBYooQ78V+gL6hZ53ZlVeH
EDFS/rlC/x6bdtUHMBojWf89Bnd4csUPa510y9ZjRCcAN6B/H/0gKHSb7V6eBoy8R20YKnypXhjt
4btvv9MLPoUZljohTmBQLhrGHgMrDjUxzGDRLkPGjosjDc7iHQhD147elanMGAciJpNH0WR0XgUM
RNIpc0BXXvz4H72PiXOIIm4VHTAs55bTJKXoId/U7iqoQv3PpjGOQ4cB1+ROeJcwlDsPhQeruGum
tQaZlw0OQBeUdJdGQzOdFcRzVQ8dNDztq+o8u+kUmCJwm/f2PhSLIZPeJQ5Yqdcwey9/qN+zGvts
M2urcRVmbRZo0vXg3wZrNHwvxd2wu99zGHa3NEDNYTNDwSwFTs1JvLS+Cs+hmnbFj6K92E8/2J1/
cHfVkQPC9CT+3Hxtjrd8w1+PYKJcvQzwCrvT/rm2R9xPY2jVfOHNx7cnedmDf09i7LmN3WVlneE9
JbnR9G4ePv/Z+D5cN8IdFJBnGziYYPmWj477srOyoQAZ+YVgM9+jWfCeKGutz/BZv8myOSy4Q3DB
AYb4DIoSATBoc2FPFyWpLbWPVEa+RFE/3ZZ6Hj97Tt2xvQcZ+0+Mg6YfPBVegYtDVkFqC1IcN4W0
AS3X3JFf7KCFqBggGDlPWnSzfnLbomM7hWS1TiArUEJDkIiBoNu+G1ZiWDP2X94CSF8nhDsB+GGS
ecQjFHeg9DFcUIfP12CznhLWd5DeckK6q+3qZKHxXNlfzbj5YU4Qh+C8iMHZZx7tLh+rpovd4QJ7
+XRvSyaholYWIEIH6aTfuvPn0po+Ktc/edsuXnjXcClb2MDHLXgTI6hlsT2g2m/JCxACXUpa1EcU
6oMQV0JNARRm9ABG5vs/nxIrCysEOyNudIapaw5MpZx9eZFFYB2l2XRP4FSea10P7vw+G8F//faE
5sGPtV0+5a8JjU2Y+SDi7dxQXqB+QlPJyXVcBTJxNNqxhMj+8DqC2fBS4DiFqjgYYXwjzLCjNmA5
FIsu4ow6u1L37EOQyZuGh9l30U9rvCUvvBzgOyEQ2pgPKApjE8YB4wQ8r+UFVIPKnavHYZ+DCA46
tmW2JxBhWYlBn4W9aKMDlA5IVaDaUB4y4Wa574uWksi94OEPiOV88MHhWbbecQltoDlzwAofnTmy
es+69p3H1hLyz/wEKDoUvsAiAowKuJ+NfSzuoRDK0Gl34Wr2RXkiP9EWmP9lPdzErdslYAuGGkC7
xsL0rNUBb/1k3uUzPNo/ZRZIrpWLt2b2J6U9iPe6Z5I46Eltk7kZEgE4bi+yEyYXrVDlohmnXtkj
zDPCX3hT0IUORNrCoWriZHoeWdB/CoMLv7SgOOz6NcQt9Fpp7MVZYDRIWXoIXx9W4tGb2vi6/dKm
dsFJ1h0gLckR5KGH422ffJZMWoh1UfVDNyh4t33L7MIJo8YdITVRXCoVjB+dKoK+GEj+rX8gHVo3
SVfVwV3NBJobeNFQlXA+RPZuUb67zsGSeWn1hTowPZzkoimP5tzqTmdG2M+j4L+s7H/ZC8/XL9rA
/d1w97/u66EY9Plddf9//zq7r/XdY/b1h///J/26Z/+N3qnQAyYSO8nCnv0v/brr4icxzDNwLUA4
wTv717/06z441kGwArQ/fs8KH7b9/9CvE+9v8AagURdpa5CDoqU//uv//Z9v6n/n983Fz2uOMP7+
mBHdiIYXiJ8P9s8IVHNoG8fhtpx5jyw4owRiX9DogjJcZju3ymYqKBbc9yBvY8Vb/0OcDRIENtPI
7mMk+kKI30Fy7F3WkEzuRy+aSXzA1j5qSCVm9qBXgrFlk/p9Xfv5gODlxSaGrQys38YJ6ORh02Yo
BEMYx25Sl2QeEB0Vh9S0rcY2XNmxDYdGXyt6ENHuHaEzdwGXGifENKu+98aSJQWER/ceNLFuWojp
Xj4yj/98hcer/tIs6JtH0IfORzAFGItOqS5dqHGxJEfP9a6smDjhdTit9Ocb2//DuwD7gEAF7JIL
wd/TTwsVlhiKWSAabu0KqjythPC8ouNxHfj5WUmR77Foe49jYa1Y+vSTRT8nBj29C/YHVHPMToIO
JJNCeg3kf2QOWRlby5NegObV1tA6f3sljRP951Qebj1o4sGRbvYMzrUCVGVGL7Zv4/gchxmS6nN3
J8n8A7nVNVz3sxeLcHvBFozNfgkDzfghht6UzSybJpBl/DR4nZVGnriHHvK88lqLAfw2eqxgZANM
GgOMjsZY9JAuD/LIK5kFhVqvo0WS2TbZO6yo0tqTYPkPgJf0LVmfxT0Ia95ey2dWGdngAgaYFeGR
h/0A+9HjSTPoszLFC2BXZB9W6Szb8Yc9stUM/ovzIMmy8MXijxm+T1AUjQPoj6Llkja3fgZdnxxa
U1/ffhvz0FzWMAZzw8N/6Cx4qOg/WkMfUnvO4ERAO7AB0sKtA5nmePIORV5et733nucNUPPeQfTZ
ruv6Y5jLcRlMJ7PVvNcxsrl235y7wXzx9nO99PY2Wqx94NXRam0GJlPhQ0lmER9is1+f2D7QO+WU
rRnQC5aKvnUfoTzeHBQExre0ZlZFk4c1BqsSSAYtG+j8xAc7WLPjroZY7Nsv9cwNsdagHnggW8Fx
YrYieHFWkohBqY+wnBxJL/piT9GZiPzT3G/WCu8vT4Z4FqErOtUfqPsff9gGNCFeh8mkV9XH1WwN
l3bReEFSEtdJM6fr1kzpuTs68EIA4nFQgtvlQY/i0YyZr1gvIUKbQHS4O2c0uhV2dBo3Uu5KhLLW
fCDDbYGGYiWc/Zy1894t9Q6k2h3EdcHb6eV4WuBqbyiEPVeW/rk9AaqNrgGQoPloQTKRFeCyAAQu
cmky5qMDTLC0do5b6ZWr73N7wizglkCpGqcWuv2e7g02brfop0SrfCesQJ+pluYKwmo8k4c8K8AW
8LY9mRcnOC/mQxUTnxe7ARb+6XwuglvIjOdF0lq9qE4n9CVBnRLVxB9e33gy8d08v2V+zhiEQSGg
lnZuRD5ZFFc8lB1lswImfGmRkQxaAi609CPSf/o4w1hDbLTH61dlPIpjCbE1daygIrnGU742kREZ
NGykvqSYCNkfftwgTEhtG6KJby/vs8hg6RZauCUXzhDnGQMjmifBzD5hdet6ova+R7OcSobMDW6k
YmC2gO6s1CfewKDimHUNJMDenv8lawLZLHqFcO3H5mR8XbTJhroYsAeWISTEIDAcHwE3NuzjdiLH
b08FlDG+zZOzdDkF8M1sZ1FcwF+efjtLuJD3cyE+VudSdMfcnkBL6AGCiiYeWedL9SmKrx1PAaOX
ocyHIpvSdo7TCUmg73ZmRx8B861Byu3KehpsHCXI5qoEGkJR8xXxfVd/62k+hudx344Z8ASUuipB
vIWKUMnmLvs8tHq0TwkXEKppoecKDXcJ3fJLIm1e7cYe2l4fqCpw8NSyEz249wdc7A5W34JaNskj
WZK9raEbC6Vza4bgnso9KNHimUAgMEFXLnbGbkgnFUAzUfbKPaBbFTpv7ciK7znJ42FfC5IHZy40
1iC6ZlcDWG/lUJaoH7XukAwVUMyJ42qgX6yiyfr9AKHf6oDyI4TU4ef+lwXOW70re947hyoIIU7t
dpWPBKPnTpKDOI+DFGVHpwpXijyheeHI7D1EfMOcX1Iy6T4+s0BM1bPPYL+38zCRnJZTDN3Aaoqh
ORnbitAd7ftIR/uI5P14EjbZcLeU8S7QX1xchlEbDjshqmbasx5p2V1XeK3el9yer8q47PKDxaCL
uhshKPVlGqrqe9+TdkpcNMu3e6FDBr1kmcUX5Rxmnwvk7nD6j00GOgZ4G+gyaRtEJzbvozKNVF8E
+0K5FLQ2Mp7oaZC5xeeJBFZ/NtcIouhOD9qF0jPiwP7Wkl4noE3HyWfhQqkBSCIsGxrFptgnWGDq
daegV62Jl4QZ8S7yGLoup2h8zyFVXiPM2o+tYsEi5McPs+YNhO7qQbcJQLn5XVdCYi7JvAxA1aYk
Nk3jnBftGZ1afeNB/mc8yjoPqWGIg3rHeVcsKpJQhnc5JBplBxcvK9tKWre1ISAaBQ3UMumoPtC+
BhUKsXX0D4u6+LKKQ+UfzSV6ugccr7kSe0BWWzTPhLKFNAoLG+LHyQw5XwXhjTjKBSbmNYfFhbL/
lI92XO3qYWgvCdQMyU67Qf9OCC8u9oiH7PC6hmCn9QEURb1IKnek8aFF1YLHSQzN+vpGQWh439r5
YF2VkQoA70DfnX3ATTQI81PPa0gdnUFSSpDihOGoAqsqHevguCI9Q3mSjrw6KBZZFyGx2Feklwb6
vgGFAdCoEy+g/kh4dE5twSXeiMx5kjd1yHbY+ju+E/lct4mvZUaSQgt672sOrGpJhYrBVYc7VqKU
L6w9cxgYRn0f4oRQLZzcDETDJMj2EA6voQnoDNZ4RDs0biQBJKULiDNDnjEpwM0HnuuGYenGzh4y
OJyCaF4rK1UeB9HgeHtHRPM7RhSgdh1SQXSPRjxAads5Fv/gLtfEaRt2M5RlIUNuJ9CphUEIK+fv
gqpehP7q3Gv3Wcvbci9qV6LdsypsvctorZ1dsEg2Qst8mO/sePY/gfTAk2AWm/hJkaMfbA9JFVbu
bYu0n6mUMv5czt0sPnkZ43Q/OFn5rePomP0MGGLgHILcq0HS2Te+ewpd1jZMASSt+qM+ELhA97xy
v0wgLbCPwBuFswY9jR3ZZ4HFvtEohtRlpal17ODWUact63OG1ykDP8EqqTgRIA/sjhAFQOuaIrES
JCEcWu9wKdE0Qddr5e7aoOjOBeifbyFXyn40Q5BFOynGedzlXYd2ZVrZ1W0ZW3OVyMpp6a4CaV1+
cKkraDqCwxrZxyxD6yEZmmo4QOHR/5CPNbgxeeBC3TGYW4b2N8kadzfpnPKzmg+dvhoCG82Zu6ga
Ou/gOLRuWwxBe/tIlL3Vp+PEWZNIqQpIzodo2snhZ3N5I4M4j8pjBP1+E6ZdMfYtvmIfuiPadkOW
+f3nirb+0CVAr0K9FbbYw8NGxPLjhZpy54SIGc1sObPFTmV+zfah35XlKW18D0qbE1cQlS0ayIDv
esi9EAUNrkoG/h4XEZl7hxh5/LL7GRv+N+/3F+glHkUbz/J+53djPz7J+z2WXQz+XhroF1YMNGui
Z//fvB80E5fE30KAjeoAqgKIzuqmX7QVifX30kgKUTP8BiI05AURAP6b+cMPES0h/RB5IPEB8QCa
841U31upP7MAidTTw0Ms7JiL+M8DfvLRrQbYVA6Cnia7AEk/dh7KlgrPV931+riNnGO3dFAx9Mt5
10c59rb7nnTXxJqn/RDqfT0gXBJEhTd2hO2lUCdFM5Y7KwMEBnIYZHa+Piztf63sLxv8EbARJDZf
TzFfj/XX/3Ui+F39XTyxuF+/+zPd7Pt/494E4U4gaVAdRc3wX7PDTx5AsBaCfuzDSKz+Mjsn+Bvc
+YtcQRijuADKuV9Gt/wIEIkQFK54QoTrf2RyGOdRKL400INdEdnuRUoF9w4zJWM7FRiw/NHbh9aw
K0dPJLKht8wtv1Yj7Q9xY6sjvqbdZZDn/JwVSGvgp+A9oEwwkGD4hyLQjEIXsR0gpgJXTajLT6F+
g4ulV5xDoR4i2oF7YBW/ANdluBNVVZyVPf3I6njcI+Ex76yaeUf/tehBn3yHRuzSgfO6MV/clYUY
7uonhrz8yk8bDsO/AYlHzhppMiTIH6ofPxVrA+tvcA3hE8K0weaFzMAvG4aWLUwXdQKwseBmCaGe
3zbs/o1b+4NUJIiKkDfy/mTbfHpDJwCooZoIcl3jZg4dZVoGM4QIG3SeomGLZomc1/jKXhvcuKMi
uTGigwSD26S6ATPlR8frD4+WeLXm8Pu5jbv20LheyeLKTz2/HhPFEIjGbA42jr680KMzBAWfQjZj
E6RRoP5pvfjMLcRaL91ri2LknLRGipxOeYBwinypFGD6VrzG1fja2EvS4NFzU8lEmY3ETxvHu+Kq
vAPP5U/3flJqe73I83vBjYJV7pHOm5FMSMO5sHa47Pt76UPre9vnNDYzdwLDNLBBQZq1A9+hOHZS
aSvYbxrcZEd0W9znJ6DD07CvgGQd/R+dO67pRb6y5KbMVByDv6rkWPJcoN1mrojajzXZtugmqC90
+rGLhsxL47Ehl9NgRSdeNUKkdNvCGP4pchpMkRr91K/Gz9kkk6B1P24b2vDPRs5IcLYYehGsTxD7
v6u8/0Tof2qKZlMyBz8unx3hp22bA3kB/HXS98P9tgc33DNjyDX0WYPvadffGY7tououtg1teCes
BFXTZc9CfTTNeLSXIlshNl2W9XdW8Jd3muXkGYTowrGYnzJ3AcS5UEXIi7w/w/b7Rznj3zMYHkpd
SpitCz8FU/NJaJGzXH7ftCwmrnhG0nKhfPJTWwanYAK8a/Nh2z5uVjaniXZ+znM/jStLnlRRVp6N
tvNHBcZfK+IaRyeCry7jVqbSyfXeBXN1XCFZuW1JDMecIfJkNYvfe1OZUsc5LS15vG1owzFtaAFb
Don8tCNBdJqHRPwAFSH7uG30ZZd8dAB5vjNZLcPoTqY/eWN/jgL3xjUxHNMJqlFnFiTAieV8nyUk
Bnxir6AyXtnEn/Utlrr21ZjrVEZKH/kTmjVxf/gzge/fhmIcnTXggF0+CZVyP7jIYv8wF931tvU2
vJLUw9y5Wnlp0Tofpe99hyIE228a2xQF5F7p5mMxqhQo+TOP++dTOa30Or2y3mblsZqDkXAUY9Kx
4C5Yhdg5l/H3bY9tuKV2qxgsXEAV1EWOlNo0HXx3vNs2tuGXuP5RkLYqhf0EvMpdGP8g4FbdNrbh
mKKXTQvmU532lrxviQBL9Er782urvfz7I6esPAWKZjCupb1dnQNxd26heLIthHAMr7SZ67Vxiea+
rhyqs7oIxuvRWa2Nv/bkxokZ9Jo4ZduqVLrRN+57VxWPV07M14Y2nBLpXWi5yFGnTqDRLUPtU5Dw
R7tt39Jwy2m2C9eeGpVmI1r2hfNBoHlq09BmeqsEXRaw0q0GZsy5dIEDCTK6zbpNBAK6yuauzzsc
aOGIphEfAlwjXWMMf2W9bcMtWd5ngd/2Om2L8rYO+JldFdtOBrMUmkeoGkWLlZQ14fsYuju7qPb/
DJHwa/d+yMM88p4sajMBzXmdRvnkoF+BzxAsmba5psnq5NZAvZYdDGWCflBRu7c52xhDmFiZnJST
R2wYeOlZ4DytFd25vNwWypoIYVb6dUfcAUdaO9xaDeobo2WtKPK9ZimGZ/IOqh9eiC2l6VW+q0Mo
jxTlxkPNzNV1DagvuhaHWqDbD0NOb8dyrXntlee2kMV5vM0yu58yVB5V6iKY/UBEMaHHpd+2XVlL
DvKRFXauW3rRUOmUZvW1r4IPM+XbNisTbKhYE4owr5ZzvqzAhRvde/62T/lMfKdG6V4IrtJQupBe
9hKbu9eb9kHLOC4pZM6s0SlVKhZBH9VW17ScN469fOFHi52XfkvsAivSRMWc8sHecd5U2+70JuYI
kaAX+XGJ2KcPfzAF5AUfpnrj4MaBKYcpLHO3gA06aDEM8vquq9dwsK/Zt+GX1Omo7CysOLWH925p
p74otsXfJnYSwhAu5M4ZTHAm90rG36BUt8VxkF01vBIlRBFST+iUhZO1z8B6mXSk+LDBCDG44ZWT
rdvBp/iWUa1B54IMSliWK3jnF5cbYxsHJgrNTlsA4Jh6ntMdKT+QJ071h4yV/znVMLoRyaJS0QOT
ARMfqBWnuRz5XpO62HI8YHTDOcOSEbdl3ZxKwCI+g144vgPDmjzZtuqGe7JA2VUkfJXOjf/RCtiH
cNjiPnhuI5odXCBWFNqbUo9Ar1MWbtK7ZFO2DYMbvil6DkQNkAep03qXtS72Vb9GNrd8tWfpHwxt
uCZx2BQUVqdTayzSdrJSa5BfZVXt7WJNDfA1czRCWq/gpdBjA8m2jh7Zfn4EcPKWA8iGsOLT7Tbw
s3jMCZ4+d9o6Ie34USKjsslWzM6HHLKFIeirdBqOLUm9cgaEzSf32wY3XLS0eh2UTT+njTvcAEv7
pVuje3hltSPDPbOQU2cCjiZ1Jf/Oh/Aed1mWbHtqwzkp2P97pmaVWlXzuXGyC4t+3Tay4Zh6ZspC
7xaONjagy7j+RIHp2Ta04ZkcvV5dPWO/EjmYnlQs/L3uN+XEYICGZ7qzyzWT8My50FdoLbuyhjWG
/tc+pOGZIe2iKWwJ8CttdezVwRW0K7dtVmYB2KsA68OO4qQd2PPSEO2JkCnZ+Nyh4ZPTQEjmT/DJ
rnNOrcy6jvWmEBwoaOPQpPNgx71v6dSfp08Imk+DwdtmJWZHYcOtSMZWiw9ZhVcsD+5moOo3jm24
ZFAgzxYWAWiMiALSNghB70y9j5vM21TByGcIBJVW66R+CyGiyLqc4zXK5VcsMDSdsujbwoKqXlq5
7TXpIGKaj9DX2fbchluyJu+8Vjk61U3xHgIcxyQfPmwb2nDKYIiA+KowtF07t4WnriIPXNHbxja8
sqAxZAh8uI5yABQNkH8MozUlu9fW2zgoJyCzA09rXB4K/Y238+eIgAlv03MHhlcijCuEKpGnjnX5
T5NXU6Jx8dk2tuGWHOy/tZM1Dk5KflRn03Hr0pWdajkPXwhPAuOcDKKynttgRnjCuPu1mLJd3dvH
YQ78LVwfumMb3SgwfNTpNSeiQaYzdPlnCSkLPmTfty2PcWpmgwP48AxztHDxDpT3cQ6i221DL5b0
6LoZWkLp0MPy5HT4UKp6R5p449CGf+bgNI7iCNnC3BqhrRDved1tHNrwT+YBSywgPoCEHgQ7Gp8h
v9RsSYuhbc7wz34IhaBoMkgL1qo9Q9v9Sd0QvSXTjtEND+UinyIe9tgRiR4+M9WL91VWiBVjX77a
C8buGz6qNJqtwhwXzjqwv+UDyxNvCu42WYpJguhV0BUclki5rarLUVUQ6+3jT9vGNpxUoTdbBRCs
WvKcNOFlNyUW6AW2DW44JlhamNVgQ0zDKXzvtNMud90thWlg8AzHdLmTBbTGmkievdNTAK4jUW7b
E33DM9EAMssxpgho+VUddXfVEH/etiCGY+K8F1no5nM6yDo6VGPNzrJgmFfWZHn3l2zQ8E3Hk7UF
thydDgWFPhgg3uofjkabD4LGlO43vYJZt2cy1GLy8Qp+1J21Ovpkt2tMI6/4kFm3p63bYyOnWB1t
35GenKPpdVtaxTe2Ft2iM2KIUIzNOrtOJqv5Nupi25Zo0kRB+qPinURW3LGGA7OjI8ddS+y98kVN
DFNNoec+Nzj5I8GaE98vdhMYMcKAZNs2RRPHNDZ9wAvNkGBuyisKQsZZR983GcozFFNYKttDq0bq
1qN/gsaqfEdAoHnYNrqxtYxW5uUtR2acU3EfF+Cm5nO9qXSPLlRjc/EkF2CewvUKnAJdAkXyj7nF
Vpz0FSM3YUyCRa7merHEIr6UvD9k6Azatt+amuaK5HWjA2yK6JdDyzcNvsmgWtM+ee3Bzd2FORxy
5njwimq6yxU7qsDMu/HJDf8cxrGxc420e8ZcPwGxz6ETlbdxcOPkBznEMNEStlIPclrw0NgBXLLN
EE08kBD20EwBvF9a+jivq7Tqp4tNNm5qi0iLdboK8Tkdq9118Xg6lexm29CGhQd8copiQqg1o9Vn
5wcu288O3ZZ8X8D5jyPboUSvlouSddpn5T/hIM57f+N+Zfbm55z6vK6x2l3AvtoIVKD/ebltSQz7
BpIuKuIOT93S7KDwMXlETrYNbVi3XdagzAylSm0NNLQez4Bw2LaBm2JHQTCpkNU2bNubj6CgdT6y
eFtIayKBmkwUY6TrOQ2JWyfIhJxNId/22CYUiPQNQJGFr5FXBkuqyq4E5LM3LbapDJ5VwoYyO6KI
DMDZ4zCb6Uk0/pm24K8CimMcO40m4dDGMTZBnxxaHR93kB7f9tyGS3Zto+KeYguUnmrPJ1mAkblT
27YSk+2Pzi76gwFyTUeNTnWBbkW0yzfb/N1EA+ECQToaRgjzO/u91ddnWbNGp/rKofPAEvrokqwo
qr1d7yIAchU0rfPgR1hvvJ08tJQ9GjtibsCGDjbYSlADF+IMmt4rJ86DwOALobgpPAi+JBoMLdKG
flDmcxKPHN06tV3EpxBBF1eTx6334ayiS7Qr7wLN5Xs7ggwFRVPtWTfmokt8DnKno0m53nhQ6GV9
Lx0p/kG/HcFVZ7CyEyTH6aWWFmm2IFtBN2NcBZthEAr8K1jr0P3kOdmZ39bHm2zbxOo42RT0QLpN
KVqNb5x+OMkgcL2y1q+YiInU0bStW+5WUzrHX9suuBzmjfdAE6YjbdR3B9K0qa7stNBy70Rs44IY
F0GuevQP2KpNwd34ru1cZICDbUe7CdIhaEEOMoXMryRBtXe6hQMplNs21weqk0c+Q0OQaTcCerxZ
KLqdl0XoyS/kpgYcWKARqBVU5kM5YFU6q6qO5izfW1HprARqyxb9gkuaQB2HZ5adVfiaCgjuD3Ez
fYoGvSud8Kjifbyt8GgCdkQIhhFAF1sQTg2FlcpsiM+RQOz9bYeEiQOMQ1m2M0U9NpDZO+5Pp3ls
rwy9nDMvrI+JAwTKo+0GC9thRAS76QlClkR0EbgBnBqrtmkjMFFHGUToawiJtWjiGPR+kui7jX29
CW2Ivj3zdI6Z8CCU2qYiA4MuD9EFz4vrbU++LNsjy9ez9m2nxJNbIzlA8/eoZt2XbUMb8fI8SbtQ
nYDRxGDEGMUp6dpteQ8TdlSRvLA7QFRSxoXPk7CPoYepAKvd9uRGzJz1PohmResBaBh6e4lM9q4i
jnu0bXQjbO6KPEBjNjDdrpafHKYSkBJsLIeb2KO5nGsukFlNZ6t/Z9M+SmbL2/Q9wSVjmEre+lEd
lehUKkeWTrQQO678jYNHTwf3QHmgh772U+qD23Io5ve9/2ea1v9Gt8/4M/PQU1MYYVFkP38TU30S
FtGmgyMykUed54LaIZrRBUXAIcalgJS70JsaCcGzZThnCG6YvhAYvXDKlGh2Wrhy5dh4ObwAjeHT
9W6KbA7ZqH00hUafaBC8i9SmRlk8tREE2CIMITOPflMKHi6wDMX3WYhIY4vzRCbuiKGbzY56PLc1
5ifhEL6f3G1+CVazp0vSZ7aAIijaNt3eIWkHIiIaVtF+23MbMYDHu2GspjZIBSR3jq3CuZKe5tsW
xcQclbOjAMtgGLxtb8bJ/jTX06aIDuyzTxdl6hzWyhYgMgiuXXeBvcvjbbWOKDIC86IIJsuFeHIa
1FWx15N35Pl8W3IMvHdPn9sDrbRTgdwwRQ/xDEmv8qPTBGtc5a84T2T4pT/nZR5kIYwwt86j2jqa
ibXxUxp+KXE4+GBLDVKFNNbJ0A8ekKnU2bbLRoZr4mNak5fjwVU23SBH/qntg4+bDNyEHUHPWYPg
3MHQMpySsOl3RR9uOo8hef/0Y0LcpAVFOQ/SomnPLN2d8S7cuN6GX0odMQYdWDSwgwMonfrycuDO
GiftK3Zi4o7yUvFxarAm5UzOinASSetZm6610TPgkeUDij7iwa1oLvcWcte6gWTTpo9pQo/CIq+8
uVB+qtW4C8L63K+aTSmbKDQccxj9oMqLyU+JbN5lM0nLcBuAGRwhT82EkjIDG9SAblB452HZUHKw
pm0zFBN5NOScC+phSXzZ32QjtNL66nLbahteGYAuS3uu9FO059TJQHZqaptNaYRnBNPhaDmlnLAm
EVSwLitm3YDMr73d9uCGX2ZSRJSH+Ja94irxS24lfTtsNHDDMyOb1JMq0XRPuuh9peNruY2JACzO
RiRroQGvqaopSKuxOTBWXBRRtCm4R/D01AZJEVoEKOuFKgDc/qC8DmK0mzb0dNOKm+CjPKfjwBYT
195w5CuLpwQk6NtiQhNwpIgdikbj2T1y4ww1TWIybqvhgSz+6brY/5+zM+u1E9e69i9CwpjGvgXW
2n2f7CR1YyWphMYGG4zB8Ou/sY7eixPqpKIPlVQlRSk227iZnnPM8UBA30wKCYNVxF+9RHp57vgx
DT1MU399eMKmcOGXqeKCZfvQNEl6FYaVKY+N+X55RhjnJIBDAyH+kcbqYTtWQIET+6/vTTz0GFhE
6SkY3e22LtdiMsfitr3oyA6htrR16SlW0QOQ5aeLf9ix8dgtzBBVtgbUS0zxONXXEbXNefTDsTm4
FxxpDz9wu9XAAEbVnXDtB7mqY0Oy1xt1Vd8QUJ8R3yfBE/xGV8C6K3vsxPyH9dCl8VHAlfCUNVtz
xS8clxGo4kMjDoOvX5I0s858EBmMeJ96BRKOb76tTcC/H3v6bmnWesQ2HsP0xYA1UyTUds+ovYmD
H3S3Ng38wuoK7l4n0q7JWSBd+eSkTr4de/fd2hRujhcHRQAsA2hUWCZNHq/2UH0ToN5fh12svobV
KR4utfjuM+JgRvwnm+fLr//PtCRUdL8+20SoUzUVrmyRXuBeGcoebYXJn25tl0/3v56+W6I+DjKU
UbAhdjGtH7amhQm26yidc5/O5lgkt1fxDCYe8Dug41SK+rEGCncK7aHSG9vrd9JWdjgsLrvAmJAC
BrxzsaTrdiyU20t4oggGzZvBlFQ1wkMJc9zC+e3/rOP+/wx9YI+2W6ymx8MnkiLoH5PbZko/+D77
cmi27wU8Egbc65hgWOicxo912pn3SS7127Gn71ZqizYrriSmJHByX+Z+uzK9PZSvBXfz19neBgpB
Sw+bsGl0oBs0EaJFA/jIsRffrdPMw8Aa8zw9oXnWF2ICOmFJt4NjvluoIyySJ4+e8JMTLilN5CGB
ZVt9bHf8Bxt07KOsCZBeqdvkHnHMdZocU2TB4/zXMVdLEyxU4cWTS1aF1NKisk+OVTzYXtS4+GqE
LTlyqmka5028RTl6DcWxD7oXH8VqAzyyQiDKq7gqRUS+Kn2sjgjU3K/DAnRSvaUed3KxzncE3mxi
/VPj4m/29L1lfh0k7v+mCu/OfqY/w3l+PTTF99oj5XkViAhvLVPRnbO6+d6zNj043LvVOVTUzImi
mCnTdsMbSDFJrH/++4v/5iTamxElwdp1kDTDQ8nX9bsBsv0ep1Nz1vN8yJ8EGI3dCvURrvusx9jY
GM3zkcymWz5O47Goca9EYhysrb4PMfJOPErYvnn4z//72PxmvuyVSPUgwSDe8GgWwml6Yt/abj4k
x2R7IRLJIINrgDtD8jB8mJHoy4SRxbHXzn5dQWFsZO8yVCUCu8rbxW/snMj+kP8JECO79VnDiaNG
l0NyUgF79z0SIfDDPWTwg4fvQt2+SroErTsoqKhV3egIKlLcZeyxqbJXI/EW3LPosrXwhn6tQGhC
C2M0HHz4bpEucc10M+HhNZvKZqJ3TP5JWvabNbpXI5nGVRWsWeNTJemFHRdH9rsHuELndJrIwU19
r0tavRhEZPFTYI3e3o99MBexV4cMYvBldxGv1iDathEmpafrCnfrdCmrKPlDpPubAdrLE3SWybAb
sUEuwdy/rvX3DBQIZdP4D8//zUaw1yiozCAtD1jyyVfuLTXDDeyZj4Uve/VTHIugq+ZLbtFEY66H
6KZl3B47OPb6p7EiYp1IlZwm0z9wvV3XlL0c2mT28ifIpTvjU7x3AzAMBBvw20ce8Fhqca+AAqKB
+7VHLldAsHbq+vC2D7ZjojC2typqyQAuIwjfJ6f1w0T6p1TxY62eaEHdbb0gMQQ6DmAHx5vHNK6u
s0NGcxcg2a9P3pQFoyu8bOosfnVJ98D6TB6cJru1GZGK2ThGmtjXBjBbNwA46w4G/3v9kw/GEa36
GJJ5Wd/qqb7h2hxMWu5lT0kcmGEN8OLWb7kYu7dAy2Pze68YIiSGNceC3TDro4s2djsHsBE8dkLv
BUM0Fn01Z2l8YgymU2kYnJyx27GvufcqIvXgmegxU0ZRv8ydezI1+Xho0e9RzLg5xzoZsS4hRnhd
w9CeWjTblP/+8N9s4nvNkJQd5AgQrCBJHH0SEWBsvL7qxu3Y+fwfxNV/Camgzq7ncYRBaFpPKzwX
+unV0EUeCxXD3fKchmE2YsIXnZSPy7niEGzVUXcs3bJXDYGX1MvwMjSdHF5BDrxJw2MFi2wvGgp6
uwxSYAlJaQSARslzNYPR8++f9H+fm/8E21cIoJsFt+d5ACugV+9bfUy89h8k8H/r4gIPzbIE4OPk
Om7yBqDNwmfzocUPBMSvm20fz2okI2I5swTlMOm7taeHPmW2lwylgcZtDqy+E9Vbn1PbyqJN1h/H
xvvyHf5rjqtWgGQOjvkp4vKhGj73MX079uRddCvTcN7ayx2ONVOZ6WSDzHE5pojP9pqhkNEgA/El
PhkSPHQAWMXmw7HX3i1L7LHgSmcUT+bpt3bMfixb9u3Yo3eH5kxUvIwwJD2hzYsDjzbNp/mYRRnJ
9oIhxaijlY4vsXj2iirU2TbjsZ63bK8YcuBA1tpG2AjnPoS2R0Y5xL2HBCzZXjNU8xkAPYdRqZKw
iPvpqXfpoQ082yuGwFMcqwi0rdOWbtCWT+OL9dOhsi36CX9dOGFdj8BZY7ybCSxZY2i+gvx26LTP
9ijnmDkJEPrl5JHD+NJKqj6wdRJHH79bmsEsgUEzGJcWOK9GRg8dP5aIz/aaoXGuXEegfcB+sgK7
GABpcMcWyAaPnQ973ZDlAazg4jA+rdvyGNu65DU7ts/u/YrIGG+S0RElORfoHNTT7zVd3w8t/b1s
aEs46qmghp+6qH6cAVy/Y0Snx6biXjc0DwToWI8Xd2n2OAXsDebjp2PvvUsMJUpE4eggbJ4nOYf5
VA3ups18+6f2o98c93vpUJKuVZIKSL8yO7+rqKtRge4OzpW9eGhLIZ3uaqgRvbiQaqtHsRyzbcv2
0iEYvwZ9PKA2bIY5uk2dCAsSg5P376P+v+NanDa/7i1TkMppASz7lER1XPDW0B9V1OgGtMa6Pvhl
o19/Ru1GGDqBCYJ+epCqh2zJ5yDTf/gFfvdZd4doWK8b7ppQQYRqiB90AE9iNMwca/fMst05qtkK
nxGH4UH67G6V9Bsfuv7Ym+91RJZcEOkWFdAhGVkRSnYztgCf/vt3/c2w7JVEIeqfHVcIbleblnMt
2iIG+vzYzrjXESXAabA6vHQ4SNIAY2ob9FO5ajm2O+6VRJ21czdEA5APrjmHVfe2bcdakUCT+nUq
mpkEC9x0UEoUTAJK3+lcrMf8VXFD/vXhslMVwaYLQQ5fp4KpzZaWNUe/6G6lpj7085IBhAFOasFH
/hSmxwrm0Db/+uJkQHoYBF2ky1JV5ZiYfy/TwamyW57dsEhZLZCHdC0f8k218qSq4FgBFPHyry++
VunAPcuws8RLndOwuQsmd8zwItuLiXols7UC2u/Uw2j6Me4rdxrTajy2+vd6IhJZRxNP8PRoGvOw
mR/1ML4eWvx7OdHW+9bASTmFSm71t9k2sbzxzXgsBtjriYakpi3tLiH6+D1q+WcAYw+lm7O9f9Hg
+xRY14sqeRVfVVpbpM7qY2ZU2d7ACHfPbti0Qs6s2iCUzZp1vA9Szz8eG/Pd8uQm6OSI+hDaGyFm
CafkGq5A5tgq2muJTAq+Wy+GSwkBEEO/ndwfO0B/c1DspUTCsF6haoZLqEvEw9ZNAJ4LeexW9A8X
IAQXkjjEotQNwSnU7qfV03ZI/ZD9Q0E022oSo0SSxfHm1KZDC/UGP+bsAkDqr1uLHLwEGx1P7ztb
yjZeQbI82J4N3OCvD4+mWq/4B6mnjUx5S+gXWs+H1DJQUf76bA1IK08dLnRmCu/kEH1llTw44rvT
kwAJxJNLHpEI8Xx5dJos50PLZ+8AxCveh9OAnXzyvGSmfQDm+lD2M9vLhxTt0yBZGK7mYp4AVW4L
rsLh2DYe745ObTs3bAP6bHrZPot+eFj+dI+7DOo/VXjZnmNWVZanW7shMm9oeAKeLvnmbIBszlYv
/MOxUd+fn1qEQYAr1gmShxthqcwb5EEPPXuvIArCpTOyq/FFazm9KLmRK8ih+vLfn35Zhv9jdPYK
or4bEip6XM6V8O19b0bxIRlnCCzRaBGonKsou1cY1J/epPRgcmqvLJo6MbfDXOFqbbv77ZKDEXA5
+8Mez3/zG+3W7ZhSMNoaHKtoHg4/dGPSRaeWsxE9oR6+bKdh8UmQ9+NmdSFEFsPwkAb22ETYi4/0
2nELdDyFW3CVFYCsvg9TQv/wreLf/GaXP/+vxG/YoKV47vCtTJR+AidbFoSIY9bP2d78iLpRxbwS
9OTtIvMti6MSrPjs2PLeC5BQWA+adcUkTtrwKTZbdJ2uQ3xsY9pLj+DO7AWf8OrDOt7MBnpPQY4d
vHvdkfd93AekvVR8kGDCdF1eoBdWfzB0+M3i20uPgC5n3LSWnTwaG/pTwwj7GEqNku88NUBy4sgM
h3PWqxV1D7Dtx2NH216XFFrtwYpECoe7OAEsJA74vSC9DY9N1L1LUoh6JEAeWAVpO5u8N2TJAyKP
7Yd7adLG7RRmQmUnarrowxy79qmZx7Y9NlP34iTahJUMGkymLK0LW7Ett4YcLJXttUmRmaKlqjAw
alnacq3pranqg9mEvVNSmgZcsRUPJ7wdzmHQfZ229ZhuKNurk3DHCsY5uGxsNRNXqn+3VPfHwqG9
JmmGrMTUK44Dwe2Lll33RGRIDmnwsr0kyV4296ZSwJiGM2LPlP116cP598PzN6HFXpHkNVmVDDn0
ffXgvgFE1IY5AvOBlpNR69u//5Df7Pp7WZKVppZhgNGRgX9HAD3lpCfHLrh7XVJo0Ua0ztiWw3SU
RddAmNyr5OBs3wuT0rDj2ltsnmlCq1zDQfI8Rl37h8H/3bhcPsp/nYaedk06AWGFyGX5Fgl5D5f0
Y/vX3ioIjlI0YLBPOM2eFHBfftRVfOzSvxfKZAQ1Z00xJtsWIjncVBGsiOyxFqVsL5WZYqszrZDb
UhtdcoabOVkP0XpJttfK6C0Mu7CFViaY7Af4GT7pLGj+ELP95lvupTIdaPHj4LpLelgG6AVlp0a4
PyUs/iMo+x8x7l4rszXT1DZzDPVDN7Lu2lXhkuUBr4P4qlNWPfeh6NZcc+ygBaub7GMABelckgRO
CPnQydqVDiK4y/8PgtJ5MSL6k4cBIf/ZLP7H2+1lcBVnW1jNKHmgB4mJ+8qmdsob1kZB7iZXZXkz
dulrUzlZFyTVib7uNfXaXEXz5OYtN+sGN1wIo9qV4M88ujramNQ3jcvWn2vTZzyHelqWVcXdzayn
aD3XSSCn0qw91MgrEPcONusOdnHJEvTw2HFNlovUdO96a1N24kvju7LdZiGLyPXiWzKvpi8bKZeP
PjSyeoD8MHO5YEM9FOs6u9dlnbfsZyQ7UcMAq5Xjba+75WkF1i9+bGvJ0nuYcW3V/ZYAynAng76u
gLHdxv4d1cdsuVuXVusuX0gyiS1n42g8QOghgICZnzrYRgIAxfwZaO1NQh+rCQSEVInpGphW2Vzp
BQmwT3aNVn61rkxFxWhHUX0Ex3F47jQufk8bS5TKJU375paHcRs+9u1IaMENstn3ga675TkZh97T
vIYtToINjGiOpKgCrbUrlFR0vncj981fC4mIualWmTqCJrJ0bF4CCsrOfR1tDq5LxIWZfnGxqwzK
tgQy7Txyy0xeRhf29gYRfcXyzmtmQfxR63YGXRbQ7TIZhbKnuK508tfUB8uQ5WPrIrWWNswsY3A8
l3YB8cB1kn9fzCDIT5AWxuEDzaB8ujcqWfqnIM4CfjcuAe+eHNtmfAA2S+FyUJvnPinQrr9ul5dE
Ga8rMnQ11B/m1iX6qWoT1sZFPAC5ZfJuInq6B0sgZe8yGlF4clZuor5uQ4wyekSa6szqTWiTp1B5
vVYuIcvT1HVIQmR9PbfF0i29/ZvrRYzuNA09vP3pONg7KJ3ZRBFdJywN0e7s57detKgrwKRJkQ9K
1DQqja5YOVoTtmWwdQRfPYlDUPr6WNdFuC3thvJMNz0OWTQ8VnMTwxKx6vgXETNT3aYsG3HTs6Ia
N/xCQatw9xtiXaSsuwyOudIYBVJSsoy2nGTSfAo3re0V5V1wi4zkGCBNW3fhaR1N/EyGjtxMbKZD
0Xe6jXKydi47a1pJlvMYOOmcDQqMTNg/C53Ps0JuWgHv8KVr+mXNWcUqkncB6lXShuMVAyTjDAu5
7Atav1GzNeOmi76eGlXGYhnXnLDOXI1moZ+XMV2T3CbGSAiVG7aUYB1X7sokMf27meYAJNQ2fctG
rjWo0O0myiSLK32tB4MqzTxuVR7OCf9A18SWPU8Xf7awO6kffcWDcwCyQ38DeaH9Mgykum1cXX+N
JMFbSQm7wkIt6UJvJi4a/WoCILyKmsBTp9xUN/CcmI6PL8PK5IvS6JPPx0WQZy8kq0vbhiErU8Va
kNs6faP5Zl6ECXBZW5NAzOXU21dlh/R6zUDYKj3NlvEcdP1qztNI1uWE6DmROaw23I+x6mn4ENZS
1zkUKEN7V3UONTSNBrHlpm+lLkYRqP6abqK3J5y5q32AKvimZ8v4g2wVRqer2tIGc1VhnxnojdRk
eu/rGH8dFYthKlrUiV5qdOOzPArX5NnPQyZvwV9KoAWoWpucaezZmxyIdHexNWgFqrVZ5Nm5rQnu
tWqdvQZvxt/1CrjknBm4MhVzRaPlOaItPA7psKlzN67eg/wcrttH0zN/laFGct/EdduXhKLBOImR
1LjnW6rCwqerRreklvZepUva/xwX1WfnKnGZz7lkY5QHum/8y8Br1EIqunX4d4yOZVQAJSMnsiRC
lmvXz1AEed5srzqpF1rCRhiddaEbt9c4wZYBxAQ38ovjE6yyQcSbadn09fIgoO5FgZtNXp2WNaJr
wRpYQeXSpdJdNUqBbZsndFY5Raf3HaE1Pc9dO77zFSzDZR3ZeD1IKHpvx3Vdx+el641AzQki3/TF
6LV1DziLRPJgJ75+XLkhzTnY0Hh91bIAnguFHCiwaIDUpD+rLLXoH+chFWgHbCS/VQ7mfDc93Hml
zNtqoKZ0E1ywHqa54Q2wUCRs7zCjhoeaNQ3a2peuQvUVqJ7TOtRkeekvlLQnmrSaFk4a8lecwXkO
6byugsX8xTflIzPZUKs7WsH7pIQNZigauG5MpGxiFp4mXf1sTTC9I2G/lWhGwUSvOR+KIIOXHa4H
cfaiULP6lFo9f+eb8kNOWpfxQnCR3JiGGnjwL/4htqF7bdqYpYUeYQloZEvv7DzPfR4vurtDxqYq
JrTRFcSo8Ca2Pb/zepvCcoHxA5gb+EvtF2Nr81eM/t1nqU3t2zwWJtVlrDHvXyEQs/H1SLewz31m
w/rcKsnbol3UnJRD5NIvRPAUmfVg8luBVR0HuY7cQN6xqJwoPZfBcF+prYaFXrvps7Siia8gs2pN
jqln71Rs4YgebqS9qSkAwkXAXDzksN7LrnXdblMBK4qxvmaSZw+gyA0u102g/FVSt018S5uZGFeM
flynJR/D1dInI+ssLpYewKKSS1W9qMGkQ2ls2HyootGqPBQLnQrbqinvHXBg+ZimcnkMWp65orFc
3uhedd2dz7JNXU2ZDOxrFJHNFZDjoNxHK4QgFVsbembMBPq6adsMmR8Xdzl8fv7uyNz35zFJWlvy
pCK30uu2uWLg1wwnvYRNqVJmCxrPCKesTPSnGXTjOZ8szoB8JeqLYiO/a9ARnsML97mVA0C2DW0j
7PRooZFl7Qmz5wgRR+6xGEVOV4JDeg5Z++hV3eVNKJcQLPD5epK4Q2QLyXKqCc3xk3Q5cvHkXfN5
NcAGU5/Qa9/MDFkYk6LmTSecYy5u4e4ZeOjSX6bQdcmtcHVSFbM31j1M2yjmIrUVgEpmqIP0TM2A
9tIKLX6RyxHEVMsNCftsKNTUtTL30ebl2bB0Gh7pXDtXTFNHq2u9SXgK+4bX2e2UIR7Jh8HM7uca
qYTn8aaA9psRhC+lFQtT5TBUUVg0BLED/Nd9OH5itQhsORAmXKkrgDrxQt5+QJ7MNMUG8+l7BPXo
2aeJmP9eHIM/jY5F2BSLxGy6S7OBPyIju4mrIEFwdaW0TdYPfBxVgrkcLWHRV9PaPQ/1TD+bxERY
I2ugEaFwEQwFgwVth7p4pJvSWli8XdEALgRnKnhMbsCCVLykLKyq1wq9T+Fjx5MtyxEOVNddT4II
I9BF0yN6pURX1ssieGEUJ59cFniJ3FuTyv46cKBs5n2DuLXgSdPRRwWFQl3IxqLvZvZWPs3RhDJo
HcPEIU83SPWuE15LdTfUjHxAbn7OCuyb/VUWEfbU+jWcyjY1jX3dyLi84r3Db5QJmCJqmB40N+EG
FkoOk1o2f9/mlUUn0LyRp/PdtKxlmzU2e0dzcTpep/j6MivGjPDqm+smkFG3BlXavPI9/5Aw7VuY
OtdpeAoAxW2KNZjC/lz1cNct3Ti59Q4eU24s4qqPhlI5ONkVCPrD+6bq/Yzo16r+roPP1Sc4pbAw
18bBe3Iwk4exaGb8Vx71ntQQmSxLf21nbNDXVk29PtlRojsO7zpz8OXbpIY4EkfvydEhUE/Yx6V/
0w49RnfbWuOuGvlVdjfeJzwqxwzMplJ4srGSTFEcFxtJh/i6WSKG/WaOalh2T9M6XZMtxTVwaUE/
fsc3p8kdSOLd+MP0OEKvkjTehq8yQntRQVNS+ec1qVfyQufA1SfYBAlW9m3YndM4I591RKbHmuLs
LyMyuAS3hW5C/wNFU3Gp4kFsJe+1c9fG+paWLG774IbXUNu9IBClrgBosxk/sm4z5kHC7Q0R19x7
pD7qaTyHePJjLzYEmF1XU/WxjZLO3bd9kvHPgUpi/XmOujB9In5a2PWKLt4PM02owTxT5knPY9Jc
j+D7JCXCaiKLAX7//ck73kcFmh9C/oNSaAt13pBtgexvdcF9kKViuo0Nyh7FpgZlsGKM3vKhTTgU
vBkkd9ktZj3H+MPAJ3hqQiGCZ3ChEA60IsAKwsdu61ShnQrf6UzXcF1QOoH5WU7SyYXoV4jHD/Gk
Ukw69I17/cVo1y7fOUwoxfdJCrL9zWfMXPszirBQwwurUY24onKWisKpKHT5mmlPT3a4IOKahi93
TtqxLZXH6ZXLscLltmqm5mvcpelnD4DXJStvqjAFLj7DCkCVaKnOrsOZuZY0wH8FIADSLf5OxMug
12cCwmW9FnymcjYl9oK6x0d1DJYoLS5Nuoxai9vLVK8RbPlQg+Qn2PxaWdJGrrYAByEKcyhxKoNd
wcMlZMZl+32WaDpHEhqtiV1WImwMYfaeZgJi4JzNao0/k6ilGSINTYIirlVTPc1kodUPbLNDXy4c
c+lcuyFjNyyZDWgLCfcj/8LrMbKvrkaG4LXXmVGFTdK+wi2jcgAJK4rNL8M+Kk4JIVXDIfCa6PaA
z5o2dxu4J29RnzbtFZnpPDwFlpKonLHDtLdaD8sbAKggtpre1fGLaeSM6BS5gvCHS2hMTlmI1sJr
iJrmrRgRcs9vdrXhnCdb16nb1S5ivqotoShzbdFPKHuWMF905b+GaCJ4Y65yaAcJjB3hbOpoXyrt
YnOXLUvzo+9XYU1uI3iLIYTXErOQAHEoz4sKsxa/JYPXvzWPnWH6GovQfa5DJVhOZ8euo3RjP9sw
w3U1DVWWFCuKJfZEZZOphwlfxbS5HByy1Pk6dVrlW7tQfAm3Jc+gX6Ppbd1in4f4vOVip3guo2SI
nlM+Rf0dRbmOIvbB8ZZXqk9GCDiVi2A9bHHogXzJ6Tka4Kl64iai8rsnVe9O8BW1MfCGNeFYWwiw
C2NG1FWmIERziU9U8hRx4O2eExCzdEGRhu6LDZdkVTbbZOu7zTeJxf6mappDLI0m8Qb3z+mGwoD+
YXWuanNQpRZ2b+N1xB0q0LSxOaiy6adEWfY39UE4fQmJtf6pztCJd0ZSF6aykU4EfgXfJyCBQZ1W
FylA9C94xJDczyxgE/YhQhyGHC5y8BPuhlZeh+nSAZjumE5pAe8K8k5CZJ5yD6uJN0kyZGWAdBG4
afpUsxucN2gnjCGWukFmXacAm0nKkc+BBUMRBsPYQCqAbQ5GL7PHNSA1YVwOQkPH5rpqEHcj6TeQ
yEkmogJXPPa61APP8pAvrC8Ms83nFKZoN5MWY1RUUcc+Cseglh4Mrz8M1ZB+ki6TSUFC2XxF+9f2
xoCJwEsuONBx84l5PteUP6ezaP7KQqdIGSyyv8EPWZ/pSoMTNlb5Iqt2ihAs+aUrnGD2Kqn8FN50
7QoFdQw/BVEYmQBY0s4AIZ03hAHVGWbapsI550CfWgS2zNtgXHT9Vl2Ev38ZaRDmRKjExD/RllvV
bx3k9SjREJxSyNfAj7VoBBJtj5JP6t6uSXhqXQAbnwbDMZzGsZXsFaa44VJkQYRdV+DU6l2J8nki
ytEhuB8wwQKCVFqgxjzxyCIVm687mE4jO5InjT9Jrh+jJFs/LpF015Vi4Xo3Vbofv1sfChwW3TRV
t8FqO3RBhqyhfM5btNQ8+5BSVXA5dEMeZzQInumw1g8TrVlYVJPJbjbmA3Fjew//by1F1XzsKtDz
ngVr4ggxKpl94ZqqegmzCAQmbl33mNiZAkCihF4fPC7VN3RYhrtVRLErcHeCy1AicJBOuJLJ5z6O
2TfSKdWUMkNkkuuk4W8UdNFblMINbKzcPCLKnBv/jhxNjwg6QKMrrjatnu6CMUtRmB2X9VOol+VG
BONGc8VF+2hm3f1UJMuGHnkIgt1CrGrr7roZF767eWS8zd1GnC9W6XHPT3oVwBwqwTe7Yq2abZ3D
RqcRb1lSGXYXtEFzq4xUSzHG0ge3kXDOYDSz6QcggrLKEzfVWU62eB2uYphMfXHM+7lAHCeemmiJ
7mPBX5yrIR6F4R3zJbbN7cHSxkT3CkXuH2ikz15gBMG/rAyXi9u+Jkpcj0SFyVUYp6u7AuZlnPJp
WJrXBO2JL/Ek6iEfRbZ+Qdti9jnql/5WTrQ/hf18XmvkWpL++0KxJPLY2uUz6gdxDnUMojVU67Fz
6vCxwv3yiSL/DXaWhUTgNCN8eq/J5m8GnJ0v6KGxwU2XeqRIVSqWl5hH2+1ss6TJV8HVbWWuvptt
yacVpDMfh0uZXU0c1hJFeskE16St3iJV1Z8Jw+RqWNNDuxQn7grsSLTljZAvmmLqJD5FCwzR41qp
6DGttvWrQJLvY5cI+7QaPpFr3pN3Hq75uow/k2r+sClFkFiequq2TTZ4njFIOu+Soa5v8GGC3FhA
VqCjWbq1nOy4dDmGP/kogs3PZYrgeSxcoBpohZBj+0k3GMxhNfw/9s6kuW4czdp/pSL3dBMACRAR
XbUg76jhapaHDUOWZY4AB5AEyF//nevM7k7ddKU+a9WLrqqoSKelO5Ag8A7nPC9DDRqTHOWtRNJ8
VcgxuvJYqQxOnTkzMcGyxXNq5vqm9K2bNkvLgmqdFzPqrpMfdJ8xxcWnOLkZQ3VeeTdEesOeMH/A
aJfU6ucgXOaXaJ5aHwXIOexwJKjouwYJ7VsQTiV+lXdTlaTYd1PUPVCaRyUyp3c0Q4EaFjs7fu6o
VjS2mgFmUPf9kK4aKco+plmYOgSHs7sYnSvKJER9/h4qGOZA4vF0hqTU2C8oEbZ6M/EuesGDRXec
LwftMXWQJaku2dJPVcxbNl51XGaX2K7F10phGPkbqot/02w6RQOA6zyYNiwgixcT3cO7OieMyfdx
cMQpHKD2UdqglYZiBEvcmxBu1dR7n673FA+QFW3RTeWxeUjKXTlhOyLUvm/UjTi1fXdTUDQGQ4PX
zh3XT4vJ4cUyeu/zIpz6vglr5jzFMboGa5NEu4L7yxk16IS+T/d4avyGWr1EwRuSSmv5rZ9eUFl+
elf//dT0Pc8lSi35AtVVYOIl49cep+9biaeObzSXYPjQWCtZln5trfpM+ugtYd/PVzk/tXyPWtQp
y/HaYZZ+NNGSlOJ9I/i4PMqZ/tR5L0xRh6VDtzb39JdQoY+VTV/ec7G5PBH0MuyvDGQAAM00JjmE
ljM0QV/e99onwkA2dLlEVghTtqIvCxossiPuXQ1sCLdeXxK0jmCI6Y72TOF9xZC4YUWyOniXCA0I
oNcvjszGKRbCoAn6TbkqkUA/ooXWvUuRwCV7/eosmFFANMdFOJL0gqBU0bLlvS9OX794jl3cqqqB
GHM0Bz6XCW3Nu/Ax/HRQBFiRKLxzmKeCwT2itIgJ6vnH962UEzlvNKBX5sHNs077mV0XVR7EdsnG
d20o/NT2jbYol0uew2XvoZVjO28vyvx9BCZ+6vsOre9L7rcAdzHUZtG7gHQBefW7rsup73vKXCoW
4LsgvZOPU4eeFAp073ztk6dTOZD5UemGvKSnu1qM61qTd509/NT3PfGlS0WEj41a7sbq8ousmqf3
XZGTR7MHPpOHR7CeYOOSWFbNu8KYZfW+Vz95NKMZwoIsBd6xHKXBwPB+RTCU4o0T87il/lV3wk9t
3yHqOED2wgtT2xGxY8ZSDFLtfQfZBWvRF0ZZq6zaneLE/TFC6z9eUVnNv/4Tf35uWtQMMJvp5I//
um8U/vefx9/57595/Rv/2r40hyf1Yk5/6NXv4HX/eN/V0/D06g8YuQuV7A2awfPti8EUxB+vn700
x5/8//3Lf7z8eJX7uX3552/PzaiH46tlRaN/++Ov9t/++Rs50kP+48+v/8dfHr/AP3/bjoV+efJi
3Pun8S+/9/Jkhn/+5hH2gTP8Vwo/pD7gYjhE7Mvvf8U/CCIo9xn38Q8/7MUaCu8c70w/YEVHBL1z
CVURO4p5TYNsD3/lf5CUCiqRE5HjIIb/+nzXv9//328Jrscff/6HHtV1gwTI/PO316skFMh5fYpS
ZSBoxLFYTha66wDqJGl5lfkex1BJMzAv7qn2tyl+ad0CAPUAryzx3tgNfkjt/md1/v6+EWeScjQt
iX9KIEObugF0p7jKwU4nzeUUYpaRGjSqLxe8UC/gqmMeWwGjAqve2J5/9taUIeOlgh03zVOP65yK
rrZdfzUVrD9XJWzj8BHoZSPLggwQkYg8u4yWotngaPA99Mi5tQl+lmZvPKE/MpKTiwAti8SHQV7N
8Hlen6KWQKARzPlVobOcxpRwWq8MkAr58VgCEDsyaPKg56jJVwuOOOheqku7hAAk3EIkFOXnFB3c
IebctG/ZLH6yMAKKobc+Ydgy5Kk9RaMDzN0iD3k5on0U1JHuV8HUq4fZDW5eE0b85hzNK/3WIIDX
/o4fKyMICBe4R4QycaqLDecoACkgu/KxBr424dh8dZDwgVPrUCohinycVCiuPdk1j5AvZMmfnt+f
PA/HgO70lqBjg7iaSSbEqSMPlQzDQyMPZdbnjwV3w1fKaL7JBvprcyD++J4Y+QRiDqeS/iUkznPX
LV56gArKf4iI6XZEjWT7618nlNhyokBEqL2fPN5TE2YNKl4oxwQtGlGZe3CZDzEDKHoPf/9Ox1c6
vXARnuOQRuh5wkbyei1jNng4FKy6Ggkf7zvDuysBufobTpCf3R1MU8N2RUTIAf95/SZjFVbU1MWV
JnLuYpRl1B6lkeAWVbv5l4KK32+PDPFM4h+xBZ8+m6j7pSQtqqugX0bUtXIYm1U2opr065dNCg7W
DsQ3+E7Hp+FPOdcg7SyGqsDFqpb7UrXZhUHm+NZue3SRn9wcRJ8UXTzCUJU5pe9YiOzQQ8ivmsKn
YGKJbtIbnRoJUoboP2mmhjsLvKe/0m6g2HnLSEVJ31IitjwlkEr+8peGag2PF/Vx/ASnX3qpIXdV
dXQwg+73GHXs7yavcuu/f5NjYHn6nTEPXGI5iiCAle31lW3R6erTjhwoRU+lhHwsHhv9Ma+rrxiZ
/Us51o/FwikOzxAWe6juTvXZYgiVlKE72LTC3LwxnVc+y8K3jguc+KffiCNLBOIk4BxKiZPVX+oc
cBlUMaG4omfKcB2rvs1XWFxN0gW+SYCABe0HFRk0ftIy/AQar7eGPpJdoOCT7mlRp/ddN5R3tMwm
aPj83iXMK8vbEK3gN3ae44c5ufzYw7GgI4rKJAKV15c/GGnbUYqSK+29q6WZ2q88C1GqPPZV1Jz5
O9/64e3f3/KfHB2v3vNkDxpy343lACEsxWdKClu6JHdOnbcR9NQ5a3ka63oQU0KgGLnghns3f/8B
frIJcgFEm4CkE/DzUw8TOJCywKZyEOng1pPXm0twuYs3FtvPwgY8NhHhBBVfAbTa60trGtIRPfgH
xBWMrUcH5daK5qCKx3SR06dQmfwzeqjmbpQzIpqF6egolYr0GnJoL1tBUc0hQveU9xaD9ESK//uD
gIcuwubMj4HrcQn/aTtb0LNuZRccsI6jVdo3+S2B2PUrFGF0vVR98dgxC/WjQW8rxjnuPqHJSFDl
ngr8k5TXBZQb32toVd7YZn/Ek6fLUSKQ8XEQ4gE6zYomYJ+skf5hLEoCqWdDS0i9p+nMTFDKNaEr
7sbeNJ+5ds05po4XH5kZAMYuOjNDzIMYfg20Bd27VqOForz2/tcXjoxQjsaaiQIccK+vG29H4yNN
OHho426h+OsxPSca37BK/WRHhMHLRyQQcNyj09Mzm9Hur7IJDXIyVSAjBvkDnB8c/MV0CDCa2Kk3
jusfheuTqy5CSvGNsFTBST+e539aDu2CKcUBMQfnj8M5GSoMkYHT6UvPLb22vXZQwWF0AqRzviWX
QUHcLgj96S5d0C359TMHjyTFYxP5nLBTUlHVQPmZw2kJugpfL8X43aeufiNm+On3xUhWRHOMhcgd
T77voCnYELk5KOAnE4uGXwIJQL8dm5zdoiFlcfTmkAerLAVBapwlptEt85Cvdd/7b1z7nxwWIA8i
vwsZTgVoL15f+n7oRV94/QE4nzZRlHxuoa62kf81bWTCl2VrxFujXX/29IOJSRkOQFgr6Gkfo4JM
0IRNe2AWmnyv7bs4LYMwCYgc4gaqukC3Fl+bXrh6+egd90k23oTzsIYF4Ut2jDl++akC/hMrD0s+
RLRxuhuxqJvkoA9yyfo9lrdeyTkUbxzLf93zJcGBjCz+GAEEp2gzdL962zfdQTmaPxR+Ye4JQGe/
/E1kCKENlhTG9URByF7fzaMhEY5+e1Bj0D8zy6uzJazesoj/NbrGm2B8DJ5YCZHjaRlQe7LxQm4P
mPdG79phAfJgQVkQyoVQvTV0+YdJ8PXWgKSECYn6RhBiLzpZnzP3Sxvk/UHUhZ6h8g6ym9yFxSMz
DvwW6yKHmnLJHiCvHPcOmcsTqmb5GQCpl5mpw3bliUmmR+GFgYZimKtqbZhp7ervl9BfqgW43CEH
/OZYH8EO/Zd9IwzTmaX00JQOjb/BjmRZ+XIqzsMQoyuSyEDWmTAJFV/MrfHw/8M87zLThPUvroHj
J0GegCdMomYjT+1uFXN1lHfzAarNJUEYWq1gNXyLfX66BvAmwJP7IQmwh6FidZKPzFGUeUM2HqyG
cbS3pb3kvoNwVpdveNR/NEz/vAB+vNMx70UEw5EHnLzT2CtmBywA5QADXTxehhAH+uKssFBLoRdV
xv7Mxba3+U2vp/xaw8X2MshOnkGnv7xx/v4lpjr5NPKkNVCILOO0GQ4FFA2XOET0dUehSPF9e9l5
ARh02Zw/wCKW1OO8wN3dQAkRObITPKN10lCveos4ePz+f3N9TvsgbobJp0/7w2I9v0NxiHyDa6y+
QR/UxGklynggR+tjlaNb3Ha/uqsdrwcNCcMMcEroX6i+oy6iEeqyA2aLQ7TZQeJUmFC9sXWe5gg/
3gRbjURkEEh5ag+FKqnr6wpLAP7522bg6cZ28yXt3RbLu1/NFhLYNx7n47ZyelUZcMQC9VMUEU7J
orWny0VCy25M5A+xs5ReKDND+4Uuc4arPIw6oT68HqiaFrel6wv4P3xkfjEjDZFvBCU/fQhCEuKR
RiosEJa83teh6BtCUhtkLJk8XyZIqmI4WqE+SkvvE/Y3EnOkGnupA1iEJFersYj8DRIDfd2otnt6
4+qcRojHG4K4hckQUVKI/7z+OMOkjuq94TBMs+etaJObzwSKcSiAEVWWyailvWy62XRrh1JQEaei
5S9tNg/dmdcWskmWIJrC2IOKaVsWM3OxV/tkOgtUV7288Vl/diexMWNLxGaIMOdk/8Cp4Tdoahwm
obMFQs4AXIfIXyLcLwvieFxXg4ciRmZgXpXGH67HMBMvbLHIfHEnFX/jpDiNA47X7piWRbib0AGd
np59PboM4/8OxOuWImlH3245wYTq9ywZCRo7wbGEsOOU/gi6tC5pcfzeTCPjw25eJpVkNYKqSkdJ
WsGCp7uGLfHEx6WDlaIiatV2rD5ANNiByaPt+KtlU3x5GYBOTiiAv8ec9PXCiQbQnZdIXppolheZ
DuqbieT5l2Jp7d3f3/efXGYZIH3HtHOJbOl0oxZ5GlRp7V02s3D7QCkgZavOe2Ob+MlzgCojYzzA
7oeS2Um4JRCUpyONLtt+DHZp6saVRrn4BpR9gLzlpN8amvqTKENGUqLRgwCMIlg9eUMN9Jbq7XRp
Cmo++RjzDN8CZHdtbGGr0jE8Hc7fmEWSMpblBCktDK3zNz2lw1s8N+w7p1skYjL0m6ChR54s0SN5
fS+RPeUOKsRLlgcLrCp26rI1Q5/hk+sX+Slkg32AUALdCNhUBvccBBO8NlCUDuYags6AxVkW5OFl
qdLUxEoKaFxhJ4ZJXclsqbYwPy3eR98zYjmbYaY980ZmvFiOA67t2Icj6PSgLE0J5YM7kKWt7uA5
6J7RDwiGJPSJahOzwDoeo2cdqFXgvHxahwoCDWhcq5up6KsuznEmPg/Gzw6NdfNzCMvTkRxVGzi5
i1rs3BzObJ+pypnLgU/ObqAYV8+QwtdeMqAYWq4apsZbE5A+BRANGQas1JBnbjAva5yThdLqG6aL
dDCZApp620Hmp5MJgosp9hG87KuysZ9bzWBmK6gHVUpTVXW3EhNjXwjLKFR9XogGV7Ys0VVRsAYW
+4HRKml8X49nrpQj/FiOjbtBo1tF4rzMYfmfO65Q6HEEW9pWthJkDxvN0Dyuhh4iSLgmfO3At8Ep
ssr7AOcJtfOsN6yKvDlpJDxVWwXxvIxL4LSqMMZvCUBNNbJmD2phBq18H3AaXqYRPBnxDCM8/Pij
J9211FO0ZanBj8sADqCdYXCmawhX7GpgGFoYT0ull3hIM9vF/nF7hjcWTkwgBPrloFhX4XAdeFfF
Q0MobN+8BoEgqOomjFO4S+qHARbFcVUGQXVPp7AfVxJYfh430OjWKzCjffCRFx52azZkcxlPBndn
tcisv/EUw7EJvw694bamBERyJ7AHphNXiQoNqdeLGcd+R3BzP1clEEDJADcQEtUc7MikpAPaj5Dt
5yYWsiAvxkMtN10896WBN385034ze9ssSPvnhldmOXTFrFVCFjHUSZUNzd1QZ41ZzQHM9fHASkIS
DkfA9TzQ6jZbYNRARFt3Jh47QCXjVDqYQxv4ubMVWqFY1TJtjZ8wA4dnbENWuk0za5Khystg6s1b
lFJh45trlA4smeU6k6nq17nyAnZBYcAaYaYvs6dgyAd/kzEt7mB+dzCEU642QVHm0wYNL5fHrnTV
ve+OqIEe6nf47AszXU+pnW5Ig8ZcPOLoV+vCSfqNV64lm36SdA0z13Qu4CvashpOoNpOZoeBGFDw
pyFeJulkymNr2/KBi5lAGj32+X3RaXKBIQ7eecezHFxRQ5Y8VhHcYPvG08P9ADrllRtSo+MiLzob
wygxPA5+pFmCsYayXo+LhbV0yTo4u9pgcn9AyX9JtnBZPPeNab4Pp6KEVzqGq/ZF3w39y8tw+dSe
/uT/RvnCMSr69/KFy6Zvnp+bV8KF42/8l3DhA8AbCKxw3qIseSxA/I9wQXwgPrqzx1oEusQo8P32
jz+ECyz8cCyIoPYUcEQEx3rIH7oF6n8QwvdD30e4gMAEDK5fUC4EP+rcf47lKZQs6J8j9oN0IgxP
c9UIz72n5+wJh7S3nKu5ourQBuUM4pEeu26fYbpZUMQZnO7tCh6fEO6JFgY1A0n+AitIXWwxLFdz
P8G8Dj3O1xapaJteVDgzO5n4PaiscYDZdN8VsjGwWEadRcM9jEGAzMRtA39GuueEuhbPKB63MYh5
Z2T3MaNVU7NglZIwdz0M14WrUEZpvOMzt6IKkxmi+8DDjJApzmWOcUaXMsBs9mkDu1E93vVoutfX
M9qN4ScGWA2EGDC5NddcFCmscui/yqdCSVWewT8j5qTWo+NrCdSISCqRVfWmUGjznkH/B4uxmwYf
Afsc9N/T3DuWIwM69Xch62V7K0frD1ctV/Vnr2s8sReWmh50g8lvVjri2VOp7NglqaVtHSuuSxGL
LHI+LF2Ay+Lf93QVDF5nVqHR3Sby6lnAtRDBKgBLcdRcialB/grrXCk2EqJEbzcg9a9vmpLpPomm
buQ4qYaw3RZhF+4MavcyGYIOunZ4wMBkr+rKy1cuCqtPGEE+X+LQ8bPEDr37jo6OGZ8DMHT0oU2R
k5wjXcnuYVrjTYIJEukz8TGlZ8tc0dqHNvQLmcZtVs6mWhfgTRRPCuZK2NFVX0cvXYvO2SfpgqW/
Em0mzbk/4ZXWo2lks84nnN1nCnjDm8nWbbQJot59VbCjZetBpxXc9CiM3npNKGD8IVMAYkM90BRq
awD4EwDhXAUHFM9dUnQ4tuIFk6C/wLWl7xZlMrbCJIPpfsCjVm0UzELwo/WZuBY0dTBMBiAirGHU
dwxmvLKGS7dp6PeJRsOQVJiEe4cIApD5RWiMbqlyv7/qhY1gIClGbYdyLaoaGpENBwcByWXFQHbI
uw6oN13M0Yb4RS3PME5z7uPKRwy6Nqarl8tBR16/XpALk3h2HgjosBXK6gBNSFttMEVnfkCi017m
QqXlmQpbTHIrEYZkVwKRbLaCrRyOs6Hl5EsdjR2PF58s3/2pjdjWNwEeGB9sZX5ZoyMSrObBr29V
a0m0txZjm7cTHJ7wFmXBnG15UPSboi7KcFXkTX2LCUY/jndPwr1e9F6zQaNsWTCCXYAsNMM9Cl6A
dH4dh2bo+y2mHkWguoSt8LZjC9jGboTV8nPR++2EG9XIYEngjgIvxPRCqFVIqwm3jcrUmdU4jmW6
9i1aenFd1jlMky7oir0FY6PfQCJgH7qA5mrrlbS6yUEL8VbR4rou6XBNJtiNuCrjXMCHuVKps0Vc
q9q7qCnLAI2JOtfHHZyIZUKgBAK9KJpNlDjXLi7uGkHusd1mdwHmwoIHFY19tKYpgqF7BE7IMosx
tMjtPH/MV7C7qiVeLLKXhCrim03p5WH+aZrcRPAF2gomwcWrotXiFHnCVbb22kFff1MOAwp91lLP
u5PdNO3wxTHZTuvoicAG2+4DqwKOeAqp/KqMAljHi163ep0V1AEFohkXsUXdCHyOllTLEFvjdL8r
XDOZTSEGUm/oANNwEbdQydHVoiLafqGq0ed+gLThmrbWNBsD5E4YB27QMu6cVzwt4DHcqElgJ6eO
j2LbIKlkcQAKyHdhArqbsMu3HxViovyoBO2ibdEBf3lRDVoPMbNwuW7HkcpPc5o290FmcLVK67Xu
AkKgZVlzMcFkrybMfN70LsRgWRCpEJoVU5l5yLf4OOcHO7WwppW1J2YP5EhOH8dWiKcoMNX40Xgi
HEAOUF0L63leVXfwy0gW957Pip09RoH7wHG4esIs9JoDmoz+XSUYYsFQl7w8y4PB9zeIxOlXeA7B
pJKVFc2aYDAIu/JVbnHv0NEFAIIBGbwKZtj6sC0tC10hWMJIVtNVLniBzS4AC8gqskwIFUmVuTkO
QSJr5xhInW6+zmHwLAWwvKYYK7SBjji2GDhJ4aA/K1JEunGfj950FtUiy88DmGwLdJArPoiLsFRe
/zWCpyEDTisFaAGbQt1blnihytpvdHBgO82+aYJnXjX+g4GLsmziGe6j1CXSU5hQC0M/7cRVjxwK
fVdbq3kjqu4INymDCcypWSPIw8mHTKGcYPu/ntA8mLeo9uB8XAX9NIKtAX9WqleITMppTmCopbeK
R+OQtNQuoCc5R8gq81y4HEqTE5QJoOyDv0uA1LVtRpxnCTi59AZoGWFdXCExyfY+3NhkG5KcVnE9
lya8YBDYwR2XZVH1qWqmBQCJMgNwDt4v2SCNj/MxjwzC9lLlw0uReXNzbioUrMS6SVtX600awiv7
FC1KuyiGT3RA6xsEKwT/ppupfizr0gGBpRakWkHMcHPbfQ3auV+v23S2qVsDVZDPlxr6bNi181xN
4BGNJjoz3mz5NsCIZdy4Je/9YE6EcqNbBzjlTJpgg4iAlec+RRLe+ICtIA+V/giDq2DEhWPsRk2m
7Uw9N2eg/NT+ssfSzbA3ga4m8staMY9/AeYYgKWJ+O14hZ6A5fCVAaPaf4SRuQ0vBgwLppd07D1+
nnvlUF1HQ9Wgz9ZZIeqY980yXbcwfcz3Xdr70+ehqXyg3bwebq0EcdFc7GeadQIHWqH6/jZM4b00
sRYZ+95AupKe1wb0unUQ9nX6OZVh061VHon7Y7PsEhdOLCtAjfXXFrKbDlWTzpXTFxuaWsaYS5HN
56Ad8eCsQDRQ3c95n09P1TSor53G3K1d3Uz1dOE4HuN9io5UAVgBD+x1pdopTCYEuXxXQTeUn88Z
C9RZ6kWAVQhkucMnEC7wTQHuyPqPTpXhXa9G/RkqLEIfuCJo/mqQGoNtu/htscuqcJ4S6/TUYUuh
tb+ik+3HPYls4d3Xdd3YWyuhi/Lw/HZFv4sCoB4ADM4JPhTcmbc5AAt2/SPe/7/U5zcU04IfTaV/
n/6cI+GbXmU///1Lv2dAlHxADx3l8AjaSUH8o0Pnd+U2UhkfLTL8awJpEwR1KNz/kf8E7APF9gHR
E5IjAZcAtBx/JEAB+YAWHlTPWAKohEH68CsJEIHm8VWpDsgXAdAcEiqOvQ6SmmPu9md9BUZGlgqz
tY4tiw7PTtkuqKaZbN/1ZRqnCxgUTb3KNfb4bG78DcpT9aMI229ZU3+ZZnZGx+Gp9LVch7Na1u3c
DrFoJga7NARCbhHsxk3gWI1STquamqesQKFsFhh1jcFyK0w7yDA32gIoOCwbBqiFFdMqw7zTWBt1
A2F8sctBLk5sR5MZATVCOXJFR3et/Bmz4afGYjMhl1Ff0LvenjURQd2rz856L39wxfACMREGUxd2
PGgKdzZgA+kKB5aIoY7DHlL0I7gh6Vci7Q6OBxyr4YUT1ScqyFkwqew8C47IXvSPga/L1pOsLlIa
HmFQ7S31qdrqEsUmMbp6Z5f6sBjM7wZb7lyI5gKQqHMI/YLLoghvcFbdoUR7rN8gr5jRKtp0VXlV
enO9ntiYrlFauFYe884CtK3HfoaJ0wu3AWF6i9NhHVVmKxDHJbQzE/IPBqwSf0R1Ml56IA+YGUG7
aZNSOuASGLvLMncATSmRQXPry3ndje2u6Ny6X/p94VyiW7YHmuhi8hlGeo4XtlWJ66IYx3qWqFLB
n9ve1xUOXd2JBwlSF3gB7HEW6NAQDyEx5WQrVf9AHd2Ec4qUbKH6cg6CGjhlb40ksVinDB/GZs8V
RIK5WLbtPAjQ5HK6z1G/WpVm2WODvVMoTWqFkaKIFViS5dVKGzbGYdCvyxx5hxIqmcd6VUfV3gM8
iepu14X8sqijTVGVW6CmmlUWVMUqq8x522Xn4LAipCiZxCmh8hh34xMhLTJbjWqmN3VJT/iGGvFS
RDjbgjZdL1MFvFjH4MQuxBbw0OcpIBelRPpDDMqEFRUgUlTboIvwc6Te+nSoUD5GvAHfbeKz+an2
5y/SZts56sxmHvUFuIePnqmuFYdfmfBVZab7FOgaDDVfAZa5JnRYYtQMIZYl26Itl7goW7eyAA90
tdoiFAqQbVEv8YlGLGORnJVjc2aFv0vJcOtgUYYr5II1bs+9CiPfZpgsqtFncRvAPYv1AxabOPhg
76yikd+SSOOL2ObCK1CP1323Qy6IVM7XmL+I6gIKGXMCHedKgaW3lFTB15rdQa62ydpmLeb0o52B
iKzo8BWFy7jFTMWAeo+z1t0Zy5B8TcHzgoi2N8N5RvNnAfZQghjqngKp9Ax00x2wpXsQsi5gWbwA
pDmu5m5HM4wSmOduZcNiW3JyhZRgC2ztjfTCAaBiCVqie8i78ibr4Dtu2F1HsxtMir0tUN7LoHND
zlklkut70G4IGttkE9XzFjZiTGSr5UfUxVdjzlDNTZ8WFAChZuxuekB3QOy4HNp2B9oAsshSJqHn
7wiK2rGW4S5tm2+oy+7L6BsgARwl+ebOEu/MpNVxdGKQrfp+nDaRxiZRIXIMBz7sakjSEpTXnwEV
nfaYSgPLpHtkfnaeZs3KKAwVDHusKarpPf5QJQCIYH7cmNiFfsYShRqlogcF3uq67LowJthwOs87
I3zcpIzWV11J9J734YY30Mgv5oFaBahP1gKEZ7aAmHTJAJ856kaAM0AGkcVLmz9Enl3xAuXVSn4s
jvQoCr+MQJ8zmoqdOreg5fFHqR/y6EFFR5wfazYtyWfgShi6IQM2/2W69NMJLFr6WCEXBgENk9fm
52buUWkBfQBq+gCaC1nuzODomtQ8GTIPXJDi4KMHjkWvwRIu+DmSvEtkbMBxFmECJyIwXXZZQRj1
EAp9LUI8bOOC8ndK2xwch4HHwJjsw3H8XIgQSJIl0VTtCOPXNBg/jqEZVykL+wT8VsiCe2xrKjjk
MysTaAe/wUeOWnOmgLdpypvRTV8USHFbCDmP9y966K2+ka0Fmydt4BMN1ZPNC6SGqr9pOn+jFiDq
KMAhsZinj3bEnwyIqbGvm2I3ePKrBZ4jHh07s76+xlbgYlzrj7wiy93k8keDsJJn/ELq7nkO6HWm
6k/Yzvd96u/rSaICPiLZJeMj2Fk7CgVngor3XhxxIlOBy13OdFO38xjj7LAxIEx+3LGpSXwMHQOb
5qvHvRwH2ERQtrErTCS7nGn0XAO8s5osKGOyZ4+agw4FiNawTsv2ymFqZoScKyGZ/I46Cd/MVI3Y
5WEWcrrIYFPm00XTZV+c9T+hTnS2BGrbN6A84XDDQD8pnkGpOG/G9qpgoHYs2ms3LdiAyDgpDv9M
f9QEUwZ4VlwXGLmqfO8FnVwaSzvsg5ncAsdRQEssdqkUN1ZUl0EzXGPIyxOy8lu6gFYYRdMhIGEy
sGIEH8OdR4hw46gCF9ISfjzOzVo5uRsEX+djOyS2IBDoM/pNlPQat/MBG1d/gV7rrmJenkxpdCQj
jbfColITAY6Exx1bxsxtAgrci8vI3ZCWTTJ40/kgW+AgMaenbjHUbU799XGCBAhiPO5osym8+abu
/x97Z7JcqZZl21+5Fn3c2NQ0EziV6tIlVwdTCZuaTc3X5+AWL93DIuPZbaZZNKJzwyUd6XBg7bnm
HDND5+i8dm/V+Y3wrDOAUbeyZhc2rICe/W29uqLuYCBP3rrZYwj3tWtoHO/Q0c9SP06CpVqzSyaa
nJsNCDuif0+TZWdhv3Zl0E7Lrk4VOgcoXdmUz8LcoLN+cYRTk4Wanze0ICu0Cqy429jVD6xvikcA
hl+abwIWbIsgrcyvsp5JzXrnI/jlU9mgICHWHti3jpGZiJotzSAuZfPD0RJeehpKaJlLPp56W7/K
e/+Q9lMb+T0iEjoHt4duD7Jkjz7rhqnfn2ww0yFKzYt0vDf2NX3IZtMLBlu/XtyM5eL6o455nxwM
BtKp56CZMt6S/LUzrPTcXObzlOM1Ctl4ZxoNa7+sPJgN52LkVS7nyryQXQlmWoONxTITok5djoeq
TWXol/araYJv6uV0WVSrvhsdG6XX7A4lHtKQlTL0uDV7tL3ytLTVezs6IlS+vGwT0P2inHoALfLo
gLfaC8C1UWbnD5rUL5DwsgM3smEXw6yCZSjbHVKpDJFEx6hJCjQeC3a3B5A47G3roi0puQU/iqAk
zpaRZS+nxqdpbof9urTmwbR7AwV/zOAd6QmI9YL7YjIZQY2vJN/W3X3mhV2FquMar6JhZ694Fuy7
pb/iPncORe2CO/nCLVFeul716ha8XVKzAJ95nRbKhXmrz6JBT+KAMJ+2L3NZBXk227u2K66dhe45
uhseAbzfOYP8Ma1YpEp50XXZqzu4faDcnldj5+POSFmt2j19CYsv29BpG0aBuFhCgJ7ZTmB/aczB
YY+nySjLl+uNcGa12RFy62XbxJRcjNO1Bosumlrztp+5MYtKv5rUHPSW2Z97c+/uBgTCcpoP5ADP
S8M8SyhqY9VnfjRkcM7dGURc4z0i4++U5n1Nq4XdeLbtsID2XMf71GkwLtplvceHxEdLc3dFySPc
9CDzTlU+h/ByiEHqNTedZfqx9Ek4WG7MomS6WJSObs7OAU15jKSzxKesiO/A0hcMyVnHLTN7zefh
Qghg+3jgp2g1piuMDj7YWJjnZtqt+zKpjrlu8fxuh1uuPhaisfEBhOwxjqtTtrCALs1dM8KatRY4
N54XB1nRPiBNNbt8gdZrLM8ayfNAM/MsUPPyYMTqArLjQxk7116+3nXVcM41jF9Lnx7QSNowE/Zb
54+XPSpDiDh1ZmYFfOzpnGP+iRiowVE/Y+JyqaTNGKisGu2rcEnplNqnUbeXJQXKzAPFEoyZf53Y
fRn0xXg+VTUq9coFuXQFauAKu7iwWQrk8dHWfFRV/9R3yRfQkOFAgGNX8FTJNMECGo/qWVtOTznQ
60ORlC+Dlu9s5Z80q/IudK/HKgAJ8SxPnSvLz4odf72Ae9E+ybNLWHBHxi6QAelz7c7cdZCITjrZ
jaPluePeQY8+wlpzwJKn9inFWBz6tRyOy9AzjXNbPVvYU4PTKaYzU1UYmudHFJzzxewsCPH+6zgw
uG5E0N3idxEbwLOGzAoJnk7bSwhLjClQm/BQAOD1uVQBS5/Npp7vsZHKSJ+W565okMF1+ya1SH8t
XbbTMaRSJdw9mX15Afr1u9dW55Ks8y6uTXfXOPmr2fBptGpMb1AW9hAVJ75KMQZibFOsrFDUHdzH
GaBA3Is34yq7UNKAGiKTy1tWd2/4lNdza7BZiJiAd1tuibOpHaw6UQedJFoYOxxH3YQET1reQIx4
7W1lBuj/VIZbVFOoeq8BcKq3nzjZt9DGgnz1roh4MW/1fBOLy0Jrd7pXPxu/+/DQXwPQoCiUNkku
h8OMM5phWcpHPq7vhudep3I7Xyj4TohSH34jm1Bb03unel/M4skBFrVXJjYBZmtOsC0rlDmHzK4V
5T6nm+4lFfhbvLRJd44AZ7w2mgnjrCkg8ohXkTbMcEAMAspbdHSX9L5fk5R7NBaStYAOnyN4OYvG
AcLftSITYWnJqHEuFk97ztLbkkGwL8S5XQkg+LJ6WPsSaF8qkRABINOWIYwk7OT44dW7Fd5IPDKC
YDywYFGClSrZFoo4sY7pmN855rUPgTNs0W8CAyNpuXSnplnOrLo9w85cB5pn72UMz6FLnXNf1zbg
EjnIJEU1wRUbsK9Zdo5mSJ7o1m2vP89TS36uISXDIXctzZNTDT2u9fZpHm0Zxu36vXUdppjlMubu
HU/LVd2Zah+75rVR2hhv3INfAamtQZHnsY0NRl5RRHAuO2j3tgmCknWnUz12tXooG/selMV3MYlj
l6Z9YIvuOEAqStPlARnBChq/u3EbKZhMDKYgYFG7wvgR170I2AooDrvDc5ZdlV37qEpinUna5UfD
WT7Uap2BJrX2FhNYPG3HeKDTeYPXSLdTEcYraDNWViG6vuRgXJ2NfjYFa+dXQcLnODBjyZ4QXl78
bhpPEzfEcW1v5bikhzEpns9Lx7+sm/JyHMWZPhccrsf4OlVjcbK9+Kzi56hyMUPWoJ+d2140uhfS
J3SAAM9YZ7cX7lCG4EICxszntXxtB+iXr5bvhnOfVxGQyn3fMJPoGUt7+p+AksUn2iE6NbB1jus7
nGsrwOWSBd6c3i+mq53r09BHyNj5nrUWs76rX7EKeKhz79HsDEKU/INgUUoc83UbKUGs1B/2Cr/W
rdYrJV3MXsN0GFQD41JckfELRTweHdU9sIlU+2p5tTP71W1d95TPX1kxnzKUhLLSr9tmWK82bvRQ
ax+CV/Rk6fjade+5omv3OPT5Rx3zW3jjMl4tC4sfkiaYmFJody08016Smyt8gAANXmA2JWWEDx21
LvMCjX1nCIFZO4iNNTtXvPaaD4pfSeNLpVPCn4xBxzL6+GBYdQZjwdPO8O1l505vit0skAFgO+ZU
UWhr2A32H07N/2jL/8C48m9cNUHdVfL1t9fq47fjp1o/yQLICif2H8CRjSqyff0fCrPwvznCR0CG
/oGNhePzXwqzsL+53JfJYBDJcQjl8DV/Kcw2CjNBe52lOH1NaND/ozAb32wHkoRH7tkggQUn6G9Y
bEwLrfonu/wmMJuUs5hYbXUbF9A/t3CzI2rscrTQYkbVIXHNXCvIjIV3KVCmLC62pvvRzwMnoRV7
tU2lzzo4YcmYXgc9OOpsnyGrrxFrq+k16Sfx2KVAeCNa5emoqVn5ZLt5nVw8FKMtkt3s9TMkY6No
vVPjgLBhTTL7czR3IDZZ7sedusLDVsWR3y36ly4K7n1UebMrGzi4cRbLteK7hhcl5sRtJAgOduZu
sp1vnrlGr1Pizgzw3dcs+aSQKy+UP/giEIVn309Tiu4d2zlO1JoF+SkummHaxbYLdbZODHEUrP+y
qK18/cxbaBy57P3SWw8lnplzb8QYFIxe4ewSd1DnEv3qXqcY6FIucRE5juDbmmRxr6YBlCj2+KIN
hwzrH1aQkYTVZtc+YOAkgI+f5DlOEnXObKxpQevgWAllTscHnQuLrFE7BScNCJLtndKm/qtLq5Jd
GTmpOmpzzdcjv6QZIzKnArtAO3YcLFerg6CXq1yOIczYeCdaHbx57KiUe13j03hEAGckTeX61ybm
0DRs+8n2g3Qskkst65wXFFmPCJ9bje8s8tx3jc7PJRyrvD3vwU/j0eR+eUxo+fGZ6EuOSCM1P4/4
SoEiTy7E12ikwuOq9LabttHBVzG8cS7CzdedhanXT+gmQhgXTt7EL4YiSw+sUhrfDZbpmGqbBl0N
BQR+kcvMxx8f9Q7X6eAEgpHiccSeAQqVeofHzC2TtyrFDRoMMfMclV/l+kTb5mapTJpSQxW1fv/R
OgYlzPP5GIDjsW/AwpYiqhvXMaLKKdx5n1jKiM8dByNowFNbuTsvdsR5RtNJEjSKHUHQZFkqAumk
/f24sq0MW5dlurn42alQS52dmoUuwQI31ZXrrPmbnPX+anYcUNP4wcTFiml1I8U68X3vKyTLseow
KxdxVo2hagtpRkLK8nka7aXakd1Gf/Sc6kCUdL1ZoGiqyMQ08NIlhumE69xthUhVuYhw9RjHsMmQ
CBgw+7xLlhNPHkY7M1i0UdsMXssth1eeaTY1LgVPltHWAPBO+XkT05VyaU4jew1TY0PKQkklfkTU
QXy3GXl6nF1d/2BM7KZBna80H9naWHdnynAGPWxNgZemIK7UXvnTPDMzCt/60IuMU4vva+tNnvvV
k5wL431zs35Wk9mKXYbYcSqW/LarpukZlvT0XOi4aM0pNZfD2P3ucZ7TZjrUY74NeSL27uJRsDOI
XcH5gWdtUuKSXnC+mlspB6h2vR+52Irp1pccAzbMtxm6KJTY/JonrevX97Rzc57VOg5yXqfeuOh1
a/Lgz3YL5RqXyhmE0cKIODRYH3hprB+iH1cz6qQCNm94E7Q6NapkJ9t6O82mmHl2dZL7twTewcvH
zYRkr+Kqxyo94/84+GIAJCqt+E7nFsa7EjN2zCMrjJ3W5jEplmXpu52a+3a54NPKLOe7zfy5alNx
i81nwd6ka70TaWnlXLjoYXzMjFZrg2zNp3eeEhoQYrB3SNe60Zxr/lpjulPCBTDt4GTaaZ6YnzrK
I6YANDXTSb8MmHubaZb1RVanix3iQp9tdgGZ5obZikB9VSaqevd8yuyg5k7DbeynlQyVXdt3htvq
n2DZATBgxxJZ5Hi02gUrG6ZtkbhyPkVoVvQteXk6wyMl6RSmkoR0UEHG5XjSZDW0/Yb6zWFMHO3Y
uaCYQ2mrpcIRmBjfhe8X7iElkWsdK+p67jVCZMjHTlPYFF3p+hUXVonsoPqsuW1l7GSRC4V4k00T
8bXQ71CEbVLaGVIFtF8ai1ZNI9Sg8c9hbCAWuFrbQ7M3XFrsEqpgmmhqAO7uCIW47IlcE2LvJCnH
y123d/cabMsr3eHgDz1bE5GvpexFyMnMZBIqjlcDx/ljXccu9DWx1ddIfIt9KqfrkXev5dyD9Mo0
f51i0RhRTvg4QR3Lk5yFJ0Gan+aRmz8ssj9Dv37Nhm9PdRy7HkwyOkxdE5DYr2tjq5ps7uMSUmaf
dSwuk/TEU9slUtsnO4NeiQh5uzpfstH9I730n5nwH1t+9X+3GhzS119HwO2f/zkCfuN65a3QNzSD
5/Mx/GsE1HAS2MRxyXrBUibrhl/grxlQiG/bu+jg0ObQAdnpJ5fBN7wFeIDxC/DdLMJ8f2cGtLbh
9KcZcPMrCJ3/CbJ2vFL3n2dAcuZ0s/ivaVPjSU0b3VoCp+aYiFFJao+qNTQilL7uBnM6swOjbppJ
bfG3asUFevUJXcImINK62QJTSDd/GDnMmaNKS6s9E6vi809NCFm2YWmpr+xpoDNv8NLZ0Dm0FaUi
KLNhFoHJaag677J5zi+WZOGWXLV5Pp7HfJw3LYFTHucx6AaD3/DdiMll7GkcF7o+MJ4unPkv/YNG
FB2HJinHqOv1T8NpYC5pSz9w+G3nFN2be+0TnVyDHli+cPtzAztnzp6x6exXioYW/WptV6M5ev4I
y9ZhkqDTTphDTYZEjF+e0mHwA5Mb9RPtUZ2J0ZQ/TOQiMHGTsgsnP+FYTw+1nxZj5PqbRQgL4rDz
iJLUQVtUqjtyLq+SHVWWjRE0YpAkgJPRuZjlxK3HHmP7sxKVRgi9cjafsbk4hNAz0hOuvtqPHsI7
vrBONGe1A0GZm+ro10c7b2ek9iFtX1Yoe6865TdFiP/UYYzQfLb2yVLe+eu0qgBDcMoxPLXyR6Is
2Se9LSxBaQqUlxzaS0Sphq4OnWBoQWkVNtiLeU20loKgJf4cwNRpIeh57VGLYWfx3Tz4RP6k08WQ
GfRvHNK6ZYWo4yM8aI5g7VvRk9bunN7q36yMoqeQMIt7r4uMXBGW5FiLYpqJ6FGqjbHcrRgL4uOI
U40hq/Qo1aQozQosJrU3HuzsslbeFyxmvpb/WNa6fMH4m4480HtmTjbgZjhqM36LSt8UFh5oKcWS
lY9rXRMg/+eMuiSzsq2BQtRKuzZstWohXOdUp6c5y1i7YnzFYkyt5ilvLNaOzkgCNMg0BJhApBoh
A/pE6Mtz+i6H85FXpQwTb0hv1tXP3sxRyu6UkFH+xGaG+XixWc078VI9K9MZup3GQ6SMJj2NsTSm
7XTedGv9Vrr45vGby/pWp0zWDUG9y08cLQ44IJUUu1yUMzmo0ppXdvoeSw9LJeWH1rt02IyLa3S8
GeWcw0af3EfaqMg1FFsxAa5wALnnNiLSU2G7xVVtmSuHOGHNdB2Qj8iJYQ35faM6VjUydaiqxfty
zrDYvZlTTY1tklvxs54lkxN5Pb2bBI0a+btV3/zS9S6rAk9Pt4fmakkrmEGJYGlwsiE90K2mPqQ/
5rw6X7GIBYQfY2HNe8TiMUZ4D9iiJ1/ElbQiTDiE9ay8St5QqXftRRzbq35ITPi7p0nmdP50bQ2u
wUn8caFMzvDtQ81kds/wjm7npWzy9iyIqGpu2fznO8wrHDRyX34UdPqUAW0MU71XfeOR7VLWtFMt
dTFE/WLW+dZUfVFaQZGallfGBxpflt/L1J2+XFdOX2mr/x6O1Oopsn0rluSmPfGMIcR9toeJBbDK
hfddSTXau0l3ixdWh4Q7akU0a51E9iXBJcl9vBr+6+L0FR6YskpJA7LGuHSw334ikTfzXdwY/F0c
LsmC0dsuz8pWx888JDOHWOpcuhPNHdxsSoV3h0SZr72smq3dsqPzl+/0MHnPaqHNNMItzJm9opmS
ZGXssAd0E2y9fU/X5KHwQWgdq7Jx1B0BRWf5UdAY3J55pu5il6IwNLBr2vVCm5nX49xcu090snjF
lekOOrMRHTxfOb6ClNI+ZLgAqc+8FLnUxoOXSx+5nMaWfeKk1Hv4sFSuReMnLJn9DAdt2tCxwevD
k2aZKfe0ih8GsahGAl+oJLvx1s2O7NqY3QKWIgubj60aLNLt3JuPHYU6VNDNrvNg13Nch2PfJteS
qJsXmnOs7qrf8yqrau0V04ZWl5RdFdZtk21wolGCSgnTfsVblSEpuBHpe4xaRVUYfF4msh+cKxSR
IM/NKfFxUFZZw4jkqrBj9FPe9/pioDJQcimV7QcPA5f2Kkr2sGjVbOC44aq8w8Jc2bQDC4q3WEFw
U2O95SYwcxaVOgyT2In5N1J0OJ+7zH02PMbTN5h3GpaBEor9iY66ejp1FHTxcaMf0mS35Tqs0arW
+t7G1GzuaNYy8vPJwgrhGuRKw3TU8WDlQpA4KPQme3cmmdR4cAw+bhcjuQfxfc5LmiPmsuaE29Mz
tN42Ks70qOYBQ+mbHPunNVvm6UAl/MrOFo+ixrpZm2J6Iqm/vkhyzkqBaSbpCzZpWmMK0Ri3CEHL
Fxapkvq4tGzhsqEily9JVhhHIZTE8Cc0kT/PvCzzoRDamnNVoJNHlT0PrNcTzySuM9uBO9nOAU5n
duus7moF3mQPXcRn7aJ8qnrTonSzEsNDhwNkDgjBzvJCcc9tIr9oSSPGvRf7WMLW+SumGQvSCX4W
dtpmPKMaMGb5J6/L4oI9aJw+1XpSvHXQ9fQi1V5cb6luNs5Sc2yzQt3TmtLQm0axKe9B7FXPbTLN
BH+XMXF9Tu9ElaavzFiXH77Z2h9lgpHmMLWWc5HAiKW1o/JZHQwWvTLh77Pmf6buf3jopf9m6n59
+xXnvP3zP6du65sNPIAds40hf+MQ/zV1e99cRnGLhw+2DdKsG3jlT+HV+IbdV4eJy9i94QGYlP90
9jKq+7ZjwZWA/IBOCrv27wzdv47cLs4bwA66ycwPpoTSnX8CV0HbdduuJGFP9eStxZkyakDi7+bO
MP8/GJ5ffxJ3K4zK/BUE6UmOhSQqfz0Kcp9ZYhYygSdo3aTVaIsLruQN01jtfvrT/4tD56/ghj9/
EnI27BX+UOBefv1JnkzbksbSAJNCTGWehXFhXubo3/+Qf/HrUPnNe+Zx+heW/0/sgsT2VKsYs23p
tseEaPV1t6h+7zHDZ38cZcn7/mtyNrSqXw5G/EZgOFl2wq7hgemBFfz1N4pZfQ+Jne/AQ3lkpuu+
jS/9tpT5rgXVRBTIzsiJJmvn7IoEn/C5b22O1VYi9yJJOthy1xHgKl6ZBIgV1W20WJm4LRRurL5e
7/1B4vCFP7U13tXEKa+2Rd51PlHQc+h1M3lv6fHlmGAPrA+12q2ffHBVbE7JGYgrrNn8n6QrnC+J
YYnFqo6ssDfZK39JmqxdFnyJld0uZcsPFlITH5Y24yIjjVfjr54mbBuseH3vLMZY1oSDYarpSs8r
53HoR763SZYD65gosV0q1bvvrl+5RTgaMaCKOfdRl3M6t3/MnAmf025jyPhZjAyuipEJzqvgzQa9
a5ZnY2q3E+tSvfus8qmMd4U+L28j7I0nmtXKr7KQ9mVb51jJNJwMd/PsrdmehouE9B7DgAbjRdrP
HlaSBnRGrb11A97n2Crzx5j1Ogcai4KaAMsUD9YtOzvgj+N5o0cC8PgzsvZwvXo4lMLKy6lWdo3q
zmCgxu7JFuOi1ISXh5Pl0jrYd37/rGxIslUn5RufmuE1XXyb7fu6ld/FtYFTje1N94oYuRZU9PHO
QN7kFIfNokwiDyzExDdupx+goYWN62mhKnJlF/QjMSvzyjA7/1bRv5Lxx4R1gE12zJ9mwwN7bObz
NRG4FNoOC8T7alDYS6q8tL6LcWZZIDhHv0nf759mvBXf2QbgXMcrI99tM+/uO4/0yd6gd/lS5bAx
gnmmgJyZPJkvPH92EjJKRQmOvZn1T32asveRuAANH6Bv7UBH3rw1EqMdIsAkcDuU7Y35Ia5wT7XA
9bF69XSkF0bBCQ4jUyPgFtHUHU2lXbFJxwgWFqsy4wibvMFav04gZnjrWq637IGSm4oS5heE7PQt
IRDr3hEOSJ6xH+OEafsUK7VqPS8NF22Yeg5YgCP570a97sY2x2sy9jCzOHeI5r1r4VNA+3CHZ/z/
9YAVYDLf8xqeRtg6KYotkmubcv3V0LT0TMuvtFUfrQASFUaLYl7Lu4oM2EWcW6mBWm0D3jA5WldB
Rg75ZaTIegwKGozx85t2XgRNXPApK/iJmFNi1XyItNPBISk724ZfbYLJ0Q31o8rG9THntu9HSnfS
j8EqJrYsbMZ+kEVzbg1lCius6QrOtheTs9FWvrrVh9g2qLyzseH0ucBGWMzMWIHeQA2OmtXkOOtb
pf2j6zT57nVOebM0Q1ZHqDBcN36H7SiUlGBiEvPN0ghNJ04VC415ZNc+1ZwR+PzRTjksd2ZmPNc+
HKcw74fpqhMz5WK4WvEHtvHWVJZWREv8PKa0nlLAIfIaHTMtmM0BwDTp2O+KW+aL2gJTxMFNnIjc
cFR58p24epUQgIlROnRTBHqyqGwPOSOh4zKmXD5I0wZ3TUwBBb3qSBuXddmi3euWNl3zdeXjxiwu
2dVkc7nd02CIJElqfq1MXs8sC7HB+LXTtdEsYw1ZGSWjoziOajUY10WxYxs+3cGiqIkwk0YLPWbu
yFGFsa3CyaLtOyJgMZ3YMP/2pi3tJqyIXnssHmyQwnSpEY1w5LjZocX0QxAqnvEkSl4Tct5U4FbF
IrGPC/yldiw06whRLN/5EuEksmimxYKMAHvWF4VOaW0tVBMhLGDhbee8DwuT+zNFsNFotqdl8JS5
G4WLPt9Ns04x8NLaN2pkJCfho+S7xdVKH68BRiMqUq8osfYN5hjWyTSUQTr46Y+iSeRyBmo3+SQI
aVMJZGfjjVUQM4+YuTFJAUOb7wfHKmp+BatddmXmoa7nMHkZmwHw44Y1IZWGuRi793hElMZROZhl
ZBYNN99O+71ILzH8QE6VpLXdVdYT/YNJEXQuqaCUfPIna7iWAxJQhzIYSdaZVPfReu1SXkxleG8e
NZYEpxz3mR+SuUgvRoXlZDBjXGGDXTzoeeG/aa2tXoQ3F2Q/tC7pokn1yaVdet1Vb+qNyU6Fjfyu
9mSLzwT8MqW3qpCPmtvo1CjI+c4SkypDnu5afqi7Xt7Af0EMtxZDvTf5JJ6SdFywPE5avBmN2iyj
9ZiuzxCNvH2DwI3bhvrfKoIHVL9VEyulWulmhO9c3PBYcK+6RtG9SQfy3kBvfJ/4/gtRlJTs6ET1
sTrm3uRdE+HcrvNE8ZABcbTRntyqe4i7Mr3DITsvewWC4wNRxXBC0RSOiFxlrDx2Xe5fgSUadaZJ
APZhgnichMuEjhsqo2dZ14tUnXouvreWv0YfgtJg0zia7np0DYmHG8VLRpXf2dezQE3Cit3pR+xX
fCJH2iSpIiUMItu2Iy0MxveysRyYBZpl9NQEYfWF227g1gVGUYGPydYnrk3xWvutpQXrLHiAZMOS
9wdTjFxOelUWFCk2Wf9jXbatxrIQmA2QQLoFD7U1X7tWb5UX9WKvWwHJglezaf32h83Fl+/dtS5u
YVN6X6luNlcAYRKuIz59tN6PiXwx+u3zkVm4WyPgEMql7NCsnrBJyBcHKZUbOyvNo9UAZZdmGXeR
pszJQs/zoFqA8+TpMHm+85hMHZAp7LKDxerN6l1CCfPQ7N1lMErqTRd+r4lpkhM6TFn8qPj5qVs0
Zc2dCFQff9O+56m8G/vVZx+cTPp4WxV2nd+K1sKu2Ym2zc1Tm9jWLauyaQp0tuAJ4m3adQxyCW5d
7vDt20jQpNBWjQ5i1nU8pddirKN8TOUcTgAZ8vNqNCfnpFLuW1w4tUAWnOR4kyWGUR8GrzO183mh
S54Ul6v1QBzpWA2E66qHRjJ3Bhlf4gXI+/1NPyEw7QDwqmNTGTOCY+l0HcntDM0OsZp33hL5/FZp
k+FEtMrrZxnEryyALoyqaeVEdK7NjE8cDxLNuDU6o0/29ZjBk0B8wdffI7SPhBAWnl36angXbAJw
icreyZwoo46b2Add1Uu0zB2DHXq/U1yhDMyvKqtbI7B5LhK80kw3jbLMGz+UYcWbktcTrbZ6Ewt0
apWZ4CG/veZhSbyWC2sECpisPQTCue4+hnVcUKscSmyDPNEE9CZl8cBJOtXRwOoDpgi1jjYVrFPc
gwE+6aepKDQchJNbYLlK7aa9XecZRmg/mrhf/S42/X1u6+OxGMklp0Gq4Udkf+Zg8BbCMd/cSXTu
zlhVTu9Y4RvYaJTdZea17AtjP/iagbl/GXM+GKnDE2iVfXWGlk/1zi4f2LbiVIyl4JZjjMDonITc
ctQlPokc10zWMoLSODhYMBn/gzjmEMJzWU8q561rXJixYCc8Hgcja2jrsvUsjdeFr+WZ1p9E7Ijr
Z/r3eKrn5lXKzG9vcqtr3ZsGjz+PqSbhGcxc5/yJb/yPJPEP+nJ+OrNulVS/VEaFJD+6vnztfjt1
BR6xn31hv3/pn/qEjv8LQcu1HbCg5Iv/31aQ7Nc36oIwZMG95MC+VcH9qU9oNENZAn/HdqI3yQQL
XspfCgX/3/a96IIBYwyqku/4N6xhv1cZ/A98ia4odAk4hcgUNtBrd/tJP0ePfYwRsGctcWybjiAx
G3jIXVrJxxOLTkTiCDNwFZdAW0RmkrXBiihQ719L7loX2L68mgei/pa5WXNKneRmTky2/qNxB2tP
49TTZ+qqTQ3/YUzi9X1siX3YjeDjWwEjPllxd1mPU/6HGvK3rsr/GuDBvBbytfotGNTn6/Bb/fXb
ff/a87bJ9/8LpWUbrvJ/F8XuPht8RvJ9+7X69PO3sK6SX0Lw25f/eRF633Aesl7+acn8R/59Wz9v
77pvwtRH1LHQjf68CE2uW/bSLK1hiBvQDhCC/roG7W+oZ4ZAJQMdxtLF/zuXoOtuas5P16DugeXW
cUkafEukmO2D9/M1aLA4dDLVQP5BSDIJoiSXvrGY5gXNSm3F9KjpOWfLLi92E6uh+Ww2ZvVMGADL
PqZHkIv+oHlAI5ZpIfPCaSeLEo4IekA9mVNHAwYvFAy/Lu+B0mCEm5esrXd5t8jvAPcmP+Q4TxkW
BmxWdWaexl+Vnetqv4jBQnPWWVUMLLzoPodgCETXXNkG4wEwD65VL+MOzA37y8xdkykiTD9/b6Xr
l6cBruHyRAq1Xc7E0vP8GTWCj1ErBWcJBjlSBfYMjLohyJHT+qHiF6sHthpN6cAwiX1KNcG6KkY+
XdYcEWe7xOedUj1+6bMxrALHGBqOfgLnSzCS+2CxaLgvujMagIZNeyGRR5n5dxjU8rmlp37ZJ5zj
r3KvauLA8wvxVdMjDQDGVTXBDqt2TtM8IVTUsi5u0lrg0zcbo2bN0iSG3K2WVi+7ZBK9zomHmo8Q
HlPzIEmXKn4luViRY7ba9izP13vS0lDZqsqO9+vEXmk3KX6ZSIiC8gZgXoN3IG2iwMKY/QupAHhY
RIjdGwcb3BVeQENGbbcSFpkHIGcBCJF8CC29YTaVTpG9cppWdzUhx4WwQU+mXxUTi0IXAeaiMsd1
OOjrmFjhIGRlIBB5A/Y3WjkAIbLcLw9G6wj6pzyH7pxZjf1/s3cmS24b27p+lRN3fOEAEv3wkCCL
ZDWqkkoqSROEJFvo+x5Pf76EdkOyuIshz+6JuweOHbblJBKJzJX/+hvr/ZyRn76j59833Nm4a+yb
LkZDSB8+CXFq1DrasXmqqRtSslEQghDl2ropm6SGp6TAF+x7jORuMJU3po0ZtLNygz+o2t5x5+na
u8iKlQzxlIXGXLNqLpIOXaPq0CRC+YyrkhJ/d6YYfx06xVy/OsUtCQHSLMh0lUbVuAvYhWMvw0nf
QS9KZ3eTthXpMBkAcXc3xaFLOEekV9J1KZ3KTVWCQ+4UYAEcevo4QWtQ9hEI2kwHTXkuisEytwE2
YCn6b6WJD4BJykvETX3choh9DVSicRDdRSUUwPdRVzXdR5zsYpzcyhZdl7wul2sYEG30nCrhEN8n
JFIdqFX77BbTIdE/BGPqDu/q1m2HfTWMjbMt57wLWa+J7n9uhZsYP/ndSnHjThF66IYFZCK8m7QI
toUoyidz6EGMAnWinRpW0xhhg0eDyCvDoI32WuzAva2LkHeTWXjRPnArt513EDAwEgvzUdEPHHOF
6ykYXGo3IekRP20zbwc8S6M82ahmRutVxUxU39RRlmILQcGpbRJzyMLdCNUAOomegtQ5czbW94Hf
q/k69bsyexBjwM7lB1or/izoNqLfUf2ufXS1yETbMI55uDUrmukopCakJZD/EOCEDUHk+Ga2Vrgp
c/lPhV4k0U43jCq7F+nQxDtIFk3xIDR2nt3IZhHuGyyv8LqBNYDwhHVEHmjY4+WaAyNq67gxMc6x
O2mlmkRapnimHoYQYBsDJDotoCd+MGIcmRC0GqNJN3VyPhkIVPI1b58/lNsNCLF0tvFCMJMv2C3U
PytuMT+nZNRKDCEm4E9gAXOdNTp/AyIG/nOj6qs6n1hWGzj/+6XP/qbyT3sLKwPWUJvwJowKvZDv
pOkWaLqFhtFq/cqdS/sh7Gf1z9KA3LhDi1/W7N8xaFYx2NFfGh5TDwmsW5nS3hUvkBXqny1kFR9/
QXwQ8bIzacVpeIwlVQFml0Ma5WMN0+LF0RoHDQzeMX8C5LJ8CJvgI81zzBtB7cs6XukzoBAWCnTy
UI7j4ViguAKoHUdjBV0lTr3InEs8t/TOcfYCkJLbJATGaF87ToywNPfHTwMqruoO2Ch5LtsiTG4g
5Q3Kvq9xTEM8XSilB/Chf8b/JdGVXSAKqjHsejWqI/wtaSxPUMVXbT6SUEvGV6uCyGT9xww88q9o
MBIEVy5IXm83FQp+kEJ0h36nPiM4M/cWOifIOoWCwtfQGv++F4b+Z91BpwegIdEZFWuLJSvK6hHi
qtEVcM71tEU0Z5lo3dwpy7dh4xQP3dAJbWVip/xcBGmNrwvsG3eVC8MQkoFc32WlhFcAi6anWmYF
3bQRnPuVDZDIXjSNuu2RMafntxU8UqTboyqecTzGooMWiRluZyJjsGAYe9g6uHfSV8fiMlqpSjY/
021tnpx0tF5iJRLw693aPgR+lLUrX+/Dz0mu6WxmQMlfBXs573us0xh6a2XhmEWRCu1eb9PnWa2T
O0ut8IBT6rj+0upOcD+4g4Z1cuonDxUq5JeyRS2Zp4r4jJMniigfA67HDs/PYG0VdEEA8Drf3vR+
0FcbEdXZR62tYtwLtETnjHEyu/ESXwn3iNKLCkXgpKgKCuk+lp4sC6jTl2IKNuUM59mDGgPwU0kM
CL8z/HvGweqf8LtvnssFLqIAAiWwFrg0logSRUBb73DuAGgKclhOq9KZk5D2vgYcr4nOfuhGSZ0g
lhk2h4SvkgXJCq0RGnWkY9FMES4RLxBz0C8jtkeQMC3SXmC91D/SX0hZbUSP1oKfBS1UACS7wGq2
bqjfRTBFH1OUB4BLCwJXYr3Zbxx3FmipXa14wBmVmW2qkKamSMBTfAnoOXCyv88S5BNBYd5iQa5/
KlwMFvD3TpFjLRghTSCQF+mFCh2O/zA+BW5aKKu0No2Xin0Yq5RcYpCJpWk7MLkaGrsjmswT8uCA
sQh4Gdm2VK0vmKaal+Cb6YJ1QpkFqGoXDNSWcKgSSWRUX1BSxQAwRQVuGBvWU/AXHbdgOqRTH37J
F5xVoancrxGoItHSp8mJPHPBZTvVCX80C1ob1ooB0iIxXBvIHKweineyBbaHV6khsgF4ClJEqmNC
ij16GiDiolSUHACnnB2ALUBkDZ02KEDqxo/FgjKnhNlyBi3os7og0bOVD18ieIa33YJU164CZlSj
mnRIU6nojymQyMZtkvWjj6BPIt64q4F+62aZ3iuBBMZJkxveG7KbtyFax8fiQYLoxOQCvDkLuK5R
qcTsFWDuioJbW70A8eoCyosFoB8lVk/hN7zLFwC/Sdrp3l1g/XbSo4yQQgn3TyHOPeuqn/N025QR
AGS4tAfKeqBTkHZVtjeWBkKfYo29qmRfAbNX41O8NBvUMKbxEC9NiJGb7wYuOq2JLEhpUzT06hy2
MroXsexj0PZDf0uOy/SegJ7mh566eEROsgNio1qtoXzKxgjyeZokFM3UqZElsMAal0aKLXsq9dJd
kX0WzYlpudCodww8gWQrhnTVmD790qJh+RviFoPv+ommH02cgfRePBx0IjEB+enzkE1hfxFT31N0
yT6QGsIw8MCa54+aGhYf5yagZeQv7SN1aSWpsquEUygNJoooDiGgSxpPYxrQhEK5TmM5kr2pOLNT
2PJOTssq1yIL90Azz94HHccaQk7Z5eJ6kjzgUmmBbqshfbB66Yk5U0ZBj/bI+AG/Blw0MIv+c7v0
0ibZVhuWDtuwdNvqpfNWL124eenINb+6c2NJc9uvJ2BqB4HCS2G0vvW+MZvwe+1m/ddJtvocUpvm
J9NC2oVFCsE2qxAHSgXNvOwSGmabPxGRRu+QiCj6iDg4uCoyBsO/q5dOo+gs9dD8o/841kQaoj+h
E2WK4AmMhG7lsHQuNdnEjGQ7MxQTbQN6GnQ5U9nwbJWO3kOz9EHpsw/37dIdtWSjNJYt0wgikjQS
oZFqlXX3MuKO8l0sfdaY0/lTsXRfVdmIbYrUn9eYxcgerWzXxrMUeiAq6IhOoVB9MnJXoD2lyZsl
1tgA+sreL3h9/8VeOsIjCQWBNy+dYoyRi5eqmqFq2qUefof3CoKq4PaKcdLSbe5No/2GkydOMki/
vzeyLR0kNR3qdOlWd7YZ32lLD5u/nb/PZGOb600qe9y0u83aaDC0WZrg+dIR7/qI7jhWwtT5vglK
A+BPAz0heuajKpvqQOUoWCC0mZ8BcQM4vksHflq68cQ+dO/rpUefy3b9JBv3M6qfl7EP5u/22KT+
hht981e3dPtZWNnBXjgA1S8+wMINCBaewCApA2nlFl9hztPisKn8YuS+YedsnV+EA8mO5iTjuCVb
Ek5Cu9AT3IWqEC+0hS4D1SFHiFJ0UEayxlVJcqAHVtKUX7gP4cKDEJISwQYGOyJcmBLI2Pkb+eAE
XD1Fqj2MYQ6vwnbb4sVY2BblwrxoJAmjSXqtvjGaEGrGwtLoMDXoMQNa2BsLk8P4xepYGB6p1ZKM
hx6oEZ7gFkRLe2GE4IwBO6RE4N2hoCfYBFU5gHLUFdDVnErySjIxF3BMZizWMAxuDee9JstV/qUx
VL/gkBpTSylNp2j9OqC9OK8HgDZ/o89zIF4i/Jweg9KZBL4CZoIDwoIj/RZ69r/TR1/GgP9nRA2Z
Kkb6zTGSK//ALwzNgGimw+haSGaEFckIqF8YmjSKRFgrbJUYm8UQ/18YmgK+psMtIoYclOyXhuNf
IJom/jAE+Bp5Maogm8b+PX3HqRjIQXOMgb5qoiYRfEfWOWWqrhqhRomF71zQ1TilKea0w9Z1ft/N
kfoe7om59YeOlFZDq/ofag6khigw+yDyxmw3cY1vbJHnX9I0pxuPc1MAi9fAipqrLhffcLbgSw4U
QI9Id7Nw7eJYf0+bUeJhjtWOK7MJumeYRv6nFEkVt3vK8a9lndMMzOuC5B1AG3bpevYC2xjvYWG4
sxeXfnmf0rz/PIW28aFLIVfTxim8KAs/VoFavGB+htJNTUusbtVKs25UbjLBuhggLDiDz8dQ5D9I
gib15OjdX+C5iTNUkgk1wUSRV1kOlqGIsU9RydDNZFrjZK6owbTnmRPiAIMMBk2VDM5TAT/4zzZB
tWzNxtysB1kRktzcVO+5QSQvU+IOP3GAmnekspbaKvMx3ac7Hn2oRTYOXpEb/SEOU1PfJQNs37d/
/Gn2j1wMpgGP0TKF7BT80gIdBbbScAzSasrxeQCRADQ1/RusN0e8MCJUxCS9XOHraXIyjiDcVwOe
8Q91H/mFPaQm6j36a7H6Lst8GgMQbTrjacIKv7ZJjTZG5wDbYIvK8S7FqjNNxaH2pxc0qxtcptdY
lezenghA6le/ixIBC1fQbRomYOIn0HLd4LWmYeJH7KO0HMqKAxHl/pVE3ouj4AWLZp9ph4h6Okqp
wFFCSMNSwS7xrq61elPpXX/lpS4pcmeTDOuSGFhopTIwQ67Yo7eq69h4G7FrrezYARSNCkPBhhS/
lFsQI/8TPtboLiNRTS8q0OKnGvdXWqiWClCqzxU9d5MUA0bQ14DsLvhyO4foy7MEoCWV1lmzr21m
MijCTRcqlQeyUfQ7leiWwdfvOzfoHjUdi+RNnAblB8p4uNFlaB0mSoxmbfqpNJEv8MDPu6FZzYQo
NetcS/ejirRrhQJo3kOKo5Zc3vH/P6/+D5koR8v9VQ8SXsV/PX8j5+rkyJJ/5teZpRt/qCx6Cwtj
ST92pK/wrzNL1/8gPJFXTeNHYD8hOM3+SY4WMi6GziOcYoSJukzb/UffR+CjLIh9UaFFG7Cq2RJ/
o/W4xAj/eznbAkaLKQyT7FgiWxwYC6fL2SAJRDgzpOWUdCjtu8+/I5dN4hJwQqVcQT0JgYGCtRYn
rVauzcAYA7w0+xgPZahKUCu2cVab/4if/6319P9aQhBM97dWysccm+U//+u/62/f/2tDs/Zb+1dz
vGiWP/5r0ZjWH9xc6evxgjTDOEoLMjVKIN6YTGpkbciC5V+LxvpDRRMChxrqPCfOUbNQiD9QnVpS
+orodFmEv7FoTndaRM4InQV8C5UeOJ1zW1ZBR1ugxW5V0X0QHr+l3yYgG/vIz61fO8p/5IRLDvvR
ylxGMXSD7ECXW5y2rNyjURx9iHRuidT1EPzWCMD0r0rXFTuMzqI7FjLKwx6jhrkN9U/pgOjr6N1c
KD1kv/NseAOhLlJdCkoKD5QLxw+ZzhGgnUUrbYD0v1EytVhjBKt7el06V570tGpc5pOhDLQJKBR0
erqnQ+lYrQiiAwyPK9rWAIgdrBR4H1gTM1P4iL2Sd6tWRF/efsILr5H5NWk9QztgKZ0dyzUtXTMl
8IxGJw7nme8q29L3+5u3Rzmtgn49nInoEpt28q+s8+jdBIbF7Pim6alKGN1NRDl8VRh3pUWZcYd9
Sffj7fHOdzS5bvheqOlNC894Q1I6jl+cW1aF1g22jltnD5UUb7+9EmOHg3sj5yLOaCSqrq0ks7ed
EBamitnXSC3ybZlr5ccrv0VO4dki4rcAzmsWVE/zfBE10UTfPwwMD1I/9rnYAtA3e0cVSrhM76+5
SpIjCP3C5DfvHRwkO+hBSLeGwMPyr1q//XMuLOmTX8N5czwzTtaQ2WQoumcqIsM3svmm+oF6UAt4
v1eW9IW1ZeoG55drkEjM53s6VGsk7RCMtfx6Gnc/VsmHtGzE7d94HmbFIFYUhZH0ezp+npRgPBwh
BG+aL/Wgq7q+hh8XYj3ml1dW8cWpOxrqbFFBj3NGC06kp9ohLDgb6Nzuyvs2IPzq7Ye6OHMuPUZI
SRb5GGfSHoR+WAuxI3kltjObwlar24HW128vBS7JfB3sa46qUS6fTl0S961R2lh/m76u7vNsnvZ9
kmLS1HXN3xgKvB9RlI5SCSrV6VAhr8nPDWCXbMjaTxk5QLvZycSnoPHr37oCyL1GJgZj60Zd7tjm
+V7TdkVcgWuWoFR2iSq+7ldWWo9X3pBcVqcfNa8GOHHReDmcDacPNFnuqILqgSPhDvKX1ejxXTNT
DKkWMaJwOrXvsej93dvL4vUCPB1U7jRHp2E3QpWw/aH0LJQ3nxyl6tcW6oMWsy3XurLYXy9B+ao0
Lv+S97aUJcdjFVU1YrpkNbwx1Jrt6FaHCsz5t3KB5ctysdNYVp/LsbDE+B49EYayaeYjrPakPHWn
Q7DcqZwjK33ImEZNMa+o8y68NlOTHD+BEhGs6GxLMtPRDvVa67y5wb4akFxC8/ZY3tJ9nA5VbHUb
7KiLKxvhhfdmsf8zicBVupCF/PFc2kUY6C5iXY9YaWzVc/pQaVG3nhNr9ZUHfH3SQtwCyGIQNl78
OE+HCsOqH2ns8oBq178rzLr7oM6Rg/nWCGcwdJ3xyrNdOGo5ZTEy4dYt8Eg5dzNpSJkYBfk6XqLS
mRVNK0O0rQq71XSgv+5HFaYE0AXMb/gZJxkWpl375OLt+gSl0bl2NZdTefZdUvfKUg3VotSPnj4/
VN/EztK29sxUR1sz4oFKtETbIg3H/6N638A4t7FitbR5HWPDYVyZjgsLjH2ZPduSQJWQLjLHrxqP
MaENIeN3NFq2Om7wHhyS1iMn+VuHenFfIbP63c3V4hpgo5tk31PRyp498+AM2ty2GL7Cv4g3DeaJ
yIYcZT0V+V9vb0CvXzZDAeFgBcezsZGfDVW2uEPRXuq8IddqeoKYnN04qu/uaywwyRyrBuNmos+N
pSxNB0KzQnvvDEZ3sFPMfL23f82rzwpFryrFqdj58PTyqnM810Oezm0nlIZEmhrhumJX7wEIw+cK
K4Arh8qrz4qhsG4UXJzkMhdnO+9M8JRPKFvrlWoRQk3CJ6RUAvyVQx8zOzRFn99+tFe7L+OhcRXc
+10q5oWoebQvWkof27XPjlGHrvsjGWdt67a1sn97lGWGTr4WhsGPEv9mjasHpM/TGYyRg0azOfBY
ZeLfao2bRKuCqFWvhfuBe7tRQ5kfSTsiVi3cTlUgcy/H6DCUDiEF5DnTx+0C42522mjz9m+7NAOm
QekIr1qqwM9mHEllr1i5zofMIjj0uj5u0ayEV6pH+YBnE8DGLEsghoCXK5fY0TxHna8EqTnT0kqi
EgUWedt3EekvvldWnbjRFTW+b9hSPVEQ6mMiAlWuLGJNPsirn6DTzeCCxLbtnu0YAWxCrfD7Bk/h
hKQQ24K2BTkF1wlh3nZphbg2DZsA9dxof2SNuo8NOjQZgZTAwqi1HTYO8ZVj+eK0mBCSgWopQs93
FKhRgkg2fB9oFkclEXiEO1FPqXjHcJglO71oxh1p9PVW5K27mUpN8a9saq82UgtwlaOae6lF5ShR
leM3Q3wsxhe2XJqxVr0rmQ2cSKdk38Fh/jkrzsganbUrn/kZek49AueZ3g1Ig65r8ip+OioOiyMp
wung4UHzYkB9Ldp7B6ekXCGKWFfWoHF73cIJOJxu45mQzmQPmahvXK/B0RSW6ToL5ndvfwmvZ0K3
HAo/tjo08eBAp78pdDV6kbU1eWatd3fJ0AjkcFr1OBuUEEoss3Unu/z+9qCvNzyWJHxzagmNXtt5
yQI5a+gcq1DhGuJvPOE3A7e6zDYcbdnvHpkWO7iOV6/s8NApOZvzbCALB1LV7JlxVD/pMEo2ep7n
H6BCkjuURs7drBvi8PbzvV7hclBQMiAPzg8J1R4vL83AYB668YQBDbMYijw+4CvQ7GDqQubOoFrt
fKj3EhLtpoeWOI792z/g9eHFuLQdsZrj4rqITo5/QFBaJumO0eypNQQakkUIRYIx82WAOHRlqNdb
qU5FiMCEV8kMn4NoZVzKemyevBEXnT+lNvNT3ulffvd5sPEA3eHzQ0xDjuPphJZDFxDsySCD2tUf
Ks0sNwoelKSd4U7w9lCv1yZDcQuQniFA4EuM+dGmPRA6OWphPHlaV6d7qzHo6ilaxJ7dpDrWl5Pr
/PZhJE9IsHhLnhWOfbYZDTxX0aktvE06lDu9rpR7gW/slS3v9XuSoyzXLWyoKapPp3BAZ9npUrJn
0hnztNisyB3Lku3bs3dxFOpjBKpAUkI7u4zMUFKwIm0mL9WoXbImlrS2YLyy5i68I9wSEZPIrHvL
ts++L3R2PeiaQ6EoRrEvisraZ4pfvTeMMIR4p+lX5u7152RoDng0CKMhofGze8+YdHEWmYyHDadC
FIiiuHiOpTl603G8djxeejgHUyP5lii3pQnO8bdLhAaoc6N00Nhb1JOhehOrAYZs8SOrJ7+y2i+8
L+5V3CTkTiXPptPBtMCprWrCkK+qK5c7U2us27Dqdm+vigvzJ78ljCmhEYPTnM1f0RFKFSgw+WMj
+CvzI4NiR//SsiXd/J2B6EBwPwWgPV/kSlfjxVDqndd3Vf6+GnK8nYC77vy5+/0didWgL+wBG1Pc
s7u+4mQ9gYZq56GjLh912N4bxVbKD2M56lfe0RlFQdYNEtv+91ji9CXN+FkEjs21u8JnDJ1USaQY
0nBoovDd/Ce9bXpri+WJ1qx7t55zyqhybG+q3Kbw06cGk03b1+HutnC4sC4cBDH0xAk7MCDzesyf
iewt/6rNHkvrKckmm4zjIrG9t9/NArec1qI40RCNg6aMMshWz6eMsJUQZVTvmVOgko6hN/fd2Laf
p7ytN6abuRtsFIjwzoxZuRNN5O8Ifij/xlKUk2kgqgQ9s8/qnW7iQjsJfBYLQ6tuEMUn3LqsDhsC
zbwy1IUPWdZ5VDqwECmtzlb91JYEs7KTe1VaJfe5rhv+GkOM8g5qyLAqQzilV/apiyPSUjC5skI2
OscNsSW2DEwYMZEENtlHutXtajfA8jPofHzBkzJ8fPudXtg+DAoV+jsUSfTrzrePGXsaQ0yDF5Ky
6jku2VIBRtVXVs6FxzI4sXhlSxHwyvUqNfypH4wBrm2pevGQdgcCXevdjA3lOww8uyvjXVqpbPgO
LCsQWGbzbKViohdbomhH4juGnjBemS4WiHzbIwR4RnmkfMv0IVY8oNvhKapd9zuZn7BP3p7cS989
NRwYPScBsJMpZ/+oFAmCwoJ9j1hStbC3Jl0+J+uJLWCtQ928G400fCcDCm4ngeENCkiLcDPYSYOC
s56WduVjilUHCOREciBeSdtwgEqPvx0UXcQ3sHgr+lSzI7orx/OF7V72ozDfp5LSSL44/d0T9xc1
KcjBhLwYoc60lHHnZoP2mOMP/+PtSbq0AlnxfNKY7mmqc7Y3EgKrqGqWMUdh7W/w/kXoN5rB9m+M
wseMD7ejEt98ts4HxXXwEM5HkOTS38H6Lw6l24fX1p082s92SLZHy6UIpIcOY+Js4vJwUClBBk/L
AuvPIa1IK83m0N2IxLfcvZoFbrcWALsfsYFD68Ruqz70jZruIYb/VAc725lUJNvJToJH0+iLnuxD
vUZXpvaf3p6Riz+Vcp8axYDicX7FGSNTKj2Yd0COeT+VUXaXBnWMfYPv3xCOgPhKK43vbw96cWHB
jHJUsEjrV8D20QdRucLsC7cYPYLOXmq0ImtVrQZyMuds8/ZIF5fV0UhySzoaqQHhjNWCkfI+r718
itP7cE6HK0jI5ecxuAhDKYPAc7bPdC32sEBxo1c4TrCqgw6nnaid+TKFGydXtpOLj4Q/OdAHnWL3
/KuME7+ryB4ZvWTAv5mAcaIPG7W88kiXRpG4KViHhOvPq9fKHjkwzGb0jGHoNtqET1JSjtOVg+7S
xB2PcvY9JpraVCh7WAjc4z50hdl77VhMn4iXHqYr83YBljaQ1VO+sugIcD/vegwYvSLdREaaT91A
+LVDuqSSN8OhDzLnZahdctBxc/48lmr6USSmcue3XXRrZJNjXdsh5Io43yHonLH+kZ1IQ8PTddlb
lPGKQWDnJLSUnR6NbKaG6Bzs+gZX9p+9jpKri4JD1OJcYmEPuEXddGX2L75jwCLiCCi0XzkpkokX
quMMu7V2q3Jn9hretxhgXjlFJNX61bPS18J1hZMfVPxsN7RLw8EkhSlv6sC+nbMgeUqoXR84axvH
E77VHqImsDfxlOTfFfIPybSznc8CSO/b1AMJXVkIlxbd8e85+1qNMrEHYxwGz/EdwllqJoB+Rrkp
hPV3vlVi0tBdUzpCcji7AyYJZQmtEA6CScfnzTcmLyuT4MomJ7+S88UE1Utiktw2aZaeLqa6G5ze
HMLBi6nZO2yaMwyRB9l7ejLUJCPX2E3LO3VCNoHwLCYD5vc3Wfo8AhSYApKj5HR8erYBXgqkDRSw
sA9kuxOFh8nw+7dHudCH4EuBZkUtxf+M806OqMKkax1Aj1qfwm+pMAME53OnPE+9i3YRp/BsPcZ9
84BMKfxhJi7e10EPOWY/t5ryMojGoBPhKzR24atn6ZVZuHSSMqeSUUAYIES001mokkodk14dADNU
fZchf1+pZDo9zo6T7azCLFYG6rXntydF7hPnr17WlYZEhDQ0VqeDBkEXoeZkT5sQjG+isHnslALd
k4VMrlWu1AqX9gubmacNQVVtqGeblig6ayRFG391yHYHvXJa/BvN7m+cPJLLqgPq25J2evpIvZaY
dhYxj/pIpFebZ484SdUf3p63S5+MbUkuLcwvUMKzlxUZU0qJTX8gtfXmk9+6GuFYc3PIlbr96iuG
u4l9Hc2aOmhXHu/SG0PvAbJmu/RJz3FJGnR9XMARwjlFCcAh6/CAgbUWbjIS0JEIqyi/3n7Wi68N
xyBoxZD3NPNsv6sK0WH7R5rbMLguLgOJ4Sl9FG/fHuXSrsoTwaQjus4EBj19bVGIyJxM8dHz/Ux7
0JvRPdCKafdqS7jw20NdenkOvCeIrUBEEExPh0prNNCmlkyeE+jDQ+IK46Nvt/lurANlk/Ha9wF5
559zhK5/YyqBXFUJi3JsSv+d43IS87SGDqlCvYIdyqeoKGXaa25c6eVcemFgGoJ3psGZPe9qzmmM
zWWqs9E1YeFl7pDpq0EU7t/Ztx0b9i+JNbw2V/6Oo+K45BDOrZJ76eyO2sYd3OnGmsrKe/ttXdoX
aVpSSMLgYdLO5qwKWJG1MY5khfjDfRf5xF8NnQbySsCv5dUT1he+mg5XOC4XL/9w1WV4DmwvMOyz
p0MF2mJswbLvDBU31Bx/Nb+dmo9sjtbO7wlPbqCA3sxF3L8bkC8/pnN1JfLpYs3pUqKAq4DkALCc
/ghjRlSjjXwVKD7ENtXc/qa31PJb3PjRDWGMhLKJWf/CPQH3uxQrrFUQt+Yjgenzlarn0qI6/iVn
Ox75GkSAhzMFvVV2t1oeim3s1tWVVvmFUeCMczaAGQDtn5cCZtkaARovyuu5xwGhD4ibRyddalfe
7oVxqFmpnsHzqQrOG79lpokya1rNw5U3IwO86G9qujtX5uzC0qXJi9OWpLdJ77XTt5ereVXjyqJ5
hoMblNJb0w/kN/lNDT+HJmBghisB3+Hm7Q/G5b96dqazXA3gOMGQ9HNPR42xaicTOdW8ASe2py6x
wy2K5XGdiFysSWasD3M8VmvVJ1oGI/BSvfLUF3ZyaDKgjpDaJWXo7KnrsA4TEt/IU9M69THjIrSx
83r6YA/Kz7ef9OJIgGKUjHSAWDCnT+q4GsI3Z4YS1DjTbWV0FZLiSvmg6u21M+PCgoEpgwGfbOY6
sBZPh4qGuBz8CLsi1G04htjWsBZF6HtvP9CFkwnRGvlUyDsl8fPs1Tm16de4YmheUNkwmVyrCV+C
2Olwpc+VJAGVb8OHUJiNQWJTnuRXDsZLJfLJ+HJpHe3oVkKydutGAveCqv6pZl33rsc7djNHLrk5
RWbkN3o3ZBtDwZ4GMHHUblzfMj6JSLl1/HZTRE61Doyg+fH2vFycfSRKktcot8Kz3zXk/RwXgLRe
iKk0xLop9eyJMLO3R/lFgzn9dKi7YaJwD6FlzlXo9PlVG3c43ImRryqzPezsaa4+z7pYGdr8RZ/y
dUIoZXJj9g79sRwX8mdE3kXiNVrowgLu/PwhUGiorFtijJRdPWut+dxFtRK8YzfK7/H8CchhrXuD
oNAqcNRDlbkhThbO6Fj7QBdxuY1qNFCeFQRRuS2Syv3qj2VUY2jrF4S54AJ3mxBMNu1m/HW41LeN
CO4yIsahHmLSMa6GfFLwCa5JGr3BCEMPmakAWUtUjxBI1JjrtEcqewPHpdGs1Vg7jbvRhjSaScgi
wmLjTn5wN5nl/HEoZlLEg3xm/NGp3JjEa2MINiTo+u0hGSaSuiIkFlhMhdjV818pWhxxcLUFhu0S
gmWmzs+EV+E69aWu507sclOP8m2jAautMcAx7U3dQ7ZZNaIpnZtUm5KQjgzO5Ks2HHTrph9i+ya2
FTc9OHXXTDs8xLCITUhdIlROb/BdgL8T4KxnlNYHf0TegvUMHtCrwnEjsrVBwpN1gfMBgWhBNJof
E6eZn4Q54HGrYRavYyWlEoAWEpw6rSgL7XEVRSJ6EYANiIH0vrrH9Kf8bJqNjgGcXR9K/C9wqNei
slinQ6h/yIEuEvjtU6UclJ56CdP2bt6Vhm9qWJxM7kR+ju/YSNr0uL/F24rA76hvGqw1IqP1yCgA
rg5aGso3aWclOEX5vn0XW3btrgwCpcabJhrVFxFk8bRqMZZ6iAgUxy89ZK/fA/yQHGS32PeurTFM
q7sKSZHYZtD6M8/Xu+rW1X34dQnu+ShAO7vAVcjvydroHQz53gk7Vz75Zd8TLEX01Noe6BrcOh1m
tBMr9pvl5Bi6kVx862RzRvtZHcSKm45qbZM+Hp5VgxwhfJzr4WAXZIWt4NjgUYehd4ul1DRiW8QS
D5wHFV8XZTdEeCZ+6RynRac7yYDboW17hb9i2oMHr6r/HJGPhytF1eObXqmVn0UE5LJCWhMP26HK
WbHY1k/v2SxTdzPnc/ZiZjg8rfIAsATvwpHcorh09jrZu38VTR09DtrYx+98xOgvSVSRYpFKH0yc
kMNQ9ZATEz9QOBlM3cxt9Wo9BE3a7DN7avBSM6foJe+xmoIpMfjF4yhmJfEcAhvwo3CJQDNtEgxX
SZpjBu7bZf+1jcKBfKHWyZKNHQfmS6hgVXijCQy81rSR9HekqBKVarNityF8GmXTpu5MfIOBjRch
wlnWkW7mlurGrm2MIwWRiu+SIMXVRPH5IRHSJJymeWkE/7qThrGy6z7krt4TwKAqyloMZoRpMpFK
LxFsfsLq7RIj6SSMo8Qb4aDUWCJRHe1J2mtVL3IdCrrcVbAib5o5ehR8ywFxq1BSSHJDarB28Ioj
piJO871LEJyxisqcQPq67kowa0u0GFaNlUtaL1ZqzRPZqjSQxzDqDA+TpxyXS8fs43tLKIO5juYa
YbOjhHXH7yedYoVVTVh7XF3yz2JQG3fV4T4Q30xuzdcp1NDBeKghwmxXD1aH6FhEXeoByqMiiXK/
hdjl6vnTODrmB3wJK7FFjI9fPG7tZE3MYRINXtY1FfZfcHAxkJQM5BUsfeVJw+d7uBmtmlRoWmHW
fMj6JicDF3NIF85vZzZ2RrDKqPha8x2aHBaDT6oyzNa8Is4lUtKPxZg4uLOnIylc4fr/5hU6O8x4
Da9vovwB7Mv9QEJf/GyKmmTfvnKbjYWl5SGucDULMFBgY1GqdV3Z4uMUajH/2G1qcv7ykhWFWVZ+
pUZ8RQh14HrQWUItIENMEQafnnQB5MaesDTDi63gA9OVQW6SWXq1mnpF71OY5nWFlV3yJ6cSHvoy
RbiAkItLBJtN2TUfl7P3t1S4/1tdSLix/mcbkv/O22/1DzyKvx0rdE0Jjv3Tzhco5JeOG/8f/v8/
baMtrKFlrDHXGAuay4Kn/dOy18Gzl3611FvjU4DttPVb2m3YzhJ/+XdpZMFfwFkCg2CdyxJEwvOe
ZEkrV5Sxg39e2GHHBHfhADztUhJnh0CvfW4YTmNg0ZdlWd/+LJGTtuqjD+qoPFlKFSd2tSqyOiMU
2q+IvRGbIgn0RrnXw0A2hlLHxXr1YE/xbPgPajRyjMN19UMTM/qpaPWb/+HoTJbjxpUo+kWM4Dxs
yWJNmiVLlrxhyG2b4DyAAEl8/Tv1etERHW1bsooEMm/evGduQbRvbygofm3lxprUpq8EDPSdeKSW
2imtfPoMgsNoBERGLOPiPzG9d7YHcNXcyiaxhXMmbnKf/9hygUe6d36y/7f4GiG/LJe9y0nxmqHu
wVlwT+PWGhIkQAWW9ZgthbQKUlRGRsNncByds6W7XyRc12NYr9OIX5c4x4PeO6c5qiQwTELB2zyO
i5LVVZJLF/dQ2qGM/yc3r4PBB9vwlQ8vOQx4GW4R+c7qiocCo876s5HBnjtxWR58sRLDrakjplzg
LRpfEh2M73yF/jth8vK4WSKe07n2RJeFzENAxjLsv0qHsCTS9ENXnIp50X9aCHbL3d6J8BlgZAD8
AE9QUd/js6lODf5gEsMA7HG82wRDyND/bpYZ51RFIBiOIK8Ks9t2cnIiIo6wU6wyH1rrec8rSoI9
ApC5lqTQoEBkzbaQONUjywAfYf03LVbty+si5uEnKav7YVE7d2hhuoitKHUDlQMClMdVdjgsyWM6
FoMs7NwpKavOdQDn/USwK863t1nw/HxIY6z6n1RxCY7csiwPmaCsoierFVvJhcOeRjYD0XYvYVWr
mk/aK5O7OXan5ret/O4UL457sKuuO+9tUN5p16dz2cLkTSu7Tcgi2Mk6h48eHaawsZ4U9+mBS6PL
JJu2abxj/RPJ2jyTQk2Gut2I7lc8aXHcBihp1D7CTo0/lGNGNA8l0Ua8KiasbTbc2lZxhK/lXbZW
zT9doKcgxUKIZ4Qq2uIdJsr6DHu65v4eTfXDzKxaZdY4L9s/fAfjkgfesAKoCCIqEndY5dO0e3yc
OVcuAFWMzWsh8l5QLsu9dOPDQoxH1jre4hAs1lm5MN1cPeiuDXlgiFew7/qGP+KumqM5zENhlTAV
CyET6AmQW+NlJGVA8V3OlR4+wqHr9XfntN7RFrY5M2oNxFVZgm2n3kWn+ssb3OVlvxXXjo/Ouicg
zpdnfzeatsmWt5Upt54/uqgLxfMmGMlMc+HlEi39iO/R3HKMff2XDGnvZ0Ite3aDxfrUSjUF2z6E
aaVaD+3D4pr2LRmh8BJA1zuHIlHiOBhb8nAq6vdDRElFpQU28G4WvU/Lrgq/xwU1kmBkTQStoWn7
AUAItarpwHVbmsyUqEE31LuXK2Xis1nXMddbxXCvULAoH3ACl/aLbSuu7SVoo/I/prHzz9aDyXMX
D1O8nUtLy+a44wRsyFapaMKEEeaMXjpA1gLsWWDbqdoHHcfVq7NuRMZhx3lfdnclSmhPDqQ8BvaB
QwKTz+w2YUYaPHUB21Z+3OU9K3e509jFFSKIfzLkiT7rlv74VCrJ4kAds16QWuNKkGZtxffYAOuH
2xrQAgYpmR+kTvTPeB34J13HpVkOkQB/AdHNMzwQe/QY+ayNp3MRbkdcm9GDJDR2Ovhd3A8n0GaT
StUeFZlWhlC0WM0kwhZt+RgzLoT3MfjucRmt3v01+0YneUBnNObOwNmRaWmNT1obOmjQrIa8g82E
cD3WhuOea/GQVKwlPayTDj6KmOObSsTgXyTUncDabXLlA6xnysxtK7bgy52H+tmMGGIOBfmhOxHA
m0MQUrvo4t4qtu5tCHd5X8/F9jZESXNspbWxXN0Gzivxif5Tb5XFB8iDyfpnOsaDh60fQlryCetN
z3m7m1yQP1jQ3zUU7+wvBzS5Q1exk4QrZDDFh+y8agJElNjT88RWKNajmjDn44rBcn2JAqcOz25P
/U/oX/AL0q4YsWktq01yaNckx7Crp3MvoI07NDB84r0jyEPUlo/iwBY9dCZXzzDfeOOrV9K3rDvj
jX3zBc6rulpFNw9ZUgzRlo12MbyEwUjoHZLkctD2br9gKgnjrFWB/5JA03YB+uzlF4nY6/tUsJ0C
nIFa+a+UTvApOJcmiuPN5mNu25N9e5lgkMTdUfJ6NnlNnwB+ZuEhIVBI1k9j0NKlQN4WD6XyFVmH
oV6TXLvRQskfmN47J1M72Gc5RMuaxgysmtvvXIbfUyhvX2Jhcpa6TV2e3WYenbPUNg3j4ClShBL+
3814T6BwTM3v1FzvEmh4e2ust6pLfiSTwuUmSk0TMkc3FJa7hAQ/EwdNCPRoz0V3IlhjMFdk/vUp
roa4PxQtTtfjFgaS70hxxof9uGBR2XsbS2YhSNImP37xjtRJ5qgWjgi4o84xgp/bQXCxofAcfaha
11iymMrPygrLS6mI/yQ+Y+luyCrHbqZD33FBZ4wsiv3IHe88b51tkdWMX2F9ombaOf7q9rSyWjke
yrai5qkZ1X/rDtcDe+WKSH/jdKSlY9GtWV7u56rH3dvwswFcMPU0PxsNSNJ2yZZPRDnIbCFSmwhg
d0yOAR/Zo7V2bSwzYHJglgTRztlcQEe/sN1Q2jQe/BBOXLnrxZo8SMqQz/ycO4mPKWnLsoC2G8QD
6rGQ8xXob7JcxsDQO0/B5v/XO2Yuz2WUzKgh9b7oV9V0a/tg20nz3Ccce6nn9uN27tlkD+ixW/fF
FeMYZIG68dPRnOqfLu85sfo+N+170ez2D3s0fGuq9pN3ezY8vRFBda9QweJfq26tr9qrkvGh0DqY
nwRHVdb6C1CmsQMyBOPJNFXOfiXZv2RucBk3qxdlwJ6j6mdTivJ3VxV+mOHO6edsbwp2C+lWVX8X
A25aUn2TYEnbt0Pg3aXl/eFPSgj23ar+NR6CaTttUUlVcgvF/hzW2bZ12thERuMgZl00xwjJmCRe
vP2yWHbQ55WEnpUJNlpCOOmkAtPymlvANLfcr1EBWspmWW7WcbWtrXslSg/+WtjF2/pm3Hn9Y6pq
/9ydnhOyhzyqoD9PpkxhG0V2Oo9J+KKBhgYnKRhXve81qKFcBibh8R1NnRwLrwzbY41D6Z6PeAGa
ZTXhmU40eDHW6H5v4TgSFaZdB/ijYmc88+Nm4vuzVNMegrWPgXspHy4Cqxgc4TT/OsxjQdYUdS6K
4nUOt67Pmy5OhrvZnjxrOpE4YsI5VQmKyYlI5lUeojpcf+zKb/7ISEori7bWOkgpNYGkvYhB+vlM
ZfJ6XeI37S6Wc+03IvvZ+SbFlDW4emwy5yYQP+6moDRppZgqtLZ4fgCuEXFpJ0DnHxZSkL/V3ITU
IPz1sbqid0LmmsvlOeiFKK5LMNqnvV2K15mnB8h80EXj97R0lSlRCeI+t9iYnV63UJnppaXR55Ak
0tVyiItHCA3JUvSC98msZIi7wSzuZFBGcabDdu9OHuh1Oy3mrppuFKf1N9p9gDeM9BKy96ceGo4a
dPK+sHVrHbXTu/cBJZeXmhpRPw0NDgy0VE3UtlVPIWIUe1txCuqANZ2yDPwm3ze7Ou8ayPu1rdR6
KryAvfc0KpguZdOmzeuyya1GpDPxZeode6Nvt0lfD0K7so+Tz4nPx6GDe9iXTsBj4a4NGIRq/Fe1
jRWl6x4GP4bbjZomyVg+EsDsVV8hy5Bs3/vAxvI4GIX73IwmYhYRM2oiE9aNf3dLS5jQFhQF29g3
PW2alxHW7XADn/hWLX6xdrdad1y73si1P0fymRRx7y/MZFgFFM/qYdroEy7RtETqziZW93sbRnFn
9By+dOzcVMeeMHTwo/gFHmg7p4xsca5sgMtg9m6x0GV1IVUp8e9dGPXO3Q6zwjsoOVh/Rlco7xqr
0m5+++3c6z92WXQK9srszWTlVysV5xp2v/d63U/kHLR3UOyra9gKQaFWlr+jJpimdJFd8JMI8MXP
a+KGPqzIhJo/ZeheQl1FH/yd7TkNR84DdLJkItK9k3pKyeWNQJ8Ww/KubZLcH9pgSSJgnOhkWWnN
nffgJGR5HqNqa6cPJHBZ/WgIiBaHkOX05hUDTTdfOzushsM4gAcRWW/ihtS9crXth3XjecgJdCkV
OUsT9V3IZfbp1YA6T37o7z/83pAyxS7tuqThHNcapkVY/FJEq1PmakEabdops5cnU7nBdoBPXG9/
2codg/ctbG70QECBB6bM+lQxvCRwNLI/8Pu4750OFWp0ZcYPf7LM4SYKfhFJacUv9dwbleoYk5dV
s94HpKcxFNROPNVZvAzVfBpWtpAuZQQOJO3j0c/wZXRPZD4352ju41MVWDovfBGd5qUpHpytqJhh
Ns6Hhe/7lglRBDds/IRiq5Rmm1xTwh3wAiUqDWnfnkMTEtNwS+2FQMeWgTlNVdWYnFBngvynRtpl
HtZR8kCtq74oQ0WZqrAdzva07/ekO5BJ3vddkJTcXW50pHqunGxicwrYomJdKuMS5I3uk2Bofwqe
hf5hRLM2Gc4ysWN9B9eaMmGsfxAPKvdjO/oujfAaapz8fg2Ol22Nzoqb/wZqfowwZfe22X1hP9Zb
KPOoSsKnbXWmB99ZehqIrYtoyHdceWFkd8V37LR0Li5Y6qcB1TMjdLnqr8Hgb48r9jb1NXh7eQ3q
eIL8tUfiLo6lZvtbmj/Ga6MoX3ane2xLX5/AGo111ta6lhnwoDo+mKgxr/gMYqDRokr2DEfQ8tZs
9ZikzK1qF9XaDC5rY0L+MYGY3wsv0uFVQmqBCtnYE6w+OEnvSODlG+TBLvMauheAR75dpoU1q/IE
nHj/DqzdeYO663xUOxancjaWydtBLKchdnVFrr5gY1tPLkWZW5tHucETYhi57Jl0G1lQXYY+9RqU
Jz6RcAUhPOHrO1nY6p92NO8TgnOVHKJqsY58QRlfFsAFeWLQDu6Vq4KCaRn7wjwlYIAymggHAO+s
b9iTitT+UUomVqKwms+ghjFwsuNxjqGwUPsDjKSKfaapjou/va7Lz3IN6Dk3ntIrIUzDa+0WeFkZ
Moz9gTpw6Z8Gp0R6ruHmuLm72PbVdJ49n6gFxv8cMl+izwXvAMBFhQn/niyB8daqug8NXev2yo0W
/Jq82r7EO7bfFJpE99knQ7xfZ8iWmVsFyQsuiLnPVDM3b2wwTGHe7NsQnEtprVFmqlXdBXsh+GGv
Q+hfiqgfPg1W0Skd56p4LkkJZWLVSjqehIuECpkb/2wSHb8TMq7WXK444u4aES360u+kZOAltfR3
sAXegxdaxckZJu/Rr1b9n/H9sT0NaEq485LyFFW6/FmOBZ535bKTlXkOEe+lZg9rmYfBZO22B2/d
6s6HKio3THWqGuUjJXF05L5PnBNIKJNysJY36GIHpmliKWF+sccKfrFRs1W9tXXPk4OlcQ1WejsB
bSmdwkBdhOyXJ6FQExi8eeKtcpIxc3jEvO+SNfS7ivU+OJZMKqOrA0/4zbOpfXhb6hMG0ubil1Hx
Elhx/Mw8+cYDG1QXniGYNYeFPJtrEtS3oZByh+O2D827ZUR3ZrozitSUNL1HtUbezr0cTb86iDnO
xxJGq3s3SmRgDgsfYHDprctFcVR1WdXe5AgIYknMl5qT4sRdmbyJ2lgzZsp2YMSjWvPCymj9C/4R
5+1NbniYC/LLb8CvdjlaS1Lzi4n/OFtNW/PjWmPri5Kq7y4kzvR/Ri6zQ9vf5jranenWLWu+Ct/d
rD0FrYZQUpODdp16HCgZcqLzQKyfDnIiUUZANL4Diuk9WlpGi42xNvMP7NT2HHMr7Y+12VHDoH5R
1nRe/2gAq+ifdW2PezYKuAl7xDg2h9NeNfXBdOE65wyJWvkYActpDxM66sO4MO5790SFITf0NgWO
gkMq3CmJ5R5nY2WFaL5uOP8d+87+RaxoLI7jbHdArnzpSPjfTeMmL0aC02Sghh8ALoe/LIduL5Zj
2dDkEo8rgo+9CqNHHISBl7IXyapEWFks3MS77O/DbgRp7qxs1nuolH9qVBbGghH973FVxoYCXifJ
PUX+eA7dEjpShUr9dLMBvTPgXV+XokQJmKtVQOcYwS1XttjbozMO5Nv0sfCR4hqAG4Wly7zuPf8T
30lz31RsV6fcCODNnJ0HJMd91sTn8bYej1nKq7eLW/GqHZhCtp9T6TK90hjjn0mvX95Fu9rgYkzs
N5fY20egzX5R/eigO8l025UGb24cXH3z3IX6vhKgNkZt279a2VR+vvR9rc67ZBPvfXdi9UuPcfe5
DjapFKxylqnf2hSreKyvlr0F6EnTqt4FRgUaOnuy99yb4vhchX7TH0gkxDTIcdoPL0VjJZIlOxE1
L36bIL9ZZcLhTShY/F0L5JZ0gP9Vcgq045PbjCsc47H/BTOwvLfCbmdH2iJZa8FU2YQiQV/S4eql
aCDBuRIOMeI7WnhDxxQ1f+CTuEfENHFqa5g+sbdY971atrPuFZyl2QmeWDGyfzXzqu/5e41PwnOt
sxYmuKvBBUSnXjiWwvBoBX/7eIDbARRtP6s9HE87eJa/lYz992YyvXjoN1AlqVz34mfdtf1L2Vv1
uViWnuY6meXVAXnfZCWTUeCtifG7dJBrNFO+VwgKXusuMp03EQM+Mf7vqbHkxUOevUxhRLFd7Zhx
vWavP0CXGDxeyQqH8+iEZvjFLHbhNYIz/DKDN6muSJqDf60IrahTwleiDTpM5cRsUtXyDNLCmQ5J
DKIqc0VivOPijm57alkhg/iDw8A7QH3zufyHgW3CyfFFcgeBI/zZh7ies803K9IftLJ7Bbku+ovQ
2EluUMwYmeXahT52jUJ6njnNAHCtyWndqHk9axsfy6kN/BQ5tlyP0x4u6AmWB+iQXn1i1GLBhgxV
WL7oWi0uAKVer7kxI3PXplxc5PbYbZ+HXanPYnfLH9UkwopjSzCICOaVHZzA2V31zM5kfYg1Rd+W
mRHrAhcbuPFn7azRSyC4Lx79seuALchd2P8494pPE6hwuIYEcT/oenKfUdj5CLwOj085+NPBJRND
pENBgkhQEYXxFYk2/lZB1D4wvY3yoGmmz4T8I4lhIKZCNZaOz47XrfVhpvDsjnq9yZa2XNf+zEFj
3e+N7HosKlhOU7kAqSDctH1p2ansr9YUd8zfwzH+9ni9oQwHXsEtM9rboRqL5hiQL3Fg0GS4wKVF
RhZxXQ5hywto5rRpmpi7BchMnA37KptU8su3tyUqsQwR+nvF2CC/jdl5ef3GAybjhlZ8SITlnYOE
cf0hJln+jmn30BH3oeQvsRD+Nq253vEkaenOYLD8pb4AkNqJ1Fnn/TjGnvVXeTtyiu45SDEVIcrQ
ZiuIz93SDSn1/v4b0Fp8X9nSQuu1xu3J0a3/XwkN7mwmS71yrmDI9cnzOxbaKu4xU9dtHjG8ESdZ
T6w4Gzb16jy40VsaclbqV7P2NXQvj0ib4wQIUqem3epsi9nSIhWF7EHpJf/serFfYVgNP9vSiGNd
62T8WYGtQ7PqLGwc9tYFLzK2CPRDpLT/zX64PyCde8PV05BIeB73ZeM0bP3hPCUlIXQ0OmbMkh3l
7QVpZJupI0T5HOGWknftnsjtTkgtBB6MYXliocuNfxAy6k3PgTMuBfc+foxnVlGTE3KHF5/2Kppo
7YdgvVvwkbOSHBdReYpL3We1X1ECbCrog8PM2EXRVoGsPC0xLwuHcMG4K2yC4GhjuPK+RLJNUc5i
MKbX2rh6PAyO5fmYWJzaOaB4LsqD8laFd3Nld4Yg0kS2ODxEgcfYJ7/Gf1ipkf8rTDxVj+2s1+HC
TjLxbPTDpH1GPQ8iR14jfib+JBnAWFq9eWOtnRSnTnigoaTrqnwAo8x3GQyFuqnfcI6uzmGyGoea
F2A4eNFZ5/SEi8ZWhCZnDnE3gFpEl6sDN5WqLfzqsIG+S9LASkCpZzvs7z4LQWqeVt7+NwORdoHw
rRGndxwjM14pq+RJbtzfiVfBp5nFFH3ye9WraLzxsrH+e2K2pL6Nu7g/7UTuP+L6Nqbyi8ld0sYr
F/ZvR8/4VEgwH691OJmWbOhkte7jqBfTSwBTw0oxqbghg7pw+GE1Y/gSzoPur03ts1RljIzud41r
lR9uAfayT2IrOo9YSKxT0Y0aj1k1RuqrkMQJ/8JUabq/Rm5m5yCKaP99p6r749SAc3zxkjVeM1aE
gWhWgkjcP3OfjJokYuXH+bqpOsw2JnhMMwNGHcDqk+I/dCrkMgqW9ZvMvSQ6D/w4U+z+60MBaEY8
Yp6xspWrBlVKCXXDjmKMyWNnD9qvUE7ht7vsNGfY/5szUML597AzQ0nhTo5yTJehMfVlRiYvL/Th
3hWymaoywhAYcvTuXB+2Zoke2rDfRNbtKpB003p4Yt4At9Nj0U384KKJZlSeMGozvsmKEgVVQ73j
PCjM1dZDdwp2vYWP5TImjClrN4Do55ll1A+uW7Et7aAwyiNJZjdtHd3jvWpcnlJTavVvG13jXqXu
B3HlQ/XvGDZAqpywT6oD4DPjH5I26JwfW6iH7boSWHq7lffhq2Ayj076f8H99p0aTACuWoD9rWp9
64eOlLXE2T/HrqEx2itPimvLaaGJKK5W5wIlRlzCydpDpnXoFF7crc1vxHUrV8nobiQNA3M/hWpo
HkzgVRvN0bge2GCLbp8CvfyMaHtntYnzuoetlcWN4K0mq1af3Xbyc2XbRD9QdQ6p3GgRinGK5I8g
KvY4V21fWQ8Y3tf24rCVnwWbdvIVzu0dE9nx5740EW/vprEuHpxmch6cdXZeG9brCMygfaAO3vcg
BAm6yYM9+2uT2Vvfvi+bbdkmZUIbHFqmQw2XTVB+bhhZ7yjFGZxt/lzvLeVuyI5svJtvWwnD+4Nj
4YN7D+NRwoSiq+4BHtrGOVPc2Kudhj5a9GfZdqI6djcK25Ohu6KzjySk23qYVfVGpxq56UhiMqi9
Ek0HSCTUMvMLQ5sXEExVdWN1X6oNbx11BGSNXBaYqfHPKnaP6tyfR23Jo3H6OUxO9RAmxVcU6bW/
ZSXJxf+9zYPlpRQsaDALaqd+sQX3BIwbJbvysjVDJSLUymU0V392fMnpXwKeuhO6XUArDyXLif0F
o65eP5ugKt3nYdBR9RlWxd5iApC0oF3GmxH22WBc23p0XTrrgwwnvZB5GZR7CjOwsU/GsScEb+Y0
yZcrVTIsGUYHWt5sd+1xzS2VSBwslYxYlCkQpo8EZOIyBSE4y7eJAUzDfJeNsfqH4xFFSCx7I9Hs
r4MYCYbKhiDwiaLSZOKVdqZNW1ni4M7Ue9MpQZQW6KyBs56D3aLCe+xrLxp+9zw1VPn7Bqe4okRY
KIojFy2Jx8UP1vu2oFpgwMSwjBYBDXt67rZAbM/setTdlE1TW5QHsWLLwTro275W6c3jC9hyG5HZ
zha9KwT63QYxeSqrlnXndEOcx53Y7Ys6CyTrLVOEn1R3jTtM4omTY6GeZrTLOJC4AFh4GfjKAQ8i
P0YZpKXlsOGGa3lt5XiEK7gOzbVot3GwMoDGOvo7+Hgw35248sp7Gtmpy9c+FOWhqdmNziokbAMD
VZGtn9pEdy28f+jLH4NVd0seS6/tc4b9HG59gHXkMrLR1DzeUADbLW5zXS9GxEtxgkOXJH9nTDud
POBgAqB9JnBt8A7+HkCOy8QW3OxAQylo63OGV2t0Dbemw2RcrBaaIGPiMqGQEFtMp45Jvq69s4jY
6rzDQLa4N0GalZEyxT9S/ZlrZmO3Yr2XgHtIzu/c4ATFVQTrq2zG0jFviT17wQkrDbN4KqXFt08C
NcajGsdiMhO4MHm4v1neFXY2RH2N8z32F3W3WZOoc1Fg34ouTC+W4Rxh+t1PULttqMtNq5tsmssG
OQrP+A4YfK7CuThxNmD+PM82L9FBWhPj4LbZrfUvI5h2Lo9erKzyyN8vmC/C4CV5WVes0f/quLDQ
tnkrxt+Arhms/AuqaWEC7Pe42g8BxbJJMiz21VB3aTTabL5mdsANamUb+ob1d94mSFTx6vXNqcVf
MsMt2u0VSRgpmKEcuh6wrb1Vjx6OYIaz7gybXsd7aD3Wcm+GjADVJnkmi7rnGhVjYwVjJkeAEW9T
VA/JP0tCsDyLmXjX+7bqqFADjKuAWt1KuN912NkMu4hvKZ078o4tl1FqMEf/IFXurH5Udt/lLuIy
UUWNcV2VTi2JZA968PsftkuznM2Dk7S/WUxdBjYDdogrkvRpxBPSkrHZlM5wMRtOhB/KWzrWNRph
BfVjg1jvHvXEoCBXt9XZkzUMY5LjDVPl59BSBF18gf31121GEF4kF3b0xfGI/T9e27H5KKxonx8l
sVRwijrplDqL27E0dwke9LVHknaH8QhxQEfcFqre9K2ZiN1jbFhzGPLCjYU5JrK0IVPM7W5xVRqx
fcehLF2gvvYc3CNEUTyzUcsV8NaywdmeepoHazs5zigNiddG1gZLMM5DZKFEJglTVBu/T0v0hLLH
EDG/61rgiL0dL/0xMg7UrFxR9rJq2o3DcjHUx+Zz9OlrrxPwBsvGS0Ug2mHU+7hd8Om404NWfhD/
4987jZbt45N+JLWHY+GCNEJztg1OvcL8I8t3p/Up4vqyggu0jhVaWHHEnNi0r/Zgl1mneroEzkQr
HJD6rE3TVXjtCq29J1qgfIRk2Cc/w36Y9oSdbL3L6xqVXneVWBeKk+twVj9vIf9xZu/aA+xa23Kv
ZepPQ0yNlQgcBM/LxIWZGX8uSRiZCb0qLiGIze7Y4vPv3sYeH/cr5wemihNzdtO91g1M7cOuq4Xj
XLZdt9+X+IUxypN21u2Z00W9+vDbxRr+6k7Y5d9wnFTzyok8MIkafVkcZs4a9362lsk/IlQ2ywct
WFyeTYnC9E3uMKXKsXHRpp54yNfp3Wxj0hJzvPrz9qqEWPx70HLLklNiMj/bQ1M5sKUxb3efezUw
Rd2Hei/N1aixCo7+4jbOP5+Ydd2n9hK/BEwCwpEZy1NUapcUDJesQ9U8kc1d+DKjZp22Hou/Vtsx
XBZ77nPkwEl/69Fhf4duPlAFzxP5NQQWBzsLF3fIIEJPOLgI7HvaTcznlBqcJpX4r4kro/WTVsPW
/ueS7ArMuWFKt4RZq6n7vXvWPAKyEFtUq6yaJjVnLmnma+qoCP9/o0vFLMolqNfK27rzl1effY3R
Pa238fybS9r2eBaKmxQvzgZLTaR9Mvf1V6ihUIx5XK24NVN8GtqACSavN94yfryT91AGjvIf6aK6
dsIrg3HjecDX52D7wLrVnLGfjG3acYeXn4VLjleTjws0X0b6WoYUq1pH8XaUvuKLJhjqXmqtBGCy
yrWZsYQ467Zp6t7ZXNuddDbS+yNWMX/pSvovnSXCNfWEtdyracQTz1q07LN+tuvk0fKEh2G3Y+fu
tgiwmO5UsB9q8jnuPFptlpfVkof2bA8T4wstXgtwoeRUF0vT/V00st8TXi53/XLV6ibcP1PpR2Uq
2TicIc4XYXfCMql4aE3jOBUtre3v9w7AkMetG6rjXEz7ysTIwtRZNRjmYG5r+kqrIoHOcvz5uZfA
1lk6YoY+L5M4s24yP274wjoYvQToIR8Oh2VtSvYx6tW8+nXpP5GljNPTxxTyNTd1eKq0F14DD/gy
eubsXZzAsr7C0Oe3FxYKT2iK8mNUSXSoQmF/U276J9kEzp3Dp5HZegz2DCxIclQDQ7+wD/zrbAft
wTLgajP8xd5zrzv9JIRluWlrFLhqi7AoBot78AgfpT+waOM9JETuMThGg74Mse7e7G27LQ310avr
CivVJhngMEjb/R9HZ7bcNq5F0S9iFQeQIF81S5Y8O4n9wko7CecBBEiQ/Pq7dF+7ujuxTIE4e6+9
j2LoXgD8OCF+tEzGxFjW8ZcEI952RdEeZdNn1FfTKWNTqy9OwvobcLahf2NoYhMhw0WOKZu06bXx
lJNse7+XWwTH+ldZUqDlyHb+58osWp6wdjJuaEMtTjnZtj9a29ps6Q6q76dl7n/XYh2WLVne7Mj+
d0MfdMbEJLNc8q0IC4pggvKryUbIFm/Q4QfALFyGWCJuB9MYnIeojYlU5emVAjEkRicDTPFt0fAb
HoS35XylTy7oRhCa1GQD0OSgd/f97HtWm/un8v9sLrJ6gvA/1z5rFgf3MZgZOze2SuVz7hfYaKRI
hnfXEH7COxhyevZmclLkg7goDXVzqyp0mbMHTbKNg7QlRVHJlV09nePbbUw+bpc4y/IYmQlSQobN
0c/cfO+1BhSHl4rPo6HmgG3LbbkF9InFqbUqOlZEq3DbJDh3otETcYWRussaX36bB1XBpE5ScRvm
k4C7RTQ5sjJafCJlVYdAl/MxiNf4gEuGWDhSUbWdbVmcZ5iMp4U1v5clybmtl1O0ok9CsZqrv/I1
Zbhr3moH0x7FIF7DnVRh/WCWgmlXtfEmzxkZtxZzF6Eyb2C8oor90N1aYc7mwzoDEsROux5SH92I
aJyv9ziFYfuIIhk8WJ/qmW21qHjn+H3s7Bjm6x00YXAuWPN8mtxqyHEu/PSccvacRzP0J7lW5pwr
VMm6bcaHgn/4C3i2fStGhtN4FcFuMqjCzAxxfioo73tStiquaZwnN3dNLdhXklSP3mTRoN0okq95
k4CUBaEjTt3UOZdUzuI/dqSqiuMlkr04L35XuocAwOGD+vb63WV18IffLsnFnwd/z04GjFFvWbMT
t1ZcjXTKw/xqxvgH6wq4ZK4l+1eNt157pJPraEvdYd943pW1qv2tAGf5FSuCQfuhqYJ9y8ZNb3sP
OMQnYZKh2rBUtLoQH+Bb6I1N8zTUBqAo5iWTk/1hRSc1xtcBnKU4sKdC7+YpHseLgHjZcvFjjUM8
zIYWjC79RUfcsp9l2J0YjNvDsKwdBmriK387mfaT57l6KFKdLduS28Z+cJLq1tcpC9KwD6JHw8sJ
thOfk7cEntTpXvZBpXlr0nek6PVKeQNetivqC642K4eASbNN0KEOZj40cc7+5eekj1diYKww0ci0
hzAo5aPginpNWMSwE2u9ltvC4+JMQ71RAxECVb51MrbPkt8DO67YI37wOHP+LrCs/d5fma0UqNxv
7l/Jcmr91t117AZ6bQl2nGguY7hlj6kut6uai58l79nPol6KnPeN03NvcnHbqLC3DNU1TVq7yZoJ
Kz8Kv/shTd/yfhBoJVxcUFo03XSnANej3i69nuY9UohodxJv65nBidX2fdh8aFjhh6APkne660x4
puN0PY5ytd3TCubibWwi5o8sbV3yxLDWREeSFw8N6ezOgz13GAn9BuU+pr+NAvFjht78FwAzDJ/n
WZs3FEjtHLJCjclu5O5K/M/LkC/XheLdXarraTeopv0beut0zqPQufD+L4f3oWyCZDcVrurOpQbU
3feyj98lHKa/6erZY4wo8pw/dQrpiMXOix5rX7BLtPOJxk3s8vi4ExExwZg1P3dp3uyLrGqbo6uS
fKFmNWX3b2N6WaJJzvz3Jz74Otihn4nxTzbnPrZaXeAD4uxD+7izTzKklG5xNgus9J5mnVpb/A5q
W3n0E122TyYtJ4tASVXeS+riPdwnfC+N5CYcF8bI1M2S4IHXHRHSpJA05GzSZbRcjhx4FQ3cXRc7
V/Rsp9w0a5GNlGgm4O/cGGeDZhYsYXGN+cuBIuATWgxj/u2fgOQNt5VqVOMDN7Ak3fRjFDyHczp2
LwSWhXtwZDzE5w6JSzBAchZeeAvO2zkcIUBSSYxgRwo84fbk2Bl+ecxQth3S2vWPnDheDlgHPn+g
IHleN5UZx2JDFQt7+tYk0Z+ikAyKcReEB6csevOH3t5xW7PK3lw4u5zfLlcNtVvCkZ/e6bj8aMBP
vlyKQ4TY81SNQJzZIg+iFDI/pbNdL4j9xUtGPU1D2NU14rM3SqmfcV5ANKwUYDbbfHB8xFEnxpDl
PcUVWCLSFhR891W5SUtxJw9nP1Xqocislu+54GM4hv6aqH+sp6sc0AE+f+6qimP/lBit5BdarT0g
ZgC9NlImOa+Svq5+6KUGuE0sLu3OZG14IANdqm8yNb3hbb1E3ms/IBJeMV/GFpVh1tLbNTONceeF
hY1RvHdHGnjrbbgMYXhGhRzeGUr9nNBH1V7oWapy2HTX08/5zJ4Jb0N3YAdSpXj//zBlw36/fiGp
8E0NDXIlm3/4haw46AsKWiYM9Yl+kZy4gzg9NyjNCbVzbVegFLO4RvQbR6JHtuQrUvJuPatOAps+
4Y46h9AM1fcQZDW4uus2v7N1YmZlk5LAr6jogiBH1b5KgprbxZR1tLUV2edT7hXdYRzdar46iK8p
/kVFexdhM22/KcOe621aps1DP4tSvqTgN38BkG15jkyjZhw7XtD3eBzhiy7LvhstND/cWiHjzW50
osqk/Fs6FBtirkXRySTucoX+/etqGXNQlbII2s91HsjQIX+FjT1EcKo9xQ+r5O8scb04+JSTu48g
Vh0bT/gAs2+1ilAfR0dqirltiTMLRbg0+kQdWxrVW9WFDvw5I13inkbBKLuNyDa4h6YRKZ0GmT/N
zMFEqECzqjipi+fW4jcfm2Q1zS/H9AsuHGvZ1uowzbJY2LZIGdmm4tre07PkT6S1fKV47mRn/q4y
YeesT/3STOrPAuSgna8AO/nicPwEI1rMHGp6dYiZt9+96+XzA1y0JN+RZCZ0Psh6JD7bKkAEkj89
5uN66ysD7jPYAoZlAQGrbnmbF+3OnbKqRLJcje6OrkCF2dO3lUbcRXWd4END3s+nYmiSxGwXHbb/
qdUg5l3sDJOZ7mzkN/oSOk2SrltNJal0AQPWika4t5rVQMvyEElnQEXh2jWudC6kKN/AKZYF7490
3IAG0tUwCCVBeIwQBHjQwdtxG3rQwCid5H6jYl1+Rlr3+i0YqRDas2rS4zHm9hIVPb7HNNTnqjLi
e+WTqvmjXDeb96Gi3eazHcAONuGKRT+A/AdATYOMF8ClXAb9cNC2b80+n5zG8pVoxNI+eZ2w/LGj
H5bezYz9PVbd5WUkPhCrymjvxkOeHAuBuM6EJMwAHb2E3aC2cU6g7JpBKZt0V5Mgbf6ZKvf8by/J
8TH3rQL4dacQXwWe/UXVTRZcGHy9cEvQOh1fqJuAR+0om7QP7ClovLcBMXzeC8jXcZOmlTiH5PlZ
Qt/d9SllZ/fgDQik0PFzg2FZ993ZIXP1wJmUbeMJb+oCpw9F2GfTd4WruKtgkYKdz4WJTJMtLzJP
rXsYklYcAiW9awfWPv0eesMZtGe3Xzocwny0XnKYhdC8REmlhXfhY8ntue/zkFQ/f7+KXIQT/aEQ
hTjOGg7ll3SMoSljXYqjHzQyRCpCyOAhXfDW6yGP7klVauG32RJPm6K046Fne9mM2sMvYB+K0dyG
mtgjh0LXvoDAphe/D7u3BTQ2ZZoc5keaC9Uvo+87Izq/E5tpzEjyYtT29ilwBijZZYg88CcI2PEM
b7E+VEFAqAQWt84JivGaRCJGIZg2E3UR5VG5w8A/qlZzHuq8fKoSzRBmZr94Rt2PugfBwiKefNcW
L2GY5P0mlO5y8xVMCkM0tmmAJTptEf+0+9SOGKl36xNivWIKfu3ptSfsWg/BdoXJ8zc0BZUtX2xd
uecg7/x4z5rIWh3uFWaKYvy83/WS4o+AioOtTcbYY4apcNJqYHPnMVprfaxHKLa9KFJ21iQzBDwI
TFJvixitZaNjnfWHVnj5eFu1YIoj6qZXcAX2XW4IEs38uNzdks85d/p3mTdxth1J53AOqlSv5yag
Q/XIy8T+XjqyBmRwoHT6eso//GRhLbBrnBaqjAzS8DBBcBEEXZOdqqZi2vX1LM6IvazQSjVVNYGT
Y7eV2OA/Ilu4MeHicfmbhyR2H5RMptcmt6E+y3Cd3j0bSUQWZyyPYZ/m3cFNmCcPjTTipIvSnxmf
vUY8aZSU55b+jIsSVoWPSprhUtYkBcOcWzUb0uazu9bJ2RodnUN2C3+zvsOiT+TI40JU/TPTMb+u
bZGOzbCPSHZ8yzErTw1pzBNflXzPtGK5gGlEt0uxMNudaeP2CWpWw5rc+gFI8KQciJiDGyzc35rc
wSd1IFvBZVKLsU6lTniUKh/2bsE9lZfmpP6abGa0ZYaPUP5Wu+48VfQPJbo83+beOJ90qdTjm9fA
Ou3SSSN4CCJt5DdybGPe0z5DQ2uOvZE0SdhJY/WarOfWNFV+ufdDEALUgmQ8d6MXVruE68DbkJSo
OoFK0b8aOXK97BvFzd13k6fO6pTrNUHLzVQE0cvilcT45nlp93V7L//sRmd8Zg9CeVgrp7ksUzrs
rZjgjkazvFDtw814yKAM22kwj0tdkWvha6eYOGtJY+xUstaMJV8TfrFUhyX0myfFM7cNEDh3se8W
1YU1QOnOg+t14Pwd2E2qWLGxsMqDj5GDSaOkSnHMYwe8qSim6G6/ZyMKcFBDFSH0dO55iA0d+JGj
ErCCkYW4K/bXxQHN4e49EgA+QMMAOK+y5OtbVF23bYgkEl0qfaDA3DX4yf4YhcupABAnb81WKG4Z
vkh2Hg7CydCieaiCCp0s91LnD0Hx/JjUUf4V0kqzbNbUDc7+qAFiWCTVyQ1rgsFfgiD9EuSKftDY
NTpbekTiCwmz7pCHFIW5ok3KT8OSmLfQD4sVQgCX4odyvPmslfCCQ4tbxGRY+AmtF7g9/T4s8vqP
M47Rs0pXpz41RIDdbRs4wMB9Zb8bRW5QEHp8aZe+YqnpgumY6xmuoXeafqtwaM8KM/e5rJbh2Zig
Tl8LXNGnfsR/AWeImKUqgCOE/DaghGPSWbhvGf+6TeGBz2q3YwC0bRN8RzQ9pb/btkuvuAl8y9o2
kAFDSBYRxkbiOpkSaq3ZGLDTp7Ghf4TQOyiEs8xYhpwG5Xuu3LY8jakb7T08IS4/bEHHTJ6Ry4Cj
S1embyL0GIAN0SxAMKp8/tlBG3fj5Gj9G/YScKgSXmEJAoVS21wFi3vw4QbelnQBrkVQc4+DHuKM
Y7NrGHIIWnzHDtvwpDvFW+Up/eSWXkFXa8exsVWl06KCcOW4kTDuhx0KZvo4c3f5YZXLDxiZMOcD
Sq0Bl0bhoqiEHhfDHnMbVdMrQ28e36Qx2bnphuAa+8NcXti32iQH1eHdb6KJ5eMXVzS++olNUnJB
xaUbznNAqdThvo4djBd7NS53YKvACiQC3FvK86FOkAfjbziC+kHLJbznQVjHkq9JKHd+Ss/+IVKF
RCcoxSOsR51tcqFQ07K50ydryvZ3FzSV3SCbswa5zoLHoGthZvktOv5FIkB7t5642qNNvPziBLo5
OUb2v5hdW3NdVDIvZ9tPIQp3z1uUNIkUlrSWVBkqOf0OF3MfVptOkfVi2fZUnvVsDcqzW/0rdMt0
0c/h8G+FUL33KfHAknFMSGptnHryL6nHteLdSuNyURAJiyf2TZ8W5AIqnK1mYpPOHZ0sT/cetGdH
dCI70mhI2tJ6lhgVfWe9+tD5srLvYTFNBF3WLKzp+kNoihqqEaN0SwwTZFJrl/6cGmS13sNwcxtx
/cmoIwm2Xm6oHKi4DNLYc8K/S8jUUBZC+5tvn7i8DsMvMiMkzwHUgu4cc3eKT6uYssu6OPNXpJGL
l95toISS9Fe9kPh5uYvI9peS0UIaDZe3owrRrz4poBJ6w/i6fngQNTzReLzQiynz2KOfN567q4gz
AMlFQXEa2EUaH0Rnpgd+RNoXmBCGf2yYST98qjrRkxXEX1kXvsDo8egkAMKs1q2ofCOPEk8krakW
6DNyGqAzGTFE+KIpveNquV0/ORwLPBym8iDDmiA9i+GO43nKZhLTxyRMbb4L2gn4jtpD2iZ0LQJN
wdJIEOK4+sXwnx+N/YuBSVg3Sy0QHXkUcP5rINOXKvai17bW6Zag4Lgz7eLtnX7q95wvJVXy7G3f
Gkiy+T2cwDHCtTRHWLpEvcatm+UPOSvJ+2PAC6BEda2W9WxDKjz2GduC6FsGqb7qBpfKIRtz7oLc
JfAmOxbPrxb3JkH+DShRO9AuMT6loHaXDGH826FC5tdAYRZNaBO76vslhrJpyBod3Mm9H5s5XQ4M
HKLD8SmcQ6RDHZ3mUkx70lKcOtbxaTpblpU4CRUw5GPYPz/C/Y58dh1xiYX/L9/7kB+6w17YjdkY
N/UmZdslZY68aFhk25PjM0d4jeW3TLU9DWqiVIDrLP024p6D6oAe/vJFbHPS+5l5ZKz0g80Yi/o1
gYv8Q8VYyPOE0LoZ2nqiGHYyN4gWzF1t03VPIqB/WtFgzuHiT0c1rzVg7tgh8GU+5uWez8V5MyYk
M52v0KpljOOPtGO6/WQiPteaSWDvkk745d6Xwvxb3F67X84CMumbFdDbWwpu5eSSm90kJ/VE6Cg+
a7Z+JDS1GXrooozS7E2RURdb1euMZtNa2goX8TYw05y0yiemmbwtjwWKMDB/uACF9sPgOKdaetwr
VEhe/+AQgzO7VaGJE6+O+M2GOg65PlUrTxn/mHQLG0S5lSbN48DC4lvKL/wKN0TArE69kOduIFCc
Lw3hNJURNZGxaS6Mm2JPJCT+o8eQROqgRbCFwmGni9UuLimFGwkpQG0BOEkavIdNGPQ/yj6nlJrN
lnZToazUp1D2BHGrXNecCzFBecziNhrKjQxYhdB7ggIBxhpbbSQGQP3uDSaMMVT57WHF4zKcpkDq
eO/Jlv0Kowny5NQgJXf7mnoW0BeJq04WdooS5YFz25x8EDvqXMzmsM6OvaNc75mc6TjdRvIkT01e
MffGFpH/2ZUagh9IUkA14KsdPScrEPv4zTubmPiqov+DBtOyLNenbLbsx8oigjwEqn/OmGXv3DOB
GYXIo+YBrLmwV3dcKgA9O/rlselNHB+6OHT0tfD6xLsOqxsJ3Eof6D41nTqFiDc/gVXLrzmpph62
MAaO5V3UfwwOc5TLu5tCyBUuTx9t6+Q0H3jhkYws4mOIQ0r2tZ8BE/3yoRrT6rOwtfwTxCJ6qbMk
9G+r19jigXkAkJG3+9zscrQEhFe058eWrpnvOKiLJ82v8wWE3RDylnUZ44n588LC+VF46ZnqFz94
kbDIwT7wDVVxC5q4oWWGEMM2sjAvmBc1tpDLRKY2E1dvX26wG2jFowLFPc8Da1VRZ+ZDyv/wb93Q
X4Nr7iTZXmbFyCwweEQZy9wk8WEpuPGRegEx+SFncPUjlXeEYlkPk5yXsYyP7Fvqn7pRFSMfDeUi
tLIaQ6QIOO+sWyolt3ZZx5+2Wvt/UaxmFiwtEVHmNuKGtpHVuDxlHVDBdnZX6hI6CKirjJCdHuds
tXw6QQdxKrsBRznOJUJ2moKw39Y4q18c2dfy5qwBJEvIQyuPjs31xV+dZd/RGnipgzj9dmdgB07h
SMuHsANZu9F51ay7hQ05cge+W3eXvDbuU12w0AbLMn1hvY1+r0CK9SZMQb4eOu4XMY1Jq8Ciq0D9
opWlU+RKGmdsN2vVoJtlaNr2axz5gOp7kDMFcQ+V25xw4e1TVqbpSBKo6fZLVrEbZGzLWzf77onW
pcX/hVkfw1VX3BzyEi6ZS51R5tVhohdbpv44Pi9luJ5wtejppFdJvC1iTKlA9JgryHsT870l5C9W
pH4n2DUTeQQq4/HCfQ+y7mIdVxxKxweq2jpp7EeftTcH5fvQ6nbGF20pICKOlfjcjzt+XtxyKo0J
cqnceyfNw8EA4uD7D96YxI8Vbd87XeixQaOPcEGI5UVvIP7J+AKdLxnSvZxjIEbFw6mg/0y9JCJc
1QN50WoSzDiEA/itDBXbmahy+wia3kng8aLQJhszufGDtRn9Pl3eQVQQyTeakzZOGRELChj+eGLS
BxnXbnhzlIFSIQulQzICY7NiY23QiNictqFJitWQ9xVZxUbJcbnxRVH7MNR0FNVzsqv9BPy9cMfx
uDooiptGCVqE2iCp0gO0RngpF+7jFOdG14ZgB6GKJcheyO328AUel4SIufNWUwj528alalkTmZBT
efZpJ45PFEaRGKD6gCBwtxnB+mvClE1XT7dKJq2/l+Sght2Ezk7lg7fY4joyQeTHJjBI3uWE/MVq
8KCYjkHnkAcujZLXauhc+0VMJgw+FPmr3yrkL5oPTVse+pFDkBC0pmFNWTZz8B2J9tDuozyg47rr
WaAXbRbP1ObCSiTSjmxRCa9jkIFXUrQj8DnaeQm/xtlG3ikzkoEb1gmHI9cR7w23bMflz0JF69uA
wbVQH2U1MOG2renj3C5tVcl/tWm78icGhJudIBvK5v/GN6yIimYBqB+WwyHuA6bdKuyF2Ol6bGLs
danOghsFjrTf62Y9DABdfPUFyZbYtU3ywBC8Tvys8fo7YpS9drQJ/0xxpYpnaUP5iDi0VrthGuKB
Ph7cr35LHsP529hh8OBz5HDBxOQkwxt0rrVc5z2IZ01gVEI4e6U5DbqKdpQJ0QlbAbDTjFp0wv9w
xgb2axKN/E1BwX1ws2WZlZ+aRdGYkgts2zjPXKgjvhpZ2uHj0C/DEeL75Jh/wNRCflHTxdF8oPcJ
SlQh38p94tp1PM2hT49UjbD8M6haZBWExQqBKLQpiFOzXiuUH2q9FBTVjh++I4ebJugyY4n5PQx8
+YhcvFZJWRz1lDU9BWwWWaL3rNOdJ83PuQlVNiX04BBJfRrbxTcvjidTIMkoKqBGNf9KVHh38MXo
F77K8wtdTN6lnJr6ObRWrpvOTcNvFP74BitudvXMhl5SKNwsqW4D775Xeenol6/GuyJS3H3QfCWy
dkEXLj6DPpE0Ni9e8NiH+OVIJzNl6P9h8ANJpXhrm7IT1VPQdJLQii/mL1pIkltWwU/uaSydXVKa
7nKcBbeG48xmW0FJS6/Cfb2U7g8NT4+gKASNfRkcsDnxRZOUw/V50cAmAU00lzW0+qrKenofYvBh
EiWZrY904FgKi8umGTY0N7WvK/PylhVA9eOA8T1vElbFbFPAEOoiYNMk0ODRAOvsHUb9v3z9SUU5
2uf25ZEGpbBqjNNzP49zfBrprF5OBL/Wj36d7HyMGuGI12oo8e4y4NV6GyV0uGyguSLk+JgahU/i
5StfWJ1FyYsuUbG2DOb9z5i/+EzZhcsJ13CluERRnpKNzR0EUDFrmrYn6pw/gerNb4aEauMqs9AO
l840SMkQCTEDVzusDIBvXl6t6AUYC+7BEDAr9w026r3ZCJw8PQSeCxxXekClGCs5zDgvzvBgOKD6
lz6TBeSZG5WHNm7VbfZ4/b0QYZr8W+LV4iIa0bhM43hlZ1D3IXhwvIi+pYSNVl8lLRU0x89cr4gk
OGHTH3Kp4vyxhpMufyVBF51VCPhJg9WoJQ0MhWdfJ+M1H3HHna9OsnGPr1P1D1VLJ/dORvTYLJRL
Cfenzbv5v7TpnNOsOz/frnZZXmsnlAazWXf/wjt2u7X1MPjPBAuC+sCl1IEJrCUNTyIv8mWfpWwj
rbnL3GhOwDNIAqEVOiGI5DluxpSeYgSr+sAMypXLxLbpj4NhmATIXwVqrZO4L7W33tO5S1D3cFR2
FiePqOelgbLf0V/WFwwf83qe0igKDjRjY2bThgI+5NLb150z2mhPQZcUz2EIe0Qtl9e+s06s+06o
/GbFoZqvRa+HvzP91x6s7UTHRua6N16kE/alSn66RC3nTa7AkXi6hL1NgOuXDsVyS+WIJsDZoTg/
49WQEPQsntwlydEn3xfRFtBNPr0nzdeyOu4hnUlEckVPXf5ol0qlfe732BvMQwCdXNq7/jpnLr2l
hSXfo9A4/H0cJevPuhqbP+wncy5u62JwKCVCCLOBK2niZEuAE2OTtwJz4tp3ffVRTCMAMR8+LWch
X4gpSt1h19DFJN9L7WCC9jYKyCuGoIz3/AXggDHy3OJGqxcFLQ8nK4f6D90IxCVyMSOGBq68H5QL
7hhtdf1/azJ0L2uxrP/lkxQfTuI48kpXY+vckE0Kviy4gQGyRxvYfejC2HzYQsS8nNBW7rVo0/yA
cS97Aj28FM9NIadzhgIYHZZSrc6uJpFx5MWaZ5zw5fjEq1jhZGdJc4jrxqNYuPfKoxzrsTyUqnSv
Iftp1cbhHkSlI0+UQ8Vi0v6HREzjaELwAhCCWv0LM7mm6z5BSnQn2iPIW9ZnvpgGbixQ5wHaU2xq
Ouv9fdoCJFFdNfAqpN+MqExWmy7aaZo2cnyZoPx2XZvvQe7lQwAHwD1aJLC9g5/Bww0m2nWNIhzH
wyAxy9KEUHdMUeqlbxNJnQ1lRy2BW0I1XNzw0rCJPJJSB9Ii87YVMeolS8+nt7JVOSm2nnTOS50b
rubpspQHdyTlHo3u6D9Rw7D6R29odH5ePcIZ9GhF+XuPGk01jjeo/MZdI7tNOaEW6ki5RHDcr+5G
9EnSPmMZr8MT/YqQVzTi6fg6DxJ/r10aFVw6XHWeXaoXQbicTC17YaZOPazL0rDjiw0FZNuChMA8
Vdjlss2igCS1URTfkqeCLNzBDptgS2UGhGTisvH2n1rj9jHi9fUVlDp+nR0xnYRjOZeqHJDZc/25
xfztsOkFYP9j2dWqPwDLxE8m9Nofa1hWdt9Pyr6hJ8r8lY1CnKnbpi3c6TNbvaSjXCxO8B4iT6Fs
mJHI+iTQHf7FRdaIL8Go8c/WC7HUoZzlp+z8YpsBkMRE0geJvVSPwUvQhkPIT23n9Z17cnB/Y6HY
1Lss0qs81QxY/Uc0pd3wp57irPiPCaMg3qDXrLrE60DoHGOIN6/E71sBZetYHOo4a6kLkU38r7dh
8iPMcgo0cLp57UNb8FzgsurpHTGQb+bekIJ4DJ3JS59ADgERWcpFCT4Jjjj8GcW1eJkdr+pOk6qX
cyBaAAh/6d5EMQFWuSIhvqgt7VEqSXs2pBXDcin7MP7qFQVU3y1JjP/agWMUMzNqh28bNkn/mMJZ
BGe6DMMWsixmFtCEQVE5Whjz/ouxTi1/iFCxrYJYsv9XeX5Ilf+95cPFCwjgIWlRZzUNtBAR8fhe
Qx/INL6UnLy30C46ogdE+r8nf4pOQRIAmci+jfdBGvGU67Fvt66U1oPcCIY9BQMMYN2cEJqhBGM9
l1BR8y81ikh90rfhl9xzlmz60r6ylrdyEf2ENbD6lSfFG35QIqjojpgTY+LtjApIgLurnjkjKIAZ
bA76oZHsVTRkey2T5EFxDzcUoHkUYhF3G8WpqeYmP+eln/0DaZftjpPaf+biOl6SbpV33Tsx/1Wq
6X/15UzooswydSLhYV41RQHHPh763xOlT48KbkK/xW5WQK84fnKLjD8rdgcULmYzPCRlVdx6yv/Q
4q2XHsYSUIUgbRC3/G+KJdzjjoYpta0gf/zWgia0f9K1CCgt7sAEx11SUq/9ycnNH7lyYUrRflLx
qHImp4Wbk38ZBKYK8NPq4rpY1yvcXUjf9I+Kjo8K8a2kuoKwiZRbPkbvk8uepImFZRAlXWJEinmi
Z2dkGQiVwvZQZnAqvwgxlECAziSmF7cZePo3Psma/joSAux3rV7opAlNro9JKScEsw5maEf8sCho
69IEsQQl8t5zWEw1F3KDItixwYYmhqKOHTK2eggpbtW9353dYG1D2Nd+/mNaruPXMo8RgKehzK4z
OYjfRYLXnu0zrDsYNdfHQw2oM50pn0gpTtOsrnhhToeE0kOFG6bn+SUNKM+2W3JN7gkBFQelJQrw
u4uHbH0rWtHQ+wrXcQwU1hMeHgcPTW4p+4J8tahTzksXcJknujFfbNOJbiVRlBbTsCvCv5MqG7Zh
5mnF2AZUyjNzL4VU6QshrK7+aApaHPcDt7TysPgs5WSvB1N0lvZLuW+HMmmpoKjS5tslvOf9DKLV
A2EQNBR+jOQWqp8xDAK2KMxsml/orPTfMP1K1JaC/sbKlUm/6Ti69kKk+BJen3fHNuCw7Znpm6u0
MxHr/5F0Xsut49oW/SJWEWB+lajsLG+nF5bt3ZuZBBjA8PVn6N7XU326ZYkEVphzzByl63Mt+qDf
Eq/kPTH9TvJdKWDY/g4yG3lAIIn6w4HSBr8JxEWaXiNPCYWNjFk7odgL5y6zYicasSmgNsJ46eXB
xsbleWiqRp2oKq31uMrQsl6bAYz3IRyzNL/t7EV6tzok3lycenb1pZ+Y798PPD36UPZ9RB3oMp6N
0zQf7nh+1zdAW33FHaQQI+sBxUlLhh0rEZHrn2zuxnKjnYa8AYwWBa9F6DrmYHvAq3bLKCYYaMWC
ucKhU4dc1CyndraLGU6ZrHYRwm+GZ5g6TmSoQ0wPwpFdSi2xUG7IX2l3ndOmdyxFimvtKRQhhePW
b1EFxIQOp82+2WalP1A9bSgkk0GajYaT3xYWyRZVpANkyvLSukbDtnpV/1WqxTfHYqbbLwmvc3cB
uJ19ys4CD2wVQDeIPPB+bzfMWUHtzNu866h1oo3jsAvlmWplt0MWakh34xI/4bOAu8SA6baMhxgJ
5KttiOUxBLA8MojH4J9XDePoEOUXuiDPzpmiSNxZDbMCD+MnbM2NU64aj0NvmKgk/mL3u1Uyt+S5
6haRxGGxTuGn4kAC26qYZVwhClr5i58zvLiySKQiiAR49iNVx5L9WTkH051MM4xRNE2nmn0i9JnE
HDxCT/ZZ6S5npPiA36CMHhc8v2qj3YKlRiVMgHHm9ibbNrT6A5dh7tlkqiqhGbx3MFkQjszTT8h3
uNwxhF1BtgmBow21fdOzZR14Gq4rj215GtAj4IIbcMuil/XDP2GVT9/wURz1bmGowMxAKB0WzwZu
qB+Qn8OE5h+dZYJKsesr9vFD47wVCbGOR6bbxV1Gq0x/Wjpd+oQ4RaKUWCaW0+mU3jMvYl9GdEsQ
e/jANoyvXQZ8xnWfB6Jv+PXEjNvIZS6+48TyPlDMWC9tKVGGur0LaRfsCIFPkE8ycK7syCfVfrcg
ui590/V72i7cSq5dy6NB3/BKDk3X3of4m2PQEZYNnYyQlS0al+ox051c8WDjH96WYmL1z+7L2bHl
Xdodf6C5LjS3rwjhffvgY3nka5pKxVh8LkH/e0F57j0dWPtWJcGjb4aApeaSokFEXiCHN1J3299J
MIHGY9y1yPNsP7nkwQJOhfWD/OOwSG9Oc71OJCJJu8+PEA+S+7Tn8sMNd5ufbYYIF9HtbevFB6lY
rvymCnWjxwHJaHedU3LoLiG8yvU1jLq8/+xAhu4bFQGljURLpqhcqaseVya+cSi65UNKvJ235dc/
GIcIk2wNmLbxkVglY6e+iNWmzlDN2JMmo4ryDkqyPz47s8PEpKW4AXnl2Wgqba87YqxN5anrKDXG
0GNvrlv+wU1lLd2Xstb5w7IwnoO00riRBnMAKuL5PA26ORlLNozzPD4iW7gl1A9BaNDbrES33IsQ
Cs0LJAyZoATz5ZE7Y62JZVVoWHYMHPxPG6TFM37NEthJGzFKWntJv4jEOq6pF+DmWPl4AFdAXw/u
ufwvi6yZlbIp04dpaOr5WxchIrvZ95cA0s3YH1wxVmZvKpDA2xFRvrOl3q0/tS9hrKoWx/hUeaGz
YVbnPnJDBNeK7hXhCQk7aHbC8gdArb4H6D33uLd75wmKMXE3Oef0jkpivbpBVMZLF5A74+Dm3zVu
gqk0IZ4LjwkkFg4m+2BTbP/JJuzqm9Q37uew4P+mEeZnmunrY2HR79E7WvmbTTLBFWeDesIN840m
dfqBZp8dZ2gzDO/L6lwhlTk6wAQZwbuqYHg8eacgCAD95DcL8ya0B7vbwlufLqLPI2c3WGXAqIeg
5GfXDf3vXnNYo/zJumNVNwHwi1G+S4YJDIlG8oCcfkj8I4mJLLbdG8YHmQKfklFx9m/N3fIVl+ry
A2bSgm7hJQ47Pswr0kZOjWYyjx7nyW6uPR/7E3Zt90SFSinmggvClWbnz5WZvO+ikAqDQGCi+8g2
/nJJncwPDhhtsa3M1uwfppzeD4USnKwAV86DKxqaLyqFnZuhpd/aGvwuzFWUo2ZZ7yWSeypNiM+s
0pGYmSirWVvZ6Rq7tmP8GE1R/t5mOnur6Po55PvoIVNVf1UqB5tFPVO+j8HwkXeVx9dVImjoe6e5
F0nifraAXP5kzowDMhiK/OjP7PRXd/mrsnA6FOnqPVeqK8pjyIu3c7j1hk3nyeBRNx2yGx/T3d1o
04jvpsEfcW75+rRoh281UMMH9cey63DG7GWbRvOP19VEhlkwV/YtzACSj3TOehTZNypZC5Fcz69F
kElkkqM1N5GMrcG+hpE7Pdi3JgvdCM9vNoGhRGAcXWRdJC82k4QNl1QVu2y92G2QYHLulZOfmNLv
SGuc9nUWUGdhMe8KVn0qPBujR5Am7rOZMwBw7tKerTFP3xbjX7FaWXsJn+/eRvV8bBoRPgWYyQ9r
1S7mJFogAZxFin4BqXQTC4Iwzzm/DwQjtgdi4zqTyyZmFJQZbtW8LRzDZ3B3/LZsmjJ2PF0evrfs
Mdeji0zj2eWyOhZZYr8jfyC6AtEzS9UA7IdPZl4ZT45LVBU36zfSzP41KlqkQJVfvCPElKfGg0Fc
jdI4qPBBQyLxzn7ZFGW7vBm6TQ4mc+P3fK5mhmVVjALdNE1V3DoOFKwymHwAvBPjYOnZ5SPGhjE2
WRi9ZCybaOlNniILs3w29oVbkRhaQe9CUFHbRzRZ018zq/nbKURNOTt8oTecd7KaZrSqdRK9WWGC
Wi21ntfbX4oIsl2IwuAduRFgsF0QtsxiAQQ3oF462BE9wNCZY0nEzhZcnbwgp6ARDYN5vO08C5uI
rTY/Bxht+KgrtNw6R8ZhS0odsKfb3jDRdgFTbwQJGk8sqIBFM/cpZgqmTpYOx2HakYjQqxPog56c
l3Hon6J0PfJdRzulV+SAgcX6D0vtt0QaEHfCWOc5n85YqplWKn8o/oUi6zfWILn8er7VFbpyeV2X
KAzj0Z/IPYF40GNl0lvaz4oLDSDXR0q/eyvYxq67rYQoD1FJPZGjEX5avXefedpcwAWk8hylgkNV
gLB+sEdk/APUpy3ueAimqGruKZaqe2++mc99pBY/iRJ8316FAykih2xPUkgnoG/wRFvC+q/Q4MFk
vgBaxGewZ+5iWDkiBau0EzRbAKJcxGFQX8s2KOFclpU8hUybP8NAt5c5GLGgUw7/ULk3v3XdPlY3
hyWvbhLwfybsaGMLS3xNqnpse51+hHDMNwMb0cck9Os9ZHRyyacUrOu28CJjY7BpudRz96exRPXM
hTWfPSottZnA8hCPSbbPUTvUzxS3kOScAFwIsTu3K7TixnpzUtLdmewRULBGw5Ephc0Ako+5amYX
esmXM8oe1NZZgXsBUYiOsypgekBtu6Gkj971nGIlGNvgiAwIAEdRYbEtKv1K6h/NJoFAPeIj74ZM
Xad81/peziHz/29Ebaq/LKeiZucuqXjQZk0lhgZmRgRGQ5vXDmyuKW9+IK4MzobH7yZ41UP2p0wS
+UCOS/HisjaPq34OIY9T/89bjTok2Dn9mpGAWI8ZLWuqWM/CbNiw4e9ulUX2S7zccKXX/1SJkxz6
AuwxjnoqBFakRBDU+otF/JRT+Cl9MX0RutuMLTZsAAZ0XwuUnWzre6oxF7un5ddj95fpcBL3oTMB
s5pH9ZL7dgh1KspvwvMaBVBQ3NCiI8h33OHy1XMmQna8TlVfuhDZYUV9vy06l8E2bLP2sEAye0o7
o17oUjhLfKPMXxI9zEaNK1IC09SMWpTnZVvOhYC4HQA/u371s2F/kyts6SqnrbGABbWLTmKrttB3
zClWRFnS+6Blbdhm+PZZJsx2O8xaMWLifteaXGNoqLGq2oXptv48kghRtKEedvmqKGVb1FUkcql4
BFjJcbK8AZtD/+hM1rDtpwhr6/SustRjj38DdaB2gn2TfpgJXykUvQiTL0rlbJ4NPHP27D7HGZ4K
Yb3KhbWN45jyzg4c+cGMJvs0ga1O0RD55D5W5QFC5E1+VPL7YA+X2VPSMAzbBxL+Yqdx7pDfvSKN
STpyeCYM2EWuT2DdrFPO4rE9WAPjQdcE/rXClX0NHC+LI/xv5HJFMNCCXr5Xurc/LHBtxIjmdvEz
GhfJDbdW/Vt6/XSfo8aKgLsT07WVzPtvfnGKfRI4ak6OMX9oBr+6uFPYbbUJGfXDfcDQAXwnGXza
ZWJZEe6bnpBMBa8RiZ065kWIUSBn1VUHqYvSb/4vnRFG4ZY8FzbG8pbqGEVV8cHghf/YGD3XA5vT
qKzPmASijQqn/r2ARo9HZV4Yra9l2v8x5fKaJrcaoeBNO0xouRECu15MOG2y84ewOmE8S580K4fP
InFuqRt1wFj7tmuQc8bxiceJkgvo+oElA1ON0K7J17HVQxdC/iyWUr9O8Cm2ZWmcboswQdx0itnr
Tev3huVhqc9Er4ZUU2nWEggE4vVuBaO+Iwil/8GAHRmWWWnDARflKMG8wFno3aTl7NQwz7+tLthd
jvwVv96U82TldbK1lAD0L/DqfClTTpea6YxzoAQKwXOzCceLxgOO4DavLSa66Ergcv9Cn5jfmZ/Y
h7CKPE3QVe88j2HbZadSsM7e96vrYuTBCGc2ApvWPylcrqIZMWk8Zvbwl8dXNIeajf0fWeRT82Ub
0zyu3aqeApgPTxOyE3o7HQmc/eFU3jD9IGxOqNlcUqUiAjwxkJhqinto7Fh5fNn59QuNo9sx7VDc
4IhcC3kMnOZG0Uvq6WLmaY6+Rvq8AKFUj3sD1ZJ1XZHdLn91ziuwBgGkWaZNyETGNQNsuJqiueRL
yM3LD1gU9XMwjQYIx6rKcy6DDGZem/8sMhPcqmirvT1AGq96wgMgp90ETuydNDpqLYMBbp/5TXOk
O0QjXYxN8Cgm0Hvh4BY0ttUaXrO09ADKGcR+V5vRb86xAc+GamJ0zLhD9tDskkFY0R0KGOlvh6r2
dnnh2btJ03ejF4RfWOZE/u1pXDNGdUhknEhB2fR8ItRcrkNU+G10t2ZNYx8GM7v/sTdtz6Uz5HSA
BHsIFNRyuuMtvCGPCSHYQy3pf3Pkmo9MccjyqSPXRS+cOGgzITqwgAwxFpnYdIYJkA2rgLEONv/t
6DJU33thsH6iufHMJnBX/4/pq6WJU7vx9eM0YB4lpK5DjUsG7uCBC/S6vLiR4SSdXhZjddWkFS54
UO8dwHjNK4ssa0Gdc3P/ftk0se1H5qIuQGKgWKbgq6Dv5x9XEtupN1s1JRcJTv1W9kylNEretF9O
9Ap8TMxRxRWaCfOoLbsOwadjH4rLK3NLH44UqNUtfp8meXZSQuSLGHFVNmtKWwbQ+ZGjwUoFE1In
dV4iNBVYhtFHZn/gKBbJW1KPJvqcMMkPZzMh58e/0loGobaBRtdO3EbkFMoD6oBhOma8q0XNjicz
FnCONrHze5kkjg2cGq4TNLeQDIjyVKZ5MJNota72QMaS7uaayKwhryjh+J8KVOe+wM5OuZEm2MBo
Q0z+j22k7f83VXBQJkALeeEq9ByVP+mXrEp0gr6C/rj0wOHBfun2jJbBgHPxrC/IQqKbf4UkzJeo
sK3+qBPQQYSocJ1saMIEljtlR3Hta1KRUnQOG4yyzMWyOWWAjEi6/yzT+baXqqS5p8NNQKpDvqAC
w2HibobO0+VxrKd12JvIrT8J07Drk1WSVCDwA42xLOyyONJNk53oL9NaPMC5I4t70YETnmY4awmS
zoaaE6CMPBtnpEeB0sPiyaN7vYLmgfy4sVw1DJd6SJjgoM1vGxhbYT6/4GtCOdwYnxZacrOPD+Uw
B96x7ppo2odWvmoMdq35lHKEz7uhYJrdO7qX6djjjkSOX3VBd+1utI5W3KIa0bwKGuebEpjgxYTw
Y9Dyqt/i80iHvYDl9dXmI+IQF7w1d03tyacg85YbM2tA3tT7JKecEIeFy6lTjp/thZyq+o7/pK+J
FNUIcjkOfCJNreGNePXgGQGUmV7JKOof/cC4/FHE0AAqcRx9aPraAWoXMZERUtPwe8jLKGgre+Js
z9o/FAvN+DvC/PkloA43lGQ5HmInw8B/j0She1dVpkDbMmx/bqxx+Efqcjkd8bwiaa2QlD4wR3SK
R1dLCh8nnHc8dtk37oqgP1lMVze+SovHguOgOpipysp9Q/Tdj++TkxPneBCJuWB0mR5LuG4ZNtCc
zwl/uL4ADPOJqrJk7sZrqeTyj3n8+NKluh0P0dKFPxDjbDzVJCgyZnQGamgfuIYdZ6nfnlq3aP/2
wEWYK9kW2XT9OtkXmy3bF37S+WWZlfXGa0v6E2ohEs7CsRiDU+8l4mGia3H3jTDlJRtg/1KdKY56
fvnC3bu6ZEPcMTDAsoHtnwWGLqL7ChKbFafYMmgVOYHEZarW9g2Hjs/Qn0YJVbWQOY6WORD0bdJ3
aJJIaOseSEIoAiKcFMKRypf6OyGE487z/OQ8eljJubCnEu6NaLET+j17yzhoLP91TbF18O/ABUJU
aNqCVxpFcEeeAl4p34IceHPoZIYRXuXXMeo2r3yr4aJPx3oc6x+rmhGnjcxmeWbzWWAfAlD04xZ4
VPHRiyR4hWFeXvlFG3YCXdWfif0IPoRHD3dkCCjRIPUG8XHehOO+a5Rn7UN64PawOgzZY5wpdJ+O
7brzvkMCZ/C52hj8ejzfn/k6JepSedCBz4hgs/Rv12V1sbOGaUh31qR1dUqAM+aQYglhw2oxiyug
c9jbPru+W54nhdqICfA56EbNQEQkotxWFSXhZuLLBBWqwIxzy03Dc4F+62JD3MwPglvxmwhFemb2
t/4LVQlAU1PdPvEw2swrGqshDscrKlzx0xixvQhtKgenKma0xbXg3DarksEBnwvkZk5K3MU9J+8z
ToL6Q7Qembc8vRgKUgMjKSYpDBIbVyLxEJqD6GTSPE9fu4XR824EnzVuGR84TzngsDbW/A2vqYHO
Fc+Om25Bx4p7a8htvCnpWt61Q0Pp1TN0rT87z+q6P4xTmztrWKcU/9ak8jNtn7vTODWGA5M1nj3W
Yc0MAhROpIsc/46JnH0WKaeGyBLzLeqwwkhTrcw+BR46tkEL/MvbM5c2J82+EPUM8WYCCSXu3iJu
Jtn9ARjmL39lUhMIsqkFI7zvwjHIFCg9Hf9IQWj8Td/ZAs00LObsZSgbvo1yERPpR64/R9B4IiZJ
89ySRr5MOPo3AurptK2s2iwHe7KS4mDyMHQOg8U4TGqenY2a9PATCvbbe79S051AlKO+FfPkEkFD
2g0npuNWeqcIFPUPjil8nwqqAiIzMVx4qWYnRN3UUXJjLS2g8vm4hgg2YesG64SZrOCr9k062UfW
AkP+xYZ31Peuj9/8KKXbei8Fw2Z7Y5M7vx6rtidjzGmnxjsudleEJ26LiYF4foOaDin9MCwayb7U
sUGqb22lgtcGWyR5U0Ch0u/BjI06p9z+/whqYU/Dj91drQ71ZtxDCVkf3LSx/6FMnh/HdAIqrXLI
LhgfhP20aGgG8TxBjTl3rQz+oWNgS+e7dh5sA2SP4Zm0kTX40tBD4zFEAjVAMaR6qKv8IehcY+8M
N7FFX4QZTiDr3S5VFpzXMCILmdKKCVzRZUD9YL7HNfGSHAZEJIt9YbPvvDoA104VSBzKh6n5nQNE
0RvTDWhIjAfPeSfShtHA4I4AEptKD48d3BAqytpQEuc69175m5Lr7Nlg4bizIxvMXEKYUxGG7fic
IxU8FStb/htEzX7A/p7dtVp82JpVbzzAb3xcpxnuCll4euMBcdnp1l6x41vOOQQymHJQ+yjdmzAR
7/hRh+J5GW0PQBVz8K3k3GUNYsnHALqQjfO59hmEtdaTQIN+VzBPLbc1g769sgoCCW+5D12DaGtX
MSY/IZfIII3MdXRANsZe34mK+mOtDf7W2iEy6jCZ2SrvusVBqGQExLBBR3wXJklWsYOWphV7rmSt
SpSxK3aktpD/lRpPVFbP3Eht29yqqfDzxop54DPoBxBt7FIdNq0KqVNVyk0+tbDMmnr58p26A7y7
4lSxMaecXem8poy6d0kd3qhVRpxRTkFtaOvoA37MX1hHLhhWMz2hN+T9L8aVl4C5rfc400S9gA2e
OfCYqO4RPaZvgzW4hzLkMSynJSPnos4FDP2MNsBTTnUPxQCt0xIN/ylvKM+Nsn3WriVSzV2Ul/Vd
JJPy2FeF/9aGFXcgi2x8Rx2k4M2kcYyjFgyzYsOdEOxyD1ky4KEk2ughkkDTMBAdspFEapTg+OaG
tSMGvJza4D4XeJxBaiBeM5hl2KRAKXHcdeclLjcpMIOHvMz8xwzh210oiBpiOg29KGBkitZS6Z+R
amOMqduWV7M6YJCoxCP3u2W86lDy8odtZ0cymmq5LBiUqUPFI2DvUa4nLd+e5u5Yeg2Bp1Hl3O0G
OebziXWuncSmqgfAs1QW+GB4N6681sQtMlou1d4E2WjHgatV+V0uhj2CZ80cuQXgLYACNRGFrznK
KPQ2ysAmQxvtZ8A7CHwDQYB67ASk12NIPdutq/dC8PrFNB/18tHbKmu2Yu3D7nG20mG6Y9aCscPH
sefy7EcoGzZpgiX1kFo3ziUnAdQqxSDF2VZyQhHA0CdCRmm70cFVproxbEn54XpJvQfoFLc12pD9
F6U4ymAHqOUWAMQJQgoionmwHzIhjWTP+pygW/QSNaCyiBw0eu6RI9lpbENaHkMz0uz6Go2MWfyA
P17Qfd7myMiVtnlW64XbqBYj4yuIZyjMEUzHjUyDKzQtNmn854t33bQcZ0sYqS8nYc23hXsUcYPg
4VUvPT5bft6ZaM7djHYXvxd2ZGyp+GVBh4RBP+6RW7pXaGQRqzmUGyk6v0Llh6yk5NlxZrOiLIYs
CiHmJijrA+4jXnPymKF6ZmaCxZiBDordRrrLEW/QZLZdMw/OAY+qjA4OiKNTGwF4QdiRGcPoROvi
DneE1oehZMeyE70ijSLyewUmJbT6R3e85WOEpM+/1ZZCyTdgG3nRbglbFqQgsuDChPnCSaJs+0CM
DJNEniQyZ3MSiZ1LR7aixMrVdNkvqA4wzE24JF82GDPkJoPOdVxEVcX2yUm6V5tQwt916QFok+vE
fY9gt6XBD1xx+2wmDN7WdMD7Q9VZ4ajroOCe9dLnpAgSwOfs22UlL4hWxKVjklRuvK7k0e0BTQ5r
jCKWFhF5MmUg6b5mjeF2S/h8TjHNRwXY4p/kh/1qGPuG981SWPOFQxN7NKlwLoY7GqxnXm/8rMHc
heysIuJeqAii3CKoxr/xAVAuPEdonaHPJex1eJ7s8jRpcFhb0y/Rp5VIS26D4uYZQsnaeLBNl06y
aujVJ/JSQG1UCPZ+pKUgCEeiRiDauouGvYvGCcGnEy4tCoyxD5k30c/shtaF1yQrUFGbMaxgaBgt
s/LSMxzxGHy3Xn5k42bZJ0/6KPhMomqghsaE4W5WA48QPBJ/3LLiah32NnX/4hVI5G/u0ckGlsfh
x5niICpuiob2VlDjhzHrLE6cSghCdFJ8jj78afJwd3wPbQmZJlHuCfGKk17dEGndI6v2noANr/Xm
T084rd4D+5TjoaxCGW0Rj/gee1nkWIRvhf13xkXSx6ACgtvIlaC9bYbu+DrnFcGQePgG75D61uTt
KMI7508Ont9+FbRcFoToII8wL/B8xghRqvJuRAYIDolC+Fz6Vvc7O8MNZV7PzYFCML2OAYaRnWoF
vnLINHN4Z/siD2uY1KaC0+CZZtn5cwtvNkAPyHJ+uKlUqUj9fzCHWeZROXjheall8m/2xoJMqsrJ
f5dMqLua8GpGKVBe+N1Xt0rID0VOiSQoQgvUsVVlyQJn7BMZXtszxpUwj7C6IlfLUsuClBHk38wM
jGFSq9ApJdo/1ynSLAwVarnyvwXPEcJbtVsdlHT7jEG03GKq739YxM5WTKmivXi0sn58ZGxbZmzS
hwYIq5g8uskeVdK9TMPa+7ASTDynpSwY8LidIeAdGuRYbuekGO/MhMM/XpCdNDtGTEpvU5x+L2gi
6H6LDkKflXnuW7V4y6VDo9+DkVXBE6RmomnI3tDDaaE25aDtWLaA0kJWCHVyzI6kFfT/7LEtfqw+
pxaeemSUJ4nBWBw9buvXBXTlPzBFiX5qJEbZjZL1+jBSxDx2feE9NKliHZFwmAKzmVrrOV1Ua93V
va6+M5Lh/3OHlAAwrRDHMhhQxDKQ/+nG8Pt9JHmmJ1Ay6iyoasZ2fm7iQV5XKy8efBaKf+EaiV80
6s1TmC6I0wrMfgfUTlBr7dQhQYyFFSS4jqwRvH/5DawVBf7IGs0pqddcIShmcYE67wS3DMWW0tl9
rjSA813Z+CjWlOWy2uwUiK8r7Eyp4g6x4Y+y6csJorDVmyB0LNgSjpH3+y7sWeYUHVOgm+YsesGH
TVqXJ4oUqzh+VSgkOdo6zMLGDuJgyTLWqrgRBlVH34nOO2YocJVWZ6Gk03xCzapmnyvff/Ct3v0D
I/OlbJdXQIxPVV7MT9a8EN7QzeIObRmsny5LH/HLLg8dj1QO2nouTxVC3JMvDZIL1MrZqTe9v+eW
KY+IsfWVhJ/lhW3+uqPDI6ZyDqwvBIz2hZBezmc5+jvVk9lVAJ7ai7Bf3lN/eJ0ad0K3UBRbJ3OC
y4x16N5venTPZWidm3C2Y7v3PlcelF3iDVcNsCZuAO+hTSDZDiVPw3KWySP7WI2JJgoy84FR4Z2F
ffhbYXV6tgZIBdT3+TFDSUnucxV9KR9UUioMizPF8HaTtFXFqTr2+yVy/S8PqNK7lTU3etUo66dG
BPa9M2XJFjnXVxISTgMuMlBIVhUECEYh+g670+vKjb8ZcAdA17K6GLNGQarhnP+2NnS5ZRmtc0lc
ynNdQGiwq255QjxIOkZnkSgUht0FHXZ9Kcux+FEqBf5R1MWxIxPw0TLj+u7zUsa0sQEOIW/9omVf
TtyfWBsysKPvc45zkbm+91+g7OECU+kGu+yS34JKPk7DtbtEOtR3EjcShvm+OSLiGt9GJGIsdnv9
GOmA7rqDFmnZwfDaERUHRgPHCWidhb+r+SmyINoOXS3/2Igmt6HnyxMMbufomsF5S4rU/2/E43bo
JOlASBDEkxR9+cfzCv3heCH9vWxxH0uW2Kqzqis5YfqwahtDAy7pnQUSxVe6OIha/Uf4SrMDI8EQ
r2IkcTEGLnjSooz2jOMy7UXCdUjgJmB/cXvieYg3OiwV4lhKFbRhDjK02JSluK+0yd9gAlWIpSkc
0ZSM+1H4w9Hzm+kepCtM39FnAEAWEYPEiOki7j52F4xNTtAPFoQvxRSy4pnDDeVy9MTN4tdwrZfg
YXLD64iz5L7MVu1zKvfTSdpW9Y0e9wX/iPp0Rnw4UTYik23nE/lMyVtbRnuLIdqnRzt0WfpaHloE
ERhMmdbin+uPPEBPuIU/8p7LWVTW+A8bIJ5VesbKnfsnzrjPoFnz99Jzpxg4LaMoCQOqIWIRSnPP
dJ0Z19ucQ67PGtw/VP/eQbqacwHCIG5Vpw+cbUJ60ksFRsoA0qh3oo2qI+hg/UT2GE7QegpOK96g
fSWGE2Y7G9WIioqY1G+atqH3/ixoQj75KSYSF6yrwpr3aZW0DIgnmjuC4UipcdHUAPEbMRM1RD0f
lczcoweKjXhvSIUsmRvGNum0/tYiW5D+D2a/Co2NahrfhWWjGidN1mcbm0JGSKaROSWNANfblC9X
n2hwInCt9N3vdLJdiOx7LU1GIOjq6eAHCsr0WDpsITdNt2JRwBPHRB6dqPxJ+96LfXhOYuOpoYD2
nzrqa1X1c6Y8sAK9f6eBjSK1qUnI4N9R4hnT9paA1uG9yBpz5TfxN9zXwUHgemfA7Jm/tmtHH8GE
EDKbod1r7dXubk0R86dQxOD+IpqJmzUVr86iMXF4EpOnbIg9JQj7RRQtKuwChtyKkDMo/tCDqEMo
6zmu1go2HkJzdfJTgOWVQq3gtkxgfVQMGjjmY+XZrEP7dv20Z3JA5gRBPstCeWE9O+zciVRCIRFc
BNDWTzqJPiYPqP9A9/SSp2H+j6En+gmV0//bZVvsg9wPYhwGeD2oCRNmrmr4kQFDaype8m2YzJPg
owNQf62D1KinUMUcIDCKki+ECEKt8Hu1PocZupvSj+j9mHxvuyTSx3Sq/68hxZNBT/Sej7b5wOZH
7c7Cqj1zGmdfVerLS9eZ/2yDOgE+2lfuCueiJdHYE8EA+wTo3FYM0kD4aNIHVlhYQR125jFqLXz9
lb3s7WFoHvCqgJ8oOxYpfYZftC38RmOVZjUHXk9/D0Xh3hehSR6FNxdIBK1sa4/eGyjY9I0BDCto
FG+PllXlnxOjhedZdDgJaxjxGhblPbEDj6QWOE+VCcShW+b8ybGEeZcVYtyhFMMNS3pDvVoqvOiw
6A5RBLSXQtDB7wVS4gFjCc5ffzRbZjzta+vaqGHLSe/aKJFbuE5mz7zNf8p5J6iWM2IQkWzjnluD
/l+ZAAFD5jM5L2xnEozkRhw1g8FYVkPyslYhqIaUdDx0ism9CYgXpp0mHQmhl/ONBwxbzTz3lInu
yGmFO/MCZQXqDSqN+Q2UWpvGfkTHufFsVm1D6rh3y5Kre9yL7PJFKuOVofuDlSpxB2Wyv8xzqM94
KfR70NFA+iLQOybBy1eXZs9AIlHSpuETeNwv2/UUOlSGdf/j6MyWYzW2IPpFRDBVAa890JPG1qwX
QtKRmGcoCr7eC7/4OuKGj+VWU+zKnblyU9pEdGRS2dcI7EU4iLm/OHbD24fXYCjl6Jysubiu4eA9
RVYQ6nPbYHcyTIc54AOZvGJst80UczPzRR9sFA6w+5Q45Vnhb3jyxGC9DEMnocabIA73EWnPYVNJ
LsAXmQl59PvKPDG6W0c9dy09GVzvT9yZTMaO2v6QixOdcpL+53bh6hOwZth1kVT7EUOHhU256x7n
uhyOVar1G4n96ugPFVA3PlgPwiAL0SfdNstt0LFSN7WRXLqgdp4z2+en9fssQFbiF7wCNcZ7o8uN
bW4kzzqFdUhtAGBQCS/J3U4mBRFKwZjVBLawvfoxS30XKRI0q5t8tX1U76wpit6VOdyBDxOPdrpy
zEovii5OL5P7oh7LF1Jr2GALYKbBSP8sK9ux/qwyRBq2jeZPblOuUg31uOu8toAIXdNzYYzRlUoP
NopQj7+p3Xa/ILocJi6upHjgbdxYVjkfKjglXBSxSFdoj6Oz62dq3M5Zz55qRe7v0ih1kh37I6ob
sWpiYDTqGRt2ZLspW+hy2ZvFEB8ijRDKNyfbVpnlzPgueatELXOBs8j6J0nUcBB68F4HrdIf7MH4
K0B67QRB8r+5srABcGZ0m4G64EPqOW/DRLh1E8ximnakzYsrMkkOL1yYxpNNEuVjrJTCISGMKJS1
iO7SSSb4vLkm7Ck3fk2GdqAyQ7oP+Jsgj3GC50x8uqIlwCWLkVGxQSyHDc17RJHCM1dSvHDOEO9w
J/phVwrjEJeW9RdkE5iPFbhOE0DCbB6JZ5d6d0JAdvuEfbmDLhjNAC1o5E5LPdAGTEcPa8NiZHKd
uithmeURmJrB7X72UPaKQp1SyENMdLNHl0Pj72gWjHBwxuOXcEozrJ2mutapDFLeIGayiy2LxW/s
U3dQRzXjQZcmUJkDeaLmOrhrs6H7GngV3UyF570QwRp3czywFODiLWh4cvgitN2SBxvE5HoboV5/
5Q3t8ayi9I2FmHxMyZdcs4SOxJ3jmNVHxlr1h1RlElKAyZotN4eHvgHDYOdJ+tPYDi4oY1zLsyL3
gl0vu1sCTWnlbLivFd7XXT2UYxgHlrfa/xr/DUNH98JqMjo5Thm9zu14V9fLcB4yIP4VpTffMRfn
PUkPjo25tzcJ0IwVlGKB2vFpgbZyYzhjjex/vV6NIf9c9Gz4JtfhVlA7N8LWP8NYFqHNXZ90lzff
yMjSpyrmvT2VrG2QIO3hLmUuaiiPXWlcqvw3zdV4V0HwuxWC9BhmT6jqpiZiWJTZDxt/Tvc0MVaO
rmq/Rk2JLILeWQPL2oB8jn9RsvJ7rgHNx6wVzTStsqqXRdmvhOlQL3q6B7fNwLAdNN54H0A7ztdk
eIU45Io3ZeCzI5TvTVQtCHnuFrRNFfGercYyvtqNau+ydlAA6nVbbuhfmx5BKKqQR9SkeMHwzyjr
wXDwUJowM/yfZ2vtpb9qP1bnAeRIf6YlcTzSL1PednBAN3LimrUBjDtAISsqg3M3jT9yMVKITBBN
bopYF2E6xdwwkYRfRd9VBGgz9rRQWq856M4DlWM+ZCiT/lFCIRrzKdwjRdyCzMjGBj33f/cESQ5H
0YOLtZU8GZMDl3L8Q2USRUdchoG+0ncyyhssRPmOVonoCcqGxaQPMakGw7/2knXbAqh02EmnoxbC
XwtZ/Iw+aMvu/wHhTO/pyRLpp5p9vm6aewLP/0tvp/xInTO8sw7JdwUfVrF1F1/uM8FrMUZmfvMB
m1IQquN6MxmSUXfA1o2sNLkNmoLlHLWsmoMOrP474aX+/+7E/8Qj6FKgDjySI2TcL4RcytNitF2K
WhuwtGI/Q/0j802T7zv2jY8RSaOfqIOFmreRhIlXun+xGDsEGSTxG06dwNgInhwSK3178sjYy7DT
3ifYUkjz9exQNgRS5uhQr8c3KmFsY9dAOK6ZTWMBrQppUgJD/gWe0li3WUN4YgsAqLssdOU8TQNY
CPJmySVIdfubdF1/jYIqJ5Lbdh8pp9KZNK3axRS1PlH/kZ0CQr03rFCHgyGZh9JSYMScXaPa+/aQ
Hguz68p94Dbd1TLk8mqUsbzMuSF8jHk4BzE3lLjzkFIkv5LeDOHEJ7tBi/Ts2CX+Mq2HK65Q8xSg
RL/nbWbvCdPlKNtVL+6KzBgwdjKZyYfGMdr3lEUlhxYSShO5M3GSpUmPGuvlRx/H87e0i+Wh9Yf8
fm4WwZlAr4Xfmta91Ut6olVZvbnUqe6GyP0H36qnlwKkaV/2xpcxUX6jHZUePVhiq2m/+ui1jX6/
dlREZSKRrkTynWP8YBNQ2RdJoeNmUk5KFp/EGbyO2ANpBr7iIUpwTG3ARspTrKQDzqfKHlcA10Yl
1ErJiW92ZjXgNYhZ9cyaduE/kJ8enokrd7cVdzz6PPOwmbDxjs4RLIxzWPA6IBq58y0NlOpr6TMD
dsSC2p8FisgFftOq6hmlEBljgubar04mLzPy/kGUOLdjgyXKRPzHxlnIV8WtKdiAU3sjFEGa2iBt
8hFFjbojrzw9Lkk8nCpebRVpWEpDXEmq3IGlgcMXrANLl8nf08+whGMpi0MaRNMLEJXhQul1ebXW
/hFQHC6WV5a7bBIBSaGp9VZwNQTuDrjNWBMzUgJXUZJWpmKGmzdxa5UNIZWn4pNBatJhNQ50BeJH
ti4Sv7cV2gbrdvgGjNIdi7zD2EBJ5p3tviPVZgSgUzWBBPVnSidc27+ZJ+0B0tCpQH3v0/EHgIZl
Yw2TCZ87Xrx9V6e4eAItKcBYMyShi0vqrVpp948Izpbcg4ezz/jN2AEhQ5eC2j8hzGCfMiI9s2tE
eRpKj+1fmlHW9k1ocXpEAY+tMKmnttlOuE/0xUl6PL1U1sXZA84bmwYl7jc/jrRMZ1sWLFJu8fz3
NeDhJPtAicTzRBlpsmyI+2BotnItym3Z8GEguMniQaUdkYs5Kx1Ca/kEDxFhHAs+zzG+ZCqG8CkH
XA6HRRu3qljxMrhkMZh1vNnoYfLypzxwB9QsKy3ZzeQqS+jkSfAxlEEXP064ka4wlDBIJLlBFBo+
yx5yIEO/5zjVscHawYRSVH6PP8/qWO8FYJJOpWGt/EwvWH4JLpAb8pdhOndqsZYzLMvmGRAzQLiO
ZTXwhHqdxDLPivwHIK9sfklR8bZ0E1hDQMpyg9+2mMhPBtyu0L4qsowXm6ArD0M6lFQY+fFQHBVQ
MPD3GigYCdAG7BuEdvMwyZ6ASlbl7xMmVcZCQnNy9STTCafqJrgsacdvJTXtBUgf3N8tJD4b6Yzt
PQ5arsBeGbDzVG4C6aM1YFvs9eybv3lvUIVCVsq8pCABuGvWDXBK/iNJ2vTpbMHHK4U4T9PoeXck
dRqe+8aiSNk0POMyW6qM9ra0qnLXgUZpLqUVeEcq2cz2NOUFFDxPp9bXSjdl+lVd/eeIyQtLSRXG
JmO/8MzqtV+oooGaELZUqE2X1DLdP1ONXF2KxG9ugUC493S0eG8xhzlXWHTQ5z7ikrS3sB5T6wus
7CDKGphNwNsVcqfxAezUPMGnVQitdln7IaZLy997JQvVHbIXjgx6jg5TW0xPNnrrjzHkL9QEg2+J
A7RUsuwkGlzIKWr+Ai18xnSLJzvK7RlbbaufIK34F640DB4xV/M3zPMUOFCPiqoGZj7K1T4Axrkp
bOeNmyMCgyqNA5N28Jp2+m92sjSkO4XLnhzR1t0yOLbY7BkliDmgfg/JI74LqldxICS/zoivg4cB
cLX8njmu34A6nQUx0o2mart2pgcaHbaVICEOHO6BkOTVX+OKAUMkuds32Qu8i3rq6DSHi7sv8Vnt
rFES24N5SN1ibIc4qAi5yiY72n1fYAnxx4NNKSJYStnekWnxHpoBCX4b0coFumCeQnIm7xgcp1t0
a/OSxY13MoVvvbvDEJ3h5NFw5RtB/bE0bXCbq9UrFbnPxYixfTSD9N/Mxf5gkrEmVwtqpMZgUwQs
pF21sXP/xte2vrUgDm6L2pSQQ0mw4WlInlsWZmLjDvhDYSBekZetVwRB/xa9rv6JI0s9+PU6pES3
YIcAWOLg8C9eYTX3TAB+t45Sy3FYnfo5U6m2Lf8xgf4KJgpuQml5WFe6piRWv7jQKgpgV0Ci30q/
+wvYq4eAbaLPGYzSb0QXNzdj5T4IoIZhHjV64/jGkW0Ysnfp88I2CefcjNIiciZ7XjxpVb/Ehngc
GTFPFmyVsKMn8g6oQ846lSOKPdcxzkmV9EFkhJWdNJsMwbrbaaDyt5US5YXLLBqcf2VHmOKtaOUF
SnBEGDYxE+bC6claitnd+B384mKiyLTixNmjKLNzwKl3wGDCdZHdFXrHiCNxFh8dqYjNMDqvPrul
PWudckN8/d5rgujO0PZtRmhuM5K5DgEl8VH1xbCbF0+Fsw6aHUpwtV8MOKKj6JtvEH5DiJ11CHvX
fUtm4pCUsm+Z4wFLgi9mgmWxEJief4O3VJ6Fwn7cWVRodRF+O9WRerZV8FzEMOOoEYYII78X4o9A
HVXlXDyM1KcqSeQbK/GLWDCKW12a0pAs0FRH62Oe1T+7zW97GAh9q2wHCdVsL05UZgfHkyfcqu5O
+qJG04mSI9bkYh93CSpiLeawHjr7Acnfv4h0vgDVQ2uOpmeAOi6z0LJXiTtf8Fl+JtboEbvpgGPj
Vg7xPH0BgWTBFtMniY0TXAQlX6u9MCYYutjx9DCaaCkFle+cEuaZNg5cPbrxdp12LTJ2zuy2Gy+p
2g8Lz3E4tTV04HbCNXyhptOTW+XxbuDJAMpqWRvtY+FlwSMOMJHsx3b1NjC+Ms7OhbvvFeCJaeXk
cTzhou5qedfi/cSPbiU7kz5cZDV6yplWdxYpaNzw9nAkLIY1bbLUJlHFb+nw9Rn8xbh2TIFn3+z6
IzCXadv5aX0TOcNLwO7xKe4cpKYMi6Oid7SPnEPjOfrbMgXXCde/8VDAuIOBDAJx0YUw14BqEdY7
Qj3K73qoMYdmML4V8OINtVoDJmGyFr6UPU0ZHEVHL+28b+oFcYnkxVRTRU/s1VTsn4rAUncYyG4J
LNMzLky2OP5c1XvHnaNT4Rncdpmc03NSjcgbAAIOk2darDAIMZSUAECOzFr6a2kqcMnZUp2dWdQd
GvKDVPcwYEwrBDwNzxq5jGPH3MD2GgiQWuldC3EoBCzV7tqgSV8Sy/gG1j5OZz81QGeSjv7DbmyC
k4FbfcDzX+ObTin5NiotwqWjvBbhdNIn5mreg7UzXqDZGMfMG5sHuliyDy70+KPS1uWzRG9Lm7l+
oArCu7EdFQbzj1unLhpRRz52BYwBoljIHtbEFKW05UkF6BaZOeYPfuGITeDbxpXXDcaV6avFeJMd
NALhh+sM8p8afbwzVjzPW5XFvX1i/cu1Pv0Yeze6l7yVLuiKIWYC/5aUw41wPLpWs8qNxx07g7dK
YcTnDQueauCakNL5U+oCG3Y9EiHlu8+S7F/aezjKgzbf8TfB2UyWZr5YSxW/pQa91X5ke1sEOp9e
IPk1O/NvOyn12CbUmLvASJAMim/Tj/B9JMuNT4PBfdvg9TLj8qYt246tqJ1jXs7NfUldz3bB+VFs
hPCbcJ5G/4W1MGmOYuRKOdJgcsjsjrdS6wU3/rpkH1PUR9qVgHLEsWldGt3xAmxE+cx+hc5ZHmvt
mjXcjiR/4XrFgcTGjSgbx79bIwdkgh0T2FFZevfs8O/jdWwED1fc5svYnp1qsENM+fUT1dwRRdfU
Mu1sk/J2GROwLBnXPvFT0VY+Di+dgSmurHxJt18NL6nxmKVMtsxtsNJG2D5ftaXO5qjf/DYOgwGL
VUW4ZtGOhrteNWyh7fJf7MxNQ7eHAXHFYyRExb4d0sx7zReKW/Sc3ZtC8spqO3Gupigsuvy7NwoQ
N1D+A1CCcuaXScqMYFP8rzeW8UKiB+7SxHkN10XduUHgINOn3WFOhvVn6ON7aSfry0864sbw4/4Q
W2n/zKt03ptTDQjELYfi3ZNS/pjayn7wl0FUSdJ6T0dd/Rd50UOaEobZj+Pw3jvLvZIZ4oJmi7Ud
KAZIFtlfpd0cxgFuidd9x3iRt6yqMgJT2jxOolI3LMfWAukV6JKzrpkStRdYGbe8Qr6Z4M4gSfWp
XjhoXGLZJ7ubyYzoIU43fUcJ26iaco8EWx3EaPrkyMZ139G8sAV6kl0ekQiJ+0tuVvlLv7CHGT1F
gScqqWJzWOcvtcO56hkxUVfIv8fRDw7g2H/RuhdQ1v2+gDl2SXP8lSlw7xOPiXtbG8lBz6S/JqeK
sl2PCL7rKhuidTpOBmtg9hqieenw4mzYm4NVsRh6tVkC6RT09uTu2qVeLOKOhN1kcm2GCh31H0Gj
jmA4SrYrZQ1qJnjIM+JYXoQDgzAPvVzenJ5ozssujF/xQWOauFHVO1YebNjjs0FVmYQu0pA6wqKA
ir7ANjnEXu0zeFe9oqkNwqgBce8wTtgNqyk/mn1rha3nlo+KvOC+TletMCtpgOoLhuFS3sdudrQI
8BEt1f0X/v324LjGHNL2x/Bte7D6xrG5VUty9aHTMJJAdC7hOTerDG5bov4mo5z+9Hn/xANk0dpZ
6OfKxfDOllX8cE2nocEhVn3Nm6K7tcki0jKKdGz742cnBGGXjbLSazLZuKhlEK/qJkNUDnATujZC
jUybm2BQ93gIHxsL0/NMa+EGZsl3oKr6Aoam3g9zwrSo1tbxnMXxpTOa9jTINNjpmASiVzG3pfH3
XHa8HF3thhg1nhOrum+ajlcp0qgGwhF7x4lx6DqyzSQnpHEhs4cqptQ/9Moznog7ruIte2obg+76
7FuvzoqnywLGHCyaxdEQyePCegcnTl7vYrzTj0Y0PBQ5lF2GCnOPVmPuG7/N/pn4CDhmeHAHEeQH
jYC15wTpIDZhUdpTcylooDfGx3QcFTU/pDY2mH6zGCfRWtqXyvS9EWRWqPBaS73bSzyzygQDECp+
zqZxvZBACTe9GAwvF2Dg27sudatjlyUQnCIYM9L/i/rkxsVLDfmU/Uzuf3EdkKcF+sjBnhxx63G0
H4yMBLDme1FFvBwhmFh7PLtcaRFLhylsIn969kVc71LhZ890H5xbtjm3jtc6v+RqWNWNWfTuENVd
UXsw4JrR37NTe419cyRly6XIJ3sza9w69YKiHkzzxPoLN/DOXIeOnRExtRLMp0o7DuIzCOK7wHAn
VHZYMLlDVcJ5IRd9W8DPP3sL6ES+uY33GZRef+0M566BZsCKC2n+hOMff2ISDOkl8SHy2wwcGzzt
2f2SszcZR1oFMp6Ol6gr061urP59YUWH/EEBN1Sa9JyOcSxPpcClWqOHMMujiYGPBtQHu4frpl0k
zoFkVbHjWasPgA46Ei1w/Vyq5sAze5iVmTtpTAJCyoeitXEPw45PRhTGO1MoMHyiY1tskncrNZJN
rF2eGzyRpEtmXo0X29Plk6vj4UW1or2r89gM+2SZni3aANDvkIvOvUSnEOV8KRSFOrVdMhvSD/wH
xDpgnJzWTJVHsdMOWyAArDJOxyKkZ6m5a5veCcfe+sqD6iz8YfpR3OEuBAAtzl7CL5ptl9P/JXzQ
xSEvXYmvsG3hAqTZEg0H2h0mtqtR9IB9e7zEKpbZtUCsccNJoAadpNVz7DdcmQl4okJskqbvLVYz
tffakp7Yu9RFP3gpgrSxDDi9MTxWLu+AvH/0PP/HGtMErapzDgU8rb2WM57k3A4EXGap9y5Xr3Bh
kDjUPs9NOXoQlDQhopjuH/zr7bqvMzUwHFK3GNbdfPmnhrT9mkvv31z18lCoLt+z/05yfIQlzzJq
23EBHfOYidL49Js6okJqza9jHyZi6tv08UI7brmYFuMGuOw/2L3kK23eNitdbZvTwHng4jRs24Ey
GX54aBjJeq/nLl+f+zpuyNYTLHdjOtqwUA/2dgmyk6hSzHJtp7DEzu0NRyYsAtziWLHNcX7rR7sG
MESKisOSmsvieXRYVZ69acqwbXQVX1PoVpgVh4SdIAID/TApn0iIYUd6B8gB/amosAhtJQayA861
jrVmWnavtMIQ7YUp44pzCfmgnu487FnsfI1RJes8hnFCEXmtU4x45nizYF8GvCI9sV/K6INpe7m6
5KjNDSF1+4hEpU4jeIVnQssecBFMga+tp+D0Y0Usr6aapkOeBFguB/5x0+zjP/iT4z6gCvNMJP6T
5EZ1XDCwr2Y6GmHLtZfdmKGJhhBU2mrveLV7ZXofLrmGPIb5CgEvUFZ8H8lO7tOA7yVWdwwazYRW
a2fv9MT050SxwOeC24Et9ViHEbIfzya8UZbp6JAs/lkvsClPsCFSx0dbBivsbzJkZGWdxLc3oKao
y6K70SfFgriGYrJBc8gPLB6cbF9YGDcw8yfWi52r12yukCHnGcYNsX8H055o//qkBPMJpBTV3d5P
3nyf07O7GRNsRjw/O12N/h1eG3nb4dQFYgyksXVZ/M6CTiXeB/9SZ7TCqJwTNmDTa2w7oFzhzEGS
4Q53apdlxALS5BGqnPKmM930yyZdVLHSfizrMpqJd9szCB+Jhjh080AmBVdPlU4LAAzz2nTWVkpO
i2XQvqCYfXHqBRXhaLZsAaogSY6D35K2TiF8u0Uf7Dp0GGymnLyfTFeY2aPBfYkS+41PdVXA8eZu
YiO7WSJveatc+IV1P2Fp62zqNJe0erByU+19NeOnztorPaQs7SOwzmvjhfUXo3/AAlzXOeh7FsF4
SBT8S9YFA6I5byqgnjBZPE5fvj1zt/M7LDyNWTMpZfSV0fgW0M7XVhdaSEZKKSOfxVKf77N1Eo2g
FVKNoX2UFmz2O5Kxm9rJmCKDidYoSOH3Teb9zYv/OxDkJ1ADmWQw6LzCoVTgthxcTKAL9ez7QXg2
dyeB9xM+ISzONKtD269W58xS8Qcu4oUMGjXu0pPpBy+SR0Ke9CtYhNiBlTPwU+q1sMegfTq6zjBB
SCzMg77j/ds+apKZ84nIuUOUiv+Z8RjMnBpogAOVMe5DZlvnAefrEVG1PGbZQEWITUkfG7xgx36g
Zs1pYdW14+yisWdc/UDvErjCB890WH8X5vcSGwfVdrRYFlAW26lA30rs4HGe6FXwNKUjxdyc/IYu
KkxgxntMmS/Ix86MeJrkAjmwtT6rfkyakHZRsCETpNBKiuHAENqdywWrF9WYzb3fzfaxS6eV4kBZ
XGArYgROwI4nyy5sp4KHLDCuk2PXOxcKLv5YAw23mGxNAVCLzb2bevAxA42a/opbnT8betdA7lNg
fxlKaCtrJML/rB0l5r3O5qW8mDDPnzyk2vqMWQC9QnX9SZX1BMy086M7NfDY3rPQrYu9rnNID8lc
jlMo5EIsdsfer+qJ3ZT2RXfr4d2q9knn+prZptjZrfomVKSb7axwW6IPMfk1Cz2QQM8JxXYxzB08
UjFGNgF6YKe5GR7LNOAXqE3xTw9Bc47Q6bA1Iv11fvFiGCQP4xkd3cQOloBO33QE3mMiuZqNttYx
2mSBuSc3c+wWZgGbKCIOjFrTWcXFX+h3FXMx3eRuAfXN8uJ2WzR+yds2m0x7i1mBMu55sl851utf
poDlreFyqffd4ukntFb15C7QxzNi2EcLRfJcGObrSsjeUy/R72PTDp6xPw9EfZIJc7gz9KwozeYs
zdY/MUyAvMi1t8dujmBnU9LyAFFhLsgktxl56Di6EbyV8nvDUdZ0YQc8nyGrSKxbfjMcsVlMAasO
DEwZ99Sjp6bo1rIWqNKDl7/PZSG/GsqEru5SOK80u7IVaEvlb2zQ0DxFiuqgLcuqmIxIRA92iSQQ
ADgANtm43UvGH/zWFnUTjsrdo1bQlrgQ1A35EW3GMiUIQXOKR8tZelF6TYGx3U4+EDM0MUhaICIz
HaazJrBSTiLfzp7q//k1W/nea5GfOKlCX3LJrvnuGmU6J3twE4DfW/JoRxB2Ld9Brnj01uJoplY2
S3fAo7BCp/68M4mJHNMy8O7qJf+ALh7vF+LEROO89pzI7q7sl+caVJWtWBkBZaKexli63yFGPQy8
Gi+2nKB9S9djv1gWxkbKsgUJkYhx/Xc9R1Va/JRYQfZBO7b4sNJgIcRq5OHYRe7RhO+MZ7Oo3xaZ
Hdy0fJBJ+pdLDgEC+KSxh4xwAmsI3l/N1K61GMKjIjw1sm2cwEzKRrC7MTzQfdUjoBHw68tXNcic
XRn4bXRYDtgOL1NocO0/mcrJbxdF2r5HfUa5YVHURMGxx0J2zLkleCTc5qeRtvcHapNrvjQzKvDY
qjANBnFBvuHq7JXjoSbNfBMDGPpNYQoAEwb6hJwccP0o7Prem+fgyFbaxoFFCH3RrRf2nv/rUfh9
oQSIkQPC+oEjB0KryPgQeIxDTzMj4GhdSIHJ+r1hk+BTQ7pQPzMosRXdaB1r336xAl3UZFqK9kNj
zyG/C0kqCYvUsx9xlj9S4uCc+xWXENn+nd8Y4g6PINtMFsv01Fo50PokekzYUu4otrS9HU76gSaQ
0Qn2sCDnl3YcrO9YYgK2ffJRY1Zb981oMd+0UJ3NYxV0cie6urwvg0zvHJJNV4CGIghn/u9q0zuO
gpONyenCkrN5dYTXdqFSyfSUq8K+W7KIr6uTZkeSkcWZWZANibQJiAOvXPfqDLesjuh3ngw8CbIt
BnWdPNF8DV3sfjDHDOc8no1Do6zsEiTDINE7DPcAZMv6QcRPfs3ZwvCOSF7MfXXr6eJ2ctV9zSKJ
KH1AZHwq0uK6VGMe0uexdq0QetoGk3Rg8RqUV1NWdSq58fIXtwI7TZM0WwWKOer2N03BAdkdxzpC
LC884vJsCSvknM1SVUBiJ+vatZo/hGeW9vbi3cr6Npy4rWRb06TrXrheFE66okaMBg/YHAHNhmw+
T0kLCxT1ql5mWEYspI+VtuKISMfgGCeD05wMWN1O195uDY0GY0U3bVvZ4zEb+F08LYCLwHLmkpux
C3Cawh5KMxWsjR3dozhUIo+NuwtN5iCARx6sPsK2uwjOhXaCXyYoJUMVVyRDaQ2W1k/C1vIeQAJl
3w0fxV/iLcVpLCbPYLfDcVeZ9IPsJ5Jw9z4usgu0qiDkG1g8zKX4p0j97SMLFnIiwBiSKug2E09b
NhGenqWiUR38RPEbCMJkZEZYww9oSH9ZEyOID1YxHXphHG1RFsT3qkeHuwVOeCINCDoUNsRNgucF
VBgrAYsliCUN++A0LR8KyaknUOtkdukMQh1tNCgqFpshlj1AGrrC4S2V1LcLeV20oFZECLhIfpgS
UUwdP4CUVcn6GNesD/BNO8HyLIY+kfuu8/pP1ZhlQVdDOae7SGOC3ZKI46HDHDGqV2BKmG3cejRv
PFq0z0GWG8ETbWxy71ktONYKfMqevmj7zyIM/CjdOFIbjXVppzAWvCc9zL1NnrjObRvNA81rmL7D
LEiX6IDDverQgEq1dg6ypc/1gH6i7X5In7gAamcPFhM5u2r9ctcbOnsXiZ2HDrcI+cl9fBpPhmqm
LHTNnipSeFo41CSn9sWe0/ax7sBTQT+OvE/49175kCBguk+9cNkrAXmok0fFy6DeB1HQVPfAtgXX
Pnqkx+asCH/qUInMEKuIltz0KVWOzZRmzhN7TaItjhn7/QYSCh2EW+4hcZhGBJaRaSiSRhizKYhu
luKGnKhDmXVl+Mz4WsxqQsyg4JdNFQLGqXS9HMUDVyT23lpB0UrpZPYbVxHJLriDbbxm0d1llrZV
PGnQLcZhSL3JjDaWamv0EFxa9GQtX11JO93FBV70RUTVDotKxMs9vsus23dRH88vjGoE+NHZ0+rH
d3vxyNBXeofC9SOijSMCUl+K/s4ozNyi6T2f5Du55rq5dxpLLAfWAbhbNouFNridE1grzQaxaYR8
mIP+jIyIMFhqu7zxalrAmq2h3ULz+A1I1Vy3TGYvDLsB7ea1cyKqKL5cN6PWHBub2PGKoPc1yqzx
LmWRWNzE4Gpx0mAMOy1ZV7p3Vg2O95auhOrK5S8XRy5AE8durskNRxaY0U2S8LNvch9uFeSYEfbj
xOtiRk7gbRkEZcHT6trUDIxe3Vg7Tp30nfHQoVLRbMqXucvH9g3AnZfxG8QeD5ZAHbooY/HeUj4b
nekQM61TmQyxvmHRPgv6frlubYHrJ2912dXebopGIiyKD/6mTIU7nfGcVT0kOcc/YgHr7VfivXSa
ulSHHiSz8U9GQ8cry5BW/KTaTW8mMTChCnaoe+At+RmGzXBfTFZ1NNcwSW3SRrUxGiR2BA25WvuB
5LyiqOUUUVZeHH3WTKzTo8R9zBlGu7RTGi5VLnVfrdfdciTDJPsonf40ged6V4nEa0MMOHr4LgwV
xN8ZLefT2bQnO78pBm88KYliSpNQV6xZ9KnDk2zE0bnBcWResWbrK4FEYIBdr+jHluUC1J4inITb
zx3mJRv7W8pxoZ0U+9ci3DG9qcjAZXdmadPfGM92dnawjDfQaRKXLRl3ZVUgINLhcKzMDKOv1cY5
LhknvsYqoJlAFB15+7EsaIkcsvnGwMQ9sHAW6ZuxVCjtbkU78n3rRAYGWAeIlqTt27vN9OK/jSPe
4Y2hKY2PkOBf26YRu0pH5tWvm+okUjl8xXYgPfgm9n+cnddu5Fi6pV+l0ddDDLehG8w5F+Ej5ENS
Spk3RFp67/n087HnJhWZkFAHKFQ1ugyD5OY2/7/WtyyBuBJf2JU3Q5mNIvi2UO+mPu9IdKXiQb04
LqI9RTHi+YY+MMO9VBgcmNixGzDjkOzS1j6abfTMxRdlB51ipxD3mP5GevXHMjCH7wREda9zQkUz
xPKWduMWcjj10DqAe7PILoRfHv2mkki60mZGEW5WZnGKwXIAWE2CjmIbQS/ZSNsFpjTIIKzyapbz
N9FZ7fCJ9Img2cVjES8yjzAiw6MaIzfe14Opb2qO4vNZCWRwCYQjJ1/hu7Hw/ZPLQ7RRX1b34UQW
AzoyQvtWojNI/slzikDbnl4tNVhq++1VY7SdpqAZOO6tCZXfBywRyc8FhxlIi/DsxD4kWetUUdMe
0ZhK4xmoGiwCwjo6F97rwlMO17WgXc0xrpFAZE9ugki/ooQUE6idxgGyAtMvlnBrkcPBUzCDkSmw
dI9tXT0lFXwFaxH4fiq7Wnm/eszB3R1+0wKevNVjdjFobiKFuRVTY1LOLEwntU4uWa67wkc1ua47
6FXX0dDJnkwFlYfH0mWHcOjo829RLLbPqo4Ao5VBweF1EdocHQ2xAcUugB+CrJzvbP+bLdlviIoC
4Jr3nqR1eVUKpHvn1l4Uhu1USLikNa1NtH0kAd12InXxXEc4wEnLImqKDIExk6rAfdd7qJfTvDr2
YhEGmouSZheXXviLhAzh3lKutLNb5JYaFagn3AozsKDyTikythzMXPHA0uOEZit2ip6nc6e8IKSz
Qrtio2ZYqxs2qcl0PbYssPdmUVP1QmhUXTnZUHzC3zGyVcqN5iU1ZbVNoqwUr+zbsmPE7oTOsxXY
QF8QazfPJdbykMaLsjdmTUdyLwMfCpcdusc4q/0fDqh+auhdeQUm2z8R2jxcO5HIIOXwCzSJxo2q
kXe22D5i+nuQQi3kBA0HMZpd/AUongpTeAFOjzyeo2O4Q0zfjBsdWoAB0VBp5GNK04DFrRhuA4FR
+CrPvHBJvGi72b2ytYTBNXR4V1rGAua3wurSfQN9gCZR7pjPbr6Am4FgUVqUc5RtE7qU2dqrJnD5
OC45x6XMKuu4r5yUtLparUP2zp+izvHuuE36eih3u0VmOoV3Ds0tuZKdasM9G+8GETGhG9ZdjU73
aLg0ZjGaj2gOQZ6idQsqy6RloaZPSmj7kwx78ZB0CW3zYUkkuHFrVbc3Jlkn+U1LCcb/ntHhY+aQ
DvMpPDqCrQ4cMak4UmsipSlwotSINh42yiBlmWD8HowhUiw5iFKegjFzrh2nHYx4RXiNkd5MJmce
6FQhYPiReb9cNZnhvLIzFcaDadImfTUhiu6ROqWfOgx1w3dEuZDPWM9V+Oq0bE/26NjL4ZzHU0j8
y+ig5bGnctrUJWEgpN46Go+OUzwoQLUTzmrOrhubBB1eW4G94mrO4h7918JsfemMOt5yKC7PjAm/
v8apJ5/IHiGB3OTQcIzorjr0tK3gFdtUO21QyHl8Wrxy/8qHI4mTs6y2YEA6gpEGw1mrZsw1XSZp
hfat1XNAOoFhzKx5BU5lQg9VBdECkFB4/58pbATItRX1+Mn3MMCaYfbDFi7/WYkIcks/a1BovthC
H/xJekfQ9y0tfj6TrTl1VXClRs7T6wSdfXYXVzbsB0pZ7H3TobLBHbaSNp40EzgfhWM3Bgovy3Lw
1LkSD67ToMmFfunZW3Ic7PGLB5701hC8Pbmhcjx86vLWUPmG5KvmFVY2meFVyUZE4aloroK2ck4U
CMJ4jRJiKRbYmgGnY13jSBQwJ92VcLWMjpa2hXfM48hJ1tJgxVhRg0WOGDr2sMXeNV9TAp5fg0aY
9b6bKpvSSz0RBtTNRFnhTRvWiPf0dQ4wD86fFebxJiE3dMbA6zfGJ9Se/tF1aofJEGyVOhcyr8aH
CL9nEa9T6ET4xJIqcK2daEVZP2ThNNC6gISKicBCgsogqHowJKo/Uo/trxFkSSKTJ9gihmVdO/Bf
vA1SZQtCRVw04ksFWt7edDW75nUMm2RCriIiLwVB5eTDSXhLj6oIpVVWmwK6iMcx2hmsqdvEA2OS
7he50ykp3HwOnL92mAKDTTB21rcY1/2Nyyg9EMzttAT7zcV41oZJPbgafEDoLQ4UgMJprLHX1xTk
beWN9caa4MqldYWmFlX18I0mURh+d0vyhm9wSacYTyXpgDtJIdNHhRk3SfsQ6o5mumrdPN3D/hHW
mRo59PrBUfk+rHyDmkDlZ1jjiLAre8zyB9vEXbqNi7i4QkCQbvvKdA7BiOx0kxXUn7rRgjnl5KGz
MCcDHvNc3xBEzF46sIam2SKsUztK6QOaKzqBFVycuMue2tFNkuvEdIcCgfts/vDCSvygUAPRtzCU
J/jXgQ9+qfhgrM1cA7IJxhZc+CqyM1rLbaqfcXLqDZaJDpxYblyZGJ7Z1FEbLIxNmboihwmXppBA
fJAL6Hhk7n+dx2bY9lA6Og2OLJghd7a5IU9VoM3Fp0h/u8OO9mynRml/NZuwvkEQPgNdKos98gTS
T2gjxQrdz9TtoIyNNPuLjroNtEAd8jxi2W1BDNacasqm3VkVEnWqlu5wZgcXF8+w21AdsMr2Dt7B
ll1NaU2sAlXv2u4612g3p2JEVw7xP1gXpGeiYS6NKXkgOHp2933HVu3YtNq3Dm4RiPIpXZxFlN5B
yHwd+2mECZhDmooX5XRZnmYQZdjBHVN2nAnmIHpAFV7rBwBaA34w3bscxr3QgFVDoHU5DCe4imFN
Ol/OtucJdhznqI20FxBm4RnW1rKjjl7rzOrYcKwp4/DebQkhXHU9WsIEiXVS4JszaUERFUIkZbMt
naH9qdOlDx5TnjnVjgvnhiMpsVeyrZ6LKPD2kSVUtQukCF2EXJZ+ysbGe2y7pH0StRf+HIEqmF8s
4AwL6t0VP5AdDqjME6u/Z9MegiQJRwQJiVUNLOQheJ+a/0rjFRROjTYIn4xuMj5TJJrOXhBrn6AJ
F74t2D7IX9c+PLkHn8P6z8r0KBYxF9hP4LBJQ0qToZvuUsDoN6XXcvNAExSJq7rPgq0uKy3JQq3I
f+rssKi3mcAYutYina6MmPYiKaSifxrDOvzqocASOzTuYXbvliaGEt/DlbWldsysZo7sIwLUx0/g
KQ3rNGm3G9n3pIC54VpZRQ7qOyEghc4HvTqz87wbvC5lSbBrRWhQZlMqu8qQ4KZEqxKziesk1GLb
kdtxJUsa0ADcyNiml8e6t0UO6I/3mIK8V5wg6TMt6aHf1nSvj05mw/gHCHSeJa2XE0dSOzsFdD6/
hWbdf3LN3r3B0WBMlDDciSxsCSTUC8TQfiHVshrKq7miJlQgomKtuo16On+kBRtl/5mQGwQqiHhm
WmZgBn0sl56JeAzM7UyBjGkdwrmLIEYXRnU1kp5brGnM0woKu2agL0hQFXG+lmvX0IbR5423vfD6
u75qnVsZFdmjDcvQvzPGhHxa6fcjqcml03pik4uyYd/nl16xlVAvQ1D7VXSIutL6FGqy6o406Z3m
qWH3guk8laHYeGTIOBylS+i5K3yQA4gZA1S/IFrw4Nc6+maFonq2dA3gJu7N72mceidkMNWvNjLb
6zhy9VWZBkG6l15PQJKHOYJy3ZBFP7KpWbCtag56AncM+9bxaW7dNqEfepwN2RJfTZZZy2s0z011
UD13jGILspEX5pi0itGNKmjI0lZfdN8aR0z2zfAJT5pnUnbnQArEvcZ1/LNwWfzvMp1R66UrMRfe
D0s3Or5Jhy6mwiTBexEkwJKC0M5XI+uLYO3f5MQHi5UHeOzQ93PU33DsQE2NP54jwhjHIAwJMi1n
goNndppH247RxA5T6ZFzPvXBucZo1m27SSSgxOdQqTvELkaHJJUt/2kkMoNrTDFmGV+5w23P8vAg
nXm6Iz7YLu/JG0o/53lASXXwAhviQ1RGGNCWdwegFqVSjpN502B/Mc5aArzIDyIgOAS0+1R75YOh
PTDIRmwBzlv1zDmyWGKBY/DzVuiB9HB8q0CV6gycElY0TgcDekdpjbC9+L0nH9Ip8Q1W2WX9i0FH
MFRrqy2xh1GOisbgQK0ZXLRU89L51YScXpsVsw8SRgpylJGm8FMAVK7EXV7M9Ya+Oh5wSimj86yJ
RIMIjnQkvtZe47QRvECgM+WKJcurry1aTi+2P4LyaGFEpFRKioBDfjYRkxrDdAAbMeoCjzMAeE6W
lpWQFtJixxQvWVa3YFumPgzMG46RLdK9FLcmTXRV6ASPBMYRpHKung2q8Thj6VtRGzqy3x15eE1h
HzKR49QI6tEgEM+1jsp2kgZ8CLsSaLCAT+zHxXZc/gSVm+2DwSr3quLI/dOxlkHSEdBxdDxJZ7Iv
o+z7GCsZc7gX86Yn6tzZkOPNaBy6ikJr2BG/9m0ecLAe0oLjx21kOGVxJ6XRVbsaaViwFn2u06PR
jKaN/Vrn1k0SJAgmSePDeEJmz2Fk/IPFVINt/tRI8tM9TjamzZij/ZU9BFB0oySt7sBWs5T7STne
FHQMTG9Vt0FlP6UYLvUj7oUsDVaIn4wt0jZkhCUkKwR/3vBCJxAWQ+SZyOSpGAVoOUpD3qRsvZ8F
e5DsYY7z6NGmYsvZjbrxd4I62Nq5OqgfRFPHxYZsBfcq57v+jN1xhpmMf3fLgYxiEb1MMSYri6PH
CEm9yOyrqAj4G1DuYQuSuuAC6myMurylvRbBPg1nVdmfbOFMB9AEGrdsTkghxTy16pwYwm+eVMdG
lYlx13AGQsIhlDXeFcyndERpKWTzZmycwEb14qmnCBQgiqjIy9NTRO987SFM7srNkMWyvkFNG2Wf
8xD17Bdt231HiCGi97XtN+2wTiLT8O9DA4MQnXXNDgE/bCHt1wKkh2OsAvhj8gUTEE0yRF1eckR8
VN7IUQO1oddgffVIiPOxJJF8TMgPs5G9N2aKFxmnHIr3N4bwE/+nV1C3glXGpAxW90vJG7UPfFZ1
S3JBZorqRjUkIX/qLQrgu7iTpcCEaTrOlnYUzrmgHeYtLgSyhx36UOBeWj071+4E+QA8xezc5GSs
OLSBJkof3jalnkP/BrDlE/WuEP0afVA2IS6WfJxQikNUgQnCSbpT7CIZOjKhzfaZOO8qAI5i+A17
5pI+Ykpsn7pLZ5WvS18gaWTDGObuc0OVipN6mTnjD8rnyFg5eU6oFig3lgllSCKxxv6n8rjDtdAR
NQpv7JqnJA1zvc6oBr1OzMW0Qw07zNiBTeNTw+b6Pp17gy8rrF7g6OhDVYpuvq6snmNpBO51Z4Nd
CJ61MEeKGbNI7B+cMTTmNdpb8jENK/dlJiIiCHZSzkA8RmZ/sB+OSOBiaT9+yosi8O86PPo7IjMA
pjfJ/NgJ6HtLRnMfdM96TEW49foJdiqRZVXePrDsxAiesywvXmQV8Hniggk/M8W4r800OBRc0pko
WnLI9b0wLM/EjFD1PRW1dEYwkWn9MHE+MI8t0RhfCrdzoxcERhDMRqtOSJB2fXXuC1/iE6oSjkTh
oF8lQfUnfMh4atmvWsFTC6/LfSCclNMWX473derHfu8pgUl5LLOrWiySe4qk6Qsb2OlA+RcXpavs
dktYM6hEwP4tJDBkA9NNZk31C0aJaHxM3HSY6lXRS/7JpUJK0ZGt7feWXvai3LdJvYJRAzmpKzHW
5VntbGdOzBheAs6C67n1VPTTBzh5PU4kNZ5E7BX06pLWLveym9mAQuUr92HUxTRl6gq+i2TTio2W
rhc5vqOt1/nQuLfEQ7PlxgFCZzcpMvczLefyodOyh7BhZX3Tb3n8hnmde85QfxbwfYznAZO4sZ5x
fK1LJml9FI6o4X8VjtGTx6D68IfD/jQ91j28CEkehnNNMbuvDwqDcr8BMpehjfKapLxzPXfADcdJ
y7B+UX+yMHYbkBbKc4pmutgKx8GPCBYTQjb24oH2qmWkwb0yoLuZ0UjWw9aYm8o9B3GNpZQ9jL+m
xQn4A3QX2KoIz5yx5fc55U05mAX6Y5eZmTwF6ISFz7F+48+W+32mpURUM1/BcwB2A51FAncZP4VB
cCa7QpmumzkbvA1nIqm+eTkG3jXsZLrEcH/Mic0w2nx6TRAMgAvhBKRcQIvsUbUGMRUVXVC4jzZt
ykFmWwtMV0dPyeEcAIwLzYkMF0atY7ZYUajsBrtBYdLuAZiqtaIb94RG3kx2MbuTpUNuTu7XHOAs
WKtQVvmOprSPgZUo2NM4FPlz1tY1DY+4mwKUlQu2k9Mtir5dyAYVh28HVAWkXpB+6ZjBxjs38WRy
JeIuapudOZWO8VKC3XI+l50Hl7ENWHdOULdQ51WC/00Rj/LpE4SDlI0xm+c7OXZmMq+0Qsb10zTt
mOfGxOIBJIbLNh+Q87cuIBZe8WsJAHt+wS1gB5B04izsHgtSAx/p3Y4BEQpu8AvAdpc8VJWrwXuj
VNinBs+QXbGD3okwT8v7Qt6TIINARdPXqSXfOEwDuqzYQtXKnQI02I4ZcISgQbFwk4Igvim7oPiZ
+q5HAUBY/Bm7gb2z3Z5a09L+nk7Iu636pY5G/yctPLf4OrBQEBqJrpvtkeHX9VMOmgFyPDXAs29V
lAYSAEGsH9KdvyZGWGKKY2OHsY9McjJrSiYdq0OWemOP5nBIZ7O8qsPBb58Q+4zqvEAC6n0rW5AF
m7KrJtJEOp95RIc45h+JK8rCR1pMkmuaCZ5TZZBWsyeswv5JMhEH0dhtQ1pLcberPNe5q3SfHKWT
VNtKxOY3B1sfXnqU+cjRyLWpru1ZklNFWQyB1swnucOnYJqIqKJ5L4qcQ1DHt+GOyqC8o31KKhSc
AGqY1vxQG8isNjqzhtc8yEZvnxBcOcFu8j0yE1RMNWINkj0nipDJAzwDFH9fjvNrThMMoajI53jC
BsHavqYnZS/wS3YYq15abvlEg86djwEG0IRDz+SCXGNerA6h1de0jqbyhnZkXmPJsXL1vQvt8tk1
OqEB90yDNSO8MfgX23zq7+287q4R8TgHEnMMvDuJRHCRD6AIJs/xlpJ/DuLVy/v5RbVlBMTKHIcX
Ez+0RYUJe6jZZwzhiOeqD2yWAkIJc++RBhPPODPc2GAi8yzsneRyWXhys1gUj4FXZgTuMcUhlewK
9tc+bJQTClSqiwGE7HTLdmtGh+HpUq0TVLj5vujoggZokDV8dPSFh8werYTvvq+tz6gri7il2hBX
1AXmGeGkOmjsBlwhnszQfUABG93MTZYWgA3c3rjvZ3cg0KzybPNurERrnpjLMBFyCqu/1GTf3Cem
UfqfnLIzrAU5Ietj6Eu5qzBinIjYnW61nujJGpF9M3G0al57mx7smkqc/EGVpYieSWOYnyvDYdfG
WdBZFy6P9YF0xOi5oYuzRgdbWj/oPczliexM7yrryNVZwzz16EPFBBFhJSbZ4ArkfnLPuoA1iSOB
MraRU3l0r+MMX+OuyZwZC8sQ8YmOpwpkHhBgTeWX5DsyUUmSFjbhDqBQvSFei5Tdg0To0uOgPCSt
aTvxJuD7ZKubWZ3zGA+cLDdNNw+c7tVk3JfuZOAzzpaC9vWMnDzYDzFOHWKUPKv/IsAuJk9TMyYB
CDqzoSxhDR42GYxWVJMDWFPjzujJ2jTXijiDzFh1uqQPU7lkgQCzL6U/9WfMAMFc/XLMuuuxLfbl
hI0SW1Q7Urcs0K3l06avwrw1H+HlxuR/+wat/eYpUqDyPrVu0Y83CHWMMvjhsdmO/R39Mz4wNN8j
cvm926E3JmEtw9J7y1lvJoZDO6YXpIAsAEEcyBPB+mBNnD5vqem786YrZPElqkXR72NtVDSQRKV0
t49ZyDrseiMGoXztZEg41YF2URh+DnvNjHWYyA6dyp3I0cdZ7a9//+t///f//T7+n+BncV+kE1FG
/wJ/dY8IpG3+699C/PtfTOvL/3388V//5hgCpdJyILqwa/MsKlz8/e9fzxEZb/zT/0slQdbiviq/
+nZbVRtOPsM+NVPxYkvOE7j98GljnCeUuzG9idNL7dK5HxP6WhHypPd/jfP2x0iHIjdZER6eTttb
Oqhvfwzdu8keWPc/JwK5x0bo0nsVeFrareyzKdsTpIIduEpCthT/8MqY8i1Lmo6yFdR+pd9eWWp6
QEZoDC/sFZN9nU3EstiI4xzHDq4xR34XPoCr968pvLe3qwDOKVdoauYw4BzC3d9eFNkUpSQHvTcB
IENz46rOBhzZaitb0Y+l9bQa+GyYmsvGEveWxHcKCN/yUlZn5VAWKummbkh9LcyDTZk2pohVd2wK
CNhc9IkGcdfJGJf94yA63z0FGQeb6/dv4uKVKdNTIIVdy9NSo7Ty3Lf3IHlAsxX05nlyRI88qRy/
QM/rt400QXUpNjWvk5TB8f2rLv/V30atEtIUBKxQxWSgWEIvo/q3UVvMTRJavl08gnokxKLM3ey6
T3AWYiOe2zXlYIf+Momzx9AlneODYWr95epKO5rRKvmLKd9evUMrWzeNWTz6xdCek0xZj0GzyHTh
I35wqWXEX96oci2pEObZntbLEPrtRhupDBoCunhsWk6WOcKPNWaietcl3rirHdN9fv/BXr5OITUD
Er2hazEupXnxOi2APdWI/eFM6iS+hdBb2izUMQDLRfmBgj99I5vt8ftX/fOBclWLAr4Wkk24Zb69
S2oc3CjNt3ORsEVfzYb9LWyoYNM1M+bv//haDFMqY64l4J5ezjGMzcqkxOafaZ2rZzaKcEuwo0VL
NQo33fsX+8vj1EoLx5VC02h1LkaKxgRuU7pegoEWOz/0uq/T4sYBBSTxr3FYJ1YyjcS0ff+64s9x
o7mwa/MWmUc9tfyw38aNZSAelV7qn1FfnUpD1emuVrB4A2otRGw3IOqjYa6/ZrZ40UtGzzppWnIG
fIgVNbOtjfFh4DznwX+5B1ny5Hm9/uAj/stvtDlwUoW2KTqa5sVvrMIyGBrgFedJk0yyCjObshx+
aX2VN+Q+RmlRvbz/WC4nXEa3I5mnGGc8EqaQt08l5LQ8u6Ghz5JvG2Eg/oGWogD6aBuCs4IiddC2
Qfce+0m7iwjIXb//A/4y0JkvBb+D6paw1cVAT3qBTaQLnLPdjfKY6oZKUpn6iHH77oNLXa7szJF6
kQQxzyJoA5eh3t5sEI9+52alfQZo521KfLU75PecCWnn7/O4vCrZ+a3wv6qNED6UjaJAHFDP2eH9
e/5zrrY84Vn8GJM7N62LVa4lzAUd/2idjcGT8G5HVxzLNH3FTc9OvwDF2qfmtMEjG31w5T9fN8uS
y0VdlyWdx/D2CXjzUHtWqfUZyQcdUMManc1I/Wnnzol1TVPqLkVrtPM7exGHuOXV+zf+58u2WJ5Y
GoVgS4Ha4u3lWaFcPAONOMuYnayIh2IE+hTOGxU1/bf3r/Xnt2Q7jklQnZZ89rTa3l6LwGlyNxrX
P5vIGXdm4y0HutDaI5Fu17k5xvv3ryf+eKsO2krlMMngSDZBSb29YIbionfNjC5fYIjyinDDWB16
Op6UhiPfqnd2O5jHjJgbIFJTQMydM9vqOBFqN983ICe/FYjt1SrXjbq25mR4jSxWcZBGNcbzsgzj
Wy+0vLv3f/bFY7JtRO18EI5t8mclvIux2DdTBzVW5FdyzucD0LD6UBiZ2NCRS89BaH70Ef55PWVK
m/cCu9ejbHtxPRPdEZnoSUWL0iOmNh9wr0MS9YH907UAMe7u3r/B/0xhv20YuENES6brgPRymQK8
i0m1RzRRoGKqrmgmt8+eNrK91jJf26E5HiM1q1dj0AlhcCOakDJrk/1M+3pjcojZWlKOH6zsl7PQ
//89DtsGRiVwQ+/iGxQpUJVOwlRCNJNnIcGetfoxxKUf/vJL+nDHOhwX0I+Zxvsc1QykYfCoj5qU
IvekiDx9/uABXRx4/vOD0CG5SjEn0lq5+Crp1wk0ky2vJMjSfg0VGqWCJqyJEWrF5h0ZkiiJqc5C
NCKucVI7qzPMX2kpo3DTZ5p24/u/6C9jRDie51muKd1luLz9kjzTGNj5jy2KADvdebGYHgFMTXuK
D+qnKagavX+9iy93eQAsCsKzbeTO0pQXYzLpyMDpqHVcVWCjYQeDchpuZGLT4a4UwvyDW9X2eFtT
3n4iYrOvPxiicpkaLoYom1mWfp6/YCN2sXlvupTYmCZsrsIxnY4tOXXQQc3xkxfVt+z4NSyt8G4J
r/2RLQ0bzsCKxamiZm6TnnogLwnCOM2dceUghIIMLNxfQQ9lKbCHeOWHdvQ4Kcc5RCpFDpJRZkQ3
+/X9h3j50lzOzbwwiJCaNYb66tuX1miAhhzd02PJTyfyxrYg2DjRHWugsxZkFpzfv97FWmK7rq09
C3+0KemIe+Lisw5lHToAwY2j63q9idOTCvRIs7EKMLyt0mxiBf9gXC7/yd9fk+tyJGXdVtynMIV9
8eXaGBQo+LvtSbdmeXAoe5P7MQEtanWztq1q3AJcLD4YHBdLNvfpOhaHAWFLa8E5XgxOIvOmDM0n
oQSu49I+zLCoWXd2Ss/kUJllPe2gfhnGcWxE2dK1R9ywjjvaPx/cvPrzh3gm3BHJgmq5bB0uXnBu
ou+pMX6diPcxh2uabWF7ztCUZyzfdte86k7YeHs7qn4bFUDqyYCtteP05PSR1Vy3dF3NT5R3Laok
oITN6POglsgcFL1gN29jlH7JuQLL4W9Mmmve90ZD39wKdPtMPGFXm+cScmvIMbZCLwfVApI92ug2
ZJtWThFp0dFQCvPYwAci3SfTI43TKS6M5SAamdFp6LKuJ8QxQmK/xixlBE9qgM78HCOwT+/ZX8Mk
HIdx7OSKEAnY3O+P2T++EQ7onqUUvBrOdNJeHvFvZxCJZo9MBHRKdpPTIU38wV7RYgSJI+fyB4UV
94OXtgyOtyOWC/KFCP5weXPLxPPbBZMG/zZ5ZNnJHMb2AWBu+UgwavDBVf5Y0vjEuAxna8lHwUp7
cV8lCJcY0Xl2QrBBljOVw2OtFWktuldEPpfyaGSAFgkBD/E+kVmSllmzdsIp+WCDeTmT80M4V1po
ZAQlGE9fTApjooBeEhFwCjw9POsqjXY52dSnnDS+Hsr8woGMivLEkbf64CH85fOQlKZsygUOh4vL
Ry2g8xVlJMgNwV64tvM8ustgGW2HZRSOGDuOaH4cwiIJIU4pydy/P7T+8qY51CjGFdt6rf6zxPz2
psOskfOUoaYMcoHsFU1o9sOIsuifj2CJsM1kmUTHa9oXe4V+KDqHNHLe9Iw9EbzpaN8o15+sXRAP
wQtyfhIA3r+zv3w0vFEHViJ7JuAxF4MrbsKxDLMwPDWaWBzdN1c4CJHVd6jLLEkmxvuX+9tghsEs
TFTg/MFwfvvN1GYytbTEwtNgpyyjY1Izv/lMHuOY7EA9EJWSlnA2pri8DnxaBJPbijuzrr6//0P+
2BUwmCmRU3dy7KUMfLkt6fWIgqAOshMYVUm++uiM7gmzzpi8agJL51VFbpX6MjYo99acoGS0sQsq
xqvZtYzgR+KMZnnndxLkKriWeraNFe0NS21q4QVSrQr2kvEpjuahvJ2RJfV3lXCw+3smoKNmnfmd
pw5FrmtUOMhqAXS+f4N/rOAspopSO1tPtsJKXxz9IUUSIi2pxrgo1n8uxNh92/cgXhEPEQD4/sUu
6z+sozxN/rDQEVNZuTx4oGzI3YhFAnJeqvJdCFvoOz5PUNmJO9kHJjWHIykhnPNOoh2olnSu/qkk
kie95l/NHyWCGH/tuE10Q2q2KHcE+crvMXtY8cEQ/MuI50xG3d3hC7MpA16MwKkwMfY20Qke5qwQ
a5NXqwOnebZm6RY3LZ2NX+8/nb/MmzZPhcfCEVDJyzE/2rGk3m4kp2Hy+g3ZQhayWCc6xUxju1LJ
5rpRAVmHZRA/v3/lPwYBoeAKlirTNgsUnZe399qkgmSmKmIc2kTNYuWRQYb6s4uuMqTeN+9f7C+T
JBt8i8MXNj9FefXtxZSFI0CUFVF6yh2PLSbLtZiS/8EixDxF+8jR0uZgdbGbH0h56CNcz6dmTihp
onJGQGoKgyBPwErQFDpShybEcH6abd+/wb+9R7Zmpm0yXy4V67c3OCPO8VpdxCcShVJqeLLYt3CH
N6HL5bMG5yoeKb0O5Dzs37/yn3tj+g7LPM2AZX0QFx8zQnY1dF6SnFpXF85daFAD2pKMEj7KQNLZ
HYlrJN+iGP1/PnSXvdSy3nPKx7zz9pbrUqupNvz4VJLxsk2G0lhNSNqvxzG2f47k0BGHERQYWyi4
lh+s+X8M3qVaToXepFtIVU0tr+O3RRf9eBC53SxPNk66dcE/9TBLHx5gbGYfHK/+eL6ccGhJCnqB
3CSf6NtLWQg7copE8kSms8SGR7CTg+58FdjNuJ3g79H3NbN/OhHxUJersgoh8mff+vaidYpmfzKV
c0oBeFxxzAJlRTDQKp/baN/SAPngef659rIkcNCxXYpops3S8PaC0skI0EkyiyUP/wD2SBLE4/hX
ZZNFQITJtMqjjLsvcwjuIXYP7I5yV4yAa/7haF6WJuFQe6BTwLC6GFTajhPtB74+NW3l7ZsWeSds
inyja0etkOuaTzkmtQ/u/o+Pd7ko69Ty/XBJ7+JpRz5czNH01SltYjtEwdvNKGYG9usrj637Ccoh
SGrHypxDjX71n+7suDr9SnYaku0Pc/HbR69NUTO7xxbYJbrxL7VDggAIkKK4RZiVAMoIGgwH//wx
0wSymSPp5FGfe3vN2SDHMQt6NnNEh+FKqeKtbxTenUviyT5YeG+oYrP4g1H9l6/WW3aStLu0FLzd
i6sKuhxD0OrTZGbKBEnVNNCdAp+KrAgR075/j8tQeXMEW54rTEg+IRZzlp+3V8tSp4sNI9cnXTIz
tKGTr+nci10UTl8VRMPT+5f7281xDmC7yMaDBf1i5HbY2SIIUApqxJStWxkRlmciaslBFHxw5Pjb
eF1qq0qyXWanfLExr0Q1zJouyyntiIowVecdDJDdu9zJ1bFF9/7cRkJsKF9CR3z/LsVfb9NlduLM
xYHzspFRwz8AIht6JwV9PXOROM9lsQaPM9arCm+Jv/UitGhb8jZMAnYJ8NVERQTe5FH/apUNqN/H
tr/i340BZcLam8zdnAOeeEZi4csPNAF/GwQOMAVmN2qsTONvB4Hf+n5QRziCZ/f/cXYeTXIi3Rr+
RUTgzba8UfdIGpmRNsRYPCSJ59ffJ/tuVFRFEf2NFrPoRRaQefKY14BE7EGAIpfhFacypaSZ4kxb
eT93iQ6bTsEn2HCUTYG3qGFmkPiiniIUxou2/QdTR3mElVq8Pv8Kjz6C7+qG74JVZCcstrbd+mOt
69K+tFXd/o7LUnFtWySekma2V2Lj/VJ0LwyLJiUpPAnO4oGwJ3A0pCk8EtRe34Zxa+672kbwOemt
lUCotu3tgVWNEh3qsW+498CXLHIaCSXQA7/vg7mK0EL2zKT9Bkq8P4Rk4Hvg9OFusgQkGR1llucv
9f6iZ3mPATnYI6DJbzv/l5zCQnEJ4YkyuEyxP3/Ihf2SCdRuabGF2NGDPTRjZASer3l/klkTeJHH
HiUz9hdpI4qMmAJOSrSCVt1nfR7RMvMGC5NGr3x1KryWm6GHhV1pfz9f+H6fqtyJnaMmkgpsdHsu
Gn8QdQ0k6OKmhWu/CLtBJR3N5Dr79nyhR/tHVfOqqKKNsMRT9JrT15NFvIgRibjg3y0+JG78Veq8
2ucrPdo+vEZbdW35gMs6M4tbPZnMyL+IWGrA2NwWS8pEpldjGNCNy8q6/5TlXvFj6PT0X4e78dPz
H/DonaokggaNa1IELG4AalehacXkXpCPmn8L0QjEzYh6//0xhnqN9NDnpDCtWSKO+tSzNQ/hhIsT
p2mPvGlb+8eM9uK7owzrcH+CyaPpzJDkdo/Qvp39WXi4W4I1/enZc3mFTySp4fR/nr+5B8eAZNd3
TdB/6j+1iX45ep4d24CoA+cyiknbh7pRHOhxj9u+r3HYBoBGjo31ssOodOWbPVqZ1I+Q43oWH0/9
/ZeVmfMojDgxB9548QPdpHQXlC1UD+5TdGtTrzii7dftAJatDZ8enAx6k4y/GEiCwFiejCrpIZXG
nXeJgxIulsZ0a2rzbNcNfnJ8/n7vb0HSrQCmJ8FGp6GyuC/iVOvfyJcXCMSMscIpGU6FTVOFPjGC
Kxp2gc8XfBBLeSyfARH3Lv+Wr1VDmUqIlPBiRAgq9865cwIEThILG8WhkjsP7Y/nSz56Ro8gY7BV
2UWOdfslqRuGGnE26xL0CG1HoGivtgmBQfcqG6GZLFgJN48+HzgH2pQuNSgYmtv1kMWe9cmqrYtl
m0AM+EUokc24kgz++2M1U1mKXYuO1H1bI2mnsRZ6b13mygm+G33c73xnrFZO+6OTgN6HQ1OIkOIt
Z2xmY6AEiATLRdRIKNdBoX3DEKDcRX0Fwt1pzGaLHOPPxAvfidsksNCHsDzfB+xnA/db5Gho2Ge4
9JGoG4B/yw1cWPdbUwXfTQOgtT1CjpCqLHv3djFJB9HMVEWC5apg/uvBr1ovFn1GD5SG1bGNsmhn
B1X4pUOZZFdD0ExWMsMH+9NEEpHOfcCHBHx0uyASBbC4B4rMvm1sTK6T/myWZnjGnYhRu9N8ff58
d+gL9VZRe6WgRA0YyN/iPOipnJwk6KwLyj7t1olSdG7AG+6SYYCbMJIbbPrEQnWjtz1KhV6+VIrp
MzD7Rd8hboaVF/7gejZpMDAk4vLieC6+8ojb4lS5g3XB17Zhau5j8L4BkwJP1cUc8iSHQBwayAyn
GjjWZ99N88PzV/LgxFJzKiQK4jmg6tQX+uWT2+Hsh0knTfxwhvCYME2/jLVs9nFdRSsP+yD+WQbo
VUaOPsAXc3F1oiFooVLamZe08PUrTBNkUbvO/Valc/Lv5KXTS2v1+kqUf/CGQY4DAKAiUFF3EXTb
wPF6b3TsS6mj5ouseNDNmEMg5LLJa2xlNz26gq9Ri/bNFoF27+rZQ9ytPLk6N4sknvsUHI/DPIyz
vPjM6E+mKPdRAE1YLv5ImiH8NPexOb//NIGbcWi3qjE9SjO337LKB2T4KsO6GKHH3KVD1LQSjQk9
H1qeVTLpff/eCYi+IFX4moSq2/WwKR5wkGX6JTWj+GfUbPeCibz2WsE/WLk7H2xTNeg3VXVPKrlE
hiLhF2nSzu2LTud2i+LriHtli4hyZMYImD9/rgdRieQDCI4qQUDQq8/5y5kIsnTuLcGtWYBW/xL0
VHUbSIBYLVkYOeD1GvjhypIPno/NSY3FIeROW25TaDEp15lvXiBw6R9k5QiafQ0Sfi4ap8+f7sGJ
oJXp0J3+/9HDYpc0Cc5uYRri9WQojI6D/MawibAG30Gfg+dt9eMPzRrcw4CwASXm5Hx+/gMexAGI
cj7DNk4DEMxFEJ6S3CuTUMCvjIdZgyNvKegbyjdob5ijgUgRyJ1sCzvLr1dOyIOWLtEWnhPIa4oi
KtrbTwuRuW7qKs5JgxxvgisYojanu1gwzRho4+Cl+Yj0JXH2OphGuu19/Lz9Ofb/tVvP3T9/Dw+i
AqNUSlygzmzsN/rJL9ssGzWdqlrPrrOWGf+yM4qtyFPn/cn8r6ssO6k9ckQdEvnZ1dHTcGcGo433
B9LQrV9U3zwn+DwnQl66pFwDcz/6zFwsHieJCRdckNtXbZcAOQOY69cBXph9nSRaDl+CyDF+Z2iZ
/2xHHS1Az8i9cSVpe3CW1PCHdgmFPIJbi3smbTXTRZ0yvaIDIU9+2ZjHNDUwroiStfv7bZC0iOy+
/5bp+h4coWUC0w78zcLu4urJ3MZRBVQr1j1JUWBy0YmuFWcs/LrwEOEVibnvWIL1PtU1rOMZ/2ho
RSvX+X3oAjfJ9Ef17E3C5OI6J+nJ5nAqimtK3l/jEyqnZKuT832ahDP81rXlGtXn/m0r6DbBEraG
wrMvwgnUqMjRtRRf2ngsjmWuJ/vaKZqdZ9prucr9jrKcgPaMImOBow4WHxaf1harIbhtqVs3f8ZG
UiLnyRFF1qdsIZ7HZrHTpwDpxOcH9cEjKiAhNzh4Hugzi6DRu6JLMZMNLyOqdJKbVBYvXRKX1VZk
GSP756vd1xx0ahgHs3cN2LXL1SyIq3iPgK5F3dZ/zdFD24eiwzAGp28kdKeua7emUGB12t3h388X
v98/jPMUI4Hn9eguLGJzBb3DGzChvDhJQYcv76aNdEQP0d4NNnmU1CspxH0MVNUNk35ajNwGd/RG
q0DDDmeeSxvWNFGd3DwOoFj2z5/q/gNytbo0hlUeCINpcSoGz0THFyPzy0RS/bFq/PlVg0h+ydsy
WCtpHq3FtabTtqHVTWZ/G/a8xMsFeKfpgtCQAnYUaFEjAQ5ZOVtrzj5YisJJQeY5TGC9FvlXip19
OyAqfpk6L/kTw638Y5lq+U6b53RlUz5eCkk9JoHgTpdxDlsOoaN41cPDqMaPyIqUJ7Oyyz3a4mv4
5wdbEJ6EgpyQxKqh5+0L9Jsew76gGC49kl9HXyKhXSQDmI8KlcB5aLuVR3ujQtzGcIexuQLkeAzt
kX68XRA6sR4PbthfMBUscNz0neQ8xWP4e2XXzg9dhsYxiqc+3ciC1okbcY/tRGEOJzPHcYZQLvCj
xXn3+Z69D3YOAYfKBTASPbhlJ6yQGMSZKbZXCB4grWFO0d7rwuwSIyiDGsd4RCD0nYwvmg4QCEEv
0yhW4XyZ0HeFPZQ56pwXCxXfPzQQzd/GOkY+E0mIg9HgWPf8GR/sKpUaACCA6+USdhZvPhjR1ymS
7tIgFn0pEUU+0+OfT57XGMf/YSkIMQAXqLWZ0t0ulRjd2Me50V4Q68opt6PwbGmRfYgpzFbGa4+e
ijBjqzaK6i0u9hM23B3qV2l7Gfuk+ehrRnAk4TW+0OjwV17gg03i0YimcUJN5DnLoWeC0obQa6+9
6PWI7Lwmg9PgYavqxenwIusJwaq5en9JTcONr0UODcqFivP2VUZBI32v0OWlGmbgJjs0T0KgaDne
jQUe1TGKy7igjfGR0T2CWFVg5eE/qLOIZmXk+yBSkHtxLxuAEulMLPKBrsvxOpYVGHBUfqdPLZ4H
8bmUNYp0FDkaQqidHebbd28k3yIwKVAT6y6vZ6+ZaDTMdnPxrGI8TnhvHRKUYE62hnrS86UePZ96
xZShAdllsLi2sOYaM8yjyM6V6k6oB/+UcxLuwd1N6Bho/eH5cveJh8PUi9uRoRQT9CWa1ux6ysbY
kZeAk48kPzT3CdOMkyirT5gMJadG+XWh8dOsnM2Hz0kaQAFME+EOeIFiYTlpOPRexsZJviDvkf8x
uE60Q4JBaSsKuX/+oA+qQDrU6tSQ+QIJWF4xKWmGqFvRXxxYWADQ0gy38hxLse00tGjNNBKbkmhK
fPQli3mkYCqivzKpZT9HI2vOz3/NfbjgLEEtUv1WkGrLcBFPqJqjSTPTd6uHaIcT2/wa9Fk9HfXG
qNb21P1HVicXFQdFr1V76/bw9rFMJzuv9YtRV/iZpRli8Dvs6qyvE0LiXwIX3W2sp9JsJ7tMrCAe
78MVY4G3aTZxkft2cWCBGhkT+kr6hRlJvfWaVPw0Bpn8W5Ua0jKB8gt22tT/890vGCg6CTWtFfhU
S5xlimCr7QxY80YGynJ22vq/lYXZ7PyoKVZ28oNvSYMT4BKtKjLAJYTIb5w6th2aU0OVWT9Lb5zO
KKegQKijwPf8qdS7us1a4KsrjpZN/1znY95+yIg7UgnrT5cIxPSBsaqDfnPpnHLQfyeMbwEGNBoY
mFSMSE2IcuUMPXhSD/g7n5O7gGphcQn4aPIWill6IWWqjg2lyGbAnGSDtNxagvZgKdBDTEMASEHD
Ww6VGl2zyD2z+iIAw++NYMp/L/BIwgZVJish8MEGpSnEXJDmFCXDcl4maf9gDz3yVMijAu8fteYC
5r3Awh6p6O+F4CBfJcelevdVxrwVaQWD+hJyu6/ewS+9IPCxyRTHOEBaeIQAX4q8ySO59uZ51yKY
97cI5JC/k2wL1hm8jGvZpPSKSLVYs8WYUMcWu7wUwSCK41zrQXGo4wxpx8LtcEKp6PquBLtHLxh8
lhq6Kn2HJYaTvqDoIXUXlznDMzWsnT8TNKM3fgcf0HTFP6UWrEEg7m8XHhM1CeAP6iZdTtKMUVkQ
BWFxkbXVvLhzIw7taBaQsOriOGjNmobAcj3gxqqrp1hVNPX8ZVZidGjquqNvnycjryIk6i2sLDG5
jaPuNW31vCs3akSlr+ygZTxQyzJaUGNzJRi0rHH1qipj+NLWGbOrpj+JCbXabWFJF0XsDu3YMjIg
whWOv4sZ4O8Hfxz2zyPS3bXK5kfskQYUWBNCwhIVLGuseOciMs8YCLU0c+uxHL5IB/zSIZiTWv84
YtvpHkItCMODQDsE/6xcZNHLIOix72MU6pOVXPyuQcdvomFjKfgsXCjokrcHK47cCBCrmM65qJ1N
FUXyOjJZ3TrQZoBSxLjdwHDd+vhK0cPLoqPAZ+29Ja36EVy1KoWDqQRG5fZHGNzwWgKb5DwA09l7
PgviKD5ePK/9W8fReCVFXd7xajka65Qeik9Pmnq7XGxPmBwVZn+O3WGUH7MiyGEnxRN24IeGbZJ6
GxRsM9ybsX5LJkaeWCOsbEf1SL9eT/wGYGO0JjjkOsi/xfWEbH2Ck4bdn/HJM/9z5yn/lss4f5VN
3K887rKHxFI0INl5oBxocC45qTN2f3ozOB1KeaWH40Td7F0KsJWr4f5Y02phfqjyCALYMmcMCqdk
Ej/0574X04vMofWiV4E1TT7qGx+Ju83z0/TgIyrtFS5ZVYrT97z9iEEKP7M05u5s8fWGL31WkY93
hTWNBZaHhZtfoLiZITaJuBdvory19ZXJwTJWM5InWyKVgdgMGE5fbCNXZB7S41FzZpOlGBWkdjnl
B+h1kEmy2kP+qtSSDh/KwsLIe01Z6Y5wppbn0bmiaM+Q6KgX9MuV2JVB7+HMPp9x44rM4NRLCvts
42MClR/Q1Jb+1Wf2p38tbfTyaKf7rQiGrZz13v/RYbdivA6z71vH3DUT7YeGyp44WD0a6HtNR77g
2EAwi+Q2GmkX/B2HMs0/Gl3qYdBRKSLUTz/Ajvlzg385YppJjBTne78wqBKuCYP5DMdkmULZSZCA
942YfSX1lzLu8INucbZptBw2Rd+X184z24NlJNpKlnp/YCzwuAqOR4RQVfztm80snKtHdwrPug6S
NKX22sbuVHx79+OxCpNhm6KO3bP4fhLr4Mq0u/CMcZ2ZbqKmU4JRdj/QNewc4R99F3D43hsz0wZL
WkS/v3d9ACXwN0gzwM3igXL7lLFXlSMUq+A8eyHcUCKV3HQ9M6c5zsI/8QiMdlmUdwGCXW67xk+/
jxbI2lDO0LqDSkg6ebs4snwCeZs5OI+9gUmQ7hQf0tovPvYGqo+1z6rPH/bBejRiEOVTvB/YC+rv
vxyWAKXbPk5H79xkNcbGlWX1OJ5KyGWN0CgAmqheyR4f3KyI5pBwUIYoTMPyUnPdkAS8Lr1zNLeK
CoLl+VxRfugTM3KvDi0kLOu4YpABmCZJSJ6nBLbqYMTFS9YEeblynB69ArDlNKg5nUpb6fYVyBw9
AIb0vAJ8KC5aNH5BMrzeh72evRRCS1aynQfLMSFxIY4BbFWUg9vlhjL1WiygnHM0psjitBBDqmhy
90ZkjJtJZ7rw/Avf53cA3WhaUL6bqru4uA9Gm3eJNU106Sr8DDazMPEkhQZv/OlWYfmh7h0Xo6/J
7r8iA481UYBnSXl6/hvubwRuA9aHsIjKxV3gKFwGyaHVgM8ajerUNVi2Z0mc49RAk6SMkDnMCXfv
HOfSQ2Wci/oj/1flpopmv2ztgiEXTYIhuiCpF+wKZqbHoPLKA8T+NXWL+6SFpVR5ouoTZmCLb2rp
9J0xjokuOIpr5gElyqjaOzo8zX2fN8F7wa48GX1LVcCjOKLmOLdPZohMYGhkYtDsac0Zw0ttUxZu
9gNv47XGxKPTCiiI9hL9LnasszgdIrQwETU6fNscZz5YGS6epYtfmTDQEJfDYG/TEXlUNOUwNYeJ
hA1vEB+eb58Hr5cbh7KaAkHBYBfPG+ZapIs+CM5t11WHYXA++dOcfghBoLw/FpAxkLwQ+Hm7y5ZP
kgfO7CBjc+55H0e/KHWxkRYGCduyz+U2j4rknaKTRB10e7hU6f5SxFNt3n7MZLYR6B80tNNGw3wB
8eDAzDfqE4yydkVX4sHHVA082kzMwNVhXOxTMxoKI8JM4TyLhj5BXTf6v6GojT/cPsMfpYY3fbGn
dsToeer0l9nW0u/YAdorIek+BL5RyNjEQLMob1TI+uVkimpuLWjL9XkUmk+jtkU3S2bZi19JeTao
8I/P98+byuttUQFljZSFQopRMVX27YJVi9MhPibiHGBfg2SJmxdadUGY3HO/zHhS8MBWWKBSrrRp
jm1g19rnEVeU+oMz6Fn9X1hrk3Nxk0lzPw84pGJgI5vC+tNLOzfCnmew4mRrh11SnEdzEt0hMIYS
leZEYma0SU0TM0/cB3H33YyMc/VkM0VRYH2PAw8Hn6Mh6yY+OHbWg9eHS2H+0LGN+xuNLXwWfbTC
vX0+pFH20S+rotskoSy1/fNXdB+hkTFmV3BVQLggvbx9Q6VVmbwIfn/SiPAYjPNnJqbjicFIcWgm
8Lz6GI4rucf9sSZVVxp+9DzVFGqxpqbZuF27GVquuDnuEomHs146Lh5XNCHf+3jApUirIF5Q6TH8
XjxeOhVlrBX5eawn85uNhUW0azO/GbehZ3bjUfQjGOVZEk9XVr4vx5jpQ9hhUsnZBr96u3IRRIWU
OGecXRSARjjrkQ76RItwcaEZkh18O8E8su4xcJ2JcSuR8/6zUgFCVaCxQ+OMLujt6rC+asm1NZ6d
vrCQ54ZLSCdh3Pd0dl7K3J8/lYqI/fxlP/iuASMJJms0X2GMLq6MDqg0M3fMqD1zjOtTX0IbPOlm
FaOQ3bz/LkRizbNQ31RTb+Zdt0+YRFhATEbTn/Vad/Zug2k4CU6wmVNrrU919zLfQGEm2gAeZQHD
rtulPJSbp7GK27MAa4mdZl7vMfsbXsdINy5lmmdYqmZrmNK7l6mwJ/R+mG6BEmOsv1iUutIeqqQ5
t2GE9j3tMOfVq6dAoJ8moq/Pv5zaDjdxEoUlMnLQSgBK+XyLJ0ymFN9N3FnOXTME+5H51msxiGAT
IVG2n2Au7qaM7NHvSuXUXdsrt+/9/aQKL4WkUC173AMW91OWAIvC86g+VxaEdWTxg6NdDjmq07OM
f0PVON9OzJ1sfgGu4jsMiWsTb5F3g9tJzsH/0c1nfsBOXmrWZEGFjbJvyHMxW6hQtJ2D/QFu4Jsc
Sdsvz9/53WWo1lLqIRaTYXpuiyjYOSYamyjxnp3JAsla4pyZbsoWJdMDEcU52HEdGisn9NGaYMrJ
dBiqIT69DAs2ChvSDetz3TgiPonCiMevrtRwta5oC332oM2/d/Cj3qnNqJJIpEbFS9XU0MtHLeuc
msZeV/3rwqHaunPkfp06ND6ev9L7hjJrkVywkcmtyLwX71SkSeg6RSfPGl847ZjOijKPtrlsG1q2
WjgZJxKCoNj7QgRfSdSFs4+zxGw+a7iYhummseqqXYnFD146iSWQK1Dvqsu6+FGoirQt1tbFOcXc
7TuQxP4n9X2sbYDt9Uf6UlHz/s9ME5tCU+kSqXN9GztEOTueVlnFucuLumE6PRrJLsahbf4Z2pn9
zWqxjlzJMU11Rm9jCGwX2o+QJiy29LI40bPBShzaZOcZYEfhbWYOTiK2Dq6FEyImqk1mxrmY4otl
4Vf0yXXLdDjUuLQ5r1NtImbTOtNQ/W3gtGNthWO00ZvbYorDT+fSBQmSSA+6/RAHAZpz+IANziYW
2JZ90b1xlKd6dkV7fL6jHnw7JYhLDuG7gI6WE4q4shqvHOscVG6VnErNMU+ZJse9KZyvwo/TlemD
Kk0X75B2MSWr0vqmoFzEQVEUlSGStDnrzPcu2dg219Kb1vqIb5Koi2Wg9wGe4Erjpl722mUcoLA1
18MZ65XeO1Phlkix6FiMHGrfY8gdamD53d2o4ZTwpUYv1bhE5GrISVt5mf3IZuxGPuIUPYTfaM8E
8W+pjQfctHOC0jL3GApG+P1lZMrKt3UUGLNhnumenWEkpsMH9VGGn+rc2jtJFrZHUPaJdoIySset
lGUNExDIgXlKhN0bmEELz9lkcz55n5C11VHICfNg/tlWONXihIm111+lZujxvghNW7zGgZEk+xzB
jmGbNDgD7XK/nsdvuW0j+ZKYZv8fHhTF9DqXRttd8ynWLGRqrXg2yM/jstQuMqiRG9oYJrIa2QZc
hxO8InkY+vQjJ6yInm+y+6uewQe5otJehjC9BHSAZeE3UAScW8R0x1MjzBGn7ihO8i2Umebf56vd
JaaAhIEckAujDsc2WCQWMMijKWBofR7d3KvjHZridv0Rv3rPO5bTmGT/tnWUdsbOx7jM2ycjBiuf
n/+EBw8MLBvCJ0xlOgvL+KQNMgeOPNX0FsbyuwWl4rvEeAbrU+xV/oel1Eli4gOTY3njBWXhTW5S
ynOLLLTxfYYwMfzQMjLU/0Z0uuxPz5e7TxV5tXATaSm+6QsuethDV6cCIIB7xhKueSkkjnAwXM+5
IbsXjFfzDehBZyXyPlhTNY4p64m7kLkWQcNOwajiTIU1rJzKbmd2rSm3rmYXX/uo0baI03S/xwHW
N88f9e4jKuoY2AdFycE6ZlnMk9a4DI49FyBbab94mF5fEqbVmFq2a/f6XRR+WwodQYi1ipu32LIy
jcMGAQ331MRa/afdBLPc47WZfTQRQzkX1tyvnMiHCxL0ldA7zfglTNKq4oY+veaeXHv+K0Tt+mXA
smtn+PM/haknX5+/yfv0FwlBAj6MEL4hUAB1LfzSF8GdZsZj0rNPla5ln4zO0X/YHcnEPs1KN0Y+
uawwS06HNjybmtcaGz1ENGqH/6y5f/5T7goBi/EOrTbgoZBwuMpvf4nuh03kN555Gnrcdv/Vpnhq
vH3h+0PafhCjk0ZKjyzXX+cUkMvWrQH9HdLMKobvz3/I/e4KKJpR1VCzLg/ez+0PCbqGAWaC5+ow
N9EmsmL9aDpNeezB0pzfvRTlo3LuYTvroGNvl8L/Fi97gR0orrd+Rdsmzi33d1NG7vidNM0Pvjxf
7y4Ao6KkpH9AaDJ/YY/drpcyM55GXeuObuoO+6Zw47+mFkcpWj/yGNsCurbfRlfbFsnu+cr3I1KO
EH4CQC1QEjHuRh55OfsSiZv2GHsN5m2IinxOsPy9alYo9rwisYPjisKP4bUAnQ0PycRq/tA0enJ2
uwo3ORv9UIAJxQ59OsS8ClGdc5SdKcyCGsvTvnM+OWKIzvqA02EeSvPVNlJvJeDdnU71FNhbQQCH
7c4o9PYFJsBVIhvTwyPvyb3GdV2f80pPtyk2EAdszdZUY+8A/yRAYEIQVaUWB5qwDHUkA245iBRQ
l23H4oCae8wI3Qq7HLnJea7N6PcRpdHuIr0wi37rQNrnZArAeT742HToX4Ix9rUj5pq02jYaYkr2
WmX3lone5HT8RsIHUgqUWUCNFzFSQyPYacdOHhs8Gi5GM5kbKWO5aeqk2saDlvzlFqa11+fBehmr
kCITnYddW6f424o0PRqd7u8MO8KRKo7TT9hw24fGcepdM1fZGTX/7AMehFiBopX8NWiFeQhk4mxz
guNZxI27cTBXPQAZ0U6YBk8rO/cuLqmn4/r2wSwhuLaUIUPoDwGhSpPHIvLKHfSq/MOba3glpLkL
s659GdGM2ult135gGBa/N0So5Wk3Ib6jBvDLCyiTBrLEY9wci2oCclon/jGW9bztXWutjrqPDoBL
mQpYpCyUAkvCqQHHbxSulZ7rQg9kvzOy1AsPgyPH9GDNVVi9+qabWj/DKC7nP2dJ+09fedl3CQUs
JE6XxeyHRAaM1uJ8Odmg57LkJ2T5eI2jqtniHtq8OENRXxqXg66183x6HpseLsoDQ+pSAX8pLj4g
4Cp9N8rOgTTbPtnKFqVxlMXdyjvpeIzMf2emWaTZtsxs2awpjd9dNwgBsbvUeATUL7ni7SNPgxRm
ZejhSRvQAuscD3x372V7+kzZytu9X4pOIjM8mjguAWUpERJTzLhJMQWnqnHzEy1E8xMKGt52xo53
5Ta/C5RcMjS+KfRUf59e9O1TRRMuyLoXBqcxS6KDXiAS5/eme4UP8E1mZvbe8Q7L0WtmhkZypOah
t8tlY4XZEj68pxyi/F5HTX2bI6Z20mKssjSBQPHzLWMtXiUzdBAFZLxv4wvqk0W2TR9TD21r0D7Y
wEQK0KFVPXwoMJzJDnHX+zXtw8JDkJd2WiQ30tNF+Qeev4N+zHCJdK/+YOuoy+JPgtAsjEX9QB7d
zT8ERel/lJRYtaazA2Z5pnxN97abudPRARowNzuMp7IP45Dp7sEYRRZvApT/623YjuOE69Ucjtpr
AHv5I6okdndKJ/iKW4S4mXjYIciGk5cKZ9zNog6jY9KGXkEJXhiztYb0WAQUGLbgO5TlgULuqHL/
9qv0DtbzdH6iD3puhUcp5be+ddwvVjh6W8/u3F3ae+B5pn6t77U40SxMgUn+Bi2VTMO2FwsbVLFv
fWWkyiKENHTjTzg22r7OWvNsxPZwUmIeh+db4sGaCHISoy218RFvuX1YDJMT4cx+/WGMfPcUJegV
lJ3wrzK1J0TGo2wH/G6NZvyWFf9y9yIBjtAqSyrAJuKVywI+6rneHenMVxo4tr7ve382seVp84oZ
mjHF/1QyHP6oM83CVLlqcnvro0f+OcLiGAGHFJ79tq7dptlM6IW+2nVdykNYxJ73EonI/+bM0oy+
V2mh5S2RGDAf8t55bGFTXsRTjZ0br0Jsggh75Vd0stp010+t53/Ra8Mvd7VeteKT5YvZ+CaHqi8+
eNiGZbRUwimrtmUOhrpAFDfo2IlKMD5CHlDiWoGxwwDq9DOdPfQ6tnrtCiA6ngjGemdETSl3HX5D
16aBu3bgHsm+9wKZug1z8+GMDP2s7xOuzd9GqHT/ZJjb/RtAUPQ3DZbY74t0fAFmM28ybozcCHWL
K6sK4iGYkbS+FoEh0Rkz/pymMHm1YeecpiS1VjLQu23GciSFJAMoEVGSLpaT4ODCEUgjgpFOem3C
3mY4iy94SNvqMHfOP2UQvZNrqR4ROAZHCcw7oIGlMl/APKgZ4dpeRSenz46Yqz9as5NX12JeGyix
vudH6S64ogGojBLAiePfQjV2e5QchEeTiNTwtY6d6YiwWvphnuPqCOh5Pr5zKe57AgXmhpjiKDbM
7VJzFtYl5ODwQ029/bsux2mDfVH7Ix/HNcLGmz7Rr2cVOAtfDTWRN4EfwHa3a2WFXxuUls2VWFlR
g1l2W1wcc9B+Wlpqiw0QT3DwQ2oFn8FXDd1WQ4wnOEo8WT/7GP8q9h4+KKfWp5MNAwrRj3rqjO/t
1BpruOzF/a3iilJZIngrPCTJye1vnaOKxnbdW9e6sqcfJdScv0ksrM+TWf6ppVKs9MrUo//6augf
QSUh0XUgudEbXgTPMmvcYijt+Qocp78O+BS/DK1br4To+4dSZQqnRnlZwgRSZ+uXZkfVCXwqMzFc
gVZkWDNMevJqCKf9OCYTZuBcKSsb+eGCJCYMiWkecR/dLphOPeiQ2eyv9jBPKIgII9j2me8cEcyN
DqWs3DV93/vwwJuENEchRogA6nK74jiVc6WV5M5eXOv6VlgonSehlRTbsWin3/QI06F+CrKVN3t3
YrE5Vgk0QUmNqZdRSTOQqoeiZlwbZ+53Wua6G0qq/9o5WFOFfrAS4xB1VBnBQ5JbHKIW2mVW5l17
dUKkjzZTDwnHsakRN4Yby5Xo8AaVWOxLFf0YV/IRGYkvXqcOwcpt86i9hqkW7jqT+32rSdBpf3SW
18qNicdlu/GHKf7Rt3ZfbdqgswNEWc3Q2qhMwfgSMQjrT3XX9vXO7pwM0w5T+849GFT7onW6yxy0
2Ja5RhIhqCalYX/wsE5nZMVAIN17Rd/9ZZeunm2R4Kk+IYBqZgfdniaBEnInmZh4zbh2Hu/fMix+
ahJ8GQH0w/C53UZw+EbHqKV+dfBuOxYIiW56L+xfmV0MK6n0/RkhmNEhR78HzQYEYW6Xkk1vOBPd
/2vl9f+VNcV+OHCDKXJ9unGEXv39zohPMQ9CBA0jpTtDaLtdLwTWN7jxgKZkbtr/jXgP7fvWrMfD
5EXTmtTronmg9g4XmLINBYBJkFtEHG+ywkRWgX11UHreidJGNYBjf3WqyEODv5/SA96eEqyxmc9H
S8RroiX3b5eWBRPnN9UNLjn1oX8JeQVT6WrCtPdqR/54kV1ni22QmfM/viud3+xSJuHK97zfOtwb
DFYAi6JcCB/idsUgK9Ice3f3GtbdvI8xwzlH3eDvozGZV6LOfbDDrwp5W5O829NR7r1dKnJ6344M
qikrzIy9jmboqbNHbkWB7IWOGc5PX8OS9vn+efPH+zUmqGucPiqkQA4H6YN65b+80lRWYeQHobiS
MecpCEZvKLY9Os/zXlraLD6g+Ob9AUMs1EH/hvV8FHpk2lukvotql0y2yDZyrnzrNY0H7yB02Pgb
2nmeeUjrMtGPeWjKfv/8Vy/3gfrRUMuwKwULoeCftz/aLFAgcCcYZQn5Yfqp7DLf2DXQx/4ScSzE
xyEanHfOTpSlKw1B+H0U5Qp/vggisz86fe9O9TXJ+vwvch6/2GmyFS9BmnbNIQj76ed7n5I7SAEw
6KXD5liCiTw4sPk0hs1V9nX1YjazfqIJLr+nkd4h4GityWcsC1yeENgHMQupXJD8S8VovmdvVgV+
mxE494gK3EjaXeRbRXiuJE5YGxeF0K/uLLTtYHbz93c/LQBDVAhQaaTlsRSD8Z2S7tRg1Nd8GF17
39vC8bdBJ4L4ZRwqfZ/mDj/k3WsqhhOwN0Y19FIWAU2ZXheh52AlNuXVt2Q0azS5W1/fOEZTfEp8
rfn8fMFlOOGOVDMY1YIlIb4rqxvb5Vo0temqKLGnnOn7QQZAKbu8WasF7s8IhQBwKCIJPYM7XJ/4
P8rOa7luJEvXr9JR9+iBT2Biui+wLTeNKJIqmRuESgYeCe+e/nyg6kxrYzOIYV+oSyGJifQr1/qN
7+o1WiHDdV9oxq40TbmRo6segjz4NpGVXHnJvdQzQhhaA2Q3037Pt+SM7+gNuOnXOaKX4aaCEt9u
+9BsvlhF9FbBTVzR53BjBmLPFTacOM9b69wxMh2A14d0mPqd0LOPPcyybYek3k3SteZKGfNZve33
U5L24DQR4FA3nWk3i8jJIVzogZyWB6n1ITRiXjXZXdM6buOBvkqhUelRcRgKHCW9IM+NZxhaEAFs
buyfbaiivY4KBTitvh7kvaMlzsdSqWrd8xE9fVRrV8k3eaYM1JthNTob7KLTXRAj7wlOWml3QQ5f
nARTlYebMUBTbxOKIvvw+uJcXu/PnZwz5TN4Avbf4oQjpMOztSurQ98q1V1QxyHwZbXcUwDLqQlh
uzPYZHa13EwPwvXHlav2vHnUZGZdSBSzSa1RgOFgP5/TXEsb3aH+tB8HOzn6eqafRqWPdwa5lmbb
K0qBBluUg62wis9Boq6phC9Ab78+ANAIZA2OeuiPiyUsrNINEvB+e6PGTjXXISvH2qQ+hCB+t9gg
T7eD7ljvGj3rriqtDnYlKM9tbCvFyqV8fhD/+hDMd8iDzRQ6vuZ8JLIybBV3clSswn0wACSskI4M
EM5ty7o9+RCl78tWBHtYHebh9TUw/+j/LHSOijm5Sfgx82xnDbXFGEy4bwO0CPVDIuzgKfEn/6Ym
fl+Z6vPD4rkVCoFcbuTtSf4ss4tpJCe1NSfj4Jg8yjGq1B60Ua+2buyv5SnOj8G/m6IAT1BOnZin
1vlY+gCppAhN4xCJVn8XKQ2XV6UNn/1gcPbT5K8FVBddI2PPQwO1K4praGwtBtBRusatSEAdoryD
AKNCd8F/VNn3pAw2r8/V4lSib6h8clkSHjBbMOwXO8YKuMUxCNQPldU091Pb+ltNcRwPhql2UJv4
e5KFxRXv4+EDvoeTF1ihc6s6UfJk5xgtEd3VB9YhwAhDOtuRcOs02tid6yKO7qIwUx4mOwG51KPi
XMEuPHSBk8F+nr0lkTHY5XZbvn+9T4sS8d99mpUxOIjmR/GiT5pVj+SYW/1QopP6yO0cIxEgpqOR
GBXZZ8DTqpl3R72rlE2YTuKY5nZFDVapdo4xomXgIKr6+jddLCGGeQYvUtGa3wDLYVaLUDM6yksH
x0isdwgvv2/GejxWOYquUk4/X29tufnnSSU+4FIjI8ogLDa/tKeByqlhHGDjuE+Ji34Za4BEtVqr
h2IyNa+ENPY5Ljga39wydScCQIToyAEvn8lJSHwGn8Q4FGzNU6iBlYmN0PeEKMZH1YiU67Ce9Ctf
qdcKUJd9hutAIgSKI+cd1Y7zTWpYfkWOdAyOKWnirda03d6IcfCTZsrD0qnkLk0z7HpbY02T+XJu
ia3p7qyibfGoWIx2V1h5BbAtOU4utKZCCrmTlhHeJg7xGZpcazShRXtU0mbbhDlu4RnB6bdoLx1M
xGaCAmKQUUCb3/eJQkyW8bBzXPSOhwmVUzKr3fH1qb1sloQWxDXudRYVJMDzAa5EhKiyXWnHzDcU
zB8x6sIz/btZ9sM+moI12NfiKqeXc6bbYVIt+KpkC8+bg+PQBiaK0kdcyKpt7Yp2l8jO+GjkUfjF
UtzmmAyOvWWkVS9jtlfC+sVyem4eqTjnl085/3HevI03VDui0XBMuc9PLSBFr4mU/lAW8bsoa9Rd
GiWfYS8a+9dH+fwFT7aHJAHYFiJTbgBO50W7Qa5Gbh2Y2jEt/eijgyvkxkz64B7JM/0wGUR3VH2z
ldj0xUZJjYK5ml1+lqeTHiGE57iZfhwqy9grme2gxMCBadYh5Hsectuy0dYMRl+YYBRn2C68TyFB
XGhgAfW1p8zUjyGosgOuhL4Xa1p5MGLkKGyeVRvXb+ujL6W1hZij/3x9oC+XM4l1zeBpDCUMharF
JdEj9apHk7COaD8Pu7S1so0u+vjghFbsTWr4NqvAeWL5SGiDBP5kDy/Q62OkG0lfJvYxpnKxsaXj
3IVgOGB5luhNrlzrL3UO8SJudbwC54f4+epF9iJXpq61jwlr+Iidc3Wn9zNosjf7PzM2zkrItyAc
/OodzD64FZy8JLwXu7WU04AUSiSOE6QCr4yN6abo++xRl/6cE9aMQxXa+UFPTYzdwEoeRu5AL+bN
euiyZrqJfb17qGNM1XkjyHujyLP7RkARKTQt3AAFykChqIREvR/02dtCyXlqeJnxJOP/wWYs8Y0k
VztD+jHOzVqf3VttZm0MDT3esmrX5G4ujxWO7dm8REXrgChdP5+YqfO1vBadfSylEx9dHUKMBgrl
vq9tkAcwYjcyjZx9VCLW+Pp6XwSVz52Ew8YVBdBxdqg9b9muuSFDBwAPxinWp8nlA7zSKNHcyTXt
6fW2Xlh+5u9tLfZWgVgrbuONOIpAwylcwFIfRWufbCgEm8rsxPH19hbWMCy/mZkOFAxkGPuLVMV5
56KpaG2fyvuRq6l9UIruPtfaZKvXYfPUV274vXTja70trKsO0RAPZbZhT6Ay80+Vcvv6x1wMNHhz
MODE7dyWKBIs9p7oMIRW4VQfB6HYG4SdrRM0zdvQrY3Ht7ZEkDsrxwLDxo9uqcAL8swUCtEt4Tny
Bko8Kbu+EPpVlOj2Gw8UCmc0AbWCwaX0s+xU6zSTLHNXu9LtMrvOm/Cr4hTfo3TIHrRMHXdv69hc
piOEnUmIZEsvtBXw9ylFkBomnCPb3FS1G9+4OWaNaZetGYktrz6a4pHAlTeDwKgSLu7brhorLGZY
GJFaj14xNva8JqZN1vjaLhyNv6rMFCsPlOX2eG6Tl9BsHgghTF2sEGuMqUiatXUVor+/12upbfEU
zTeRXUW7ZiLL9vpwLg+dub2ZyUROBAAQh+X57qhTJP5zXiVXwMnLbasVxkYdwA5uR9Kk3zoFNXp1
yNwJbl7HVn298fmH/5YNQOtgbpy2wTpzBSxLzKqfi7YbLAsMZal+NopC3bZ+hSvW6828NI9kHXh0
QO7jf4sjR2aF1bpOb11h1Kbs7XH8YCgwd2KBLDWaKsFtGYhy5dZ7aR6pe5DsQQXqkjpjo3xbNElk
X8WGE1wjHt+9j2034Qgf5UbPevWv1/u4PFnmofytvWUewswL3U7IJF3JQX5Qq767QaVw/NFFwllD
O7zUFM8MOjefYCyb8yVDTgmiXdXDYynJVKWNzO4EF9V2JmOsnGIvjSJUdXBioBVnBZfzpmK1z30H
CMCV43dJ7Pl24GzKKE2IGxC38jo7z1fC3Zc6x10P2Y5E1SyOdt5iFtSmkaqhfYUZRHXgoFFuW923
rhJwqW9uCj2nue7icEhrvIrPmxpHo7XiKhRXWpR9T1NjvFNjrLMKvxhWhvGyU9QE5riCQhzPpWde
y29FuLbrnVqKVlxRPQjfQZM3sCrpZ2HG8m2QCt64EGep7YApnDOdvLjPO5W0sRz9wBBXht6e7HR2
S3b6BoCaA1hNQMs3Qnv68Prav1wl1HWgSEKDmXEcS7+dsZ0wJXQm/6oJKt2zobOe1Eqbyf+1eQC8
+TaZtec+ziI0JOAgN2B4trgXMr8bhpoI4cRdam/HvAruhZkYK2mhZ9Wc89PRnWtHhM5UT0nZLJox
tCC1RnMIcAp0s4NI03pTT2n3ECnj6PVx1t0VJSUDEfvhQ2lG8YYQtQ83qJdHu5hfvLru9CNEnJba
pd6JlVP1Gat38X3EjtQrUeO5MIgxuwFlrlRTrmK7C7wagMB37J+6m6rt/0wlwkdKaht7SNXG1mgK
sbGy3D1YVl5vRz/UT10/NMd8SMyjHtfGLCtzXw4TiNAyDRDXd4wNtcnqk4Vb4QYTPQ7uFBE9RbGD
nW3F9vck7u1bxLKSXWGa/a1i9uIqH7Lh2BW1u7UqQNR9LIKV+/KFrUSxHiDynFFi2y42rbSzmkC9
Va5Aig6nNEQscYxz69TwSlwZ4JebmlHuFAUofS2uZplUtWnJUbmyuKDv4J8jNw2W5xR0ebXS1MUN
ac+oB4qUVAQAhruLpZYi9JaggRKdRFeH2yhW9Cs3rFVPhLVyZTjQ+EwT/ajXt+1F/2gUUBLFNhqc
rYbOjwp4gRwjxhCfUB6rD1Fr1QfDibpDbsZrt/FLTZHynLWCKeqR0j5vSijwXULbj09KIzGiGezh
tteHZjPUWb5CDb84jOjV700tbsc27azRGpwYVTOn9apQy3djaIRbxv+vIKCA+fogLnCSHEZze86M
uOIaIV5cLEh3hC4rSvQAu1Zam1yRchskYbHThwmLH5EHN70FysPKhdiPitEC+lcmcMPIJ+ixlr9z
0dp5GoOuQAeGh4ks0uCtIS1fKLC+A3bC6mISzgffF3mhxQbqKxz/2bu4tT4OuhZ8Tmlz75qpfJt+
4a8RoVoBPJKiKgvMOG8Pg5egRwo/wWCly/dxPlV3cd6iUZILxUO/oFS8Xg/LzUTolnuDWcfXNk5w
KwHggiz6/BmQcwBpQVUB77dE+elOqeZ5rSYn15gQblRU9HGHYpjMu0lPIkyX0sr9atdd1JDxyaZv
te5TYHHh3pdvPbNmmOGzEDjZbygmiyUJnB6d18JJTq0K3nAKkLeCvJ/tLXb3SlPLxB2rkUIzYQSU
Dl6fS5RF1cgultjwnYok1e+CLBWeBex8F2qivx380t44uCHch3aoXvsBPl+v74YXNt8zGcsChvds
cX0+9QOCgrJBQuyUa92wd2o1PMlYrXfFKMdHi6LmSnsvTjIJIq4EkOaziv2iwX7ypyLr0lNnDwYL
POnBrkxN6fWuHVKOd0NrM8EBCDZT2uobOSCbw6Zcsz98adjBQc81DkIgaxmS+0XldmgRpicxiOFx
AAS2D3BNO5lp+yd/0n80FDfd2GMdbewGY56V6+OF43WOKsEu8GDmvTNPy2/xZTOVwegXU3oy29Qn
aVQ7d7VdRCfAE2vGfJczzBLm5U+mFBQteZTzpooO4n43uNlJKcPRk73oSQ+7yle0Op/0NkrW1Jov
0kcz/hyQNbhEgjE4m4vTC7IZqFnNrU+DFM5GjRFZrBERhrIUSk/JcwRUMliAauumu84w2gPSNM57
yo/WR9GZazXZiwVH6EE+kiU3y+QBXF4MdZk3djoqw3BMRNq4XglE5JhSVN+w1Aq0QabsLmIcrsai
Mz9T5i8PUaR8e9suIxU65ynRhGA44Cvp53PgVLElewlhrDXcAUx4l3qWkOE1UhzD9SDKtfT4Mjoh
Nc7lQYaAy4Nn2TJQwMiYYCu3tJNr5tbWBP2+NfSq9fAl0tHi0NNNEuT2yvk9hzy/RbdAVGbJR0Cg
RF9cJEs5JLP0GwnwXblxRmmc8kGE90qjdkj8t5Rlm846DhKTjizP1xL0L7Y862DMPGGU/hbH9TAE
pIdG2HJaYqknGbjOAYfA+qqTSEdXyCR6jaqFPGxw7nt9Yhf5GPqMIBMJPLJ48wm6THbH6ImEHdWc
2xpc1DbpNH8f99Uba5RzK2wqcIA8R3kmLmXdrVrUjZtP2e0waO0xVBvDC5ohvK1qddok2qRcvd6r
xen03B75CoPn4QyAXQa3GXifPrDG7DZ1RLy1rSo4VkODDfikr5V7X2gKNTJyInD5AOItMUbwz6Mu
S53sllcu81RIXwgv69ErdcvYWXsgzlHr+RJ1z1pb7EMA0pNSZ3hWUggxxCaq4MC2vZ1SxpePBPLG
PTd0+VSYlXuLoJjh4eSsrcSfi/N4Htw5r8DlwsEErmlxPPYYtiRpKLJbWZlZsM0QrNrA0zQeK8O8
NpUMOczXZ3N5IP9qcQZykJud0xmLt8rY0GUxMsZWMI3XiTXe4jPl/sxbpTy1+Oe9dzSi3CJ2Pzau
8NVNYJHpQAg35+OKNe7kAt/MyTT3nyc670H0Trgizs/CNqzrGsvj/DaZLIXKb5Xam66sTfjXCYC2
JmY2Mj046L3INoqfNoGnQTG9BVJc76zQRFzaIEsYFI79ZysRmRSIAxhbPxu13crAvbRcNPJM7Do2
A5N2/qlNr1E2V9T8tuswsEwg0qL8H9gb4ZvqTaQQqTTg476UTm1+qGVs7AKnc7qV6Vuc5c/jNT8x
UWWfU17qImBK52jZie38Fr+sCUREb3UUz+3iYJVd4vlxo3hCT95YT/7VKixuMUtp8VRarFJfyUTn
ZMxSkBjiDuDqp3zQJSCXcdp1IEk30gx/yFJ1PkxVN63s05cOBa7K/218cWX3fjmgLlHntwWFvLsG
Ab8t1Dz7FOnF59en+KXNSPilszkgiCFZcj7DTqH4oSzG/HYs/fwLgORkJ5K2JwfERe1lvIT2rzd4
eVUhAgDSjpoWEh8X1YrKjouWxE9+W0Vl8a4KsTnzI7s99GNzj055hJipMzx1zPTKmf7SMgLrQk1P
5XFFhea8p6rRj7Uau/mtgrXMIVLLaGv1kGS1TITXqkApfwpAhbze2xcbBYAsEGaklr0kr6KATA1k
DORtGLXTY2yL4sYI8CEUVWbtfTOo3keFvaaNvISNPq9d3hezTCLgMO7N867KVPWDZChYPmFqfh3R
4T9yc427uozrh1qzfuKqat85tfKxhMJ+i3FHRRLZNtbY0y/1Hl0PCAoERnMN7vw7/EGLkXEp89ss
dbW9OdrtdzV0qUz3afRlcC3/ZmzbfmWenydyccfNKSmgnCSJUCJeTDSgBCcZR9L8eoV8O37qymPZ
WvD6nXj4YIyq2myCUp2+ZmZq7QEehQcRuSNTIuWV78tiT7E3vGHi1vI8LwwHWtWkf7noeYksA/HC
prDa2ll4Sy0HgaXWGbfCqoydqFBFHDXHP4xj2h/euALnS4ZwlO0GUuSi+OkrRZAlOPDc1l0YYHQF
pNpTW4lJA8FAdtf1LfIxVmWvzMJFX2mWsJtfQB4R8y8moQhMxYIQHt6mjab9THGQvgKukpzSvP8U
zYeaMYxrseiiTWAIkH/JnrDYKK0gVXG+3IqhTow+LfN3BdYu0aHynd5JPVC10pIbynmiuVf9pk33
rt6M9ttSVjQ+53ZRGAH3BFN36bYeT2FGwkq072Q5yWvecX+S4YK9NNSah7bJsHIpLs5toJA8LikC
gfuYuWDGIj3ZFp1tSdNqYDI3h6qFH9lbCXLvGNwcwS4a96+vIpeh+21P0RxQfICYMw+HQN9d3IaV
FGbuGr35oGKXthl0XjBZjAiAjUIbgeI47Hq1wnE9TPObRPbK4+vNLy6Nv5tnSfGSn6+pxWoCQwCX
24jMh9qY4p3bDd2VklUqcMjR3caD/mT1jr2Bwl1tX294/sGX/f5Pw4t+G3VgNGFQmA9OnMhtjfTV
+1jXnafXW1ku3F+jCyeGjYJ44zL9GGDyYJZFbT7EbqJ8qjqojAovzf3oiOAoy9S9ziqjW+na5Qpi
StE9IkOB+BEo2/PdUrl1EqjBZD5Mjez32MXZW7sB0YwFmuVlrr+G+VjeSs+T+KzrjY4GO3WpIZNG
IsrtyTYfyq5oN7lmlxvcz5ChN+S4hS4U7O24ivcpoh5PEkXbjR6q1fsS3ZaVFNwiupo/5NmZwSCi
nG0T5kn/LfeU1M6oJVFsPYR2kO+stoxOeg2Pe5JyTaHlhUHGOAv+CqwnoONLcSs7SEvQYL31MHTt
fSk67WQElvUl7RKQUmIo18i+L6wkCj+kUXm1gnhd4hZyvXb9qWqthxFW9THPWvcnF4Cy7RHm2Pnm
6GIDaK5xJ17YnQYSNNAfZ483zr7z8cS0zogTvbUfsM8DUOrGzZU7tBCOZGPeTj58ikTKB1MdxjU/
x+VdP08l2XrCyDmpNKPtzpv2e6y/2lyzHooRCmxql5RwTTTVfRCT+9FXMa5MgmhnCeyGKJW3ewkG
yAuRpn3nN7G9C/NCPdZBtQZcP58HcCNc9IReM2SdFx4Pk/Pv0uIkDMnV2N9nooR7TbIz1a/9SK1K
d+sbBoDfLm/i7s+slYH1NrH+58ZpFlY0uCdoJkv4WtgbZFdxL/s+FCLaJ7gwnBjEcJvYYo3+fH4v
/GqKOgXkUzwVBZi5836aMRGLYwzO9xGY2iEVWrXv9XQ8unaL9IIiYPa7iap+cHAA82J8S99065IS
pXHganOyDWwJDKnz9q1UG1rS2/EPOUAYObqoK6r3dRl29sekDLXe9xRUA6aVo3ORUJibJbmIMh1Z
W259RKTPm9WjMh8bs9R/THWmwJBzQzvZIURll1cirYqu3gIgUttHA7qhcw8MVI3vxjoLa8/UfSDv
CEj4u8bnBb0Sdp2fN3zR7GuMSjfpbip86EOdfxgRF5A9O1J/gJKEXmMmibaP/bzptladlZ+cvOjW
KPjnpyl5bLjvkEfJ5s+46wuwpKOg3tcJK/xJuqPGKXvoP+BGOHhaloXf33JP/t3UHIjMljcEs4uD
O2xaNhxO9j8h60XGTey2YN2gNznpk6bH4n7sQiwI2WvCWpnx5biy0gHRQ5IgQYcIx1JngNw2XlPu
EAde0on2OnJy4zCi6m94kbCVI5ID+ZrS+8W4AutFC4i8B9aPnKyLqex83KAyN8Q2VhGU2ZWgsTZF
wKneqjI4vD6w5yc4A4sYzXx0k+ug6semOl82CmeYUJqyCrzYsv2jzDPq+qnsvbHQonf9JMx3SKYl
Xiim7Ph60xfdBGI7p+VYtLMSxrLpaurIE6ILidO46Yx3gTv6u4w3yzu9pAj4xrZmeL4LkQv2FEic
ZeG7jpQWUEvu083Wj78gd1jYHmix9iabardeCdEveobuEdlSiFGk+/h1cTYmWkzSfEr6kIIxMENQ
Rknm1XHqul7PJbXS2sUU8vqhtoPrFEcTCpOL1tTJDKZAT+3QUwNT7WkNtVCvskLfpP6RWskM5oWV
4FqjvDVG0/n0+tguykysIUb2l3ID2UJquovN2ZO5TY3O8EOPKoiuIiZsxOO26DMnPcnBxderkkGM
abdaOd9DB5F/L2lc9VPT1M3bPL/4ltnnd9b2p8Q4OyEvviUkWp6E24vQa4URHVo9ba4bWXRMuchx
JJrWpBguRp/qItksjNsgbnE+LDaQ3rXBQGISskLeN/UDldR2j7iU4plp6l+FiWzfB7bRby2CkJUN
tAw10DeejXnYvXSb/Oh8Rf8WzWJrIion62h6MOLs85gVD5gvGx9krlI9Fvp4lSA3v3JgPMsA/edh
RKWJmItoDxlR0qPg9hY3YOdHXELSUEPPJIavH9USHvm2GrIx3/B788mww0Eeh3TQP9tNFr03Mr3N
v9qp1t3U6DH2niWT8YOl5pHmDSIbi5sozs1PgPasW03Uw33VhpDWo8DqlUMN4XL4wmnY3zQqlONN
Q/BW3Qs9SNpfj4P/+jb8d/BD3v/qQ/3v/+H330hsVlEQNovf/vs2+lbJWv5s/mf+Z//7187/0b/f
dT+qpq1+/OP2a1H/Y9/m3782kcyX/+bsR9DS31+y/dp8PfvNLm+iZnzf/kDi7Ufdps1zc3zz/Df/
r3/4jx/PP+VpLH78649vss2b+acFfNYff//R1fd//QHh7rfNPf/8v//w7mvGv/v8I/tx+fd/fK2b
f/1hmf8ki0ngA1KT2x4q3R//6H/Mf2Jq/5yFT3G+QSqGX2Zz9VxWTfivP+a/VMv2+T/1f6L/ABuZ
BxE4QHRS/n83z6bmP1P1j7zN7mWUN/X83fOp9p9lOMec3FfYoPAzSTRSJDhf/EUDFjyyEmx6XSVU
IHuFVXE/JWYYbYugcYMOzMyQKUgglLUS3ehWkFkHS2TTOzGJNADdOhKYElQp5UE38hIntnhq0MqG
669tRZazofSOSlkZBuPHBOLeZ0cmeE0ofiI/oiMfW15LoUgrvLiUiug3bYBm45cGCtA0eX7lmF28
qSorL4MtTlIjPyT0u+6DZgcy2fM8DI0CK4sqVn4maWvyfjI7yL3CUwdeKdJLlFjXUB2I9DriZIdM
vemNQiY3jh+3xr6s83DeEkp/m/ZRHm6nVNX7vUCeE21UWG/1vaVGtnkVjGFo5N44VdZ4KsYykV+d
BuL1BnMmAwXVXEROuNOEkqRAwBLeJAhIprDu4z7r/ZuwbRo/51kVVViB9K311ZdwPJ58F58HdZNU
WNt3XmRFSh5e84qX2Z8gEMvuyzjUQ/WhSnpcXorn48EDoJ3FnhsmerzF7yU0sg18V7DMuMvo4Xt3
8t0vQ5YNxZU/yA6tlUjaNsAYoCxxtTUsZUTiOqALsb6J+WFasAkcIDXmIXOist76QZEF+8oggMja
rewdVkbqxUUVZI/uqCEXysQIAeE/9nT49kX3UwUga4U7F4tE3dwiGR+GH5Tez+zyMMVhgxR4YGS5
6LzOagajuUlLmfA7mZd+8k3v0m44WkWc6xHc0cbMjrHtVNHPsjUV/TFAeJtqvECCBJ5p8gGBrOZr
LmwAdmGq5lu8UXwF2f84vS7JfcRXskkp0IoQm0IvzoX1Cfh0ZRwDFxOcUz7bPWKWoI/+Rk4mDsag
SN73/lhvG9Mt3xctAtqeHcoo9Ore1t4bitFcNXrX7/Acbj/oRe9+atSs+Cu243d6VYiPahAjpGEn
hvleGlX2TXcCVNhMozWlp6tt9QmL6Kh6N8Rm+qlQB/WxRBV1m3eF+5mII7gNAh3hbqvQrGpTWq6s
PM6lfR8pj0aB8zBKQen1GKV245mj1XwBW1i8T8Pe/KKbVTyQ5TEbHynXKNjijmjsSdpqXqOg+ZT1
enSd5KqyrxV1Y+RFfuWHg+rlCJ97zmCoqOpaPycTMnbTgT5AjuipS5t657S6fWM3MT8CmPdD4OQP
XW0EHnzB4acs4up6HKW+k7lvwpIxk50Zq23yWGe1lBsXK4TOU/WyGDw/QUt4hy+Oal8LmRrhJsFK
KjmVViTc6ygCioGZY984+8716+QuRdcNeRC7CLNPrIO4/45zrkvSpe599a6j0F9uMytQ7M9BjAWj
F4+DiDatTC1r04WTn28JTTLlbgLHPG0Ubi/xzlUaYe90MGqhJ6ck/JmApuuQmreLh87u3HuUNKu/
EHBphBfyxA/ByzU44+RTJD+4ilPZh1hXOj6iAoLyyXXBn+wqtdPUnZ40EyQMDND0+7pvwmYjY62p
N2qg6p96DW2XHVWFsvL0vkBkN6niROxDk9P6a1aHSXVK8LGLj0oxBRrJF+Fn+2wKA0N6g9uH3UfD
LskKBEkn9Q3eEnF4UxaOVDf+UNWo7FeA+9Ifos/1+N4syqLYNwZ2oepxKqtxegTmgjSGW5Z6eo2H
TMbo1CTfA8/oOncNtDVfFL9fJCQESZhQ3wRZTI55CdAP9UFPLIHpUEU9OdzkIlbltiiq5ttvN+nf
V9jvV9aL7cDqn7NllKaWsj1Wrw2TQEUXCJhWog3Wj39pFTDP11s5jwmBudEb3qpApJFn5kUw//lv
MeEUDF1q95XvDZ1rHI0sjvauTPMHEAaDVxZJfTv6bIrXG128AH61SiA6x9ykHp5Dg99bTfvcdZgh
39OzXN80ymAUXqYGzc4UZO1bk7IrAaWSeLJ0ydNJxDO9AojIn69/x/m769dnzJJ1uH5QGYFudN55
N5UiNmqLREAefMQrLrjhqqX05YzVSrblcjKfybfA2eaKHo/o85Yczs1Igj7ymiB3n6zJ1/ZTPWor
8PDL/pBVIVWvQ3l7Jsict5KLLO6mWvqe7bIfakS0tmGAoi6mvsXKI/KFDiEQC3TxGfNrLymg04gL
jGXnvmdVvrwmTf4dK9Fg/9b5YYkQtZGgBv4Dbeq8PykZtSZEntMrFZ/gJzB9f9P4TnOvo3S2JuH0
Qo/QMGQtzsr8xInzn/+2E+I6hGkCpoSsUPlJUTsfMHOyBi14YYaA0T4XE3h/IaR23khhlYYSmT0O
pUYseYC3LdrZ2C0inZHLulyr3LzUp1milfwuaT4Qf+fN2SMZADahi5Jy3e71qnF3vjKlu9enaf7o
309E9EfI6GFgyYlIIxcECLd3ezM3XS+0JMSgLkyu7ZbNXSlde+Jx+f3NzfEswLoGi254/0vjMNE4
RgTaReD9qUQfh9I0rhXMBq6r1pV3xjiaKyi0yyOSdJMKXBPjsPktsxjEYOpjtcQx2xMkbz1AVl+B
wxee3Wl3o13lnt5lKy1erhJaJHvIhc8xZyx5gkEUGDjy0GKpS7mfRDl4XBEuQgTJGnz/xc7NhwZk
Akriy0SpZeZ1l8aD8Ii+h32S9P2e/F/7JBCu2QdaHH0QNVWCldPjpQ6y+Cmp8fYHYbM4eCs7BV5n
tcKD4dodUNLGt7dIyn1doMvw+mq53ALknTnd+RWeExN5vgVEwAFI0Ot7WheQjlXQAwNC9zaNml83
CX6XFBZmhgJP2vNW8sapE3ITrPm0C/9KqkQ5uFqW75ox7d5lluKvnIzLLTdf22SZUYGncMNaWZwj
sR+koxOXvucKUmehWSWHNjLHTx3HSuuZ+F2sDOPlOpkLNwAIAODzll+WZMEkKR05RcfD27zz9ByW
Jk6eInlCKqc/Va7bJ5vRLvu3UT7ngaVdThWydIRdYLLOB7YZOq0a24QroM/MJ5xDNbwKXPk+Rzbs
26ip3aMiozXG2uWaoUhJNQz8J2N8EReYgHzwAif72kQVliLw2I2/dFwQtq8vzctdQAZ2LsKSjphr
I4u+pcRewGF018MwxbiyxuA7Z5A8xO7wNiXgX6NImZFwC+AJvNn5S36727pYrcay0lxPqlr9med0
VXjmVJtHq0OuYmVzX65NYmMSIbAIqN3DLT1vbLCDqtXsmsb8FOGVyd4otfjWB0Z9IIWxgn+8nCpA
9Ohe6BQGqNIv62uxwFVjUnKX3Ao6DfjUy61iyTW80ELZbR7AuRmXEixhMiWlxQAizDsgbYN5zehP
PfLjdo/XRjvq7bi1FZmjJT86jCkuKuEnpXOqaVuqdd56hoLW5R40V29tdD80M69FaUmsLKQXB4HD
FDkhvu0CgWrx0vRrg16LAqiE7bcAQmx/DUh0eQTAAaSyxW1P3Yez53xenaJHx6XNHC+sYS7ICbmc
QDWSrebUxeMomvJThHjsCo/9smszzoXiCMuXa3UJeOkV4bfdlOAXwrAeMKHIkORKw5XT7Twpz/TO
JSXYL1SIAQSCXDrvmkgLJVFQpvAwz6y+WREgcw8lADJRkZ6V5bbydUu5C0vELG8sCor2W7fMXGd6
dheGdATSZrG8xFQj7WVTYqqKrLppseWNPLPShuOQj0npTU20Blq+OHtojy2KexJBNOo8i03aopod
hf+PuvPokttI0/VfmeW9C+jCmy2QpqpYiaIT3QaHEkl47/Hr54mieroSmSdxq3fTveBRq6XICIT5
zGu45t0agcniTz0og8Xl7UDvfVGS0dloPVx8RpodAmxKjxJlTqjA5wusVloH6t40XKUb1Z0TdLFb
ltOrHykxCjcqQTztLVrc56OgGzHYVaQZbpam7UErSuVopHrrKaWqeFqaVz/qAEj47Vv8MpkFtooU
jpCsMBh+zRkoli5oBkTd3RTavlso05fYVD4VjuXbUfvRyIe/9CDydGv4GJXmJmNBRJ8vg286VyLs
pjhEiIoq6SqU6roF7P2cGfAvjGYv6fJyH+Hc60EZmN6aNWU0q+6Sd3Xbj0epVdu73jPGWv9xexFW
35f4USClhWIH+bwIhM5XPlHKAtTfkgNVKmy36lBloBY+bRQrro0CuYeLAOYtvKnVXLM0nJcqdnLP
mOrZi2nK7mibKhsfdHUZ0Eonq+BLAg8F734BmIwLdeQiGhvPWQagZkVgOt+7NrYzD6hdM3/HXX5M
Dm1UG9p+7Ods+X57LVdHU4wPU0qEPITj5IriHn7xWBsqfI1oqTpPS0LpPS/HoLqlZk7qQWp6SrSv
HY23DbgkwDPUeonGz0czKZGFxWR2XhfShsBeDxtsM8Wm2DWt0d5i2z3HiS+2K5PTafpwWgCdQJvS
VzfdpCxBE8Pq89CXlErug8EpaEE3LVzLQU6m7gE4EkYirdKY88fa4Qft8d3EONN08B/0oRstyYiS
zzCY3xs5UKydPrRdvaPDp3wcIDtjd4kiTpW+S4sRkdM5UnprRx9a/gayqkGLPVUq52AGytLRgCZy
Lr8ECcCg31/xn57cP/W7VTtw9Zf/v93B6mfxoWt+/uxoD/4v6AkCGhTKUf/vX+24i67gh+804eh1
Nl1c/Nf/OTTfi79//t+XXcV//g2/+4SSqf4hAI+UrWgKCr8KrrjfjULJ1P4AtoVZAiJRiH9pAqX0
r06h/QdBHy1tMiHxhgn3kH91Du0/CNcogAnQKvpsZGP/+q1n3+166/D8OAo9eBSWQGkTGCDKgfn0
+QFJp7TtJm5eKH2KCsYWPetIA9CMHuhWhPUcZ/z7dPweC3wNmrgmDEZIsOdjacbi0BagVZC0y3hn
tfu8aVGTw4bV08rJC0drdoshpE9oOjigdm40Y2RHB2lyEUnQj92vWA6Nuy5dnJ2Np5Urx9FOb4pH
K5WNw4tv+s86ndWnz2/j5x9LI5UgHwsnoS+8Osqq3VntwMfbIf/zKUyXlBqyLSxZo1PpjO5UDTIV
ZPtPMzOknVXfyfJcHJMJ2EfeCpsCSRu8quf6rjX7rzSuP1o0MbyKymVuIR00GVDVVJJc7BelXVqm
2mGKh+4YRtYDpcLJ1aUq2xtjYe8SBExaROjDClpZU3sjTTQUYcr4ANjrgcLuG8hEOy2OQZME77Xa
mY6BIX206+DBoDu5f16YV538p1tn+gwp8L8XG0A+/mLHXNwCb79X/ff/8n+O/0XpofjJ9fkbcSBg
Bc//6O/jT+XwDyHPRtjN+0OUzxH/ffpRUuFi4PwSGCJJS1D3P4dfkv+wibkItoRXq0WaLm6kf46/
pCh/mEhe09IA0MnJ5EJ5xfk/3+Y8i4gBCCtT4dsCVGEtfjZq2HRPoNUfW5pBidtpnfSrIMa9e7E4
V44Tk6n+ffSfh6GeTnZOlRFHtDX+Ow9wC8vayn6Uuir7UwP9w8HtSh/FuuJzKCn657JDOUdD9fBz
HZnmq/JoMTz3DkIvJLjcstzH5zePVDpNaxRGeCrkpTvi8ZDv8ml8f3uOl0v5HCHCtYf+wp0u1uBF
ZBPJFm6YShidEIQPaFrWjceTvEVxP7+wf0+FAv6zdbL4U/yKF6NIyxwGeGxEJ3kaJ6GikO8Xe8Hw
xs63TJKvTUhU4YQ5F4/E2nUi7Wu2NfCjUzIn/d9OaUsY7DY0q16/bsh1kdLgBXbJ+qAHYsxOz4wm
NGv3qPfKLjC9bqN7tKZdiD0AMJvvz9cBt7OuEsVDW0rKIEen0CmrEwWFhbhTzg5loP4EswUsrzXt
vdb39gGbtXI3YNm1b3LTef1epEmGeBPVDACt62Iqihh6II08I1Fr9Q+RnRu7HgzOt9uLKt7t8wPH
LsfjAK0LkO/Uv8+3iTMXeTBpanSqU/nHSAXCdcwK43o7dmd1Mne3R7uyUwiu2SdCrYiEcVVh6Fnz
Jka2BQql3h972o68gtMrpaievyB1bmhPz7aDa14bofVgqnmTnDRwAcfJAURQ5/PPUQ7GV6ViHDJd
JrwiQ6KDCy9onYrlaaNkZpXkp65Ig8FlYBSzMcLcuDEuPpIQWUJ8SjjzcMrWQhlI6+apbVXcGAjL
7EwIij/MkLjHpA71rlyS1zXMxLRgwgpsMYVS9t56vFnR2rFpo/gULHG6i5KycyXN3iq+XGwGyqKm
TZkCeBbruNZhBbwz1naiI1IBoPl+SQiEyirVfschZ/DElwHa5Xl+HoZ0C7oNRJ91wa5E4F5vgFqc
KhMQcTPp8i5R6+lHXJTOIepC9WlehneAr9pf1dCUT0hhF0CFyvnwyr0P3UbgJajTWuL2Wr0tsYEs
qRIV0UmP9Hkf9dKPQIqn1x4wJPOEurlCmZaC3rrClLUYudYxB4ziUr8PsNNDEhKp2VdP5WyU1VTK
NgxaxDSjU6emjhepOn7do73FJbx4wXhSxOEi7gAQjlT8+mqabPBBZX7KJUBmoTnO37IIJyVhyvD2
9oSuDyUk/6nqopki/v6Lx1IuAVGVlpyfkHozP2haBOBErcfuE/ggU994x84rK+J08Yo9gwaAWyMD
sxpswU96Lq2qPOVN9nYi87qvJx0fqW726OR4GVxr1y7Grebc5XFjWCgnHGpxi6ypX1o6T0MXTuXJ
VkIJiwqMFoFUpRtb43IlGQW0quh9cLbXAZyNRWglKUZ5qoENVd6gSn3+pl7aIPTmrovD+9sf7spa
irzXoBIv2IlrHDnAlaWlMF6drJbK8h5zw+xTFpl9cMjtxfZDa4FqJfXmacKqfouwcHktE4wQc1Mw
f0abrD5k2Fh6qSHGdCo7DI936ZRZoZsVTfI1ijLtG2jFRNl4cC6Wl8gHX2KeT+qMDKueb1Q1Xaa2
DvP2FE5G62YyOp4L7oWeESjGhsjfxX4RSo6iPs6zBjFvHQdJcpxYZlV2J2GW+ksfY8WvZDyeN07D
lRkJ9gVlY2Fryx/nMxrnnopCkQ2npVfwJUbd5pD3bXgfSkHw5fZmufheoggCroVUXRB413uzdNIG
ln3Tn8D/t7uMj/SAEqCEfK7U3elKt6UedGVqILbJvp6FvKjWnk8NYHNloDvfnySVCbWVA8iwKUYh
UbglwX9xDsTUqD1DT6ZsS/pyPhRbr5nktO9PhHrK91HOEk8KsbefDGv0wdWASCmdwdyjx21s9aae
kS1nMaQYHE654HKId3x1DoxK0jPRl3uqB2nS36GPJyHehhq4/S50imY6iOxUdad6UZbH0GlU/SFv
irKUARk7U47LKPp+Xq6A+twj9ieDfFWbTAAf86DqE7/tNSJRTR9l6R6N4kbbGU2CNFyuhVOyM/oh
+CSZhUR8PGt6dpci76zuGoTV2yPgX7ApQV2Bc+6nWJl2cH1AcYOjToxvTQIV36uCfPmcAUZO36Z9
TDaGEWBrvimCNgYaHE5pVX5Q0PxIXbkaNONAM7xPvuMhOnYHbVD14C1o78h5ShOj/WW0jTK4EVXa
6LEo7Uq/Vwun7971WVjVuwU8PbBeYJyoNHe5nO4wymq/hPliWbvclu2QwlGQOe40AUJ0zVaLcjfK
THt4jJWsepTlKfvUdRYiGAmpQfzRnI34XsG2W/s+aVR2/Shtq/gpgp497/G7s7+1xPOfJZXM4bg4
aRchrTfCh4NnFfSfs7SmiTklU2LdT3YQSuV+noNAeZeMilG7ZU6h8mnRB2k8UIC0vmv6rNi7KC/s
9B4GH7z7YOrt5a62cDJHLC4uQ6RtB8hbAybD3f0AhjF3i2ZM7EOgStMHaZiUbFfJdfIFG5Iqcp3e
yst9q1eY3mi9pue70Ani71UkU3uvZQO3RGGsdC+hUZzslLaVW7d6ZijkadD+FYyq+b5Dbdbec36H
+FHu9DLaV5Xu/By6zF48Gz3n2Is7ruhjEAV0Thfs/vQTXvbGeEgXa1T4FS0Hcw+7Tbeeck2iD1BL
WW/9FRmZnrgSMhVh4haZUdv7ylq02Cslp/zLhC7wl9mUlepJHWyEg96OIRX3JlYnuH+5rH6byIOi
n4Jbpd5JsWGXmOnKWbufBmxH3Cg04T0tk54aB8vApvg+oMLoHFojHRWI4Sk0UZcsKV0IeqJ6eoBh
1Jr3aQeoX3ONzO51N3aGbtwVXa3JWCfIUgase6Qv1KZd2r0xMwuDyyFrmv7bPCs1LrfjqMWHGC+2
eE8frRofsK6s29adNWMq3tjGaLLwksF2TwYocW+atsjSk2FKnfJjBGZdVPvETqLq1CNOPXplaw/h
Pm/rAKFALMvjo5EElfTdHPKycCvLyYZdqcpldhza2Ok8nCXMd5RvIjvyYjJt2TWDOjTu4QSDnKQH
XTbHpQ+6Ch8N/mGkn+042y8wi0KqomMkPwCI09FeGOCCuDPPVED/Sa7eok0wmq41UlV6apumS91u
qFT7S5hlaT641Hua4tOiDGbwY1G6IvwyU+seG3cCgVLtClnOo/6+WlJTo1wCWr79XmU0Dt+nnPb5
Uap4VrBUzCk4dPRxgeAnyOBWzW6JxvLHQIO6+0sOI2AuxcGa4r6R2YujYaRu3Kdy7oOl1JYjinFG
9pmUO0Vxe+QADK1bQ8nPnTcInmvHbGa97hszn7mxKbKN5YeqC2tp1yddX74d88RZ7ros1bN3utkY
jifVsSI9cLQcoQUfDvEdtA3N8MwGt5knhOLH4u9pKZbp7dzAjdjJUlPak5fIcTH+nJu5HH6lMZSd
905ahp2fJPpCpkwkg4dcI0Xqz1yV87nj6jOW5eNcIE+wuLIUtsNDDcmo+TsrJ7l5K5d5Ee9kNkGy
byvE4h7yuaeHBlgjey+1Wmwds3HR5qNCTy2/UxJF7U8DYZ1x6NosLH/lNcbcihdxPSf2Lp+JZHtP
HyftMQgt/W9lQXPoe8C5Rpq8leuedlgSgowubGVM3CaNO+0uATg179IiKY3KqyID1copwO3HVe3J
/DJkUj8+cuFZgWtHSZSiGRKmftlOTrMnkLT1HZV851Me5TZ3tNSWPxynqFTX7qRleuOgSm66E+rk
o1tOo23sCR1y/S6idye7nbFUDgbqucVnU+UoduFh6L+gqjSLO+ZGrbi9BkFoP2ZJ/I1XQGtc2JF1
4VVSj3tjA2bJTWuK8ztMS7P8UI+Z/HbqO83xbHgxzLQvJf2j3kXR3zVyh4snD1xEj7XiFNycNnf7
DheAXvY7Aztbzy5iVOBZl1LezfaEy7rVhtWPbmwDZVfm/VK5UzhTw5qkSDffouq+NHdOPMdK4U1S
nXaHIIucGVGgxYkemymSx9AtG0WbHpMOY/p9VFq5ucsxl5Lu7YnszJMbTWu9YjCbFKxGnXW6iw+C
0+IJmigQ3Ht0ZWH15obxrm6ghnuh0hfvK4ewzM1TOZ2fopyXflfWBtIufWGHzdumzuAwLbFqWrtE
G+fY5SZoS9+ptJED3owOnU+jNuu7WBmV4Dha5ag+wB0apHe5BlzJxfak+sZDYr7Fa3IGmaCi7eEm
4dTH+4zQ7RuNKDl/qLMx0NxW1ZLuh3D7fcQVYLBqN44ydTlyvxiJ1/VpOgBCTeO+8/BVNYrjVKud
6cG6CvRjOhC1eCj/ySquiygmulzmReVqUxtEd5KNEcUBtN1o7jJryBDdaOvOlN9Qxhpn15EoYxwa
y05+zYOaxPf832O4UG33qW2qqYFKNYnnJ2qmKvXsCpMeT5/KSd2lsMiQZtMbzD4Lra6dvTXPlQHr
KBiwsWqVlmuiNaOqfTMVWfXDELHJ/TAUVuEmcZRQFJnCCncylWOKw16paPNJkaewPFRLwZ0VUGnt
j1jmJhyLIulgCSWE6btmNKv0Hox99Cm28kZ3tbK0PhSLHGNtVdZ1ebT7wPkB60dN3LZRRz5eF1AW
buC/fE9NpS7uZsLA4pAhh9K6WtglWxjGqyE47AoqxoggaGvarVZo1aIG3DWjnbJTYulLDeVxLwXz
61D6ZPUiCLbBY6Akg/2UsarqmyoejFpn9SenyhcPxUl2k5FrHvPcqiRdnRQpNjBbgVheS6AWYzkB
tDP70zIOJdGfLH+RA3l5iFu98G+nTCvljudpUU8BAwroWyGZWSUWrWoOYxirw8mWcERE9M5O/EUy
0wfEfcOT3CNtdYdsisGFFzsBeqxhrv606qZ4qptUedcQQW3JtVxJTMFuUhEHq4Zv3LqzUeGNI1PL
GE7zWDbeEoz6gz7EW8by10bBcQOxEj4rWLTV91ziRQJUxCjLkKGKUvfgwqkk7m+v75WUlNYMfS46
dNQS1qJScTR14CeN8aSOVEtiqhhHuUlQRVGy+kvftslGU+Fy6xCmoy+IzBwNQUrK53niOOM5gcby
choTKKsJH4p3QRJC/eqWBfbl1Ng0QBOo71Le5Y/zoebWKsol0+UTsFsyz7xtVcWtNFpSO6kercAD
cJ+nG/WRyzyYRBNIFMcQQBjiteeDhoDPa5wPnJPeT858ShSjjY9SV2TN/aJhN79vh64Y3mYOj/Ep
A1O+JVd/Dg8V54VCvcDRIHkDeWENSe8jVa6VPpZOMFrth9GqlKc5l0hEWwUMddKSIANrCOItja7L
7UoCThdCQD0seCFruFRkBFRXyuC0sMv2Rdq0blPy7NzerpejADERTSkBLbQh8Jwvr6wGKD2XdnAK
YEIeZl2N9paIMG6PcrFJbYjpSDOg5yKEVtZ+qLCDq0l2BusE0RPyI60rj1CndvmM6sb5u5jQaqhV
PU1uM7CS82ydrLFXTthJ2E+Uiba0Ri5HgTfDdqDBL6Cf69K/DcG61ovROVWJZN3XPV4+AbnQRi30
ctko+FOJZAvSwVbXBd7ByeCYZE3oYwA5enOZq+SCei1Nbob/4qfb3+jKlLAbEYJdXMDcwuL0v6iY
WwMSwmQtoS9lodw8FXTt8xOFVv3wynHEs8qNhQC0AjBqTTtaMPJAj0LhASegPsByUr4VWrRsPHOX
p/Z8lNU2MOsYATCHMEHL5a+9Xkx7FfrDXS6VwcckyUZemeSVQqPANaA2vVjB1YldcN91IimPfMjm
toszzF5pf0oWxBUrEA4Idtgdb6/ltQ1CC4rKvHBF42Cdf7N06uxYJBC+jXdL76npmD+AplXjO6HE
8vftwa5sEPT0OF6gqoE/rcHcszomEoKJkR/nloJ7XZci047I7q/bw1x8OaqeuIQxGZgPAjp3Pqc2
mmJbiYfILxAn9JOyKkke8dzplxxdJHRLZ1fvR+21RevnUfmCfD86wOs+NoW+tCnnPvKtIijuUavA
DiyerB2SFlsRrDhIZ8VVMRS6H4QIfDSKu+cTpIOhKFW3RL5DVgSZUE5PM5aPKCcsgeo1ahlv0O6u
fTjCHiFWgkQZUJ/zAfGMJZou1cifcs36EtqG8jV19PLVF694RXioBFmDCa52v1xPfTVpVuQri1q3
d5JRmcGTM+P8/NoLhPUTNXiAf9SG6U2dT2fA9LZBlD72a0Or79WsXfbanDSvP1qMQn7B/S4bqAqd
j1J1bYRxchv7AIjCOwRXF9eckuJkZeZWiHNtQ7AdkBASmAAaQedDZc1MAW8cY9+Qm/dd5pAHFmiy
tHr/lV77RsvkypVB94eVez5bZFDng8HORSzJmGO/aDP9SQ7H+u8FgRJPm9Wtbsm1fUfcxn2viM+1
7jcVWZGVWpeRXihaSBWlGYL2k+RY0fDx9pVxdSAhrEq0hmXjutmb6XFcaJ0e+wFCf5QfJcv8pMmj
0/0HW1wAN3iMSQghX56vXUbarxdSkvh5mfafkWyZul25VFnx2qAMbC6NSJ59wgt6oWLDvHiKl7oI
1KVnQ1iR0e9C+CyH2bKjD69dNVrdFrQVcK7iK61GabtoplxSp77dTBOCLoP8mJtptoG+utxvhKfC
3c1Emw36+eq00r6RnYbiid+GWfJ1iYf6YPQlYKQMQ/WNXGFrLJFLvFi3xM6wQDSX1B9idXkHHFHf
la087qkXb+kFXm45Qd8Uhlk0yOCNrYbqUVQKQnRH/C7Xgk+ZhPABLTnrtckd2taiKkBazIN4kfzk
ZqXpTZwn/pDGrbVHNMzp3zcAoQbPSRdb24g3r06KTwUqFKw2j/z5+sE6CC3Qydx540iBmvq11yn9
FilM3Jzn7x8YIS4EzpEAC8mrHaGK/MLouRaCIcakeQJ1UBM9G8NdI9vlY2+PyWOCYpGv6+XUHiYl
t1/HG+WWECMTg/IMizh0TW0yWqSq9LlOfKul6UcFcQmECE1SflZCKCW72wdN7IWLCT8rCNBPBWC2
ikX1UK/GSGoSX++19kBRjqKKCQ9G19PkwUz67k1YtOpd41Bhuj3ylQ9qo8lHCsl7LP5z/kFjROCd
LI8SP5mzbOfUSrzvR3Xe2KXXRlGgaEFXFf9dQzZwq6AdAhnLj4HLfTblJMp3/I/xlo3o5TspqL4o
zgpYCK/yajYBlffAmFhHSRuXD2anVx/wKg0ghhIjVnSwtrSrr9wngv8laMxETqA0zpcvt+ZxCUcp
9qsWrOZsS8MhayXnoaM+uXEZi9++3iOg5sgpSfdgoq7CjaJYkjrRg9hPQxQtOBMhsMNTNajypzKx
BrgCw1aB4ersxAfjDUAkYf08j/QTs1iKEx+ytH7IiXsfLGmS3EaztsQKrp0AQWbBeJNbFz2e84Vs
4o5kbOIe6+Mu+2BGNUpfnZQ/jF0h7yCLoyHXBJXz0KIptr99BK7O0mJgJkp1fu3yN9HYg/obJP4E
d/ub5nQJYHO0lyraowhgbxyFq1sUpo9ssD0NbrjziUZRXs+4yyW+3duKF1RatYuWNN0Xg1K8MZEo
/Xp7dle3zYvxVtsmrxr6LLRh/Bz3Tqp/2c+wR14on5LkgdZ7jh1alm+k1tdWFBK80DqmYqQKWtPL
V1YrkC5zJNFoC4L5TZBE9ugOUV98DSIogBt354qF+vuqfjnaauvQBaE/n6iJrzRtpe8moVAIfCF4
m/TJdCySIgIVQV9y7uzecltLKz7DONiKLFZE+X9+BmQJUTgHcLfOSp0gWpwxtniJx5HyWJFZxY86
jWhvdJZGA3EowyHzChPYA034cnzXGGrwto+r8C6vsDqcGnnBOrwwtgSLru0AFS1fnjEuKqiq51/D
ttG4g+eHujaeLfu0TMYW+xYET8HIqH16HAvrLx77aiOnvLoJdCIo/lnRiVltPEqhQdCjtOf3Rusv
ZaF9WpJA3uO+8Urj8Oe3mkyZKEsgs+Fpnk+wtiVsTDruDm1achdRaOzo5kE+3D5I124oUnGAJ8+h
yRpm25VtWrT9nPglhXofL/v2Q0Yr/1HVx/z9YnXOGy3QuzulDsINVN7VlYSKx7dDXALqz/n8IGrK
VVsoiZ86qbF32qXehwhu4rr8WsfT56UUvGphz0khf42/5QHrY8LwFHW95mfusFW7tl5+trWmfqVS
MR+jyJ6/lnaZ/wS10W7Ayq6eIVSUUC+nTCZELc5nmslhzd8JUr8hJzhKUt7BglgSJ/LUqWo+pFXc
fbZyIwN3NCo/ptz4OheDfqjsXvvQyChHIsQ0Lhs36LUPL+QRUA6mL4QJ9fmPQpC0oZNJiCSXGqWe
RlGWA7as3Xd1nAcKC1nxjSZ3+16CMrixIFeHpkPE2wspGz3386FHLUXFT6b9ZpXBaHlRYqGuXmKz
Eu6aXMZ7TwJCjYy8nFrlLsuxTjre3vTX7g4cn9EygQyG5Nlq60lIVZMMtNAMYZs/1YDD/oSakpyU
SQp3+AAbRycatHkjS7v2RgL/hvZAwUOc6fNpY+oI7RSxUD8r9CpEBVkvBZYikp4G6nr3WqFIG4f7
2hFD2oNbnNUm+li9yii/TikAi8RvNKUOvRHPCWeXISwQQKnONqWZri0rBHeSNoGZJvI4n+CwBDKS
3w5PVtTYjDPWf+E0A/LQieLoMI6j8ysi0/p0+2NeXVaIdoJNjFbTWusDokVvxvDr/H6YgPcsYYaN
pAoE6Ci4df1B65X2z9tDXltXMlPIzSRFCMyt1hWjxnJOIA/6/aQVT1YUTsidN+GAzmugp+/+g8EQ
lAfqK+ST1yaIMQq33Vx0JPdGk30yerqRh3KKs78Q6w2j/e3BLrvkzzZaQMGFtCH9v1UVenKQWHVg
2PptSR4jJXhUS/TN9wCEFg+tfm/IdOVdjBjOzkrUCBK1RbE6bC38jSeo+rd/jjgS6+yAjgkvBLhP
ig2rHSW6Dr0V5ylQoD79GiCx66dlRBeNeMf2tXSqn/o+DUxXAwb0aNiULDd+wSXpRiwIdxVgYF4q
7vDzTY03YlMbEj+hSVvdc5RWnh6XwZh3SR0vT5XtSLEHcO5tp3T6oxRbiiujUACOfRy38sBr9yaI
DKrWpGR0FMVJeFHmgSce1Sg2p36iR/aBPkSJDMkS1m/6yp4PfR85f+tTnp2qsjS39oX47usvIQil
cPdRzLuIA9umn8MMiWi/yOmGu9xa+pfOTvovUmck+KDMbXvUhj6y3WWsusrLinoyABtAwt241K7d
MmRTVDEgD7BRV3sCVWrUYJY+9ZV+BqAcN1TDPT1uQUQhYZT2hy4Ng1+SlMnLRux3bWRoyEh48Gxe
lkE75lVI3Gf+IlQ+3LAq5GjfS53+Hrt29PCxtMRtzujmrd7utfsGMqpo0MCexvLm/MPrk4NS7yjx
chhl9qhgHuXpclG/H9R4S3rq2hyh/7HFCMyY6irtkMwF8XHs+nzYsdohmLrCo6hl3oMzkN7gY/Mp
KQZ5Y12vT+/fY64i3dawATZXRerLVMbejHP4Hmhb8QZDxvz+9n1y7a2gakmHDTEGMEDil7w4QSUg
5VoG/OYHZW1N7qim83Ksi753PEstwt4de6nZiHaujgmPDaq0DoBkfYEEjgajZa5SfyxAh7l6t/SY
Q+g6ZJtUc/Y46Gw9+9fuCQJKEVyhmWGsa7STFPd1qqmpP8WGvA/ySo89tQjqO1VNzTejFUcdGngo
pEtOs9UquLp/iKgoq4hoe22XEw2WHA4q+0cKm4dSDnwzmQCRmf07KQ7a3Zxv1TmuJspIDfzPiKsL
Gl2mTLGnJPULFQaATui1a6s62ANgaR6sFgOkxSq+5urkHNVuWI4YdKgbV9K1QiBW8zQsgHIB2V6d
T2q2SgtWOPWRPzaOsSNXrm0Gw0aN5epnReCVMOc3+fJ882YLMiV1jtY4wnXpwaC277apae9CaYge
ByAyh6Gb7cqVZtgDt8/N1RP6Ymjx1V+cGxOduBi4Lc0MelmS65hZ9Gdtx0B/ZUvQIG6PdnU5BWFd
HBranasvGsbt0GBck/mztARoig4DkVVVj9NWdePatMBtA1dz6Kla6x6N2lGQV2KRmNmVUrqJaUzd
gfA2p6DQyLB6bs/r6nBE44IfZlKcXt0+lVotcRLa7FTUikI3LrL6MzD+9hdGWniT3h7s2iKS24lG
mujUCDmdl58sm5JIKhaJq67Pql0L48hbyina2JNXp2Rzu7HraZ+s+dVwm9oydOLM7+hpyJ4edYV6
1Iqo+zC2lr1ljHXtKiUUhEQNZhJR51VwKrX09Jy+yfy+1NIPnd7NXxvNib6g6KHbXksJ4T+oMj3r
zNIRf85VV8FGUCgFoghL5huWZBHj59VxcDqg8RnkGq+MZv1tHbTz3e1vd2VVsclEqVQU4JFoFevw
4rh1RoC1XkGwpS9aMLpYd2U0D4FLuzaSbxv5xbUIF07kczIO7Bc25vlo3NiB2ahUf5qsgHk2mO1D
jHnRfT0X8xHxT/XQqUH+mACErlyjkbEo1VvrS6a0xcZuuvJ9EeSmYyQUwpEJX83bbAMp4wbN/GTQ
MQHpmwCAe5DLUBeaeNE+dkXTfru91Ffeq2eFO9T2iKyBW55PHncBrpVlJKajzvqXUoaw7ppY3ueQ
XJ6AmAYHKDwYftwe9crhpGwpKI6cTRnA7PmobVQ5ZT/JfOBimaVdE1kdIOtRtdP97YGu1Z644aC/
UuQRCi2r2ArQs4WeaZP7UzNjd6E0Dg04Uy2zPzF/JV2GlJTcJUPtJYOR7Akb8l1UhxByEew4BVlb
35nFJL29/auufWfRNcM+kqwdxsP59JfGCWoy6NwHBqXsu3qIM1dSyhrLGVu+B/y+5XV/LUhwiGcp
/ukk0hfgbxW70CFfuKeIgNCcLzrHWyoMskg0RsELw8iGBnAPiQ+ShsyKfZSltNiY9rW9xlUpdMCe
H4HVu0Z/CTCDw7GmrLp8jOvluy3hmIlPpfWhMmLzwHbbouiLnbTK2xzcRqmTo+YM43q11FOa6dJI
19m3c21+34eyubypKN+jhkhNYYe2DXaZHS4wXdGHs4swkrZ8ev3XJhyklA2Omab+6g6tRqhxxsSp
npS5Md1qLHRjZ5Ae/rSaYsAmdOlx6b495rWlxmIAMSpkKoBur7Z902j4cupm5rdSNvypojh2jxOn
frLmodp1mSzdRcCPD//BoJTrKTXTeEZ653xbT5Mxa00X5r6lDuUeCqp0lLGJuFcyub5T1Kn7OqZS
t7GpnpHK6y8MTotiJuUQIOrirnnxWEhZF2SdZOS+lsTlZ4q9Mfwla/zULOV4lLUQr+V43sMkW3BE
DcKdiRiQR0unuheKiXt04fVjWUE/vr0YV28e9Pwp7BNyU8JZfYKglGLubPiChQ2jbZA6ZweIaBS+
UxinSgrM1UCD5zjEc7jT1ZYmaDG7IM6xN6rnhvJvlGy8q9fuHdISMmlCCDRMVj9pTuZqVKM692kz
WyjaDUDfWZ1e0Khx6OWVGeZC2ViIaydQtB1ENs2f63qF0pURiqMqvEksNQ9GU6v3DpCZe3C59WEy
wAw4OKl6Qz7hTgn7eN7aINfOAsKjVIEJBlFrWV0BWTxGRUHX2Td19Al2Y0+fzh00DVYb9Krl6MyR
cWJzeTUcdeRPKHyb0MddLpXGa6S0fkjaZv4VTWBg3amxyx9BF1Z4kqlj9uP2phF79Xwvc+pEhiO6
jSoNx/O9jKZMoycBgLa+ksfeg7yn/Klljb5snNTLAAtmgehncjNS5Fx3INJkQoJD9Na6mqrdzF8a
PIJVXz4omQXh+tWzgusMml1sOwZbbbsaoy7YcybQw0w3w10dlfVy1MN40wP8yvKBzAfawy1A8LjG
bWhVketFTFfcRn7R1YIy30Hm2lIvE8/U6iNhfgNmk64hQcVFiUjVWmZLeYEGOJKMsHAreweMJO7d
ItaiT7lU5NkOxr8g0stOOny/vZyXB4rXzKR6I6CCl+L3NnEF0LA49f+bs/NqjttY0/AvQhVyuMUk
khJBRdvSDcqWJeQcG79+n+Y5tesBZokaX0lX7OlGhy+8AaSV88GDSLucSn1Uoz9qpa2pRSKe8KNT
nISnpe+77jQplbibHYPoBjVISYTAERrHpeud2sR0JBJlygInEfkpz+x+ogmfVBknRhMgnhqXw9Lk
+re3J7+9wnjQAB9IyCdnZB06OXiJVIQqpHXtrIcHpLSW6DR3biEuVsHwx3g06z3qwvYGYVAoGSY5
F599jXwoURKspU1W0Jr58jflwOXgjNZ4MXOjeU9invzReKO385lvzBSoLg06Gi1SP2kVNihKZGNp
R9HTNiePOi/hOxzEvBQePFQvgZmbq+7h7dW9cS/IeJRIESsaIP+r+yeN87jIFkosi4qgxHEoRid7
yBujMXy3UIYvb492a4Y0NSSakgtvI0zdUA2oQrcgubQnVFcXbFv9xZ2Vr27XTwHV9v4+x262DCK0
uB4Qi1lcr4C7rndtBZTCrr0wDzS9V+3HpVeb6dTTfql/g1/W3v3corZtQWqCGEi5dd3hX8x0sATe
moGRL9VRhdMVjEULW5pS1sWkS/H17vUEmywNRoDKUZ9ePXRidrPSdfMyCFM7f1h6w/ALTxc/S7vr
5gN+qbtCjjcOxqsZE2LtvIbE19frqeQxjjrLUAbAwHXlWM/hSwhR0C9skePFMXjvvFzT9uB5N655
ygNcwBR4+aRrTA61ihjw7FIGXED6VwX+9l9NE4vHt1fz5igoJ6EdCeVrI8SjtZE5pPDIgmquqlNs
dOPBVaa9MPHGGWDtIBqwfhKOt9qRGBqUjdnMFdAM8uGzmYA38qfESvXzoruxfu50od3naCKPAfhX
aQdDN4W5rfspRhy1ydB5ZRD3ifXJiRfzs4Fsys8lDq3PeTXYeyby27WET0HZT1omyHtl9VqkpZQw
VY0qGGxbOQ21OZzDsVd2+ijbtWQUAihISjgzkAxc78YyMs00tl1GKRyI8nqO1XJRhYhBYO/eLbpx
vneHMJ6EcQABkQHH6tulIsS7C52TwFYm4znuIWkaldh5BrZHjL9vyteHvArouXo9qV5R6LK1WRNM
eZk+lSFuZ2E0jryzhQ7ctkvmP8LIDfdMA7YvgRyW0gkrCoVz3WutQ7Cas+HVARJQ44sVpdoTrfEZ
JSPby5Tj3QsJzEjuStAwAENWC5lgCR3qUdwErT3+GOpiuIjofl4t4oPsPHnSsGDe7I4GpRLhjVMb
pENTGjgHWc0foqPyd3p7Mjd2IaE1Hl1wztkVa1aPCEszyiloBboO+WWsnegJ281fel6XwazUe1Dv
7XDcwNTwEXQHWLNRXROViWxQtkxBXEXf5sZ1DorafbSt0T30udijLG1j39f7/jUGQ+trTeIs+qZU
UeeZA61SbPBqWPoeQjXtsxPPt/e+HIvYQzmgKZoTnpjTXht+exi4LKEU09vjYaWic30Y3BJof5k1
ghOOZnDptr/32oJWOx6vjTW9lLXanO/8mtLsXdKYoKFzBtfstkE6SRuNpzzHrYMKy2yeFD1BkqZ0
ed8W7d6I4XU0/CDIYLATxyP8qpahqR1k6VpTnpNcVx9I0Hq40km/PPDg2zXezZ69M+LmnFNwJuB7
TQR1mk2rFU3mQa3yhowT6YjFPs6VovR+FOrO360az/+Vkv9/JVw37wCj8W7LpInJEUtfz48mrAGK
QrJnRlH55jwoH81B7AEOb82J2ACNTA4Wh15u4n9UhOapjQxugSSY5mU6Zph5Ht3CVZ6UvJzuDRKY
kKSFcd6llvr6ycljKy2R102DpprrJ5A8+Ulok77TQpcf4SrjZBS0GWU+R+CzIdRx24ejhZpcMFBe
+VIBGEX2M0kpJvZFFJZ/TWWSqTmWUpEWvcOpcq58J2t1b09J49bCEsfS7GL5kAVZLWysqGGUzWDq
KTmG1WnQm6o7ojpkjc+pZw87F+mtzSJtONmeGsdvzVPwutEaHGskmy8BWuuqWiXHvir7fuf1uTUr
XgQJoCMSoyVxvV2mVhQCnA2AmtxJEWwdEvfvxNWXgxYmivmvBgM7QgGO1G6Nnw57fFpGk8EAgY5U
Dbw0OsFtbj8tRSH2ZE23K8glgvcOcG0TpZAN4lKN5iKOKLiPojZPCdpSiOAv3r1dq9e14+kGDijf
hFWEMiWR19uTQg+0wN3YDy18VFBEMtIfEGmTF90u0rtPHV+L544+GRUQfPmuv1hRo+BFfawI6FZI
HtDklMq5LypUDO+9/UGsUCKDRMLVClnmeqAxLcPYaqldtnk/NkinaYXiIzxXiaMz1knkN42sc7w9
6OaRYz05Y3wvElWmuTpl9kKWmjRFFESVqQSJqqhnBZVAdHna4mGpu2862nM7UeYmiqAJSMovrzEq
1Zs2WUqLJE1A/gZmOienvq3Nb5XXTJ94OdKjEqI0szPJ7aFjR0obChquIKDXavWYoXvzPNGgyGZq
H0evcrofihqJL60iECt7e0W3s6MXQgdGmt0Cf3dWj1xTqWZsg5sLillRqoOObVJ9nGqhNEjCOXHq
J1bR7Nk2bD8jZGsQMRLmTZ61pvunnpnbdtHngbdY4RNyv4gc5sLsP+mEj36fzhFyjkOi7bwV2zNv
IrPBeafRR4S0Bj+hwzggkkjbwZsWMKleCjxzdtq7wyLYmTDIyLVkZ3WtxmWXwPEWhw5m5iw/eyNO
fuVlOfzmmmUDGJUW+ue3v+Bqu9AjlqZJNJVAASONsj7xC2jITtGr+Zk7NTxosn/nIvR3jHtnT5h5
tYByKHakTvsK2Cs+TqvnQAU8pdauLZ5LBL0/t0llU1Fdkp2469YoNGKwX+EXU25bHfJ+Qbaw7MX8
rJod9RLen1NqGvnOxl8L+srJyANNlRhsCmRQua7/CIWscJrbKrbEs+TzZAdDSxv9VHotYrRJw1k5
emOHrZ3TOOJX1Ot15QN1sd9HJIdGMKEs+02LKudTpfbNfOrKwtD9xMhDFAqTLmf5kXJR/AhE2Oh3
BXDYx0lF8fLJrFKlf+5GTsihmoomP9N9NqeLLowqPqt5WNgvymwI++gtav0YmTGQoyacSP18gdtv
9D61nS5+zmq3K09eLdrpEKmtykqZJG8PKrAb8Vh6TfE1y2Jn8cO2Nub79vjr2gHlJ+qHQsCRWn2i
RdewlMxd9bkZyu4xzGvvpBV5ekamuzm1RaPfRwiS41E0B95DS4Zcf12V0YpMMZVi0p6NqTEPmlFb
Jwlu9Ae81ff2BZ/9HwHlf4bSCXd4tWkSr0MeOhOjjfOr9qxmfY+FK6iHpYv2Xk+5QOtRAI3TbWQL
Ima1WkDTiXPkq2bjGdcLBY3Ydg7Pk9Npp0jLlIMuhl99qtnVWYxQ6N6+L24cLxZSBlgOoiGbtr+h
TGORzPn83FhlcSyVMvqo6rmzs0NWVzzLSFkTzBWFO5ohlNWuTxcHQbVnZBqePXP6YidoOs4YgTVl
/DNCBANv3b3MZjstU+fk0SKUAApauNcDKuUw4dCuaM+pXdYPXVp+FWa9R4m7Ocir8hRFEhnWXQ/i
Vd3Qp3ajP0c9EP4h0uIz98VyfPsLbW90auPSlJIKE0bYa728Pq97Q6F3/gwIIqzOY710lg+4mvo4
etq7bMIbn4oiGqR41M4A5q4n5Th9g2n6aD7Psad9GxDSfTSgxT+BWIieG6j55zkT6c5bfGOO4GEZ
FuoKNqJrcSHF0jqBbqz5TFKs/G26bfh1mRIIXlhuNPdF4exFQN2cNlMavdCpWrWLrEloSZu65jOS
RmgpKlZ2NOsYdhmKtMeQptzOCVvFVP8ZTzbgpJYCdRG5i/7xsmSFPUUhBZnnNMym4xxaxcGZOySN
q3HwUTqeP769X7YfUEbErxYRtB5pPF6Pl1QJxEG0Mp6JhZ3xEAqj7h8dxS3bR83rnOYdhsoTYP28
yKydWHV7j1mIPfMMEEQCYV/DLnuVEG9aNOs5aUR1CGc1/AsgNGApcFKXuY3EJxM242HWxj3JoxuL
LFGlQHOpAMASNa4nndLRjoSLqB391OlYp2GPvrEIfdCmrl9ic3r3R6Vqwk1t0YiQr8NqE6ET2NQQ
Yal2OVHpQyHPLtmSxAcD8+jRb0Yx/nr7q27vGsZDY5FEGAAtqcD1BIW3xGae9Mozq2/6fV+iC+I2
e+2HNcSTzcowUKjkxOh7bAT15sXMnMxWni3FCkozW47dWP85Weovqzci3036z0nsdkdHFS+TZj24
6bznhbmq4fznJ0Bd4ZAyW+6965mCGwfwSWQTDKY9xEd7Du3pc1aRDKBk7Ll96tfoChQX3Ani8Oeg
aYgYOyravjv37vYckd3RiCHnIq2lF3T9OxZTb+IsyaLAa0LPF+1Qa/Tpu/pPu4aAW6cwF814bvaK
LNvpS5M8ki8qlSRFaznP0fFmGqVFElS2sB8gB3TiZNZFrfpdrNsCsWXV/tPQhWX59WL0X0utMX/e
u9de3VWpWzF/HutVncJxWtVJJuBpMVpwz12mpSerbKadHb09stSSZOkfZx423Bpjlc5OmOXghYNS
0VV/Sqcnekeu743KEziCvVrB9vwwGvUx4BB4rhA1Xn9NLqu+SaO+CHBfKb9lRmmeXC+dHt5eudds
5DqSk8NIijxoBNr1q00T44ZgLrpSBUnqLrbuN6xe5rcthdHLMGjJz6o01eWI9XGNGraCrcP0FKGI
MR3dEm09u1ZH52AXmOx8RpTK+zuiS6L5mgf8+JB2alMdheZFxiM3jpPucDduLRHVZl5f2gaydXC9
REU6OFU5eEWQaoN9oPmvHJwKwfm3l2j71ANwkuZ7EI7AG2+KlTOyk8ILy8DB4gorSNc+TmFuH2pg
0Oe3h9pMiKIe6C2pm8z22jAyh3Cx69IJq6DXvOQwjbFycNEt32mmbu4JRuHRY0+RA9H/W91XVZgO
pZZPNQe2SM5NaxBKtMJW/DBEQdMHDD+eB1u/U5dWCkRJPQviJejaTHO1oQ1jym2UTJqgt/vl0CkD
rFtTm093LyH5Ffkw/nhULdcly7yYk0xg4xJMoTYe+q6PSDvrZOeq3ewJ5iJvWTqBvKfoNF/vPPwp
rKRJJuaCIv3DIuz0OSe0OVL52Ws6bodCIOk11oSnC+1ttWzzgvT06C11sEydfekG0zmOkQ1tUYnv
fkAIgKCeQM+geicRcNezohKTGYjNN8GgzfrvfJsMFRTc6k5pI+bEb6YhRPZm0e+Nb+WwWD7hNPiK
JFzNUO3TUo/rtglS3YBQ14v0NE7h8i3M4uLsFblyJ1uJnciAgBYIpcm1NsXzpG9kJaJsAtXN6wcX
lPYlzrL+NGTOnW2/16FYTIn9pGNM1fB6SWdLG8y81RgKK/kHNUVYsEvM4ZRRG3qXIjz58d7tj6YK
wRCVOzI85KavxzOdOvWU0GgC4Mn2qSqs8lxoyp0g0//MigohRwDIPyWU61GsZjCTfPSaAMFE9Ri5
WuHnk72cLV3UO3Hr9kpkQpQhaZPhfAqZ7XooR8vsqV/cJlgsLfwTpNX0oevFsnPHb6/E61FWn4mW
VxQqSC8F0ESsQ2I7/XwwUr3F2Qdc69+KNf0Y7DH9+i8+FiYp8q7ik60Tu8YpLQ1idxsskRs9TdIA
xMCS5/4VZLsDYiGPRGNh7fxrmX2oxK3dBgNCpBxlbMrDOBF334hEJBLaLKXHoB2u3uIQb5imddno
XZhmBxOxy8BtovnJ0Qbjw9vLduNGxHyaBprkHfNErPY4wMUI4trSBNHoRZ/zdlEfhRa/i0Qy7kRH
N0eipgAcVmJv16XchLKdVfZOgxizOhzdzk18LU7dg0joL7w9qRv7XGrwc++ClpHw7et9ThjTG2OR
tkE/R9jK13p51iPj078YhEqkrCbQfV1HsIVqD3YXl22gycy+L5bJ74W2d5g2cfLrTiD0lWwRipCr
+7wdsX2ph5ENx0l9bGpsZxqBCRPBWvMYFeWeYfGtr6RLoIyMYrFWlYf7H/UKJ6Gq5Q2CWSXhnBIH
ikE5l0rSvwyjVQ07e+LWhwI5CBpNiohQsLsezYBqGhZiaaF/G/UliVT8ai3cy97+Urfn9L+jrLFh
oQc1DY3VNuiSpD1S5i8PTYq7VhVHP98e6dZ86CAQxBCYGWAArucDB7FfKEy2Qask42M6LeYh6ubw
9C9GIUPkI7H9NpDnSC8rhAi9NqiRtju2mvihFZgc/YtBpFgO3RAi9nWknrTNpERT1gWhHmNGO/XT
JRbW/UE6wTMvHx8HhOAG+4vyoOsNbtUFACbc75oxWt6jibejfvkXs4EAKzluvOXrpBYzvd5ewqJD
KbZdFt/LZtX227Js9qRTb+4AYLWvnDKaIXIv/uP89J7VQ+hKWLZCiCOpgeNjsXh3PsudLSELgOwR
x+LNux4lH6w5GU2k5XDrM05h3WF/5wDFuHvRyNGkqA5SVPAY9NUoI9hoq7URsMtH7ZCmiXI06uH+
G45gBDyJdPOQ/65GicbUxrLIgjWAM9IHPUnUHzDhjI/R0mePM5fQn2/PSsZTV0k6ZSXmQ5+PchdV
9dXj6pZj5cwuYOzFqdXhoYr7Rvk8xWJYnsNJVM1zOYehfU4cDJ4faET30d0hOpVDKsE43JOCAJ2+
XtapYMlnc6yDrO0o0cZRpP2sc1xsDrDDlD8QGBr2bsDtK0LWw4hSL5k9sw4oTC/F7U+YHDMimOFQ
lopZnMExLBfc+aAtO3pR7JWDt2NK3SsJ2qZyQ6S0OgnqAFE0BSYXREKd4qOn5o39e74YY/RVMVvF
+LPO0miniCH/5vW3vR5T/qZ/nL6om8aZmm8f9IOqv88ojh3tuOj/EBkx6NvbaHvQ5XXCVU/HXbr5
rr6i6y6dqaDxGMDYUo5zC4o6b6J654G8tYhsVUxHqJVR81lNKBm1flS7ZgiEkf1WmN3gL2n6flj0
xyGt9oLbW6sn3bXocUM/1tfpflVpS0ZJdwiwyuyeEBT7C2SzuLgLXtZvL95mJHl7saPhINDW4om5
/k6KQeWv7uc+cKtaOaaohUJIMjo/WUS7M9TmO3Fv8SKDlpZO8RvuRSGaKrGxBg7CEtWvLPWGY9rX
ewfsxoSIAgGAA7OS6OnVhdw186glejmifJI0uh/1yd9zFhZ4ZFs4Vt+9eFTHbQALnGUanas9YWKy
3EyuPgJCsitY6jVcVRz5PK0+NHjv7k1tc1++IupBx5GNyPtjdV8SN1ltV5hToLsTz8AA1LA8oO1v
tw+YY1q0jUWHrSOtuvG3hpRv2AlEtktLICrVOHmHKHZtsKMCrwE+sRrYeZ6cRkoth04Lh8u0WHt6
C5vMlQoxGxOiHmebvusq2AbctMTNVBigfLFJ1oizyE7c9IwVnBnoeev8lRthcm/3k4YZdzNvkpR+
JnW+PgtuNDd0clsnGFy4ERc6QJF1QZNdwzZsVMSe8tL2PFB1RX6ZvUO3jB7o9XDzNIxZ1Fcu5OZR
PfSxZvuqvns7bj+atGigCQ9HjrO3TlsUA30zz0iXII+hlh9bt2d3On3nlnjXIhy2c8jl8bq69xGG
pW9FMw5KgSTrXk+q1lLptyOMAOtD8xhXQJ5s4bZn3ZpVXOwa/dANCf1kisAPXaPvvQWbfYPo4Kt+
Ns1Abpm1vI0dg+EoBmcJEHlro7M7tQzRGV2fv6PN1VpYI+Opi3Eu7hjnty+DzelkaEAjYFOoPZNG
GdczN7UYh+Cw0lApd+v6nI5GrJ29Oo71Eyd1nI88u5Z7sOI5X0610pl3iu1IxBRIOlYf3LW0MFsl
jI1NFFVpoxmkC2aoVua5H7SYWCqeOu0zbtJ7TZbNpwZ2pkGOcol66ROub9p+KLxkWWwLjpTSPuhK
mNmPVmXltCl5I09ZmeAjOzUO0Aiz1zHiNMmUjdPbq745RPJHSBNDydZyCI2vV10BJVGIPLMoMCC8
w5WUPy2lpe/0FjaHCAoA8tHkK9RYdWCZ16MUXb24o4s42hRr1dMknOxYU/c/Dtau7eXNoWS7Feg8
l6y3OkB0SkhaNDcMLK83xbnH7Kw4RDjhLgdzQA/Wv3f9pGkQkGFesVce+vXMHKNxinnsnWD26si3
I6SWmySpd5K+TfAkxe1I9kCWUkXZSGPXukezKXOdYKRO9+K4rf7DAcjyWE94IXpFqX5/e1bbRWRT
kC2Du2Qh+XDXs8pHxVj6wfWCWLgZNBTkEA40dPOPNrJr9954vE4U3WW3XnL5114krW7luE53YQCX
vkRlXRHtUanb+qR2poV7NSblQCUVt9BPmhLbOeL35rKzvjfmS/OJjqeUfZfNm+v5prXl0k9h01Ro
vj9U2jAck6JyT6MziJ1S/Ct3/OqGN4h+qVnzOtN2BhN9PZZt5JJtMWUvbag1vR/j4F5fUj688ZKp
zdCe7IQL94i7L54pLZFCf1bbtjUv9SiE8sCNmJMLWFEHE2OSdtWpEafiKxovZXtW0mQKfb3s7exd
uxjtCG7Ts361XWNVfmWNmpigkRfj6NtNjQh1nHnG8FsrEpNREERvj+mQD/1R5GmFQJPgNJl+FrXQ
KmF5leGXzDTD6UHNKjfyWy4UxZ80u7sICtThAVkh07hkZj+/aEVvTx9Dzw7Dx3QALvdem5Smfdai
pm2PnVejpzGXiWk8lrpVpZhem30BgC43i9/ht4nl3JptOB9EuszFl8GBnHtpIzWKTqned8tRtciL
fDe35z/RdynTg2pwIE5JUSAQWKcQd09uEc2uP7mL0XzMOn3EqL61LeUBVeFwPHDOpujMuqrmacmQ
6/k4lLTuOl8TYvLOKoau7e8x/u9u6udkYwYSIk3Tmy+tMjUYDara+DUdW7f4PuvDUHxQkpY6cFRH
WfhlbvBzGg94xcfhk2sk5fAhnHVVfPKMqhNgUhItelymVqv9Gnmq+gLAySL+JfK0PwKcdauHt8/z
9pb/rxEjgRnVybWf1egkXDCVUb/EiMKfOkyv/FqPutO9o8C0h61HLQBNAUKz651dWF1R50M+vZCI
Dx/rwhxPaazvdZm2IQrdJXIuA4osaJa1pGlomJ0YFXnB27l+xMqo+tKqqO+eykHBV8fsSs+iqJyO
f9w7O2rjrB2SWuwNY02cQwMiaTE6Sl+UJp3mQyom04/dxi53soTtXU9nAblWJOrp1NHivV7FpspM
deDVepmynkM2Vnr+K4cQ/Bu7HxxRm2tWvfPh5J+8vpIYkhkxPUqXoNOvhzRiHavRxshelGyp9LPe
NWF+KqEEj+/RhVjcu3cjaQ6SkGySV7zu6nVJKoo0roo4QoF89SkfhXYOi3s574Rz9PlByciQkv94
q5ijnKdoge0YBplh9pcabOSnaljGBxXNuxN+0OD57t0gDMgHk4ohshOwih91MzVTXGHCANqcfvFS
/Ctwg7rTMk5OCzolKA1eq1fpretvVVCCKm07SV+8yTRfjCW2D44SOTufaLsJaQZR/IfoAZKB5Od6
FMDqHUaIRfZCfmp8n5pm+S02cGUxarc4K2pd7qSO7mYHUu6iI86+oJmLaPD1eOWsLSi3jfVLNeXW
O40QfzyG+CH8TrcqfmKm6jOXwvizm7V5p9J2a2jZgmCvSMz6uoKT5VExt6PZvJSwcceHuswR1EWQ
ZMGwSBhOdRGIlvRPkwaR7rLQKdthAWzvZvqiSDLhCAX0ALrn9dTzSF+oGtjTi6mX4gmt69AvKMzs
fNBboyBuL9MrOcga0hpmFPFtK59fXuGdTaEkP+e6XvakkrY3CTUHrhJCRo4AcuXXkymBjMEIGueX
tC3fxaHiHLI+SrHOgVTz9ml7tSm+vrQktJuMnNQFdPC6mrMkZmO0Ripe8JxcSpD4UfypscXQH5x8
0cvjqE+L+6HuolY9EX9YzYc5s3vNn6CqTH9GhUL9rJmWMvJTa1DckxU603trihTrby/GDObuOxZl
Plg9tjRQ4PeuLj3FySONqEe8EADJSmSuPsxaP7y4DtHM20uzPbzo/xFfcpbY1TQirj9CZKjjsECr
eyGiHVu/gzf8UMbT+HdF+/WLYk9td357xBufneMH4h3+tURtr8pNRpi1U2aly8uYDeMTdMXiIKgv
Ht3F0XbW8cZG9sgiJTcfmR0QNNeTC9tMicw+K15UoWoPfbTEBwiv2c4SboMMAgyuWJTvqYSSel2P
4iSqsSiQaV+GZhwe9NSsf4MxaZ0U6oK+h5rlMR8GsdNOuTU1INhSMh25ok3qKhXho9nrGbSGiF8n
ZXHQqZHuHZwbH4sbh4oWwim89etAJmrHIVXSsnxJasoJHo2MC1ik8jCpRvbBFEv9fUAIoPAhjU2X
sJ2eZtWcvptplD/l+DS+o3venqIKmJttFnvqFps1oFgpxZUlZgQy3qvI4j/7Hl4idOEM2stYlBQJ
LLfzVcXRH9/er9tRZAkdaCgYImqW6xNCVw6CWYRjfCzA7C5Jpp1ccPc7W3WtVMnRo4ROlCr5SBKJ
utpFKTlvlen9EOR6IWzfMwlcfyLxMHTvo8Vq1OdyIKV9oCUtoOQtjltfcsVd3KcmKiP9EA5p2p/w
jV5mf7ankfLJIoo9YbfNdpCqSjyj7HKKjqA/r7e6rdEkHNp2CHRFb/w0McDZIerjK3qm72y97bJL
mgElNrD/1IrXtVRQBCRg8LgDOintYXTi6mKkmXe89+PKI8sIchApZnM9oRyxYVyWmzGYzQ6MiafH
F6qnxb3RnmQYS1wOSGPKha/P0z82qmpmnQaWXg0WxdaeqjErjuoglJ0ttLnKX0eBDUKdEHfKNZa5
gdMGTr5lFHIcf0itvwZjeagajGfsMNozbN1uBYpYbAT6E7JJty7TWVNK8pkbGrVuL0x8I4MOYnVN
RKU7N35/+yvdHEv2yqUvFbYmq7NRhR0UTuQuA6VMURdvY/NQKbwbnk3B9+2httuOaUlLHVTLgLGu
qef45eUDIgxaMPWRfdDUKDwmS7PXJd48GXwqsL8QiFEg4RJfvbpLlk+9vrB4eMpVx2koBfWZQfnc
G1B3WqOqz5qd7JHAbk6Nyq0qE8VtMjzbbtxROtSCRYjubJTUBONs2CvR3RyFkAIOCfhm3vnrE6UN
fdTFlakFsWEXh6Erm3fGEO0ZW9weBQgN3qEk2GvOgd3PYm7Ac+Jr1VuHME2bR0Xp9hhWN0eB580t
BIFig67MrBiJTuGy71oH/f6Ue7nplT0oyM3NAH9LUl/IqNdgxEJkpT2SbAS4SC0HvUhebDX8gkv6
l7Sqn8cyvM+qk5eGzfd/463L+LGaWvjj8IXSuv9eRlidDF5UH61y2EODb7oWciRwAvS8SQw31jwd
8smDKRQtMCbMOEfdfUii8sGJEQIxmuVrs1TfwyH8iN/DnQoSr3NkNWHCUj6gqym/7D9u3C5vrT5N
2B8IIYQXfRgFGGOvfMhJGe+NZ5mkhFcBriG9oAB+PVTWsy2WhU0SD55+wCjb9SvPoBo59Xt5zK39
yIULEJxnhIhkdQ+qFJw72rU6tp4eroReoTzZsKgvb1+Bt25bm8xawuDI5tfQpGQ2B0u0jR60oeOe
sOH5GQKPOLpRttdkXxuq8ZlABFHYpq8LpISmxfXaQebo6nColqA0shj90hnskaj1Q1455WXCzuJl
WOL5eRi18VxrfXim3lk/lH00UQZ19pSUtssLSJw4EjkOojFIWte/pigNYZmLuQSzFYlDmXuIbS+l
cXdgQyIKBktidujfrhWn6f20ETKjelCyrMeoH79bc7MnT7CdCtci+xHRHRoIGxVMWr4ZRRlDBJFS
K2ctGvFBc3tzZ6dsIg6kS8Bi0O6WhHMe5+sFC8N40GIvdoKksd8L13oeoXL6MfJdtJ/3NstmShbd
FmSpYUiCCQKScT2YNyMnOqadFSCpZR6nwsT2pjD2JDdvjQKtUkIM6e7wja5HAfg7pt48WoHVWo1v
66N3NrNhjx99cxSKtvBWgSOA8LgexXVbwDjwBAJo7gmkYcXA4T4KP799kG+MIrUp5COJLAANs+tR
amAX5gJJNIiMajliBK+dxl6Zj2+PsrkuaMnBhUGmV+K1NyH0LLy+m5XURSGr6z83OV2jxMj6H+ii
DDtH59ZQaDtB0OTzSIjm9YTcBEHnlh8SFMNY+tWijxfHpMmYeGl7bxeaWQFokg6oxERkv9dDUTbN
UZIq6DQqWXzEfxXtERV98q5Y9mBhNz4ThkeSFUp/nW23Giqpqr5QOpqakYrh6xBqw7Pm9uLeV19O
CPYQvAASHTq11xNqY+p9iZEwIc/8lmAL/WgMHrID7nxv9VAKN4BMwkKOWBOBg+uByh4dlyQqohcD
taGTW+s/KkTp7s2oCCh4/3g+pCjVJvUfmiihbqFRc57KTxgpxl8VRO0+vb2zNx+GA0J9SiN3c+hQ
rbvNdHaGZMyW8mVUaeK0HSLGjq5MO5saTiErclWdJKmh50AaSmlySyZTS8JC3R7cYGpbUR1r3Y0+
NFjuzYeBtp8JYluvnBcWpMmPscim6LdEVLP70cHuUn+K0M+afs8TNStPomzQibOJhOsD/VI9qNts
DH/Xpqle/Njo6eVWmjJavp6OtvFYW4rb+ngewLrxe7ub8X5GPrm84OGadcfCEyL3K1eNlKOO3c98
yGyC+3PY553ta3o6madKnSfjXHhT35w9rZuKS4TR4/w0jK7dXDwnLM4JymiO8OkUzfonUVTL9Ae4
PXrFdjO7T1EWm80DerJe/Dh5WfUr5zr5SSxuaOdlSt3ovVfGZnKWWvlD78/moibHqQaa82meSUE+
hpkZxxcxaS3lJiUR7Xt9ci2cGygw43irlfnsG13ofa+KgbNLrO2pqBdgZuEnVVl8tmOwrIe5NvXM
r9A9Lt8TlcztuTHT5ZOad863TJvyil+b1/FxXhTzu2tSBzm5olz0z/ZoWP1DgrevfoDFpug+QhcN
Os1OWNv6yQaMUf/dFUP2EdCLpqFoQhR5LnsL19+ixQzsJdWQbHsSbT1Nl7nDOeqcpTDcH0ISXbQs
0HgbP06JNn5TKFgD++FZt/KDFyuh+ZNKaqQe7GXOxS885xz9kOKq0h/Kuai7Q26nofNpIVr0zs1o
1uOhLMZlvFhaaaUPve3MKAsUlZiUZ153qJlma0YfKpYo+ctzpjA7qRQA43PjZsYfsVWaxgGeYl6f
vCkrnI9qJnKI62MYf4omxcsPtd3VCgpSatMcRyedVDbGMOrHaY5jbFGhoZvvsmzMtKdiCkVCziu8
9EMP4Vo8mG2ZLT4fQwFR0DmNeyjQKhAHcAtp/GsRUe8evKgtfoRRV36yIwzUfIuwsTvU0ZR+GoQx
q1/yZTCehTrnmDiz0zQPaTVbTQ+itJTqiDNstTz2vVr0ODBQ6/loLWaeHvvYVJIXzcyV9JKSJkcX
AC92fFqUytVPIu4HACbyM/ze1Fqnn6l16NZBTdOpPs9VWqsX4C6DftAyJ258evfefKE9lAo/TvLl
O3qE/8PcmfU2jmXZ+q8U8p3ZnIeLrgKapCTPUthhR2S8EDE4OI+H86+/H51ZnSHKbbXv0wUKhQzY
1hEPz7D32muvZfaLewn7ydXrQM/8GMmcL72C8ZIvoHdULvoDo+rbWq0YfoW7vbFpWiGbz4pS57IX
aY2aQjVx1EOtybF5UORSlKlLc5n4nLJvFc800lCFCJcp7bYUuvz97aPw5OY1QZQWVXxaleGKrgEL
ZZCHIZPKZh8CYW1bp4ovjFhSn5oWSd+3h3rl1F0YTPBC0YzHKXsV5+E8YkSqEM3eqFrzIuqH3NN6
RfPfHuUkdF1CoqXGRZ83x+66kla0lL0wwG72NXnQFYz2ho5Dshyo51uEz3+8PdrpM0FaAsNk5ojH
ifiO78RacgI5G5Ju75TDhB6ZWbpyKNebt0c5xZAXdAeNTboNF8GHNSuRJjKrC3lV+0nKi8FVpALT
oLoKaa4NEkXt3NTW7Ggj0rzLfyjOtGhXplIAjSgdSnFTZGk5brOaZtnb1MqMzsXFOnh35QLaB1Vp
uklJmhf26vFcILgQUIjp233q9Lbh58MgXxujM4ozycnprUoPOvUB7nDq04DVx+OoQhunig475Dlp
Iq3SqM9dqKHJIxUcfTPCg9qGZleEZxbWSYkY1VGo/Wi/Q3DhNl89XhZHY9AO5ES11QeXlvUtUQa8
20JB63FaQJWIWtNVm056d3cUzEya4GEVIBGNCtLqeUMZsaq5Ms27olLGnb6Y1aH49PD2Ejt9OuJh
IIGX5MiAn3k8qY02a/milXan2YG0NSVdu06ogvpGZevbLFWvsxjJHEcM2rujSiJxknL0PolniDCP
B9a6motQa527oWb+Qrhu1wIrujNR/8mpgA4d0Ae50mK+d+KxSPZX14MpOXdNFyQfnNRKtopeSZ/a
CAIU6gzz49vTeXqssmGB0blOFubEukdTqdhkUeAMe05fmau+SfyE+NGNuvGcb+wrQ5HgUV0i+ucc
Wpddw5B5i0a52+fG1Pvo0qWPqGZq11UpdWdqk68OBcIMa5GKIa3+x+9KiurJGSK92zdxOFoe2w1I
xwjDjgBLbmpz+/Ykrs3UuCnA0SnOLUYxJB/68n1+AfumKmtldbKGfcuJlu9p3ZSwx5ozA0VIG2s3
T3T82WVhNJbqllov14+2jmcv7MYqsZD/VuLwAkd0KiaDEsXnsJiTg4ivB2mb04gjebGbPf569iC1
Lbz8fm9JSuxpQ0KwRxntJlYdSk5GTXvmKJ2rMLxy4wBI0gVEyznAmrp8qV/mJNJQ+ZgovO45prrI
xfHGOATMyZm5P33Vy73GilraGE8z8ilDdzPN53GvdpSEPU0q5z02rE7sd9Osh2dCg1dG+7PrxVro
xidw4ZTHswJ2Nu9pkJwu4riDxBrE8Q29QN/eXlOn72zplARmXbJlRKlW55xTYmybT8G45+aWPqDV
GBqXYOaqX+S2lm+Rg6knL0uHJvLePTDFdlBkrvEXPdvj95ZZIZQTmKp74IfKB1KX3EiRBr+TnXKv
1HV2MSxB8NuDnhx7SIATDqFSyQXC/y8//2WxWDOi3GUfTvsim5z7uJ/D60IyHOT64v5G5CmK8m8P
+MqLBJwkq+WIwOd1rZ6q6J0gnSoYkMm/Da0ETRM0wR+DoI13bw91uhG4NsApeZFg/c66TmkWgaLN
Vj7thWxH12qSokKYx+ecEl6bQe4l+oVRMz2F2kpdCxVSmmmvB9H0ZBmx8EPFyHZylwR+h0L2GSLY
KxOIfSQaYio7gZW6ug7b2RTISBTyXskcE0/WqiNqxcwuacZzxjmvTCBDIXOz6KkvjMLjxYEVT1/G
opb3WjgEGyTN9QtdS96NiIJ+sNuAKqkZclauHkjLsywqELzeG0OrX6aDM90CgJzTeXjlWdD4A2/l
IIYZtK7uDoUQlKcbZS8s2BJp1o50lo65//aSe3FCOwJ0eJgF3UUAloOf4uHxlA1WHEq2Fcj7npqh
5geVBnmuBK1ARLAc5W/SaENpbyElf5iaqHa2UP9FGAK1VJJzMTWymnpq4IxPkzVO81d1KDJrU8hW
Z3jYgw72vlELOfNkE8r0VRo0zXcriM32qqzj3n4EMKtktMViKpWaEUXJdop66Z328Fy6VC8Wm2bY
dEznmjnRos6W9UWt7PU8tu7IbdD1T6t4YSUqyqe3J/SV3bU0O7KFyQuBwlaLY2xyDpFEVvZZKdO3
rRiQZl1667QDQHEjNk2WqOaZUPB0qXAnUlgGQlo86NZVUrtFvmwcC3xjpFTdqXYMj2nWxZmlsnzz
45UCmk0bNdO4tOuqqydLVaUvUkQa9o5Z9t8yQ/RbFq52X8yAQdPYmJ90fL0vlUnWz1BZT08QGp8g
kpJoo0PBOXK8RrtAgzIUsUYR0ahusmZSnroUwu4wgfy9/fpemUqGog4MkEr705rOyIXTSqJkqEDL
hluNpXIVq511hqd1emUTESy8SQJOksu1bpXVolmNDby2By1t/MIYjG0+FvbtqDbhQxqb2Q8H7/jt
ex8NRW5U1eCw0vlJK8PxLKK0nDVloWp7qjCOZzZp/GQ7kfHugHphQvGWkISnjL52SJuqRJ9KrKP2
mDrGNzjzstXtwbw1a+sc9/d0WQC7QDrlkCSo5r+PHygfLaeSKILuHTn61sxOeyl31bQdInGunvfK
KYkaHQ0g1KeQK+TAPB4qMkFl9Voz9rDXUwlPYxr8kk2aIPx0qej4PfqxPlR0H2GqpFyZ0TwLvzbr
ci87td1s1Hispk9xPDoolfb6UuEadTm5CK0+PtRTGk7+1Ej1Dzyfw/iDBU8kvFCR2Mg3ZiHHES1K
NobPSpfHjgtnpQ5of8rEdC7UWSbseIezwenDQyOONQDYdPyU6LMXwWCX2r4R8c+yrTXP0rvLKqAB
SI3F16mPLqe0wdNMOhPCnu46OPkU5ajko2RDAnk8sJmJeQAqVveaU5o3sy5JXzOjUc5sgBce3ur5
qLRzCaDJwjhruK5HkaWZ7cbY0xJle4Dmxl1mm50fJm37QbGE2Muo+O4moyu9cRqqA7YDsV+a7Tmf
uNOVu9gWc6cTVFKOVJbz4ZcgliSui5EhsPcWthMuaKXkNWNdAnnP6ea9u37p/Fs2IxfgorZ1PFRr
lmEeUEvb65IdbzTMLSglUE94e5RXHghKMTkjABaGHWvu7TSnVSXZmUFIBHCcG3G469UZR+yItfP2
UKfXkLVU8QlcF1zupB6NuFvqdJUw9kpoSf4Udu2jqaS9FzY2KKBiR3QEjsqU+KOWVWfaOU7XKWNT
yePgZrUCyx5P5pDJVSyrjJ3EsePPOEiQ7KjxmTvo1cnEz4DGW+p2aFUfj2L1GY41ojf28Vx1uxDT
3puIRGyLGf25XOB0x/NA1kIEX6waYI4dD1U30oilqmzsJyiZaIdyR9w7cS4+RSxbP9W0/EfWJN3n
AKQtdMPQdM4pmL72sItBL6uG2ujJfaHHetSzdox9RafDwyhF/S1ai+EnMzfOIWav7H+uXMT6WKAw
sU+8SspGR6oiUM09gj69dRHMvWS5aW06dEdaSWJ5pRMNT6WIm5zgdcz6neyIuL41GwXHqRpCVnEm
43tt/gmYucXI4Bdw6Hj+9XSyUABtzL0eigmcPcupVU4fK1Fv9NI0XBEo34QTbpUye7fQL1x52qCg
jSjAUDDzj4eesTwZFoeaPaGz7fWxHMBID5td3LTdmad87R0vuivcoUw/XQDHQwkKJ4CUkbXvi1F1
4TRhmtKaaJSkgX7/9ulwStPisRCuYUERgYD2rMZqBzzZ63CwWE9tL/l0xg3PSVaj0phL+fxhUMQ0
udbcZftpSOPRp8s2SLdt2Xb3IsnNcaelanQOKVkGPb54lpSewAsUAQhxzaPqi7AVdRnZ+0Fu9Luy
z/vbETbZx7ef/ZVRyHEQcEQPdbGIWr1RMw4rekg6Z28N3QjnpBDll94wpzMH8Ctvc+ljoBGKLJuX
taIdmWVkdbOU29woeQrtaJruB0MZtkpk6meeaAk4VvPGMbhMGTEyQsqre9JK9NnqetneZ3bbP/ZG
FFxDr6PmaWWyK+tB9/TuGUTIBjow7SNQMvTVyVtIZa2Cadl70woyt2ozGvXs9pwh+msT+FLMA0pf
7uXVBHa90ELHTp19mhfdJrC7zlNKK0eQVz5nb/XKknjpWIMUtEiLrTVXDSO0QqvOnL0Y68kf2qry
ULw7JzPw2iiL2wI8PmYNLazj/R01zTh2oD97o8X7pEVcz0+AeS7e/XKodyB3vXBkqUOszspRiQoq
l2l44FY0dkU5dK6sBeeaW155FshUrALWG+fHOjQz0RNGZgNJqGrQMq+LrfQy5YQ8h4mdRDHs0xeR
X8rGBGdrg1Q7GRQrx1L3oOd2N/sTh9b8qKSiABdrR8nGSgrvM59+7UrxaqHK9PaaLczubLR18QEV
c3W8xzQTxgLAQJN5BOe4by8yE1LiGhxzf8QyoitujYet42P35PDfaVdIF1kAWHVr20MJC0K2Cuoq
sWHkjw1CJoeWsyXGcNdsZdfpBmS4UFeYsm8ljp3NbWkhqeAqYZjdz2Ns4BUk9W2VuNShApyXagRm
rqsmgEijhVKMwgJ+no6bqkbyfUjxF72PE6MtLxq1VI2NjrLRcD2iaWW5sgJS/MfQyPGMZpUymdeS
HivWPnaysr6MMVIIaEMZUJYq1MmhdDeLeXJxw+grV0KiNG38EL6g/k1p8eJ5fufCIzSi4ZASKUVE
OiFWaVGvNTCxyc/2qpq321bQbJGHsKbfOYoFgfkFxudoPVXx6gk00CSZ7H1HmOGbWh76bY5Y/duj
nJyoyyi0D9GHt4RB64BPSJKi0nhl7+2ySw4mpkhu3of6daaN4yYYMvH57fFOttOi7G9Q5wW+YRLX
l4Wj107JT5V90sXltlYRxo0a3Xj3Uy1djYSyoBsA6ObqADJoDZGRt1D3TWg1fmkl1Za+N+naqEbp
0lDrc1oNp7NIprpoQsDBVrjal939a/6WyFJnNkLb4/KkH3DZcyI3ghH+FAaaFLpyh2302/O4PMHR
TQjoBjV60U5Y6L5rCGwSTlulWk+g2OS55RtWVT/rwxRVO7PgkN/VhjQaW6wdRvMMoPMiKrgamuYf
eLOwpxcAf3UpQvRbnO8cZ5+LsZvuqtHJvqdWkX5urCENt1aqdl8wNaJemKVjOKIj6aDh0jlB91y1
uZAunQyDKlczM8nxWZM2lD4NvsdjZNpC3ZGWNrMfx7pFq2Y9ttUfmpWHyNV1yWR4Vdp08aYEU2r8
LjbK9sEJTPNnoPbWJ1pYtd6NJ3QQXRmS4NdeUCDevj3xL7fx6vGhK1JXoyuEpG+tt6xIytSZSI/s
0Q2o3Jqq3j5xBkN3k8kxvmn99FTYvT+h3v+9KXvxh96Y1bnbYv3yF5iQyBFUCTo58ePxcmsiuFbI
Ozh7KUnj3dA2SkN1Wg1Tb2rT9AzYenIz2cRboIOLCP3Sb7163cGgtYVohLN3QliGA6mZS4/sF3PM
dbeQ6l1RqB9Cm6vm7Xk+OShs4BC4QOChJPfmyTM2Vi4baZwchrjsPg9SmbmoGatPb49yEnoto9Az
oUA94iBfw7tGPWPrlRbJQfRSurNyRb4pxjndAnGdy69OzggSdwYCKgAyAE5bnxHOIHJk1gBeMgc3
CXP8Y0xDywtoyW+7PjpzPpw+GF2uC7jFDaIiurAaLYyKsQyrKjw0Q195IAhUmrNKu1Py7t2WhMAf
8LMByHkoUCX1eDXm44hKHh4Wh2QsKfLUTb7tM0Rj3n5Tp+uBp0BEEXACNJKs8XgUCbCuVIuaO6oJ
Mo+4I7osk9DZvT3KK9O2ZExcHtSxgatXwGMdWaWVDlHKtKVa6FelU32xZ9p53UQUkey/PdrJIU7R
hDuQJ7LQCKaicfxMRhAPZj5w78pGOLtGjrKaU0vfm6q/lpK+3EHDPKe7+MoDckdB1UaWZrkbV0N2
nBXmnLbpAZp7dRkYLaWvqZUydlcb9H+8/XyvvDNnqZ5wES+diC/k8V+uxcgaQ10OK0SjShHeOohT
f0z0vNy8fxSKryr376Lisp5FMJJIaiUrP8zKDE0ul6QN6hzlmXf12rMs5Vd0K9lWYNLH7yoKE6VA
uCA/qJ0dbOlPMb+GkZF8ee+zoA2jQ5NahMiBglejSE6VhokRMGOVDpcYQTw37OtzRpinRzqjGLwU
msWQs1zv2NmSZ7UURXEoM23e5XR1bZwpnbcITrWXuqSObo1++HVb5+Y5GszpktcWPQIOJDKSpaHj
eBqDQakgHUf5oVSsfrhXm9xM7uiNUcdDQypZfJzUqvtmVoGRvFvo/cWRQUNFhaohCNfy1X5ZjaLK
hJIMojxkkTnYXlk5GNFhsvv+LUb1nKIQQQtvEAGj43GyeAqs2Q7LQ9Cj1wLFPveMHPEzJzOtdx+K
i+QC9xc3F7qt6yhQS/IS2nZbHopq7ragI+ahTNryTMR3ipMuyg60SCF1Q1wBz+b4iWKRaJ0kZeWh
T9Lhwkz1dBtZUrAjF4s36lCZfp7DSwUft70R46lNbw/6XcGZd+Z4Pr1D6dpnq1PXXioY69Uzoc8K
TmmVhwqrnd1QF6abD1Gx0aQm8JWUOtq7tyPaXbxC0Ghatdf4fh7qxlg1SXWom770IR9+KPC++H94
KHJa7utFEeSkDluomZ7ZeVcd6IgJvVlzEq9wAlpK1aDa5LMsLt5+qFe2IF2C8IrJH+A4rpMVcoq5
mRqrOrBTNI/bSdvEVLe3TgbJ0Z5BFuCphl/fHvT0+EQ+gvCHHAnyBSDe8RLi2A4QWVzEiQLV8QLE
MA1PJbS0z7yxV1YIyBYINk1cODSt6RYKtOHRmOT6ULaF/DM2i/I+T83iSWDwt1Gr+N3UVDrFaHHi
KoXQhG7eKiyx1WYwtMGuDtDVtatFUnubDaPty+Y5LPKkNMBIHCvAkZxeBKyrOLxpanifIU8GCqNt
RJjVvUcaQndSrabomMRZLj+aE43bTh+1l6za8vPb7/CVhQOYTJMXVDQO0DWsJzq17uc5EQeOuFLb
cFw36kZThi6/ckqlqi+RNpDui1I2yjP5/Ev78lHStVBnKJBydywR4FpBPYriBE5QZxyyGh8Ni/vJ
qBBRRfygCq/Q/6zjS6eCGHUTIXDe/KyscbZ28pAn4qGwZtrO3LQ0Z/OnYoqyvsah3Zl27ajWYunp
kYvLtydqvQhpDWAp8I4WfsWSOx0v9m6g9aCflezQW4Xw+zm9CqXgUOjhJ2rH78WJlsEg4ADiLGna
ic6qqpSdYs1JcYhKoeD4mvV4sMrvzV4YBelmDqmFykSqtHokkVVqmxdtc8C90PQMQ3J2LLVHw6lK
D6ZEe+bKWS/2ZTgYeyTYJBbU6JYZ/uWurnSYm7Y9iUNcSdau1bliMqdXNnRU9d5gj9lOTIO9aRoz
9NSpjs6cIuvTiuHpZyNGIjriGl+L3vR9raSzqNpD1AcBcCsND00g99u3l8npKOzjF6UHTkWO5NXZ
YQrkf7U57A6o1Ni3Nc1i+cWY18O5APmlLPLr7lFpdccgAs+LpaRqrsMEU2RS4XTdcAC3wUVH1ZLR
3glnlq/Qm52LbWbPyR+6IdXKh6hBcGL2aV9CPhZmQItWki13ogZaUGnxzaow/pj0mjzv6GtLRs/u
ByRmph61GVosnSRxu9S0510Y5Oa31JLzj3EAaODmTZTgtGyHzucJLVjafGTpUTOFmbwzJuJhQQ1I
eyFsLb6Dq2qKltLqN9bFeCgd6Yva69EuKhPzzA4/aVdaRrE5BZEQYCi2+fEC1epQtfO4moBMe0XZ
NKPR6m4N6W3yZ6lA9ckZR+AqaWwd1HrDMSwOmcbu3yVGaIstPtcJgiwNKJ87om0j+RSatOGdmdHi
vcBKZttS2AVEWSV7VW0PoHFzdegdm1g7V6w7Ke8o3L+s4//4Pv6f8LkkCYBsX4h//Sf//l5WE50P
Ubv6579uY9AsUf5s/3P5s//+teM/+te+ei4e2ub5ub39Wq1/8+gP+fy/xve/tl+P/rEp2ridPnTP
zXT/LLqsfRmEb7r85v/2h/94fvmUj1P1/M/fvpcdRxefFtI1+9tfP7r88c/fFubkf/z68X/97O5r
zp+5z03e/SAQ+vOz/v0Hz19F+8/fJFP/Hd1rii1IuZDev+y64fnfPyIZJqIGykAtDU2I3/5RlPQb
/vM3Tf19UZ3BEAF9EeCBJc8UZffXj5Zgf5FdonsJ9FX97d9f7egd/f3O/lEgyFzGRSv++dsLBv73
oUBwRLsrcTRlWyQWCMVXJ3rd5ZJZjW2zHZX0MjLSXWV37sBxp+N0rA7+aNxzMPt9ihCHnV7kfbvj
S7nt3NO/q9wmVrorJdb89MQF5ymcEMXoeAhte3krLgJh+7YkXVVh5jvaD7394lgZftzdhR2Fn0Bx
H7uu2AY01IRRcqE0slcMnpWU27Ga/ZamZimQXHhYu6iNPoVwV0ez8eeydqOEhsA4cyUcmpNRu0kv
E825aMwhd22s9tDVC0FSQhhqRfKRdsPPgdPfz3RZD7G0SZ322jQo6Wtum6cAyJmrDM2Zy+P49j+d
2FWKC6ujN3Ok5LdtXV5VE5ipedA71Obqc/I9xxfI6UjLz3+9JWs6A8eKV+ioB0n9g5T9l+X815r5
dY28hFXHa2TRe6HuiTcjROk1UaO2pELQKt9QPbmN6UXO7QfA0VQJPJNinvwxVEvPqQbXrtO7KrrW
ynybqqafJPvWFl7T5hutwk47i64EjXZm/6lD8V1WnkYWTlQGrmgDpMQHSpylt3xWW083joG/AL7F
lvZBmmS3QzQ9aQs3mMrNVJUbkQhcScNNoxXuLKUXBb3EWkF3lnFVl9K5uPN0hhflVVhyyz4m+lkd
81BlaIUf+mZLoME3jnfj94Smdaf71JX9RYqaJGruujXyjIFbMCk4pG8Dvt7bL+J0SR1/jSUy/+VF
41ypmVPIe0icwIUa4U6aA0Wpd9HB3b491HInnLzyX554FZSUld47UYiGwKjNPhw/FyTG5XY/80Qv
HPTTcRb/UpppEalcXdNO1ND6ljKzQv0YVcZlAt+INmMXH9qdFH1qnBtTmb1Wv2rk7n6W7sqy34j5
k4pb0qwz15XslsEmCL4FvTgTQRwHn8u2Wmb776+2yrTw7Bp7kdCgBYzlRSO8t0i4aSe7BRKBsG13
vQnE2If3b8/86y/572FXB7IjjVNQ9bzk2sx8o8THQE08UZFQBucsYF5f1n8PtTqiCgPrjrBjqAle
kGgKN8zfBWSezuHqaIo6euuchhGG6UtjfRTdmaPp9cmCgU1paFFvWn7+y46AAW7T/8ghi4RqO33v
LFZHaLhO8P3tl/LqdgC5wJqbrEdf5/ex1TpjTkf/ts4i1+l3Vfckzw9vj0HF9rVNB4pAhYM4XVuT
TARCGNj9seLyBtuCZNhWEzddbF+ime23qewXdgA0M7tdPmxj8xotRHcO0ZO0tKcxzDlDrZ+qEe9j
ODB2AwGjk8bHvu3QU4kbyIwxv2rHg5cG/YWUGTf5+Jik8oWeFVuaab0iivZShmhKl26yytjJ1Y+w
HbZyhxSnM9+11ne5/iHp/L1VXUmVfKVEd72duXZJd2Y7eHrmDvNG0n4I/VEpvbm5bA3hJnrqIyZy
2Rd8f4vdXbNrJMcjYNmGc7AlO+cIpwgxjl4kW34Qt34zP9WScqX1CU2t3QUWplUlb0qR3anFs3wV
K+W3uLF+Gnr/ZBrzgx1AeiE/VO+GePzQZdZPPDj8CJ2bXmk2QSI/kMC5dhJdt0yciKzrmboxmitu
3Dmunsto/Fi+ORzos3el4UuTGi594TsaMHYlsjNVnnppeKfWzoYlcsjb9C4V2BTWPzpCiPnC+tDW
39N5F3A3Lo8wFMY2wFF4ku678mthfg/nL53+CYYyl9NXI87xx8hcxLt9fXT8dJj9GQJEOSSb1nE2
02huB5HczqN93Y3qbogeUaTf1ml5ZTo7NbchEtQevb63mDJs1ba8WZaLFP+o43w7ysnO0qN7Xo9v
c2dSb3fzyfDD0riZIvWH3Y1b3Q4ehjHMvFi2hBsq6Q21w9uSJkQX59g7rR8eqnq46CyxG+uHIMpc
Z7rOVeFX4LydOni4aV3nmDXoEkiheSFjQTks1wP9yMnYuBb1P0Bqtwsaf5Ql1sY3KU/8KeIcl7y4
/jHyS3GOZTCiofa31pHQmBk2saNc1nTOWeF1yS4zrOgySb5qWkJwJm+Z8yIkDm1vdfnPiCAzvUTq
Lqww8Zq08lSIyjmQWF7mfts7H/N+L4zBJw5xJuELwr62+6ZGmyZpXEe9K7vtIB9kPXLnWvISSEhl
3m/B3vyxyn1J6z8noc7tp9P1xi5D77bs8IAJcaQmgQ06h/NYvXWiHgKwujXK7K6x9K+pnHyJ9Xlf
mOUdKkH3YrBvckJZWf+uBOEVGk2uRRDadt873XHzonnSpMwPrMceoe0SyaOw/NZOzwPKcDJaN/qY
XDRWQSCEikwjHtRF+V2evcyBL3OgWQC18x9KoLtay31IAoqs3Gi1HoHTTh9M5qHaUejzWye+G+km
ABt31QmxnYkmfWmTRTPl4BTiVXud02cQqdUtKeqXik/rVHVjl/tSlfgGbqIkrh22+0VTqewwm0lQ
EzL7bSxF/pQ8ZQa5Q51fdFLOgjS2afUFnPeAmcIG9ue2HCYfxUCvbRMIZg+DWm4CmaxYtnb9iMyN
oW4E3TNLMKkKzwyzD01uXA5D58WTdolK+CZugCdMyTPk4EnTmwszQW2d1T/TVlBEm3yKN3o93jiT
tc+kgBBNdo0KXkY1syxzcenQTyFN+cWMMH+Tzd7yhKndPphi3PXql37AaKfA9cxNeTnVcCdwtI3z
+DIq8i92I32I2+ZqFMGNOuGnGyJyJN1IpoobdeSK+Uuipr7GWzA4rqFtb3pj8NhjbVVuFQZS8HfT
8+FSD7JtI/QL2tYux9hhC/dbeLmbfvG3LJ2NLR8INH10RckVZhdxGm/K6QaS/DkcbjS73gBE7ILU
uo6a8JPDASWl7U2u/pRHxxXyIXK6a/h+nmTW7hTe0G3xwcJtUqu/wNK/b7rxsu9vK1v42uRspDRz
J/zVkaFwQT4LtXIhk+80jrshGe+kJHlqgsJL8JRvzH4PLfF2TtMLZAi8wKDcI2WXsXhownNu8y91
h6OIkKSWNhhKO9RBFmmb4ytdmmbUEbuy2RpxeZWAUph0Ohlq5ZW24yLcsc0LUkKVRo5Jd6Uu9SFU
bnQao0Fw6ZTjMLD7gxQ9pcM5l5CT63n1zVbht5XaRUZA1mzN3Pa1JtjLAZpgCSV78YSDx9YR+bZt
31daIIRajbqKxOE7gVmICp2AMcVo+Kntkp2unnOycJZY72TaQQU5mMGL6Dw4nvbIEhTv1ZSHsyrX
7MwLQyLa7tpDJzebUrL8cnQ2qLDtlwAgicRmUnXXmbvrvrY/h7yKTNtUau31cBWs7lpFyN8wopcc
PRrgCrGu9E5/pFuOpLF1G2PyNT61ln8YEeTgybwczKf2vo0/tormjk7ooTjuaug9XmikhJQSvaDB
DjF1EZnfKPrnKthoOtEJsiYdCnOVPdAkbOyEOd01WnvQrXlra88xxOBIEodlz5lK/2SE+WdJpL4x
h4dMOJvMyW+Dvtg64fAUmejiO8MHUalfBnxErejBDOESjM24xez+QUgybrfdRTEFT9Ngfs7a8H4m
NZHVZiepSL6SjVVW8nOsCZg62w/z2mvLFMFFAg0uEi1hQ0fnxFhX2iF/LZC/39y6zZcjMGgmOVuW
5Z3MmRg1D7q0XWActPVveuZ4fuquOlHuOHsD50xkfFwNWkanDvMCRkGyPAUXRW2PRqMzelnuRNxt
q8voLs6Nm5aOspf4+F344scy539ryPAIavzfQZC753JB78T6o/4/RB/Zqf8z+PhfP8PoaxGL9usR
Ysnf/Ik/WvrvZLEwPID8UZahevPbP/6EH035dyQRKN/Bplrct5ac5t/oo/072lsk44spIooG/409
qs7vyIkCIy/yUH/+6B3YI4ogx0cqMlM05NBiBp+edQRndpVjd1UoCw6aYKMUQ3IjafbzFIWaL8/D
jR7j9ZQZw1XdJtFVgLjHldRHf6R6Im/tHvE6dcIiERbqbQkJMaMnyjS2UqF0nduh00PXViDrhdvZ
jXPojC4IN6KPrdhFFX/IDmlCo/qmjnR8KfiUWkV7k+A1LdXvhqj05odhNOP1PCJ88aly1BKwMmnz
z31r9betbn3Ds6P7kBW5LLuKI7LCtaMcmTdTTjdhZzqXdI/5NDkHKcoWof0hQkPcVJZQsqhuhzJ0
AoEzT+O4WWsP7Y1jx/Z8EeuozZdV5pPUdleVbfQk5ZlyRR2384waAU96KA7WPMq+EYjeleP6ju4l
QNBaw32o+0LHWOl3uc5droxxc6X3+Q1tgsCbc6hYfobSn1+ojQk5eE5dRSGYFNo1rq/JLsOMUWz7
ui3InmUErT3JKZR80wdG+SRm4RaT6gtBWqeEyGW5vT5VroyU1g0y/61Xl/m4aegowD4hM/d5a5Ol
5MrPTppuk1wMD7QboEg1ifCuyocpd+EGNU/YEbqGTlAo+MjOpTKbKpeBnTLuJJOMqqnK3a9nERuZ
/mjDw46mGraNGuHoNwIJq35uxn3n4QrwJDUNYOMQLhY5mjzM3pgEtAWog70tUQMfnqZJiR46R2uv
cXp5quMBTNLs9HyrVHKy7WS9ujaYtoOcVJddPdM5UCEk2bWbSalVP1Mt1Q8bc6v04mta9nRTKELe
Gchi0IKeim2Udc2uR0UUA0XFcaFdKPvC6nDRSdVyMLkZOqW/GlojOoR2GMnu/6XuTLrrRLo1/Yv4
FhC0Uzi9+s6SPWFJtgVBG/QBv76ek7dq3bScZVXeWU1ykrY5QBCx97vfxijEPB/Jt1yeOHyJD1qk
uu5dBIhDfmrSec12fpo6Iw7eJYdd1q1lC/4ELD/KXER5HsxXSVIeu6EY+ihzmlndQYJbs5PKLFlh
xUie8c4tZ7jvbi4YRjkG8qgSJMDJSxfu6ZrBvuh9ue+N9DjqOfkW2lMay6yf4qkbJ2+zunrLZ53H
6NLXB0wpqy4y9GxuyJh4tJLVh8A/pUXEptH80LiQ7nrEbhhboPQXgaYFrGvqX+9iZsC5GVRg7mpH
t1Enl29yqt5rIfeKjNxUDZdwCjZVEb55hdB0EP6Ay2B46Vsy+eLMGW3CCH/fxCpzxjVzKHq+I6nk
5pylPuwbDKiqnySd433YiwX31iJXOl4ZuntuDb5R1PUD4QToVHw9jjTXmDCRRkoMMWkmrb6F/gM6
At8yWDio62mNZdqM0Zm6iGNq3p8M26zu6873H9LJvPRsZYNGK2M5jd10kWDgedGIum+jpkWcgv2Z
V+lIepMrdnPj+PHSi7bcrU3T7wM5THUsfTMr9zpfu1ezNQZnD+ejr+K118LeOlK7p9HGchX0hfYA
6EldpU0jbQr9pb61x5ZsX6VVZuwH4KS3KbXSYud3M8kvJexVN/bCJXZSJ9jlRpW+r1j8s88tw5mj
hWXMXHh00WkmotYo3wnXy19KZsPJfpLZFI24oteR0eWzHwVJobdGncn7RE+voT6DGIQRb7B5reK2
yIrYSIV4LMpsPvnG1O/N3hZ7ZMOEq1o4h8Www2rwiWXojmvZhOahhU3rrEZ/CpfWvvDVkiK9JNt8
jhxd5vRfiasjp2vFvGvdMmTrGzod2VVGNK/qjLic59cBJkJMUHe648GyzGS5BRruomXVDbRZ1Z2N
tQDma1qptKNEL6311Ix+dU2ernoBM5ytuAv7fTFm3WZOJT1lEzyKoCd0UrvEhiUgW2mfEtGS6O4p
dewbMDGA6Smg+2yDOsqYniNzeWF/7U699CdmFoBg5lT0h3RRV34FBbGNSqyPCBJXpjaWqBvSJNgQ
gDDsOu3RLvauzZzLHWGs+N2FYcw3bgh3GrCqrPp4cWwp48pG8n5QUnp3Bbj4SfSy/joVefa0jrj4
RK1tfxVhezcazOrrjEFK1aknVnmAW6R/B2OQ/tJy7tArM0lZs/YqCd2fkIp/2P7sUq4bZrA5G6lc
l3nuEdyU1kAeJjbHoCpVh2XP3Ir6AKfqniMqOEm8fOjnHX3Vmqp6rCsbDo4TMOUxzPZS4crJMi6R
rK1J52dRPtrrawPANQ2AKL01btxzW479DkcuovLT3IQ1ThLtAnXQriL8nqeN6jrRxoaT1lOkjBXe
R7I62wqXdOKZ58vGFlemVvfJYK0DaJlTs8NK0nef2xqazEbmFSqF2gt3iVHvyxVnk9Y2sMiTskAa
hnn4txXfmsdBBsZRDnZ9szJ5BwcyxLhEXocNQww2CFLgdfVj4sucF5nhxxeFddE3d4ZFSFVOgpiI
k7Tt81PGMfa6DPitM/cUWbd3pL882LnEuJQZf9VHtj1+n3w+3B3iJ7eOMZc2v6xjIE+i9vC9dnMq
jckS7Qky9jVaRA6WtSel3O/LGNqIeallmm/FnF3qwDfCCF+kgVPApR32/H74WvhuZsXQfK1g14eQ
hwEYoWMmpVlekSDnDRem1Wsd9Vpdhq09ffXTorMvdW9fW12B9qFs9vlIDFle1t/r3NzIaULrmGRF
i5dT3Q6PJIeZOkK8euklTYUwnBKx2GJSiutxlaf7Ivdz4vBE+ChGrd04SCuP0xF4OeeorNWk5WWb
iXuZ2HQnLJOsZZBShbeZycvZyYRyNUrQ07+l1oBdPTrZHEYb4OiAF3ifqDggpbXZyBC1AViR09H9
QzdVkLg85LID4rYhtsysTh/TYfF/lvV0B/w7kCwnBn85OorKasMbHOyICCHVfHGUr9I41z1tfVgF
/qstZ/NKjdpnoEdRSrwpkrkull4ux4hZVaijYDTIgpltJEeHvDt7VJmjNOYdtI/zVMgx5vfcQgnF
Bmp8OQdrbxaW0sHoTXvnUaDoyBjqSex6t/FuJpuPNhDFJtN5erk0TXDqSbXZ4Wb33GVZt1MW4WSE
hOcZeuAQj5dQ1rBFWGmbQntFVOYq50Px8pFX1ahnXZhJGi+eqa0N9Mjb3kou68Zedqpxk4uksicc
BwNwuzoYC71HNUtbm2aVWUe6yoY4S+SiNhMBIihDu3U9ekEjTzM+XQagVnsYQIB3xO/gdiPLn6UE
Nc4LfNql2flXyQIPKIYS1DeRUSv72uQofSMZqNtiINZfmRWu2J6HENhX+V2mCVHmQ1jSE4zHC7ew
7D1vmaJdVM7VgvPXPhyNh06bMt2Q6tyfJKrObZ53T3bqdTFVbPZ9zRYCuqt6Y+JZ8cWfa01OTx6I
t9EmunsMGuudF6sOaZl7+3A27mg5wMtkLWvispvkeVC+3haGCL+16KmmXaZ7eUqnOZif2LmD8TRk
iX1a3G7eNtUcPGWc0yWzUNUz4i7S+W0yTPkkkrL6Nq/zFHuNGPbJVDLATpVA59aI8jUTRREP5PBB
qugt9X1taivfQpR9dwVVzLbO21NhjE4DctdJtV+hr5aXo4DSF+VtCoYbznn5suoJ6w3hT8tpWnNM
aep5ZLYSEJGytRLDajcwwCWe8c1YPIL8TsyI/Yo/F9jViJAOAXAV+aX20qvAXl33KnOdMd02KHLF
octTiOqh0DNu461TXztd2p6jn9muIlK+mggboJ7pTJ5O4kH7YY5MoIPrtTVUO4TRnIZYR0RLibIy
EiEpCntC64B9kQnGiOibCTrHnG/sQHtvZK9NUPAXQPYMkY2etynfGGbPZPR060M49a761pU+9bXT
dmA3+czEIGzV+LrWg2UdYMEuxWW/yoZxWG7E5ohXvt+5RXtXmlL/wMncJmmtDSlDF4xKHgfHxRi1
GH0CpRXMUXuz6OWqah2nf+QcqUaO6rRLUI2UD5a0y+Y0pBmwnmdra+Aii1zQwnZD/6PNzJDxwaxI
JVZ7X2TVkwlG9wJCgnia6ILg2bUndva8K1toDSZW4Mpvioskke5bVTfCj6ZwcL5OjN6GLVmlKZh5
1dbDruopqKquu+0an6+YKINXLJ1y0DDl3+m1tdAXesPAlJMtZTONbhqeeQ+ayYub2NSdIdkIW3Td
BfZQjZIG02sJSm2ZvHuosEWK1MxJAaSGIk8PzZoIL7ZXjPR37YwdfFSj6I5TYy6c3UDX6H1jCN46
GA2SHbAx1eB8SYzKg8JXLn0BCFhXS4RFm3tXFQ1nG5wBiS9shgjRm8ifi7JOnr/UqqreuwS7wF0T
5tYTFUzXxT06bcqkFPrGNNXXScX0Qy9+0OL7Lc1nz5hL+qwpq8NLAgib2yJUGFLKPKmp4kSzI8JY
TLskd5v8iuyvITzmAybhRdQrz3wJwxIve2Up46qUqXeYGiIlO9NgTuRnsnmq02yRO1z5p7sysYa3
DjphrFaRvJP4NkFvISvNDzOzZrVoqtmyw5mtNBHSwZVqm5T/+irD7z/Nr00t2vnenZ0yxjRzFQwe
XJNM58Yc0PXJpM6vxnCRLTWpTxHZZn2jGSIFdEcJobz5riC0siWUd3CS3dgu4zNxxd19uCajF03r
LA9iYhN4aXBhT06kbcw9dX1QNpvM7p0uzl37yjdW594pplOZmsXeUlQ1JD5oG9qfwrx/wRq632cu
VUFEKEahr5AXpJGFiN7cWH0tn/N10HC4J2kUxx5aLEVvtqybolzT9DIIQ5qgudOiAkOBTgbDsZPZ
Q1AuzbLRLSjhjXBghEetNXvz0ZhMXx9ATtRwla00abd9mof5xghzuzuNdFvf07qbiVnKzGRHnctR
1s9q+Bo6CWatw2h4FzonvCBntVKqlzkmtlnZc0oFBrGG4XLvdTRXY0CYRuKIglJIOte2D8kTJKZn
llvAWTXqJioNr37xifC7pAQJjiH9ykNniewbruoORUMZADTTpHOWigRe2ZRNbcpUG3ZmHNh63hR2
ZV9OChaMV6Fb8+y6P5Gqt97g7kbjr+X1kJnzJjQ6XjnbwUbXyZJd+yJ3hoNtIRV+KFXpvGdC5+Ki
aKeyOoQ5rKVUkvsCUDVNFj1XzVSv9lKvvg0GuYYFGWKeCwVq8HUdvhliruBzU+gXzKsqddm1fHc3
Pkrc6gCrLQwxvqjHg4P3hSnmZAOK9QD7/wHDvec8dH8YqOGf59Lnm7TaR90oAByju61d/imzvJvN
9FAFFjeekDI9Uu89KErtyPDdq0RVBzcIjJZq98tQcO7V8Kym6o2i9dXI27uwV/edbf2srPzSHk0/
LvKKeb1+xchaou4ejmmy3od5iVFdX762FZNfaDXPBjk7EQm7t13Q3JE98hUs+YGcipu5dNzLJkX/
AseDaiZrbird34DcXGAl1kSdtb4yi/naZCWDbl/ilKhUH2m26iir3O+tV9g/SqukKxhQ4Q9d+qrt
YtvUxSXqOiAaIllolHXsjpAEhxDeojDPJGdjWKKCljqy+jKJSec6VEo+mlXXgsNQdbLaf84oriJr
su+zvPnS9XREbs+031Mj3XmSR6ks+u5oKPqcg5njtwHtoiln9ylEoNVua7WM/ATfI6rkqVhFuzVX
Il+q8TpZIOGEYhmYrOgbtw0P2erdA+pcNVZ9nGuPwSu4R+myb1n0FC5ZO8laHFRr9sfZmDBqtfOd
b+oLo6+vBTV8UkAwXr3JiIgRib0yu8SUo7qqVW5SGWBEOJXUJd7wtYTotSs6EPyileHRzqEEhVrd
UHD1MfZbEeEp87YaA29rDsMTk9bbzsLQWYn0sqGTMtmfImoC3T61g/tul564tBYnOM0TbS6gDXqL
ol2vLY/h4jlwt/H9Q9AxV3YHM8695GdaO24kk/UVoupX/BSz7VwWRywE5GXfpLeTbvaztq+nYXHu
RenNtB9LFylzDE+onNURlX99cEh+iTwFQuWPAfTOolIXxPbIIza2LwTO7JTiB3L6RxSup4xyNU5W
iCJW6+91yRDfcvXRy/L7xu39DU1kwuJr5WVjuL3YivM7T+hR12p6SzRcb9uhEVwkT7MpV7WpcgiA
dqmHo+/UN5aRP6xVCYw0qeWG9J/lrXeCo5cmX8i1/Yai/VRBN4KIutyAJrSRaMQ9PAEmw6STLFMu
9xV+kkJZ7iFHl3eZWU5PKgx6LbNfR9bZtN642laH2Vd7CYEh4hhiObF7x4Qw9w9cRm2Dlc/j3FAf
SO55PecURcyZZ7xulY92vzIPXo91QN/ZV7U9k9EOohaNqnjsvOoeAebXMcjUJuQEp9oAGDCTnyUw
TBGaV15FZYp/+cBzlRxDY3hHZGZ9ajIHD1Na5o5MHTn22xkr902fCZdZock4rYUbmgXfRNJeNJb7
rUEFipKICS910Qi/IYVNWouvvVF1cSrX68DvWbAWSdJeAYk4m4qt48hjWzJ+G9oAU4BiwIoi9Wf6
yNyzk61sncw49GNaugdwfoDS2vXS+ruo7bb80YXWvEdEGF5KZTHaa2AMtOhP77osEI/emq+X2HPZ
cafMZ8wzim3mlk085o2xwUEkz+IZ5clhLsv+Wbu8/Xpa/K0PKWk32sNy3yfZehIK95tk1cZuXAD/
GRP6b2MFoAFfezspyqIsV5w0EyybPLGqXefoNA6q7MKf5+KYYk28w3+ujkjau09yeWqK5jHArQxf
gceUOj9qx9a/mLpqOeTLSDKourEde081d1UL3ZHv4yWbTEoIouHi7fBanjni/EerGNoYnKmOamlb
Fy1FyiGo1BZE8oIP14sKkLlIrO1zB83oWPSyOlRkz9O65OtmUphSWTjyiGq4wvW5jKtC3oy5+bS0
kIF6TN8d4LOLIsOMxFipAtJRr9FA87QJOudS1rhBLZk+IkY5zr4+9YTUPaRqXC5T5NXdxi/EMUWh
FSVkI70otwYyXPNrW/iHPKuKKyx4yQm3p+JSToP3VbbldydY3SgJSTf3g+FptebskVEQ41q40bs5
gLwBMYlcr/6x86s6Rt5yIgM+UnJqwcmr+tmWsHf12LylRvqm+nozJ3T0lauHTVjO7wUfSVMwYovQ
v5IH5rDTrnSNtJMCfIOWlH+1sCc+pbFPd2XqEEo2w5OnK/6Rz8Y3fxluce3eu+wjR+ng5Dv1HPCG
ubfhzQxB9qKDJHat5YmpMR10Oj55yJ2+pmsqdqw9fnzQY38STsUVIvu3NZjdHzMZYRBTvyWyfibE
/hhY+K3x1+09uTFHp/COukiupmT9aZvwQtAUQVyYpfDrja3H9MhArCJZImSUBGju7CQcs12ribVy
m7rBWbbrkhMGPeMXYY4v+eAO26ANvvhJ/pXu5F2s402h5Yp/z3BNXbjEqJxBdEYRwyxONnUGYsO/
+RB4Aw1PwqvruvXVgfRGtnfr37Z+sWsb52oSwQCcYDn2a5kjl4gSU+hkl+LuBv2qJS0LIFPWUTX6
/cbp6G+l9gY2FlgzZ7zNv5kzuOEqoFuw+8y9xMAk2OrB2IPA+Ns0C5uXMmi8q5C3/AMOUf9qGe6L
ufZzH0advwR81WXe37jMoQwGjlgyEJNghtdUXLU4rMi/7GPidLraqplHECdYln/RbQqGkee7BlL2
aUpr5UZr4K9PgTAX3K/K2RoYSBmeHGNdqrDi4Cun5mYCVUh5xu5aJUHkEJ6Y309rq93tSMZ6vqOT
mrN7ctjISHMHxjWLOwWnjq3jvQDCvzJRFv604XiN0TBbUj+5ZMHBwl/9+hC0oj8V3TpDQbBm7RZX
3J2f3WStI91TCUKLpTQtV5QVg9iDmkHXKIt6g56LEGoZfFuq6qpwNFArdCxPnemuqKzjJieQvXOb
nV0XwW6WJqj71Pbq2iAztUpq47tkrd1a2FVCou83nb1AiJkToOaBYw2NGfKUhBhX4wfbzXW9im3p
D+6mD1L/DEnrzdRkcZ0kuQOAEBbbfBrsH649Zxs+HVhtTdu8tHQ2jIHmmzbJSWNr0iaI1jDYK1Ep
6m9W2KB2dminLiOTzjXAl94zz1yN/HKgdbY9mk3RzNQUIiWhLin9IlLT2lMN1L0oJj5u24xdHw+E
EVg03cGCT14UvKe33KidKWLurK0oqxtvO3plHDjJ5t9zHP7fCAz/v2moPIgj/3caw5aByPB3BdX5
j/8Xg0F4/yFZEipYgHGOECjZ/g+DwUZahc035BOBz5eF0vu/GQzWf7AcdLGXwCMJybDLX/rf+inb
+g8Wwedg3LMtPr4//r/RT53ZV/9Nm/JRYqHpQhGDMQDuCLjg/UqbCoylsToH+ekcOFGgxaFqypNq
mXq0isl1v2vl498ezD+pcf7pihgeWlz1nP/wgTKhqixgFAw4VPjBhTCbfZV85mv+F9nrt7tC9+8S
9YPRyW/G2wBCUxIGaaw2+ZEM3NLeYK51kgcZ3ejoJ3cajd73LjqpODz++fY+GGv99UQRxWHCxNtD
vf/RbGEpiZTqaorgpPue9TdlIsAe1YXyFEbDxsYxryv4YNXy/m+vi/E3qwwzNS6OKu8DAU6O45L9
BZ3Xg9gUScPZYV03aXCBMYIr0q3O1Z1duvvA+0Qj8SuDihvGT4YhhY/UGZ0gJ+OvS2gIjCZdFvIy
cKtJIj3RAgpfbctpemyEmDe+lXxmjPfbquWSiPdxXuGjIun2wxqSkxtU6cgle0VLovV08vOAxnk0
boFtnrrQCe/7Kv9MPf4Plw25JikDOGla1kcHa1NPrd+ARtJJU+hFs2W/FQnNQaKL41zMGxGenNk3
vv/5zcJw+vUTxb8Jr0EmCITUYpf34fm2FrhFgUiZasvpRTxaQ/m8YLXxWUjWr1qUv94jC8jG2ULg
b4E33q/vEdqy1/VtnccJ44G2sXYADvix1RczWsQ/39KvcpTzpVzkxq6HmxL+idi3f7zUBGurheta
w5KgO6IFjJz1k4v8/tzOF8EBC0t8FG7hh/tRa1mStGvkMcPQnRz8JO5nPW3/B3dy1r2jrCN26OND
q3SVQzSBYNIhBNwZk1bYd6pXoIts8++v5OB/jIGN7zrBR3HNGXy0+cZZBpkZs29DzSwB/4xPbuif
nprjkqZBdBnr4Hzw/F2R5DeMyW2F8iK1s0ff7YgTV59c4oPq/L9eP060fLsmr4bMoV+vYczWeKYT
5PFE346aR9i3ZdI2h6lrHlbsYdN6DovNYo0THNsQfn+4dExwR/Pe7ibLjvW5ktdnKeWfH/E/3Dsf
GY+XAtbGFPHD79JS9atpMi0mcdoHt6wS2pEmSO7/fBmX2/vldAIL9xzWJSZ654DuD7tXZVgCYkaQ
xyvAms0sozcYEnXdJ+v/91OQYA/qBI53gkuwVvpwncFU1tAzJ4mZTr11oa936ZA/mmHpbszCNba2
2fwM/cb7itAYnVaDyCqy25EppWsWlzjsyoOTa/fYOioe/VG8D6OgLSwBiFdzNH/8+amcH+6HpyLO
1h8h35JJbOGHhef5KY6Cjs9TAW3WP/zkGtrA3SKe/nyZD3TjvxYfNlA43TgWcQd8tr8uPitkqFho
UcTu5J1GlIq7ua30ddAkDOHqrp9acsbx0kZdoCFlgEMcRrxAt52RpvvFwIBla5bt7s+/6veThdIQ
o+lz0Yf7yceThaRoMotHOurGAEHplvRWh9NrMaBXOKL5Mg5gKZ+pgv9hGWIQSBA9Lmqc2r9twgTU
cqqgm4MOtW1m6EKZrCGqfmaC8vGrQgjBGc0W+ZfTMO43vz5whDq2NVa8WIhSxk2YCeLYZrv/xGrl
4+n18SrnX/E3JeVaNAk4CMPHArPzTSbwpCyb1buwJ/DpEhbQJ2/s49P7eL3z///b9ZigyhR2Uh67
3ZVjXaztF+vf7hN/XULwMWALiLXiRxdHryEceQi5RFhewniNKkJHGqf6bJs4bwN///C4DDwKj+8h
xEyR8+XXO7GLAq5hbfJBuMh0emF4+zJR+uvkZ9O1aXb9a9/35k6uLQQLDR+DXYv5PJzaP38DHzeA
v34HYzn//B1g7Pjhw9TlYtV9QD9PwP1+IiqUSc7IvmS62wH8Z5uHnzrC/fMlMckR+APggPJhww/c
GWvneipixx/13lFVcledMwYST8D+klP+kPShiwtu4mxagSORMOydLrLbghBM4MnrtW4Pwr+D/do+
Dm1y/ecn8g9rDNEi7Hb2PcvFiv7XN+OuDr2RM/Pzkrn/bsCyYfrccxQmifY+efqfXev8ff1tPbeB
aFw7Z1tcWhkvpvjhLeFOy+aTWzq/xN8W299u6cMTNzEKzeaVyh2yRXAJ5HQqZBLPDF+XUN4vdgb5
thlf/a75TIf0D9sQiuVz50ytRu3+4cpwvwbXEB3L3IOrDdepuOhIQfhkG/pgMng29SJ4BrtamqHz
bfofniOHozmk0qasqTIItFV1WGj7IrcBmFHeDu7JUzOnhzCpT9OY7csw+2Rj+q0BpXQnoxmLz3MG
0++xJCkjB70GDNV1mv7wB+e6FOWD2ZgSnkl2Y3XDoznChZcisrvk+C9X7Idrf1ixuBCHZtFPXdyJ
7/NURrYhmXcHn6zVs3vMr6vow2U+PGRLEYcyAyPE7bxsfR8RrSFfByCWCF7zyatIFZgWhivjUfh4
dEx1nUERmPZ/vtnzivllLZ9/BaHHlHPOWU7yYUUVftubsudVQ0W5bbMJdhfScCt/ECWWDg3zzX9/
vfM+gN6EvRK/518/0bP3IEQjl7ELXAO2jD3hiPAHdx3CET195lz9jw8ZrxDuDgczm0bq18tlxjT1
fcq7bGfmuEqeMne6I1f4VDvtnZWHV0yAEGqs/qWCEBnh8Q93qvtsj/5YGZ1Xs0/+Fv/1fQd7uF9/
RSH9eZwHi5FCVjvj49Db7FGQr/0bxrFO96UW46weSkc07Y5oI+Xe//mh/7Zt0AjjcsSGAZzDQ/1Q
vdS9NtZhoCgs0PTwlBl3edm/RFDOzTYHEA5XABrAgR/usckhWdoalqbS5VfXHeNUZXAownvPbF6G
ZIn/B7f0t8udv66/bfVzkYkV0g/jTgNO6Fq0Jz2ND3++xvkL/PBt/HJLHx4baR4ZYMOKZsMf3cib
4ajXPmocvkb2hE9u6Bwo8fF6NMZYULPfgkNR0Hz4NhLXCLKzg3LUQUuOdb/Y1sYdLaN7H1dvwR+p
NBiS9J5RJNtwSJoHiNwduk1vdM9kp0TBAYan5npxEOTqJkiTMXvO0sAtr/FsrH0ckKYc0fiw4Ndg
MxS8ZjpivCxEwl6I1VyLbz35hdnGG5zmZm7oJiKpEowlljzPuXwfjIeia7vbwF8q9bMOpH2DFV9X
PIUWNDW2jXG9nHV4z8A02Pa+4T+RslndzXaGBF/a/Rwcljk0vlqhRAnJ4Ke568yGSZXVe5jprJP+
Ys72REmyBmQgm1V11J5wt2ZrJ++Sg/UlLVN1ZWNYDPnMhUReDOrgFMW7C/nDOfaFDmemCZa1xNAG
05aRhYfjQUc2zXYpyUjbLzYtIkE7ht3ukxoO4NKFxWtZBN0O7wP7VIM2z9vJNTPAzz6bXkyUZwPC
tvoysb00iNxArd1pGqS4LYZ8V9pDdjG7SXLCpxB/mAJygN123rNpFGt3cBds7E2UOHd4lwhk+uuD
VzTDNXKM4Yi6qLc3RQdVfMww4Mrr5Gj1oY8nawPxYq6z4WA0STO/9W4Jn38Ym3k3jbhRV0L6Nx3T
mVvUbWrcVm4FC4s3urEWYx0f0qS2n9xBQx1yVqncjUZkWB2noF4vrEKZJKvZFQ+u2g7EMiC56Vod
id7MbtHcnhCiDPFaj1EbmO2+UoX/4jVl/96Zg9guU3dl9UzlfSwVMnNpbyt40BErE0+xUr8HHty0
JivIn4IDjg9AW+2Vu5xsczaitXS8H6pasjz2agQR+VpuDJzXt/7qqz62nVRctxA+bi30EHe8r+FG
S2laV2G7vrkmrismLy2NZFrynOGZNIzJm5MI63cx6YVqNrhtzrhSYwxxyqAacrFjx3VrOs9Fv775
Qnpf81LUlxY8ty3CKH4gaoQj8X3qKBt/tbA+MI4Ii94VHgdujAN9GzFb3yoo46MfMp4qnnKMO5jL
NcdgQk+Sjc59kv3E4QJBigkz4UW7zc1yltywMVnYsolHfFGbeF4XdfJVRSDiYhiHyl/mU3c+8I01
CS4Uf9RN1GiTrMMED5XSEq9j1mwRgli73JpIvkLgjLbaOswVvX05X5S63a6l+ViKFuslvro0dtMz
7DVBDhVafqt7ipferRh+Ju13YXb5tpVkLxIXtZ4onYobeMjix6xHHC2ElzmnpPu2lvkFwJyFhdtQ
YxJJejRudNVNOaxPlXsWfc/MNZ8alkd9ZweZbrbBjIVcXcrxkPUhnEejqIuH2WBgE5ko9x5G891Z
7XJjBuPGy8JNUGZfV9t+TQ2WmbZMDEug5p+5PsNjAbR1gbdY+USwq9xYbe5twciz4jSwtbWIo/DU
aXeQE+3vWIp4jMz78Ahv1WLMjPTKLKyrTjnbtBygODCETVHakOZ6wYzxVGcpPkhquw4Q2abC2WYB
ytUtTHFIfqaNo56wmioOhuZLOsG29fB6jSzIYNac4x5ZoQ4Ly4C/P697zGsOTtBva9jfWeVEJJt+
c0d7t+TlBpVoXK5yNzl1POVQSX1UqLnkcvkGStzwY6zg59OkHHrL2+KquvX0eCCYK0cZZpGTOZtz
1E9EK8U6mppmHg6wVcRzO1t6U9f9C/vYJvRKczqZUPdpdju6zPXdC4bYkdAKVel/GZSernOPbSH1
zozXtdBqhwuY9XamIlME2DcG6+LkdM56ZRbCa+HtiNlGtE7jNKVj/73P2+9B6t6tZlkegtzD4WhI
qvZGoavdTgZUEXJwgwdy6wPWmZOhRVyNJgrmlfltl7T3uhhW3rdQRJcvtnlrW2UZO4tTvK2rnxyn
JfkRYAYfkZflfTHrtDys/4u681quG8nW9BPhBLy5hdmem0akSOkGQVESvPd4+vNB1XFCG+RwT83M
zURUqKu7q5gEkLlymd8o4Y2a+6c2FL7mmvoSg1kvzRhUumne6Uo+ekajwO6aqzst6auHSjAUG3cd
wmsuDJEDXh7ylgE4W9prlVRnh3oa1fvMokEojT7o/9CqmHAb3A9zCvcAZoaD1VucelkOw/fgU9hs
Lbzs/IUuBjSt+61mZSd6MfDz8DFv8+lOEeFtCEImAIZKfX07N5lxbPMkxPcUyr8TNbAnUlU+cOQA
7ppgluqaWR5InTaMRxjQJgg2SXpruvFZ7Ee9hO4AU6jrB//NMqaxsv1xUXbVEFpmtE7FjkrikJTn
SCmmLWmtK4yjS73gmsl0MIHtgY32WsDMcpSpSECETlc24y4yZBEoI7hv2n8wMRyd3OMZelEBaivN
a/WhgTr4q5aQjgWz13nksJ5Y6zeKGN7QIoEM0nizMQCHsf3qHPXnqKGlV4JQj9Ow2KepWkP5pe8i
27FePaBn3h3AnKE3ISoREM3BjF/g2k7poQnHSbJVDbhVmI2xXU/WmHKgOaKaX8n1vkZ7LlDqrxAc
tYMGG9TuRJBiDhDt1DqOgTY7FR0Km82MylPbAMXNJzo59EkB1IbzLhyC+dHsu4IHhA7xNGO5Qs+p
ZjWnMWF4WYEx7/ygg4g9SG+BqORvTTH3jYNo9guR6nWRsaZp3iJzaY3WdB/IwrCb9aw6p0IfG27j
i2PkNP6kLECSrMBxbQQBGVjJkLr1lMg2gOmiBCbnJ5SNQnEzGpPoFvB3n4QEuyY8veJxB88TcjyN
hMTG4rWOdnJldMg0BlZwjufK/F7VJQo3ljajtxJoY+DKDXhzxnWQ690+sioNXn7xbOVwQ2L9pTGQ
ZVZSAUSh3I+nVsZbq6y+jKZUfI8Mrd2m6lxtSl2QDN7eMICHH4ZzpmfTXZhDs4pE61mJ2+qmNITd
iIEf+OlQy7ZGmcgO/1RwK40wXx2DSC0o2NhJAD3AokFP3Ih59tRoMdOOakDxaqqs+KbNoITEQRC8
oCVJggKqhRiaVbuyzUMAQtr8TZ2mcz42ZrzTA2UXmqUjKAE0eZMC5a4dzPYE6TV+yyYFWlFuYRMh
++O9r/pboy+OktZWD0UIhGeiWHfbUEUXtQvDU24Oe5DgCuZpZuDNc/YNk1xgu2kdelVyD9rnEfOQ
5tbyjeds4SEEubKZtbKhMwhdzq9pTgog+LOXYOatHNOmR4+V+8EhpvnnJlGNnTr3t1YG7j7RCjeb
OvLDPulFu8wBayoSOCk74SwBrxUMwbZS9SGuUIsRdEE8LHZZR1MOm5d0Gh+CVLpX/PFZmJTtYCBm
sktTQk7aepqSFxE/MdBfESdTelgvWP6i9CnFd0rEZdP6+xqTvbuoLRof5ongY+dn5vUPXBiq59Y3
64eSxPe2anIQUM1cPnZzeZyEPltkzsoHbJJ7V25bkK8tyjJFmfyeQ3GLYNj4AigVSQMjolkLuvMr
5iqjizz3q9FFv7JsHk+YhASlZ0Waf6iN7iaK5WErjTwELvYiRO/oq6IUhVsnXeYOIxJlcLECG/u8
Y6AV2i1AL3mr4Q1nqz3peDNFZ2T3Ti0i9tYMC9+CGvylApLkxtE4QuJDGi4uole9BosO9vF3beg0
C9oyuAUNfdCjxCtNfUNx6oD989SugJIN/89LK6U4DRLM2b6woBGZYbODN4HogmnWkAWMOIAyJSqu
UM7LeXSKUL+bwMb1iVzdGCkAo3lKKgDSY9ZuLVxAnQHzksKRGf32R0VbEFNj7W/1ESmqVGp/jzEU
HBuSWdUsUhPZNlHaKXAMipK3LkB7b9AG2VGrEIk7n0xIi4IfsJvge/tBQOLcPFhW8T2vptBD6nPO
TlVdwz+dxKnlAITJvkb14qZamO9h2463Vp0HrqmVY4EiqQ4ztIP87EISDRiQ0S9EhzHsvVLSN5XK
GEiNiKfGWAOlH2c//y0robCvIeJ7fVyB+8KTNGy9WCGqZlZNY6qKCk8GeslIuI2BnDY/8omBZ+tH
z4nl93Y8kFHBqiGIJ9hFb9K6U3cytFaghwmo1yIZv+aqlYCxE87BmPwu5K6+j/U2TzfKYKW3UcQ1
uWsJoyEo5YE8VGppw7j6AL/H5eDkr/NgWdWBqtkPjv0sl/lpxGtyxpQdTnS2S7TIerD8BaJBiYnN
XSeZPchEv82SnTV09egoRpVXho2w59jeJKAVGVP5owWwtEz43SbJSvSHmu6NsmHi0ktuNInWfsSn
XD6UpTqJd8jH5z4g/LwZdj0MbM2uY8znQwPBoi6dlOk5qlVZdQJt4BeIBYyrmd8EONXioZm0uYU0
JDQK/1kGIh5tEb0bqq0USnFtK51Rvla6XwewOJOc9EgT06ep6Y3UG8ZpeqK/nyjbqpysXxi/9a3b
q0Z56mMlvIOYjO+eHnTfcHn1cy+YQfWeyrgfDvyTkvB9QOgi28ZhbX4Ns7mfnKmAZvAjikrrjrKj
ICqXsaLckpAYyC91cu75QQQ3wI+EyfzaC0Hu34Zl35gwKUcjOsVdowfnQplEzSU8lYQkRN64ktpT
WYTSbqyHhyEv5r2QoxzgqPUvxDGQlUQvokHFkULLZvZdK4csySvrucj7rjvSjk5zRygVa5skmrWN
yMfa3TijQ0mDB2Z6qQWouhizr7MbrfOktsMNM/jXQYqPuSC1rp9XMvKaAuriNpEteRvqoH6KQCGf
ynqCEsZkhjDYITaIVaE6PkUAZQdURP1HwfoSodQS6QWFOKR4QkGpo1uyqFkFt2UfngtkKmP1VxRU
X+p4o/gHBDbkE6V5gLLF0LuBShUrbiXxXksoi8dATEFv1rglQh5xNQ34PCoOqdBIrh/KqOxpneg2
cmSe/Gk2qw1kSq83lRkMaN+c08g/KpHmleJ0VOpn1fg+zRZSnlK08ZWpOAdRrSDPV8u6v4szB4m+
eWbfQYDSinucXVxjvmPB4mWQpXIz9PH3JCbdD2YEW6Sb2X+uTRfBcZQNj1PTgU6PNTp0cQ1zMFZ/
0PAQHAgjamTndX4qm+gUAhe9AdwrIHRQCrwlfWg7W/Ih6KOqD4khErf9OIu/GqYGnR1ps284eLXU
jym1gJZw8CYGUn19FBFreMBUqPo6yNVTeQSnWp+Mrki5LUt+eo3CNPU2Uhwn2OJlKjrI4SPiJSLg
Ip31CnYs4Rwn4E3pD6G0ScXEv410jLTlCNEIKnYEV0n2QuGHrMMLzMcW4cbZEQmyOWyNOC+xNgfN
j07j0Oc60T0FHw3JTBzIDnlDhpJKsDbVbK9Zc5WieqhnAmO1yCLAwRWDR6mH95OYKcJGrYuwvck0
4RDK8ndrnsY3I0gTF8FGdG2CQTERAswRo8mMXH/NE4GmS17QlKnpx+cnM0HSEEm5NPRkzpzbw9QD
rASp8xwkFRxEeJAAfkLwzzaJW+rBNFAf22k8Jl0QmraRl99gmu+N2h9I4VTUY7wiYMefhUnCi6YL
HytAZqUHCP5Xg1RhZjTP6HrL4i7L2tCgZRXqrsG48oxIh2Ln3M1ewjl5JCcNHlqrRLlGR0HbD31t
L0uLpMQgKreYgaDCmwpBZcJ1yfrxUdULdCNVCFwYNPuD2xiNJwbt46jnpf6jk0T/FCc4BA+wYByF
mxm66yKUZWcN8Q5lGCP3hX2nCTcJinObIqwRpOjPfT0tnTfr0AlleUYdyMPRRoLJby7qce3cl4Hb
CRqqK3YxKGHHxtGSk6Eoc+u28GdpiubaTVnVqBORNrxKMJ9HZyLTPhgoZtBPQH9yaSaMghP26Xjb
5wlR0Yxm6jCj+J2mYRrf5xgxYW3KXAhp/bmJkO8RngukP06jYIj5bZKLE1leO/r7zqxq2bdrFCYE
2/Drbj70WiOeFCBWJgrZOL2RLYTssjSA1NmT4EL1aqwCrlmSP0KFGfZzqIfPRYj+zakJFz0ME96v
7AW6nAy3k98H8XaWJ2M6SGXwSPo0CZ4lDHNrq+Oo/haTKRu8JqE+7AUEGjsapnsrl9s3X9WHx4ZL
/2cq1omw7U0hu58BgJOY9r7kJmUCTxomK4o9NUSYKprBkoRBurW0KXhLhlY8WhJ8ZX/ukTf1k7ZQ
dETWZWW/aJV5E8wHDaWbxsDyY0Pvusy0h7I1QqRb+PAW951ddCXV6DfoDyqVl6COTUkF1RjEePQb
AlBA0ib0Z34Ec9tEELrtrPtMtcMS84IdKloIrgaG+kRP/E5p5nyXZIpynNAvux0zCiOpUwT0AJIh
PgRtmuKOws6iLyEVjZOJvalSn2Wx5skVgHx9N6ZiOfiJndTyXAmvwwB6RsC7PoV/Og5amthEgGn3
76YKbL8/iCaEZxDyl4zVSEqCrRaGxQDzuq3diPbXRAzXrUf0kz9faD11WhZiqIejhCyagC5XA0Z5
RA9A7RlfMFVoHSNGvhNq6HMS6s8UrYPLMKoFQKRec4haT5v+rKuBF2dMLWLrsPxef41mQgDhgZCC
duuzLN2KdZCcs6korwyp14PLZRVcJnGCX/yr373GoBXaMEx5jaGqO0ouOUEmV5vZMDc51Ph9i5XU
ldHlGl3wZ8VldmkYDNEAz14+Vxv2E8QFZol5ditMR6tRHT3UriyynjktizAYtTTQzwbgwtXLI7PM
QdQtUMFoT9uZqsuzeswRudM+3x0fLYRltMVcVNUU3Mkun6ZMZRVNI4AYSIF5eGJtY6SAzkibVUjD
xFdG6h8shmY7zhUiouoqXIDLxWJMJmQzbVmspzok9SDPRu0Faq9y5f29wy7wAhch+sVaCQQ7yLDL
pUQjxnSahrLTv1i3ub/R6ycfxhCXQ17TL482prbXkdD712+TIMcjAnWCFbB+wKi2gkD0qYvSJszd
sKnEZ9z1BidPkAfwi1i48kI/OGMAIiE74N+3nLPVU4Y0aet0YptYmJQuToGLE4fkff5QHy+i6yC3
iSGauPpqmki+MEQcMUOiFdFWieYqiChe+WIf7A1LNIB6AOJD7nLN3uiYsDaDwqvLzdusf8iHn0in
1+nXz59lJWlsyOwLliEKwkZBbHM9XBV1qG9lPFaOnDIqixNsCIdXbj9wO+lBieM7QD0bRUQ2Lu18
26jNHaztk2x0Dq2nJznnNQuNOjlWYd0ZwzUXiA9fgglglPG5AdRwFVtCzNgrpObg9nP17sqcln2P
SeO+BqXjKOCMdp+/juXT/T3aXgbMMkhNrDRVMMza+hIakO6QS06J2cRbK5ic1DTPMVqYSG/thqlF
xrf+0Sbpy+fLvn9MFbQ0VnLsWU68ttpREbd/lRiojmRltuXmcMc2dLRGR0PMvLJ5P1xK1SA5cCot
qAeXcWDMK6igS6cioy2cMBUCbyLVlNlX7qHlpF2+SS4EkKFcdJaGlusKQJMz7kJ4gTiqVLHLmNZt
u5L58uwNNbLsLaoW1VW04wI8uFiTxEHBRg7MDvrcBILLZzMHXYFTyc3eSapiT6O0bfGOWEogRuXi
UyMl35oCATzmGhWymkpC105pH+KYWebnH/Td06s6YXYhhEGA0N/dIr0A2TBZUB9axNMq98UgOowK
baWmTEt3+TXSzLt9u6ynESWgkSBXq6z2rcacS6wLmamBl961x9muXNB+z+3288d6l1ywzBJdF+C5
heXs6jiiWdfTwKXWox2e29A8DAfg0kOpCY8koYsiSe/+360oX35SCzmZDJPZGnmIn+isYBMvMD9h
CCG0mzi7eksu7+mvHQR8UF0gQUBySRCJ76sdBFQJX1mTG7hE/0DS/bPSZG5JjUp7pAh28mxtglLY
hIh6/3nO/9cC0v8fSUNj2PbXp16M7y6c6W5e059R/6v5m1j551/5jza08l/saJzSsfYSAfFqxLF/
tKENGWYlIDni9BJg4Of8D7PS+C8RsiVAUHJFxARAaf4Ps1IQ/8tAM1rk3yRDtaDwgYn/F/rQqwOu
AmRWWWXB67FfSHsv9yVyW1OkN6gTRf2DpT8UCfx3xB4WMFKqOITy6IgU4V8v6O6fbXjhdXa5OSGT
4rsDFIrs11oecHXIfWuE3WsF2O1UKCFKzMrQQpPbKxeEsUpv/lmGG4IajCk+qdvlo0kI6ihc+gg5
mxhxGiiL+Lumtke07Cdbjb4VyXOS7krVadJDNXvop0XgpRMXAd8p2FdPguQIxkFPz6VAioexhkO0
5y8R9oNq57KDFgnSbU3nDnAlC6YD/OVlgm2epPNIRCloQR3Lye5pCHJPhJQwTvya/FRerWLLrBMk
pgjIdSYAuNPb9EZ53g5uHGxUpGB02Y3mo2Gd8uDLLAQ2vR+1dMvEMzBDQw/kSoL7bh/wTfAYFHGH
hpgJ9+fyZQ11VIlSzz6o5BnVl2RGMc0KjnHcPyQa8Qotfzors37/77cCuHFLslhc5yq/XDaFzj8V
AcuKYTFuxLmT7Jzr9gqgeyWBTp3A0wGe4cEUaKCyuYq+fSMzcFd9AE3Gvq/dynDVfBui8kNnpujf
mC6Xcmzr9WuGfXV6lrRbHG7sMt6YbH9gOmgz27W6lx4xcDHHu9p6TpiY5+KtIR8k4xjVt1HPzH/2
9+PwbVKemCfbRv8t6M5j8qPPr5yfDx/HFLm7eHWgTddsy3oKjRGyCpKSpiPpt0XaOUYaowt3GiY6
qlGBNFS71RhuGf0IRg4d0+EupllvsJMR2TC3XXmbUalVxxSJp+i3EO77SnUXraa6edKDEwLWqDDs
k8oLO9eIz8i9aopGI2UEo3Cvd4DpaIB1+893w+pa/vOZTEzgiYVsQslcBYagmf0R0eTZTZGrIrGa
N9Fojm6CWhZCbj2npVKv7Pt1PflnTYzZSe4I0kglrlJWBYGIMGdeTY8fq6HoNY0S9Eg19TRgboPq
O4OCKOl2hUU47Eol3JqzcSU3WDb5X5f18itgNqoj4KfBAKXauzwEheKXRp3rjJWMXHVm+aQ0tZeN
+RuJungl8/loLdMQqcT05bhbq8dVBQPIRUMAMSMfSTnkzEzD2JigQPneCHN+/kFX6dyfJ6MDQYLO
RhUlcZWkTyWqFIytJubQyqmIge0UMQVmxnQVBYr6a2IYTpw0KG6ZV478B8Gf+5NGDnfxgkRf3Wvj
OFZJ1WKAMsZI8AwoB2+nXr9mrfjBKlzsqHRQZ4l0P1cbVu1EGQvkgrjSBrVNb4VeuqpMV/bHmi2x
vEaN2ha2PrgGfHtWrzEBEgSEXESftE892vkNNWzoKR0S+EbfmsjT3uZCslggM2IU2uFKkP7gbvjj
gktFx2X9rmc1W0Paqno/u1E286nEVxqPoytO/eiZzTQdAi1y2cFXVv0gGCxtCcIANFSRSujyVFhp
Awl2aaMX+ZhsQxmLysaKPRGUgN8D44z98p/cFeeSj316P1yRqGqIMh1VCIeXKyZShdLsyHyPET8A
DImGNt1tA4RYJjmlAN5njq3gysf94EDSnkPhQlk2krVocvzdTUW+qmhasK1uJt1q9VwwRcZKrreK
35OpXEmJPlyLptly7jmMa6t3H4l/IUlYy8cta5iwaytGVFf1eAbQJEhXjuBHq7GSaFHPUUCviyy/
jdIgZYO4SffUT/ICVQZhhGZNADBOvfIalyOwiqH0yniPss5fBNLL16iIwcjQRCLSAHxy5BG5OS0N
/1Pd/C93yPtHohI2UAUgXsP2+GPw9FfruwtmwCQWq/hJr3pa+r3vkx+TVjnw1K8RBt7FTuptSI+I
KWgqPBpztTGiyoI10hiii1gnQkc4Uew6xoLOkIhfJySVROQZQcQHIIbDKz2PNa1m2SKQG/GiwiJs
Cdyrsxci293RglwSjOhtrvOnJs5S/CnAwDXF4OBjAixK9rpwyICRNjVmks1TFanXDse7E7n0HERM
1TUDKQ0yxMuv6o8IdTZDLbrMv37KnA5m5up28pMt8J0E9zZ0Uz6/sT58dNJREgGdaoju0uWScWXO
GVQT0VUS+oQm4/Ohsu71ijF4ZVE9G5F8j3XaYFsa49HOUn/nveUxdU2u/SbLShdbmnuFV0/1B2KX
PsXqchEFBm6GEVGaJXMHNLltsWQTDmJcCV8rU7udAgwuU3oAG0tMH8dxELxeNA9ozp0FtQ+vJJ3v
LgEKTopEWSNQQcVdu7OKiN9Fs4Q03WQh5p6E4RKNnQqN0WqodYjo4SErw9+ff43FOWn1DgwRZZGF
o4gAEVHy8mugQD7KKdhCV5QWCerfPQUCoMOi/MWZsS1AqAom0LknhF6jb6z5a6af1eQsNt/T/mvX
7WXhe2ido0UnqLTvo1vkuYZdMFgubqNGvu16O9F+yUhfcYTNvZHixImmAyZr+yL4Gk/f+vB3Zt4P
yQ26qJ8/2j++S5ffl0x3Sfxw/iR5XqtYzJgVxWPJG42BbYkHgerT0H5OJp3qYFM336rccHr91p8e
i/SI4Gw3PZrJcSg3GW4alXauh68SEo5Bda+CSIvaF73btsYLMuw5ZS2aRbkNyruqttoeP1Nkc0t0
szMuMifwKv0ON9C63RfNRhuQd96nCgye+7y7F4KfcnrTy0elfC3yG+zfACHsFNHDob7T7wEkj6Gr
vIzfsOTs2uc+/IKkp9zu8NewqKE0u/ihobQXvWDvogtYa32BuaPEGzXCy9tebEx9b3rA4xGtQ3HY
5aCXJ+2urWHB21L1VFg7rWBfPQ5vMS7o0UOOzCS2B5gkoGr+hLlUjgvjDGEUkRGeY9PMnlW6Bnj2
2taUYxncm+DEYCtAQIHFYPhfqs4xjZPRb0lfBHO/pKI1wEfjaELfFnf9t6by4Cqj5g1gLCjc/k06
afiud7eYCWTJfsL5TgN7cIitczy96dJd6Ceotezn/kcW/hgxlkDjs7wR551abwzQUgXu2qBYkGl7
FfWbap+YeBVRjKHCc6zanaShpow9JSORKzf8+4DJnmLQQtPPoosqrwpdk9spQxaEhLRQTFsCPEVK
GDP/y577OJXxduiu9Ro/OqJIQpD90tJhgL+qKBJfKuoaoRNX5m+crO9RrkrF7Fo0/NMVWh8XMjNo
niI3EyJSl6Ggwq2nmgRjcocelxjqFkeXwdbaGDXMb43Ol/xe1o9T9zCqPxXwMIA6+2aHdbUti/uw
cZGiRI4YdNrcu53pCeWujTygaEi2G3LoSI2rmy8x9I688/r+JbxH7tp/EI5QZEvfLrzwnqJFlTGG
sudjewoOxk0mI5u1CY+ApzS8o21w4XPlWFvtpj5XX2TDrlNHn5w8wkLLLu5pKRR4pEjb4NynJ7gg
kLqADe6B/eKhk7717aMZfcktWv6/500gennlyp0rFC6HvqSKnxg1DFHqiNpzOb+1xQ6ziUZzpB6f
VmD7e6HBY/Glrs9luJMlz1Lcsf9CRwCEYpt47bjtUBYdbpTYnXOOiB3ik4IVRvNNc6b23p+fi/Qp
U/EF4pT10ncTzgvCHgf8X9AhjGxdeFXNnVreKgBkWz136+quzw4F1GblPpl+fh4g3+Va1IwiVw0t
SsYh/Ofl926LNjWqSuV7YwUEjLZ/02rsHgRNPc7+9B9RwP/9zI7VmJUhT7YMzOkHXK4m60gPNioe
uvmgOLFKF29YIN1GA3Imh9Pz+bO9r+ho+dKLAkTBQJTJ0qrUqJNGUBQUydzZhNM1ZX3uBopRb5I5
uVE7dp6eIIVjIvPjN9IXq1a1K9fPB6eWNJlclmEk7/dPW+SvTDY2wHJ2Cc87zosNaBotrnXWtbHn
R6sgWk9/mWR5QQdcvtUaBWUzMRGe1ArzZzRMI6Dj/loR/sFG4YcvegJoTvHlVhmbnAKgUJuACsrQ
NulcG07X55gEI/JsG+YsX/l27xOhZS2aRaB0NRobq7QsrtBD7foKt+VCr3axcLBE2mhUO3ar5cBU
Na5xtJyvBPb1QyJ6Bn8fOMcigbLIIF6+STx55kobMW1S8uFbucCLRPNGnn9UMOSuPOC68GAploFQ
T1ICXNNaHYW4HyElDAVtbcnqbrheywSVb72ynpSQRrp/6CP0g5Vo2nx+KNZ31zIVYNoJeophKxIv
q0eUhFmRR+Tw3dgn0lYZUN1MSvCHyLH8MgYMKwXjypLvziGNFSjg6LvppNmU/qsNihCG1Jm9QWMd
4QtgiPWN2EeuMQCj7oTEm/MGEqssb7uu2kPXkq7cau+/6oI20lGaA72Aztxyfv46hREYy0KA4Yr+
cUWbdcLPvSBtgmfEbpqth89f8Hrn8rCcRS5pmlXk0uvkgPaS7qdCjMXIeNvgyuMu3p0mIFFA7Ea4
6Uzze5v//nzNdx9VpoileaXwPReIyeoJS71HFTZHDFk0gQlWMtwwA7tLtwLehfB3h+pzEV3ZwH9a
Q3+nCihBkPrQdKAIMGgArnYSTgGCVHQIgxfmHRxNK7E8EKpm/WRUym1XM3lFPxsVcxvHcxMLv7Lc
i9mJ/9ILd/PwPUk2s7ALa3sWv4f9UwzIGlB0JAb4nZ+64oY/pyL2BouStwdK0mHAgoLvXSc98TMA
JPIDNIHLvoEvvvyrQgZPzj/NxdPnL/fd9uE5YdhjK4smGRXr6jnNvlC1yURZeCrrL/6AXnxV4mUJ
VwQ1cr285oL8LjDQw2HnLGMUNGrUtZbIOJSTPoZZ5JIQANJdBI4rCNNZKXtpmv6G11k4qI3c9bl6
9/mDfrjyYl5LcouA4VqMb5YiHXugCjJYnPwKRwkdexiJUAuxZrREsqhmdkzRY6x9ZeH3b5hHpiFI
x5zkAFu3ywPaybhMAPyApZyK20nEX9OMDIqtqbWcEgmXzx/z3TACWbXlvUpoKIqAstb9cpx48T9s
59GFjs+gConnWtd3WTPutQHPbcw+NrmFiw+DssDV4Sm5ZnCt5/KnNX55ehiYMQ+l28zvwjDm8pmV
0oAMVUM+VTAqydJ9JeIF3z9JyLjLsgAOLfLE4SnbiVLw2AtMT5mw4v0QNts83bPhIZVufDE5toI3
Ja9ZgRmIbGsBys9oLnBA8i/houvcbkT9zqr2FPbUoVmy6SQfuELlorrgV68MX+B7cJj4k0Mo9YVT
0+AoAwwuvw7RpoXuRSvBVkoWO/n8aEBWh+Jfz4f4JAsTlfKdKQYSp6u30eOvGWS+1tOGPkfSiHWL
lrVHmJgTRBLJGXJcKbpCw6tRuy9aWIYynoFXAtq7wL0My/8BxiBgK5nL///XNSH6WtRWM6WAtMBG
oC16oymgg/HVGNEojqBxzYGw+Xwvvt/53MQw8eU/c2Hi6OWaqZlioFlXnTu3s9t1OKHOcRQ4gUpb
RBXtzxf7B857senAVXI9LBAJluWWulxuyLt6HoShdcV75a14ILaIX7Hg0CcvCe59w/UnGJOO8JZn
2BLZGhTH7tTT9MGOBuNEbI1UW3yaj8EeuSEpczP/ttJ+8ifs6866TSdoJ1vA5wJaHwZGp63yOnZn
gy0kOLJGixWPYHgtcKy9XH4opm+juktCKOkWLXI2HuhygLQ2f5aSrWPyUmG5aauVA6wmDl2roiFD
98HT0M3A7SB30XvC1qCx3ETZCZj/0soIoVTsKm3rx2DJMABFVNRJAju/U25nCLFMme300XiWWhsE
AiKBk7CTMFsBv6du1eBnbm7GckvveT5blHS9w/yDppb8RQ/cQt/VJY4e51Lb1DUCXg4sqVjcl82m
lbZ4O0zzGdYTtjuVtW2CLf+jOm2sHKbBdmr3Sb7RAkcfNvH3Jr5VgoP0rQSwHzrhST6PL8Pv7Kh/
l7fCKf9V0WdJNC+A44mz33TCh8/uMPJSnvzprYbyk7xF2X0mOLQBpLsy8ALpIFqIgLi66Fg/oZxf
idDvroZl4yDSijknaStTuMuNI6QY4GQ+hBARpJrdWKUJGZCmDp4ZqAEo4QFzGNWBJQ9fkmnu/srG
XbL9d/uW6Qabd+mWr5u0kVaMpozcMUDu3Cvq2J5oVg5TvxWa2ORracxy+gRBFn8AIABi/sqV8e6Y
LrLBQAHo+SxQr3dJMw8c63XAVsPrN8Ot1NWr7ks6I4Awo6Tw+dO+i0Pk5TR6NO4mcQlHq5hgRqEB
s1KBs4dr4a6ZcB4YEfCfNNAtU/oatGyGeKr6K9FBXnfCUf9kXcBCJvciVIdVcAAnX0GS1dHFwYBv
K/Xygt+QZTtPY3VL1M6OkaYsGAjJAT8w3raprnlCHwGt7UhVMtI0r0jD4zzQB8o7+Vc254vZA37H
6Nv24aaNBPqLUevDe82Hfxu9FVIINueS4QOPXaM1ZqaNvWANFYSd6lhraCxBl4wGcsauScEjDcXz
EF8p79+l3cuaska3fpmGWebq1tKz0myspq1I06pFZGLc6np36LGCZpAjEFaza3Cr9xsRDAW9bAvV
QqCia2XM3m8tWihAomh8tIdU+JEKJTIhnXAepurx3+7DZRb0ZyqOuwCw78szH+FyiaN6XbgCd9EW
8uIpMEYmI5bgxQbes4FlHUiL883ny75/qey9RTURBBEqGusekYXLmQ7zFWMXucdVWsJxaRJFhEjl
yUsl8SWJu6tQ4CV8XcYXNszS81xYPkA6V82NXEPKtAqTwpVGaCLMgBKiCD1Nfe78fb7IlLV6OhwS
VIfw84MhA6s1dHop+ddhFuXwBaVFrYoE67qOw6lK0ZNKySCdI4HRavCscG4GRpc5fgX3tWILjzqq
Etp8//lbf7+xLlfWLj92PMyd0ZrLyoZrYODj9VZkOXqjoQYUX4k07y+Ty7VWx6ak/2wQzjK3qYTv
6LxITtgpwCADW2nPc3tS5bjaSMjgXFlXffeVWZewSiigSwbi8/IZsyjXrBJzQjcIJHSsYe2ie5cH
/7bbgIUHaT0lBhcFqMjl6f9KI4N5sd4J5dzVMrjSkaiD6EaEqA4APGvhNbDB+2IGuDgoIzYuQvmc
U/lyuXhqYNgWae7GY/qG9eTvQsBtvZf8m4Gbo/Ar3OTzc5gaxp7JY8BU5NrtLL+/nZdfQSMAKiqU
K30VKIKaYSWXY+4W/fcS2QxXzo2QuT3cS79EKU+skY0qsEC1W1V6VVHtsn0GAbiQ+3D6peFU09jA
bl6vva7TOujL5JxmmJUQkPPYhgv0r29YfmH0v9lolF68tst31ilarEjAYuFsCzDTK0cK1BKOU+Km
+rShXTXYWlRLV26od0cMcQPEqwzAuLTcYdtdrmoKPpabTZy4rR71m6KMvwvD6CA0+axkifl/shjE
QU2mwUhZs5yFv3Zh4Ztq2+PAi8d2HXB7w90YEulbV5bb5r+5O4/lupVty34RbsCbLralE50okuog
REpCwiRsJtzX14DuqwpxUyGGXrO654SIDZdYudacYzK3/cfFw0UfiTuEzRsP4DupMbolE58GAw/C
ZV9AdlTHJowOWgbbymr9D27e+8u4vr7UoHRN187+yZklUP6UUYZiS//yGPr+wUvIM7KpT+Mp83/+
/czefYw4M+xvaz3G99Y9fbtmY0LUZjFawqBN0yn3JbV9+K0ayCGWwXAmBWD4vx/S+uiYJx8jQzKs
GTK6IWSUh+DFikPd+CouSD140r21o3PBGJtEvcLyp40lumMq7OicEEMYfeXjsrA58/EKXgQJJHfo
jB/oVt7Vp1wTxAL0aRgY4b09qROnWZMM68GUYxdgYI12ymtbvbQ1+JZaz9sIKHZIgN8He4D1tr75
RCPucde+PIdd97AnR5WT3zmpXeZ0G43krDSWFyv6sP9/EpSAhcsiRQmlPv3q9UE+VVOFaI9S2yYz
rSgFTKasRtgLrCQ25Xjb859eKuXf4ha0jrMx4wuPrO99oZ9md7kQJAxvsJA3Z7YQ31h4m7PRnOq4
sZz7vnPyD16Dtx/R//5SWPoUCbTreMxPVhNdux3BfiKnKwlljEQ2kF7EzRNNfNawx42cZ5Gll5k/
ux/cfuvtneDIWM7oTVKjAJ94304XVepqxkG8E5k65gSw452aj11blnuoTPbBRBXdeyiKEyvNdvMk
dtl8IWtCK7vuazouXz54X95+fn79Hp8sgV+fdbSTp3a4KTfGAC9+vs1cD3xX6yAy2Rpp0O2iXu7G
tK4Pi4qeUN6YMCjpL//9+G9f1/85PM4THIAmVfKpgjJLQAUNOYcfelQN8zx9NqYeM4F5A5KARI/B
mD444tsX8P8ekV0aIV0YkE5fhWbS/sxQgVehylGoeUtwkzmbpQ7l1hOzc2yH4MxJAu+/T9w/mY7+
/0x0Y43/7Z6/Mx99FiTTf6u+/24++vVP/ms+4v37zzraYq+CLJIFkS/Wf81HUfAfHGIIyNaGG3tE
7/95j2zzP3irkY+w7ViXnHUh+p9UN/4YO5+1P01F9ysu41+cRxzi92UzZMLIsxl47G4o0PD6v60D
vJ4GoyRq+TiAg7nKbQs1BfnJXgz2SIp/K33Xg+FK5ecjIzTZFp98ubLKyCgUnPb4q0ViJHZLVw7q
Hs3N9Di6KyP3t/tw89/l/3eP0/rrf/so/DogbwGhekwsWK7Xd/O3Kie3NAKcLuuOdsQsChJ6Znyi
5utjHyjjzeSPH8lw3r56pMTQ/QJBzseB+0q9fFJ81FYtKgptzlDXQM+Wwg8uTBFWN/2A/bemQb7H
gNx8T2FqfnBx3y67a0AND8N6eJT+LjdyXQZ/O1cSnxNyYFsuaU7IFAxRm06n+Ogo754XjsKJcTUx
LmDyPrmi0lncafE4SjsN6pwpjPdFpkRddG1Gt/jvd+/tyvnfM0JChe6cAT9IyJNPWNLUXrWosT2O
Yw39a+pjStZ7TXI9jdkE/FXyQb/mTyf3q5hbK7l1SPv2EjrM7pYlhZ8YRAQ/JALyrImg8zAH3uvf
T43d6NvPEmdH9wS1FmYTitVV6/r2YFm2qNSP6uFQhONwZRel8azzoFpQdarltiVfeyBJFsNc7U4h
kTgiZSYTBnYc5a7x3Ygi42sFJvp7ly9ggaKyWNKN0UWBsc8gf6MBE4se954spoRWNpxRhFjzcC9s
tAqbyWJ3tXOt1rpP2376ZC+2ibSzzeancUhQiAAMB+y71I51CzqHLjvNOefeVHxDYz8oHaJa0xZt
VV1ZKO1kVrKtC0h7HrZFtGJlCwG++ljmDrv2QYENB2G32LeWICxMxh2J8PDx66JU/C47M9yEBIxB
hjSK13YKKCt+a7WRzH2e7BY499EwW7Q4TJxV8Uj2RzEjlqcV3MQ9iPqh3OqurFW1yfulE9dtYERw
lAQykPFRj37rkVfr0P29IGkc1zF0XfaPAN58mW8Z/VOsOKDrnsOAgO/dYtlDhbu6bSMBwbTQ5XOV
l2lONsfQtP1+rjo9bewcPPTlaLq9cY0u1xzowkeih1smguxcM6T73Jb4UBC7SY10C3Cyu69ErW9s
rmWGmDpNSRkOSUTeeXnTiHOvybuvbWJ6WsSpA5q64pqUNv4rVeLX8aO+kheGDXoIhEK+wAnNGjoh
s9dY/UUyFpJw9yJQQ9xNtGS3pln5zY62fetvSDwycVaaaWfem5T8eYycN1xiL0ptJ84HkyLVnqwM
4Wcf6C9pBf9vHwhnItC+mYEsdiZx3heilV54pSU9h0MhWvY9VWcosExyncBJX6QoL2F0zC+uKFoA
P7CC/eycP+zewLgTSPBMac/bWmbrJLEQ03IbQcD3Hua0awZghlk5ACFLCwl7dCFoPNRwnGmPRGMQ
fbXEaBsqbjtniC7FaDrsgVLRJLSP3VYfyFwU0bmZRN4QiylK0k+9dEKNcNDxNODmieT5WJRJRzNE
WFPJSNOu1mhBp8mASUdpCDTObGWDP8IYFq64n/XRbSHqUF926TCakJItjXChtaNPWpUzz64xL91d
aUVRf+PMPJ4Mk7zqoWsy+jmylQxGNV4IZ6fKRj86xRL5aCBtMqpdSDDiMQSpetVMq06yKRNijd22
MsTdEKQYjSZeD7lxTD26Zy4UlysB8rfZOZL0xX1G96LchpNftrD15ugBWI9PQkFhqoc6S02SAsSC
36OOvImpR1KlEAXjnKyFgCwZU3xvw6rQWG3Z3X7quyBA3kyoWr1xWXPB+ZatV9366BdWcXMDU09N
mHlhbq5opdhyGms6OoMcA84zKIyVkAAi1h6kW+5dnQz2dkjd+ZPqC7QuOVgtkg9VBULNKywjPybW
WNjbfPEKY5NLctF3lSfhgDiyH/Unp6SCjb18lD9mJabDIAfaVlYX5i+V2abLxqV+J0W8k0l74G3X
N3SYGuQhpNi9Vo6fvJi5oUOI/DVUQtOWKXSfoEJf1wehYmHLJ6vYFnavbxsjX9WbiWX88OpkbA7a
EctjI3KpwQ7ibYiJCKNdl1pzdj4XI0kma1oA/MMlX5jsFUZ4G8pJQLdmUSJj2q30TW+oDoxskZrB
zjGXcYhLkTZhPHO+I/iaxDmjW5bBKXWAuG8mQ/JEZA4s3tjl2+RcBVUrsDoTLP5gajXdN51I7AMG
wa7c6wHk/6cqK4x6swxRdy0iFVLTZBGQTU+TzrCBbZI9OrpO/U1tZ9arr9PuG5QqNO1mPSNxTHq3
vdeUTGTeBMKmVJkLWdG096PmKu2V2E22LJLYMQSW6WCYGe22oQu+3ytNfRBLD4m4x4o8x8HiO4j2
E86jHhQi+FAF7rfWDOkusZCi6nV6c8zjvMkaQkQaRmibyrbcq84eq2Ez2OVyWS1+RTq2YUCMNHL5
Y8nr8qXGDryvXDU9g1xtDnz75JNX98uT1UdlyZow5TBkMCas9+yXrJFYjunMqX1mjQrfTsDraXG3
AcqJ/ZAnznBs1Wj8nMw+vKb2TntGklP27NUyfC6drvusrCGcY4Lh8o50gywxIeMVjnOw0Zq8jtJI
Vvu4T6JXL7P8lnlVgkyir5kkw8UiqtyqVEI6e4ppxan75kuWpOwqQxF69/B3mq+IV3YOLOGthli6
I209nWMrd7qXMnOKS6Rj+4LQAGbSK79wZH700IBY+WyUXnUh6QZaZfXcoD+xVZltEymggSvbeZZZ
azyaXeQ/qsW7ZO6kr4wGRlxMJFh/qYgmiIcQurC2CxgqXbXGTkwtHGdlNBgQDC3v2sJYLiSEettG
dCh7u75aCUweUHN7uclaH29BuaDFTQxEN0ke7CNCsh5tCeLREXdN2AQ3MpyjcOeUk/cT/mF+rRJL
npu1BfGZOYWIw4AJsV4iuaVDjlvfJOShydC3+I4MP4OEDPAzejDkR33uWoMLFMCoLvLav+AU0nOn
AwwfE6nybCyNdwU9kr+pZOWeG4ESTZwjpm1Qe+vuR8s8+NUwCveHrW0r2QfzEPI9mx4hhP4EdT+c
u9Hi3PRVCaUxQPcLiaz94c20drdjn8+MNpDsy40Nogi6rAZn71W+5tGeET4MhrIeGyApn3Ji47co
otW5EaIGirNxgYetlWUAHwfPuDgeKQGkZM6fHTUs4iB4E39kpa6LQ1hE/m3AdflEnpp/Z07iVeam
x8LipupCllN61YD4XW66posu3XpRe7sMFwqlVsElBmFNjAcBXiDg2zRDAFvge82spDqO4QiZu9Vy
CfezZZMw07U2BLpcq1xfuGZdawREbWMe1Ahefuehu+QNhqMpRti0u3GplttmyHhRy2yUAEBLP7PY
ps3Qgzs9+0y5LDsluaxW5Gkk9MugSRcB1smsgK6QReRX2CFSeQZ1w6VbTfqpKfI+fKYI6h5Dghaq
e0j71gsx9nV3JFFmHPeqRHj6SVgp7v5i6Ibb1G+NELIQSRnXQRt0jFDdIsrO8FXp4dnqEIt9F4bd
O2dYnKenrghk/VTPkT6fWsJuNtVkWFkcFFAN4iWiLbpp4Dr6cUKFvW9yW92v44o4NfKsiwfHLoJD
YQRUXaMps6fQaoZpU9geScoe4bL0qxQnhasxk89J43RLPFKcbOXQDmrT1nb7U6p0uMqF45xT6zR3
jhaddWd4ER93WIzlzym1TGIfHOFAQWWRDDZVncsbNBPRk10AN9s6TdU8JrhRd33rC7zuhasfOo+9
+MZ2WzY+PdYSY1MMkAfwt6iOhJQkitBD8XBVG7eEo8quIc9ekZ/qW1rtw5HePh+XuVaAbVspL5Ie
ST2iI46eJAWvv2yHL4WLpwaucwBLugzKS9PQyfXS2IgmejfiVluIn6cLGSaUhJYGXvcNJWSjtplH
Ph7kWSu/DvPc+OwTSTqRNixYEyeg3hW55rJQB2Nw0ifeWKrdTir9OCkj3IrSLr61icEmQfddclMn
FuuKudx7IkA92WXauWyjwSJ1xWijuzqcsFwWQdI8zKFu4YBUdN2JXNQXyu+ijeUq8m3cYhyPhNWP
h8wR05kECn27sGvnlfbTc6k8XNMGhNos85MLv4DViAszjux8/oJEoYPUrItLnVFo1oYtYpw77MRG
Ie0HIyd+Z/apLoJgIbHJ0hTYk0DjMtij/6WT0a3kc7aPRhtwQ9C1P6eqQ6Q0sf856lU8V01NG2tL
qEcpGvHgLOWhiqr2bOnqZ9MCSNy71TWMorM8yfbeFEjW8Qoy+4p9ZnO49ckiTBPL/VlCpEWPST0b
VockYdNXLmj7wvzgpdZ1tZQsOxGf1KBKH4G/ppta2VZcNKBwRWLuo7mNPVEHnwzV75OJYWXs0q9O
/XSzTIE++Lb8QqXuopbAKGM6Yp/Co92kYbI3c/NmAWCNmNCtKYLG/FsbwcWyAnnhFe5nSwfiQQwL
mOgm7aH8W+Uhjaj+Kbras8wOb2aT9Tou6zqMlxDyk+VW0Rc9zB5sXKrrZGmuRVdc8J3o4zYjXaPF
GIL4sQ2uKppoO7vyZij3jtqUXJxNCkX0jjmhQl0mjh2NzTOj88aDoQsiqQXqyUqch53gvuhcb4Zx
tI9uP7Zx47RfnMrehzn/NikTgh8gQOwBIk8x+Xn3BFPxNzVVHjp4a3mOgvaT5aJ/HcsxfeXPzztr
VX/OggxQt2t+WCZOrz7RN0vfR2pjBQWjy2gPFcxCdF2jkSv7dRDDMTHcJvFUixd/Gewz2Fce6RBz
RrrPSEKeCLMdDGrSl5v+1qzG+zQzuv0UBFfwX/E5lcK5V+U09Rsjqo0zt7GTne4KIopWmtE2Lz0X
2T4GBXdnaOfM1KlmzNwZgjER2xHecdNtDiJT4yM0gZaslrAXjxKCNysMCV5xEjmfYNGWn50qGLYj
ZRGk+mZ5Ca3ih+lKi1YDiX9nFUyNOKLsnw2F9ytJ9v3gslnsw/arjjwMm2yrt8Sj9nvsNLu8TfCG
qKjIN4Uxb93oC1F5T6xRiPiyKdqBzSdcJZjZxCEB3ciuvV4qTEAa7RUxAYa8TJjKbDs6DLvWGI0f
Dh+HePTH5tMSyJ+8ape1nO9ypwa5Wssrq6KMtdoz5QdnNAfv2X1/bs0yuIxq+VDonDgAp0E2p7Io
TrVnsQWhK9gYj6oXuzLX+ovUJhpzQkYaRkoj2+jGecx1UmxYzX6mZYVGOIz27DFwpE1hdJ0YbX1v
jXZ5XkioNtizeXAZgcWC7Ng98PkidoruzifWIGaFguxvybH+jmTJvwlIh3+mmfY4uCK5KAfVfg4K
z9zrND0igGZhbDuA+0nqVreTreCismGNvSC9L/r6HnmK88WIxEPkZ+G2GiznPGinC0/zsQYLEMYT
kbm3gXArojqW6pUQnbM06ZpPZYuaxbB46urEvEiN9E6X6dd6KUoilGrcd4QQnAEssb5aiYyeajsP
LNJJJmz3lnPWVUXKZEObrz1Ds/1I0buCt5v5yBPbH4psmdgiWcWeLzKCjcFMxocik8MZCSvVS2ES
qXblKz2BWmnqBEewmYTExggFwdpfmGHSwLLhH7fWrjDpD2fsn64tVfS3bhKNBTQ1JJdJGMqvHgC3
q0m33rFIu+JWD7nENiPCjVLlvVbOwk2wavViIbn4ZEXK56Lm1eeyjrS/GZuuPCTp2iTG1+5cNyN5
HlRNuRTQs23OaQJNt6Mnb+3TaOyPynfAkCMxpKhOudNV4JNq13VHAW3lkJUmGVd9rvrzuRzMeUtg
4Pg4gK2eYuo076b1FJkyWgt5U5BintKEQ8fpy0tdUEjgqbTSZT+WhjUQ+S6zwwxzYCvmKiLvKk2R
+8wzKiEShGpMyBWiVgc98q2qJ5prfprLB/ps3rO0lP6UysVsN2Yt5p/WPC6QrmZ9T4tl9Da+X0Hf
Y3Kv93zZ2mrH1ylEweebrT6ma5TyhUvAz7eW3cCzNNVMypYfeLeOO0Hgqq0F/7YqeL7j2iYTfbtE
vbgM6lRDvCM0UMfD3Jp3wxKhsXXp5i7n3tp23Wg/NZGvI4K775kWjrEOnD7g4zZF9cZY/CaAdNW7
Ngt2yOzexIxFA43ilSxCsqt2GRhvTJFLYgd7r6GrTzpc3y8xG7EcEaTt5pekbvjlbnGFighlJhji
AitZub4TxB2Ofe8Oa45JLxDvZt3PSUU5b0g29v6h8ga2FX062uxhJyvaGH5tXTdThR1qroex2pRT
RDJY34mvbWpRT1r5XBFgm8iJ5iybLzSusy3vsnpYVWrDWBACRnQXeueQRhWSZWxtcWu2BPwYTeL2
pPTRbke72kfPtcwJmyztkbSaxNfl0VXZcts3PFZ8cCPAqb03qCDWtmd0Z2RfM+ETRo4BtghLj+nC
SNW/dzJd+Ft/MEuklV1JlYIqor5xXLm8Wo3fDJu5EWF5lo2Na+5NTxQHqFOzQwJvkV8RYp0gI2iF
99UT+YhTvQuW8ow27qjiTHR2G1dtb5JNMI9mufHCHE91aA6Ow/8NmhckR82V20+E8aVc6QBEm2CN
cZqkgPvaN+qFJGd6UQT7ZA+k9fnR1vWhLm0nc6jWq+G5LDsLXZy4TFgr4qmxGNmOEozRaiic241q
2+HWkzIcqbxbejT8iHzZBGMZXNcWfVJcu2lPVUm/lRoEiobxQCuxux3RohIeVtCx5tHNmnkfoKhH
Db7UDT1gGhCxbzn6sR06UFBLZE5qLT/qZV+rbkLmL9tq2OvK6LNjyGzgwZ+rrGLzQ8oiViO5PNUt
z0rMLt4Zz0wW8NclnES5KztlXxN/m/7gpXMNaPBN2dJgh9hQ6K6bt0Hqcga4fVW4VSPZy0biuue1
PViXEIIh6NNjE2SNL034iBA3uKh61ytplNfjWePL+mtE/w85ev8IU6ZvCZ8Ejb8Z6YvAzrGb+dmH
pXVMfQjbvMWusLZdUpcwI7hzDYNhEmk2+ZDpT4trK+MTw2x4NBPg9imugMaTD2oEtGi9siYXCX8e
aDzLD5cX1EXiin5Y8r3pG9unhqsBWmExi6yYqB52Loz/ae/bQzk/wwMdXhzdjnh5poqEoLZfWm7q
ss4VimXKCOKrh7CLiW9bCj4XRpjw5k+huR/GiTiJJiqDVypEBC+mCuQtOOyiIcW1BXFfkF91RxCu
R/yX2w4+S60/7AeHJKvjzNSPh3JsckwvaZRTnaYu1hd/XbMOSZGTlyeygq1yK2SebJxpzLCukydK
E8KqLT60k1+Qt2oa+aPuclue+/QIn0raunet7zb51m09+9qjxzzESdrgyQEDkK0RgUtHpZpEItpn
QhOuXeiABK5pVv1r5EzmWZ3k63FxszRYZTWvYULyAI75xsjqY+3n1eoiH0ji6RM/u+STThWJF7Ig
Xm/k+0IOpFx+9F6g9LYj+Y/9ISkrzZFMEutssXr7Z9AoTIa2NWr9I9CJ7511YvLWDL4sOBrFGC1b
nnoE5Ek+6Z9d2bd6P1TNROrSvLB8lY7Z3nRdaz7RCdYvvNkJ0Ia58L6rPGFUprHfIbr35ywlacjP
rvIpbNNNxAeIZauwqs9hZdRPgnXEirNMTmS5Nab8TjubzGLSXOgicFbFRSE7o9qkuqBQoveCYT+t
Ah6QQcsawl7olFtSP2huJDqYeyAUzfTiBxOWX5k1hNApJu0N9hhruauoLWBVlOSskcnoBKj4EhP/
vMWm9Gfh5OqLSNLuoQhdolRbU3gYS2zhf66zhI9ixmv+2OUZDPN69LNshb6QcaoGWnlxQFAC4I2A
7xwpbbQQ2qlx7YOyMWSg7uTJa7q8ZyWTpTbhIS/h85o3/2oQpJRvI6daRhJXaEeBBqGcijvihPQW
B3XvHIK58OXec5ORTZqbfivxo3b7ajGtS8yzZGAFeROecULEQjSeM/xwxrK9T4uRB25kvv2Dmm4w
ATyVxALWcxh+o7cfXfq0YiqCzuoo2HqArsw4QmNc4YRRKU39JiWJLGyjdl+GK4phDCl/iC12iOWU
dcvMpTaNx2Xig7dl8OHRZ17nPwcbs9wQV1btM0kYNMGDc03gytano0/cl9K8uFnVYBAK5jVc1wmN
TOH7qavyYRnd7mlwU++Vp6vC62up7rFiLwNspOVLM2b1wssXNuPFZGZTBzaSmeJOpsXkn3utQykm
k1RedypkwSk8/JD0JEMaTlOqeMKiUZrlTRYSbr91BpW+Nkq0T8Oo1sJ8ssdl71stm+ZO1PiPPGdS
j26OCY3+Bps+yCydMX4rmjb9QluQC+FriEx4vtzoNS3ZFtz3Lrl6fFlrWsZjZ5skGmMaZ7jUW529
rytShg5pHrhiT36U4+zbIWmzzWIF1NqdO/BhBSiXOvuw691ntoeTsa0K+HhXos2saoijbMr6Xcd4
E9pMERgr8bokodr26VBSdOecZFeSCXYxzzm6dGtgd3QdtVb/Mlii9PZRUNVPjBPaet8pPSe7lMlZ
S+uJb9kZH4k54DkvbSzXuSbQSJQcls0C3xCmHc5CbjFPx9dW2NDYlHTWPUufMqJs7Z7yKWvt8SoQ
MEm3lMSpFS+CZivlsmfXN7OvOYNstBK1S+VUfh5bK3giEmz096NM2PExD2Y6wdVsq6N2Q/UYyWKs
Lwt7hAtS2bVFudXUldymXjfgkB6dwdsuOQvpGTtRO9kuLtjubT53Fg/FGE71dRKO1XflDMN4J30D
unIfDH22J4vaePZtEU57MP+UavRccyIhRT8be59H60WUtfsICXMwqCE7P71jAMB73ud1EH1edaZU
+ZNNnZCZYoHZOaPvDMMkECwcjg1PR+Gm3oDLdOWWyEAI874JqTQE4XGe1x0xQTZP9zlJdMsL+kHl
bBmOeA9d2ObNviKqGRdK3tEaYnNolrHGxUGQLD5UmDeU0HyOUk9cdI3AGMbl9bDUKBrDY81UNB5D
y/oqWxGSdk/UY72tp875RvFpMh6Var3UqUE0izkN+U07enQIkzRi4zzpOWWmHbpzQ8qonbCgMGc9
owbAyBtZFIhbryAZKHZIX7U3VEQYV0rTmLacUXNZlQb6U9vPi/uUb0gQ53KkMcO02Arjlka5te8i
KzmwNYgIDoVwfOdArQp3Mim7B1Jt3WTbLr39mgqaL+z2l4+sIu/kP8gq2AYhgXOhp+PNeiux8CzD
83UDo13p0Xv2TT0/Fq2aSOZiPyEzM/9I2/9WdImmI7LhSK3ARKy7YExONB14sPMuMAx1dBNLfxOm
UoLZNVnXzdboUEVdDuEAcIiAHzJbssqhS1PpUn7kGn2nY+FnIGBHQAZiEKntyXk7ta4Uw3Z9NBtr
+MxTbmwbQpN29PGqq78LWd6pjiKis9Hd2uz77DA4ZdSRvubPVBfqGJAT3scpCWe39P7K498P8/5O
YqUiRIH+ONuy4NRf6Le1JIfOJJ7Z5hvV5gV50zXqySlLmsOQZeIDauL7K8jxYG8g1qPQRavz9slh
mVUMUtGvmmT9bhm92g99VkGQbhP3y99P7dShwUOzsjZ4aCLiIlbO39tjFXDvwdnN6khGonfIltk8
jFPf71sEXRxxjJIdHbTqIpi9mTY8kFzbGvrzzm6C+7//lD9dZQAnq1iWpwbLxttfUjZIBZgCg0SS
+Znp1T9EPT4nZYa70PxfPDcAaXCpOYi73rGgmZsu5DaG6minSX6cksY7GtKzPsDl/enpRDuJKhzn
C5yYk9tIVGTqqbxTNKOQT/GmkYFYWd0H5/Kny4b6Hx2Xh60ObfvbyybynMIH18FxnhInOXRFZPQ3
c0SDlhzWANGv4Y0fJm+cPqGoNpG6o0BfAZWr/e7tQf3GZA/aTOaBPY36GXi+L5ALTIKM1tlInv/+
YPyCH/8upFyPtpKgWNIC0j5OgcXo3osuDPvpwNRPfqv6HuQGApR8pyC4nkXmSGGEffTB7nvvtUlX
cov0nWNSFfmucqbm0qZ+vPvgR60vxrsfRZnKYgtuFHvR20sQmugd6cdMh3QOfQgIXXfvDAVtfnuZ
N+wkGgKJ3OHarRGC4Er19qpa8/7m7KNX+A/3AhzjutSy4jJ1PFlvvWXJAy/rl4M3Yeu2sqT+KfN8
vDWV79/8/aRPn2huBBkosDdYMlyLU397ztMcVCMat+UQMuLY1L22z0ooFh9o+P90QtxoAEQsgCZw
k7dHGRUjGneJpkPmm7QjiVoOqb1kNKeHmf3BR8a7Px1uPdhq2oHuYZ0crrAX9IjWMB+WBPf/MqcI
2ZzlKkyD9vDPl2+1rLK+IZdF+by+yr+JZKfIqIh0MdXBDgcELQ6JTpYlp/3fj/KH8/HBCdE4RXuM
8Nt+exRpUfuzHVUHV5Xjz87PwyNBC9N3v2Z++PdD/eF5gFbOsrMGcgXBKZ/WGUemZC7zVdMl05cO
2ZMj63r3zwcJcHzjpWIJxcx88oVS9VJRwkT9oV2aH3lWRbvZVfrfbw3IFf44DxwW23c5WMqe0QMG
/WEx6HJWrivOyaPvPigk/nC90LMFAZUKEm3e17e3JqRFlATahQwgFgB8+JNJeFTuvz8AcBijIPIc
H2LNafBLyfe7MToxH/q5BlRrSTJce9s3LnPEAx8Z89effLIMrqjJX3jnMMRn/vaUnEqZ2sm66UA1
P9BHQoRoYrGc7ek81fNwX7RdNX7wyfvDZWTzwleHlwgwunfyRPB0Fx3ak+mQ5xBxLCHHAybw8CPj
9Z8O4+FlxyiLOcElZOXN67pktaTzyyx3QPXe3jZMoPz90JtkPvz9Cf/DG0vTHb4BrBUe8FPxfC0j
uhdRMh4Cfxq+jqanvltsD1+zIVgu/vVQsBtcUpXoqBEwcxp1QIebTiAd0QPp1s7BcWZzM1SqwcRH
i+rvh3p/+diJQGymToAiB7Xp7eVro2QamIhFhwh6YxnjmPxaRqL+8fejvL92NnZV+tnYASBDrPaW
39fULEJl0gazdcDplB8koPgLu4XOUriyf/zfHIpFgiUPTpx5srCqSS9Fk3hwU4xGY12VDInHYoCD
B3f/74dai4e3bxVntYbE4cshws103p4V3QstTDe3DnVE81cPlp62UVDa3zqBEH031OpztSBeSBhW
fLB6vL9tbAJMdlR84SnEnZNDI6AHq28n1gFXYHkfwdmkf2Xa/7wSorHkQxit+zaaZSfvFmNP05us
NDhIOkHHagmSS9vuPrL8/OFc1gV99cX82h+eHMWdfKQTpeAoXjJs7aJQZAcYzj9XRSuuCE89hSAV
qnlSQKAv5XZNZsAVyxL0vqNPXswg8vlf7S8BYWXUeSt2hWciNE+edUS9Zc9Y1iS2Jsq33ewWW3dy
AvwoRfXP94cPB42LFRC6fhZPl1iimQkimb119ptuOzer9qY2P8qFfH9/cAiyeK4LRGDjkXz7mDN+
b/Btd97BXUeT6axQdgjH/uBl+tNRMPBgxLLXJy04uT+WKZHbRco7aCsfd+xbvieC4Jy/v7Hv1yE6
LmSqsNvD8wii5u2pGAWT8TSqvAOqVXWdOlV46UQ1qVayHD4KqfjDCUGIWI17LHu8oic3p5qyholM
4B7MVQa68alcsm3nOMM/P9guXmYeA/ZerAXhyfOWDQlxyeXoHmw5z/ESAIiqEZp+cHvWv/J2raOw
Q2NCJydgXOeffCecVGraIQ1nM4feRe8aKb1qAWWrb6pjbU7mB8f7w9UDFgVKxV/Lyf/D3pntxq2k
6fZVCnVPH84D0N0XZGYyU6nRsuThhpBkifMUJIPD0/ei9+7TVtplHfXlQRc2CthVtkKcIv7pWx+Z
2+snZQhhIlTBQ0DhlESl4y57uvjRG6Hxr1dlUYtDpEZ5ipjnNIlhW+P88zKGOkVVpwdQm+iDmMCJ
VADscpZbRk/7/I3Maf3VX99Kym0YRvCOsUcQU7y+tFIfpEsH3gr1adDEx7xboNt7w+CUMMSYN/Hd
WHQ1tBoDTZtLUd28LhdAOm9c+/rETn8NAjRQC3RxkCOePNGhsF1GdhorLG0BkUpjJtBS6miHjeR0
Y2pyumqN9v3nFoUIVCd85NCAqGi9vvY2d+mr5oUVZsgQA4t59ECrxmH758/8lEPFPXWxcOW74Msg
FT5FUkODVbI2VbswFSODm8KxmmnHCPEq8anc6NLt6twNlNSMzE2a0kQKGXLIn2bhKtrBdgDXMGLQ
4NNtJRY2ZLVagxFuemcyD3M59fd9n064s+cmRkWWsYpmvHjEaE44GYINaS22PGgUYId3PzMUgRxe
/EM9lUz49e3LwRZamTR7BIF4eaAtOMYlEfXkzOqB1NsNhnhO3whGf/1GWNMyqJOrq2DVPNn+53Rq
7QYlZ+iV2fKRWB4zenX2HrTSld9dMRhv5A2/WY8gkcdGnYSK3C/r1UuW6LPShQM5/2ZAHraTdQSi
Eu+oM5cZyts/vyy/ngkcBFwhF0dljgbp63uaTmaZF4XZhZ3IygMT47NfMJ/MXCVWDn9e6tdLQ2bM
+UNoD60UU/HXSxHSIxNVCl7LVvQvRRWDpOyr+DIiPtqksW2+Oz6gbkxUxUGn2Sb1jNfrDY6kCRyp
Ikxr1T5D82KHthXHb9Vmft2roYZTcyIGBhDinLKZC2r5S5qOIrT6qfg8IaoJcjfO3tg2f1nF1kkf
cFKhigZqa3Xh/DmHKJpkynUGt0O1q+MjIQsVE6G9RSL65W1gFUJeygwYr2GfcrIroshZm7+dDOmi
FntEcsnegyR7rApph39+G353QbQr2AdIXm30DycXtMTC1hJdhlNk6Xd56agHpS3rzftXwZWI8WzM
tonlT98B2E42Kk8ZRiozXu4gzfupLUX/xs70u4uhvUNxU1up6z8ATz9XzVw5OI3iDiFjQOZ2ilN0
IVP0lqHib1ch9aZStUICtJN3QNb5MFWykKEd19RqoxZDhZ4ph/ffMockwWQdHVLO6YNhPDyDmzcw
NF/Ht4zrx9h9ztnj+1fhNbYI23g47ECvH/9szkxLMj9OMTjBxnURnX4Vp1Oxe/cy6wlvrREOzBV9
vaU/PZhoUYjqplSGcxtP9VlVlfZ0HqeYn7x/ISgR7AFkpFSYTjupdR8tGpOJQ7gYbnyhMMCzyyZn
eiPaXSP0V1ELVXzablTnGDFdjQNfX46hIhRyy3oIFSLubBcbiZZtk7JqqosJm+3rIlalczF2UrWh
zVpN/P6Pds32qTMhB1n9vl6vX0nUSCMy8nAQTX2pW6gTgT2/VU39Uc4+vUxGz8AU8SKu5+7rZdBQ
T5M9c5l1YWRnemym93mlaMNuSURyk+gYSsWWm3ypoUdshYi8rZWnbzG113t58ktQuwdCQP0M2P9p
zR0cKvUZOx3BYy31ZdJ19Y7BueigTwiRGG5ox2sH0cv4Ruj/my14LUkRk1K/4ZA8+TC47ogv05Nh
Vcn4PEdktVEtqVz0SJf+B0vBNSG95aEyC3KSZVil5yIqUmWYWPSvmHQZu6cZHet5V8YAsv/8Jf7u
dlKlxO9nfXMgjL5+ptWcN7SYNBmC/8r2CwfxeSUwcPP1HnB9k7Y86E4tvv951d9smbxGlMLWMpHG
+fl6VZe5TtrLUlK2LLWbLBrGLca90zu7qOsgAUm1p5FYq1SmTm6kk8eTYYl4DPvVqkQ2ancEyPhW
pWh98qcvJJ8DRwwR4rptvr4WvoUhzYVg+5/aeU+kgN+LytRE7ZsNU+KbSqnSl/ffPqZ3YO7R43f5
6l8vORlzi5ZokaHaRvkdHUt9g9LA/vI/WYUomwXIrU8hND3tBngHHNIzWuODt5jtJi6Kt6j1v3sV
aDb931VONpW0FJWBMEyGTRQZiP4Z+BlG3du891oMFZCRtW5dNB1OX4WJkSRmMNMhpNtab5fGYJpV
G94yd/l1k6CJyqtAsIE5DoXy18+l4HTQRWvIUHgxrgKNu5krSAZ5nL+7jkMb0KRvi5+CTr/zdOKh
ycu+VfOJZ9MnOZLaoT+ozEXs/3zX1nv/+tU2AB9ydHKGwuI0TjaHQsxW52BWGebTYpuMeAqq1whi
McRD4lh9cSP1OiplhECjwNPwz4v/+mIYhKB4crrs8sRV683+KUZwy9LUooQYwelQT8cKpIZhHt9y
xvlligUa0KtlTjb2bNZpDuIvELpIqWlEZjOiMqo7QznVAFUza1vmnmBOsi/9ZFkSFDQMFi/QM76+
/3rX+Sc2LEaTiI5eXy84S15eqGthDlx05eOaN55S23d/XuXX/Z7kC9kZeRHBJM2P16u4zeQJNZ+H
kHrOmF/q4EsZgG7d8Suny3TMZkW6W2ExvPxGjPSbx0n3H67fmmyu79TrhTtRlXB4hz6UY9xe2X2k
bAwjd954Y3/zBf6gjnF1zCSxH79eZUyyqFSxxCUSmuowS9DlFFNZhcy3iu2f7+TvlqKjwYwelTMa
SCdL9cVijjJn34dghV5B6UsKxMz+C6m57612UDeiX8m0EbeQ+byT7zDyhByoucmwT+KLNGfQXpm0
55pQE/SY/sZ1/eZBUbxn1oBQBzblD0ziT9/dyMgkpRt9CKe8bnZF1KCHaoeku//z7fvN3kK/kkhq
zTMoE598d4i5srgwyc1mPL59NUu6LRO09saUivk5mWPSwsaRZ8pQpW/0TH9zgZbtuhhUrFRF2rSv
3xEq7XblISkIgXU0W1lW81cjy8A6/fkCf/N+kBMyvMltpNV2mkoVxcIcHCS3EI3/nOIlykT1Vkd5
3W5qdD3f/rzaertOtmp6fcylsXX8+LZfX5RVCty9kcjgz2CUQScW0QaOg6+sP/6YlJ9kihf1e9ek
CL724diz6Ae7Jzey0rtM8WhohlIwLkqxR4SR4n6vp248M6f8LburX58b8TADEHDcNAbIVurgzwdC
UjSuaFvqjInVUK1anPqspna1+fNF/SbLscijaZXBuea6Tp0i0wwfdNUhy/HcPIR29qBOOGIAOXiO
Y3trjumj6eFm3pHyrVL0d6dy6+pUUtc3hxmck4u0FCUeiVHYn9FAvghP786hMM2f/3yRv7uVNKNx
fSKnoTW4nhI/fePAnJBcSD6BjIZtYPfZtO1MJt7fvwruw2xZVOIo55+cNVXX150AVRS6ihEfgUp4
+2LU3tgbf/3M+JiJg8DsUcGkbfL6UkbhpVlflSJkYiAJ2qy2vndZMWFKa2Y3f76eX7+xdSmyFuJH
Hs9pOSnt1cJyskGE1SLSLmjyqfzkuI1q7C1dOh/LVjQPf17xtxeHwdxKLFyh1ydvQ9oB2qUlLMK4
cbJbL4XWgbhgmJsNIoiuf+PV/81qbB/0tTAMoEl8GnFpSHiXUu26UJiW2E7qLDZ2Vs9+1BnZu89p
urZEdbRv+YeA5/VTawBWuMDnRJj1g8m0npbdMRM6Hfoobt+4ql8jHobZOKEduqt8V6c93KEVUaVM
lO4lLZQmEGXVi2st14d0h+Koza6qSVe/j2pULG8MY/9mK6EsSBNUJe7nvTlF6LatlrWxSbClOY24
VtV2OB+zjaXcpxLndURQNtY2URO0ndygQ47fnf+yPOz6dek1sFyP4J++cj3RdFEsUK/AiSbbuYvU
ME2yNw6eX1+adRG8SCmD0wU6nTjv6c0nnT2A3kjoEvYIarZD5qGpbt/qi/66abESdRHIr/w3LNnX
l6O5IxJ1nCuYYcisXdxRa28bFCjv/eSoTFAMIX1jhAYc9OtVkFVCrW8If2ZdW4WUq0wx67zAy2T2
xtb1mwtiApheCGVjPHhOKwfCUDq9dTg/GazKv6XpYB3kWPzt8fO/eON/mpwqlD7+z3/8219Gvb8A
jilEPlT/uB0ev6ddL9Kn/mfS8d9/+y/WsWF9wMiTqUDKUWtg8RfnmP+VDJSEyWDGl0e1dkMqmuvJ
v//TMD4wP8HxuY45UHp1ebh/g44N/cMa1655DnXh90CO/xpj+SmsI/Fey5z0Hfnv9Qs+2SfTpqWk
TMkhaCOkP21p08HwYLzBGjxIt9hlunu+ONpnqy+vhfmMfGbYzrVzAdfZ3NZ9d7RKe1/WeTAu5ZWi
0G+T5iV55tEd8/u0SS7Rhd3JyUbj3zpnxcDEouj2Wk7vv9Ifob6dCVP9WJu4m4MbBdRU4ouW2H4p
MV4wtBfbjVPN7xijxMORWcAse3Ty3H5uJDI/kGe6djdVNC0sq60u6eRbZ9J1+mDMQHDAfIh8tbCH
+z4HI2Mgef2mzpG+mQwsMhQNPmFS2Y9590D9pL6KRQYJo7GfGpRvOFxYGmSYrjxDwyd3leUkVzQ4
E6YVwBo1DYVVv+hj92AzixaIXtgfoTrdxqhDnpwEzooW99pGYXT4EraYtaOMV6FCbp0WmFgL3ySv
XGuvVs5nul9AYwfPxdi5l0HpFkCpLKHDt2yuRQySPJtQpmVtHjqDuG0IYTE36JInq4i2oubPdA4W
O2UX33hlc+jR/QOpHPxUYMIGTs2T5bao58Mo602kJmezle6d/NiN+dHNqoNrAL4r77u+P9QuCmu1
2imi9pHTXKYpLKA5iYIsSu7nWPIHqIgjSdx4oscOrukerdjZVfpwzaP/OjXLdmxipDhfmhqjRQ8n
SrPCEDHsYMsrzq1TAo2oQMihuEVA7pt9FyCBO9cSRfrxNFxX7QzGL7O5wwwR9cygIxh/AmRrbTIL
Lq9GxZMRgyq/N3q93xRVdFk2+UEsBRCgSv02EcHh9Nbc4resIp7Jsqs2vzCU+syKsmdTHrsk2/Gx
YUihwHbRyab72LqFQu/wAj+JvCuudaBv+25AnygteIP8imDAlM04jHlgyBnzCOTlhlZ95z1QgsWZ
tA2/Vr7T1agBTleA9YJO5ehRHzC3cD4JvTwY5ozJm2oCYmiBD7p9fGUuCwScPKl80xu/RAnUsR87
0bu25avmubrtxfNzf/HQ/Nv6V59qTiz6t/1/vP7X7q9/j5/rdZN79S/bqk/7+WZ4FvPH524o+Kv/
vR3+v/6f/2Br4Kd8mpvnf//n06qzW39anNbVz1vmeuT+693Wf4YYcfrH/95ePxD8ULBkBJHuIpsl
u+VfW6z6gZ4Zpaj1TPdoBbqrGubvPVbTP7DxroOLoNeJYNYU+u891v5A50DDb91cdW54ybnv2Wdp
OXCq/7zPUl0hRFyrAWuL5xcBJCP8kXThmowNevo0lJZwAQ9oRqtVu2XW7R3p3oigJFlaqHHaaLru
lhm3+nlUlgI+2dhNT+ClRoqHY0dOajSCCT5rivLO79wijQKsk6tiM1awmYMWdoS1Fa4LPqAqNfTT
OkSqT/1k2ZeJAe5qm4/xUgRN4eK5JiZhJz4IhLy6yEcTJDULg5pRR37kfkmiuQ6obwPrc6xirI+1
VafgWAcRDwenS/XkOmsVLKGbPgNyKO04VwNHSVxgoI6aAKWOwel2Xmm7Z904Th4QALTh/tgLKwb0
IneTBmVoM2n88n40mfNxijuJSH+V0AZalqYvrZNmH4fMmu0tPwIyzNDqgxXAjsmSXWuY7Sez0rzG
b00R3UVJB15CWBOgjRbil/Bh0nS32NQgZ5/jHqU4+4gS4Zdcjw+reZ/ut5EmDFISla2pBaxoYIrR
aS8gc8SwZXItNjYWGus2TLCZqbd4ZzBQYg4AOK7gP2dmoFmR2/hjZGXDrmNi/dHLdQdCSN7psy/y
mUOCSkZz3+NSVofMwKk4YpqQgLf0WerLCu8uN4g9Rq82YByVJYhBDWDXWczglXTRdXqoA5ZIdwbg
OJBXU+R8y9phvEgzfXiWaqUXR0tkbX9FEpd1wURoDrFIsYr54GFs0e8HWQ49PKRRQKeOVDX7oXAG
lDokzrzRBorSYeUO0cscKZMeTtzRLzPbmHWTyqT8VlvWyHngyaxy/WaFjt+h5kBv2mW4rcN46FEN
L6nT57s87XARLTFih0xvyvIaYF9UbZPay77ysne4UudUKYDQyBFoRNcb3+q5cR4yuuBWOC1Ge01l
War0CG0rWdHMywjYAhaD37p5jX9qKu1zV1pNsVExEICZByZe+Hg3LeAN2rx2AKTGBb5oAJSiK2uw
+iewbMWtGkfqbcUNgoALsuLOysbhFrxY7e1wqo5BR5Y5LnkQ5NzvmezMzxlS8iXQhROlfsRZ+KjC
ub5sY8mwpDfEE/QeKSc9gMVYfZGLbnzJ2yxJ/AJCpwqjcDL2Pbq3lzHG4NGUBUapEGA/9qTID72E
a+yDn4gee6UyXtKiEV/1QbZnXSrMuyiyq6+qMXft3sgkGAFQx/FMM7rVs63wqulMtTtlJs+zrbL1
TRW136aXDpAmkw9yDBgNSL86NbNrOz2aIHilQk8ayOBqWfugXofJV8YSNDJ6RRtYGGUN1PvwWjGW
tdtBBpoGB8hvvawJnbhgcpFmq8NJrEGPoKsG/84wymTTaHbyWCeu/GK4aX8H1im+TQZECJv2BxMp
cufh2f7xrHut7QBvjfo1jxfgQKfhrZw0mF9lRJgbfTLFI0OMXJRIs1Hj3YBo7otRga3rdo71HM8G
fmmJqPnCE3oNnZ9jpPkNcEZ/7PWuzTdJbnZqkLhxBCzLiMEM5hpjAsHoDMOnVO3LKLCVzojOq0kk
rt9BuvA2GnIdwYA3RCLfVPp+vnJ7osRlN7EvFNtBMzMsnCW2juk1FCYjVLI6v+pUOx0ALXdzu8O7
UzwSbDu2r1A+NDdKneViB8u+vPAGxbTPu5gfLsxGmMFoV1r2MW29WttZsyYbHKASZTgY7cL2WNaN
ZmxxKoWcHAxFnU9bExYg1tOUFHdC6lm+jWLNviu1psaoF5qN3d65S1uqGzR+yUFB9z1dkPR7Sdik
rpuEZQQN4nOj6Nr8BIpY/2q0Qm22esH2tmcmqL726gZRde6WnQMSU4lWu4ViuCIeBmqeY8bTcCoo
UK0rRW9h13iyf4hjVa+2C8gR5B7gGXELTqtE3cZj3tyltPu+oWGO7vXCjq5XhDfwKl0rX0ZnTi45
cyFNLZN0tHM9kdZfpZF3RT//n3rurNM3/zpI+paWjw+P4/OrOGn9K38HSsYHhsgM80d3fzXupJz5
V6CkW4Q82Dv+sKNjiGCtS/8dJykaeSqzt7TpzbVTv0ZD/xUoKbr+gXkxbZ2nplDPKKTxnkiJXvmr
SAn1COo5ymhMO9BG1N1TaTrwfWDZcgQPVNu40TIOxHj6bdxUsosuJhTFSpiwOWgXWdTZu1Yz6iP6
WfEJnJEHlJwohS6htmOwBJB2lI71wZtUcQSxbm2Qk00Dgbj2cXbczwhnjk6nT2HXMO7TwjXxnIjd
nxkfTi9FLMcqieV+bBZQlZ71ZFZmvXGa7pNTj+6Os/9eVZn6FCRVyo2bxaRxA2hJ6TfmXMHuGYrD
TBNxL+yhCcxkqQ4Zv/6+4Y/cNiYsdADhtXukRWrDAjEJ1aIaJ7rYqkEVqsClVC3Z1GYDqaZ/HOCc
GHZ5wyNVfbp1wi9cMPT10JR714zkkUWvh0wDjlTdOMK9bOk5BQZgLfgIwHY285xXbQiKJkpfgGvN
lV/GRGZwXRBUmfWK21KXrj+je2ufp4NmPbRyhC+MU0AwqSanpqYcRjj/YW/F+hqeeNuqrIpdAio8
dTKt9AdrcHZCm6udGJ2O00FS29LTdDct8ql0+/Gm0efmiu198NUy8y5tc7Q3br4MW9Wt1m0muiNz
mAO7aUAa9rXFZlqTfxZJdw2omuQWvuZBoyB4pQHAhR8s66MCzCQYphyOFfCXQwZcCfRjrH2SbgTi
qkFE+CRGGEhj2mlfllKaxxmE9LdCeErI7F65T7h/B7cfwOoOFOG3NntXQjhbNZvehP7iRaa+QRN3
PvQjxw5QMcyyI8HBkhARqeM4I9NQsWgHxGgC//ZUMKtQtz6NTJ8ELl2Ksxkh/A02LsqeSm1KBWKw
EOE3pOBzp0Jss8wwLgbuoa0Dr8V9ynkC6lx/cbGA2OcuhKilmfSDORnZp0xi+II4ApSdLTM/LvP6
DKylOHqRrR2wtIPrxVVfumz9fpqZMW4KTe+VIF9zZTckmnk+Qh042pmHm2gZd6PN8DfiwQirmId5
HJn6sJBytQP0ZWoso703WhhAAWwwxx89DrACE5FzQ/QLnn3tyHvt5se6my2Yi+ni4yuZ+AZg66dE
Ko/a7IVONUeRn3Wjcu8VGoanPRr6aKi9h7rq2jvFTMxbXhzO28XBPsHKVzEGw65QezCbpxLwFC8m
FsowxD6KfIFKJdLPVWk6oVVZA9ReF4xPwnzguMjkHKTSBBKuNHaNsoCI8wyxs2JV2U5WrcHHU7sE
DwojcV7asW1DD2voo5PNN3EJ4VevqvSmwpJaTsqVGBIvFGW97xSrvCRPOmv6UpxTkd/jv1TdOove
hLwGl8jibjOveqgJ1eHQi/1I02sjqma9YfIblD3lYqnjj6Y0HxmCs8Aa0c1MWuZaAs/IbzXFc2rf
SLVLV2hfkFzY99jJZzujUoe9Lsy9dMqHPNLVnV7V2uVUFEaQKcsTyZx8HGVxlUfepxrHvmbWyg19
EUww4yvmSe5K5OlRl9+Uw/ww6vGXWTp3USk2XaWUO7evCMBrse3sbouwL7Rs8WKaVnysVeuLVsgn
Chkc6+0YbacifsSZ7MpVl+RbyhyUXy8F3hT6lDxHdvPRS5zLri7bYzEpn+tU2y2dCtgbH4DOTo8l
I152onxR5Ohc66Yyb6kufZaxG9hgExujS4K6Sa4Tpz0zGryaqkpde/MNZCoAb64Vyg4xUI9tjJLG
2bZlRgH0r0NrozFvbUK/ECAcW6OjLemnqbWsl8Zsix0E9VvDjMg27fnoFty/ZATc1FTeZdxDm5yr
qQqcxVr82RmtralNgBoNb9ouwLbc8rtp5M3OaLGNYs+4IJCtfXweirPZrvWz0tQvvThxfGbAEcA0
3rIXhXXuKBPAvaV4yrzpOV2U0MKbyIcseeFl7Vma0caY0OmSTSdPcZ+dLW38yZXVHjQWBUhz2qZu
dGHULWA3sMF+L5xncgGSnMq+ScbxU1l4RxDXte9IXf8yKHxPQ5pdldLp9hM9mQDfkptRN7aqN14X
4HVe8jjRANP19i4BMu3XQrnMUk7PzKZN5PADdgSPU2AbdeiknurHSw/n1IRzaVoATVpZIZxfnGM2
SRkIKrpq6ZBhZw1wQ6MqObT67jZpBZpCY/mG16rcRplbPLtFV3z0FB6aIfi7gY4Gmnyx70NNL9sn
V3iYNoiJgkORi+9LR9u75kpDT1fasHYUiMexZObmODpt790Mjs0Lviw98b1JJ2inO150Wc8LgXUk
U+hfbTEWj0Mv01vwvBLlIUnGELjJIMf9MNfZrnXsmyGJavDflAviPrGCwaM4nCxqdabjPxN4XSu3
pcyC1NTz87JPMQtZGCZCfYw+ijLzjodtXWZuG+oKH5xStUug6YjG7Fk4W62fpodWZYJ4k/WGulVB
mLJHd20DQW5uYA90PV5kG5l2cvpU4rPlnaV1nLdbvWRoCev0aVCa6ylLgTvmC/TntgnGUSt3WWUM
2zRK9zE+XelQP2CHtW1FvNG9GmyaEjhN/lVtu9RPpBoHc25+njLm9rgx1ypOPk6LMrxWhyCx2u2Y
kkMMiHAQ6npFhkIs5QQIkDypgZlqR7WYHxs5n9PA6jfRpN40GVUgsoFrkkL4KionK73UEZ8d8FmY
3AHJzssXV521wKnTHFjsygB3FJUMF2AKkqZx2mB1+oCWisw/sjGurimkt9MWXF/qD5X+CRwD36Zt
KOwqdbGzRuVxrqfsyqbNH5ae8aWuS3bOjpyHGXQEuQauSTMjbGk7YwEV9XuvNUhtcdqiHCY8itll
s40K3lIzjwHC5fOC+/EsD7mbGntAZ5Iql4WMPDfj8SKnpnOkC5hjUSLyUDL7Eahd9ZUCIumQM9qK
6kd1mm6bsY/OaxNJnSkKrKYsJbsf23I5Sun1t9KxvjlJC42rcpXzWfYvbQnmG/usLXTYjVKO8kAY
Zn/LOs3ZYlpHnRsDoi6sAaFqog47h0o3sFvTnj7ncwR6csTBRMR0DnDbOXqK/cUCIbAl4c8+lSUf
vKjViFcA3wDKKhyCVps+Dm2ELVPJhE5gOx09YEbJHrDv2fQ0oghu+hy/CZK+eWvj9lVgmJzqjefD
ZRoDpYdgHUrsUGyg4TyPbaYoSskA1YR1EyTbWWlvtJZomiZNQdNoY5rNIo51Pxn2xpi1SYBBmtsC
3FA/p+0Cv6+e3N1IS2be6fHwBcXePGDEpRhiUyauUl5geEBXSNKYjQ9OOqs3aqYpalCadid2pbqk
xbVC9q996wz6+C1ajK7YiHQu6/sk6zI1MPoyJ69sVDW12WBn57mpYti4AbYiUXMGH3fswzbvxu91
HzuU9G1ckT2QvZRS8Aiy4xdU/8YSw04TCtTPRGatX2CdnJ4ZQ9R5GzHoXXMGapaQUGGe9VipatI+
Nr07jJtplWbsl3RJMsjLypLeNQS3Z42NI16usJ/5k9Em6T7KjC5Y1M48E1GBWwOlpuHYCRlZ22ru
xuibzQLHVHUn/HWKUUpxOaLV646YwiWfKGx2G5NSO+M0YzXAt5TpdDaklIhngaPnXk8Uqz7EJZ2g
M28wU479Gt80f2GJBxeGakuHaR5arIUoNI/n2oIdEjFyGemXlj1LMhNdEfJgqFH5Ceya9ehlZaxy
+uFzsmkWOxu2TIfTriuWucMtacAVjR9GO0O/poMdJwcpM96ycWqw3urxgMaNUbGtTW27+CtmK7J6
Pw9po38Z405xzjACsdmPKj0dNnRKTQraGA0JiMyTmJSPeSKAwpZT63Yfq9Ruvc+aQ1+FJG9OIXQX
ntKHfGMYMPr2gO9M0KZ1X/jUc/Leb3T8IWD+i1YJK2wDK0KAPrYvHK1MjbNJ0+FPxxougsBzc5so
mJ1DfIeJOnL6JMoIIBrPpvPciKDWozeJ782+0h56l+0Xh8dI3Lkp9NYNR0M57iMRfVR7TbU3GPSl
08UIq32fTvWifXcN6XahCl5WxkGvaaQsfjsP83GRWX2p9Culhk/MHs9QFDm+OtErCM1EuPJe6XoV
n7hsmqprtR0bDtsSvLhvZABji76hXmMqmGLNnWZtBxl9wbPL/piqeXlIi9IK+vXMEV1aks3KNBBy
yjc2/sfbLJunfWes6Z2uDwd3MdRrh6Hva12lc1iMHs9VNBF+Or2qt1/hA2nX3mSaX/H/vCNv4v3U
BrX1laTC/QtTtCQYNK/EJ9POrrQUTEigYjhPiCV6FGuaHfXALif1wStsc94wQmz4VMp7b98Si38m
4+sVGqST053Rl3DUTcIM57GdKljHVPZ2iNZ7ZslaLarpy4neO5OeS8ujsWX+yZ7ihz7X7Yu09sSO
ar4XDK55uehy2BY8AAxULiAKj36WZDddbFIgzJrsDGO9qSCX1Yor7Gxe5jbrNoDpcsrB+IoGIyP4
W0YCJ19SdaMpimvig2Kaf3MG/rda9c+1Efevi1Wb57J+Eg99+vSPj8/NgJnb0z/ql3/0yfM/QPzG
9c9FrPUn/V3D0j4wNclgNMiMv4Yg/quGRUOPaRcH8S81HtTwHuMMf9ewrA8MylLbssEPoAxiyPO/
S1ia8QFfdqZbmdpd0RWW/p4S1uqI+6qG5SIFpMTG6ut/GLE4HXGWbiUB5oPhTGdA8RhowtX36SnD
7X2pVSwH/G5uisqvDdwkYV1DA96oQte/NpSmaf/ZI4koYX7W+5aKPesmokOHz4BXdQzul4XA4m5Z
0pAKmnNtxmn7wIAURfdcUdStkacc2GMEE8jPRJGkPhUqzcBqoVEPlpVnwI1dG1+NTEtqG/tz+pWb
2B7TczPO+paRpEFiEDBP+mfFrEhJRF0Udx2fRbytmUnAXwWrFQjfclqU3azgK3sYRtn39HNKncaV
vdhPSRJNX7npvXtErZcruKzUxfdIOHmPsL1OLkAipShMc5ueg7c44gyLCvINMdv0JYU71vN6HqoY
TIk2ukuNtHqiu7sMe2m5AOhnvnPNVzuceOD8R9gGmOngBiO+eN84kmZ7M3WaHqq0peD5zg0lqal3
aA5Z/Xir5BN9jZ44HMMGZ2w/t4YHFLHqs5ayY8eoqa/1RhVv8emD2Eh+MM9hjV1IEej91DCuPtKz
58hycgJLEhvfJTz55iJn0jaSZpGgKSDNl1nNlytsXXMSTiLMj1OhLOYeU53mhdyGaLLMU0ks08BL
2iuRmsLpRrBaER8wju+b1OUnfAyFpePfqRTcET0bblUmHSCTE41+arLc+pY6ssDjL+/de0smiLj1
OjPu66jrnnJGkKl3OJN6xO0iezYwa72XjIu7vBnR0vnsyvpNUpvmd4e+04qgj1UcED3aHTRQpYYr
YWPM2ZYWpWDcZhhcXD2kppGIokPuhE9NVIkOUKYtHD7zdEz7C4YoVM03S1ovGxDp6trIhnZul2pj
4FdqKd9ADc+X9JycJQq1pkpIfUWD4SMRfHYmjBgqcoo5jNpDOvxP9s6kOW7kXNd/xXH26MCQmBZ3
A6CKM8VJFKkNQiQlIDEmgAQSwK+/T3Xb17JOH3d4e+Ns2hFWq1msQmV+3zuS9M83Zy/QSTQzV2Pl
FlSRLaGRVLzlxDpH9/kE6gpvU3ejfc0eq+m+WjGT5rdUSwz5YbFpiDtE8bDJ526MR+/YLLTlXASu
rIVNC268+SA09HwdYjE68tDXPIxXexXHy7Vdyny/yEc2p6NyBwuxoxrm+hA3HSzjMNRuf6kia0HJ
siA1oDvDAvoMWGih/7rNd188IvuKx93rpJ/SXCJ81PMQmtmcg5x+XqgQ3Ak6c8v8a+NCmj3PQ+Aa
dFNboK7mmhj9F1Ja4uaqY/je3UTNg4rf9oLr66EJu6U8ric/zAOtZOtAT6Gi+NVe6Q28VYoshCtV
d+6QrfVMoyL1VSebE/AxxbvoCIz9KLCT8VhXtIQkXZWPnyo+RH6ME84VlKf2/FcKnnZEl+0AWthN
MnhrRavKzPb2LngtGlnCIVemeTaWG7A7xONKK4Dlj+k+tlt0vQVMJ1WofYZ5Q/HFhYNwGzFO3UY3
JqwBogvSXkRajz2IW2whHGZxU0Ifx7z05m9bKfZHmvuQdXHuVoCnTazkjTO0Ij8Ey9BOD1j9T+2x
fSTuQ0PO/rGM8+U+YK5p+NxLDiV8BviQILPNNRUrxvwo3FNtZL7wbZZN1ZlEenykSawNHZA5iM0j
91PVPvrIDx7wX7qM8d1enJsNqBrF1FIQJZ9of6f4jfS8+xq99Psuo/kFLZt6BxC356OhYfitLpCE
VJjpxxZMu4Kaex1cb9Ionqa2OvfqwJ2yE0ZJ3U8geSWFbkLrMBrZTPdxJ0fFcrzWdtKAjecp+xRv
ljXbZjjSeIdrTEApf+IZmBA6zwJdQj2I9qZ0441tMyh3+gwLlxaZGC7xk458OlmoQx7i7YerSva8
ao6iNZVFvkYpmr+2OU79qTt2oSbnsqZJu0t4P0V+W3e6/szW1CHeJg2femviFe4a3NjkUjarJ9MB
sMdOidiWL3pYvNcGow9/FjjqVQQVXSlm6xT95gFNGg90S6hrUmN0A9OMQZ8P0O1EivWtjLOGr/Oz
M8QzXXJLOdJ15krz2sFkPFKpNk5ZSaXRdkOVXn0rVZv/6CcwyaSLiv2pL/QEoePw4J0HVDGflAEl
sSO+M7dPeUEdeyZXqrUScuR2yjhDZ2WIhoY1YH9Lf+YNc6yTsDq91BoIS6ZlpeV2BBcNeTiIykQ7
4btul5a5OvVy517TYPSJtvuypcyF3D8o+rKufMqzNWYcdHAWUseICvQgGdtJDWnhrf6UluUcfl49
6llTdwvpkvMsT5cUMrreeW9NdL3tK+cZTaKzaQ/ktmECK63evm6VDRYvgJzjlNVpClLt7iPbOnvX
kElFYVDW7sZyUrFMgcrWsQnPVt8GUYOkiJ7cvubzm80WPzTCppu3qWT1RvUgZZlmR/oAd7b3dxMd
sXm6oab8vCgiDhAiNdMnngkb8Yk/TVmk5Ea/FO/GGxONbx1NqNfXhjrrNycKw5Ib2TW8xd4A3DZ3
nvVUTqJ82esh/kC0YVB0Mx6QVuiRkJ74A22caRi3NtdmGV1AyvN66oYGmWtAJj7C2ZlBCVi+6R+L
I7Pz3K8tmKIbw0S3ksXqMeI7YzIykMs9sQpEE1hphqm9DomeaZE60mddF1PQHxUlr+JYaEtd7EVk
6HkTzql5wTjxyxJX/SdIJb+lc3XCjFHF/fjJxR+PTJPrWh5cwLW7PMwHfbaiG5fpqhmukioviIF1
Wb1sGs85m0bd58PBo28JxNpy2iGbgVPlQSiPfz2Xe7TQdjrTuyAHxZxCEFWZH1EGNteGSBhFCSzS
nIyulY2e14L+rttdWtvrMnoY9vxl2X94I8GxiZio9Dj4QPXt9bRGtDTx7O3XweipDzRn1hfog+Kp
wPlGI6E28ZvqeqSMnJHb99aG+cx2HszXfLXi9mh2y7se8xmtjt7EKGjabOX5QmHnN2+coUrdxhKa
ndijW2mPbDDtabPV80zt0JKg8Qlvm2VWkK0A1YgvGgNNU45jdeWttPQeBjnklBkugweEuej7jnH2
wxStoi1DTu3jRH/H13hZq49CrzRqg9SRD7sunvw6mMI0tBSM3ee57LbvKB7VXWUkgstot+MnWl3q
y8GY06bW5Xx+jhnfuZXH+15RXpwuvRMuzD+qepa+dH6447Y/xpRlnRuLjA3yECz3KwVL7cMJWh/h
oRtBewMlIO8CxxFz2VTEb0OzFF+2sPG/hfTc8enPU/cGBjY2dNNu8TUBLcxXeZmXyEbjMXqlkF3f
rCFSkrQvK/okK8/oFuScGqRktV0Uu/GuomvUES1sRFGtA3AtAp30BLa/BcNgICFIU/BgBGb1VFir
OW/LFVVFV6wR6mxB4YZxxxkt0L7Hj3Sv+TINqbW7cDjyi6SKavOFM822uHrwXnMu00lHr5wXMjB5
cKmHSjQ4c9TpaXHrJaLGI5BNfQjbMZDoDInWPo6b0t8VirqvAt9Clwbkx1UHUyKqSgQFWV/ytTXv
QR/YTxUnhkpLrS36CRnyP29IYnQy7dXcH2Md7Of7nuOUL+gaLKjyQJOX5poojIPvI2SilbVE5pOT
5dSfK38XceKaDWxXOmPdHTqa9OJzUuw9BuahgrGFO5TgNFUdcNZDnFdp/nv2LvOx9ZRPuSY+2xLq
kr+SU2lLtV+CuWSzsqjrtj5xyG/yDoUeNnGzNnnXno/xHtBIZzWG8TJYgi94xCYn8fxFySRCAybT
RbfKRTfTcbkvbdV/X9cliA+5Yd7N3GgUjKxbzM1iIRT/pnlKWtiulctH6QXFsoWwMllKNQWcDlTE
UBYa6ihVNj/0IM3qvfA5K/xE0n8lqM0rKEcczS2CqOYl1+7sUjMfE6KvRVQ+l20xUOe9k+F8xW6J
Uo4NDNVxV+fm+25XBL+huLArAgwHXRz5usznOYGn/iF3G7Sle4ckMnGR9dBVyqoHr7AKFkiiZak4
bBtKfFC2NUF5FKtpibzI0V9w+KI9BzNuXHUe2S1Rqb0PIJcEdRdaiCQ5a46T34CmurJY+WjKwiqz
xndadTZt6+gQNa6jY1WJbQXA1itbR7HBU0XCGk4dl/s83lq+noazJp7QVq/V4h6rIqKDalgtyL3W
5yjL9EyQRNIsqyMpoiMnLw0XemgPdZB3dJVT1R08EizTuJlnFaykodllcd57QH3pCu2EfLOHUD9r
9xq139r3ZLAsXht0FzpqItq3KCGqDtWycaHbu98wi+95PGc+NwuKKG/tujOGmenJCuq+vsyxNaFj
bxRApKgdFWR0D3PKLoXv38Z769FGWhjrYW0ZbclhmwGYaAeq4xuYqo1Ke0qF6W4zcfxRjchk0yE8
7cOO7aqclu4loJjND6btss4RQ5w3mAc+D009W2cqUDGVRPHkupduacfFZzse0DUoWZsBFqohUmYs
fVifrXHklPF9KWMg4i0asnAdRY0blWsIbZyM+7MBF3V5HINFWry5UcXY6TU8v8Ir6cqbGnrVMlbC
Ic8WPwcdGOdlcVAyN3N01jpTk1+WsLtsPW1Tq/NmCKvywg3LIjwvuJj729w0I8kwUaHaGxfFjjzn
/pcF328dlJD3NIBcKLvpOyj9DdaZYAr+FJqtK4+RQ4U8ZBAg6R1jNuoMN4gH9yP3qCI7KjLA2tui
EHuX2uhBh9uVDvIwcZp2r84q37TluVqC0jnwAuv+WI8FIuDdpx4r1WhGx0M9TbmixWnzf1S22SkA
O13vme6t2LsseWknorf3o08zu3pza4VS79m6D6rl2kSIfxH7m5izYthWebDQvsojpv6OulCEcOp+
Wly6iOqmpv5X0RaJYYT64/5M2Dlh7FncMQwm0h3GiLa+eTIXZu1D82lT4Mi3je7n9go2bm3uUe+N
8ikPh0alWuaLeV38gucxkc6+hzSNsmxexx5iaJrx6mk9LhtH/KaWsbqEFUOcbFzl+0cvlnn+NFNx
T1URYmBaQ/eZDrLjwIo7sqaDnEArF0OcoLyOXbiEcp+vaz3QFN0O3t4fmlVA6rPD0/yHn0iX524l
lIPWUBM7ETd7OWRTKR30BtjkqzesN9ZLFLbtcEkj0R5lYH79mm28xegTZKf19ehNm+ZGlZt1prfC
2w47ymdEk17LlonoF8OSh+LFSUkDIKRJCmnbB2zNfBju7lblYdJovMCO10BdyLqdpwsu+JknzR8x
7iAgL5GXhx3VWp6/q/YsrFHmQ0BK2JvFkR2Vjjta7bSnbXA+Qx/gXVuUq20ZpoegT1VQyC1ZXG8k
KrKpvhlEXFZCSizk8zaPjL7jtFso2mcwhyxQzXQbBV14Z69FC4O5NPPXSDvj2Y6gKTo7NRUGhxWL
fZ91vOL+0Hc+I2HZ86wboo8fpUMbME2g1SqyzW2QmwR7pJ6oeIxXIABH2wQ4xFB7cAqMmmMddlEq
eyfqD0LuzR3wAOC+36zBBdBbb1KocRrOt6lqX6N1pXTRAv6/lTut0UeLRfdFjlH8HC/dphJiPl07
RbwTfnWkqN82dDtWQi9Yz55lbT5XxCKXSyI6JIJSl/eZ0xIMkeuc6hHaxahRTiBOMRm7bUzyuqVp
Sd9pqpHsgT2V7BYOoCEZw3764MtvjeSLj8N2ieXL2b6Mkv3gYouL9Xme0Zjz5o8okpjgV0bRGtN5
DxqG5aC64cvUjR3v76rNLX2UcqZcqh8nBqneZnOmcBeFH32wNAlTbW6pgL0NWRL05bnmKTHI8q2q
eGrzkyzpbnSC3rudLCemtD2bW4E0pIZo00c7mH2wWssvJvVo1/HeJD6AUnDAdlSb9znaXXRHWFj6
AlHHaFsM7jm5W6eWq9Xunhx47eEQeWuAdC2ohcyKCLxIUaA92vmWTGJGKZRMpauEdRRBDtRZLtA5
x2WU1swNAKdy3qB1b7Jl6AN1yS647AfINBeUwptBxc/Q8/vRyRBN1+Q3Okfj5YHcuDY6p1XbF3zY
QRE+dLW9rd+nReRMqDgI2CqvjAz9/gxgwGaFaYfC5+ZhQS45Lmplovm9jBF339gom8uX0QvtBeF2
79inWuuwLVwvMcZ16yqZh3Yb3vJq3PKv2g3q+anOWw14Ke2cLSGZ4QhR+nfkq1RbEnb4eV4YqMvp
yS/2qEp3sl/KD1dapvQTDu81eAxVzPCN5E0qXB06RjUhpViqTwWPRv/AhZT72OGQqqiMa1IfxN4M
l5VXbJ/HEvfI2RJ5PV62aA5vbSrmQMLwlSeClpdzVv8hyAbXwmnCB9de5P0eDJezNesy0+VKrSaE
dvMdT+HwXaF4etZOBdIjzWB3B28QjIdyCEr0GyyL6qzQdVVmsUM8/oWoJf1Zo6XD61Dp0bmkY2pF
paSifEqNI6h7WQnqXs8iNGHkjxenRCmHPZxTzFLb42RFsoUoHYy+9PYZ8wPhYSUzLGHDTEVDd1KB
xXhQWMsoOk1VDJoEPGQPL7Gjyg+ravwYLKm2HhW+jB4yQLXuYQNhouKu5ot90a19ebe4/JdSlN/6
BpioMIkZjMU/eyhoAM3Vv6OREOE38D984Fh4FNrWpWk++qhbn6c9NlYmm0ghL7BK2igtMyGnPdkp
fjigoPwK8Kw1H5C/AgKgfXQJ+A0LmOM+Wt4HT4siAS1TDIM5vCmqeDO+0A6p+IWbxX2ojF6XzNGb
886aVhxl2NQPNXVPJjVoYpJdn6Tx2EbbdN79cMk0UjF2B/fErTiLqaLMVlFxNJPOkXyaiG189ZyB
nGO1h1/7lW7gJCzc8fsSzoHOBnup77fQ1sUh2kMes8Xe1XnN8/+Qd2E0HTYg9gfBgtJnLHnld8q4
4wfgEN6dRY/mUccE0yQcalg/Fmvy75CzqY4XtyKQtCq+ySnTQyWPaoxmVGOdPOVvWb350vp2wI6h
xH4Th3Jok3HdGTBpymYShUdmazQl0F/Wcv3VB0nse5vW8LTfLBmblSNPtT/6otHfKd2WWQ5IlG0D
B8W1RXOETuXY5uzoANFcZZIE4oQa6fpVMA1v2dAXoP3G2sxTDvVSXsQNQSLQUHKNMtcZKgMLHZob
ioQClEFkY3xnj5I+724fXbc1bdkHTEf4OJcoQLDSKWu9cKWIBrSkjfzhd3gpUoI2oGswYIKvCK9i
TsYEYu9ZpeyQM6WpRYUvKxjEwQIlcQ4jp195Oc5Fz4isAZBgbhsWTLt2WV05G+1kHyznqSga3ER9
JW19jNtoykmudj1kh1bBpA8X1tUnhAY6KIhGVk41WgAfLL3BY248+znSuKOR3HrlvTfa5K/qaq8w
wII0fdQc7sAhJtLUkPaw6wkwhrAvR6WG93gd1s8ooXqRLLkz3aq5pTYKGZt13+wF7blV2G8z8jDk
glg93PxpJJRsBrD1KGpA3MkyP8SQILeMhNG9WvtZZGvf8DdxpmKwLcB9w/M9aMlSnpuhfImHtbDw
XnnB+Z5TgXYkc9JBHOsOA1BOsJ2a6Zdqbi/Y/dxHNrfwMqceQCAoqXzyn3MF4T+u8HIUU1fOnlZB
twepN6Dge532Xv+ohqWt0W83y0co0Ak9BBpJW+baJwAYGAYiKIr6+UGrPUZkHHberaY/jzJgoasX
qn/te8P+RQkUYml5PfH6roeoilHKzvn+LKCdcA6W2EfAezr1Q6ieYH/buEwZk2WPK9oPp3xY2qn/
Rvorlp8N1dszZppiTWzV9O//uZH2/08rifi34Qbpt/b7iCjmX0h4/sYfJLwT/AaHDo9OlxMOW0LR
/kHCR78RuozjlmxRzyVX7xS+/A/DLe6TUyxWfKqQoQvg1Fv0d8Ot8xuE/ckcS86tsOlsEv8JB/9L
aAhRNq5LeitlVrh+SWk7/flPySR9PTm5hztwsWfIxXzarwbPLIzD+3b8SbBw94eF92/d3N71rBrT
//mvXzJ7/v6T+EG8G2783yrutMMVkqNCabrIPTn7/QpCxpb1sQ3tN2I93fov8kP+1R8T/v4DT7Hm
qLGJqCJG519/NTY5Uwo6VsqylmejXjm5K/jUH/TPyaTBOdgkDOiiBPKPred//8v+2dtKkiZmZvgo
3t5f3tbcOLIvUbaCX9tNhvJ63M6EM+HIs/u6+KsQ5z/7aVGANIGCK8zYv+aoAYPrji8//kKcsF+s
fOyYi81pljCQoMtf5Af+2fvKWciv5pKKJWye2p8fGelsqK2bPqPNoD0THDaZrkPIvMpn7guBkVXl
3dUu//j37+kv8UGnz1PwYQrfJxeGaqNfsveW4NTyHvXZEjj4Z0/9EOi0OXW9d+wYU4q+4q+C4/7k
NyVHxya2nC4OQkd+iVVzO2oUorHNHAbMHYQgjM/rIVc3dbhPwHK1c82dy+ZcmPmvWg5+j/v9yQdP
G6SH5Ym8LoLzQyKufnmCKMfoSW5zj4u2JjYzllwU5MIF0J85Tj4MdoObsrfy+JwycH84OroMLkoK
tJ6s1UaZiq9oGJMBqeLDZrmNnXVO5H139L7g5fUQhitiL/bTYGuDHHZzf+1h/EWa4MzdmxnJnU7i
3hV3VhwguVvdyWk/i6ZGNRx1ZkKXM+GaPfjR4INsr/mCb2rutk/CVMtDCfi/ZhGhGfczjwVkFGr/
/NAUSl1abi+9rKaFG1WKDEEIG4qDKP8cJwJH9jqcXZo3ejWlyCz6/opYk3qvjusIo3d0YY5KmYV4
cZFP91tV4cBRIsDo6rX4blYAT5ilmUB7NP+m/dDNuL4ACsrgTDqyfgAbn4J70qf8oxHj0GWqZIvE
PrC7aTN08ZB53sBMhYACZJfGabAcBSDDNxkF3XNkDTVRj024f116X5ZpKDjWE1Mp75UKlqo/lrnV
AE2Pff21CJAKJaPgAcuoKHc+GxSdBGBOUwA9aAU4wpD+w+tMLhgUUpZC3/qIiTANTZG4sOF7v6NS
0dtBU4vy4fXOxoyD+Xg/uMIJLgO6PvLzqscp8+yVBX3f81rUHU0fEw6rnQVie616CV5vtsV3XmKv
ZMllX5jC9taH2cNuD++5QWasU1c+E4zS29h6XD/Ps1WrQt0ztGB/QuzX+MAlM6hHjo1Y1MOLVRcm
PLLaluXt0rtWrhKrm4caJGDVYvhUu3DRCQkAosJK0TLfNhIUPXX6NTCchd1sx4wjOqofbB8X7mVL
A6y4KculhyVFSN63ifQho+jYtBHWXoMC+tZL2fJ+dIm9WvpEtpOU0FNRvjn+9oqCtdmuo3B04QMH
D15bV8syfAw9+AHENMKAgoUqwExOhw5ISHDriFwW7/Zs9c6jiKjePRIQIeGwCPsJ/cxncTYvu+32
yMBjaNXM9UeRv/L9GgFsZtstsi3UI1uZ7sMfcyPcARVSXcfp5mAGuyjJDy/QdsL0IfYyy1MbDozt
duGB2ngSUwXGNLG9lEtsnrZ19at0gqE3aah2HNeSuLRH+Fbzwk47PMyCmzp19gmLChmTClESeOhN
E47BK5QQdYA7/u3UnokISDbK0RFot7G4tdU0o4no1xLeaWeTTlpIp/IaHIioYMxAzmMZOPifvGZ7
t5zV+Yaov3n1OEXeBzdmFx14TfrQV3ZzV2BbfhunKP5AcK/wSeX+ktrEJOrjGpGegPZiy22yNALr
PhjKU5B06HvvRUg7ROLmHfbIuVRDAo7O+8luYJ5zKm+ZhNk2kd1MdU2WBLmSZD5EUIaQfkUKRkgY
tUDp1H4dpOdvXhr6sAbdxSK66tWZzc5/kVivj231CsItgmonuaPPZRaXGBoQpLT+KzE7PYkfcw2E
3/pVTibNChGrbJ8NItD8T1JOZd5lBpnEc00mAAJrEMYBpMhF4EAEEoEOBZafERFdvgMdegqpbuTW
fHBx64LUbrnXX5qYAQnFmCOfLL8DqM3xtM4Y9Rf/RZE0Yic4wEDTxhz3ONxBHD5o+B5EEhHl4Ez/
ov06LUSdHWzwhfYoiESdk4D9X1MntANntJBj/VWO8x07APV+oANWOefJ6BTbTT61uM9tNyweYMRr
eur5tS4icP7yE3pGaQ4tBZLQQPy9JgY177btTo0zILznzGq8XFu6dZJdrKQlnZR6wdlJmhAcV75t
edZj3yJb1zqthe7QyBtP10DhsYmt/Shs0bSc7qhDHlspGokjLhht/vWNdbM1k1dkojLjllpDsDYH
WfpCH+jDi5D5TAAzxfdYLUX8mZhFAvBLGxstpQZ73JyFYe/PV7pqED+6am3KDyjGZbweB0yfSSgj
AX07IPnKSGU3w12ttBJXnLmh5IvYEwGOnSLGI1pbk3qPN1Vfn7Ad65AzDxoEjxaZJlebUK244ffa
95dpjiDhdJEXG9cJBi/9UJOQ737CuFJMhwiX7HjGpDIuV8Hk2ttlaZN8Qut6LOcJrbQ3FG8ApYtz
4CAQk0Ket/mGZDliNNA2TK3M8FPLxx6joHeuOPrqxF/cz8Uspx+lKssHY6S8Qo0pUTz1lvUxDTOZ
YFGLkHJzIMfPqrUUYepswembJyRxUAtBWBv6L37UEVcCEFQcFRhOIsiaU1MxCzbZyDQ/Q0mu05nO
+37MQLHC9yUakNusBTZIlP6Wf1hbX79SViieZXBSrltmjN6nDVsloePT8GZKrvJDjQ/MS0ThFO15
YUc04Zq1y58D8ljwIfZFHiHvqvL1hQKiFSgpsOorD4js9HmbvYGxgtP9tO3NfsntL3F/4RuJ1iyg
LOQ6nmE6bkzVOc6jt5bRM9kQqIUJJI72w1SCI6XdbhYXtLICdDI+NvbH5ZTldrFT0oErTq7ILIba
CdtL2vaW9qbvHMjjeSBG4wtR33vwwuE919zI/QxySK0TGdJrHH4UTuS/DLuOv/k6sG7Rvnd8kjpw
bhEqwikPdbCd+7ZUPfo9rwsOkIy9d9RFb3RCkBsK4R3p3kiGDDkTac/FtKeepU+WWtvx1TlOoJKi
Dr4+xJg32+lthStZ0ikY3Cot+qX4SqLkRnAN0UYI6xl+YF1K66urAvcGPhFkbvBLRPcaIWaXeHmw
fwA0TNd9jcD4ZuhmHGi1KHGJBr5eW1rrimj8YsBlrSNaHS94W8kQ6M5Ca8ubczjqAN5oRhMBCQ/x
fTlFZFFcrlbEwcmAQfd5WW9TcbT0ieyGZRz8q2FEIvQk/TKar2G9lvKKVDiOmQT0XXmHdoYNxkzA
KJEWouCLASfIagQQhMYhg5AVL4RgY71Gj1rFqUcqScNkEHYTwssmLxnUpuKSnIbQS3VcqjeMq/jN
itDdGEjj7WbfFiLFR/pOwbqBbfCGmW0rs1bXHMP0JaOCSNbZQ76gdD4HHyiEnAHCuBdkxxGZW+Q/
Kq9fxjM3gGLObFnK6gsuOoV5J+bti95jSfvtoeERe6axp3+zYp/ApcLdUNi6RBSflCuu/a0v7G2/
RLQZ4mksS/fHsjbyVhtnfZ2Grn3YS8xY5kEiyekx0sSkvE0dvhutjcbC3VH3vIdRgPW9msrbTtbV
1yDwui905o1o0QX0BAbWhVs7Wgr5FbrGLdJcNCW4t+2p25Ws7R8BjsD72HJIWkOJNSKh3Ehd6muD
miUQWrTXEH3bp3JcGAA5fwu8vRvFCFmtVr7uk4BmcJ1lwHc8b4BPy4jzPGE0xgTc9JP7bZfV/oV6
QFR9FvadD0IgFnFwusHlM7R9c4Ol75SNUg/RN1zhw2MsBssnGWLCC+70VX/QTb7fyRYkkwt/tM93
GwEpwpfCEAWXO9ZbiTHvYsF7vKaroU4itdjvod22uvk2T3N8JwxUtki9dltwLHGXlxfeROsdCCsr
CiMXMpcEWq39vKNxGw6I35D6BywX8M3AmEUaC7e9y23IP5RoE45J3Zovahu6L6LJ61smMsy+DKLF
TT5W4+sWzjEmc+nU176Hlh7yHEzeEcbfsGohGedOil1uUxC7rxxXnjpQ71m+4AVqdeLGY3gpLRLA
0IDkwRenmqf7yez7ky5qLskQnBxyplgX7Enz5l75beeXINuOrpOyKr0ntNfA2zi1/e6qKlcRZgGN
I1E6yXiOAf4JejvLucjvGwXsnArBzdi6KJ3S2XN1jPKpoUFcMDo9aTOzBsQM1Ld2vLXd8ZQf0qWd
1+hrdMP4VQmlWrfsf8FBvV18AHQBC/wb504l3/pZy5/BwdPf+AMcFBhq8NhA8QnPoVDew7vzR8qM
cMjjI/ScLrsoBr6K/unQwbxDOrRH3jvAoI2zCgTmH+Cg/Vvs+ATDxKiTCbR1/iNwkB/+cxYfeatY
c0I3pDs4FnwhfkFcENUVMywooW+OKc5JztVZxe599tP78SfA4J/+FEoOAuGQWwywxKv4CYIcKgn5
tfFTolps10Uxlc+NQ9Lcv/8p5BT+8tsIfh+X7DreH5fE6/gXRKVZSum5pBuwuWnh4rgcNydDaBTd
Rdg1prOtDkUGK8g+t3IjpQUxfQuOxUXfqThAzaaXuXvqNiODA+ec098sOeTI5VDbYkm8YlxJ+KxB
NA4SH8KJQDslxY4Q11O2+hgH6QLHlL7vK9aIcBdlk5F8us0I9xCr8FKWSYEPzrn/IDE8DFdFrLyc
iaHaEZZhjbjPkTd05/ZMSF0WSsTihyBfvXcR7xPk9KpPqhtEpwTe0ByVWGAvn3IuOXawwKxEA3j+
g8+gLD/ZpNg8b64LtRYRHfh5WdqYNCqsR7dATLphiBlm/PtVy4g46LxtD2a29yVBzcaQOsZ+RJlO
jsMoqzi8w5T/g5SsEaZYkGW62iIgVLTMnzujlwhPQe5HZyfwTh0kiSjV2UyrbHOIc9ktV5aP0CTR
RBRwCHVbcTG6ZtfXxm+F+CZ6P26zADlphyVFqKuxov7ofOzD7S6XaOgSZzTeAsO0YWxlJoAPHotu
+FZxYn6b4Io/d9GofiytF0AEFrr5Wixu81Xas/+O+sIjxCP2u1crzPeBmMeVad3piFs6P5WJ+Ilf
ndQvzu4YAwxjFKlE2H6rhxgV3Mov1pxyZbDcDlc210CUkCGpaPR2gtn9qkd0tVnvrhz72oWgJTWj
ITAQjZkyh40msCrZ2Unc1LfXar0YA7IZ0M47dph6OMxIBKgLx7xEDMvspn7dKXK28Yz6e7H8kVD+
v8bK/3J9mIj/+Xz+8q1p5PS3b93H346znrtvPx/Uv//dP05qywkhcgKwYFp73N8Tpf9xVPNHERwP
h5cdnHDa/xcG5v3GORP5APM8/hAt/zynLUf85gUnkdXpcA3AtJ3/hMX5nab5J1rM7eD5bkhkHa2k
EYHS8S8nNVjczJhr68/VXAEEonhvbtdOhjbJpxw3sbFHJuGiqA9I65a3YSavByHEZFLk1/VnFNfD
Lb6U9sHZ7J1cBe+vOnr+lf35/QWChQpeHAU/DOu/HL6GjcAeuUA+DxXHqePOlwzQ0Z7V7SAufvr8
/vI++fuP+r/sncduHVm2bX+lUP2dCG+Adx9wT8Txh96rExAlMrzb4ePr3wgps0qkVNStxgVeozoJ
KCUy/DZrzTmm7XDLHZXQ3vfZXy2WtyA05/ZuEpA4ukGG61CJfpc3+60A//aWLwg3RgKq7jxJnQ7d
j9MWJSdLyDaP7lmPM6DTa6fQMlwi1FQo4GLDVoYONTOzQHqrZpNzToP9LJXZUaIiWtHDKPYq1Zk1
SVbmTe5wx9FLpX7CIndjB9epXVfHtE+qXYKkBR1yFGwjdq2+27vKb2Zg9W1rZbllmHotYo14hU2H
buDbayFRUZdTzsRr2yL6amM/uRzYlXt0gIqNRVI9GBX1QBSy7XfGhOGJnSxWXYU9lrkqZDVvswaA
V9HdmkiK1n0axt8f6n/Gp78vXL9/PTzRGumKr29Wj8sPfB+TdAWaM6UjMIDEz7FT/cfqUXP/oDWM
r9s2FReH97Li/GtYguXM/+OvWQ2RLsKi6B/LR2H8YVgu8AhHUyjVKQwq/86wRJLTmzWXSTgoJ6by
YvFfFl0sR998JJRwYsHO9H6ij3gFjWKdu1SkUhErBwypu2jKjEMEAIxCKyy2AYLMNsfYpGsjg3W6
tsybXr+hnrdYMnx4xK6nxZM3u/xAr3mOuG7nm2oaN4rMD2V+ZKlyKrueYukYqg96eNC1a1V8zlpr
p7XBWqf673ddL+5L9WvVq35Lu1vbFVQWzOZZ1PLYUabYs87IfFslt4mSN+ZKVieR2q5thHWUpnzd
cl5osa4KlX1418SkWetlgks1EZ6kOFWHF0mmu6BIu31moOSFLWElbM4l7adrDNoIXi086Dh1YTYd
6l4c0I2vFnIrNh8MpWmJoqhFQtU1+kpRwUzLBLgbAXyBrHdQ+7ag0n27ychfUo41Pvig/0SmiqTp
28z4SoUfWeFX8BZwHJOzwTgrFWAYco+rjiXQ0u9zEY/OencAFRZ7TbdOkJ2rRGRGw7CqEtuLBAa1
2PG7JkMRM62H9hW+oO/kr12kU2wrt6W8owkQka6M1O8buui6N9TzVq0V6pxttMVF4iVpdwbA+G4e
LdB45P/i30FDRvWEVAMWVwY+vi6iyzWsWDL5uUkdNrWT+wTL5oItLIpk50zgolXKtRAS7fpMiZEd
xUl4EPlJMz6no/loWaBQIGE9zfkzJDFfkPDrltRZU32tV7QAV6r2HHRzsc2UuDuSTtmcdzMQucLE
htVTbzQ9l9VhZC4N09yLQlO5rQEuUpW6V5EsoJ3XqO49WPG8LZvhPO9gd68M+BuTOV+67RxtY+dI
XTTm5u+zUPhmFprH0cBgAVhbP9MpkEz9sDEGREnquAZefixV5ExJ91IHwH/mkrK7VayVstrri3ou
kq8qTjfXocXuoiskI4ea1bIPUMHvMqmDHuuo+DlnyKgXZTokw8AnItLI8AeLrbA7D+offQkl3Ko9
9fYJLG7h7OxOWfOUYeJVazUDx4NMKOrA9hOWOqdXVMgtTKzTapzp5DvTVlQO7cb4IrCTNX2sTd6r
VzSgPcW5MShLK3IAcSldXzRnjqHvlaHwJHkNWljXK1sc4t7wEt3PRLwpmi9NedvY60i5D6JxpRnj
nrLjujQC91J1m2JvqrqX6jN1HnGsHBX0H57N7tOIh8iilWxWQBTJiyiU9TRY1YWey3xF0Ww3KsN1
N5pbdS4vUNCznJYr3UBUTUsyYJlzPZQPQSwOKig4Sv6+EbGvi/Nmo4znCd0cR+mwqSrHhvQte3gV
80OsPGqDSnBDUF8NeepXZQQeoAOkJsAh71vzOm3CyCMZs9u03RX1HGCJS3+aSXK46epkPzdX9D6x
58uWUnZxIppiF0fTKrAvtD5cx1bgdVTv6plsmyl9bu1gFQ0WQRQjLdiYvRQJckFi7RcBZ5WKyzJ9
Aj/1GoQxnbFo1fW3YxA/BiZfgzMXvFXPABpgb/GK0F1A7oJm4Lmt8M0F6TqP+NIQ5nh1hNVOu8up
UNd85hX8gakGgD2/BOK1SMtVn5leZV73lkb79IpQMoaI896M3eOsq4+QiHm1MWWo4bM6pew0mzuK
R6Vf28raFFDgzHY1Jweqz4AFKHTLKTo4xnApZeqBmGVYG8qFg2Ov7CjZ9YaxyaYB5o2ujLTOGQDn
gC42YRPQf+r0qp0fXOezizB+GLjDUbFBLY0yf3BZ0pGUXJc0S0cDpyCN+cDD+fhqS/oI4MTm8UaJ
9lG7VTrDuTL06rahix+F8qkChomxapeqhIuUeWHts7JmjA9Ddz45qsT6ZUTnknbPOa71ehXVcfbc
mNGlgKW2st36khrIJ3ThHkKoK4gC0NMt5alhrpFFOn7Cj54s6R3qKUybdd2HW1cn05DlV02hPrrI
c/NKk9ATTZNWMy0e9rTpuQzy6ZMLnUup1X2QN2fDbPmVKS3ct3F/XpYVjqZySA7kZW3oSii72lC7
NWIsLAFhc13nkepNknphq9jZvh6guHhJ05snvYrGB4uOzTZ0M3mn4/7QQT95gDGal35wtQdVadKd
HK1m1VuN4Zmllj7Kgj47+IJDwObUD4vAb4PMWPf4fLbNkHdUhNWNUfY7o3a+4EYNj6KR4Z6QiMpL
BtwxyDC6Q4YY+I7Nf+s7co6pNjASlbHZ+/EiQo165yGiGx9HAKTwht43A0hXlcnftYcrE3pjk0Rn
9UhUiQjWrqmECQ0lm/a9eu9O3DtpXINZCLepnC/72Rn22az5iWI80KUGkFdrY7UZ2yOi8FcDVBRi
e6V4VuvKPtAvV2aKH51KxdlNZo8Xa6YloNA+diL1DhHEIe3hhhnRbnTnh1aCkpnHL3GbOj5XYGy0
eCR9xtq7drXHlRfDCeUB2x0w90WUy6Tk6aZo6SxnMZaUzm/r6EEphsfS1B4qrVqHKTS/suj3UV5f
5pXc0OR+kPYAtRkrNnhbSTVbcTZUM3ZleDGCfc+Y+4HeLdPLqlLQO4FZHCIExQJGHyA2ZMGo+kVL
RR0V9Uy7dLSc19xx5TGrigbxWVvcV0RDbqYpgDJoNvpa7UTTeS4FFObVNtaRm1JuuQIgXCGQboyL
zKY2QlRBZNIboYFyC905WhtQaT5ZRo3BQBRSQkSMDKQmDTZQKIQkZmiY3wjFYdCuYnvwzYqmDXxn
7bIIIHtYcdKcFUNqbyWRL1cU3WhrV1he7oMKAOjeao3qKjB1Qu/IvGPyn3A07zCYtx5e+G06Q+nD
Wh3acMxmhzZaEQdYqwNRugdbULnjSQxwPLomzQ+EGvG95ZGwj3zV2PJdx34yQPOtcEm2J+JCRuwk
dmN+KhTEzX4GpeaZEqvcWHBMHktehnXftS2kLYBZ4QYiJippyfx6cPo2OxkdTVgo9u2eMRE2ak/6
QDojSVqqWsyi6bTNRTofWz0Mr7SBiYO6X3EGPJDwa+OLdG9TeziaLC/uO6yT+3aRI0+pCv8hsvST
PgageBpwGAZnf26BovDpqOq+ixZ47aAnuirnyTkjt7284lSCfZyM13YW9H6emIxSibxHL+XuExd6
oZl3Bq4BvEhfiPeOt5lq7/F+AGDIneCSyVjZNPgQ/WTUA9aDyjGtdHHeqWXxXMRKcR/ZZXkyh9bi
00s08EcOxyvmKfTLBtU2EMG1DhXnjggAECIV1GDcoZlLo1hksDl1nK6US+oDASLSF2Z6R2fiYVJF
sAWVjOHeEqGXwNk1E/UTOpjyEGYazqzCnG7FnJafc80178kcCdYlTa1do7BSztSo8QOUJxttcqw7
DDHRRgyltnOtANYpTgyKljAc95Mjoo2bhlduopqrmRCPM2RgHR7gPrk2MutLXAYHWbQPA5W42Lma
6+YpCm/rch7WStCnZyBL9kMSlyzhkJMHtPODMIguKPWmawyLtxBp8WHIBrNr5kYnYzRuSUmA/qnU
ZyIAnJsHDu4tM1gVfRy/4GwSXgHEEe6jfdLq8Qa2i0eR/NvakPQpbm6lyuYU4+aeMdaHcY/qPrEe
1c6+T3rF9MA1bfrEvETD3hys3jgl6WvGs/SnLL4OEvyeRPousVgxNppYpOsknB/AtjyAbmZpm4TJ
sY3AbGjUT8MeyoUT4oAIj5NL7lKmD1eWqTwUFMFbBIKHtunYHdS0rdVC27p1czf1Bto39i0am5TQ
Tg8gXiU8L+Ghf0vPegvfQ+Eu9jLXGIkLs3lRLPfgNHZ2w2DKoliCHC9FPtEBJv8LZck9XXt5hn5E
27dt5CaXNpI2f+a9fSHdCo1eFAR7KRZ4lyqcszGYingDzrHeM8maC8YL5C0ffXOWZl13nsYxFefF
c44pq0z5MnLXj0fUf6G0u8YvM5T8WQ3UekX4BvZhMkrW8GxRtkZOrp2muQU3D45Mfu0HfOheVpWU
Pni//UGW0XPT1txtPTpUk2iaU9vT0ZsLet2rckA+iIOl21QpMjdkIiMSrJ2pV/OjUOZ0XWNwsyb1
JVGqrexq209JRFuRE/LEpjhZiXn8HJZZ79FVdP9TUSE3a2nIqVQ//3VF5b8R68dfljTCz3n5ptq7
/NxfxV6Liu6iykdfT9sW3N0PxV4VbT4zBGW/JeBhKZ/8VVpR+SvDJpT2W9400n1+7M/O3FLxNaGI
0eFHxmyYRGn9O6WV9/VUaj06vT/V5EiLSPhd0wyoY91jALFvtFnV/HBSrZU5TO06zQplHyRt8/1t
+Z5P9oui6uJF+KEXyHVa6FSpNGn6Ul+mSPS2kqMJ3QXcW/a3tjsxMcTMe3xoauQcCOrsfGcwtBMW
k3Cj1AZIHtcItw0R9oXP+jg6JEGPJqaL2fjrTm/s9VifXoqqe8odE68cHVLjmoUAzRmhp1toTeKC
lO5e4DfP4/0EL/XziJBv0Y9C2KZiNHimYRQHs4w2anBvo9QCBlrPGkiOOn/64f34xbUvtek3lV4u
ndBkkxYou0BghW8vXdUCUmEQnt6mmk06HfYFv5v0x1mqpv/xkX6qw1q0fAk2VtH1KPSE3z1Vl1xj
qbdWflvgjz+Ps1DdE4Oo+pAubMSbYVUeuyHUNh8fdXnP310gtgxyvBUTzTkZ1O7bCwRPUCI+IUNZ
1rrKwrZjCdS60jf0KWJjrKV+SVINK9noVNjjFzhl4+3Hp6Dx0fx0ChYNWjqDjrX4Xt6eggKiWaLI
yG+RX2vnYS3j7eigW5CkCYCp1kAppMMafHy4QWV3RbBFt3cHXkQlTVPoAxRoAMoNWyuT6VNq4LCe
DIR/iebOB8t9CtJIY1kzzCdwLtru45N//35QeqUGy6RMKoxKIf3d+0EhRtczNxY3ifJgsacvxQFJ
6G9ejfcf/HIQQr04gMnBfvrg+7CpMUDiQmX5t7XiF2gqmFrc7Zjcf7ua/1Ta/07z/4cH+1NG7W0n
0++NQO9z/KVs/rZvCK392rxpCC6/4s85wlb/gF9Kx+RbvZx0Bf7qu3ZD2ET90HnSaBB91278c47Q
1D8Ww5eG2QrtFmFA/NSfUwR/xYSzWL5oxDBT/JsBQW+/KJPAZN4Wmxwthm5Cod+9lTS/RBC1c7jR
hrS9n3LKFOpQlr4FMG5FLeQVpEV1r6vLHPmP2fT3o+X34zJBKMyPfBUW1/djXwxtXjFUQNw23DnN
75sF9QC+hDChoutXHx9raR/8MDJ/OxbtcPqKdGYVzWS6/fFY3Mqu7/sp3LBopZ2Yx+GmsbT5N5/e
csbvj+LaRJcrTIEkXb5rriKJs3NL5Si0O/J1S8YuDTo13TWJWRwGxs2TKAOKpFtJYWT/8RW+mxGW
K2SGN+mg8CbZKILeXqE5dBj6M449mqa+tiPjJMVMPZ96sCZjjL2VUXofH/LdcPb9kNYi+3EXnYz5
7nJ1UAxtqWRYvYM69oJCAQPqUCEx0ZpefHyoX9xZ2ulLKDoXZ2GRfHt1LnJOLChCrJFkx5dk7yk+
u454H5jk7opm+mSmytGZ+2xHC8f9zXV+az69e658gXxwS4fKpmj99ugLQZhjowCv+hJMRGXPW2Wq
ITf0kbPLB1X6Olke+J2mboPmUV9pLTB8cg9W+pw+EkbNDymx+Zt78qvbjxaM1jLvtWZ+myl/kEPN
qhk1ZamLtYG6lQIEfmeTLfQqjLv6dxP/L74fpIUWpkGDiYVB5+0dWNzoMbLxaIPknrhS2PrPZCNk
n8jQM+/qXqFMDqi0Alq375DLk5vnQfhP1nE91pu5b+criqjq/JuvWns31y1vIAG16OEcXHAmioG3
p4VSvQrbBkiBRvwTq8zMzmkcTXj/aEUvjUIoU7cZi95zKDM6pbBhohYfBNO5C0PyMGiDeOiskZ+a
1CVVxwAcGxZFVZ+0TttMhW5TzcxDH3efwc5aPOfpqIOYjCgtijHOdok1mDdQ1CEnf/zCv++0c2nI
EhYbMLuKxa75bnRMbSo6qsnTlZGdbsylRmcTHEA2bamMwGLKSHkdAwxHzoRz39eNNhg9d+optIxL
RpIco+ksJ0Oh9SqMGA953lhAB8Iwitaqjpfr4/P9pmJ4+42wwfnm9WSng5P23Rsy1gDNypH611wG
pd/KpKMrWlBzBiiUo0Qt1esmi+CLOXnRnc2J4VwSszqADSQcFUB3jTfFNvRW5/y1NiRZpGk9Y8j4
H63mCvwGmqCW5gD+xb0+XMa1El1JaioxgWajfQTqYF7Go5tdx3QmwqzYhEQ+kLSChm9LN0M7mI5p
XtNOgcyqNuO0wiZHgMlczHcp67W7hDr4l9Zou43ayeQ3Q8jP3w+B8HTJdZsu/DJKv31R9d7EuUdq
0ho4X3+XQZsiGBaNxscP4ddHcbC84iBHt/juGeASQOAM7mrthiicB20hOZIK8/FBll/y9kFzKTbX
orJJxe66DEs/DDuirOO5NkmvUgf6j2Yy249So4IZhjRA494GdF4tXEVZaL+Z4n5xZFVl44E8AMmq
4yyjwQ9HpkIFf1fD7dSbOi3PiByWaMC2RKY8HXL7bghldC+c4s/c73+5pX2v4OFbXMYYXm9WECai
l3fDjMSFIKKETr1eKvha9dEJ7vVeNp+1JoH36UpT+LmqCGrf9AA9ONvzrhzxIXpdomG/Gx27OkVw
gL4mTXCqhxz5ecCoQWJ9Jm8DLRHHPrL12xm4Knl1RRFdC5xoXyyIoBd6RV1r7NJg+/Fz/HlK/T5w
4o9GPczL+fZuQlitp6pS3HVUuT0NZ8e9qcwaJ1jLAG+P3cbBEojfONq6Ykx/8xL9+pbywUHsYzfk
LNK7H59lOhsAgRTpQgavum0L58gLaA94hajsbUKmykUGOpS2ALB/kmGZYbEsbuZM0S9zjfxmkoDu
UxuaH5722cdcPoKwtYtdVcKIchuCv3Mazn6lVC+hDnCmy+XnLK6C81bTxe/G6uX5v/sk+BoYq/Wl
pkPl4+3FhOMIULm37XUdavb1zHBCYJ8bH6O8BVIFX0fzNKTY+7gFF5mZtbsfc1leBrIJ7z9+qN9e
xfenojMS2yyseUD2u1MZi0zX47TkG5GpZELu5Oce1jsRUBDanJlyiR1hSKyNkOTnhkyhdLJPqi7b
69+cyDKi/XQiDHZEfqI0/On1cnmaGfZvTqSWp6LT9vNsKntVt+ITKzRyVrA7e5kenqZGGDu9atyt
mpRkj8Sa+ZuX7Rdvus4bvuAALNZLS4nux3ct0qnLCBZ267op9bswStFC8KUeG6woULFDmyxmvKwU
DY+Q5uvjx3fiF4OyzhNhtGQPZ1jvt1dlHVCSqTn66AYBnkvX2ei5Ib+/g/8bm/H+RbadfPnb2eeq
QcpafCUtpCz+z3KoL5B9ZRxG7f99+8fm+5/Dl3LZDL/5w5popHa66l7kdP3SdBk/+n1gXf7l//Qv
//by7bfcTtXLf/39S9kV7fLbQk7rzZ5aZZT4xw7zp235TZnzCX/+6Se+78JNFQOFbkJEWSqqiruI
4/40UGCFcLAvsMBdSmrGspD+i67CHhwIie0u0k1EJQuS5R9l2j8stpIk+LLa0Si4sCf569Ivv38I
3LV/Oce8fUtsClrU8hQcGqheHQe7xtt31CrdoSG5F/ZsNMnneNAxpHUKSO4f7sifh/2IrfLtMBRm
NQR/uEKUd4fRaKYGAYbHFWKgBuBig4h+aInYoJ29juzJvvn4eJrxtmTIe88KnXUbsyebB7ZO7z6+
IG1ngl3Jy4ImhEjODxrCBclnLXLwa2SXiRZsrFJ3YQ1/rqKV4TRVRKajZQdO6sGfKwlpwyXeXkmj
yJ0DeZKGu8G2NJXONnUgZmq4/Yp0BkNNyLboPZo4uOT82HFDhBwEoZK85Y/2FBSIhughAk+n7tBh
42tjFTzzaqJhpEI51jvbxhpQmbShj7JPp+GLqlZ9H7Cn0F0sZzk1fbf3SFQbe41WZTnZM1A0lFD6
kyRDij5PHSsMKMT7AmmEvt5krkWv37BtCUrTjZ3c3TFGh2NC6G2hB4/mNLTzvV2r1HM9AlZ0rG8y
5t95sm1QZClGDeUYmcsMo3FV4FljwdsPBalPUHLFCA1aQf2DK7Is7ZSUTJNmHVwJhRwIRA5UpXxF
6piL19FIXFuBZCg3R+haboydwBGGTkAisVhAsNIUdxhuTIegP/rssQJrAQmku8pSLhzLHqDH/Jib
avZgELJj7cPETeN1Us1qiQKAYnX4qQF/2OzZ20wajXWZa+XrhHDqFm8by0EolGC26nHWJJw0PSKf
2VQHpFt17mi3htpUqNWKsEBmaNP3/1qG4Oo9SyEabss9F+pqZJiVmyqo3OjLkFILeSnK2UDuxmtG
Qq2Gnzw/thSnhT9TPMZ5jgW3d55TQ9XSDWT9FtCylk9oAoAgk57qsS9U8/PYGGz8IDYG9UWN1+fX
JMiI8gBrSyzYBgWPoYpgE3A1Xfai626qUCrWGQjMor6eQCMQZylIKDnPBmXQ0ewh0fYaM2aX6GWp
Rl7NPIvF5epgpmXJqg29QQEBV3BJEg0xw0cLK411MYZRtUhN8oISPgsfV8vAW5gtGR/IqKXp9RnO
7PU4dFYl1wQV9ShsMlaZMBvgSNvlBntRMz+5va4RiCpTo1OuCbtDZNKyiU3P6pzHdkkWquae43Kp
yPkh3iO/EehNu3MSoHT11sCpyzpWcwqxhzyQ7yaWcXCkK9dD30pyYtEbcUim9hBkxXncU087g28H
qWDWFx0HiWNgs8/Auw5d6mUSH4tcFGdKtnWcuZr2RMno1gGX7DydTxicnFVnV5bqDw2a3GoFmxLD
sw+6Z0jUbSyb2N5VamXJJ/rIzXAFIjDIdH92ZdHfYCXG2LpSBLh0YHtdln4qQUa1R9GnqXMH1Bog
wgr5XNAGfqcrNVjLyUq0lNjOzsjr+XroCY6YASyARSn7GyM3hKxuJhc8rnvOmFXKwGMxSZr0Fdur
gnRBhEGTdJ7ntkb4tV+SZiSI35IM3pu6HA2YgrGu40wvZWWR1MKmiHxda8bA7hOmVjdrO7GSYdXY
ST/AyI6syEIqVw1so0qGUvfCBMPMVn7i5UPCLHLXbrwGLsm4ypHbhJuZCCe5tTEQKxeunQgib0VB
eUxvWifw0VUGYje28Jl9mQhAuopQumpvMXCodyIVtbktMsCOq86xA+OQtpU8FiHEKT81eBzoMdWE
jHBcoRMN62BuReTNMzZbA7h3QvN/pUuwPkuoaGhAsQtFP0n32ENADfEUY6QagrOQCMRIsJPP7OjP
eLf/4XTJrIL3QGMSRzVuqqwv35UeLVpPre4oC4jVDOU6J5ORsCNrjh8+nr/eTst/HsfBb7nUoDXT
eLdJYt5X2swA+Mo2hYTHKqv6G3Yj7r81Lf85SYJv01mbUEB+Xzyxk9ipqRSj7YYJAUE4H4+1Uu8b
acoTQd6w2T++rLc76eWyFlG/ukj48TjSo3672oC+FY6zhdtMx2NIPAS0ttVsUvMvbBKJ0DeAdjQm
hXjsavjNYny5Y//cF3w7NGsCRhGgdTw6692TK5WptxAfL0E/SHqTIcVDiBNmoyAQ9j++yp8fHhfJ
lkwzoJBRR3u3F2KyNvPe5FBqK4OLKSJ8GMxv+JsL+vleLhdCud+wWQmypX17L7tpyrBBzcQZDDO0
nnqsuJggNx8Nki09p5TMclMS7XodVdO3C/zfWPRXL8VNK19eWlb9b9f2/38u9RU2cR8t9TEG/O2/
Xxd9xpv1/vJj39f7uoOxZSHq4RfDB/ltVf99vQ9n0cBKx8qdpsUC3PtLlKGRdUh5nzKPydhBw40X
6q/VvmGxE2DJvNhhkFEsv+7d6v6j1b5qfltp//M7IDSYjQXBEA5hhryZNBfevjYgWKhH9hpwZUvN
EWYoQ73CJdrYJITbbfekjQYO5F4UjX1iBUu8j6czrxLLHZpNda6rs2WcrBwAtC8rOZaebiBUTDw9
i+Zzw4CbcjUQwkdGMw63EJuYYcj+VIBmIjpHqVy5m3Mr2aamEYYHDfoNEa8qyCUETxb6tBtmK7bN
RI0WpOvaQpth7rf11HzO+LwHnCG5BvfEHwMRXhVdM4++6crJ+oRCuGWdAERSQ26bjHwwEGODabzQ
XX0kCwPBU9CvB5mn7d3ArE/kG3IS+A0OaJcLEjYyuU0L8KU3iobq71qLwcc/N6Kxr8ywsJQrs6PN
d7DKuqHsjSG6QP065ovhoKrLXdbL3rklt6I0G8qRDnOay7SXPecsdpIdhLRhRrgNzibfsxzt3bO+
bCUBFqywQaggeqCkSdGfshnA6GwewnPVqTu0eFxeOT2ZLfiiw0DkTvWis/1A4db2JGV9ziAlkS8z
5wPIEGNWXUhnZHw0GizjWk2vKjVK5KfItOPmPLYIK0QMXg1in1d64rziD2q7ndqVc/OCv1xFBz4S
O2ngkekHXbDbwMSYhX5mtYVOKB2JcNHoE/hSzvj+eCSvo5KRCYzAUhWboFRLHht5boYO9EWt3PCi
GNicWcTJJ5bFBfaBIOHP4WRjbkScEUzEv4ePeJF1PVD2nhwstGdQyWM2JiPY/mDfZ5bafMKs0gSP
sxaN9X2NTL+8tOsCNJNbb+cmvl1oBMd00NP7kJyOfUiwI4lUcB8nq/qqEpI1eqLvH7H3wA8Pqfst
L+5VlKbAKHBj+VE5DKCo6lCAhQtDXA7jOGaXSVjaOk4tI+gglaQZMliN5BtT0eNB8ZtYEQtyvDI6
xyd4Ecmix94rv83GEpsr8ORyk/TzzAKurTY8VNHjLqCRwlIHu4OvuyiDG5N5ycOKAwjMjRPrqQ50
NSFwIpY4znOXBew5mBupXA4CCWrgsbQEpQ9mObboYFTG1J3iKY6VbSy0cX6GY8Cac22SeaWdp8Rd
zRcEuqTaA1vb7inNJkKbDBF3XtlOub4t3azf8IUFT/xTbZtUnU66HWaA1GPjwXrazSJpHRSIoa7H
dNm316KaUytaRW2kARZh/caH24KrEY9xPzX980QawPDVMSg67RUrF+ZOVNkQn1H5LbVXqShEdKj4
1oODNdQJAWvK1LEeoJmWtReyqUoE4qLJrw2EumwgJkTNvHp1qhMp1ySe0QFlIYLdNpCi2jCMvW4S
5ZPoozryk1QnnQLHkDafoySfD6wKYmM1u9zU1eAAMPLJUMJnVEAR3zC70sgs89ryXLulfhk6pcmO
GQKzJzuRnNJJQZappk2qH1mQ5vMORAxzewjrgNV/FToaYepl/siGaGjoCbg0hnXZX5ZTLjJfJ74a
705lZA1aVbN47LQcLwvV4qOKnNrrISB9LTWnX0Nlsq4JUH+c6WhdB42JWSnmolUo7AFmN61Jt3lK
nAS+AKyFIy21AyciHMKSlBIZVqxukb8BdyB6MGK93jRPozsid49zgS4X8vsDe9LwouV3+qnVxOts
0qdrs3CybQXDZlsjUD4VWpbfhkk+XIHS1rVDYDevmLoxIcFCMGCHzdUTOOjyLrEHZ/KUVoUiRM4F
ez7T0ldicugBzlQy2HK28Lr1eWYLV/Thq9Lq9qOdaWQOjB2JYyTqWmsMykl26CzwQUHsmPcGIAjC
0QD8U6TJKFfApE9RrOZ25PdaUF9E7sLJGSjSrFWF4PVV0ejjSyf7u1ZaPVsIQlkejUKpbxkBNJx1
pJouC3WR7jsKYF9hzbvnMb1b3zHxE+qFNp1loD0/DRGK6VNWtgNS+owKtQMA6sLGhYRPKhr3FkzP
TwjIWS2rJciwJRo4BFujGNgai5D4Cqo1uBhraje7SrPkw8BkH/rVqFn11sZKdA1FjtAb1Y4eC8Xu
2ag4YqsEqnFrRY18kspADxCtzGYY7fi6MnTMOdmo7HpsapMDzyrCJKSkY02OPBneF1SwccVQA/D0
Kh/Q4EpzOraobfhzu4u1VsP+tjgyu6lQDvqgmHdkoj4bdVUc1DE8wRkEKUieW3uvVsT9LJKgM9vo
LtLJyW6rGXLspPbS6+QMg7jEkdPHwQmpseWZXSuvuqwrjy6pMrmvV1r+FBPfeoBPIK6HZsINS077
hYKwzddSET65OM22dW7361oxxStGGIXGcZ10mDBEaVyNCianfUUzF2Ucd8Frxh6QF+HCp2zuXsM4
YccZ74u6Dp4CVbu06dSSeVqLdRJL4wHxWYFtqDq3s/ZMqnW3T6IKJ6soc+U1SHusXjI6UmFAolkb
9OsENtM2hHxS5MbeDXuWC8jHayh7S9mFgYWO4JJKJdmuuNQSb0e3NDfMfF81PSCcjMQ1OJw57II0
KY/VUGzwCySwGJtssZRoICqxPCr9qovbi6IxxiOLHGfHgOqeCC0S2zwPzXuWQcL6VJeyD7+OCK3d
lZJR2UlpOBFikNUzPkBB+k+QBO0Dsn5dP8i2HG9Np2xyvxdBRxyGjb8RzKPJYm2XhyxKrtWZQtxT
5qr9MwpxUiObCRtiDHjWxxih+KJSXyswftOGQS5/SZnyz53OeshKkTyR+8XwTIyeF9sKaQtBE9ZH
nSShXYDggJptPEOgQQXyNNJnJHcZ60A2itTDIFJtbJf86HEa8dpVk/PIlyGW9Brd3HLyHdGMEcqd
kqXm/Ui6jNhnlF3Rq6qhbXmdyv56Y8tp+jJGgs2hS/RHe2EYJOGGEgq/OVJRLGPwjABPsk99kOQE
PClW7wdWT6ESbb67SRq7WSeTUa2DqrogENcBbELBwSNWI/RFneHMkiqcsaAlZIRiX+uVCC/NYKjD
TV4VxWkKzBED8FRsS63/f9Sd2XLcSJZtf6hRhsHhDrzGHMGZEhmSXmAaMTrm+evvgjLbSgyqxM6H
a9ZtWfVQpcwEicH9+Dl7r12UBHUoa2dYcMcDFDk4oLVN1ptoWE9pRoXDjtZit216Z7jG8cr8Kx5L
TNFhOnzzkzR/l5MR8tFL3fQDimPxAfJM+zj6LkC9UM3VDm6od/bqpj30fZrvxq74NgMdP1RJDYIn
Mb2b0soBA8qh2cEVzL7pwXb2XSrMQ5QOkhZ3V7NQOvqu7s1o48qk2zRhEz/2gyBrKzKsXTBojWfM
m08up8pzpMqnjL4YJbJn7otk7r/DaC7X9Gq/F7wN+96HWM1IAys4hohVn/aPlAkNm2ksNIYVH4dU
U3n3NtzFI7P48KaGf0dhN4bstWZwkxbNdxQRuEd4//0N+p7qseZpOifsQHrTdJ0+C0cbG/TS2b4v
sujLQCWJ4x758goOcPrUuHm2F7QkbwFYiE9DkRMRnmhwgpxERvIyQKbtSfGmPFX5FIF2XtBCuJIL
TKwtpFlCbt11Sj8npzYDXbZ2E/sHWSfY3umKImkZTRwaSts1gde0kVcAu9n80yHrtnYJH7dM6dLC
j8ipGQxbHMGW1MmWcYDV0JQFj3qir5iUeGI9fG/tYlxNIui6s1W2m8ILacWPgS0+GHbt/oB0nX2x
ibu6if2WanEW9afJJpAKIGJQrLHQSxruTV5+RvavT2Qr4yqeA3KraFUCP3LIL6uMuuofNJ2taDPI
OaSka+4zexC3vR5hfZJYtNWZbh+VZbu3rQmBEYLfBNwuK3rskovFtbO7al4RQRyfkCLiRM5IZbTo
rKlcgVVOOpq1SGTWXambtTXS0F/XRm/gOtSIhoWdZci9o/kaibgyoVWmeG7zya75lSb6FajcHU6C
vLHDrd+p9P04DwxCjImE3SsIwuoQVZ7zWBnmdMDsIpJTTxAUeidXNBCogT6Aqx6xijZiQshAQATJ
N1FqjeeumW5qOyfTyjLSLKLQNqPDFOXOlhLGvXeC3thXoZBfXXswHcYHRXePby87iilNrkc9h19U
QyP8GJrMy8HvFvV2EC4S8nSSLFppjIsm9hPsvUWS1fOVC0K7WjlN3OP37NKPRuJRBGayfk/gM59i
Qd24iiBc/BAecb4yCJKjwSp3Djs3/kLmBgHkILo+1EWT33XY5IGL1mQnOpKssLqNjLtu7sI7EFRm
gB+xyJ4Dhyg/0seCaV1XU3QrUr8jLFi5W3xFhUfx4Ji3MVYshGRi+GxRUm6nSoqvfVFA1cthmS8B
wIR/ZyyKxzqoxDVTP6hgZOl+VF5IOV2KFoXDCH32sYQavavyLLuCdG1+kjC3t0SHy6MJGqqksT8H
30TZVhsLwPI7z6mHhznv/BggI1KHPYBXQndcsF6pjL+CMAyf075I1pPhRDctnYgCU1uQLDOX5hG0
+HzoY8IROdyr5LqKPe/UNsWwL41JrAYzd08VqVHTBjrqObIsHFRtP71DppV8x2yUrSffoQVe8Cp2
2Dy/uqHEJugCopR6TB8tFkU2nrgDKMtp6SGy/YwXbGw+F37pP8SBiflu9Amrs7wj+pDuOpM6PBFN
lVrMrQDO53lWvfOEJtKqhVtslzi1sXXH15GO2ccN0KK3Lm8xNusDoaIBC0jsJORtM1X4BJNcX6HY
LK8TJ7S2lVO8a8iFAShBEtrOd5JY7li/Jw9f+xTvhyyIT1bYEZiN6aSmoq2zZzE3g7OG+GqyoBFg
oDRnQtZvbT2QctOccyygci2LaaCA78JUrK0gnPknBuk/hKGEXgY1AUWok0ccrumeUFQz7UYIZMpD
S9VESDPdZn+j6rH/XNWF+AD8bXgqrRkGiBixUmzDyvKASsyCMONk9I8tWAP/appJWf0yF0xdD0lF
jT/4OnWOQqQVcBPOeM2eUvlb1sDZD8A23ffEdg6rvvJ+mF7Sf2zizGyuiDnqkrvCcukneRT6wIsz
0tCSOsW/Xo/je+j4fLijHedEnw/h2Q8meWhG0byj8RHsq3iUxpqRiOkeHcw8am3W4XQYxpo4RFMz
9mJW6sBjs8NJbr0EMdjJcAXo2aHyB+QguZlsZzpw6b6eHWfnB423iYvK/SZDs9oHaZEM2yyiGoff
PafrQQU/52vmd7n4RzMwJcgplB7WjcWUZ8fxFN8l77gljkxc+nYzevZ0TWOnBTcfVvp9wXaZrXOX
nLnVZFqEB5ll9TTWIiaVsSWAEqhosVI61l+71nJPTYQPqVPyXRx0/abuBuOr2WimIBPZuMQWje+i
JBbXFKjMoQj4WY/aNm8NIr8frAyAiD04DvD4XN10hhjfqTZPb/lNOYgZGkADS32zKbGyrOtGk/2D
dCG9XTynW13P5ZZ9NQlXEB/DLZEH0w3UrUJB4mRVwT4cxzu3AC0nC1jLMTR0NFwTUMY1R67sXhpx
2pC+SrThjaUgBpLUoCeHYmB01KmDkW0+1pnf03erAOVc0e0IvU0KcjQhWrojVJoCwnDe1WVThPfw
+jvObbxZgwbFm0ZCfhd6JvqhC/EMQ46uqzbbtF4Ne6NGhFw8M8uQ3qFL04h5nBekY/ChdTuvNnkL
ZWDsbWTTnQ8pg6TAfZYodJvk3c7iCDkkBQXTDxxkWn/wg6vI7qd565kxV41aV127Y+n9GBL4v59G
QqfcbIWrt5+2BVPV+roPtLrn5CCSp9RHnbgSUxI3R1F4ibeLugIISsC5NnhwAycodhmnhuEIFbpI
dnObctU41O43kqJmiPMeWoQCNwF5Hk6uk35tKU62I55aEZJIAKrQ2gZK8ec98ieHnPqkRBBs9Ua3
5drtThIjbG3Drm+vxBC18Q4Ywtw9VoPq512c2jrYm3xN7k3fePCF6jSdxMEl+T460B/S6iojPZ1o
zHGmI7maOyaYjwYuOH9DZpPhEUZn4J2jUzj1R1jcur1HTIE51vFS+MAJxCUEiRFCi0Pb2IZxn8Sl
r8k7d2Dty6mxiwM+WxlcZ+aYUyRzjDKf6KVLlt086RzKrUSAYEIKatz7M7jvzdzONGr/q1HE2poj
IBKUQdO1gYaW6lh89iOrPDUmMMv1FPnhvCF5r7hWFlmPax31k7eTNmcr8ODoLFehq+V9M+qBoYyk
xUyUOq55Pk9OJ9lhFsFeDkZNgdQSnJU2s9472J3WbepTd2gtv8QNkXE9aY5PtDE0eOVaHTu6h0ed
2taVnOb6GHRBuglsTvFpj3w/suuvsrXjNRzPDyEpzeDJ7eqG/qt67wLgvuszygtyxRR43Yyj293Y
5t+qYHwaPd1yLe8D9LNxlcz+KS6bk72wKXqZ0rn3ifqm6oK+HeVgdolLg+kNnDtq6WhFWXQme5RU
6gRldlIZBBK2Rr0jSFpvqyiM9tHYAHPua47CghIsx9CWpsO+cZSEJllpUCvzsAu0Oa0sv+22NMat
e7epgnUPPkFvMXtHwdFteoaUsW2mNFVYwCeQlVsvt+LPjRN5OxeSFiqPBt3zWkW9Y97MhMUcokwx
K2/CA2xrvRVGRDatnT02pCrEMkPprlniH4hOtvbIhNKjHERzjKbSft+msvyBjz5aIjwhMrEQZvfZ
7LF3VS7rV1l0N1bXVR+FSaaS2djZkRofmGXJ5T4NhFYdIjd3Nuh+xFWIV+CHlxOcmLtkW69knAK2
weH8JUr6634es+esb8NzXxpyw2lDfUW6or6YOqZlyY39oBrqjp4g3HfTFAJoR5R5awHU29aMiMhk
L/OtdnpaTX3vo3wJ651ZeGJnltEZ+dWU7BckFYsYooP1ZPvho4HG4tBgoRMp7Je4mu4cGorkmigC
6BjlWyloJBfFD43Qvl/5Y/BD9ENytCLtfSlcKGCa5nhl629T6Uh6zAJv+uyeu0XRY2ERhJpAtU5C
SXDVq7q8V3r8TEmP0T/raXnw4a0K8lfuY9BWG2nRjt0o1T1Qg33RfLSEiPvsPmNynzG+gSgaDztr
jvIPc5HW+Za5dUtAdVm9S9sY5Q+sh+xxLqYHqwOeY4zwnWZjKI+A142NyPJxVQSmtdAALBjP6Ttg
AMYqqPwFaMInu0+jpvzcp+bj3DqPUzs9TWl6kDk2C9EWHwxSb68SLQ+xZYYH0m8OKKaHj7k1zjdx
N50Cwj23Egk8aqMSBLWVt1f9WBc3mkzOk+XS7hmoa4+VbXDugUQDldu19rh8wtt4aHewU63vld9S
zinPXlrAXr2SleyOMCi/xjXjq4om10lVqloTWHIoMuYkEK0zjMbUW4nw9xwbxaZJQ2LWJclHdiM/
sIb2H7uS/IqsB0+R1v3a6RLZb7tKKKYDSXNAgnaaMhtWV1RmdBe1k9OEtUhGaO3eucPEsQQDOa1L
cAAatRMntzzC/RNYwz4LZHzlBIG8dSSvbTnH48EHRr7BqnTGLsOeWgfWk5lZmlnfRLo8WraTInV+
NWmoslC8n+pQfkBshMYpJiwpc0hGxx181vYs1jys5cSWjM2KUBu6YXHjIcky5dnKyO+UMBBSLTmi
Can31AJ628e5e02qjvHND0ZjZZGytC4HRTRBVDyVeGQPY8e4a23RxwNJhm9C9olHj6UKz3OaUfuN
XUMoKDr4OU1w60VSf0TFgsPMmOD/9Npbl+TwtEv2sfsACmJAZ7cs5ASuLBvBFH7jIEqtYWfouVLW
RtbBkve4CEtMcrO1Crz8Gr179WzVMLoUvjbI6yMfpVflB2VBuFgBBxm3ZujKQxd2e04zMcfithUb
BoTTsM2H+BpycId+q2ANR36C6K55IAbKveIZ5t9JgQhoMOQcUqD4P4mua66HJEvfRwXFxsrIxpxf
LUF/uTSHfxgt5XTRdMWTPREv3onUo2nC6GijM3JRZ9Pp+H0tYxA3dckre1TC/TTSQz4aPrKgNY3O
pt2OCm+2H+XghOrOxp9LihREmS8RhP9504F/SLZBP5B61aWGCVw/F7LYD+jNT2NSt+eATupVgaka
a3lUPjDdztcQEhUlOq20tQntauVEsfGZBgZFtJHuOfJYNzYY+qeZDJidM+e8tBUk/skNNzSlHqzc
B+CTeixHwSjXJJMSDVrNIWZ8UrKGVPgrEC1tv6qHRcLWVfaGcNevcYJqk4BMGWzBKlUh1VKdEqcj
ssRZ22XZruoppCEs3WjtMkmjqtWkoTB7pQEkml0fowvLR3DMbSEB6k11Oeym2WYNSjK735XTNGHf
zsxDTtzSuvGt7DtYvlOixozOuzldEali3LFey/00sTVTrBrIngLzvcRDtFKwwt4IWnupW3Ex2SqB
XlCi0jEFYv8LMQmyucFw8kmSv90fOKHt0qmzGPBO6g0t0KVqxXPgcWJxWRzuoNQVmudf1eqgX4Ad
BTpBj5qL6qRlbI9X4AMt8w15zIVwhV8DuTGqY9exTFdh/b24kDcRR6ZBUDlMU9W26BUwJKYrwce+
oHbc+NzUmTLNj95boXT7N/wnC3z+VyXQcn2b0EPbWbjxCljEy+sPlefjX/NjKOgGKtyANqxYuTHC
BYJInHznGcovP6CfSPobs8use3Mu6TSIyg02DNSN6BruuenfWG3X/G0Z+EfKmvcFx0J9KZZBovZv
lfz/LMR0/724JfmzufxXvVDc/y+R2Cuewh90N5+/vNTbLH/73y53uUCsEVv5QGN5gX/SDf52uS9/
5PJ/ocVe0AS/sq8tRUqpaavlZTAdXkjekr81N8sf8XYiuFk6mD/zUP+J5Obl647wH6IKghteN1cR
swpH+8V3ZSVITebAo82LgmNh+B8gSPhoBoYf9iL+HN7LMmxgUA5fG3AavhWbR4pGMnxAJBVzfZ3l
vX3jLCZnwxE3bvvx/5uY6/+sg2PhDv/ntwsxQPv5heNj+fv/er38RZslUE2h2vvrHfpv+4bn/Uvh
/7UlPW3eol8VXbb3L2DqLKiQEsBhOL8AjG35r8UgxV8Su6rA2vxP9FzkXbxYzIzlzYdZjrbl5VsV
0n4kT8G1D640hlMBN2UTO4TEr2NM0IfIi+uTXZnqW82BwVt7CM9o9mBUIlHH0Vb7RJJ7+myY7jkS
Li2f2C85+mXt2MD2biKOEAk9uoc2131GchznUg5GhvXgpZ5dbtgh/Y8j4fOfBruWjx7aUaFWi4Ob
4arDEG8liDN7Nw8NLcDWIgX+mrkJza1+DB8JTsMsbmYTkQE5Rx2Czc3WQ38fkxnjkk5wQp4WPlce
drsDBFzkE52MMLAlYLt2liinR8mgO4Z2mcdEcToV/FyjZs3ekgmcMO+SEzaMLmswohFLnr9PtZU8
uMxy7kVeDCeH0dYhcLJ6jckhQ4oq85vIGpkmynA6Majyr224cwc5dgtJazDWUd7UxdqKZQGlt8l3
U1kB4arnYZ9aUXFDg3a8CqnItogh9qUvxEOoXLiQSjsIEFqbqtpx5m7vVqN9gKe5AqJXMlFyn2sB
p7ci2XGdloN3mFx30uiJY/kxi43iQItMXI9qrK50pZuHVrnv0KaXhyAIOw5/kPB9ufTyPFoKoXBv
cumMX4PeFrgMponpQdOfmIdP2yw1xPvSU/ndDJCReHkPWDNHA3+jvb46t5lJ8z2jDwuCo1XHiWAV
qK6lIqwzFSPbVW/deXloP5k4mXZq7hQQxXR+mHkz05VMs4YDvBuP5GIlDR6G0l71Vo9Ztmr8otkg
+Zr3jsFgbjQyDi0m4SFw9g/agBpnVKV5LBM800WfiqsIRcWZbdvZ9MI8G2BUryYrFTeD7sNzQMLJ
xmQlLTkOV86amfC0RmCn1qR5RgfBDVhqe7gHWp7JFpUrf4jEQcmOsYMocAwhlFXIRIx+wFjjakOB
bXYHPPpB5QUD00h+mRXwZfGtjXI7Xg3hVB5B9cXbKfY4F9a0fFcloZg3VLbGlcMUlilq19UNU6Qa
h20M2dQ+hNnIQRkdTXc/SCN4jGc3RwDmWkx2wiADCDtHlXPXTSMy8jDKguLYZhB28NEkDrF7UGev
aOJbN6Ea8Om4hvJuwcD1JQePEJlK7ZrvY18a8z7OvWEr2zK3V6hIhfVI+EmlyN8DadHujCqhBWI0
vW3wT1bhSaYpojEducRAluO4y0MP0ICDTObBDhVET9tWexPoAZ/dUJk3k+G259BPyhss0IgH06nA
YY99xtsjgW33ZLqV+oAeLMeYLZIbo4P3qaAsX2W9yaQBbh58cMEjWnnUldGOMRyxz8xr223DCOwJ
l3B+k/UdorqhNR+FW9gsShizyLMUnJOc3B+OlIF0/OnK/FCTHzyEVqCx8pQtvSCsBwNa/9amrWGh
PtoGrjEWqylgCFbhZ4BRCRIT6GdU2umCnR6/dgYAWkZNPLmmNbJ7sKTTqcuYgq8SVH0o/5pGdczp
3OJuti3joZC22hk5TM+VG4XNHqVOQcNfI67qksEADJpknNo9ZocD63BofWq9BL0MQ4f8NE3DfDId
jzjvFlBAt0oGT9zzck3wFFUVcBaZywRFVg3v06wTf1Oxu4A2jPvo0PRxdOUUjn3fEoRKG5kW2TrL
C8bSDAhA/9EYsdak1DKWLj1v2NOQVUf6JuR0Nojcb93AUowLqkmvM5Iyj40/iQ3Kk2LrjxHNMgbS
+gF4E/NP32yNo2X02AyS3IuvPDdurrVn1OeqHXuaF6JnhhwH0yMpa08qVvE76evxY+nJ6ovXDwwy
uPf2oQ/G4fs/L1L+B3Xx/6GKdyHv/eeSBFxL/KvAfPm7/653lyyXf1ccf0vLlfjXYm0AgaFIFMGH
/W91OWFcHLioOHCSMJBfsH7/XelSPvyLlVSyaMNVoMbBqvBPSt3FxfmLthxMDgsD3D9aiCwTvn1x
soN6ElOSNOJ5wuN/Co2h+dBHwvjC9unewVGe71JJDypQXndrxL1zTMdoXA+80vdTOyBw++WW/cZ0
emlKX34eHDSSE60P4Jqf62WRZCQhm8lgqGdB2DvQWsiVTYZYS2BqXPW+15JpUOS7ObG9bQbMDqRH
yci0TfUbyBzKx8sbg52X04RDUehz9n35gwQzE/3c76znICdVisZ7s0mnuTn8+fcl++LyMpyobdZq
HiUtzUsw0pSx09AbDJ6NgPgEDuD047U5s9Uo+gdB6+1HyVAI5Bw9yHn4PpZwnANYRkcytpDwE/6y
00jn9qMO843M5/DoDUFwyHsf2joj3E2g+/EKPMS4w5ckdhaYuycNxD1fNTohUSKvK4QqKPDf+M0u
uiA8SSwL2KEotz0bw8vFIcqdKKJQUKpntHBXJWkAaKNviTO4rkhpQLhyQF3AcMllukcDO4rXztRv
REe1O1aHKOy2Ypn+O2gvcnXSGlE2OpQR012LTaAE7WvYRCwbb/RuXj/25afGusgZUIJSu/ip7SAs
nKFtvefIluRieKm/onRs3rg5v70KZipBsictaPPiKKAXGo9HFUCGSeeuVcJkcGrU+Jfn5z86314n
OC0f9eJskQvLQF5a0kKHcGo7s6NzT8P3obMysOZ1OYKjxdzcPNSNqMyd4yXxM121rtj49lDfRB7T
sTUJ9nm1xe0wzChaq7BblbPUBVkr05y88XP+5m5gBl/SAKHdLCacl59ammElcJQOnpOyNLY+bOOV
PZGn+8YL+ZtPjfcQ/zQEKJp0l1/0UNYmOAMjeCZyxjr0RVwS1AJZHhULo2TLBTfeJKgQk7LZz/no
rae2st/5VZp/dEmI2Ri5y9y8juLdVBCvEzU+KoZ8vk9aqjMgv7R1O8jaPv3FXTf3dEfxqe6mTpPX
lrbmg8bNfrITu/grZu0/P+bf3j8ywaAF8s3Zl/cv17FtEzITPGN1HU71xG8i6+kLY6N074GIWXfg
fnfdWDoMFNP6JldFhQc8E49GYslTZ4YGrdf0rbV82TpebC0AQAk7+9nIWTqVF21QF1kh0hHGcKEt
wqsxtqJ1ZpjOlRdUxdVUE6nKslbfNBrU658f9csTNj2b5cqYtrDzAWJAdf/yhWo5uMk4SsKz9vR1
DiHonUKQVJOZfGwTeuJ/vtqr94qrSagQdBVs9nJ58TG7pBc6Ts9X5mccX/0Cln7H6QTuFkeLssKo
bseV88bGsXi+Lm4uoiflEEC/1A7Ocgt+ARyFuBE8v/C958CS7m0Uc5zKHZSjNuflDyqC4T6J/OyQ
u7x3+6F/44t9tbbjX2Q9sfkPACl2yZdXT6wZ5FZcsn6Fvbt2ZPYpMot8nZGs/sbN/YmnvfxFaQaC
RfZsokflxaUqgZQlIyvkmSK3mwnOaOQ+zK3hS1910aFCvqsGTx2sgXrWn6eHoLMOcz2SaRaqH72p
qw3twuLeie1P+JLmg1GJj9RVajcbdseJK+0ZY+bGDoLlD2YY8S3SgYo8GGSozCRschmC+srtnPMM
q2kLYAlKz2SLJeIAklizHDIRtFzRcwfXOMutUN19lfn1sdDGtOIQqj9P5E2ieHbbY1EPUBebcumY
Jyg1xexslAWp/R+/kcpl8xI/KaLgf18+nka5zEvKUT3nbu3v7B4fn9bkck7Qlk+zROPXL0qiP1/0
N2+kopuLXXiBSNPWfXnRxA3N0iml/+w4hbwee7oBFkiEg2YtPRYTwtBwrpiE0424C6qhe+OD+M0r
6S0NPOHSsbXo3L68fOuaE8OrlPckckwYTnZ7XzrhA+H0xRuV4Wu0sYKushQIi/WTjWRZ+H759moy
tKWPbOUZN1BO0KvZbWBP4yyTZAHZkQsnXtUDtI8JigiGvxVo6en057v9ulDmhwAi5VEqQ/N81aMe
dTMM4OmN56xgUl23qkC8b1XElqA6CRh0n+w5c64JL50O4dj6O/QunE3NKrr980/ym8WWh77QcvgU
QVNdPHekF4y4ilI9gyRB+01puvKTorhNJpckNdPa/vlyv1lt8fyASaKyXAg4F8VCMg2ix2jqPdcI
C8klyoNd4hXmteFMEonYZN8Ovvz252u+2mD5tQSnMDYzk4Xoso4asqGeBe2T58aMJE2l/HM9Etny
54tcDLmWXcuGAc8mQnon8LjLr7ZVuCHSdojPhVESIjRXPfhpZzoOg5SPgaqbg+X44ynE+PaO/xXv
I8s2TiXK9FtddcTooNB461Vfyt2Xqy9bqMsOSSsd7JG4KIczAjVau2goLbo8R4Y79deI7mb0LEF2
aF3YhJHjTNsgrmJ4Nt5wagakDFUbTW889t+875gc2AQ8NMjUbpclc1FYmQ5RTJ9V7kQs2VF78Mkv
uuPYGnxSrt1v41Fh/kAqe3CRvZ/yvgfDkkft/s/P6XVZY0tQCChOQZbx32Ud/OXrJ8LEtEcotuRd
JFWxmdrUel9ZIUdhoJVLF4uCj6G2DqNz63WF88aG+JPm+fKRCA6kAlABfe3l7Pjy+mIsKqgafX8O
Uuw+RWk7W4y14RrrJv7HKB4OgxH0ZwKmvHWQoi+tAh+NtJV754QBxDWuiuaTK/3yLhV2+K6b0El7
BNqdmpm9sM8bfY8ypEEeEaHaloFa9dNYHyogOOsUpM8+8TuCClPT36C470kJS+UbW8nrJQVcCCsK
tToDbv/yS7BwlkxkJ+kzWVzjpqwze+8lttwUpGjsm9Ee37inr79vDtYUqkx9GB4SGf7ylrp1Njel
inikukdlk88NnW960H9+cV4fxxRFmb1Q7pD88zldXEZWWZ7N5HadJ4mmPKzck619mxphHrdOMjmb
CsTG1rRz447UwhDpdPNtQKL3NUmz+IhdIdvlXhM/264TvPGzvd49OaEzkGUR5/TzqsrCSY8e1M7T
sx2HziYPscIXdeE8mKVRvnGzX38/KCKok6kTuJq63C9AZ2GvLOz8PAMMuCfspPzSTUm18nRJTBWa
pAfLhqwa+7N6a4V9vZrB8aAxgU3cXLbNi1py8Fyvme0mO8dw2t6FLguEo0Zja7ZyslfEkH9JAstZ
UzkW31qUWBtFJ3UdNtZbyN7XL/hyWCM3XrGW+EytX75w1eBGohdufjawxawtxMgrKTEP5AxJGrPM
37jlP4ufl2vGchKj1bdQ1WxKtJfXc22dJbmt83MMxeUMiCjZN9psCY9qkhW4uv6hsgY+dI1HO7IT
eisjNhkzqexrZDTzwQxcTjYRp2MGHAQwlqCN02RwVm4WhzeNh/UoltLdo4ydNokOzJU/deMV1IL6
oayG+I3f53UNwCrOrWPgD+jbuzzJk16DBVc30bkZh8VfptBnCpTp8CP9fW839QYdtPdWxbXcpIub
KBcwJCZSGrA8tpc3UReeF0dBlpzZLNN7BkLqVAS9uU/cT578Ups5nmUjma6SWfe3Sa6qN1bF16sU
XDSahAyif/Z+L97eprXNAaxzdmZ/bDdighZLoHL/xr19vRJwFZfPkm4MgNLLs/OkTTXLSqVnYZK4
VkVjf5UiRd4zcX8rv/u3l6JyBc4ESwUO/ssbCitXASfLMiyshYZwFZDClDhPCRKgt6oH59Wzk5zN
hYC+85OWvfz5L5s2hlxpuFOqz0MYqh14DWzKXdUc1OAMKw+L/r5rOoSpJSl27dTedynUZ4u52LaW
It4CuBjeOEK/fpog0mkYIDRZULCXkqo4HQ3mkpqfCM7nXtPDI4LYeOug/vpLkfS8Ft0CPBo21Ytb
jKCelFtr0OfeK+PrXvVyXXpjvmuKSB980bnMeVHu/3mje/VcF+IW2QYotYC64mt4ebNrXqpsjrzp
bCjne+fWoOCbFBcOE6vHP1/p9VGMS2GZoGgGHIvDYtlsfnmuRLx4LWSK+dzpLN6O0u/hpdm0v8Mq
P4VzaBF31aIGcMYOKxFixW4Qb8UpvHqS3s+NjI8SUBABHRc/A/CFsPACYZ+RXyZgsfoRWHMi3/gu
Xz1JJiP28nsiawEvLS7KTtpAVW4CdDv3ZDQcjcZyr81xGhgDy3kXJl5waKsyeeO7eblPUWEyaOK+
mkot/WMiRF7e3tQS+HM9v3lCPnttdclDM8CiIxX0Oc71jz8/S/vlffzrYp4JcIwgcTpaP3UzvzzL
SUyttnC4P+mZimylWhdDlqzTPWgytW7R3e8zr5WbCkrf1q8tcRfqJt+maGuPbDL91SybcGPihUSs
0U5rK+qbfarbeq29ON3W3dQ/Woq4b85OyZ4EBm9fYR9Ywwkc39grLlGmFBJI9HlUi74Nb8JlslXM
J2fMwdw9T6WhT5AsDCglgbgJskqvvCq2tz6607WD8mdbhHRJ0D42WC0ZiQg3U8+tIp/QFPjhc6x4
W0+yh6Y6T5/JYc33XTXUt7zS3ikbXW/bMjV+Bww72noVcW/4YepVomIDT5T8MZJeva/ywDnbySJ3
N0Xy1fMjYoTbsUIhk5OuJ0gEuPLCOlzNkWtt8f0RcVoNajESvEVIf/WUuTMkXi2v1lIFX+Lts3aw
JsyI3fNADiuy39ZZlQOX+vPLdFFr8zItVR4vLedpk0HOJfXPDiLt448xn6fes/n94ferMRcbgEX9
h3lK+5WeY3dX1YBuoJhkHIGweBojAWQ254/rBhnyru7A1k+OKt/46V7fA0GbmDqCFxez3SVl2gsM
vEFy4IeDRrsS2E/IB+/8Nz7eC6HZX/cAkZsi7IJtjznTy683T6IGOINrPntD2G0mqtGNQLSx6jKR
4UWgdltZQeRtHact19yX6hMYLdg0xtStM9dEte+i9QpKaFKrzk1vGTMMb9yJl03D5Uekfba0GNB6
0saWF/uyIIDejD3Dek4TF6M6i8PaiEGG8U/0a7fLx0NAQsy+M8JvXsNn8ue35OVG9dfVKaYYjDH4
XmZPL29QSTKGUcjQfs68MTl1Csx+HNKj1NHcvvEwXq2k9KuoWdG50xtFAXixfAdtOddlljvPHCb0
TnRWsKGMBX9Cpi2plM5b+UKLfOCXavXn78YRmiIOkLVPA+figg5T35Gd3qFFH4iPRDWRo1475Z1v
NXrl0kXYJJOel8G+czQM/CE2ntjdjBfzPk3Jb//znf7dr09PgTwe2Oakwyx//svaHpmL+YBb8xwP
5bShAQ4wjQMQCaWLEaPDOfbn6/3myfLG0/7GPcFfC57v1+vZUMPDtFLOMwt8cEVdyDtUjNYtRh39
xiv8s93773PBX3eaYTftSKZNVHMXn5kLKFL3He9w1xTqbqYxvOkH4/8xdyZLbmPduX0Vh+dwoG8G
nhAgmcxeIpMpaYJQU4UeOOibp/dC+v4RSZCXdHnkmikUpUMAp9ln72+v7wuQEXM9AQt+DmUhv8tW
bG20NFXuaJNSXW6pNEFL1UEt+ArxL21bFxClIIxlbjgotw6k+aA++42sMQXVtEHv8GKdmWkWisnX
lWOP0hBGVz489XWRrkfRBhubWu8GJ1P6Vropfr3+Jc73OoNd2EQC4+BeRMXo9EtI3JgCHV9v9jpV
3QBi7jeVTb/lPx6FBIZMMKgg3CY5fDqKAZkjmSJJP9oNqOjYJoFah2ly41NfeJbZkQ+xBnVkuiAW
a8oawtgJg9Q41uQqQZDlh0rvbuWBL0zd2XoM5CPI2jmvfvooigTZw+5H46iA+oV7IQV3elvkD2ac
y1/++Vuz4fqxLNmYsP88HWpMkARpE0M1eeivRU6pEij2LQDvhblHzpbvwuyjWLlU03P1Cs22GvRj
RKBDU7FlbbOCfq9+7JOHsRDDYyFTqdYq51bbCqROnmAx703zwzaPhCLKjsW8jwsoFB39JEelHZwQ
u2Vp9NcQn4OfacqsX4UcKporKSJ+iKIufqsayf5K5qq8N7PI/k1IXD6J1HTelTCocnfqFP8nnE3p
S6AZ4qURqV1jVW7RlgYKi+q6Ffl0ZMbTr2wMscmWDTn5OTVjrqzNMaLdTU1M8gJUa8WjM6nBRis7
5M9ar9ASFQu7+glvlBSkFBn2Q97ZxhrQKNb0tsF1dGx9EXrNJIYKH5nG+O1HvvULz9ZKW9WTBtU7
MJpRewxDNNa0InQRBiKgptcKCIryoUpJodMOVsk/da2z/kgIPI31MA09kKkMU/kEfhTsohBG16g3
0V7TW6FTwyv8V1+rn2BWFoCbNMBkUD506zcOtxRgIlHDX5BFH23jKSBlHCs1SunEL+IHhMb0mflg
xCaX7s/mMSl9QasgyfIK9FpufR97puWqrVSa7vNIQfwzasTKPtyiaV2nA57hZaGlzyWR2FZUPSFM
WevTzFswqvfZ6llblVTAw01f9hynxuDnP6cMdVBDeSzY5b3K+/O1UfvTDQ3Jrrm7zLXq3HwuKeFF
NPa3WMm0WT8TZJyYnjQk4xUn5IQN250qt/6+4/UjpU/y7ggYy/wb0KB0B0WkeJmvKDt2VSXbdUFe
/dH8zEY3nokicQepUyFymn77BnBxyD3uJc2bKKc+oXu4ab/Zg23cxeoAz80A5POH9sYJYHxdUmUW
FsbZSoFF7WoCB0HYHkGWKRWUOKtWMsoUIow/7fRuon+OQv/4WmXN1hoHXb0bYy7bK731IYQDGBq/
daWEY7wMZew+DTRYbUNhNIgS4mDoEJ375XeV+cgdWaGfYMoUo3QtqaJNEkpB/XcPjqXylCilY1qW
J+3dFlXy1Q+nyVlVM9eiCWBDet0IncGDymm/qI3wXXlG5tF7T4fdYHfmJphBAS7p69rYFdNU/H19
Jzu9HX+cwZz0SAGonslz4eB0J5OmTupIYyKj42x5GwA5Yg1eDhIwJyY/jXh+sG5zPdpcH/ZCiG1Q
aSeXT4WM+t3yVp5atcBVyPCPpt0bT2Xkl+9OLqmAAYzq77IyfFQgbbwOKOR5om9BzaW6fxdkqv4F
qW6+Vm2BCKHk7seStO+TQotunIzLN0MtcdZ/U7mkbYofuThO2spXNYBPzTExuugZWlC6trvYon+z
Bl2K2cFXwpFbCedLgxocyKQPyCOS3Tv9HHTYIMJqs45o16IvhZ4utwjUaS2H69HZWF3+5/p3WG7z
80OSFaRGOX8EEBqn43VCRZUvld3Rn8ptRQv8dojHAN2TUt0hBXKvj6aeZoJxE5sjDY4y6n+kPUks
ng5X0rMwap3RHfupw2venBp6rU35JSyiDjSCIbBzqLO15kQVeODYvwu547l+BWsyFvAG0ZSbYBWA
sfDDy3VOqdEFeghUFdOVJ8e3aPoGFn4jernwURAtzNHLR1FtKVsAZ1o7oRH1x0QdzU2XYasHqIuu
aSlX7tCU++uw125p+y58GW2OZMi6Ukam6+r0VZF5Qedf5v0RX4fyDmyNdNeh8FuhOu29GEjojcD/
wnizhpCIc1a/nOHxuyRtAFjUwxG20teI/iNqoAFEOeHcB/r4/6yU/r/Su/nXfw4vmAg23nkkoOZb
PFe8xdM1U9iToRqOdQXKBbPHwDWd6tYN48Iz8Twkk4jeSf59JJs+XZ46DVl2MpTDMW/K3u3oN7pv
AM9yHDQPXNFvLd6Lw+FjRO6KT6Ysq2SEa7IVROpwnOIqc9GZDGsDEfRulMQfEk+3rGEvvEOSZOhp
bEReMGMWZZUCyF/vT/l47G093CBRLkBNBsrb9TV74aE4HSysjMiGzAX00y+VQ9H288wYj3Jj/DTS
9tVRu7+CcfjLGrp8fX2sj/rTYlog7dXYjqgqYxi8uI0EoW0NAs3IMbPGFpRqDLHBkqZ1F9f6drRE
eNcTca0ku4t2HYDWFX5Dg2eFeQAgD4a2kI3Qy4kRrv+u5c2ChBs20VxQSc8zVz+2tU/zyIlw68lH
pT1KQUfjvB1rXiPJ9p1ccORfH+os/TCPZbFLosUC+KQvbSooyRlRBJvo2BKCr5BqS4cy9OPHXpgC
65ECqQJAdlfHBcSVHWW8H/RabP1JpLuGSHz7v/k57Atk6ikDUQM9/fypggcqSOCOfIBU7iZgZWsE
Gv1zFoKmHCdyTzUkc6T3KPWwDKbdpgXs1AJ0vItaqIjXf85Zqvvj7WCuPM/4OXhYHMp4A2eB1Uik
h9FXP8gdHRbGQCjrIEPw4EjRjRlm+VYeU3slsqh7HiLf2QK6J5Yde5keumptTU22xXimBlCTqC/1
lNprQxjSM+2O6f2UqtkmhfuAh20yeG0YJoDbiv6GQGh5t5sfhI2dlALO4JR6Fgdv62QdLJKgO6rp
FLtF4WjPic4VKwwbeqtCZ3aG6asHPdaP11+hdmky05Yx71OcLeQDT7+o3GkVJ3TRHdk6oMNL43RA
lEp4PFjyXutoyaor3dj0Rjlua3VItgDOv0exr35pJyHe8f2x1hIhoasHcrQlFyzBIFSMddVT6rY1
Cc4NQHsaDfXaa6tQxzW5g6hmGtifOPBP7LS14eho1LXMiJbRsGofFBSHKw3Q5ppuQ/AZ1ZjS8qrW
27Iexxtx3fm2qSPIUinoz8gw4Aynz5+EDXLZPhqPhj3CJNOKnovnPzSOniMdnQ2DBOncqECMtRhl
rAoZmJs5Hek+a12p6iwoJ06+A+Yv3dgyLjyQSo7UUinjzSH84hzAPo8bcyPLxxYd57aeuhKL8Mz3
rs+b82lDIoBoeBZrsz0b8znxaQ8MKMpyE0+UI4IXOjfpegJF5bzamdKur490fuKgj8YQ0ILdb1FB
W6zxRLMq6h8l2fdOuZMTpXRx7/giRgPSjK3feHnn65DStoIgDBkmCb6zrZ3MrlL5tXakU9QCYzjK
0HPM6klWyO/5TSzfjYVcvKfydCvHcuExkeOhoUYeiRx2+UInqWq5w4fa0ekD61AH+k+FXuE/UuS0
Hv5F/Y2d/ML3IyhBaEyllcT90t291nO7AYaoHeUMAJUMhnYb2XXmqpLZvl3/gMwIJsPpOQ5XhTBI
1ZkVZMkWn1DBY6IaY986hnbwUMNgt9fQowJ46iSr6AfRrcMQNzXeg4lk74sG1YjXQ5m03ak383tH
9dGUFyNBaNvoBL3cgQyN/ICdyq6D20TIvV6Ov5OuDd4qiwaNu1pXKsXTdO6vbuzACcduKYtXZWV3
GDzkQwg5NMJ1gCxF3sc0cBNWcIjq2jiDgvR7COvWV+SPnF2qcFY1lcZjg6enB+cM6pwgVEWSLt2J
2iq+go5paJmNQoNWlbL7Kvq0MGcyqWGuVPJStWdOofrNLBRt2FnDqHwL9fJrj0lFtTJU0GIIhqT0
e6wncbu1aTVoVgFHaQr+aERDD8odi3RodTso9Vq1ClM8Fi1hcR1u5eaLESPFJ+eCD/mdzhF2aAnU
/1COll57wL+ta1vCfxvHxAFwp8pd6JYItu5lvNuyVRh2PqGwnFkro6rQ5FeI+7GcI6elcOSkDU3j
MGSpMoCOJpWSkHJ1E4COX8ZSJjFnTJGYczhB8oB/BVSDpEi+K1hS/GJ3IAFHG5hgPwVurSQT+74K
KrReGUUCbMxR4+wH+qAZJ07e03CLcZKglwXhoSrhvyHliuZeYE5OFEHVVL+Rvu1RviOd2ssQdx8a
KUi3YI+afS3b0w/FkvpqW4c5kIUw1SuSbhhEmVvQZGXswgJohrVZ05b5lk9R6b8YvQOVjfRNCEW0
g0B9fd5f2EvonUFPQZ2W831Zz1DIPQs6aKZjHtVuYwG2yzHf2DShJm1G1tmKwpXiWXJ8Y2mfHwBg
N6gSkJEmZuQmf7o1l5FRpCDknWM5oDcd5cQkRrzZG3G+X83triRe54oo0rbFmhb6hPFn0UhHwrPm
XnfMGgBrIcHbKCGqGvqtSPh8w2I84l/aPOcLnL44cHrAq1Zkd9JR2OiW/SIaAA9qzzVNhpvr3+1C
zM1QlLtoeMI4hzP79AUCzxTVUFnSMaqt8CF0lGmtkNH0ZKuhtFNqEuhNWIUxLr0vDY5jfwciyDwH
lIIXm0K61ZZ2qracY4f550AXRi5HfXVZ+aHS1xImqNKxmszRa8Iyeq0rf7ynJ8BalZpfblj64WrS
A+O+MgVJTma320zRrZzApYmF8JNTmFsmdZtFEKPkUhIFahC895KUQGSbSFSC+7yxbC58aM5gLj0o
gOiEWLaBkaWuot5qzKMahvT3YK61rkdV3ZqiGe6uf+kLD2RCF5PpAKPz4qzhzzdMvHP81jnGaavv
1CBPPBEiOr8+ykJc9fEBzTmNAv0GLA45nNP5hItRYncJHT06rpUruY2gQWdZvWELHteqQ+HCzEN1
PQW9sqqLyfDMcJRulA8Xuv+PHzErRvRZDE7EtnQ7jktgt1pQhe9+2KHlr63cf+SWM2abLNKLAPHC
fEzOtt1URVrxhtuQJe5ZBfabihv9LWn6vAmdhgRzowttJzToq0R3i7lUJqUc+HhSvAPemFSX/qqg
3KiTMAovlPxIW4u0beR7EIhOcON7nA9NkY6z3CaVyM1n2RofqDZ8EvbNo6SYrRdRs3KRqjuYfWbf
k1r7a8DMaX19CsxZkdOnBTQAyo42QwTLNBKfzoBYamVzmrvTy2HU/kqRAs+dDXV5DPVUQsHglx3s
bxXUpmsakZq4RY5K7EZsez7baV9Gu4jyFQEjgsnTH2EW0OujRqU9WNZDT2/i+l6X6D64/qgXkjan
wywyRBMwbLIyDFMCVnqkTidWFlvHg1WqyqslZelLMtjVW4aXwFrtmsnjxmLhWBCFz6Iyafxrx/Jl
LGP7xhV70Rc0rwB2Uo5Gis4q59XyI7S1r0wtpmVHSTUxedH19EmXqb5kYSgA4k/OOqElyYuirHLz
GU9PTDj8kNRyoBc5jj0l6IMbl89LL4u097zPofKUqYmffpOqdPwp6Ia5xUUDqURLytqf41wpHWO3
xrcTCaTSbRu7/wsFsfMi9N70iBPZ8wddc3W7hqzi2P0/3hi5v31UgThzHTav059V+IFqUmGiDISv
C7B2ON2CVrwbq+Ijv79YFtwc52CFiwEik8UmADuqM4dI0EcgZfFBKifpbzVSxbiOSiWV0cgr0Jwp
JXtBC0cTImkOm1uO4eOIUIudlarXzqtDufcLFhuO5dUiMlZKPMjRuvEH60a26dLPBTTAi6G/hWz1
0nZUCX3LzBM7ftfGxH6eJspz0pgEz+zukBQmBDKaJdVf6xB/A2MkYAjHLrvXZThLiQmCsyhlsZVN
epiNtopdZ4q6djUgVLix0C/NKnLOUD+opskmWtDTzzfC1O9CdbCPAiI3ZNUMR6lULXEmqaVfweB3
f0Iw/N+LIG28Gnfph9aoBwSgdDvOrAyadbH/kCBsE3hf3x3mo+70i7PhIqSibEW6C4zq6S+DAQub
H2uFY5PQSmnkPRhzXMpcUTjhjTm8aNaY1/tM2jQ+MrWmzpc7HSsCjxY6cJePQrazXaJWAdXeunfp
ozDXZdtkblxk/qoKx2lbg0bftqkfvKAb6OlYNu2tZoFuHZRKWskdXYJ1HuLOTjbia9mqOB8Twbx1
pd1sDafHkc+X+ZcDO147Viu5AUy04/VXd759UyrTbNRdCN2pzi72VdHByQWfkrwniCfueiu075Wi
+Hl9kAvfh8iXWNNCd460dPHOcJtSBqmXk/dwUJ1VCJvfI+/ZepVij7fC7PNDEfEPZRGmAZsAItzT
76PGUT5KgZ+8Y9OJkVMrq54U59VjlRXNWmZt3EnEVI+FgIYtaYN8Dy+3I6XYKquQ7Wsd4Kb6Qqul
ssbmq/Yw/A7Wteb4W4Py2D6Qp5s99HPgv5i95PuRpzkIbxHlL9YVqds0EPkUvxM2mgie/Sj9lg1D
qYJa63poapFRvqCtEO9Gy1G8kh0ceLqqBocW4lRJc48uNmIowsfeH/2DgcdGCHo9zr6yjwxkQDHe
OHah73zpM5E8SQP70GrC9rxb56oIv9JXIdO6n2D4tlJbzX+MHR9QvVI0MG+CGkdU8psAlDE+YZo0
JN0V3rHpOVk0uBb/xL2d5BkeDU6X7SvdBgGoNKNSuWYz4EXn1Cp9UyxeBdLw0GHdpqTtd7kMcqQ2
adPd6mC79DoJwdj/EY3OgfjpBKgNQ0o5FuN3I1fCjWPANRNkpX71SRGuGfufqvBn8RyieGhQZF5m
WfnpeJKvUg/TpZjGHxM2fCkiz4aM5Op65azVcRhuXMQvBP6UNOcCIJ0V7EBL9XqBSdck8KGC3FHj
x4i/l/MettZ46Hr8OteYHltPNPTT+JulqYTkR45g9+Ao4ks3Yl7lfLE5JLeBmlDWp8KwhGbyLxpO
U0rdO4mVapdDCj4Udu9sRC/uTZqH7ok/jFfaBrAht4PfZYh2O3LQr8ttVe0mxQjW8shScwYFzJtS
1FvSojFm4tMPbj3ZDXrQ2TaEwJHjATUCdzPFmLldn7PLOCElQxo3MBAyokfo4AAXVz2A5o/d7h8h
h1+u2XT/z8jD/wehwhTnPm383s/m57/9lZOPGGcq8n/++/Fn3v5s2s+YtY//4785a1zwwawRJBOW
zXXHWfX7Lx9v8z+MuV4yi72RRM+pk39ZeSvaf8i0K5GdIXAE3T2rIP9l5a3yD9IyxgqYdbOshH+E
fj2bzCQZiWw4CwluuLgvNdlxr1qJwDxk3xmD+U4/yOiWkqxviQJz7KYxIAojTXusEXDtZtethypP
1J9WZuIdGxXFWpLq8onC1fQS6I7wNNxnXqjhW9va1ov1FE/Nr09v9/W/j4h/I4X8WkR5U//nvy93
uvkHzzBchJMzRWpZkwkmORLGLAhk25+8dJioYRdC9gq1djZKGsbe9fE+4qjPJ9XHgLwaBMMgoT5s
1T8voLg2WswS5XrfsYiPeum8mNk0roZM6tftYL8nqV7cNygs7zAWbXHU6pGs6l26jhtAnELqnhIM
Qt047X3cPp32sevxR8PxoXQxbKxniZ+10Ufd2sbIyXZaqI43wrf5inH6BBCEkZ3T3kv2S13WJSel
NfUEzvw+NjjRHGyDVmMcYAmuobwaU2svx1VN/1a7v/7qzhIlqFzZI2kQVeY2dri9p3uPNMTdjFpp
9oU/tvejpEZbNRDRQ9Y27T29MNWqt6R2V+AqfCdG6pvZRJe/bVfOrTB+DicWr4DxEXWB6IDY8BHm
f6qxpTR3CRqd2r2BPctdnBbaox1O3WNEPhBerl6/tnapbJparnZYqDcbvU7w+ijwXrjxTi58DBJ+
IOtJZePA+PHOPv0SoQ+JIudi2s8IVHf009F1+rZ/wz8vRi6ZDodqqC2IczIuFmMunllNyTqLsCbz
u9LftXJnf+kxl3xXSVA8pXXbHW0pTZ/lwNFunbrniw3dOgHgnOmg6W75AbXMUtK0SdS9TaT/ZIWl
+B2KLHAN8vBPodZPrjZUNKr6Y74HLVbhtpEzxcYpV7CnSYYN3J1pw19H25zI5UWKJPnGC12eb+Se
SM/zXaEV0j+/TMZJ4Gj1II+1vR7VGrbjuLKipdAoVSE5vfHtLrwOwnmWEMEPDpJL6ErqxKEjI2jd
dzCg0EBn+NVDMA77CE1disQ5lqTs0OWQf1YKGtSvqoEJ8wYDmThdOwTf+DwqkQrl2EH8vbGC0jAf
KEsq751Wan+u/9plmEJ6kl/IpY1yucWtgDPk875VG5Ux0Xmg7VPayrZV508bOvy5NWOE7qLxVh/K
dBp3kWTnXsZl5cZ3+ahanCw5ukIpaSiknbmmcrycjt/q6JhT7kd7TemM7+loDv59lwU1XrnETPvG
p2S6qvMhSbBZ05MBuxYaGD0rxiOG8K02fmROOuYe5TNnp/gCwfMgDf6bpqcIvWUc762hNh7Acls1
bMARHHNo0l5EP2FoYalj6rCHwwDXXtw62yeG19C1On1c7/Ck8QWp2RKBfD8lwH2J0UHINC0sfbcu
8ozqLZKbQ+eUdHwGgVGSZEzb5E9ZKM4fSw1qBFJjFiSubSf1AUw3S8GhuoEHsglwhYKlWnpCH+0I
onaTyNuR8K7AwV2AvXMa4ajrhovJNuhswMo2omlQZWqWRS6EJGtYK11KumEsATt5OHWE9SaYqvhB
tnoMNXHj1lLspRUleYqLGMJba9VQOiMfD0kvr8UhNis8Ix3MHWlgqzSQf5Wq+tuuqeLBKxN8o3fC
wOupx6Gz2ODxFL6ImjK226s9RMG87imnXZ+OZxE8cxqYB5ue4XxsKosbX5CTMIjj1trjs+kAWSc8
zhDCbjpJ6D8KeBCvcsUzT4Vh7OkBCf8MFB5vTMqzBQy4RSaVodEABK5muSa45IdZWDTWXsrKZEuO
fHBzOsJXSOWLu8y62Ut4tjkxHkEfoF1QTfQ9EuN9XoOWiKexUUN7L5HJvUvn9h+joNsfLNytVPyF
R0NpgXyLxPiMplsMxR4bQyCfnH1VhBZGOkawSSS6F4aano4MF9PN9e954dE4xggciYsIG5e0Pxpz
2gDDYmefTEbgTqVusmiTv7BhVv/5RyPapY+KVznzQhYbCe5Dio53nL/vhVLsAE4EXgBsFdGuLHt9
5Q8P15/s0kwl40d/OSoLyhsfyctPRzT5AtmK0Mzv9RSbwaSuNHyn0mSv2KzS3OREixrQ9SWkzRlE
qt/h3X6rH/escspyocIkc7ABVkKrs4idfEzXsQuQjP0YSWx9pYS0cZeUpVx5uGbZPuq8DCe7ykc1
TzdJ6iDuYhIGFGAs7W1qjIjrnkh949Y6PgulZsLZLLGbY0lSOIuJpqEVIWnuO3vMbkx3cPwdRm75
TilNZa/lifVQdBG8NXyUPVmyCqLzsX/uaLi6MQHPA3PiOcSjMxSEyxDsudPFxe5XmkVkJ4e0yaTf
Pk7l34zC0V/KUGv+tLyM0VPGJpKxyk2Hn2rBNudSMQwQCmA+qXxzaic5hk3arNDHB8dYwiNvNVqS
rzwltZDfNJUH9KIQ3yuXqxrUKRnBXu+KVAelGQkx3moRPV/Dcx8kKRWZejnoo/nvP028tqIuK2r6
ewAGhtgDFPQhTQBb0WG0m0GDq3x9pl8aj/fGPKcwNEvPFuNpqSlnk+nvHbW6S2GqeVGSfKXa/VLB
CbsxcS58Lwqfs40O84Yy8Vn/u9LXKjAlaZ/berovtCZ6oQcmdHvY/27ejsEOkiYG4bJaeZQq4EgM
3Au0Vv1dszM/BY1EOm70u22qGumdE5t2vAodpE6ZHxg1KaHa3gGhm9YpLU0PoxmV37SJhfLP3xnT
jXlP8YtuyLkk+ukbZYQOcitFAWFeAMYev9Eunv7UnforxV79+ljneyxvDPQVFW9ubWc9JLGWq2Vf
G9Je63GkyzPtR9gLfBEM7fv1gc5vamyw1GHA/c16BKrIp0/Vt3WTjYYTHIqwbH6UYzH91Iyxx/VA
H5BVjiXSKIyc/Triot11GGspjfmjVzJnQnEqNeJWgWje3k6jR34Q9Ya55sAlUl8sbj1vlCgTeXCg
tmndWVLRvzaIot2+suI73EGadVPK6WOr52KNE5f9wrVE3JCL6Oe/gYYNMIt4p0ErWO50fRjHFAXD
8OAEab8TqdWvjYhi4vV3f2EUpKw0Is+lVLqTFoseqn2NB+sQoRVuQi8kAPPwl/tfTFtoOwAFEPzN
HQDa6QfOKjy3VTWKD009lTjm1HuEprumKDsPjdlf1x/prBsJSQAQCYJ75i1ULGN+5k+LZMxNqA2V
iA+c2KDb5Dx47IfWRJ0RjZWyrXBDftbTTsXlO8Us7sukqhLSAaGMrzRNQvyaHBw6U/SCr50tFb/U
XOg703dLq9xqVCg0guVcilyjsaq76799KWngp8/icSYdsi8T7PbpTzdxQHYmpY8PtVzfx2bE0WvV
b5CpH2Qj/a3OqILrA54v8nlAx2Ge6WC6lseYEYfJFNZafOjtISKokFDHpribCr+7JSi4NBQ5R/pa
ZCYC1/rTZ0tzI8io+SSHXgAfCQfbRBuKT+eopLcKEpeGoiI1lwhMal9L5VylQio2ag5n4t/Ym8oi
2NKVJO3o7upuvMAPgcvpXoGwjEOTj8V+jOz/9LEGatuJhovrIcHw5YttVuo3XDetXybSlO+tQqOt
BgzhKc7DQnGNLLG+hZWkY1+TJJhMIcaU3jqsijZJXOEo31dB8TtJ6N53AynOBhd5aKV67WiUxIFT
3zz6IqkmjympTeu+jupXyMwFCslWj8UqT5vquykJ8GuVj1FWr9HN43ZVMwX3MaTheCXJSv+Cba61
i8MxSx8Dsxse5TpIk9UUmFhkZWOFatdKJ6T7Q4xDZzZNKvpaZ1DHB/BStuVyeNpfqn7AlqFT/bzZ
VLGMo5COZu27lOnY5ICbCX/IUPHqFWYV+EWUllrgWDnE/d9KH2gcW2W7iSUypquuQHO4klpB7Ssb
x+K5kkSdeIqJlMhFVNFV2GUmUulFsVM/amUjYQ7QDMMzEvI38PU4f6bWOD6kjZB/XF8dH1KSxccF
bwsthjzsrCtbVJpULdXLRKnEIQsygKYKc7XHRb6LaRqm/cP3FHmKZW7jtonP52Anv3xI84qLn1f1
peiqnh1DK633iZi98aAwyRvVLuNwhb9MvYPkp+3yMRDHNAAbLus5DalViNLWRPP/3JXUc7Cw1rov
kRk7v2k8I5WrZn3frQaQe3+VhhxFK1iVqu3ikq4Ma6tv4m/R0Ei3rkELX465s5NjiJQ/LaxzCnPZ
whU7gL7BZFQHPVGd30becAxXdYv0WOkEdIkii+iomcI2SFejLIS8xdQN4wKNJL/j6mCnN1lmO42b
OlmlrOSh8H9jXKXhD1iVqomlm/y9GVItdm3aSZ94JEh+uiCGxzI8wuQnkRJy2BRIFW2lZ0b+3PAB
8OaKTHN3/aufb8IweLj/zF0RsHiWl0uMH2ILMaE4yIMqbRQn9+9DpfvdABtbQ3GzHqwEN7TrY57v
WLOebM5Yzdw2CiKnuwiQvqpxuro4KGStvVJUWH1kurWWq37cXx/q/MjnVjdnEZHNYZa6rJ5WHc28
hRKXh0BJQhDGdUsxEHfh66PMIdLpymGUOV0JxAjCpro4yUggG40RluVh0JPQQ9b9ErYSxip+Nxu7
j1/zkkuG0SXD+vq4F66u1KUoj/Ph5jz3cj8eFV1EmWXVB4hVxU/gjfKTheDiabT0GSItKa8iaVLw
E1mKXxX6H3Klzl9xGFp3EcSfGwf6xZ/DktG4r36888V7aLqG6DE1m8MglGGrR9lBrcAp+Ebb/xpF
yByX7fGLXSj5pjIsbTtMY/cFqYZ8r4oovxHYXvj0KNjn9neN3hRatU9nmRnrVa4Pcn3oy051s7IP
PRljnBtz+cJeYRBJOmRfkeeRE1pMZtQzkCKjrj9EUaw8yUE3/m4StCAYiuvNGgYJfccceeWaFsQa
KQ4dW2v66rC8KeW2DVepnM5ejXAMyadKbWXvyiBoaHLwo+k3poj4Y2AZqfWuGZSh6U2jihBXni3A
bZ8/eGrYieSuwgQcJEijuGojZY6L/iIuvBuzbTnNSUIw1XiZkOdhCSx5Xa1id3oQjcPBocK2VVGy
s1PVWrkrw2nTkMfZ5lpdP/JF3qYcnkqGeGNb0O+FkCQZN1kAHxXQWHEPp6PbFADK7vvAL7ykl4cb
F4ozNdn8W2cg0GwkRUV+qT93RsWMQJwMh0C2xmNaIsIZU3Cjqyih876qY8lLbPluwsvbVZgrX5FN
SrvaFsV9aQXOixo6zffYaG/p9Jd73/y75rXBkqWtCEHZ6awUXRvWhpmPB+DkKALLqHto8WjAXnYM
b+QcLg3FfKTpFfEscejiIkLfuGYCcB8PbVQ6Lm3FpdsDKdm2WnhLvLc8Reanou6B9IMVByB98VRy
I0u+kZkjlnBR6HZWWB/G3rfdIC67pzxN7CfFJKi5Ph+XOZV50BmTREYIGhNNBqevUnHKNjKtjkFL
jAEDddBWlQ7QuQvIR2F1cAtXd7a9MSCzHuErmwoYoOUtFQoYfAEE3ocMU76NRnAyuEYQhY+io21H
xYl+K8/FhGkwyId0yltXFe2b0DLnqc+D6sYUv/DO+bRk+Ekr8dqXQqRWOBJrS5cPpCsTF6f04WtB
zmHV95myKSuVxv2hv4WROOed8Q7oKNNnQQD/LdeVXelaogp7Ohi+JD1MjpGvEj0qvWII0OejmVtr
lVQcRJWnG3lKZJoCS8MjlyQe2r55kih3PBiVLn9phdTscK+fHon0C68E0Xtja74w/ymMUYVAb2GQ
b1nEszhcUlq2iukAFz87xkWrztGVs6m6WtxYahd2RqIMYmeNqTFLkE+nYqEMbMB6qhx0q512VCnG
XToG6sZIK20VjJ3MHaMY1oOfNDfit+UpR6BOiUVWDJkyN3zBxUMiJZHJPTvTwexG+b6p1PHVj6Wf
11fa+ePR4sm+hQ5Np0r9kcb/nGQY0owrbiofcpFkXscf33NZz1aOXiQbDQrOfVWCvc6CprsR4Wjz
7/8cWvF8H3f1OVqkt3XJ8Bq7oPQhJKoHMen0EdmS/jUzfBNtotOqYpXpUQLwe5rknzly2ABvzhZL
zwY5YOv6dAiuqWHKMtzjTkOVOITiTa1D426g9F+BpcFLeKXHzrNmFZXs0U0+/T2oGAG4ApbQ3jaj
dk9/2HfDmNJXeiztcsM0CBQ07Jb2tz4ZxYODlmS6byIrGDZ+nUQ/2kCKdrSmGjGYnVQ7NqNB32DE
BfEF+W0hrTQkK7fw4B/JkpP3hEgQlPzMd0efytXldAbaaTdX4szkLcbl5SHJgVd5sVEMj9aIUeI6
pGFRfcH3OchWuaVnXzIrj+Hy+FmquFpUA/0cpqwwVnoJcGTlN1LeuJ1e/pSyFrvpbFBBg07/xd55
9cSxtXv+q2ydm7kqq3KQZo40FbqBbjIY2zclwKZW5Rw//fwKe+8X2rwwvhhpZnS0t5waWBVWeMI/
4HHsTkWBnFUxTI5LOz4vdzi2AZvAFzdR3TyvhyvMGq1o46idcYL3a9S5iiF1MQTooT2ik2IPZ7jL
JV/fn6LPu/3rB0B7DOA/pz7lN2DArx8AtrVjOWpdfWtpQuyqKu+PFANHYS+JzCJiB8I+BNZEX5+R
1iRHEco0I/hds5w9vZZwci0VHZOyZhZaisd0NmCckzpBNtSOcPEDUVAopdFxatcowbuWk5aVb0uj
eNDpS3WB3aTJZlionXhhYTXn6ahQY8zNRe82CpqgHyTrvy0LliIyHisWg4OP9f/6bulfVEMa2eXt
MGCyHXG6IIWmReIkjB19yyzBrA+/gyNM7/QOXa+0Pn7/ef9WxzbgRoMu48bBxMMTOzh99T5FNB1X
6ttV5+0oLfM6KK0uPepkzLyXyOgxYU7bbWmrHMYZfm9jaSaXwsrn7QdXssYxr948yqI/G1RAMFb4
1etnMchTrBVFOd3O+dh9tZTRBjHXCSP1YK4mmRdVBv2jSa3UL4u8kBhFVhqdF8grDJtszrrLXBuQ
SEvn7OdL+iOk5mn82JRt+dT991eAy2fX1seympsY28H/fBfP+eob2/98/kHRj3LFR776S/CMlbzs
fzTz1Y8W5vLf1rDrV/7vfvgLcXkzVyAuH0uqNOtPg1ZevMJdrvvLv3fD3ced6O+LmGPmx/NFHX//
H//B8vnbE1c1P5H5U7TGMG9FZq0siJ9YTTCXaNXjPwCCllYZCpj/YDUN8xMYTHrEq5Akkd8anv2C
ahraJzSS6CXSuVk/MP7EFfc5W//XfEKFaOXPUrlfBcy4hMMyMSZWGYh5o/ItK6wcvyoUvXTlQlfv
JRstNx9z9fkuI50FPzZ9A6+I4N0SW+lmiZdMCWZFWNjFGl2+G9okr4IFh+fK1UrJlgJ1QAsvICAf
nIuCfIhcDi7N7NOZmD6/eOQXPy/4JXwTUbJXC8OCnMAtrORb1AvoHx+qv9kt0TMSDYNvjotwjhYS
SKj6i9CXk3psSN4srGW+x2rj7Kxcrn/EFXV6L6IRtjZdY4pbjRVrulsZSy38Qa2i2y5v4gsz1HPN
W8o+202c2onfEfxdyVG3EplgZsXHE2yGdFNruSo8ybaz6EiyTJxdWxVIlDvK6Jriqh1FANjqMvsS
9qN8gl88soM20BXhag2VtAsnGvPP+oy1Eyh/OWs8saAjBgO9yx4rW+RDgOrElPkiwzzcG+XSFG4T
dwNanJxX2lrjTYygGO2ctA/jbeHlkqbU7gC7Cw28VJoHL26i6oI29ph5TgXK3G0t3BI2LUDJ2k15
yfvJ6uxLE6vkiI1DG4cgUWJ601i7rTS2nJrSkemQbG16e2zwGahn+8QwirDaKq26qK5pZdV3O7bq
k5pweZc0do59CpyR48wYmq8JNW/djZNI4yFJdd2gnIMuO5BRZzmqmz76alAJv4D+qvWbbFLjwc9t
zlB7seCU4MxFXUOVFskMFCIdUso8nBYXWR4IZ2aoJOfQqjTbRbdl+R52Da7tOUpvT1iBOi03kY03
8CUGycuAw/6IVOq1nkgbuGizlJwpokvU83Iq1H09mqPu5lnJChi54hxeLnGVlcjoZcrjcgNRVxuv
LDPqFjdu81lDRd5oz+UcjzJXGRcK/qU2qBochtjY2y2SJp4IS7tEeKnPo43S6MbnolTtxxiiiYm7
L1qmXtIWqQKzlPnpKU2BEISInGpV5FSmmrcn5giDjmY6Xwoxdshy4FvjL8lg63tJImvcAskfml3d
JMvTSI1ed2lhKjrbvVO2G2ainLkgOxfb1YdR3I9VLqwA+yLn62x2Jp/p6FW6xZCWYRAp1Rj5Y2Lo
12o3bCmhEz1KKTxvHy+TsXe1EEamu8gYWG3kOawlL47n7Jj5N2PX0qTGVtJ7OfWIo0q0HZZwvAM8
BUWxATd34dRKW3rS0HV3If2LK4Q3lvFGU9vkCzBaHKFjexq/6fWQTa6QJPR6q6LpoSEXuHUh0Eat
y3XKqnqS6l557CWBsPsiivkISVLb3tKoyZ4KnJlPcystb0wVI2AQEAPLgYTFzVjEO/Bu40MuIvPE
yPVk2RJhhC540q8ArIkmFgEBCGNcXraQmH1jWXWPWSVXzrHTz+3C+paGlmJeYmKIKFchQlVWoTzM
fTIoW/Dr9hen74fuSIjJiV242/noOs6gxV4bTRZeBukgw5gUpeUpRjgi4ijhZhikg0JGhU2xhqlb
W6OfGCmS9cQZqCTHA8/btwUAlQ2unJ0SrDByG3WYppxdib278ISsgkJEdwy47+IAKQxI1toH1Uhb
aDxRgSwLpkIn0VCAVcMDh2iwX9tcCHZGdCE4kdSbTkpZzLM59r2P0fbCRByFhJLqaM0PaaiWRRBO
QNEBZUSXpYYObqAwXupJY6EAX5jGBIQO+h6zC3Y1ReTRbrq7lK3V8VI1JkoTYQ+mUjKEZQYdFUUN
EGKeB208IV/I30NQlxDP4nmU5o05EfG70LhyWJx9Fl1Rr0oGT+njKfKU1sZ225HnChis0YUJYb0T
xuihYB7ulRpID7cxp1agVqLEykUUKnq0EXlcFy5YR9oXZgqgDv2ZQUfeOFXyGKZTF53FzQKKG++a
kCdkjZa9z52Uxq3TZOO9qjbixtZaPUc8JTW/q72jT4E8ZMOwh3Yz5t/x5V08wRo3XXuBsslgmh65
WYPD+YkkxZlw28TE0bJSi3kXjaqd+6MtT/epnSqntHqq3mNj1h/pvqs0g2wc4ecQrLBXxmaL8afT
qddOjGf6WGfzrZiRXGeSt8UlIZp9bolUvQRt2j41dqk+jEMxNRsEBpDlYfWmnRe2rZW5gJVWGqGE
s63bhR2Mb4zbjJ4DS0TnSW5xVJSjUeiuyexyUTWOlL1dde39HC+pFRS9gxOorc1AownT8SKJO6u7
jXUL8u/ULgaTfbCM+YgCykIKNoKM39jz0H2rBTRhd63cJjiJpvEUhKORPgqgx5OPIHSPFhDQocSH
A6ffxOAQezfLu8E+6foZoJTO+rgwtXySXSOS8KWux9mePUnteqoQlQFuN2KK+dY4tvSmkHRYkKrV
jXSvNqVzMTYdlftcFh3yg2N4MTe1kripJsAZKnXR2D9z+/8Kj/+DYsWLWO03ItNZ+Vd+X/y39q/s
vvj+MkR+/r6fdCbN+ETfcWUzYU+x6qaTz/4MkTWdENmgrE29EVojrMB/QmRN+bSGwdAvQB7AUV0j
vl8hMh/R5lthFmiSkTgikvx3evArliSz+LfSp1TPXseWqkFojlwnYTchN04ua4L6oiSUDWMvsX9O
HpKSx0m8rxvtLKrKBywpIXuqmBWG8UWsmbd9aJ9UWnZiLf1plXCepjsFp2BOSfmrVRGHSTTEhTb9
iBZtA9B7r3swqBYfV6WNEt+3nfoNnCBJelxG7qDDfEyG7n6AAlCjsJ0WmbvQcygM2v0R7XqVmoWq
b1X1KLl2kvM23TaVT+AyV5vQDszSK08gTzXt1rBPavvivEOg0rJO1cgTYj8Jt9/WekB0O6Jp0Hkq
Z1zvSt1mTlwiw2Cm/V4cy1RBqkBmm+LQTi+hIsXlVYiIfLXBVMcI/RVojxJbvVXTMzyYHf04u86u
Ez/xs/MweqpvNfkKLhewbAgeMj4Yhov8d7bJNsYdyhqEyPk3e95W100BdMK9kRRPLiFqe238QyhX
xXVjuzd1doYBsJp2rmGDEoNL60qk2QuSHNVpnWzlxt4iy9hK0zaEglTFoytwmzjOpn3j1Edmf1lK
W9Fv6t7aoeGCPaXXJqWrbHH/7Mighdd/mR+lb9K3+VF+/l1+/n39Vdx3Tz9/FffqY/ekPv793/CU
3GMFuNUfhyf26a3puKOkjq45nw3tJpw3KFmy31gcSU7qkrW4GpuTdpJV+bfsLEFfBtF4tfxaqy4W
kPngql8yJOu9AaovaBpfXE3ycdphVLh1iQuPkVucOCSirQPFKTxPIRaj+0i2QohYnjc1Za1zU/M0
9ZKfZSlbfkUSLC/P7ebI0nC5mV3TzYnSoTRvhBRQPPw6QRNA3zxztdkjVeK7+T29njy093vHdb7R
yDx3m4Cvs+9LPShm1/q2zZujpHpU7XOjSoFIEkRuo96zLM+EnJP58wX3KQBWFV6Kgd9NObr6zXwh
HkJ547QXebyzipNJPSp2IWrhR6LXPbsdXDO7iqTHqD3Pzb16nPWbaMu3l+LzNF1N2jejOLkwZcAl
X5iqkV77lk7oFHW+isGUnHCFhKIAnVD2t9zckvx+OE4hOpSwuneN0bjadCF69Me34Fts9PWlgGa1
Vxoby+3q00nI5G+p61XR1ghPtfAU0REAGRv9pOz29uU3g3aHo/i68ByQrCdCBFHJ+vZm9aaVLtqh
B1EjuV3jJ/JFMrjjk7iJz079jW9D3n3a1JNfSmfj/Sm6DcSDbup4iHIuwL7FZdX6g+61Z5hStj5Y
U0fbN0jW30jngwj4ieocwO9t52BCR6oLTzJ1n+ZPYXxnC9VNZ+Tx9qOnd/fowAetltN71rYqHBOd
RgMcCB8Cv1vHhdfEVOcX6cgRoGoST4kfIhC5U3vSJPu02yOq4lbp3mkqN4RSxbU5XVBdyPdRBGXd
VT8TyNZXef2U2jqlfi/PQKbAvLlazM4TVe9Dfq9sNphzVT+hOHtUfI/LHXmx7nWDV1BRLTvHU5hS
Xmd/P99EGZfGG03c6VhBWRz2iadY39Jw9oT1wxmluy7ZZMZRVh3P2i53AtJL145uhHJH7Z473Rby
Ji0+F/JnOQuqYTef2ffIFmCJ0rqW5KnLyZjtNFTqZTvoTYRSNn12Ic83iUoAsRmifX9q4ZToYaVS
XuaXDnaeMjYDgKnWPxTn/Wl7+vzP/NvPT2S2Vx3nXBeE6qq7/ut/o/XaHyVhm9eOx2yMy265m8eK
fSolQsFrwLc7f3Lti1o/QytfmR+Y9lqMKeFDm1Gmbs+MOWMm3UlyEOlANVlTtel2ZGyShviO/KAU
ix9JV1azalccQ1Vw6fm7VnHcJp1LnWnthbECTkJ1I6rjxrjNiaiC0fbT2aIX1ANrDM0vrcy+Sihc
XfFUCwWANBNjJITi2TzYLlBtxCxX4VfVw9IZ6JOzxdY9QwUFd4vqSzaam8wvNulAlYcQy7k398lD
j7BG2lJaxjrjzIw+lxyPYeQ6xZGdUFgCPLRZzqqZBgZyhN6kfiloIXZL7uEy4YXTFMQ2a0fmIEE5
f07VCzIw/g6mrb5vFCcoTtD82MbdnW5MQaU7gdMZG9VaQByEm2ysniIDn4iELZY+TdKXrgPMO1Vv
QyV94GD/mmQ60Sj5i27HXmykftPLF9jlBSFUA5kkZVku5VUUORo86I70pxWv15VjzDMCKat24Nl9
ijy+JmV+XjbBOD6NEVn9XSqNW7KKlI6H2CTOhaT1eSAUPaYcw0Yxx5cxsXNAbh5MMQJWjSPprtIO
O9U5z6drJZpckBZBquqBXNQ+0UfhUnnK3XFYNlK67aXpm6EMZ2mi7CcjO7ey6TOyTN/VQt9H+rko
KEpSufyjKPX/ufLsKkDwbK7872u0//Oh/+u0b1+XaP/5vp9BqGF8gqgOtBQnz5X7YVNh/BmErp9A
mQfsQwsAlXOHovsvTr1qUIylsEtnGlQZqHJKuL+C0PWjtX2MwyNYKSq5zp8EoQfSRs+NHhmOG0ca
NDcGW+ufL2JQqV/KUSoF1tlddKLNrAr0Wn0R4qcmL6oSGCJJA9yWrx087KTFHI8GipS+ZqQbPMHS
jbEo89EUmcfFIndea9i/1O3/aO78/9kAWDV2/v3cogQeF/HjffHX1Y+qf8jix5dZzvq9P+eXZNqf
NDQW4MvLwMZoS9Ei+DnBJEtlhpGyGDDboVnwBf/MMMX5hD4JOqG8dlh/YPv+mWGK9QmhtLUrts4H
BVTWn8ww9aCETj8JnT+qhLBpVpQFZJrXU6ySMhVv9gw6Qgfyepf0jTxv0PqdFgoHWXKjplYyBjaE
y2i7hG0ybFqro0bdt3W2axW5VNkh06g8aY1s5gsdedj2yoRkXtyL+H7pVRzXF0jy36nbVrmf6v2S
u1Wl97e4yCL9YI3UAl21AyDtlnXcFMf6NJemn1mNfRsXuFWibVA0szd0WoeDEoyflEwlQWGnsGap
RcQLbDgYnLyN3GYYnR6yqhUmXpzoc4TvXEJMkM8p0u00bD8DhaJqqPQQrl0lnyQaoktrVUFYWsMP
p+dIRX6xgDkvx1Z+lGL+MUG+NfXhrBZ5H/kh2AqE4BwhPwjHCb+DBOeg1NEr12kgjN014OvMPC2U
tqLsJZf96egMTn+SdAvyVLhaU9HJG4QmN32xqNamHdd2AFzmmcA+6tRm0yl2nJ/RsOI8a+HdXufJ
iI2nImf9VrEmAnet6JuLwUCZ0h+7JblXpgJdXsvku71GL6Y2QPIcfLpmhkCHRzkuRuArXS++ia6Q
z6XQlCs3Xuyy9ehWg2sY514ft208NndtbgwtKsCQZvDri+3aOaqrKr1RnSnVAeE4+V6LBSbAYTzl
p6E1yPdUyZJzKzWsh7SIdBiEWFHL3lT2qFcoUaIreHvNyTnncfe5qh30o7XKlmO3mKCgsptJ2sNi
TdHstlOy3EYoto4uGkyEUKDG+3hTI3uD6x0tgNiby5ayblOpFbbAWm1Yl4nlADloh2UwtouEDuyJ
rguh+ugahAOK9paZu7WhtFdSklk1XXvCfCpFyKnpVWP9sLNqyc5Q51GvugGs2T7RB9U8qnoCSLxm
F7tGyzoEFGLnUxZtstCy8h09X3M8LrCRqsHM43LgY4fbotrWTVWEpHE0xxiF1WACFLrr+kauZ0RT
+9yAtFulWoYDfW3rp7qZJ50XQaPhvUmwJLcTSL98k8aQpjxRtv1VS6+td9vQGh8V0FikS2w5hOEy
EtH7onPqr8nacfIFAtGT53SigqqpNrbhSemwHPd626oeQbBs+Y2pDYrfKdQtPIpktePT0i+vw3FB
7qoupMjxsHpWKhcZD9X+2hsS9QTFnHFlQBObqLxtIMq3xoTkLcVa9IZyy8B8dZTvnGFEsq1M1cLi
jSMzzNKiNK7ExIGaPdWPTlkXETgUWe7dIonX/L8ZHqwiHS6kaYKrMg8zCGIYMfkTQmOD4xEREtJH
2J1cj13+Yw6bpt9O5jJP3hKnoUK/x0621HZ1n00UJ5cMs2Aa4iJqH7tBXvnn2WLvK6By4DhA6eGQ
K+LpRvQpfCENnwl3LmhI+Ejr5hvK0GDVl2i26qAtq+g4z7hbX+k6IDg9Mly5X1YrayFPpKr0VYRR
tY2ERl/l5WzUFCYQqyJb0DNchlG3I2krp8w6beRBqTzJMlqTaeSY5ENDPE3uYuZUv9XIkP06l+VH
hDlpNzd4LQXGCJTFhdaok3SYS69sp9hKbnUaatAFCkO5NpiE1Zk5Cmw+ZHAId1SToGZEHVGMBz5q
kr0MqFHlxwNT1x11AXDF1seocWNegeIbURQ9oPOqn8pdaoz02FRNYu9MHaJz8Fa1a5dSGW30wVHL
jd1r6Z+JYa+nDuRU9IYwtqBPCaDl9aljavTQFqMbAyxRlCBUQ8dVGmo3L87kNxrEz7CtfzW6fw4D
UhvJCqK4VWTr9TBqI4u+nWg/TXj0dC5zSCL271gMfb8kpyKREVlTk/DbmApjpywFebGOBeHm/etY
7+b1ZWBHA75sNSij1GkeIKhhZNVjbWo11blcOaHKPXw1qqS9JTnXCSz+CUPeuOXXsJn1jm2wosBh
IVUDXzEOhioKyN6Y7FRBVvZxDsBpMtogVUbeMlIRtrJv6sxxfJGrNaVAmf/Wmlj8i236fyIuHH40
Xd/8+Ov0vmr/4tD7ft+BxTgEk6wj/4Mm+b8DIkK09OLd/FYDR3rkPm5+vIwLn7/jX4EhMAzsq9EQ
4g+QBP8JDIkZYTyCPQJ0REC2JhF/px6K+omvRAkMs3pes7ESo3+lHnwEBwB9SCDhQJX55j8JDJ/R
Ta/m7MrtdGyWKJEpgx3Ehdg6JEhKUcKo8k65E2ZWAjnSp9bFNouiK2LBdeCQ2NMYqz8DXpKvG2Qq
jyHw2DvDqalCycsXOlm919Qpmb6stOFj2crUpHqxjHkATpaU19DEph0k0Abx0gdLIXePuppSVO8j
euBjMzlf06ywT6NcN39AlcaVIazt+niaVEq5U2qbp+NsmpvZHlYL0VxseDAqCIxyDL9arbJcv3iH
b6yv10BR1hePBYAoXEQFyfffugJNFiG6F6qK3yKgFMQUWP2sGKrAYI37E9Ifx+3CyZdLCJc+j/xf
S+oFguoZ5vfPdvfbkroQMVsXRJkf7atltYIDfy4rsPmf0L9F31FDKo8Uiqz9Z7qFdtAnsFVsibxD
pDjWpP3vfF75tOZRwPw4K1Z8M9/0a1Hpn0yFDMnBLp4sjH7VHwGv1uPmX2sK9BapoPZsj04qCGmD
cV6m86mhtnMzFPK+EalELWvogwiq2AfAxd9H0aFKI9RoWGwioCdfj6KAyNIrLEb2zmBowRzXtdeK
/COnmrdGIQGlD7dWJ0CrvR6Fbq6dkdjM+8IOqXxC46Sab0ze+8vtAIS5PjJCbzp96yHOozs8wRHX
sAnhMVHWRjYPXzgWWZ6lC/NWUpzmfDHM8Ql9p/omqxUEnc0wsg3oRMAm/BjfsI9QyG/cNcI4Now7
2pNMpIO4hXA6MqjGc9fy0PqyGOuTOdTK4M/vGqmtFfdKsGAi+PP64Zr1mphG1QgMUUozf0npoLvK
0va5pwkiJlxsNDV0h6nIaIK0dv55WXoERrQajVYaDup48f4Vrff1euYSTbCc4PnxMiCkvL6gwq6b
sItbRO6WkrBdTwEzld8Haak/CJUobBwOBFgYUg/n2BqwHQwkKq2rYrUe9nMkyscoGmKwCWYe1JE2
nQGlcj4Y740JRp0OFT1arrALWJ+v7yzK+jaJZe5ssFDSLUUG9jsdp69GWbZ3UhFmFKTzwXqCf91+
V5RKPGVwcigAzKNw33/Iv00u0IzKKkbJDsT9r7XIl9tDCwptrqaKIgzVRx+uwex1LMEPltTvo7Bm
sYeB2k2UqK774MtRlKRy4lSA05N0Wd1GlfmklLJ59Ke3wsvjDmDsr9aeh+oztlYoTMuq2tdG2eCy
o9S3sVUqd++Psu6Xr2alTkTFQBBgANnqh3tQ02P/XZdhtteUKEaSLi+SOuitZrCDpU7GrxV+zFTl
Q0qrH7yqA6YU+xJDMz0RTKc8S733YJ7KoaiUBYbv3moqGN5SlKSF39S2tuvwDaC3sljt1ZJVjXoE
3Al1GdMcQdg0wIUX30lncSnZndRd/fEDISr5mWeg4n2odJINeaMOgPP3ib3QpdLqCl28qpGLpyxJ
ahsS8qI/1UnX/kK6/Fu4xG/LlkgVpQtE9cAu24q1fv6iUC3QTMagPM72DlnlFmoIOoA9ejmtLHf7
OgV79f6N/j6J1/HAelBBtRGFODjjkO1oolotsn0OhsobJ3UMYJ5o/vujvA721pcM3493TAcAgtVv
nn3UqxL80+tsX7aJpp4h5bUI14LwMFEHikp7h6bfdAONLPlBUZQCx/vDv3GTxCOc4bhtrf8fnAJl
gSMJxZByXzYOpyt9J3eokCN4f5RnydbXq0jjJCMR11jwSNQcTmXTouxT28VeXaSckFwC2ubqSyF9
E0lWVcdq1k+PgynTyI1AGN4OjpXfOWadAlWbrfZzblY00M1Wwnu9TsNmBPybl+Kjy3zjaSBUgAAs
OTTLXT945alWVkaKVMtewtb5duxmsVWbJfct6iBby8G+vorG5Vad4mRrthW6FsmSHkMpi+/krgiP
tKVi5RVm9sEmdFBkYJbglyDDUTNWOzTNXLO1l3N/HodkdAqYv3guirM+HUD9aajMgP5U4pPcNpcd
hoXd0Wgm5pGOdV4gsGj8/v5b/O3prGSVVeeLqJJA9XCuZEo0q804Fju9pNNszSRTpUVL8v1R1lt5
NVUcCIBQI2XaFevefjBVMjhR/aQWAIHSoX8E46vdorobX7dlrtebbpLBN0poQn5PSdfcEVOsz+9f
wG8rkgtYacWo2Ck6uukHz9pp2gbTGjvZJWqUgiE0axD2TjwW320j605yDrYT0XZzRIVNqj441H47
bqBAEYfS1iMuIQtcP3+xySlaOS3qkiU7OwI6M4nkSFdbZYOXueyKgYJizq70wbT//b2i58NYtIIg
bJiHyqfZirDF1znZpWlnXmhJicdALkLx0SR+480iGLWm/Ktsl3YoalyiRFj1qQBHDs09sJPGAagb
Df33ULfC2kcMBUyxIclhBXTIpIMjtzOQE1GM0gOQTYcjsJzDKMg4XUCxEaU+4o8L+Ipjquhd0ZtZ
wz/Lzf2gN8ZHxOXfwlO6V4RxSF/RylqLi6/fTOhIo6NWZr/DEh3JI6f97sTala7F6gfnzpsD0amz
WWmcC4ecMK1DIEhy8MKdJQpsbgE11SfYCXd5ZX/kjPT7q4dpu/Kb8XQmujmMoQx6ZJTphm4nBlve
jZmQj5VYRjjh/SW1Hs2v1zTNRGi9iB2ROBPOvH52Y4P3stY6+U7gh+VmyrSqQyO3HdCvy1DpgVDy
wZx+4yGuIpy0HTE2ZiM/2EUabN1w8jPyXUpPxx8cYwicGZ+NxZCnD27ujWf4aqiDKtZIU6iimZgj
uFXDokWBhiLRn0cjVMle3tDB0TTTVVM0QV8IFSgJqhRVZFTmPjoB33xsbHxUBIndwae+flG6nIym
PfPYaBrdIpY3gb+h+5GH4bJ9f0q8+dQwEyDnBgwvH74ggyQagjwjYZtXH2MO1oAFrWz//VF+38t5
ai9GOXg3OK/gMU3zZWf1FnAwpzQ3ZVVHfg3s4hKAeuLTlGuPq6TIL98f+Y37I41FA5EfT7r1TMl+
sZHHSddDcXPKneW0RpApmQnWTnx9f5A3Xhdvak0T1ujNXBv/L08LkTep1tJ83FmIyyLN0SRH7Uwf
EQmDjxxU3rgf9F9opBBXUKs9VFzMjUaaKq1qdiNq0g8ZvKXdaEsfadm+NQowaU2jDsNoh8ffuCLz
4ZI1u7lAtBIkY17slKK0bt5/bm8Nw0bE/uCsWpWHOYwF3L8QYdTvOsATFIgtuuCYkR2/P8obbwc2
uYpk0koexGzy9dvJDWFX9Nj6Xdb04rMyOEuQO/N8TYkh9t8f6o0b4k4oga9VeXAbB2EDTWoJ3c2+
3pWhrW77Dveu0Mm7D0Z5YxsnEOWOkNahL7DWMF9Ot4pwSGQ0/XZjWRh3vd1XmzlWrf0EiOPawiXh
A372W3fFpKOWCtoeetDBnjc0diXPjlnthqjX92auzp6Vl8kHEiBvjsJ8Q5iEFIyyxeu7EoWUdJk6
VztJU6sNjTR4J/L4kZzs+mwOjkACh3VTBW2Fjco6WV7sB5lp50szEfxgtR1fpuNS+LPoZ3w2rO68
5bFuB6n/SL3p98oT7VigXZiLw4Bg0INRZyOacDRwqt06d05MdUxqN8yrCPE/YziPTACfijTIp8og
1/DUbOPUGuv2Br3kj7zp35o7a+4CYxmvGB7z6/u35lCRIPlWO7wY02ur1MW2Tvr4W97rzSZXSvuj
mOP38gnFRKRSqESxJFbk0esRYV6sUe9U7mSQlpbUGYGKjIM/T2YVpFJmN64+2RIiY4Ao81SbXG2s
APzbk4qMQx4F76/QAw9K7NZJZhDIJgwipTBhR7++HFOpJXVqImNXj4rqTpYetkD0wd21kh7t6yXr
PKvJnWtMqfVrc9SAMdX94An4ijfoVZiuWBzpA2PMg6n/fE0cv/TH13mJItXra0rwe+D1D7SlkThw
03jsNq3aS38W0D6PQjZN8kgrcn0Qr0epcsQ1G0sxd1lMA63rccLOlrT0w05TPthyny0tXiyzdSxL
I9DEa3BVOjlUxcuBHnTLHOq7BMPb87EvVNI0Al9oz7Ue38RdG8rQXhP7YdDaRfi13miJm5gDvJCp
X+LNaHcQZiVpskeI23n9WBZygfpiTn3GnbrRvsFyucAmNOwc4fcUrE8ko8l+YOst30SNAmB47gSS
QemMfKlHrjkDwLJKAOgdpx6A5kp1jm0LUgBam+qUeipFLKQwbScHaS8nUBAqHOuVoGg1JfXQkim/
4TPT0J2AkwzsfAFphd4nCkCDaC5VvW9hOna0/90YF4WPksPD0sPqJkkO8qxWRrkcGaTXbw8JRjBu
eaXuAH2V4N3zzDltMjVKXHKHMRisIjo2Kzw6ppnVhdFZUW4WzN0+f7B+1g3i1ZvlOpA3tpG4pCDH
bH19HVjzRWjfO8quaFTY0pUe050YlbKSNjSSWbN2lYLLkwGnUY9dlg7qOgYik2uVhvJHqnhMYa4F
AR/OC051/TfMR2SrAjyDou7EPOoXkPvqi74yx5P3b/m31fk8CikTKrs6JLY1uH1xZORJ0nWJJKu7
coJMD+JK2k5y+RFM5nCffL4ZXiuTj19o5h2cEcUUJgMaA+pOGucp3jrJqBhbiLPto4kO1x2UZeV2
5lIbREsbcV/KdgO4ax7jO/bP4pq8uE7c9++c0u3h22a3xBgCJ03SRfp/B/cuUgjmfTYuu3YY2m84
fIFNR0D9epwSyXETOwQ/qDvhFKAaMOVuhnNd7tIRL4ptiB3K4MpmFMM+E1aFfZzUagP2ErXGv7cC
mfos6mCQq+kgIUpRL+CV0EQKJ9fUa3ByQrMma6tAx018GVzasTFby+elz2P6YWqXHVnpNF6aYAwk
r0lHvfKMUhqQ9Jbr1ItVHL88XF/RTrIgLKcIrTqxCJoxCc/AaNBNaxD4OxeNWL6ZzRQpm0FPYmjI
bT1E12FdSRBn6LUlOKn8L87OazdyXFvDTyRAOdxWcJVLbbsdOrhviI7KOVDU059PPhsHbbngOr2B
AWYwM2gWKXJxca0/RHCJEb3WHtXMH7vBu2soCRuN/1s41Gz2LeK/3qbrDP9nFcje2RSiMO9bpm0j
IZZg7ZIqF5yqhSOz3LUBQh07vmT6hSK+g4FlRKBC8aEsNtVUS1hcwk6/+j6acPsx9no0jDQfooqO
UMReai41r9oJhiet7BroQVbXXxU4DtbbINZKa58Mbd5tE1EUKMB7SMcVWKhWm6a322FrERXbTdpW
Y7Wr0DzmwCY9tSxHp7kS5IFx25mT+I7nyW/ZmeYndAtS6ntVHN/qluyuZqU3V8WUAORL6Iw+2qlX
3iLAMD6JMi6/NC6ytwcwg8b1MAB+RVtYJMfW7YY/dHUtyNjO3IOeC3LY01nQt3dRNFDNx4oJ+GWO
iRelNi1DTdGf0gqOmGOmB8yhqDZK2ajpEDvm+NNXdttup2ZuvujjHBwRKWl/udE8QQUf61lsrL5s
v6NOWbMbxVA+5u3YXwvT6n7FbQo52g1ynxK2M+s/y9nQbto6ghhcTa266f3Kfu6RWYVgFRDhfCuu
nF1KAxyWPIbxP5BhpbaA7YMXChOdhsPcBvrH3NJ0rFrxeHzWqyb90URqvkuHev4uleM/KNpbM4Rw
G0ugmQXeODjltZsIQYt9krjldW1nxlOTdH210UbhfvI5B/Om7/Qe8p8wndBUSqIWLMf8BjeB6jHo
LbSmY0SqYFLbTl1v+2mu72SGpPOmG2zvMTdcc8BqL8HM0teryD72uRN/DoxSPgFFFN8LDY+ZQjpm
fEWlP5t3qW8C/uwHXW3Kuq3kFgkEaJhsZFPeY8RWo1fmehFSWwlwyJkpZQe/s4bpJooN19+VlRxu
iqy1v8wVzhmcpdImoRmb5PfkRkGFRqRjdccoa43iMbcLo7+RJux1gejok1PWcYL3RkMr30PbNQJZ
Gsegn3tbf6Rl0w87X2rB105WA4r+feEjEDpOLfX+BE2YrfKqoLzNig5cq+3LHCxrOqnmRsV2/zFO
C37fMBZEqSnrPSJKWWk3KtdLAEtlAN5Yk0kBI8upxQkdEBRavBqvPt1Jg/mQBfncbGY5t58itGJC
hf7FowKg+5P2RaZz5VveUzZG1a+swXVsl0zIg2/QR0dYglS+T059lSS/shEdiIeoq40nffLtBNJf
AWs0MxBfOxnd5JKD901xg7MB5DC2qj6imO0j9gJyDIix1KL5h2lJX0E7k+b3ij0fwUEyimwvRrh3
G6XZyAJ7CQLhk1GX9cfKUkI/GEUngGd1nZds6jTK/pRlF6DBUDhTvM+q1P/NZY9IjAM499gNPC63
6IHMAoWCwvxjQJDGdww1dGNvuU1Q/ZyE036g/SCfM0NLk92QOg20LCbGwwZ9iu89lJ52iwOHAaMK
md6sy6AFFlZSVFtRIzCCLJvTOZugifto2xst0G1PdYG70+oyHjc1MtM8BRINYLdVlfXR9pq+pcFZ
sR+LQbeOltPW0IVBjH2N527aIlUhWhDwkXbK/XL8mprK+9Qh5vJZmJ3m3yoz0J5RSEHaDERZH1+h
s4UunJY2mFGUZjvMGzNqCPRIpYkv82wHyJwMBZG5F9mYbVVSqU+CMsO3tOnnG9Bh3CkI/HBBxMkI
WTKdelE/uUoV+RHBTqO8KZOkb3Zmmk23QzuhGTNUWvp1cCPxGWCBHtoYkHTgHRBW39BYN57NpAhO
datxDWntnDzQB9SiPXI/RmjIRre2AwBlG+02p0iQcG9KXBGHOK7lUcOHsL3hfNOwHI14cj6ghwIc
ekqQp9/2Ladvk2il/4wYnD9tK3tRQcKa2z+WiR/d96XVArEZJ7w53cwDNh4Dbx/5ooUbb3stcs1N
baFws6mjtvR3wBtKdnZWuMEBkKsG9zHhetprXdklt76BOQFMu3JI9z1zghed1NDr0aqbHwBCjwY5
fWejJ53qZoW7Q68+5LFVgOnO5zrdWZkHQ6RIjfTPYJLPQggoE2MXNTgsbDH8dgPOpqi/zF7WNgfE
WbXyKjAabvqibSLagVY5HwOBzv1tSZMpR1wjNaxHW5RaQ7aRN8l1UDf6saAqfdX4bozqUJYLiW6M
j9RRN3mNvi28bvxVGU2KhcwgMiiULqLPAylxzzs1Yr+OGaJweD87Ub8B3OXILWIi5hd0WwHcV6iB
3thI3ZRcRsHsHpxEVLdFh4zqQ9xRjoLnDUlla4gWg5qRzwSbYh7tZEczILuLA5mDfhotjYfOmCCn
EaV3TtRYgJrHAYJ8VgDU3I6x3T6WtoXeI82WOOBXGjOGmGI0fFxmzPFY1qXdbIfAt/4gBNvbgCbS
cTpMlap9NKDs6tg5FUtck6F8KI2h/BJQOkcGqbRnzlvkuTdBhqrkxql5F+9av4l/WJpr/7E9jW4P
EU3TH0Y+1cR6JBq0VjIxkq0ZgMa2Vhk8UUFgApg/LqtYiSqAAO9U4+8yKcY/wrHbblODwTQ3iIJK
+J2uP+0Sve3uJz9NsFsI5vxbbWvRtC+S1HM2WRVM6ACBxfqseCtOWzkIJ/4m3K6UN9CEEmMzBTmn
TQwNnnYNj0HUFDL7aRZIxux06ekxjF0uuD3esxDuaWHFeGMG2Q9FHecDyoPjh8rW5fcsMuqDxsK2
m35O0gcxO/jolIlEeUmICSIqUrDOVwShoUYJB/H+jZb3xochGQDga51SNTyRRDc3MlPDNdUR9MtS
mVTW1RwjjL1pSFm6jY0iU7PpdSNydi5Aks85qi39tSpL9ZPcKEv3KDbFpzKNkDBJ0Ufz6Df36V3k
eEOPekOOyGPDE8jYOHqlfs8qwlxAo61bLTzjnESNTkMPB9mNHkEM4nWbppF2GNzJ8veUEp3QKTuu
1HFypno7pf10netww7gC0O7fDk3c7kda2iVCEkiz73Qh5G0G2wKD0TqWn2UzRc19kBYkdlWPe+BW
phrb2cbd0oBfMEE6kfkYOZtec6pbzfTFcwxjIEFjqp/B6ieRfd8NwfghmuoERwl9pCjDldrZG+hA
WbHpxyL9jXQH/uRpaxonLLyLEhMYS3BcsAppNkhI4RDiCH38hkZ/b/Oc18uPpj3y58vOqrHzKjMO
WpmYMnm0ClqakHcmqW2AHLUmkhOTLI517scgd4LE/+ZaCQQxLGnUjOqaSr4j+lx1+8qE5LONbT0z
NnabUq7wrLHoQiSmxo/ZpHiPZ1wl1FeiNnjMm3lur5Ays9p9gqHHL3hQLiwWmQTVdeS47RdlpGhv
5rFZWD9UP1f2wepiLtGoga20bWOX9C+YfKSlSs0FaKBrNi3ocuJ5vuHKdUzCb1f+LuCJ3Ts2fdl9
Htfxk0P+Ux+KfNSmRxRNg+/wh6LfYGWzZwOX926jJgj3WhR5n+JUip9uOwaHNDAyax/HPq/1YuKD
3ExjpsAwxFoy7brGhUmdxwlxDsSOgPaVdTMgcVyL591sjdLZR2OngUag2tfsa1fQ4Rlx8KzvBpNS
5pb34HhD1RNzynJw1Sf401l9Laa+kB9mOY53o/RwjWgbiyPsctN9RPXTk5tJaXhtak0bi9+2nzHz
VJ+n20jLGqg/JJ4GZhUgKze16cSfiOD0rDkNmbEbjdzqN+5kuL8GYRQHsn4hd5FS2mdPWn76AZNr
JbZ50w2YiknCoEbZ6gG/MS84dJ7nx8farsxPoIPsW6sNnO43MoqZucu0DmYJ9KbyE6ZI7K64Q7hz
L2ORClIkUf/WyorSpmxxLUWkKgAArzz8aPZa6znt9Zh7brXr2zq2PubYYj/DGkHAryYbFqiwdf4X
hYMUKByKmZ+9qvOenDTCryQoffUFd9IZubmMxoKEqkexBe2lhUwvWkw9PB3RmFbXP0C865PdrAz9
u9eVzc9aZggKGKZybp0Wm59tYKoUPRDyucUiyUUfgKfDbWLMJIlAdUc090oEoY5zl5nHrjf9bluZ
c/9nWnAwCO0WIr3WemFFeyRmSyj0emf3uzQve+tC1XbVP1xqI6ZNvZ7m60IGN5eq9l8lGA0+txhQ
TAtn/r9TWY/1Uj9XlGNkMeNEARmrccjWevQr3CFRzoXxl9rLqugF6hANSrouzoIRfz0+BZjCGap5
Dl23rbepsOCCRXr/S851Xl0oupwba8HEMgqwbjRpX48VdUUJcKjSQ711rAeUup0trgPukTN1SVR/
1QxYltX2wazxkKUOAqDp9VDZUpXJdcsI+9r62JpT+YHaRbLHWNL4NgTlhSr32dEWBDlwAIc64apy
aI+t7OrIMUJRm3c5pBKwS9RJa2ov6BqpL+/XrhZNqdU3Ay+KHYxOFZrG3xpE1je920x9MoUArOF3
Osgyaqg4jhlkZ1dPd1ofRbShtS4nmfDcod1C1My/4B5rfTVIY+VmEG6u37R+HIXAm2b51XDt2djE
ZSS03fu/9u1HBwBCSxeEo74wTlZrU/gKGwlznPnoCKooHm1bSJ6UoEfN/Lc+Gx8dDBtlfsp5AAvo
N7z+6JGvWfHSkAp7LzP2qGZUOwfe38f3J7Tqs72MsmhGsouZkv7CRf/rxMbCSyultSp0q7w+KdCy
d6NdYWWsme1T5UvYqR3iSO8P+rZSi78iBAJkboE3gTd4PTX43rBK61qFndKNrTBQ7Akoe1z4VudG
ARZHUdShm0ev8vUovij9mVKzCkcPZWq6wPaxiOd/gxS8rB8UZA4LUQ8IxmoqA2QPZEY6FXIZ6OGM
xwpmss38xY7kcPX+qp3Ze7TmoJGA8wMeui48N0pH2ZdXVmirLD46FTqdvlsEqEbSHbzwhc6NRRcU
+XYOJCFgtXbz0GCRm1pz2PPiROoVedW+nss9Q6UXpnXm/KOnQYCDc2pzs65WEJK/MURub4QNZQKz
R5+oBfovNENQHbIv+VSf2+9gQJDi52Tx4VYTa7l6S69saIs0Avc2fZr1jS0zcVsjXLV3Z+R1RTyN
F3bJua3496iru0L3U4+ndmGEiyf8E7afTwEWFT/+fX/QW2ETckXQTTFf73d6XqInhTfCwFfyaDpN
cRCdJr6paR7+vD/U2flAhSEAwj0Bkv16KNUhfk5FxQhNzRhJkx1nK8Q4X4iA53bGooqMz4S7WBKv
vpWngqxUnjLCdtSLPZ7H0XVK5RsBJfrl46Yxlcgv7Ps3E3vpo3CQkf9YuqKrD4WdCrlJZNsh9qTd
Ie8pVwYoUl4IumdHgVPi0UYG5r0W0u/sKW5MhErDNF/YkcWIZEGmsguYvnOjLJ+Ic0zyEKxHMeCi
V9kyiow7dYiNGpu/Nh3+m1Fs+JeQ9ODHrt20/cjvvbpybIRHpmafI8y7G0iLrv9xw1Eqw1oe1jj4
jLfUV4c8PrNmwwuTXHo7N0Nyb8yD/MJc1viPpR2+kBEBbcMsAHawunPtwp8CmkZeOJaO+WC1hUOV
Zw5Izu0K8cY6OcVz1V2X0jb3QZ74BzhY4oAcw6JK/38kyo//m7L+raP+5tsReMGvg6Clk0zfdPVD
ZJG2SFDUlBNdqCxNP342Pfyb/4tBllSZy99cLH1en+JMFFUTYVcZNpNTbimHapvYgzPz/ijnrpKF
FQ1rgrlwml+Posoqpw1iGKHW6LygaSzsyDqjvZs41YWr5FxwhwK0eFNwrMjLXw9l2pRPgasQAVHY
QUUC40JdWOqUDbW8Y6Y+ld1Codjx/gyXdXr96mD1FpgSoglQXP0ljv2VQ5kVob+T5RwiGOweHegW
B6qjAU+sNhfDxpFJ/rk059LclgZPpAujn5k0kF0SnYVlzvquRi8bPU6Ey5sHXZfuG3Tnzr4ypyG6
0kFRJFu88HRE2Wz3Eu/yJd9YTRubWY4MQQbNzPVhqVujrd0XEbV4zp9QRe/FJqlFkuwnw2r0Qzl0
zXMhu3HiJRZn0BCCobq3nbJytxqW0zdO6mJXlMdBWRx1vXHo3Fs23qa0SNXXNEPXZjP6i6NJZ9vd
Yw4c9VuamO6PNFh6aapUSBa36RiJm6aK0RZEirVrd/ag52LjNUp9NrUmPw0pZY7dPMpZba1C2D/0
COmFG7ARdbSxGtAaG2vU2y+UcLVkl+ujfAZGzwOV+jACQm2kKIvNURykG5GBS93qreo/FNWE7ImO
wPyz8HRKQ44fJxZSIlZ7dOyGUmLO+3Ta0dOKsAfJ+/xKzG2LcCW8pU/xWA1UuJmuuxmldH4qy+6+
daMdH/2igmWfdEaJpPkkvN1ME/wmZ+NoofIHM7tpsDD+icCkdVPnuFZvO6GNnzKMpt2rZCaL1nzh
1CcSYjSclCad5KYeavtr0CTUgswhM77gIlb01yZNOhwMSqO+LzK/SDdopwc/8NbzioNR2RSxfD1G
97CuDfmJm8p/aKOiT298VUJ3NapC3kmVoRUyaHqZ7umQWxaamDJRF8LymWBITuPwIoUObtjrDDHp
0cq3LV+GKVviKulk+yRVxxZ4/xifO0isZUDk5z0Eyv/1MfYjDRlC4kNYTyPlOUgABwxy849o37Q3
eum9kHsvvfLOPX/Zz9DCF8AX6OvV8bWQXGCLj1OYO0N5rWSQX9Vp2/y0pFnvu6HLtpBrdKx+LHVD
t9O/CmidHQOrdO7LrpDuBj7YeITaXu9tf652tjtqv95fmDUdbXnkEF3AZkO2oRO4vig8HeEHO2um
EHRW/YwPpHmrFHo1iHy323lMfqbWhIAkTY+QrRehZ2sPt0EhguthlAltHiQhykQvEcyszMP7P25Z
n1UUgmKyqE/zqof7uVq/DkkwjLV5wAIeMXBAqs2HSDflpkZe72tsoZX5z+MtUCY0CEh4cN9c38wT
yDWtNknlcUDbzmYZwAs2pPhAB32swJ9FUfj+iGcuUIppJPaQHrHeW2P0iChOx2PZCG3R/8JdqAS+
liN7hJnWP1d+TDYiCPmFygV3brWW6Fx1fGbDDs3B8KEJZTzBqmk6FXOFYDUomQvjvQV5kmRT+Fmq
W7xoX6TD/745nQEWXkf7IMRtTnyvNav4Xtc6lV+Nqs/G7jTjqjYiG+XSIvU+iDTKT3ptlT/iZmq/
AJqr6ExoxYVc8/yvWght6JZT8V0EK/7+VYizNZ4zenZIUYfFjvts79Zt9CdIu+nZ8mrj8wRako50
WdxZc9+fLDrkwEUqq7z2pdXeNmJOs39Po/j6QAvBnIEJXrtdYmHaOqiuOSEaYjq6t5TRPSPBlGNy
5v0/bzhOORhXdgI7bw29ZebWwB1nh42wfupO7h6HwPlidxhqvz/QmbMLWXwpczE1NBxWCWgwRX6a
dYUdYmJkfk1rVd6YZrZPQNfucTUSF47umYP0gsdfSnfA5dZkfqifeMHAoAv9ibodzhPw9vpippOp
dxeurHNDsXvYQQv8Er+y11sowqwoyaJShoOi5150k0PPCgnpzhCX6idvb0eLbJengkWVeMH+vx4q
GZZ1iwQXyABauqUdsUuaob0QZpc/5XWY5SvpvCQpc0E19VejTKOTWnmVqBB4RvBRp07yFNml/Jz6
if0c67r7tLgdXuL0nx0V7qC77BAye+v13FD/iq1I92SYW+6c0tzVu89D3XnfnLYsvqVeXR5nlaJE
+P6+PLOkxuJkAN6dCXPvvR5WDlXsdHIcKElDyzd6ZCPxur6EV327+4HncufThOPRQBa9GsWXQeCK
vgs9lVX7hgY4LVVaxU9EE/tBCpFfvT+tt5vSWlRKGc1+cShdhfdoNBQXyTSGHgiqQ9VPwRGmSHcV
TEX1/P5QZ1bQ5JBRuNaX62QdrXAucWytNfuwmwv94BgIIcrJtY/vj3JmBSmiMAwwXBvGwvIr/np4
TRVIybbM0PjG1vnBsafgKjfH5JDamoE/Zw1U/d8HtIA3LIwMygRrZ3dVwUhJKx9eeWzHmGb1nn4Q
dit2msrd6zoGEfH+gGfWEQkA6uSU2Za/VgcgwVpIS2KNnLSQ0WJdr05jUvsX4vAZ0DrFV+Sz4Hct
hpZrHtlUOQMNYEvRYJImOIsmvdcHuGRBjDR5NM14WySxeUUx0DlFJsyvThfNP986zJT75sXfERPt
1aHD4BVCsjbN4Ug4uFaotO0U5gGHGOj6v68q74UAx04g8gDGV9HZCiLDk6BSQ9FX2kM5jo8kpu2F
22Zt6beESRgsi4wvQYQG4eq4BTKJeKq5eAp1Y3VQep085oAnTp3vZx+dFtDePKEO4PnYR7dSOLup
qlF7B3J0nOg+j5sY18FTDbIWO1Er+GrWeF5KS2/vRU0nX6U5mm915oPmNqMLVLIzOdCiBYnBNuoO
ENjWgPKiTmbVMyBUl4nufZm3EjMQt09/wSCHZQ6HCDRGlQpd3o0tGLQDtDDjj9FGkX9NyUd0YS1T
oCOmL93x8f1TcebcIzRCsZEyDsTH9XYdXfRt0tlWkGHdZDe6SXOwRkBPiYcvaSo880IGfuYBtDRc
aIcum5MhV7dfaQ1wE61chUUDPg1dshqwbSbpvKODVd+baQfgus2C5qPCdC+CiiSrgyUyWX3oYmH8
QDVc/aYDD5xSTTL42nuSUsC/LwrZFEx4AiLKXKtQAZTK5s4KVKg3CW4mY4SY8qSe1JC1ezM2/iMz
/v+Vl1l299LRwA2cRjv35Dr2dqx9DPIpNGe7OVVy1g5NJJIbK0j1B6M05fb96Z25vBa1TpAF4IKI
9ct//yvWRxLZYd1D0sOYpmJrepPalQgyb0EpJhfC4ZmhFtohFEpaDyS7q6l5qYaoYqzsEKc5nDSR
KAYw3Y7XGraHF2Z1Jr7T0iewLyoesL1Ws5K6MOtWmHboN9n3bkYqgc5rYP54f+3OjvLCe6bCjXjk
avvC4XLRAOKZZdQmviuUMm76trWe3h/l7bLxR/tLI3nBwCIj+/oLQQlYVLEjK0RGLQOugvk8RZtm
MSj0L3SG3k4IG3iwJpBdlut4nfPqde8MUxKZYVklsBhowm7MuW0u0JYCfvDrnJd25HLwFyGLhYz3
ekKu0kd7mHwDdn+NwUt8A6P2FhNRBKxalWxzhfdGb14iqZ+ZG5kFxUFu+yX/XF1OTjlrU25QxC5z
Ue3aqVM7idTP7v2P9Taztl2fmgk4HOh83IKv52aDxkLInZa1mOyUWkJ9SlxL7rn+cyo6xj7FQPVC
gFpPjD4XsRNgCVcigXsNmJEpSYOZZcF1jZXpDVXfYYeOqXvhRK0/2jJKQP0CUAm4CT7c64lFQNRT
w5z962LKZvCWbtp+NyEm3pWm2VFbxpLhrjJTJO2BX1K07C9yKl/vmv9oDxGEqecBPljr4TRtBGG1
CaYQ96PhyXNEcdJTDM/f/35rGtrLMHQcMMOgMYbCyqoONcU+0MZOTiEF14gqIOXrfANMoYy20pbB
E3jR/BlspfVYZ8oWuxq34BaEUupfVdmMid8wIZ5+4ROvQsDyo3x7IaJRkiNLc1cpT494uTIRDw+1
ybG2cRd018ox5ZXVaPqFBTgzFA0PPjYlYVRyXtbnr/sAHGYNjqwZwhS92t1kUh9L1DyFo5+4f95f
69XGXWZF2Y16yJLNLUfz9ZZykJKqIzzpQ1TELYo9mOYE6B9cmNAqqWEUejgcR8483SRi5OtR9Bky
i2VPfYgp5HDMx0U6s8Z0c4Awd9+0lrhAlzw7HjRGGN8EUv5hNV455uZsMZ4OvGM3TXW2txReVJqw
nd1gwBh6fxVXEYf5ge1wPc9C5wM9hHX1pZcu7saR14TRpM87y6/vh9n43Fv+46TJj6CqLkWCtzuE
5JUt4hK6+WjeakGNNiuDHK3DUBWIOKI52Iln5ffVcchK/f79yb18nb/uCmbHLrHA5VCkJT1xlz30
13aMWhVhc0oPUGtRG9zYiQHR0C4qwK2ybcBoV1LN+WYMjDS59qZpwP2tMRZsnZ9a0Anl3D+Zqpfa
Nh7SAAXwCo23LSppZXwVl50GkcARBu3oPO/Lre6ULrrhegSzugbw6+NYoOZyA2MAIHiq+bPaKUgi
0AMc1RSbZDBVsdFKCCxbX6/t5/dn//aAMHmX5xtyRSiArTuBEuGbrtMCHQmwrj4W0Zzj8dH9s8Dg
Yt3OC5Hzzt8pz75eYjv2ZYmZBd3dqpl+FzNmdTFFsU/vz+XtrmEUrntCK4hyQPqrUVRVajXwwbBr
C3mTC3p40YDrtwCFfuHEn1s2uvsv4LEl/1tNCKfwvAIdq4euwvjQSpJ2a7lwZt+f0Ppx/7I1AROQ
Ki2dca7e1zMqkGkVOmoSYWLBY2loEEOSdR2Fl8EcO3tPqvyZnzLc9lqKH1xN1uF1F7U1zk2W5h3G
opROuCRWvwLiWIb4X0XfhFfRVYaLEgQR/9Ir4cy1yLMeTAONIBOA11rBw4znWc+r0ggtv6+vpT+h
CZH6nboTuAG3cGuBQ+DZaJefKM0ZuM/NACBwwWgQU3eLvnPvrTzFxfz9b3B28sA4TIRAlyrL6kub
Nfe47IUR1vFcbgMZ4PwYgD/791EIeWT4FB4c3kmvP7RyWqvOe1pTiOF1mz7wxJ2cLevCY/jMXIim
QKzQW10y8FWCJYYAdZnJ70PPzcovGvLAJ1mXl87Gm9vpRcgG6CttL3Ci1mourlb4XVUvYMcqi7/r
pel8o42KfQ/b/aGnQvuvtxMADlQDeNOaJtUOb3UbpjChR0SWZajhk44opfDapwS0/NdksGBQQs6E
nJdcemG83a7LI5MkH5kXqsA0WV9/Mt1TPvh9wI/wBGUIB6zRdygq6vdtroYrvTO0GrZEmtyb8PZP
rWENnw1zRKvBior6qM/WxebXshVfXWSIzpB8IODKPl1y6Ne/aDRz3IHz3AoDabs1JvR2tyuKxr4H
W+GdGt0tblzoNDcY6ujXc4MECyhKzbt6fysvxb43v4IXCk9jdhpp9Otf0SHmwEGqoL4UCH9UnrDp
tUInuBJ4pOwbEvyNFlvOD10T2YWi8pv9vSzA8uSzX0rKL2W9v25yKygRU4hGC2tUN/smpin+UWjJ
w/vzOzMIL9ileE2NQecOeD2/KfATKEu9GcJvQ4UxEjqm3Fbl/PjnYcBO+oRC7ma67Ku4U/E+mNHH
NsNRpPkz/RvtmieCtv/nUTwqhSTIS0L+RoRz8rouHpPSDN0uzT+nbVNc6YiqXiJcnFkzj0YQJ2Z5
RL4BnZpaVpc5cjBhKjIbVqaVYI2Z5Lt/nwzVi0XH2KR94azCW+LzKu7K1AwbH0qzq5sJ1pNYP/0X
o9CL4ZFI0YRk5vX3z7ymMnuvYZTU9k+8FPtdO/v69fujvEm5SUbBwoGSXgSo35Qt3RLKVlEMVjik
on5IgVV9K+Co7PQU3WJzLKIb+hjJhVT4beQmfji8yagJAg5bvwFbb5oTU8uLEABqEw5D5n4mWGnH
vgSFGnmaeamucCaIopEKNZJiNRwyXhevFxMn6zga85hSepfKbeo21U0O/h4E1mgeA3Ru/E2vEufU
zwB7A7/B17jVxmNqZM11EaH7duEeXntE0svjBy0ig1xJlGLXSzDl5aLr0xRh444FxlGyrh7ctnQ/
VIM+/vZN6d75Q5GXe3cQUb6zgL/7MHT17nur1VG0g8bXJPsORYsaRYOhLrZL6vYoMWMzsLUqy+zS
L34b9bmDgCAh/gDEgCTi9RKCYlVzJ1BGzKemo6CWiA9mi7wKhg1OGNXJmO27bpJ/fEMFW1GM9NcG
tIQv5UlLWH8d9nlCLR+TAuJCCVgl3xnKjW6VFXXoSIE7rl743lUf1OW1cMfUp1Fv5eW2CvT2phJz
0qBhO8fDhWj25gFAmHQweEAyaelnrTlkQ2ToQ4NNx6lxveFaJDLYBaQGm0Hp4sL5fBvRlnjGaSHY
0MZc37WTCnIum9o8afRLrk0BC7ciJfovRkFTkW5OsHQQ31icdMiHdBAYT+x379DEY3MNkqa4ENHO
LdtyA7xgYFlA8/UOkrGeVKnSrVPSere6EfyEjw2LUTTThdTgzEDIaixVElr0tB5WA5kWCaHRFuJk
45J9kiUqPr2vFSe0Hf68Hz7PfB7YB9R/2Q3E0LWUV5A3MbTOPDj5WtIeDAz6tknsX1IMOz8KXXme
m2i9r8EGiuTCdCJugXh0wY52QbTpC0wT3p/LmVUjqwFgSGAmKq3z6cppGqQoLf8EstTcNE1SHxPU
VLaGL/x/3wkMRbd6iYDcpKtwjKEBnm4q8E8V/MufSdP98FhiihD25O3+fVZk7NyfS3+VrO31puur
tO+0OPVPg4f4ud3Y3hW4rvSDkeFh/v5QbzNScihqZRSwFrX7deu/MPTas3MlTkXbQq+GmvKYUmgl
a9OwUMVbow/7ykt2skuj5sI07bd3KoMjce4vHbC3rWRE3TPfiStxkg2woi1BuMq2KJ8H37MehOW1
UST296Cvim+qhhW6iAZqv6sqqK+T1Nep6bEpHmkcoodkmAmiU9Y4luNV2mXND7SlcEsH3YUfkV4s
agcG3q4fes8c2w36eih89Dhk8K8jU/5q8Q4dEdjB4mNDIxvRWb8Igk+YiM/OTs0+djTV4OMaPmrx
IcsG5B0mh2RwVzdB99CYiBZvR+FFt/z/8bC1faLEvulr/QGfTlPt8TV1vjddZ31J467JwirSkLdQ
DdDkCx/0bXJEJYmeG8LhHrDHdaLXgOgr5lr4J6sKPuV19RQkqt0MpfaxSMVHLe4vvDDPnHMw5Vxs
lGKWXbS62ywUXkBTz/7JrUksR+XLE4acyYWq7rlReElSfMdyjsxv+e9/vV7A4ygvX865zBb6vsB1
NG0L70L/7Uw04a28eB3zNF8UU1+PYsIXifqRuQiwMteabcmPdsm+s82L5+7cZyLeUzV6Wbq1Cn7d
QjKQo/RPBRIUO9eeyluKHHiWGm6XHCmKOldVBzHn/dN+dhlJnT2uTKrxa9KKjxym0HJimMj86pAl
cbdBHm68MMrbdGexlFouZp7/LOOyzH99rDmdY2sedP/ke028zXAWvkKKZLiuZTt+RL8Kp7/GkicT
AcVjP6SXcPVvK4PUqaFw8AChzc3WXH3GtnRk1U5lcELfuduN1JYPrYjMrTEuT59Z1acqsDFfwhqw
HrrkLrCEX144hudWmlYuv4PLgvfK8v3/WgNkv0Gh6FlwIu8DyGd2rfyGAeolCv25HYsLDnU2PGro
QKxOX95XYhiVzTBzE6DcVoP7zLzE+uBpdnChQnbuswKTfHmL0ObUV5/VyU1RJlCBT2aliefc6OX9
iF3M72HKpqNl9ZgdD8OPuM7NO3TC3J//vHX/h7Iz220bycLwExXAfbklJdmi7DjpJJ3EN0Rv4b6z
uD39fMzcRJRgwsAAjYGBlIosnjrLvzC0pttL7bFan2xeKtrsUW6MQgTT0OVAdOpeO0ZTau6NV+68
OObUpGEENKr/bcdMj7TGXAWggrZu5w+KRGeDJMr84/27WQkZ65QTCajttZvAMKhbTL0DLa3rCyor
iD1K8/09H4CzTIx/YSNB9m/yiCkuC3ccnDCQaoH6HFiCQ4nKzvHtvdy5xSF9wvqEjGniirFp+kDb
VpCnsOygTMjGF7tU/0tax/3YlF38Be2b3ZHinUPPxJIWAHtjc7/Uf3/7tkqlsFH56Uktp3UkQ2sr
GCW6XZEl9ubRd04D3kx8YNqvvtkNek8N4zjVGicY9N54ZKzinKln97q0dzaERDxdpnXEfPtlxRHG
3gUyjUFpMuFvmtr60PSxe0mqKvv69su6c+/AVwS6DYaA/tl2XDkj3iWlzbNz0PxDecZRUGNq549Z
LexHlL7ULzq6VTu9x19yAdcFMMXv6vKgKuR52nZWkyOKmdDytAN3NspgKjXxvHqX/aw6TX3KnMYe
zwN6EJ9tqdrCN7NucMk9AX+jktjpXjtp1nfG+6vQ0gxtz+u6cfkx9VXGMNm0QtXvZa78qRs2bvNO
LfvokGdhz71KX6D3gNVMrQeJ0rQeKA6cJ3fGTxtxC5lYnpqV1g99QqrQicvpT6FbGZBE3Ms8ZYiK
B0SNmtkbpkiZD2+/iTuZN1fk2hiAf7SCca5viHiaZQj7yQl6IYsHBI+rszS04lzGKPxqmasGGQY3
lldUifn89tJ3TjVLk6sBxgFisVV3qPCXb5pKdYK5hHTR2JkTTDmq32+vcu9Ur9xpCjMyQxiV1xvM
bK7VrGGDulnUviar3EtBN/m9Me5VMfeWWvM2pnAuHAh9G+gaJBqzsiYEyWl5jNRMHtUa3qLZ2uZO
jnjv2cETcCnTqTvRrLjelURO0ilDaQcO3ugvQ6OZ3tTY9fuzarbBM1sRE+S8m2LTEFUJU5QKMJJT
+9i2qQsNrnt9/wsC1LkyAYCbUtNeb4XELLHHNLKDyo6NY6im5tlstOIhmzR1p3u6paDTO1zF7hll
AWMCX7m1iiU8kxJOExGgj2cfeRsd0EDzlFhRjdZjhwLaXEVwU8vHQpOA3OfLVFd/vr3fuz8CNRiS
XxWtacqJ6w3XRdSJeiTpxhyXKqJJ06NRSTT5LPyHVibjQbrWazPJ4pkXK87Y02QPoTN0yk52eO+8
4gDKVIFWOd+fdv1DHIMSWywJBf7cJg/mMOSPEkqrb8EHOby96Tu3MxkwHRgGjnhw3uxZDd2lRgkl
0DmvPgPW6HM8Fu6jQjZwMXJrD2V67/tYw/yqgUOXcSuCU6KVBwSPk7vYZn9y7bQ+uCpmhm/v6v4q
6NLA+OCL33ZUTaW1+xQBwoDi036sB1MNtEJrdyLYvVXWEEmiwbeOpsX1a0pMfYgrBl5BhzuGz3gm
oYYw9+ZM965kAKZ87SQzlCyb/EmgFBslCOsFNiKqD5oWGn5nOKkfLZRGrTkiAFiU3Q5H8fYEgueh
luZLZB50A8e0RhPa2Bxbgd2hWzrYbXywi6zz+HT2gvOvJOn69mctItkqeIIOxWpm/3stJPrRFo6W
mUFcD+jLaU7kaie8y+ECaDn9A6+u3OxLmw1Whn6cxNO00MPuyZShYiOKm9Ob15S4eIiMUdFRo27q
5uhkpVF5Q1ci4bMoYjC595G/efuU3X47SCMSfUlrAXc42wApdEfECapygYkH4CuYlvp5NIrlccws
dEBbE9Ds2wveHjgWpJnB+Gxtz245sXkiazBdjRHMKwSwl3p0niLT2TnWdwpkm+EsuHNI5yv3fBMH
03EZnZKmd9A7Ea6xiPdA4LekdrDmlrpYy+LzZAn3aDqFHeRRNv50k3aPtnVvr3RR6X+sOl0UQden
wg3TMnRT3Qj0wlEepga1gA614/c/UK44lE9UHLjcbTQa0F/ARzI1AxQPHb8yneXQGxh+vL3KvXNC
LsVdTfK5ouuvtxIC+xFDpFpBNCKNC9rGPBEhEekjBT9RTu6NjO99vA70qZXNz+e7HX3Eaq92uhGa
weIiTtFNWROMhXBegD7kO6n7nbf0fzQ1rT1QcNsQiA64nCJkeAOmS3Lw+mZsYFMZ9Tu5ieQHTD0o
S2i/0c0g99k8Qq1FQhbh+QBBcv25M4CFpCL74+33dBtp+cehkDALpC+F3831IuWclxz83gp0yJbH
qpQMJiARPPV5qB96dOiDeWmNnVTutm3CgaDm4nvme0O36HpRVNyRNkC1PAByseD7PSjyz6Vt6JRM
A+IbGn9+EWM3x4dVQfk1nzWt/fj2vu+9ROIJYDySHkzbNvu2nDBp3W5xg3EejM9NrLovMBn37rE7
p3INKquMG20TJsTXG6WMrFxVuvSiRuOzIzT9RUGZ96j0c7Xzvd3ZDwKgfGzY+5C9KpuxLqMYE3p1
GQYNaSVqsDri3CWcunc/NVbhsSHqRyd9GyVrreqLJo2R46cc/VhgEL/ql7zbIRD8NdA+UJnIFBIF
N/VEnhgLlQTHw0IH9YM+ow7T5Wm1U7Wsb3hzBdPFYHZFDg7GZAurV42U/w2WE8D6aR6NLOoeiLbZ
xXJTendDMz2NraKdtKE2zu9/igCVkZUgS6MhujkV4+Is9AwzOl21o36Qet1CMxmTdu/qXP+dzQ4J
wBZUMSjw1JzbXI2Jc5Ej335xEiQs0Yo3NM/NGvRzFADChyzOkLpHCSV6/1nkJCrYLsKkA9W3WdfM
rDJE+r+65KWqHWPEo/3VrGMnDP/iMm23t5LgiMDrSbE2Fa5l9LMY8Oi55MsMJ60tE8HJp8Ufe7mD
TDgixjrCzJGu/WyFY/yhTHo6eHLEO6c2HaSJ5qHMMWYSc+V4zLfQ37WUpk48crI+e4zyJc7gXs7L
qzAyLBGSplb004D5zuQjWOp8ASehK0cVQ+nQnxyJDU2PfLZ66p2iTn3GzBreMDLW/lzCZVJQG7Qw
2JGEw58CqEp+oH9oCq9I7EThjcTZ+LFh4q2j1xtV2XlKwxbpaiPBJiJLLOdzXil97TUt7P9vyRLb
o180blgc3FhVXrMZgTG8egpFPiqizqpzP48VdkRcUmDwEcrvjyC7C/tY95APfH1q5Hy0py4sIVQl
yWtkSjU/VE7f9F4SRtMrpFB7YKPGoPr2NFafQzTi+4ODCNKLWaPo5OVTpz8m2QIcPbE6QnavDK4X
lWr6rUvaMYfMmhu0xQstH47czdb4Ytil+T21i8F4jsIozj0TLbHkycgRffNFWdQ/Y9X5ZIMwc6Bi
VvjRCHXmOk/y/LGycj32erV2Lb+nVHNPDr4FD9gfuAxKI1CdqI3n+U+9KMRlac1wOoAdKVCIWpLw
29uf8K9UbHP4VkQX6AdnhXVs23cOuusyTjE9Hoa2/AN8UPjsoPr/OZUdDjVRLPszOgbjoy3EcLIm
0Z10KawPet86AouMCEMchMM+q0oudxLmuz+NIE3WrNJfoJl2femosup5+uV06Qoz+4gZuQZRdMCR
SVQ1DjBGKsPuZwtOYD4rGf/H64qsr17CXGacZjsv/64gb/8b4j3YerqLgLj/9sO7vatW6sR681Pe
Ae9Y//5bs1ofucWqVspLVoRK60u6/B9Ms672KuLb25d1sAhDW4tgS/l9vY4i68gdU11eZFPa564U
6idokdqJNtKeCdsvBP/1eWAtizYbGn4mLYNNvosNVFcpqYLEQ4xk+wHO3fDFHaIcNXbkdvOjO7vt
ah3VL0+Un8zDx24wMTZo3a+aU8WzlyzkrAfMF8sPUykry+tKGeLXQx2MIaYzN1/ywXSn49w5cbBE
aTl6gLeTFx0CocFovnBxT1ILtM0n3hm+HWU2vY7SMiefaVvUBk63DK6f50P7Tl06ElUUBVcMHB6G
FMPbLMdaJplakPovIwHhoBVZ+bNO+uQBHbbyNEJa8e1ynI5vH6J7L3eF3wHb4e4mJbl+ubqGpR/p
A8Y/WakFNvYrT+B6plOaRGKn5r1zXgFU0USFZgBsbsvTxDaPaKnG3YUjjYPOooXnetCGd2cFdKNA
VUF4xj8Pdt31hhZIeoIufAvpRa0OY63WBzzH9MO7H5tFvkOJu2YEpL7Xq0hDrZJUTdpLZg4axFZH
+rKvxmOVxHuF5p03BFCH9BdRMUqZbRqQ21Fu9U3ZXgSmSJ6SKYo3KTATm1K0OxHlThuTWpZ0iqxq
HYduZ8toajUJmvD1BfoghnF56hzNKdL9WgzxH1Nt9p8YanRPMDaT1AOVMixeDfL8GGHItNNKWA/e
JhIw+1ubI4ArqUc3T5jrVvToFrYALEUTmKnp4K+BkRYdHLxnaOqiXFAXc/SYEy+OiuzFzt107wcg
57Q2c4l5N+1NbaggGmC+c2lHdTyVnW1hFZFpM/YcRSn/EsJm82rnnkq+q1MM7H8H7HD7vaztoXWO
QgrIhGlzAYnampYKbtjFqXH6KQu5HEcEv3ae851V1kknol0IjkJQ2WSZKX6HXasB39ZcqQLcMNvH
0lL6d3+VK66XESTTJgL7FjiBKsKgzRSgl0qR4mjR9/YVdzeC3tkLaDXGAEC4mXlu58XwL7IYtx/9
khp9tSJRMQyLVbGTMd9dhUjGPJXJNEXc9bfPFJLGd5wZl7hJ+vOSqOMfKZnd3rV7bxkkCGilruAE
pP6vl8l7tzdbN9QvfZl1L+0QR8/LlO4pyt1bhSE+J5yXj/7WpoNqV7WdyUjolzkXzJtwHXuRYlI/
vx0uf91d118zHPYVjLzq8d1CavPGbagFE+NSo3wpj3gQiU94mrgokPQKaLvO/ThPxeqDV0zHbh7q
fw0xYqtXNEl1jLK8OElZ4NGWIt0Y5XI+YCtlH1uMzo6kl8I3hrFCgdKIT2Mb1kc6ceOzNjarqiGg
IFVp4geUyyL8o5ZkJ2jexmcm3tTwv3QVgCRtWgaDrZOl25l2YZoww2C10b5KHCzW6Bcd3n6Md5ay
KeXXBIErm2nX9ZGQVTIQhlR4T6PrvLqpFfo1YfyrFiV7vg23RS9boTdN/5524A0tcJlo2U/UPpy+
uDyS8qovNay1L4haxnTOzehniZ/wTpS4tz8QEdDGCXcwMNaQ/FtGGyJVPVcJuqV9PeePy7BK3kJk
w2FmUJWdvsWvye3VkWT6CWBtpfkgXAjV8HoxvdYEXojWeCni2vq3dFAEPssMSz1/xHgoPJoiW42d
8BNs/NAaiSWZI+wjXgXIKyGOu1xAiOmv6CFY6aVzS0xG20XNPEDp7ejpWocPKHCS8GcfIxF5IPdr
Lm6WCQWL06prjqOSU/zVpQYtLJ2p6DypSc31cdbTUcBr+yjxy7FrXV+Yg66dcBmZd7qWNx8/1Q19
odWOZVWa2PJpe4VWuZ2J6aJjjPcRSMhCYrvbjr95qxAT4B/DqLUgmd4kMKFQ0q6EiHAxG0M9qSks
mgbWwqmyjF0y3tqs2LxU2nY0RMHVEKK3/bvYVnrXFUaCmTSO5uCkuoOaq8lD0hha4lvIWn9U2nE4
p0WqHwUCsnhRIk1UIZuwc3vfkmy4vcGOMw4G7cU0dnO+4mRpS21K0kuj2N0nKnuMt22gv5fCVrPU
i4UTlQ9V2Zn/tI46fcWc1e09ZamVv6YZNWy/6Bm+eu8MIPymVfyN0fxKNNqWGH0swdQ6dnZp1Tk6
5v2AmvSEFHFGf+O92f661BoXoWsxuthK6ODELu0yd1hqWAYvlei/pIae7ETEOycYKANMep70Wgqv
f/8tYkBwwy+NwheNhNz2VJnjXGkXe/qet3kx/TH0z7jDwF0iyr5JkgC1ULA2c3rhTk6Tozbo8rnv
+pQ+FFq66FzjomqjROZGP9xxMZEZw43mnzmb688QB2bjvTkbPwc8HONV4O26tdUbzYqRG12I7DI3
wDdqHGMfpr7ZGy/ce7bri1uxRGTBxqYxqBQF7qKYgl3CpRmOlNfjGZUuuROH10e3+WKpNpBYAsvq
rt3OzRt0kc+YtLC5AKpPDi6l/BHgfndGnqX0SxP/wXd/ArCVAXoDqSO933aN5wQ9uMVCVUOJZ/Uc
oj1xbKel/GBgAvzeRBGO3VpbM0pYmezbBg0KX9IZFwVOn7a6v4VuFeA43u8E8XuHc3WRBPFpIKBH
0Lt+gto4Uf0ksrmIWrpwvjqj+Bpl1pwf7NmN/tXcKn8wkCr411ZnGzvGll6UJ92pbn2MXNRkJ8bc
ZA409DiYDH/BhHCrbS7xquqtvMmnAmupqTsOcPIcH73O/qFR3SLxJGuCetCNveL13rrcMKtcAvha
CGnXj8FxekDRrsgvSlfbZ0ePsoMYpeLXcoEBgvlb86QKypCd86Sv+9kcYIj9RAb4/euEdrPfcMk6
vEny8hJprcL1bw+gsvNQVT9zqmNsP52u/zjQ0BR/Rk2c/4NcBHr1Y2xY/4iiKfOjmZXlRS0tzP2S
Foihr2dx/soustcll/JTJpf6AUPuyfZ7Js5gGIbesTGdT9QfoPuTv9pOQxyC6V5+EJWSFY9WU0Af
6utqKfB1nNLZA5U+Lgfyq+yfrnBopzWOniNc2Qjz61CWocLPhCjjOfPsvIAvCs9KPeJr/Pa3dyOS
SCVvUWnCzQEXhqTVJqTAxYGLCXfvbFdWKnHh01GbiObCONOJxeO0i6YHp1na516O5RcVEG6GWL5q
/Ymr6+iTg9kvLc7uO6/w/8o2v71D99fvQsdzLecsWJSbIFRZIiH1VMNzWEvx2YwSSD1QGK3QS9VF
6r7do2Ma2IXBm8gBz+Hg3WVwpxwpEYthPuNAnu0i0KGYvBrxoe+NhAM/yToDlNKbvR8JrbAO5dgm
f2Vu7H4W6Ti5DwsleaDmJn42Eifg2ktj2a0u9K54jmk7ab6JsWbj4eOt4MItrb9ycg4IskXiWD59
ARk+woRUzliQG+5JiewUmZwMvvFjqNvieeqiECNVG6FMfFPn6ivjBFfzZLqE2L0qMXbmA8fzoExC
jbGxTJfcz0LHPqh62lUHXbim8FtlrtVzkZr5Y9Lo8R9MmNVPDOrlBy23cIGfjMxBfqfO/qMdonce
uTETlySvRHIMa5Ebh9ztKtMzutbESjuRLryXOsk+10aoowLe9JXrFVqCDh4e6XJV8+/HwKYVkTFK
VOms012ylS9WgejEk7Mk8Ni1zhi/Qpc2M7+oDY2+L5zbH6JLZOLZuab+5Zhd+axHcEIwc9bAWA1O
0aqoEjfWdEHeZPnPjHL9uYyzOj8kjEV/NlhEI/9TmcNzoy1q7ldWXV66XJQZhqrMUf0+7UHoADdy
fLec0++YZNZfF3MOX+tQxrVvRiI/aVhrh6e8RnnWDzu9jBn1RI7uZY4TH2sjUiW9K0ynDjR15h/2
opv/AhtBbqkPh8nwrXzEhzaxtenkDmU4eFhp4wqNbUb+KY+xucx63f3YZRCjjpOpib8rJXQHD0dz
HcvvIc6/dgB8Bk+X/dz5UxWpHXTq3swOKjb3L21fp/9OGF99N1xZFkgNjq15qCYFvk7vChme4HyT
STkohQ2+KpXlNZc1WTROvu3fqhMV1OR1Mn0tsPwj2K1eJ4dwspfXmfsp9dy8ywuY8ohMAZty0aSH
Poue2VLreo4ctYg+ogq64GijgkQ9tlWRx77Us+pZOln1ZTImU/o23GrssEORDL5Ay+mvSE6i8rps
yD82c7u4Xtqq8b9mJVXziA+wHvp6O7b/5qbiqAd7NPT/cBSupgdVFeUlBgZXHhO3a//LiiL62UXZ
OgqAPVB5airUb6kRVq9m7RafS3QYY78rc+3DVJTj98K0+i/9gM2HF4o0a/2pwW2OyJClNVKu5jQc
EzROdL6cqWi9pBrHzz1kyKcUq6zWM+euSb16tsVytHkTg+8UUaqf1K4Ri6dPFRabQmm7P40kyX+O
mTHJIya+yofGLebS7xyj+h6FTdl4SKE77RleifM3kHbnAyTb8DN+L9irw9PQ1dOAQFZ30PUmk35U
T2MKjaXJIswtMPR7AjXJ9CnCc/aDooyTOCi1C5Um0QhzSdzaP+xQzMOxEGr2Ils1XI7VoA8ZYJa4
ng68zaw6CLe0nkPcQH4sg/7PiFdwzSMrvSUz1+uMc/WXjapN6s9aGXXMGhv1YwI98itCzANmwkql
CY8RRxWdBEbJ5ZPZRMlHvKUjvKVlWDQetrT4EzTUY9/bXNH+GwCxtMc2rKLPc7K6uvd6gdBQhBfx
N2yo6f/OVYzpXWwIYXhSuhyXQnXSFxELsprE6qOvZp2YtZfpiYHFa95G3yIj7j6qGYfmUCYuWMjC
lfl3GSbuuScA90f0B6wFrlyNxpg12ViOi6SuvNzMm69v34abzJdLBz1Y8qNfqrC32n+IkUFcmGY1
cJzlCWa79WdnxdUp1jV5LtXY3slGN/nR/5eD37SWSjSQtjJEkxw1PQo7NVDxdn2BABI+5a0RfoEo
ax+o/wzPRht0j0a9KSL+v+rKrYQETLa99WBM1XlEe1lXA3tR+6ABh3qShbk3Oru3ysrYRwR0vcW3
BdHUVFWniFwNRI3azZiWnAcozTulyqaR8WsvTKlBgODehnTLpqJPc8MplXLihWFke4ldbfGJpzhl
9ribvfds8DGvBIrVXWSdhF4nszGaAwK9Ffdsteb8MIpYvvZJUf7TYL3woY2z9Ofb690eDsxgaASR
CK0KUtvO4lgYEjqM6p4deDF/F3bfPWA2XT2bmKPr3ty3RuKNeMfuCMbevjemZ6s/7CouDpJ380Rd
bVzIkXv3bEKb9nSRTq9xNid/v7252/fGKisolakjtgjbEUcRjjKclJScFrgJFtu268WDXOBqp3si
z3c39NtS63P+rR+B0U9RZKPLe6tQFMxXxzZVz/dA/tuSj5PIRwzwlA4TrQDEI66XieoMAjugk7OV
1zhiKST2zxMPTiLyhCkXV7RiJn41I0Xu5UbLNeFkqxwfHWrjpctnBFLefsR39o0mAciX1b+Aale/
/kHc8UrluJF7TvppOTuzo35CVE7slJa/juEmT8dAiAnCCp2mS7y+6d8eL/LwKmyy3j67S49zWchQ
KTnlcwI4JGnU5DABjvnU9iUW5GZh0WQli9RfdGVUJhSws+jvCl/R0AfCDFUEkoo++kYzCgvLOXzP
z2puTO8/4SsAn3H+L2H7rabmFCK2CnzBOYumMA7qONuHubffH//o50EjYOKNNjHH/Pq5ILKhcvnW
5nmpktEHsJb4Sa2FOy95i+7+FQC5OBDIwlR7bbJeL1OEMjSdNtOC3IqWD7oikktDt+xrVtuIICdR
FESuOXkFufejFg3NAQ2ad9IL1t8ANhmWLgKs6NluJ+8ZQ9EWEWM1kCVe6ak7h/92SYGGrymK728f
6jvlKuBCrkraGaupxHa0kympJZDUUwIzU/iGgJXPH2BNGN5oh/jk9UP4KOokPSGCUQQZTcCnydJK
33G68sVtsuqDrVfOf2//qDtZwwrUQAMN0OUtL7tk0Chiu1UCrZHTWWly7OTsFsmdsMZ1QAv3lI5u
gycXEXNhWiuETtXcfNlW2kspRLsEcVfQTHcLA22oJT0S6PYE+W+s3Xi3OLBjWwOIGoK/tYmeDFal
AZ54ClTRZhcXuuopDjX3QZs4aXimJv48p8WRXuz8bA34+YWQrs610Y1fIiZGKIKZ1NRjlH6pZGf4
s5q6e5/AZsCwHj+iD1M+sK5MZ7cjqj6NRY7zdx9Qb4K6m4wjKgCfhVR/ilE9O0xqzXb6WsV97ole
fRagBI9vH4DbUMsYZeXl8/J5VNteRRljCNnH5hjUOaQG255nbwrxznx7lTvH7JcqPXrc9GZvbJ9x
NZ3SRW+mYDFC+dHQl/oT2bHqt1OVnDJ0o3dyq3u7WjtD4IKM9RrZvHosFCMYFfoUVGkmvmglWNJe
ZGKHm3R3FWTc1z4PUpxbOsWiwok3J4PugrXIc282w6mtO/n57Wd3ZxXggqtCFfNFkDub21lWcF8m
JH4D0y3Ng6AdiZixlb7/HKzSX/hYAXVdJeKvg7GiA95MUYsKisqSvpX19alTq/e6qKlQhYj1ZKHr
NwkJ5XqVqjNFCvRABo2phIeW/uKDnRilj47gnlfQ7WMDY7g6whPg4S1rm8dW5FXaikTXglBGZTCL
klaDNOOdg3Ybz7DqQ2YPw4pV8/WGCGXGY5LZUg9q8tHnQW2ih8lo5EMD3ubhveeApWAH0ROG4YLy
1fWzA7/duXGBMJo2xNZh0KrS19Cw3kmKbr9UVkGDdRXQwH5P2/S9dWOCRzqzSt6q1uS1w5S8JLaK
9BZ9eE+2VbLD8b5zLbLiyvFWSalBqG9OnqE1cxfOvCibLtxLM3b5pYyr+RxVcL7nSooTKh2CAVmW
vDSLnP8bipmOIfOYV2WUGVp1efrH2496ywQkLvOYITlgEI6Y700HN52JiPPcaUFXxubHEg+Xp1hp
+wczWttjdu1Yx7ZppsOotdYnhve1b5RaGh9yXWcKr/Tq+KEWbf09GmLtQ1Lq2Wddn2zPdrvu0Cr5
nrLFmpBdJ7L8XAwcwQ+uH/EWqWSLzJ2mClGLzES+UPZ6+4PbzvmowBh50FbtkU6sLsSi2jPHvHdc
VnTfOtVbJcc2h7IzkLDpBS+P/Nh2PLK9NEhzDSGnKDKe82aoPr39au4vuHKDgHdjB7Q5LbWDvnSY
OFowRqNyzoUQnsJF/y2jc3ZCaTv9+vZ698IIwKxfIFpqyy37r0EfzpH6oAWzauYvQ+iqJ8NN9j6C
O2FklXJizgrJceUZXn/b0MlbBoyFHqQxV1XRt/Gpr11ayaP77ttkDVVkvet/Vpmq65Us5loFIA4t
qBQ3D3JB47xIh3fiwNbvBwzwmlwDmwCmtakgzLqo+1DR1MBsrOIUI00YuEMxPb79bu6cBZoIIAAR
BiCAbLXiS7eKwxK3FDh/KItSwuYH/G+tx7JtIz93mn4HhHHnLV2tt7m9xqZcIrOnxVYVfX9MI2P2
VaEWNAuZlb29tTvHjpeDtpcJawzMlHb9mjJYUGDVYjWgwTj5saMNPrbPeyPlexsiPQZQg3IrSPHN
a5pompJSFmowFUWCY/AwkJv1w0OZ1u+11VlPBKPclaZGrCI4X28oNZtqTqCVBGPftwdFId1PITbu
JNS/bKg2kZBvCK0+lgPpu6VZtE1vZU6nKIECR8Y6KLao/qLR13U+gb45AX1uc7+NpvFH0SB1R1/P
Qos3BP6rIWoQKx/o+EEyFt0YzZ6m5kjShU6rI9AnMucsI/RIDn3iFP8YSyH+WQGKD44M69UMdtT5
h0AWC3T4UqYBEGyWPRrJnWOxZk1kUTCFqdvWv//WsRhrGStgrp0gM6Rz6OchZvyzq/R857vii1mP
3VqZ0Bi6XsUwan1RMgS0hJhLb2QORXh3G38Gsn0q6jDdSQHuHEOLXIPzQQJApN3GpEoYNTa/djAR
VFBdF8PDaMUKbAxL3wkZ95YyuCXB2QNPJZu+3loyWMpoGghaxG2nn0bGGXiFyOQUmsXPt7/gOyvx
npDJRpUVXM2WOYA79DSMvasHgL4xiZdufOBOFk+L6sjz+5dCuW0dg9P8pLy63pQdpXPtMvsLFORY
X8tOcb2wUbTXtErsnfTwzgEEwQO3BKAQ0X1rvx0J9HNEnNuBhPzJPFVzjz1l8vvQXuv1AUWRYmRF
fSCWo19vCIF9O2yjRgnKrrRPlo7lSqyE085e7rwhtIZJWshyGdP/6k/99jH13WgthtIpQYZ5X2Co
IjvmSW08RPXSH99+Q3e+KMhO9FfXpgf+E+tP+W0pN9eLEH6CEvR5kT0i7a8f3SJGMEMdKpqp1l9v
L7cG0+soiPAPhBLap7CckW+7Xq7XCk1UdlfRVkBmFMxBdh41JTpWQmH4S5CePJHTCXl71dvnCQsH
jA6GerinIbR5vWpWtJmeMl8MSsOqjqFiNH+WhV58sw0R7Sx1ewzROmFr6y6ZgG7re3fUOsaCdYGm
eBqS8NYMQ7uo2DkgN6uQwCAOo1B3cztyEq83ZGrQt+VsLUEdLvLkjnl/Mbt2ryV2uwopH5Mm8Fbs
ydl+vRDMSsabTRiE9jz5Qh1Kr4lmY+cErjHg6khgcEM3BE8wogQY0s2R0LUUwHraugESVCnza/R8
PCe1zEOJYOmxNWsEZXWlxF0i0a2dIvnm9LM2nH7qZFDtVCmbnD3Upnk2KySj50RNPSTfW89S228A
Er9MvfrHO0/hr4WwaMfpisix1ZWdpw4OrT45gW0X1osyJu7HUZbpCanEdufeuvPmYFSQZKzi1KB/
tevzAeQbGDBcoyDEIxeBUtH7RqTsDe9uPis2RCLIgJDhu4GC9PUqRrMQikPTDbIsnM4tkf7Jmuf2
MJrlniDqbd2L8xJaRWCB1hd2M9Udl9QahwxRJHWOp8cmchdPzmr+1GtW9LPgvDzm/ZJfqPCspxGL
YCBmrvuHjWeWj3BO8RL2rnkuzSwOGC8uaN0offwaZqKJATiUe7JHd54Ms0yaPGsvmWnj5lyBGSph
a9h2IBwxP5pqUwc6v+e7047L6d2nigIbTCRl2Dp62VyxU4cav9mifgDiHhGHYrQfAe0AfHTiPc9p
6BA33yp9UvpFBHEWdLbnanYt6KqVQUQY7QG6RAvHHE/bZZyPurJiD8oJMzIqHHx/T9yjReqNCPWi
QQQs4p8pa8dv1jQgBVxbc5k+pGEYlxhLSaAui0jMP8K0K5hgVbE2YmeQz99iyDNPY7noJTnlHIaB
GosM7+AwDtEmxJBu8U0sq1Q40rH9FcVa95M1jXnsGdVUvRDXZtMrpqb4rPUOzfOyihNvguf/QcSR
CohJqS0gU1rRkq7K3v0JEK/+HqKw0B5o/piAvKZI+6DGQ/mCIVT/ZBRu9qOXKvwHdTRNCLdlY66+
DNHwpzXSAoBT3o/fmB/Vnyxhl6+10xoFUS2yfyYRYhhHjFda7UvtqlV5gImuICGZzv0js/7uv9J1
emQbI1ekxxpgS36eytnog3UO8jJWZmcfck3BCrYwwq72u6aWLGgMpeLhDh1HjxO4GFS5zTb/iYSt
wCQ6TydcGyosEYg9KMhXqJnCMFfm9hEWWaddZtJN3U+SSXxaNJyZPc0QCHbbdbK6M0rzmw7n/EvM
mApH0Ej/pqPdjnLB0vbFyUoTtTlErTkVhGytnx/R/FaeC4AvDIVLt0dAos21zkOBfHEOUWoamW+V
UfYHfn9hdzRAtMeeaPTO8kalgwgiG6eAnKHN4fJkN3r2w+oXcIACfaAvVmokX1MytP9Go6NKM6JS
+9fGka1BlOF/nJ3HjtxG27aPiABz2LLTNHtGo5FkSdaGsGW/LOYcj/6/avAv3OxGE/NtZAMCVF3F
Ck+4g47IdFbZztEx6u5TueigTLOiRq+jMyo0lIvB8OpDVNiVd8Cf1VDfFMyMFF/gT/B70hU2HKT8
tIMIDZbohBmaXsJDNq2OrQWHZmcIrRg2nr7b40RhBe06UguJkVkXnSGxCylUUVwSb1G7g822z/y0
cqNjqBvDlgvYbTcdzANRP/oeiO8T8K3CoAkYIbX8vLksXaV/U+dFm/ZZHYaOrxBQ/6PPRvWvvvAI
7t2FBQfRVczisKSNC1ypzNFVeXx1cYXf3Cf49cG250KR2nrrJxHIAPbDc+4FjZta9h5FgWTe96Fr
/116dlru3ElVLkqfwUSaU1sJz1R9HfXZjOqw8YtKM9A/y4diOtAeJDl22szCA5FHNjkabqz/hV3K
nPgzXol/NUvWNSdduP134KT932k2GsounJHQOOhoc/1dD12S+ErURp9jFGCQp4+n1P1SlEb71C4N
WhxNvGh5MAAq/VGTcIYXdBnQ0G97q/43N70avCrAC+UUq6WRHCYex/Qw4DRXo3SWm7NfKxjbBUaS
Jp8dQ2IeKSbap3xo22SfhZH3W6XeFfn94pQ/a1vLe8QAaq3fp5ZTf461ov6Vibn93hvIIZ1Cy5yr
XVa0mPMScWTeYTGQ8/PnDHEM3ygwwDrZbso6jYnXTE8qNKTSN2ohXF9zc/e5LcMx2bvdbJxmsovM
x0YgAb6fkm/siCu75OxNc/G96ifYJoRhLWAjkcWGX8D1cED6tihuoNRSuAiGeMrnRsvRhqncsURJ
A5EUsaNSZP4eqCBG/tRKixp+v1I8RRPvi99aWeP5dZjgykMmCk8H8x0gp3biTenJC+P4Mz4odrWb
NBf6Y2fUyh8IQPX23usU90fHl/yVT7EQu8iOl5bPnjTfotnh6iZX6pFOd/r6JYqageZ1FNWoKRjq
36k3jHPgIVnSnQq3qHpUR8jizoOmLKBgU+rSG4n9TcpD9ZRKBTGmlAzmv9dRUhenDU9FWV7aLjIB
zEbtdwI286kBz7ubkpTCBX98UD2dGIlRoQcg9M/zR6nzetSpa6sh9azyoozxcCzYH1+SvKo2LrDb
+FmOIvM4ogGsEuT5/k/2SPvBCAurLS+YOqj4PgB5fp1ipz+CjBmee63bQgTduTCQkiS0IgFHg3lN
UMpQp61tVdQXBx2dC1jg/BIZi/fapr268d3uDgUgAplnCSNcxzqGOgmC36q+jIPlUIKLgXUmaBg7
XblVPLs7lDQ38mRRC7LT9TI2eYWwgr3UFxyp/p11ZKUXFXkTbwYJ8PjKvU0M2MCAMRmFlgEe6dcj
LYaCIdYUV5fasoZzbi9OMGa28tGyDw8NISnZr/QtpgZ+PUpmdJPjVgbbIkl7v6F66WuLru7Tqdyy
1Lo3IdkKw+ELOgzygddDQRdqwiF0q8vcayjbx6b7Uqr2z8er9l7Wuc5RIRxJxAZhGM2ktXZUV2Y0
/8xWXIpQaXO/KHMZFxja8tUWMVBxk8jD8ScYcZc6lRpJmtGIb6mB+hCNumJUnybPK8q9WZqDekC1
BR6FnschuK2xyoIafkznFyYcCMIvO/mdQcT9ZUVqFIic+iTNRh17lMeTunN24dsDpcbLloj+prNj
DU6rj7O4IEbT/TZUYaB8lOVfDHDN5zkGVPZ4vDtfCk0pFAppivBZ1hqm04J+nj1Y4rLESed3Y6/9
9KCJbhSY7o2C+IJHeYR0/saNxxU1Ya0BMbZIFHGYx6w8Lmq81Yu+c6ejiiD5nmgJUKBb77oO6apU
dIwy9XGwaIQFup2aqPdA6T/qtKW/01Io9h9eQZC/gGIoccobaVV8xMAhViYqghfNKdwU67cFdkVM
WW9jZ3i3W4M+HKL98lqXe351S/QmvvCN20WXeRhq09eGLlqezLDux12k4am3t1DWNr+Oth79DMc2
Mnx3KYigSW3676WVDT+ibEySvejH5WVEQsjdxWM0mX6hleb85GkQ54gi3Opbh3GSd5wm+nJ+P9gn
rZlc/k/NJSwdjZvfWFP2Yge90P3Ts1rjZ0J+Nex0YY5fafElL3Zn9f+WGtmo37f5+M0tY+irGo3Y
ye9SpQPy6HnII2lpNVbPkWjxiim6KPm1RIPd7i3yvYFQZPLyT1FlxeO+rBEop2nu2tHODqkb7iYn
6rJ9UqbD32WfL/a+7Dz9U6PX7tdZ1K27V+d+/japqVNJYQmyXW/SsFEzsUGK/SpMcW42YMt0hxoY
dLHPqb97L71TZzHBn6e9YWUU/xitXPusjoNnH4skSp5UdISe0yqqvCfPLRAr6zrc9/xB7TPjUHjF
An/OK5kNGj3Zb7WF3QaVxLUa3O41aFCEdMX4zLjRK7lm+Xc/lwosCC/WNT+NtCbzZ7SruW9wJBG+
LQW2JLZw/ow0U/TJmjrzEz+pnX0yprA+FEVickcJln/eJSkmKY/39s2Wo6bGXUSxERck6qarKKmm
fZCM9pQEuK4kp1gYlT8WuunXxRyehmwLKn0L8QRF+t4FBuQmTVBXtStR1iXMwzAO3GRxLmblNT/A
Vgy/wxrCEdI7+sFoyjTeVyH8Y58vEP1F4Trf6Nve3la0RiRAAf1KiaRanehFoO2YVFFyCQu3PyZD
vTyTuImN83wbXkj1clSO6HBKN/rVXGNLtBy8Wg+8yosOuDk2xy7EocwCqvLRzwhEx4RuzDMJCxyl
1Ovn2EuiqGipKAStiMzfuTOrnzqLE1Y4YX6ZFXv8/njbrNXrZPGWzYIkNkkkamLrdnRSRjJroNJh
EIk+UeOnJIOGHLROdquVe+VRb7X6VPel8UmJ7fmLZxXhHsHF+VULTTIlzIW+JT3SdRs/TG7Y65BB
dnkBKxNpgV1bR6ohVQNJaUwuU2JoSDqGtsZzRAjuZ0gJZLt+NAgF4iUpBPaVvXlwnIE8e9KU/vPG
T5HVxtVPocLw7vZC6wpGx/VHyekjLE5dRBcjixEIT0U4f6cn7v7P6qb8d56b+g/w4sVLODfmAFds
HNOdo47Yhjhqb/xNhsk14MFceAoHZ/mdJVqZ7+GCzP1+yPss8gtVw6fUCZfB+f34t98eEEAaKnVN
iXmy2VrXPx1v64UK3BIGaYEYJ1oX9R7+i7FxQO6MwvLIQFVyhm6SJQcKyJw7qOG6YR4esjz8reKE
szHIzQ0HXB1REAlpIOzy1qfQBb0f57DmAlcgbF0Z4WvfwuJcYu9HVpQbfcq1KoeskQNkhCWO3AD9
jTWAAvMTAE8tzIk5LzOpbNkku7LJ89ck6pP/zSZWIjQ5w0NJweLc4e+yb3tLfdU9aSKRjXGZHj/4
JWkySpVeiCkyMFuH0HbShJM399ZZZBOESJNbF9XJcOPY3XxJ5kvblABQ8iZu/Od6RYS21wNaz+HD
HZoh1y7xoGQbn/LeKGDFdbrnIKOJx6535VhX0dKxmgH+LPNzmITRLhy1LcWImyCTu0NCeKkN4gOO
Hfz1KJXRRWrvVhFz6fTTmLk6sq9mxBuc1/s4mrNDXJjtRufofRteXRZyVJIdWZTjDlfl3P+T0k+C
WqilN1GAfu1R76Y/xOTtzLH6DJc36DzzRJH4uUzGUzZV/wwqYq8IECxG+wnL3U+NZe4WIz13vXWs
hXVu2gitwFTxlcrZSCfkS7L6nVywgHb4ifzUNUXGyx2rsZohCYxBwRHYKAbrVzXZ2d8II2pHA8LA
r47IqPUro/kwKE6ukQN424Q1Yd1gDUAAgFrC4/JMlcI74syUHkxEf3dNqYdvj4/Nza3BUFL2Waef
pFPxWG2C1oIDtWAGHQzCy49O4liwMBLcVTQz/h6b6TRurOu9XYfjH2oe5NNkAMb19w9DnUZeSJ+s
zzwbiJHp+eqsHuFrp3625EGOBPTG1XATn8g5/mfI1Zazy8TrRiFbc3H+s8kRgZ5TSD2pi3fT49W8
Pbho/XuGhBmSgwLDv57c7PVsjGJiNRdtOWdh+Gtoq34DfH+LG8ZRADwmqiAwuIiFVqP0dTMixFWn
QYJHCCGsKejyjMKtuV61/t9Q87LxQDdY2L7excnoQ3k0SfKVDBefWAuryCcUtl9UhN6q/eMVuLPW
+HFISDiXCqHAaq07FIT1KOHYkEygLM9r+EJKR18NNZN/Hw91Z7FJwuWjbdBs4M/VYpvwpjJjSYKi
yLW9pNsfujrZqgjeHcWGKATmgvBvXeikHWlw4p0ksNp03pvjVLxGdqd9lN6GxgsWNlSY0J7Bvnj1
ScfK1sLcKpKAjMw8GE470FDHbujxisl/ZXWnvfvxEDOS7+BPcb1i3PM91mV2GgjTrl9CodrP6hQp
T5O+zKovVHP8KP6BacmMACkZ+rnIj14PSLMVpi9KKgFAt+6sD6rFTa3iAmySjtBFGY6PJ3jnY9F5
oi1OSAKHed3vaY0WiHKJSwSa08kuXtwJxfTU/PgyAleRhBQKkLK9dD2rCtW5fI7lwzlq8VFp9XNq
oq0elvXbkNA3fjynd+Tm6quhwgNWleiOa2VNUBGDMthGkuWY8+iZeIqasX6tuiT8HollCJZeiiOA
cdJ+W42CfDcN1/GfOIkQ0vCKqBQ7BbN3/ShrDfmlWGaEVqokarUnRmrfFLvgOohaW413NNrri0VJ
BqG+tOrpmVqSrleGTgK2fu6mU69OanaBXKZaO3rWk72H2lTvDSvqbOQmNaf3RRLmvwZLd75YepbN
G6/H7Q6WVSPQIODfkUdan0Za1nGXOKGGy3Dv7BSnBX9agAUlJxT+4rRbQItbKh3ZH01LomrKrWBR
VpfMEouuKkxvCeJSqcxdN9j5r7gO63JXRcY4+bozVpbfKuWg7WPDrMy9WqS6cey7Hhl43RCO7DLq
9WcdI4zwmKpu9OboCR3vVFCDerxVbrc/P1YmM/9fwWoFC4nTviI55cc22eQ+927yggDj9NGaglwR
nlMqoBJmt06ZdL3r0INRliClHL23jZyUrnemjTN2+45IkK9kslGyAR27uqpCvUSxprZ0LBZ7c5+i
LfnkTdHwKqE4W4bcd5YNCjgzQbpVRt2rGCjWSqRF5t4MRif2/Niy872OXtDGjO482wBpCA2QcAAK
xsVxfW24wCEG+pZtQLi9y5U+PSV4eg1pEcCq8atUHGU3tW8tpPuj5yVqz7E8XIuXb4HF70wYmUrS
xXenPzKM619SKRrw39irgdkQYHs5wu5tbqQbE747CrejfNSQK197IBGzp9rc6w1CGbb7oyES2k1R
8mGaCqRirgKuY6AOINJWT0zuTrPdpHYTwF72jpHSdAfIrNHHNz3dVSkXC7USEf/VNQC2QjSGEtaB
7QrnWLhacS5rahKPz++dqiGmOfSagOQCq4Msff1hPF10Vq4UTdBFSIeV+Vi+6J2wTwIsySclb+OT
NvV24qOyEx0X0uEXZZzCp8e/4s7Rc6gZAh8gSCDIXO0OZ2jm2lAQC59CB8NDXeRnxbbDZ00fko1G
3i1khNMmjwPCiATohHHXE64NvdRZ0TqIrBn1rCLfg2bBDiRMPkXRpEAVT8BoKpo0JDczaNNT5VvK
2P3xeMq3W5VcT+L/ZHHG4Utf/wxi5TovZ6MBJ2JEp6zp670Cd3rjQNw+Xu+ibRKIQ5ePM3E9ilPH
uerYPORWEymU/W33aAhdRZpHFy/R0sbHj8+K5jIJLJqJtH9XF44Rj4oaDSOQEhHH+wK5k/00mM7+
w6NwPUsZ5feLbc3MoDFO1UlR8qDPs3DnLhVKZx1oqcej3G5KiFsQtjnoUvBuXb/XBsXJtUwvAqtH
FCBeYv2Q2LN1EBPCFB8dClQDjxy5NzckN9f1Z4ozt0e6SOVGmSZDAQYWWzu3G8MDdQA325jXbZkB
+jkZI7BTU3pyrgZbDHewTPDVgRqHw2fwItrOcsfw2S5r9snQGd+qsAYH6DWu/fnxPG83vTQFoLSB
9ik0jTX9NCwcJKZE3bM9BuOQx2X+lhe2dXo8yu2HQ2GVWBykNy8Bj/n1ao5EUHGZ2T22sl73Uk3m
sjdRRyx8x6y38ptbvJfOYESHEIEoMFMJvR6MolNmWkM+AFat9H3WK+qlT8FD+JgVOS8UQowzVWQX
sa2hxwEhT5BugxOg/IFLkPgXi5KUHlXKBdtRyiyO5rwpbHNnOWTtlNiGwIZoYHXDz7ihaHo6DEHT
TQBMzDQ/DTbo9wia6pfHK3/n+0Kio8IH5l3Kma7eLHxzy0mf1D5INITbqsWtfAeA8OHxKLeX2nsb
3OTjcoFSkLpe8l4sgCEjrk7TUt9Cu3pNijb0l8Y4ZjmKbo8Huzclytv0tHgueB5Xg5mV27toezXB
Mpvma6eE7qkS+dY9fXcUFHvhcsjgYq0Ck9UxGpa6hkfNMs9fFrsc9obZf9B8m8+M7wEuLuhSUcTA
OOB64XCVWzqwTYxSezh4OdMP1BSTfePMXx8v2u2WQ9IZTgC6wNT3bjjS8B/VzkTmLQCnniGRvgwn
PCbU4xTVWySp283Alia0xZwCFj2eC9dzUuhDSlx4E0RTVBzRcZx820gBzGkLnkO92EKh3Zvaf8fT
r8dDMa+ZFvQwg9Idm+8mwhd+Xyfht8G2842Ox9pSienYkn1Iq0PudFqB12MllEhmNGBb+FKl2vxK
QQB8Qo299s4o/XkFCOtIdnK7lhAF4dnlnwImsomY4RKmp5SkWuwmCAZE+KaiLtRBQtHRUUfD/Nkp
PbxX2PiGuzPU3DGPojPn7xE1FTT7x95709BVAsOeW/NPvS5EkMH0zPzFtsc/w7hQed3xpf1hwyqb
/EzThfbhg8fz65K1A6SVHabVXVKLNlvo6+UBn909FZkY94Jra/94p97WhsEBU+qgzkZ35YYQVI9Y
CReiKoJcm42vM2W3z3Yfz5EfDrZ66l0V1V/Q3d8fj3pn00I1xh4H1iKl8HUfpElQbFtipQhoLau+
NyAAuQDRxisArcxyi+F3J+QFgUAPiZIYAmc8Atf7KMr0yqtLuyCzjbJnssV+h4aB99lCc/nUZ9Di
4gbVTwWV90OH0nyQavpMbbzMio2PenfiJDT4Y2PIiJT39S/hdSg6kvmCtmStRtLbz/hCjloc+kxg
DSQgzW2EVjKauS5lEWpwq9JAkxDB9f2tYE6XWqGRUk1hceO0+BM1tbemsAAE93+2yHz4umceR2P5
eM1OIrYIH2WnWhYwrucaql2sW4vIAtsaxKlYPOr/ilbse5T5DojAbpld3sZ1pL1EFtJpVQZZq5uJ
1IzOxpxk0r27SHYN3Q7kB2f7V0gdudxpRSpQGMYj9cukzdnGjr59wBicB5IsjjSDy/h6shNejbAe
jSwwkGX5EYF0f9by7MNiacSNFlUEcm6SfMSNrkcpMG4SZpPkgTLo8b5pyuqlMcd5o4R8by7cO6bJ
BQwgbt3Wrtwyc0c4PQHGrv2hCzXjORZmvZHz3jsKEAQgxLJBQQ+uViyyB3ca2oTKeGQ6J9Wc8rPW
CO2YUGd+8rrU27jp7jxcbAwJnKbuhHnK6qHsjBbno9QFjvQuLmMPWeXnDlivOYzsbx+/3yBj0EuU
Yk2Mdv2dxjLkMYPyE9S1UlSwLsb8GOVhMXG7WfMZwTaEWh8PeeejSRoiCRsNVIKJ1XJ6VC+6BTJu
AHrW27tG6+0FGrgfH4WAk6oMHVK5Fdd1O+BpdQIeP0hjvfYh342fB0NsGZDceZTeAzRgXFJBdI0A
ipxFHTFObgLVaPNXYWjKuccx+QVbkvyTXmMXqiL1cX68gHf2B5tD4tXwySAvWe2POBt5BoeyDoBZ
DE/E7tYezluzx8n24+kukTQ+QTzq9OvANlxvj9aJLb1TrTIYDDXctWbxeyk7A4Kb2DKFvjcpUgQq
ddS4oA6sdkWiT7h7N1EVIECeHwZ0Ak4ZvLJTnnRbzKd7H43tpxKv0U9z15OaCiFmbzKhRYpu3Med
M7w6KFNBuklL5PkXrRqOOKZuFVbvDQuHFIdt1pOnZrWWmhfpUOe6MpBnfq80GYYJTvO5GxOabJ46
H1Wt/DAjHJU3Xhpmysioma5WtZwQclbTuQxKPX3LUHDdiX52N+6rO/cjjxnAfmqt6NquSSbW3CGS
l7Keytjk5yae6QK5ivrsjHH2bxp3YqMfeqcSSl8bgy5eUFpfpPPXuxImN2l02VSBPRbZ7HNxa29G
PKivkHsi/BmqWYmf0maEEsqFpp8HN55KP+29LfDAnavsHU1F+A8O5AaLAx/MmuLRroK+NrRn1N6d
Z2TmP0yFl2rI0HeoC0KwBCl2PV29TDCPzkDza1rrPdVGXzzZTVceHt8q97bnf0eRc/0P9mYuKyP2
Kr0KnDmyZx8QcXuw1YQaSJGZZzFDZh4hPG/l0/fOPTEXJH+4vfJCux52oPUf6uAog0imFog8gZ0u
BlrclTlh7PF4jvd2qkNRGbo9AFEytuvBVGR71Vil6xAnUO4nAy52KsbKF7U67msC+40g+s7+4DjQ
DwOpww26zowauIJukpZjUEyeydzmGtvreKsJfGdW1OrIUlhF9KzfTdj+8+V0o3EaMVRDQKDUPCUC
UKdd9+E+UZV8Vy6bYMI7n4yOipQaoygPDG11/KwOMHZSNQMtbgL1AceAp9aM86Pb2dbx8Qe7WUD5
0BnApS3uanKC1dZ33SHpjFwxzxk6fxkn3bCOQoVKvbExtsZZbf4MjHU7Ny77vK7Ti50DCwiTLtw4
YjdxP7ORXDWyZJBjN8qYhVGUQ00QeVadIreeq9RW3zp7aivskXF8HczOADccNc0fs9UmG3vx3uBS
JVnK+yAOsC5/wtfIh2VIzbMbqcVPq5+m4VI3dqbt+2TwvKch0bWnaZi8/ilv8r76+vEvyY5B60oq
KZAZrI4egtED6knGWfQCjUt1xlrciP4v3xGaFDELeQdV5dXWrF0Y61yjxpl8T+zMOLUOKJQaG7vl
5qrknMEClAg1eMNAV9ZzsULHq5zwbFWqOM0RhqGGO8Hzzpt3uxqxG7Kk//J4AW9OnRxUFuWRGYKB
uMYc6pFuhBSCw7NniemrUnK2EWsUZwjKW2X5W2A71zGBCkUWsOPEzqsJto2RNcaEEflgV8ZfHizO
E0id9A+tsJQXJYryT2GTihdU7stTVjXKKRG2fcq8vDqmnqp8HwYt7k8jfnwbJ+j2nPLD2EH8PspV
yEhdr3yIw50zELGdKze0jplIqs/LbG8JXd5ZavA0suEvwbwUSK9HGXWz7d0hds6CitCfYtG6557y
/79L2usbsczaIRMepHz5pLcYqBVyrdWONQbHXbpKZywxaa92lnDNdQBHut1YRYg7jUqhY1kIwuRX
GanNqzWN5rRDLiu0dhTTdelRlUQv+L3Uwz4E2fOdYfJXulgVHOjZi3/jKYK7Jv8munKL0qDB5knP
RF+rqRi2sIYMnBLZuma4K3gtLFiAeviDKg/UKpHnfeNjAEIdKIFU4HfAObYKw7fxHGsg0XqwYYjL
kcFdrbflsVNSwz5j5oams0Nt5I++m6vE7y2jO7oedlu8auaLJsbp70XT6wWNUT3aPz5h9zYXCQHY
WgnEJ9K6/hmJ0UNyy1MPlLjAWCbsEhhuo9gY5RbqwWxl3xVZKB2dpvXzOWVxP0bwtc+LxvmgGmX0
fpnXDb4qcXEUWTt9C2GdAyeqvFcEotN5B5E8fC4WXfd1Er0AlI/45+NzlwpICAPLy3NdeMyyRNXG
rHLPegxiXS8b/dCMHy/JM3WXq4tcEl15gFPXKzxkmYg9a3bPBUDYnbHU6OjVbrdLem8raL67qXjq
0Iqh4yedfK/Hmq0Fjk0RuecmG5zWz0sYkvM4W0E3qHh5tZG104a5gJ3jen6fumgkOL3TPj1e1ztX
iRTKJ+aEEEGpb/UrFBCVVR0W9AGc2vyJf8DwBcNApA5Ag8U/Ho91EwdKso9UdmZELArWY81ZiCsY
rR6CpaZD38zVDsgjm6kvOsPamUs2fFgrjhGlUQsMKPTbgNhcr7Ghj1HrIQoJSAnZm8iq+6cuDX/i
U/RhhUJGgvDqIpAv7YTX6FQEJCIXDzPlPE4d1n9IQShw1PGvxGFo0f4PH01WvgEukKZzRq+nRTTk
zEumK2fU3IzXLizGQ2EM5luKVsvGg3Zvf8gXhocdyLu+xhOYuS2UGkvTYFIH8+LgqnsaSWIPYdi1
GxfPnaEI/rhfqT7wtK9LfZ3seOd5FgWJlHeZFCSadFRB903Z1xsB0r2hSLrxMwBxSIVK/v1/MhJj
HOEi498eqLNWPc3uYj67YvFeXACkG2GtPEBXXQMSEPY0IRHcZG7V1RaMXavSEzuKg36YlovbCOeE
ykit+5WqjF87tSz/Ag4qhl049cMfQnhbJZbbuJofANsHN046Nlxr13PtpWXCEtpxMC9deHQkgVeY
CIQhwrWfFYYjwtgR0NiHD592RxaT0CNHxgaY1PW4VkEY3ytleK6yNvkriRrzWUm07FOWLe5nA8WC
jUjlzjd1AKHT58MUgV7tep7a0Cth1ytnKHC/9LiOL5TmBDFoopwez0w+9+tPSoYgaZWcQjSIrmdG
FhTBUoPbrrXu4u1No/Pqp8XzclRwMkP/VuIBDvuPl/HPxwO/Bxo3IwOuk+spG36rQEQ0nROOxK7B
ZKf6fgQxfVjwO/aNcgj3WaL/zvrwjfsbeaj5FQWGg+MqByQjweVoojguVlzgtxkNx0hHf9krvHjj
I9zb7RRHNcnNYqu9P3r/OVikj6VpjAYXrtdoQRYJ869iNLIfdj+op2jwat9F8eYCUyt8q2JEfB4v
0J0XBsgT7SnwKbIRsgqMc46BodbsubZVqx2nIvuC2177jHJN+qO0cvH9w+M59D843xT62HSr1zN3
Mcwi2QvPuYq/U4EM+AGmf/qauGOxsenknb769P8dag1sbIVXpGhHhOcxw+jIrWbkw9Dz+/gdzCik
4WRW1NTXuA6vnLiAE0ZxtC56m3LV3S+KUn6ep0HbuB9u0enUZPHfgATENyMAWW3mguJ90elFeE4W
pTrrU1j+C4UOW9WurjvwTwm64HOynCjxlyQYTf1U5u5yiqKyw860d8Q5TnX9gjm16Segj787UeO9
Pf7Ady5PYBOIQVJFku/fakOpwh4bVZnCMz/naJYgGsayfHOmMVBxNaLfG76WndjA6967yeDtwdch
dgENttpVPWsV1WjpnmeBA2lvFPaXGFjEs5M05v9lKOotoJxJKPgc11dZS5nMg8qinOm5/mFbKUQr
oHzHTg+3nqF78S5XlkRZofBJzX8VtCyjOnSYkYXcz/pyiMd8edEKIImFk0MONKPuVXXL7ikU9XR0
x2R+akf4fI8/571DJGVWwOTjSk/H4Xq6kxdVVY3u17l2ULPjWQ73kO+3YJF3biEoXbCHJMcNdMbq
JVLLDPpl6nrnzJkBvtDtrp5ampyH0uAc7REALTc+4715IS0OFkKGhDx/1/PqwyEBS17DuQQAvcef
EBcooWxxbu/NC0aUTITR4oChdD0KtJ1iXoB4n8cQBjRd5/RZdYb0POV1/DWxB+XjYS7POMwy/KJZ
zLWkCyqWU1IBDDujYzj+jFKqPCVJ5tuIUNDG7XrvyMFVpuqAbpbGOl5PLa7LxlVsRznX5lw+21Va
/HSwEtnjHLE11L1vxWsBwZCXgxRztTta1ErR/kwjWPuxHfQibgMrK7bQSHdH4RkmuoXmRTZ7PSE8
hyqjQAAiGDHu2ZW9If6CTZN+e3ye5BW9epTgFjKESuROlWgV3KoFanwYRNhns3CW51bxvIPT9AJF
/dIc37oMETfigXzrgN18LbJV3idIpHLsGyJVWHciNfMJNZdkcPZTHRlPiVK5h8LOl42NcbOOMjFm
X3BIYU5wd12vI2lKEpZCaS5uNjkvhoeATV2NW1TD28tR+h7QriA3BucI5P16GHtEhTgdouYSZpqG
ky4CPNVuFnodYx2VZxNdjMr4hFFuMlCAH3TA92Yb7QvTVf73wU/KLyF2k0ws7uqb2nFHaR6hEo1f
YltjvycKxnK+1FLnNZkbMZ2MxPGA4sc22oKPR76JHWnfSwYyUD2HqGCNJvfKihhgUdsLsHj0H+NE
1RF5dEbt4GJr/9S6bXi01Nz+n5m2inPEwt7cgEnefmyalx4MCu5sYtd1+aeK+yZszLK4aEXl/Qah
b35NYXJsXGu3QG+qa7KIRe0WvQdkUK4/dszjXkX1VFyMsms+e2VoHBp1rH8AuTF8OxeJR5AzD4QX
1PD/mm2X5NDTcI+ae6c72n0JkSBVmmdw4Dk0q8zZWIY7u5EUgyCeuJZrCqmM6x9ojJnWqlZUXgRc
SEQMMI3fQwpPv1aCX2GBP/hzoI35acJX4HnWxXgCyPXhgNchdZQICCkuxyu6eqtTFwN5V1TlpWu7
5dVKezfom9j6KELrfZR3d7t3QuD6TUNHvZy7rrwkilPvm1bJXxphJPvHW/sWNymHoRdJIeXdu2CV
MlJR7bVRjOUltbT5iysSsZuHWAmqcuQoL+VwyoY2erU8BJZq0xy/5VE/Pg1kmR++z6TcEVkrTzhs
MHt10XSVpufzYKUXivc2+siIOP7SrKr78XjCd04SPH9AHeDRADndcsHIMNA0yS5O1lHVt2sPaZpN
L9Lbd4Ao6x2PCTaS5vHq+UlCN63cuMguaYG7qg/pUnvNptmC9ltk06/HU7o3GIqXfEjpucgFcX0o
slTtrHlBjKaYdecPcK3KC9GY9zRWy7BxAO+tHjcDjRAiSIjTq/MXgtUeq9ErLx6C28bc1TvFhRr4
eD430ZwU6KCRAFdAVhPWIM/BLVKntPPq0lId/m1GtnbspmL6X7Is0V412ZKPx3tnol4FCwwILpqa
ECE4FXznegHnyHWwixHZJcR9TAHL72kTEmZEKbt0NtLCR6kOMUwzLpznKtQ93NuzBQugfBxbhKuE
aB3clBCtiUw0Bf1lpgcItwnJ710zptY/czL0QCW62vtZU3EP6ma0noZm7OK9ptUNUn1R6KS+WU9h
QCulRjSgHZPX3u1pjWbCpGw7l4vxV1IOsE0w9wopDWZq/UnPaC6i0ZB6iEEreRztGzQjEz8drMTc
R11fnuux7mqQ3nEF2a9b+nlfjvX01W4NPToZ49D+MqQ4nC/AljW+2o9uikuyUMdzP3qAWzOUWytE
tpux991BrTR/qkUM9Scc64i7Ny/+zschzN/a3qnEeePLsPCrDwMxEWtbtA5YurX4pNkg4y5iZEIr
Hi0U4aHNO06a01bbVLK7c4golEsGvJTxBTN0vQcUkgsxwjq/qH3iHLwK0oHVqZBFzS3+4K0sqcPt
Q4MF+Wyi7RtoIM1DdVxahrJIS/ct/NenYcrsQ9j0aoCatxvUyhL9dnuhfbG8sDnopWl+idC4+1W5
rbbLy0FvUSFIoidUYdNXVLzyXZHkjt+XXUZwu4hnyAt9sKB8ezCd1PgHoQPz8+Nvc+eU0sCnbAuB
g1Wz5VXxn4KajbmtV0gJ10ixDMICLd3PVYcschiauyrJfj4e7t73Ad7Pp6Gp7rAfrodrMkWDkqxy
yenonE1GNvj/j7Mva4ocSbP9K239rrnal7HpNhttEURAsJPAixuQIMnlWlzuLsn16+9Rds2dImAy
bo1VWlZlkaCQ5Nt3vrN0PDRzg3SnhOtfwcwAnDQ4qUGqiBUImu7P13JQtS7eMIi922P/j8Mi0HUq
ZBvdFMtiiSzsetmdhVgHVdxHc7gxo1JPMapTM7U5GJ6IPCd1kMhAkZsIHjxvAgp1IEmLNWTKo1yd
2MW/eRewB4bSfjUgwXZ+tAN0pAnGXg7Dnnbh/IGmnQOPmhHGfVi5zOWiaINT54avR2IXnBTMSAAW
6IwcC0cXjC+heWvui3mwMrgPIRFgGvX4bs3ofqcN2NDnDO5hZ5UOpp3lE8Hz3w+IdVE+WhtWyRA2
PbwmtBCO7plAe7na2Jl7Twap4wgzD0txRd36w2tZnYMBcIoigwTrr9fEdgRNB0SQ6AQd165wXxza
1sc1y5Ihe4LLCnwqLPr2cl6w0uFp7yOQdlNjJGyCtiQYqEXoEVhCOwipa7jEwWYBhxuzV8yTF4/g
tEXQoHjVT5jP1WdNy/Ucu35JDoZPZ7oxW1//WBC/xGIyA2PjPhIzAKPARyHWZtNeY0lfboq6UTfw
UFfQaQlYAThe1aOPgvA4DIMpMEbsVKG4c71Gg3U2rx+d2dN47Y/R+LN3igXZH9A033olEMeYL930
yGxGnwNKyuVm8g1aY9ch9W0LXvqjntzyAE1VeMeFLV/9wu1p0tcTvWitghrZoEj0utS9XyXOWBTw
F2/n8X0oAjHFDTxTbnTdgIbju+QW2n8B/39vcV8LSGmxxZqWsTdpRV5KU7UqHksNmqpFigaG/XQa
m3hmwKpitL69+z6q+ibth2K8c0oFr3wwNFisqhIPB6oEkCCGCoon0DXwqOBLOyDYYrECgTykJgKa
G6KVbifVMCyXsgnUO+rcAIT3oZWXgWkUJPO9blKbeiKlyFU7hyoZ6kbgtXUimuIRijWZBiWxNthX
4TrSzAF8LCl10CnnYloSig80wS9nQpYAEeP002hGdLOwjTXDhVc09XyJyIFu2BAF+/9EmZRh8yVu
uCSorU0be7qK2k05glIKYiIvMKrgnN0k0Myx53CC/3js1FZwYPUEXxlwz3D/1uwLOPMvYZVRr7ae
cTxpNOpx6ssEu7jsEsX7qk+ssK+trBlDytPZGb0mkVPbnAvm+F1KkMgAJ15bGh8o7HGzoiKGD3F9
Z1dJSWb3DcrApokNYpvkvFwmI0xG/EvFrfDF6yoEKuNeUVtlYD4xOyYVbf0YmJxxEcy1rnKYho0k
p4ZVvIIo78tVmaXNBC8PTsKmQ/DDYQojkQkXal4hNNAdHyjsuaZE4bSLAWuNCI2oOvjlx6TXhJ6B
BiNv4B/NnuswqH+Oy+SNMQ5Wip04n35zCAYSgLMCbBqh/TjuW/KV5GRaytwPULglPCrpOelOrrDf
bHiQYLhwpIOQHSvcuub/aX+Fr+YU6dFd9gB/ugx175IyuF2mfWCJE0vpt5cCDxYgD6of0Bw/X6pz
nEWLpTH3Ifaui6aD2VJUC70tIuQf/PVV21ljGdGKg5rq2MoNfqWlwAl+2dt2w3cMLYSUhOaYkZaN
r0EdQsOlPf7y+4t+c3/gzgCqRR/MX4lSn++v74DvL1jc9tQ0++vWAOU3BoTV/Sj0cIoo/ZWkFACQ
A0y1AgTYJo6V+QH2CNkIU+8R8ENE7GLHwBKH1I0gXpZm0Ak0UcblYnkVDLLDpVjiCmqsD2S5WDoe
saneSiwBHy4TrXHiPX8duGBCrvQhEBNXQfzRGaqRRSEWnC2xafPu0YN/9g5ehP4Y//5xr4/z884M
Pc968xhRKw3yCEXSYcCKogjVXiAAPnFddKK7rmnjHu837Uss4r+/3je3hevhHA0nqbU/eHQSMGsY
YwyA5PYmwRbDS6fMKPIRs99fBcD+d/cFDzTgY7CUwLHjaBjBXlGjpzrse/SRdWLbk7EDFI/8LMug
rMs0NnV0vKeIiovaLoudDGYKVwSfeCr1BlI1CUjCrE8jT85z7s2WvXe9eaQ5iKnBXes29r2AP2mQ
mqwXS+xRStC4F9IWaQF2KLJzRBfcB+7Qw468r9DBmWtrNtPC5KRPqsjt3vyC92Y8TiqsM94Z5Ssh
I1A64YT9nR1oYieG2Uc650FgWHEv1dwnPgI+RVLPRjhnEmHYz6ouzBJHicZuYlr54DHO7Yi8BGl5
w03ArOmmRYmLMlMrx8nbYRYUd1k7hwZb7YwkHBCzU9tQ7CUsKvHM7FLUmVoQlBSP1A2RB+RGNUsl
GjU6kTiltLE3h/4NR5xVncimmuS+0AYAPsKqsI5HfLIKsk5kkl7W0TLYt3joEDoYtS9/zmVkGxtR
lvxNN7J6KfpBdbE/FANa+nMjcQYjPDBjMBRg4hysdTu8VYoJAWhO1yVwbmmvpx4MnwQtEcWSGtEo
MFxRvbEvLVffG2DCvE6WN23dXhdFjN1IPc04L9l5qZAIqFppsDyqPLyCcljglWZMpqlgZR3BJ9ha
ZGRmJQZUsKmmUcL5pzCsZT/X9Vo8SFgzpxM4jG+E2ZWAc/MCY0m/YWJrOkoNKcib3c/WG6oxZr5E
MaIql91gX1VDZsL36q6vfOcFo4rbKWw6DDuBvrhuE99ZUCxb8M7G7/UYwWbFGHEi+v2cWBeM45mO
hge68mBzrx4Fn2eEcmdLWlE57YeymtMSsMkZqinK42IsurRkZLmayFAh7/J/AcKCqAeyqQUFDF7M
sdnWELDJQgbRtJ9absWgvBaJyeUp6v83SxnU/Tjrr0vZV7xrhGN+VNuh3LcOqc4hTRiunRUDoY1m
KXjO8sT2+M1SBgQPpAPs+ODJH+OG5hJOVllXCkIK6h2WaTKauApJ/5exZUALYA2ASAF2CG7t83sz
6mIce4eq/aIJ2y/OSltw4e/8+9Hxy7PuaHis/Td0w9b9HiTlz5fhYTAI0ZVqDwf72UkiyCUOsAN0
hxgOv8EQQ3E870NDDc9m1w44dc42DgCYAU0RGwHznwQLyCP4Wq6KXYMPUAfo0n2wGhxpk8WDsUy8
oCJpE9fsggrK+oW+2WQoxZmLaMXn1ua0ypC6sbB0kgaqYUE06pF2UhOJKXISaEoE2N2Ax9SgMhZM
SI+QlMMs3RiLy8JtwsvJrOWbYgv5cBWvcwxELmKoiyudlyNSYOKiqiKWhib8YmNbLQgAwhanIiRI
AA5IcIRUCNCACu2UTPdrLbryYMBX+KVdwqnm6OEidEuw0pT7kkcCUR7KEAiqqeiZKG07Q5B489G6
Q3j7+3f69SiFq4LljfPNSqI6tikceMv4ODiYEG5N7kodiHPkyHsXUFLOJ04r397gKkBGMxUdgeOu
G/KNaj9aZrlHmenT3EZpf+3C5O8aHtIRIM6oW6uaU+jcdzcIPR04x3iuIO0dIdy0dqaaEEPue8A0
c0zMnlwstsPujcKzN79/mN+dKFCwAQKE/hn1rXs8D4uBoY2L3S50em9O5pC48QicP1F+YyS8aHUf
G44SMTULnmP7MK+knusLhRN0YlMzygkf+bZWlfkMOMsAFsGaSwQBzNugtqNXl6nigiOe7zrwy+Yc
c8Pa8d5tTrypb54ZMCAcffALx6JjOoTjj1WoFjnuXSTH7FGX1luUZPNu6Ipy+/tH9s2gWFm4K7kY
B2zggZ9HvTkgEXKy1bi3rV48AIRgLEU5CHTABF7n18RIG9eCt/nvL/vNPgC4B6a0sCoEieWY5F9G
vtRUTuNemeAtegOggJCIZu935nhfT1144ja/ilswhqPoX8szeGjHiJ5E96EKmTvui06Yrzb1Fqx1
RufTxOom93wA7/+lcqW4Yf2yJBNSWUddh28r4ACQo4N/VIzYz/apdqPxXpFKFBlUEeph8Mf+gGh3
pE5zcH8fmpKoPpuJz3fTYnWXsjKMu0EKcpBWKR9gX8neKj8Y7NgajAe/AlKAitdquly30FMmv3/M
X7c/rIlr42z1L0SZcrSmhcFcMnepp31nRAHiV9sS/WX7VCDT15e5srlB4FlZ4+DVrF//U2Vd+Eqa
ThPWe9aMOXr7PYQNk3gopGefdWhDnLipr0MWPlRoMIHUDcoQzBuOLtey3gPfnu4VKWdsL3NOTdKD
GctYTIl1D+LAKRrKN0UojhHwn19xSoiOjhsnRY1Uq84P2L6HOTRLfFXOdN10ISCEkmOpcxs18Qsv
puadoyjksQvz4UfoqWB5brcTNFSIuzRUhmaJ+svZb9AJgUMP5Tc68Wucz+fnEdYg3AFAl8g4HIFp
QJS1Qo6nZuzXp/75Kkd9bYshZMnUWFqxiYcb1RiaogYr6r2NegFMPzXmU6Saze8H8DcMCuxU6KWD
GYCXjrXi880hmboaB7+Se6VgqEtxZr+2Bn9JR6NrzkI02899t2zBHKXTmSMDa8vDSv8wleUn42jK
jTCVt2dRHV2RvmInPt3XdXr9cKjLQYj6JQn5/OEi3O8cBKXc1+ApgXBve/AYNlUWseEvW/bjJeMN
4/C8wgAI+fl8qcCYm0UHvdx3OBghZ0zOgHnVSR/pdbn/fMLEZdAi/kWBXSfY58u0rWOLosX53EXh
mQKNJD9adDovq3Hu4BFB4Y1LIpmhK2KjszbSzBDTfD8Iv96A68b/F88XQX9490B/ABSsz/9PC4so
DIla1kLxWi7GHpq08QqBikM+w5/6xJb7daVEhxzkX6gYkGaCM9LnSw0Dqn9kiWASCUfG+FsiCbqZ
Zr8fzl9XSigJQBhFo3I97x13eeyQDg2xsLED7662KPNV7ADPSgewEjMuFnGinjx1vaNJ28FOqVSo
TfbaY/IBQhuVulrBPrY3LmZbnzIZ+Ib8gqEDUj7wKuwIaP9/foojUoRFH0RqDzkOrFOQkdfFQWk3
21705QNpxQzoo5yDjZj89lzNQbuHC/mQmFKpU7K7byYnKNXoqK2OyF8dPUVBKivoPKBmaP3EhcGW
c9ipwmFSDaeCcL6qlHGEAn17dUoEUAcbqM/3LYdo7GRI5J4YPLirIaevEiEGRLQHg/TR2KKVvg0b
BJInhtLNgxGE4wPsSeA8WTuAlZK5x3qWadQ8iOED2H8qh2tdJo/mNRzUYKYFzT8azMfirrYJZkct
gBD9wgvObaapF3NoAHeNw8fEYtawgR3okHijtZyocL6ZWchfgkzDBFQMCc3RJHbhem1hRxz3RoPK
siCNs7G5PFXcfHsVtBAg6kS/FpLDz2/A7xpdW4KM+xLuCSkbxm7jzaQ+MX+/GVNgQ6NNu3IjoTA5
es9I4WMtWeeTx2C06RT0ydVDkHpo/Zw45HxzP7gSShj4RkEod2xXTILCmlw00PbTgoiodurHVCK1
+sRVvm7qIWALVJ/4DSEnxwusxgc3wxarHpY/rEKza6WQDiAxytFLgkaK3FSLccoj+buLQtSOh4ga
DbjM0XlFAqKnPUUdaoD9lAulS1BNuz6tZj3tnKnxb4baME/w5r++Oah24HcBjgjWJewpn8cHSHac
QsqExGRjvpU9jNq43T0iG6I6caEvjXwsfrgIVHC4O/jnHy2BXa+1Zo3tIfphGJ+I7B24RzXwk7GZ
MO4qBM3Xed+w4EBhlXJeCoOnv99jvtwpxL0rkAAKIogLX7oF3ACACgE53wteh/FQO0s62MJJKA7U
J4bPl0GKS9krTcIBpwjXPLpXYhqRMoKC72U0saSYAytZJiS1/+UbAh8B1gQwkIKg+Nhab0LDcoqM
ttoHpvRzSMtuAqSrZ7Is7n5/oa88FbQG8c6AHqzdSJhefh4kY4NMIOLSYm/XYA0hXrUMeqRZzbA9
6GbdtQlyRRng80XXRa6dUF9GmusHeHdVl5Uzjgzx7B2C41zeBA3SNlTx0+tGvUowu8CFlh0GGdvf
f+Yvk2kd1uhYgliDOQz50uePXCPqsXKL0NhpMBJe4EElDKSY+tW+dOV0iUS7yk96k48n8tG+DjIA
1CDtYv7i0ujZfr6sH02wJemKas8cr4VL0qCSvmp5hrxudooX9QXVWRkxEBMB1sHauxK9Pl9sJsVc
Tu7i4NxC2UsFqcX10s6oyO3CQ5Z7xCxGt3rRxY5AVzQm4NcuzaMYF35jicE2rh146rhXqiqqs7oy
mj42be23qec23gQHHIM7gEojI0oo/D4lbFXNQMakNsU7nC/J5eRRsAHMBsK8mBpag6LYwFAMVAFB
PfR/ggLBvnVDzXTpx94/l1FnrbyFAZVYQNy+3kmvqK+LIQjapB47gqwVnzpDLuCqCwf/bhnTuZi4
t4+00A8RTtNWanCffIjR1jcI3Eb8riVR5gipka8WEWuG5RHCA5/bfjTMs7KB/QkmBHWHJKgKj8Wj
pSqVlLbPvASh8N12IiZBdE7BU8wb57VxabP6etTDObFZYScFa3qSQBLkzbBeRDhWPkLBhMSapQKH
o5nHcIekzuIVrZjIywt/6iuUtNB3JUxoj2zrxQBXowJUdGiDCs02nDe4SLm3+Jce4YvcRu4il8Rz
wSjI/ErRH2FX92ILHrZv5tpiPdIghZLtjatoLzKQ4IoHw1RgJw7II8At1aYyU9NBLwzPfBAVqCul
90qiiWCCQQAM1wTmUisORddxbM52+cagJEDqEHJT4OdlLIj1JI2cnljTCESaRAJpPHr2jB9OU4e5
vQjrkcNaZMo1IoEvzcFojJxVDbtFTJrIdeWFea0bs0wnGNFe4Um7z1Yl7B1XPDizoynKRmUN19E0
tfeokt08ErS5buUMUn0Q3Oulb/Hx4BrzoH17FAmM9zB0IKuBs7t232F2hIXGXORTANux5z4ABXlA
eF+dIzUdYGRnt+qptf1yyY1wQnZ6X1blj6aU9A3A+RzFNsUCl7Z9MECkrHrgFHDRBkmoDJ050fZQ
usgvbcDQ5rCp6FK7FWGDAEPHF3E92cM7XyEq6GnlR48JjlphqbunJSzLH2jBdvjmGmKjzOkIqWID
ofZXIhpGRLgt/Ak9VfvFRWLeEx5YUaM1v3i3Dq3CNqvtbgIfljVOk4KjQ/2k5Ja7HxdaRElFbHtj
6cLqYHMyzC1e1qRJ7IoIbW248kt63QNgwRG6dk0Z9yH0WlzofusHvcmyBtb0L03Ur6+96+oZCoZB
hbFPDY533YGCn7AwbPUZgUoOnB9lDi+Gz9mPYYlkl6LgQ4WiDQCeGwcSxSsmKzbEXINBk/CBCLR0
F9rMCbXm9XnPUtGzFow8OwnbsHir6sqS2YIA4yLBeWe8t7CYNAhoJeOhMNz2yVN8aHPooorbqlra
MCnAVowOPdjBh6jgem83jjXFJfhKNsIbo9mP2wiR6nHoUT1nHnLv9yglYZchSFFfTDgZLVADT+iL
j24HTg93x/qhnOFPiayeStY7VLGiojjce7BW8LTjZj0moUqkxdRZbQufQkE12zdDCAfyRDJbviEP
0FNwNCth4VMMOBPlArcUbSJD8jlDzcRkavVBeYuJqMztglb1QfhVgzWxgKFBjDhwdeVqoqe0wU1F
sRBauAnXJIxnWk5j3qM6KmOP05BnM/WQXdJDdBJ39dTPWSCdhcdyminMnElY2HEIorafaayOsNOW
InRhDVRaI6hPtMc0UFh94zAaQASEWLm4m3pa2zFVoMcky4wFNjGXJuyyonHAOi4pzNSasrbcJDJ8
77VwaXjLsQuQi3Gk49uEIXTtLsYCE2QPPdCEOHQ41L1GeI47VPPBHIIO71Q6/m3dj5KnMACpgVf7
BtMbewBrNg10QNRFz2A6cyGpBqncIBZ2XpDg+0PUWu3jZPWITKdV3z9JwwYNHTgArAMGMOdELJEF
AXUNxNEQUBCBlHVi6SZxGtpL9POHYO/WDikzifU5LeylKBNlR+DEB8hbexxDCwxeY/aAhfVrB81v
oO3eNKwyb3wsq3sHcWRtKoGWHsCvdxv43ANr2XXaNmusNy5/9MnSnVWY7WiwI6eBxUbZacRLMLhs
JSCNYb4ruyCXboggmNiUgbkxNY4dSTlpCxNNTM5113Z4LSXrS5kiOJX5Mbh28ob3taNynLNtgUD7
wXvH9t1fAcNd3K2FtWeI8Wimn6Ab0SFXBFDppaui3o39iMoijRjBfB7CYOnSwRTiA813H1805rBf
81ZBCajUwiZstyDGnocqQLfc85B5n4KM34UbSgOknwZ6Nj4CovG/bYp/cliFWjxtF+S9o23KqvKq
pPDPzCeC/KCNbq2FrmEm6h12eCbNuYo6L4HvofS20I5hOypGbgYZEu/aIRtwtn8ePLO+qZQ7fVgG
aCX5AmaGTpzKACMhkFDW82LuX5TNujcILyjirlvo7SGBt+u8sbHd4dkVjp9ZXqnbzG46WqXU6lHz
Rdw1nNiE+xaYr/08X7pmUekMOASxtg5yflGBMj5sENCgsUSiV8HjEdYVbtx3PTy1raW+NHxHobPj
NMGbWGj0SOG19dxNC/dTC22oNpeQJdwhbQukqaaHjURp8glSSJi/ZxHSC/LeGQFn1EYBtiijGjGo
ammIkSAgwJEpWrfNFeSZ1E6WCjxbW3DtJohxdEQygTFYJn7vwFCLeYPjwfyoDx4du3UP4OhQej2A
H1OnHKdAOHu6xjKnjccJCAE+7cHOhe7/AEkItjZEPWEp7HuLg+tRopWbLIRDql9xrOveFI4tlB48
ujJhIPooZWTce0x4PO4NYc1gBbk2jQ3L7z8U3JB+mCJkDiix/nReeRYe7iykceDKhM06i7TxYtW2
eWk5jTWlzqw0SeA0s+z9YalvbW3D4kIoB3zYSPaLnaIlWXzU42DdLcqsXw2zCqPMGRDbF8tw6D58
QKpO3KEgZPEQ1KaOQe9FClHJRue9AkmHYTWrdBW3RPEiQeprvwfHVDcZ8kNCJ209VCbJpBwMcKez
1kMew1KciqYiM2T1DAjaqO36sR2t7tbQgyqSgK1elUVnGa9NwUDGYSPxt4IE4rWhfvCksclg/AuF
PqkLCIAnavAsghmhhz6GZ5UPgSKQLyCiwNrfy3Homu2EFtoHRCQMg5fI0d4OVYSkCE9HEkQEUFxv
jWbSGRIQ8DMWs2r7JGgKMAGiqe2gb20c+LBbfefisMOG6jKC5ADts6mowfmi87jsIH+BfQkg0uZ8
LB3rMTS0DTfkZfTOTM1lkADNNO5aE6y7WMiJvTVkQrpyZ0ZNtxlQCd14UphO0rMWmyCRAWhCE0Xu
05Zxoa5dZSsnUaIuHz3ZTTJG2EI/xDXsA3folNK3Vi1lkFaw9niiZTjuB4/WwMYWwHpxADGqd9WO
E3IOZtJ7dVzAyPU5FE5zPYPIa8TzjEZiIuyCG4kIcDynWhtIDEMwoLWFea2RUM+e3dQNBbU3PuLE
XrsALh+Zgk7iuUaSfJRg+yX7Zuz8+poTF2tAKRYpEhM6wecZ+MOdLhsVPjO/Eh9d28oqsQhMGUFm
BcEm0QxOY3GA0VnBfKjyHoYxCp5sGTC+LcmEUhT8eW/JXFaLg6ChDuGvi50TXKpFvEISAZ+GQEYl
5Fpgl10FOjRA9Rp7r4snJALc2UVFDbCEKb1hCkmmsTvSfsS7Nq07gOzOTwUjkD7ndlB4WVBqyMIB
iEenLEy+wK5rYQj7F2t1GEOf89jHujYA0ZvYX3ZVOZUbkxTyASiodeEOA7uaGsSVxJMbcAQKVcWy
Zo/MW8Jk/xK4dEzCgHjXA7qm6Bq2nj5BPPqFSvwZcf3XZ4NqHBsmepTHUbldM45L5Y/ODlBCkRSj
pxBoOmOHJ7LGWd6zCi8fSIjA8NrlGy5Bkme9VeT1oqPEnKl1jTZFmIiydzJPWAtOdHLaUbcaNoUJ
R9HQRMEbL3yYcw58IPsFK/yft/nfi/fu6l8fVPzzP/DnN0BSQ1WU8uiP/7yo3oZOdB/yP9Zv+39/
7fM3/fOyf29v5fD+Li9e+uO/+ekb8fP/uH76Il8+/SHDCJX6Wr0P+uZdKCZ/XQSfdP2b/79f/Nv7
r59yp/v3f/z9rQPMtf60ourav//xpbOf//g7vED+hLCsP/+PLx5eGnzfxcvbS/e32/+8+fI97y9C
4tst5998wOgYrRAGgY4MMGJ6/6+vQOsdQGe52j38Mj9uu0GW//i7bf8bYDJE8qxqIvBGXHSXRKf+
+JIFBTZ0GCsGC6DX/vt/3funt/Tfb+1vrWquOhjmCHwaB1DIf486MDjh57iqm4/aV0WN4xCPALIH
o5uR6IA46PvZuZiKSsbTFYH37ER+rC3avWzP68h5+tMz+uNz/Pm6zvrzv7vuEQJolu7Kpu3G/ajz
Re2YdWtO3aEt7q0y3JrcTi49ObwQcHT9wk9FAB5NtzPMTLk3XGI1thOThYm/vJsmjRVrs0j3Sedf
wgASUzfcBlG3CesnVSd1W+wV3Mz0/Pr7z/6vnPrvPvwREI0+1djApnTc19XZbL5T75VVz5aTuZol
FLUbZlb/1lofwXwY3yx/WxbpMl2ZVMfRfIj01YSGSYDAy6fqFX9qEBbXLdvFRgLl+YU0dry5Der7
OhoBYOS2g10NexycUots3nXP/KN2NQqCuDzrtmLbXrTPQCNo7OZmyvNho7ck89I+FZnK5nRJsWSc
g9oeF1mRhWmVYBdJ66y9NOLXIAbYmBGUOuf03AYD2M068gMoeBLYuc3u7Okwl1vKz4j15PewZbtv
512DJCfnvuZLPJnZxH5EYATXAprUlsXaS5lKxHhp9nkIJMhBobx7FlC/7WqcrqtLJBTwGwP1h9jC
oF3iINDlHhRjBDQXHaXgEQI64s51rS85SzsAS/6WDXe4IE5ocrBSSwCWhFwFeWz8fGoOrnzgiBrS
W8fbwqfPL7eWCwvoK64uw2Jn8Y05njnjT7/T4EHHatyCMFPjF/hcnr4pQT+MaNLVcbM1UfC+lqm6
F87Gq2/K5cK7YF4Oz3M3Y1Hq3YgpQekJjk6fyAfDvfDFCLpr6g6X0ZDjl7XrytSCRAaptnH1NPmr
5iseX9w38w2CMFBiWzAcfZjDC2yClp+uCAJLrBu4Z8ArMe554r915DJ8dUv2BMwOD1b4Z8a8nW6r
R2DJOfg+P8CMRPV8EGSjxZ1oOHx0W4AwPCVumdR47cZFpVKr2zc1SXT14oMwBPXzhnkpnlOZzUFq
eDH0aE4AXvDWQY+oTZ2HBb9FmU3zJtUetIIPsCkGTnnw/Z2MHsSY89zOx0ycORnbsftoa++8PMq9
3Myi1CeJ6W7q1/aUV9yRAdgfyxI6Zkcw8eyDWipD9IONW3ZFdsgJ2ZaXzsG7cHbtYT60u/bCujoV
gfaLbftlPuNqR1g4nQcg+zWuhtbyAz8MV/Nt91zeFhsvo4fh0Dzp2zYbLsLDKRHO/3jFFZ3/E0EB
wCJbphJtVevS3JGd/7Cc8U15WV/45+Glt2MH89zf2j/Cg3OqVQGJ5HdLLu7yCA0f2aSs2UJf27nk
MFPG68X4ErH1IzrALfDM37E7KDXRR24e9M4641s/W/J6iymwQ4G9w//Lh9Q5E7v2PHpz8vF8uJKX
fV7t26uqwsk6B1e+JBcSYggrNipg2nGRghLuTrldJ4WdFQAboBQzIVfAKTHhTVbaaUlwmI/ti6iP
1avVJtM1COzAtCIFNC1FYgPNrMyHyUsymsn5ocuvA7GZ61zpMw86usf+3Ma5BnPuXI7XJhgBPO/l
xvO3ltgVh2jaE3HOcPp2YsZj/aHb1MBtP9Qaf5hBXlYxnGz9Dx+Wl0jM3DTX5gXADfQmwhd+ww/R
/k5sUCjCR9iz0IhJ6gu5FRBvQt/4OECEcAUXeJI3BnK1URnsijNc4HLpYiuOMsoT6Gy8jbuC9dDf
QHWJin6rijy0N8g/VfwdwGfc9R/RYy3eGCAe58FuPwoTXrvbkG7nN/ti2htPtZEgi9xyU7pp/F1f
bBVkFO/mK71wzqoPCCGRHTy8Fa/L0xRA2ZEiWbh5na/M64eKY9GCyOF5VEnRpIB+DH+L/4Aj5EBi
wraIYsN/9DLDgBAfAex03qqDzqptseUPDr+O3HUfcRK8pGgr9hpGGvH0w78xb8xrdlbeOY8qq+Mq
LzEl2UW3hTQTk0imP4fETv38/7J3HsuxW1u2/ZfXflDBmy5ceiaTnuwgaA5hN7z/+hop6UZJ5yqk
qsZrvIiS1NGRyMxEAnvvNdecY+V+fHZuufrKxPIYOr0XN6Dlw0L1a9be1O13ml+E+abcGqc2WF3d
W0P1gu47eXaguU2Q31SNJ3v1cQypxM/yd3J7iH0ipV7q80W5Ey+fedaueGkC5zw84eHjG1b8jBk/
wXRi09tZQRQi/O35iPXOcQGrdNz8Pjs3HvHn5azcxG9dvumdS6yxJj91PAfxQ5kACaFWlU2YEh/y
D+fQ3NWv7Ss3QcM/eaBnm5Yeabe1HU8PuD2NgBSb4cXfcliWQfpYHExJCu1xR+iif8D05iVngjlu
9WhYLj/KLzBLbyCwfidj8yhC7SLfIhfb5R0dA+1O3kmX9j27MS7Ni3JZzvZRClihA+2oBo2Xe4vf
u5m/ug+mF2+rO+nFCo3j9WIiDnjR/q3fOfzfiFBe6YPlDvOT5dXuq+KZ4fBghv0mCZZtE77O3ucc
2OFyzL+yjq2rf09vi5vofngZW2/mI8WueZvvm9i9/jYoGft1z57lJ95Eru491zYANLISed5XZ6+b
AuVD6d3Sl4E3u7p5GEFj14sesPHL5NBWjheuudxx383swWlQ6pzmXMd1wjIcDzxt+lfWutWL7DC5
5WCbk8dJkZlyK4W5a4bdfX0yI39cNmTdhS9tqiNP4roRR5EEdTK7+dEIpJv4kkpP1ZsV9seRns/g
CeFP31Pj1c5u4cZXT9K46bRQnr1UC2cnVG0KJi9/04N4q++1MOO0ZO6UZ+VZ2+pBv9MN194U3U4J
h5t1N9w0N+YeS86BbM1l/MTDN7fbLvHaxueJ7OhccCfDZRnd7DOrfXFRTZfYEtJdmWzQfuNil8pM
znPT0U+dIzbYoXHhaXXzxdC2mKjX/lbVKI69Bgm0N+hS+ep6Gy038xKsm1kJpnlfP5f3+SE+9Mcu
31f1k6q81taHk7+Z0rP1EsOX7WRr29CVTOXEk5E9HuLlW4KWnwXZY3Ep5v6hK4sPWkZBDwXOdtFp
WSmnbXbCqcoBlZlSph0siHejOxVu8iW9jA/jrfNMkoLZLE3zVqnd0XJCk5HEUq6iEhO0yrE1/xA/
7FfrTr2Vb5ezwDdNHAwpL/rs3+PX/m68xC/NdFtM/UY2x0CdG9xMfkKGqELSaJpt0Xtk4OJiY9D9
mjjm1y603ip91Ntdku+K0k85QrV3pURY5N7+0X/pJkBt5kvSLD0ONwjCr+Y9h5xhedElcwdbxu1m
lcl3Ka0bbgnLXd7T9DyOcGd3jrot4lC/q76y6DAynyhz63v7SR4/8u5rUXbSi3jqX/SLzB03YoKq
YLEzbtH2nA918DXLrbg+POKV8BhbUI9P6xBGZZjWxN65hpw+68hHhWRmCrEsMz453ZfmeEbu67Vf
T4HovIbRIo91MQYVVs3+WfetkzH56+KmLNsssobXpBvTuRNKWEYHrb9tFOTV8yBtqIzaA6fnLnfN
o77Nz819FJL8Tp4MJH98TY0nBq9cvBpgoXD7mqNeACkDYMDMQTQOMLjLeViKYNKDeXxcBXdY6smv
7G58tOio+84l+oy/ks41mKbwVJe3i3g1GauZDGGxeNKyG3XEcc64PqfMKd4go+mKq7FAAIz5ISgy
uo2h3K3OxegPVuexzvGdZt8IbfmteuwvZOjVepu075p2KKKj0D8YOBRRABq7zt5T2yntY9qWXk2z
05m20DmB3onaz2YvqnxDOeDsnosPJclcE0wDyQ23pJOSP4mZoND8lUYPbJsWB5g+lM60y0NxoV3f
8dRLB224MYYb+jlBepe/G2egStVb8UI+uXpO76uz9hgh7ir9E9Okql3nz3fK2y1rUtB79WPqVw3d
MiqtpPCwlsvVtsyDmt0p9ohULuSBnK2Nl7vSXEjs/qI8M6fhECuKK0MTl3dI3utmDfLbtnOLZbt8
xNVFvTccqAA5OUI0zvJhuIfSSDzfflZO8kNzq7KZrd66BFQdtIUoLufL9InITo+Bm65Jg7HYranX
ekPIDZl/VoFxzAZPf7Ye7LC7pcGfbarIjygTeje/799s9Fs4LurGqQ+W/tDWh5TWF5lpEQx+3m2z
rfCbD124xaPF7nwY7stL8UOqvPnEHR7b6KiEft3qI/3OjvNrkrslDZfH5Jg/RzdVSYCGdpynxFvk
tfWreXY4k8XeUl8PNtD7GsstNK+59pDcNpTv+Jpt2VNl7/+mCz3HKsLUlkakMnFSwEfStqadXaQX
09MfEzo9DHj9YWa+M3iKfJN1Jwn7ZLRvKZe67kmdfZp+dTiB4EiYAIt5SpanDcItebZXpXmnjxpM
gzgV+hJQTjvKy9S2wVx9/7+Sx27ex7T8rv4/EMbUKyHuP/4lPv2bMPb2Lj7S9z+qYr/+wG+qmKb9
QjwCd75OoAe88NUY+ZsqhvQl06CmfCFUCuXhWhr+ropJ9i84ZRl+9uv/gFP3au7/XRaTFPsXMmqg
YRBQr+BPTD//emv/HV2MvMCfyiXYhozqIU5lws7FTQ6V6s+lWs8kvkHS6ZG0edQz51OIMt07QBNA
t3SQ5VwUK+O6NnCrfXetMj83fSRYuqZUiSfJT4FZfc1atvSbzC7jZu8IWZ4VZqOk9g+jHPT0CgyJ
RXJTJCKXOZ9bVfWUOki8hZ/Hzrxbs8xU3lRnzotbYUg9UkOmEJMmsIChKcq1eIfNLaedGq1JeYpT
SWt9vcnXIRDD9KLXZYnIhn/YRpRhaj1amMjF4rVqprQjDepZYw+oybUf1EKYul8rU8exTxD9bi6R
6EpGShJHkkQgk1Wyg6GqBnNrJVaZb8xVJrygNfFbtbIkVRh6T2k/Jg+rpGCqNeTufm6Zj6LX6YwB
o6j3i1PavLFuuG+7lfoxql7165ouhvKrsIrcVxeFNDEXF3lF732cgs07eWyQY4a87iJHFNu0mVp8
ulV2IuF9llK95NsYWPuEAKjiJF2QJ7O+pduCjbvLOSnI2uvSp2AyMa4eStFZt6qQoyDT5Q9AQoMf
yc2wLWfLCJZEeybgzkHUMMd9osvldzIb/T5qsGTizaQWweTiN12NEQE0CaP3rP7FECyfdb+grVQQ
2Rqv0OnYgWIFRdyf+wIaf+llfd30wFrsTMsfZ7NG/Mytji/KbWu5ai8S/gnnFWEg7wD7dfyIC/xO
5fzdDpaDUYcP32JWUJlqzVKuQdw5ZxDlYLbEBx0f9bQFjNMUN8ZS3ZYNjY3ANoc6AntLH2qsBjjo
uN4xPZAWMfDBlY1qPqqMaudg1D/kJoQ5O5NHV7ZbvOWSviQY0dcgE5y0o7YJSmfkLJnFOj+hl/oo
BXY72s5dmqqFGZrYOk+IW7jSInW6rHpZwuMb7Ua7T5JWtZmFNMAFpXuhbzUchtGedraWnbq4qdI9
X3huHZXC+kjkRNZ3khYN+d6oZQbrTlr71hXcMgwWN6wwXkD3bIrY5sAQibXeFnZ5UVdAA21S9z9W
ozd2Ody3p1wnGpFhybglJBe5w1JumWiNYwxvhTgIG1oOHB+r841KKxsyUKSJh1iCAbgyPKz77OCL
XHWwhFl2xRxtlMnKYAKNFp3yqVhaUGsz4didHS21emsmtd27gNhBoqkmsYExvtPUms7wWiAC9D+0
rlbRMWzNVatGe5b4ddULEyKa6lB3eYY0p8j5nv0tKj/iJmOE01Do9YRNRC9Mf8ZF1RwKy+xaP7UK
iVBsb0zZ51jkOa2fwbqRKpgDoA7HKw9/GCYC2eWYoCsa+hvO/YSDymJ9Mpx8l49dfWSBUtCA147v
lIEjpuMBnU0pcIg6P+uz2Ot8zjKc8kH+YM6QZg7uNLapxHOpzV+sBfW1jLUK27dpqcSkrMjyMHt5
TgU2B3WiA71qY7dPnbRBlIgg5yRTmbQfI+3k1I20UmqCcYwy1XekNTdcoKRG5bNjRM4WI1aSBW0r
4UmoB92NGQh+7EtFufDw4nBaRHWipzJsapqKmzIu1tdFb5d005uT5GGEu3r+4i89KxxvAOHg4WDB
8SgNZNoZMvS4yMVZqjhwpVrdbdRcWcNlKH5gglsOdL6kUI0k62BnvXboRaKjN6cSKMCUM24b43fp
DLORd4o+LKjuyqprodV0Rkhz4EcOJMRX8nR5oz333FEuhKmwln3RVFXYQM+AHty6y1rxuXNUrFIz
vqZZSk9jX4ApAaQQcGvoz5PcUkYv6bo306QNJjESgxmZiFu6GvatIwDNlXPN0G2LEn0irZI71tvo
6Nhr7TXRjDcuXkzhtUSsN5YpzJ0hqp7Tv7m+4ZGpQiyo6xuh1/TqHIqyY1aUBWUuzWMbuOU+m8UZ
/Mr33Ii8dy07sql3ouoo+mbdTzNJhioy1LucfMhLY1bThpXWZuTCGO/tsY4etbmIA4NlsOFcqE87
Zemmc8oW0wb1pJAiKlXjHUSm86otpRM4ajrdjg2+joXOJg1kEVpKo20ZN1Zuc7mRjsAgURKSEmL+
ZHIROTt3vBMQw/PYH9IUd7w1dQ9lJCTD14jj64G+Gt92Mt8ZRqnvsloeN20GKGsZfZrmXIuq2pI8
fa8Vzo1mdysJHLsG+6WAqXevtiVApOwi5uYQ27QtrG4OV2eZDmqqrWFW18iGWr/N2qG5OoNiF6hs
79E5Zz4Cfm4QaG3Y6sudurDGL7npt3qDvVa2djrO0IDrrz85+sSvmnpo3pPubJLUik8zLKaQXZ/V
AnjH3gSf4sW6FH/oynDFSa7qxljyHPuMVZ1I4dAdE4YncD7glFk+oX5MF3tamWScPLTdcgUfqGcD
4XABJ/wwpCMFUiqZE3PZknUTacN3NVaXvK6xZMmD22tvXdv6cZbsu6pmwCwB/Gy2/XlNnuNm8sdB
PqdE2C2VPlRvolWlaXxiup7iNm12l1jN0cmmfWKvWSC3MWXgUD2pk7FN0FmNTqIdh6dvb1r5AVfj
spvzWlWxk5T44qr1Ebfb1Za5iBB6xq052XwWtL9Kk31jMdl52/bV1DqYOPMIbLrH+Qnr1UgCkOM5
65Iu3yV55DzkTmN4K96Yl0Jq4icwc6nkQUVf1lCpY9XBf57pnV/PVquFTg1tlYJplChBYAgWHunE
4l3V1nN9da+S2599zWw13x671uuHlcewzNrkU52QcppeqeT+pOQawvUw1BB2tIJqkHhRiDkKji2+
8EOyRuIZC+7i43yJ3KVdGXCzNpZIzQ1PUB1i39N29tLrbOmDOHfrQMVd6fWwVxkH/9qWqhwa7QLo
ok07i3kjjnQh4gBytFPIjbt6nwlzw1TM+X1cFhtdelIlDpJrpqBFZUuJiLfmqXaKNXW0nsfYbJxA
6ccMvRL7+62s9v157VRz28cp0gIOFhpy8aLE7rQ0yHlJPWa7ydH5Y72wKIWZIXTrZIuON7WZ/THX
8gBHCCIvFk9UN750VSiOGwNQ9LuoQEibUvlcx718UhO0gUJkrT/p4/BE77pA+c0vba1KZ6xdK3YT
7t2V0/5mVOvlYIxGe1qM4S6V5tcGPsDF5gju6VV+5gg4HyGD2IWnxbnhz0VfhihU9/E1LNn3Su0R
onySzZkmhuMcVXlNNrOeiACDsuyXkxWfObXIyB0lbkd5Osc80F5VyVs51bj60fojNqX3wlKSfWKN
cZBY6XZppR3O2OnduNL7jC53ggkf9m6uaF5EKhunO80U73yt46tIhu4oxc7nrK9NOGJw3Fad8YzH
rL2hBNJ204BRRjLLe0XmRsUbuiQBVvc20CtWVxxzPZ2MlTnFAU9tcrQN9hNvNOpsW8yjdts2xXo/
4TZiKrxG61W1TwUQN5ohc7wbNfYSI12WBzEn5bMS1dFmMi3h4Xyv/bFOnXDOFiNwRonN1em/MIxd
0mquX4ScFxix5DetV2i5T7K4wOWoA0XM8aeTqc6xslf5xUjQk+OKs58J0yxd0S1jZhferXN5j5dL
vPTp8CXN8q6wQZs7bba8yvQVs5FAaxGj9lR5V+0NqR7ueszwQdlG8UfdW9ZHpRnDGQ+6/ujkLRBv
JbLgXMaRcV9OPGKxWfX3eO+Kg4SDikb46AzfBt7s0ADzCANU7jZSb7GnqZ20MdXGelvUdDgXzVQi
xOE7cKu0kQJNLx4YuUhdVVTzvTxOO8Zcqhu51pXPQobdRQpYetWLmYZ73iRBtVynE85Ddh5r2cG3
pYtzYS/yayqEGsomFjvVLp9HbVY20BpGjv3VppoSOjRpvARE0tvdwMB1r7bUAj/7GnmVta77Qraq
DZGCdNOMKT1geVCRdAqnjQ5zpIwbWGHi4gy9b1/pF2rRipbkjrze5nS53UVn6piUSvnjmiejl8Ym
/afCukvqvNsvsoFqWUeXZJE1v0p6xZ+zCnOWlRiHmYO8D88kgDrfkG7Jg4xAxUvaysqlb6sHTRbN
YdbiUyxMJliBMgDIm0pbrbfzcyVpRlC39exJWuy8G9iPPNzYr7Y+J7dCic1DvSrqvdJpyRErkoJB
TKM/lMYtloPlEXbwPp8KVOcq0e4yjkghg4LJ7Stz4ZslfkBgqQwFjw0n9ZcyWh6wYCd6kA8KXfih
XPRQ0Sn4Fjaar6ys8oCjbXoLzyu5o0ynuowsp7sx8+YzYwSiN2RaPbiGncQHUrTOsYwIDqYN7VBK
GOE6q07NsUg1K4i+3qbwdA+SMaXHQWnuRrCKIDoVap/YQAaQhHGTN0V8srNqxTM55OyPGK2w39FM
wlC6bRaiJ3A6Yz9V+y7M8tq4K6/nn3Si06Sr9afMKKdRaxQ/xWPjNhGuHzfi8dxNE3uqWjdyqLXd
UzbTPTLJ4WzyfqqpvesK/jg4dLdMZ7TkWYciUb5kcqI+rgmthbKB2JQreF/4voy9xNxzCuX0paPo
f+F23kVksTxrLZIwE7q5kcBRNXx8U+yAyRKTQCho/cxZYqA4UpQRkHVkcLIyLVBmOGPxjWZtr+ek
glMNBVA2s2M8wnmIjOhEMu9OVfGeZrKU3gyJ/VjR6lDkytnVjn3SFnqSM/OuvQkGm8sJ8OJEhuMp
wxgFa5O+o5MIdv2i35hLrh+UMdkOZba6cKF2cly8jUJHQW76rjuPsvMkFSkmYiWxzoRtQcg7Ub14
4FcLfJ6JWsbbxOiHk91hKVERC94ia4UJW0iVDyJhIy3OgYR3fU/oO/0Yr7tzr83BINX5fRcvMJSt
+hgpEkBj3RIPTId6QDjqnrrBmc4D+wCjN0YMjKnxTkj+plLKz7JLyvdp7tpjseT0T7VskrdVXJso
lKUBUzbvfE1d7b1FGE0yHek5gZy7ASRivmeKabzMky5vJLU5FiOqMouMTqd81WLO9lq7nfpR2VKE
v2HqHdxB719Mff7iFol4LLTqXHfg+OZoko/AkY9QWGKmS1VZaDB051uPmCBhIurgfxltb3BGGhhL
3LrrACszTgEX9ZL2OYqimV1bdCk8bRkLiTKKx3nMe9btpL3NurrfUbKZPhuv5MOZbTFZqwbKf2zv
C1SUQHKWynPw3YamoIMuV7JEfq4x2McICmAYbx6bEWlEmlfdLcppvTDDqtjXuUoFLH+vs0XXWJHj
sJJ5Hvw6k2j/LStNGrV1MaDqUI3l9lRK9P5ymwzNTNopaCXiaJBtug3Yi9a3l3E+qKvDgMFmvYH0
epwW65njEYdyXXQ32N3Fri+YP1nYWuUxGoLeiNVH1luZUgA7dfI9L+zlhc0EkG4EQQA9pg6syLGO
FR/Os+slkBPjqUiixh3alb6yuAYBBuYBGKkmNjns5feiV+abrqmKrQFhwW/E+jKszRpqTG05puSF
eGlV/wHxWPJkIemXYmiIEAHh9ZW4F6cq6Uxfo/zdY2hU79NSrsJOlXskhWtdB2lw9gYSD35TS7j6
U5uujcQaj5fYCsgeX5qaWdAViE4XrrvYLtHa7BpRMhSsx7nfpuo3CpRNCZHdd2q+usVk6C5uvAgY
QzlfxhwHFurmtzpmzgEAlLkVKoYGVclQ/tsmDoTT3poqeZyBjIg3manBHtiJ/cT56caxewxRC+Zl
VzAsm2MkQqOvo2h68sQEC54fQodzOVwkE49WcY39R0yfQx4tOr+YbU5H0eRExDcWyx+7efQso3hk
g648SVrWoMSx7epRDdXbLGmtJtIbO54UqPUEUteKq12sTloI0e/MlIhdndjZQSFcsWkrQoBRZHF2
ZH2gtu/tzF/0qQzs3E63GIQA8wAa2WhNN/u5WtP3iZouEEb3WMXz0xKjLCIvqnQr24+CXpUqIjjj
qzE9kSborvdWt1OvE+URwc/z2sp+buqYFy0wm1WSB1NrEu+W6EcNxYIr35yavRr16TFiHERQl5l1
mxcZymtMzzqep90azxBs+wUFUU/e5zGKiLnqZR8d1CWJ8dE1XVJtcsaIjUdCafN9k5SGEeZDPtBD
jlHiXZFFcklLUo01t1MVYzmDUc6OqSZzZc1Ikxcvz5ouQjdzxuSpsTRIo1GELYLxz1n5MndgP91e
njWiFaawX6a1w6tRI+I+wyatH9KR+435HbU07wY1uk7PiWtom9nV0e7aiSLTmeu0bmSzLCRIoKM9
LWNoiZolr5MLqpRpye5ruYuVH1KPXHexTFCM+6ytVIlNT9MYP8HLw6JjJDYFd9Zow+orDiytkza1
KhFLpXEoGx0oWod6MbQxMJQ2r3wWTWXdS5mpjv4EwAVD4cSz5K6JKeYj0VIseyscm3OfWcv3CAaB
mVuj3JQ+YQ/UzxRp+Rbl39laXbpsGZn6IFYmQI6LyTFNnKLBeiyUaPVgA+LBmQr61LGxb3TlI1JL
ep6F0gejyDtXnq2vsVfWJ26E6RH9FleIPDO808S79qx0S+HmGVKHkBwCdvOq6oGaC8OtS7s+ka+U
45Km+Fpej+UMmPalYsyeQK22/UXthpL7oZ2trSMQkj3yheVdioCUBfFYFuK+bK+TNhCEvLxDtuza
WDwzRykm/AmL9cTkGtoSibJVJaXBU56PHtFdKWDrrJ7mcXwuKvEgGmZQtXau3w2pZNzVylISgV+O
s8oR0WzM8rXXM84WvXE/xzVlAYtkwqKkCiaX00gWhN12uSNZyJ1I5k8rOZMdOXojBH/Svqhrsnxr
UdnAXE9pc2o1phmjil6KrF+CuJ8Tl4CxskMAMHaTEmXfTjtIC/mY2bbpGVSdcrLntqZzPU/K1wzG
hyVkrY3lXZiLULciHQscBzpqwVYb9CTecNM72VMK2oeIUF/N3S5NhNJqblw3zKadwcClQOmVK1U5
bVoKCJXGDyWyWSHilnA4o9IdnSxwUhYEF+x+d7WdWiIjhIgB/SHXjXZGU8tTdtUlAMQ/zLh5mmVd
m22cCAK2SDPWRDCtmd5pBUXCJRsnwn51EkD20Rqsw/o8J9Ut0vQ+XkgFqQmdemup2q2yotQKxo/u
SlpKlOwleZppkff0KFLdZZALp06jnHAfmQaBZ2Rsg9UOu2q+ekNsn5xRzm7od7gT5cpr3LZn5lUS
zBxnsVEnnbBB0ZlbuYKf3RpD5deIkt6Y2cCKWd0V2LrKiGu4ru3OraEXH0p5rd9WkWBJGSPr2Cg6
PNBVm96Sxk72MxJphUSIKov5GJVXrFUYD469tZs53g+JJoZwqvu25vu5ZsQH9VenT0wqr+CW8fKW
EYIERmA4Qk2TFSLB+R2u+rc1jpR7GgNHoSi7aUnqAdpzMn2vbTtvlJZjuRwVuccRvAyYCBARSu+Z
ISTSRcVrYdfn0eDRdVdbIhOHUhVa5OPQ4/UlRcNH8nleO8fA6Cgh484cb1/NhvB/hcZctL15rDUA
L9xNmc8pJUYwVKtTP6/9x1jb536i4MqGtA85oTu7TJ7nvZ0meJxioV6SSrsxnVbatP2yIft909CC
b2vTOTDEY2jZj7Lm7NhjfNLpDuDEciavzZ1WoaleK141drR9ely8Elv0g2RFN3Q72BQppi+NxV0p
IwLeaXp2Mps0ZM7KPqWd10I6FbQ0y9dGqpjBsFjvRo1ODZaOwUmM/btTlsTcogIkl8LKqsAZdbJI
s4p6m/CmHQf8turkH8Sfd2Sx38v6imp2UCjB4E4uakDE2GBRy/Mn6614HlsLi8vaRKEpL2dd6gw/
tnrm6EgoBPgVc1QkRhBO26FuCYabELZcORLZTp0UbatlM3aKNVcfUGV/4I1+ZKYP7S+euyNDNkgN
xNPqM70dy4hwbkzwOLcxWVzNTa9nhQIS2m5MhL1rZnpNbcemXTT9CodWYNPrNelmUIzWV5RaHGap
mYJEZ33mgbYxJttVcz+OZDcFh1jGWY6hTW+TmUhXCkOtrruY1KKrWKLalYP1XGZQo2Uyvp40TeIk
JJUiMMKZrerdR9z21KxDfGNdL2qrtFZAAZf5stAWP+U0VwvppQWUtB2jgeNbVj0ljMDwclvBRKNM
71OmrJ4tcXL3F5LLzPDu6HNqpTjFfW36DO/6LC2DJo2lyQ+lzV6g5ePJNBJqLYY47bQ4CvmAyNFk
J69S2U0p52jH5RKY8yS9WXqJg4lFaz8zosJXCHGWfpMnycOos4sd8mkc2xvi2zIDPYwuMg8CtT96
a9uRFElfzPNwIJoJWX9UdPZd8p1kduN5I80k1aea0sOpOe02+mTuzUio6SONjyTzcodCeJsvE4AN
KsKk+YhgHR/ayIxMlFa1q38D8fxvhOn/YIr4O6fGZkjLH39yavz6A785NSTrFxN4FfElIt5wNEmO
/suqISnG1XMhaw6gbDBPMiGf360aivoLcEn4YTK4Jpp3V1T/704N6xcAMPwpf8EO579o/yOjxp+D
RAZ+EH6RSesU0AuhOfkKnvmDoz7r53jQRHKS2ql9n4uxjL3UtscfWb9y+8up0G8NpVMrP2/laAg6
BjVVh7TMsg/DHsSyy/tu+ie+6TU38F95gt/eE2PsmEBo8Q8prT+/J5wijazOxWldlvpeFJLxCpKC
LAkTd/I3x4mnR/BHzothDP/IOr3+6n97abC1XAuZyUzWT5ejQPWHaM8kIArmMGbWL2EZWq6Sml7J
xUryD1mov3o5VcYcA0nIAJL7U5xLEzP8uCI7gZO4whiSVnxmTVq+wdVpQJgI6+sPN+bvPp0/5sb+
jBH67cr+8fWud8Mfvm0tk8x24PUY+JRQo8n1jn1X3tgZ//r3r4QB6d8uJJ8JjxH4dLJ5P9l/krSt
KzaYk1SU/SmTcrHLaB6e//5F/upGgdFJGpW6G673Ty8idZkzmF16quyh2ixjpny3Tdoel6wrdlSB
zcfQmJPfFqb6D5/uz1mQ368j0Va4VZZCv+Sn64j1RC7LODlRD9LerEu62Fo+xXf2ath35QzeeS4c
So/clO6irMKi9/cf/C+vLvINt6hOiF796QlxrHbJDZnXzysZ+TidNuCM2n+gjf3FzQkEiiWGwDlD
5H7m/uaG3WfUVqfUTo3PQV6kDbPYsguTH5KTWrf97d9/pp9glr9eVOKUHEqwVfCiP0P91dnODTw7
J2QDODxzLb1UqYoYjY5DD4LOlbOIbrOAgEDbBxYVQp8rLDQQ2s5//1b+4jHhcbz+zS2s/dvXO5Yj
q2YUn/qhwHBWF7qPWaCknMdO/z9+JY2Zp9egKhwn1pw/P5BDy6wLwcl+VPv4RaMNs2tRkcOJbv72
71/p14fhp6WNBh2kVWK0JLh/JpeJhpXMyv6TvfNYklvJtuyvtPUcZXC4O8Q0dEZqxWRyAqOE1hpf
/xZ4X1Uxg8lM46gnPSq7RSMRUO4H5+y9tryIzEg8gDloPjll4n4pPXRUaAEC+4Pjh9QwHd8+n32j
80AYxeXwTtbrK28OgirOFnCkYuc7eXNGHem8tMWFVXZ8oOvGQVsdduqyJHBtm5nzfMnMNPtABGl2
lqWqeccm/sozjS/YRAHgAJf+LfAjozJyeikviiBxDxYEBT7JQA/EyVTvfJEHZ39/0YnfoLzGhkxV
cBrt03kqZOO1LpSwK3eV1QkxZUjSCrVKKqf7ODDluqgxtD1FhisOhp/Lpzpuu3eWi9cu+q+/4uQp
Y6EnRay0LuqxLa+tacLgRTLP2ogt+5bRlnmbxxMQlsIr96303kPev7JYKYFUxiZkhVXEOlmlbQgG
ETP2i5Z5wTFpLRynfYDm8e1L/co7y2AEVChkdDbUUzZiO9REHZTiwvDNduvr3tq3YWauG5G37xAn
fxJUT94kRU4Aae5UaJpy7OVL6wRzbwBuvfDyOQZ7TYgEYu8wRB4vexfVfxgwbTeb4SyCWkJbo8FY
AyDLXOVgVh6coSiuaOXLqzEdkANY0Pindy7GKxujgkQpQbO6eOdNas5f93nwe6Gh9Hghynq6GGr0
PCL3UrTvg72fAmQ9s1MH3wl9K9974Jd/+eW1EdCy+SY12Rgd3Psvj+yFrdFXhn1uTFFyTfpRvAki
1W3t3m72pk6HdYgoD0aUg586j6ZbfkN2lttWsXPsOkcKarrDO1XCKysfiZeC+wQjUVJSLlfr16oH
NUWBmPocmkq6g0nUMYqNvPsow3ljO2FwByiwO0Di6TezGMQu6nT/4e2n85XNTQCmsJRDPSut3xJO
47CavSJ3zg0ZNZeFmIECB7i3dcMErNZOfmeoUu3HOLaOo8I+lvENeoN6oXpnw3nl4f15JUgG4WKg
5Tx5G+OOmTqRLufok+Nvvq3LTaDHM5HkDKP6KUVNlY3tPmjr6iArM/pRSl9+VPXiDwjlfBaa+LPz
XtVX9JzVe2/WK0+PxQa1fCkBbSBB4uWdEpGVcQHlubaiwCBvJ9SbjoCyM6sbu8sq++wjV9hSZOUb
Ret+O7HiroPOL879og2rVSH7iQ+1/4juX6mYxbIhnTzQ1qJfB/IKG5hUgpc/KVAtmV6TeU4HrfNR
uWTlzRyhJEVU4qyDskzviE3DLNI1n0OLsbTrMqf1+2K6DesglO9UJq89y/wczZcht5H688QBXQ5N
HIWOJF4sCfa149tiVY9CrbqRGPMZ2tGDUlNxN/YGWvYyvzIke83bl+T3xUWw7GmXuPFlBTwNfela
rZxmsM7NvnWIwUzxm0DhT2jDSsgRE/KMQTTPCdzy90qYVx8PjglTW5jL9+rLexHlqjMREp3HeVMd
lNFGe2K6nB3TLEy1tSc+QQ2sv3v0S6ELmZF/Rq7YmRMz7LS4PJss89p31pbfr4WmiCCjSWN1oBI/
WVrS3Bj9eo7Po6KYP5u14FEFE4MzOgmI1ZOtvSjBKfEONuHYm7fvw+/7qibufVlNuBSCne/l1TDC
AUqdF5+7oozv2iGc9nlqJV/ePoh49SiKbELWUK77KbJaR21pVXN4PtMiv5qAN5zVGWLpvu7RM7SO
2qU8DvuY2L2Nn4xMxzSN5ckJJXb0Ts7PRasUnT+XKefbv+yVS89WY+JzgTdPR+TkYUj9EiUQP4yr
Yx1GBsNXmfKiHRlcwLxyh3zhwsc23/nvLOXLZX25INgeYPWFj2zCj5Enlz1ppRvmGeQqO3HTzVi4
NV62oce5HHZFGSGG9yHBIW7EJ/n2Gf/8rDs9NBxvvnah19AaOjnllkhnNY/hec105kJWkMIhM+Lm
j8WHpmDG1Nqi2uIYvQWWZ58PQ63Rck0NDcoYzYBRY5Srsmidar+9dxRtcLzBtyR51pdZhaGu6oOv
tdk9dEMsj1Psx9uc5v26rhsIsvznO7XC77U4SXEAswEpU6KwvL58fp06SllTnaNVLe9HWtfuZg59
ua91RTcchUdw+/b1+/1RXg5IVCELJ19d9smd43HJrFnZx9HxoLp0brVL4Dmv3z7IK2fFW2laBIbB
tJbeyUHMKC5nI9bHzBD+Te+ozGeSG8TrSQi6uMMcGvdvH/D3wteh0MN+wQu6rMfLn/9S3eTJUFN1
1MeWYMcNCZ79Ng2FvTN0br1zapQqJ88+PSpKXtqF3DdO8DSuhPC0bkSAt7XmRMFVCfBLrJvAzJ9M
ZKrguiNUlSu60PMTs36bSTAPnbV1IBnnZzbN7UumD5S8mtCPg8nUzDo0CyYXimgVdtvOnuJrPFRR
hivetfcp3h3/LGum4ltXzNl3VJBNdT8pJBZrhT2nxJuQyg8DjPCLXrbe16ZqJiakIiw/i1EhCmgt
ux2QcIR62A6+m36tyw5SOMYd6AHKFvFVye3q+OZtG4zszMewgYwZck41444umjT92gIAZQ5WDc0m
d2UNE6hoTGb7I9F4K/CfyQ0mK0I+7VJ2X3n56x/oScdzxpZoF4mzShY3Spf+aMp8BNwoJ/s7Ycvx
HV+o5g/kLdatjIYUQ3DJSAfehxBfcuCxAaZwpq34iFJkTQXzdmJETf+TypClrZDapEC0BzM+zxOV
3C752wxtHWU80ASwwr2fQiIl/JQIkHPImMhga4WQAsECLG1SpeGELMI0Ll6BOLYtu+Ishh9KKFtl
fK/5+HlsCwVkJBxtjycYK1C/dQDTij0mj9jepWH9RIhn3m880Q7VLg6DqtpWGJywR8kYO/mEAiBa
WzZaejxqvv4hkWkdzT61P9Y5OryNZKN0V22W81cKQjigGaCzxRXXBtABDVcuMVpqjjYd3d5m3Zop
oXE4YCpm4DYyREC54QBhZMJrj9dOeptGusOhaQAfg/kMQ2NTyAhxkK60f53VvWSs7tpRtUmMyLpR
uB1CXA39cGzjup9XAtI4VmErst2FTcjvqcwGJ4ZPhgd+hSQpybz1YxdSIQRnfPXo1PahQWqZji0s
v2ABFwq9jMYeZHDef+BlgFowMqlG0qTrpgVPqaYzCbrwmbLKwiGQVP6XDtYuNyYPDKbP0ZSg+XDq
DyyN47jGsSUfslyEH+FsjvU2aUb5zc7ZbdERVuquTqXlbPy2AF5EYNHI9K0x56VflWuIoeOk7wcT
q64bSg7fJWGFBNhOh/PUrVK97yO+mkmW7avkEPS1F0H28zDphJiqIHc23cxMr3UMZ4XiZvpagj/E
k5Kl+UJHKgSJsEnKeMuZfw5ug8gDzjQjVRAGqhnkQIXqzok4LKJ9EDsU6B7+rXw/FOPCC6k1IQY+
Hs6CbQxONoJeEmDXwMK7blNNLVqApCzABUK27L/Yce8wB1RO+MmZtWy5XTI1AUj1wYVCPL6H5bzg
dXXrP2P3I4oBGXV6XVISMvkvMgFFwg3VhUw9qE9DroPqTBQQI8Z6shFIafih2xlwJOntY17jZUrm
al1wk/tt5Jr+F2UHMTBuopCAs9RNoTdDlRmouMgCe4YYGrfXThsMd3q00CVXfoRNRnIhA9oCrv8h
L5NoAH/yk1EwmKW7QYDKcuMPxHJu6op81k06u6OLC90FloDpskuotUzM731jYyZnw/S+lpMpAGvN
vutsPeiT7gVMLhziE1GyE04yQck/x6w86LlcpIAKrsdEa/zrTKAiELLKfZCxSjycjLo2IUInRrZH
b2NB1a1sGOlJElgOYtKyubftyFmyXWgTrFqB+ZJmWc46nVYdmmKnXMpsHIzdY9QlOlmLochjet4x
dUkn8ulqBgH/iDKMxSfoCSUKEPrCfegG0MCRwhA2KDsSK1uPxm3sj3xe2ROFNnYLlt8V7Oz+siNF
OWf5KYpbnCsAKJzRG55M0Q/P2qqtS66URvGDIu2RG9DfBQw57y3UqXLtZsBI11mA2m9bZIWK8XTG
MGR9iPawljyG9TvAms69xzetQ+Ygs4R1I2PrwpZ6fvY6CrBVu/CQ0cmQGLhKtJjNlVuXZrApoqGy
mcm6M+Avxc6yHgZfftPuEF2CKCamYOIMy4M25vDeUrJ8aqLZ+oLYavw6Opil8MUY2aPT+SxEcY0K
11bDVSB9PI4BykJ7CwYZNUqsghnicta3aCymSpe7NhrMWzSTyB1alKLlynNGba/rUoEciIKFXElZ
btwULpYUDByIwyNPxk+W6sV3GrI+5JCJSgStlH2HD82P1xWRN0zXqLQv0pg7B5uNFII9xX3pLp4/
9krb1dBOAY5WPwaTGvHA2ov2ZLBEF29LN7W7TdQ2ZAf0PJQIWzq0YsdG6+GjNzQo8fqod9Izk37Q
xyr2ElxkTdi1aI+EXZ9Pbmg8TAYeYqPqZLhPhyxoV+nsxSD28zx9TARhqfiFffvaxGaUrrusDBYb
k9kC5ckc9PyZm8U89N0kLihdaNsDXS/rNWJ01m6tw1qvWsMHe6vGofg+MrhZxFDsu+tpVqRpOLX2
+rMSryjmWsoJwYJ3HQ2MVr5ru+8Ogh0HXbhp5t1xbCVkrjCSqPaUKNzrmtzadIVtkiVdJqX8pIws
gVs+5TPEo1xOySaJ7f45IVnvbLCavF9VUub5euyFcYeeDHfRZFnJN5dp2bQmscvrdqRnOvAZlKh9
nI5ZB0jPmrGDtjI11mWns6+N3Y/DTjl131wOk54kygnPPuRV2mAds6lOWdBS/RX3VHDVznb5dYhq
KCp93iW3KnMMLCJe0NNQyYGUN0ZZ16u28+gBCYUNez2FVcWC48XoR9rxKmOVZ6ZF1c6m0LU1uAk/
IP5krlLzaPJNMh/Rgg7GU1boMQEPG3rdmT+UOXoYXCnNatA+/D/B+kNlOPFZcaOUwBcujbTAKm96
fjhsRp4o8t7jPJWYeFo0t1bBo4mRIS4E1BS659vQmwFWFT6VRV9FoMwChlLb1Nb1x6YSsY8Uxgni
XU1o7FNk1vY32x+ifJ33FD8LLtj6pjpnuNUMC91VaKW4tBCW2bdorMihS8hTKFc1wRMuEQFcwbXv
Uk2v9DywnbvzVBJQT14UZZEr9cfQiMKLKbDd+3kOpvuJxuuDFMCyz4y89NhFeeBxCxOZGW3dFhUI
Qr6+PG/NuI42jqTjr6Zk+q5rrIybFi3vw9iE44PnBoDmaGay/s2IQOELE+V7HTK9GXZe1rX+XQUa
C0eJ1uCIITqgqhvkjP0/aNyyhygTe2K3lNeXBrUCSYIxtgacm3V/66Dp+pQZqB5bPBuXrqWbbSnS
NtxT0bOmDEPj4gjCsXFleKRcEtPrwVjAfGJ+soqiJit9xCu3jVl+L3XX9w+zxuaCFks15aEapuw2
1YWzZ5GJ8n084QbZBr5NI8DHvJavVKH8735oZneoXoFPqbzCbAbmf9iYhFAMa8nyCb6K8Bg4JfEE
eyE2nNLbzVlrhDtFdrrYQtNPMGFCRP4hmor8IJzSWbLJip7bN3lZKy69RJGsUnrIeNakLCoUDd2c
J3iIFxdU2qePcK/8Zpew5at1bzTtM+5pA5VY41TZuesH5HLVbTSRaNxP+ls8FfHnNhqziMYx92Rj
C7f5QrnrkZTdDAFYdzyIzbovJfckndyi23itcj4WBuEleNTm7MGsMk2Z1lOxb3VPO3pr2n7wVEaD
uGR8PH8a3TH5oNpcHt0Uovu6tIbpDoCB2y/qtA7VWOLAPitn3C3e1E97m7apf8Ax/tAXsbeXRp0J
AnIotvaytoxtTuklL0cuzi24/ig+lJF2L9hvl/S7CC9ztAmbtqMWintcbiuGG8VdOdf9Q64CEzYU
sOpm4w5JS45N0T/jE5nusAqH6Sb32hhCzdgV+car8tY+sLz6C8YLRz5J6ClZVSHYemRkDT0I7P4I
7eIRw0Wdom5dwbMdL+eAk9mWTdM/Syy4BsKswPo2TgF2yGGU5a4k2oILLFsfzrou8K41U3LFRDr9
4cyxOWxwTKiPhaX7cGtEApEW+SY5yrx4ROdmEOUM4MFB88XnFfruVVHVoGQh+AL/MNIRZpbyxhaP
QDnWisRADQMpDM3pQpkQTDYZUqwEKNWCMppTH7R4FQffaWk5/Zq912434NHHjzahxmrvDKb/IxW9
dablRBhOznr0vAwlrkJU59EZd2HYsr7nOCEta/zg1bzaTdpkgFdJu17XswqHC+ka6b0f8AV8cCp3
DDfS6+3LOTE9FwS/C1O1X4D/YdIFX8IaLTOgENgJGy9E0LFqVACRzSOBBPsUxIuVbWXGTWeRCIQp
la+aDR85qDmT2uh29SSMdI0gZBjpVMAtz/l/Lqehau6aPhU3qc+lWeVop9WKjCTvY9OxSOzKpnXE
iphSYOMlJl9jPQed8RG9EnlNIeJxuRukmf1InNx4IIgk5tp1i2N+grHJv6TTaClChUu+kg6AUUkJ
Xp+EDWq1bTYMwJNxiOVHXTOh3SGXpWLOiggEYUZVutR8ijK7yUPdX9YlcbRbuxhnb912ofdJ4UBv
tvRegEmZnlFcB3XgFSDm3IjkCrMur2bWeNDxWLrnNXrc6bmtJemQaTu6xW4oYvcB0nQNMia0gsef
DZv/L5T7v8KlSfuf6cpvSKObz/Xnr9/T/3PWpJ/zb82vbKOff/PfxG/rXx6dVYsYWpsB4tJT/zfx
WyB+Q4oC8ZuAMvQS/xXMIYuzTGIiGQqgibGWttv/CuZQ2dGeR2WH1o0RjjbdvxLMLf27//Zg/43W
ZbL5ss1m+IDPEx8qhyaNJ06yteVnTLNN0N9qg90KH6LxkYf9ilwYNOf0GjwL46IMDsJfACAStPXo
Y0aWh1+u4SsTqp+RzK/9opPJFGwdgp6cqTmCZzi6OPU3YVEGfLJkwB/By3UF1Q3f1/AjpxbXM+rW
SjX0jOfuWxVbHyp8RWs81UfRi8/KoQYVBs0Np8GIhjM+24k8fXA8hjxpixltpC5eI9SncRUUdwKf
I+Fe5pEe7rOSM3CF4mHO4it++YdpboJl5DIc8rQJDllt6O1MVBxkV34gVPHv2vXPgqzYxDPe+aJ4
CM30ocq6KydL0MFR/1Asxh/lACG3MsTXoTY/CDKKmHCY9+wAEEb7hRPR2tczW9PbF1S+7HL+5xaf
huwJBL8GCUz90YvpavQV/j7BOQehG229gWgq0oDsFNY1H62RX15MZfzMTPcMMQlxHmOAtwrjnB6s
feoXByI4aKRFq6z/1LFSMim6aWNtbNwEXqKbD9nZEJRMzawpXmMH77dUnFgh5h5onBrT9VwhkEmV
/eAIOI69099WpJ69fao/m8OvPDu8Ey+axvbYmn1ieP1x8kFJpowUwHUAabjkIh/aPqfCVT0YBu07
T1ip8Ps5w7OKsFL1M99muq0Ogx1DaQzu4wHSpGd97dzWx39tIZUO0o+yoGHJw57jmQ5uOvyD7w1D
eNlfexHNkwZ7Unj9RIuhOvL1QQrhsM/Y6E2QMO5IOY3xXPl3br1LoHCsHC997m3zg520a8aCiFgH
IjsamkwJj6+ogKUPPLSrzEPNgbTac4o7XGL3b1/lP+C4kR29vMphXoY6ccL62MHRIU57kwfeNunJ
sO87e4P09iuj/7PCLR5SGd/PdQNnKwzMg+r5oC/Ki2wB8I+1886Y/eXE4L/P98mkwI550bXO6qML
bKOL4Cx2vFnjezfG+sONOZnn5CES+MCscYRN5UWVVhekJw6UDHO7QY7jrXsnb2G42CDhlNiTukDP
O4x8jNXQJrIFS2KG12SKnHdEOa+CNNlLDZTSSaNnM03uhdUcsAl9f/ve/GE5P1XIOElSkzBa1Mcx
T1H5MzRmZEwpq2FPpo7zzpJyMrb/7yVfrtUvwxmi3JhmRB0g9mI4s+gz2vCr1RTse7Be9A42DrUI
HmT6w9P67TM7SUT57zFPdio/D5gqpHl1HLz5Xk3ueZy4dKSh46+awf6RRLm/qcnnekyCbh1N5NPh
Zhotg8yDmpYRxpp4xWcqHZjA/BhXXYy9rf/iLWljmTuRy+NgM3nnt/7pNpzsYTa8CdvH23Fsh/65
xD60siIPCqeix8CsE7hNle7twHu0rGYX6nlcuyp7qi1wt1AESnxHASqQ9mPWGRs/oMuBMzbD6joo
vU5CZqBj9LWKrLthKucVNYcJpM9AxW6+k89qvb4a0Yh4eYNnt6kGcCzVEVEINk+V41giwEDaD+Zs
Pemh3VRWt89IEe2DejOVIKRJM+i0cV16zeWUMkSX9q2BoXO2uruhMM+zBtQYAatkMgUrSbX+zvv5
c0j3+5qPavrlT81z8vMy36uOMSQhvnIs92JuS7xFSdRDfJ/tLdMGfx2SvEXXb8SdJZK7wi7Naw2I
Agi7O6+cHowB2ga+5+h1MUcOic/K5LZNGmhalv9oDPEH6YvHqZCfPAG5mAnBvmuiz2Yj+DiTIHmj
0Sw2AlwYMc0dmFr1IPP3FI8/dWavneTJ7uBXSesWSpRHC1qKTYixbfvHzPa+91ocihxWbf2R23Wu
Z7lTdXvO4HKXI+N454W3l5fsteOfLPk0GerO4sk8Qi4w1+lMrGBPs5LIqya8KSkpPEWTQ+R8oRvm
8CWR6mtJHwadglOwXcl6byu9Mt0p2KST5rXtvo1gtCDAAitoG6gQDAD5TCzriq/nsco25dzelmVC
fAf5Y9nyEVufZ2l/roycthYjsk2O33bruRWc8M66cMshIWoyOKS+9Xm2DKYeLhGOsMp8CkCqKdOc
H8E/LHOqccWmBHq6Mu+K2hp2wAs+0TEGtaH9Gz2FaiUL46rP28ckdZ5C9D89iziEo+IiC+ShDMle
Gex6B8bs+Z0VY1kZXrvAJ5uYg67StXurO5LZ5K5AID40vao2ZQ96pJMmxJOQyA9ZM2EyOgxr6ZBb
W5tFccNOnOxcSpF1m6jPXlhSnpcq24V+EG79tj3Ww9iipqIQfvu3/lREvfZbT3bEvmiDqpddf6TT
clX3l05/JTHuKpme4xiOaFfrox4cazMSKIXha+MylCAGsWdIAngPhPeYEWEXzj9IPbxOxuc5SC8d
w91X9PdKtzqA4FoPgFAbRx3qmeRzFXCu/tGnvZEu2LSKlIECO4l3IAVOoMup7xLbOUcot7f7bD35
YmtYtymOy2iCrHGR9Rh9gcjY1pqUxu3b1+Gn0ve167Asnr/sgj49VBLD+hpMkaf2bRelD0meOJsW
pPiZcGug+G60cJBHPsZBg/Nkmhtj9va4COfP2PgAy8egI6MsT7eNWTkbWbnZVlgwuaUKFSqCcX7v
x75exrAnvPyxBngiMwiy9gi9U1vrAojLWWTH0yWRtgxPUvc6AIEEDoIX0JSdA0YrhjLnFRcICoK7
BqpYswqBRt64UdzdD9jv1zMzBtzBKDLcvABcOJu08Msk3trNO/WM/aeN6GTXn0bgiob2lqmLSaS2
IqgzaRMcgE0kdkxl5q2E8bmtoanQgimABmQ5dseOMXEWVBfxHN05lX9ddtNBi4XErqmZyzQm+qaz
6Y2adPUipbw1KantNgVWsIP9a9Khjm0mwBkki8QhxUBEz50X3LR4eddWYAGTBT54kFZlrSqjt9bQ
egGxiIyt3Zwm0K+AXespvtM+Rd9SNZLHWmxCTLuoUZ/dOryhMbovVQobQIVnFaMM18i3MRgapoFd
WG4DaeZrxh3NGc3UhPdoqerNfNxDHHlqEwLKfacItj0DQrBP6YAexX1Pl2n96Wk5KWAEbLeOj9fy
6Bst16vkY6JpBhC3uC3wdrdJsA6Cini/ovs+0pZiCgV+XBCqvfXybgAt0+htVQiABfqYzPK2x6Ih
Z2blopL6erT6C3CwJGlI8c4W9YevEvtn0M0vb2PBREY5cZkek8R9Cvv2UztyD7Q5MNa0whvHs58s
y3nKrPB6xNe9T4uFwGQDjpgRIqwqK7ppMvF5iqO7t9eHP/6ik8pEsuSGo5PTyahEdC2mGFIUrMX2
HtTpITTs4YMm/XMDyk5vQ6HAPcX5QJqZAbqjCJ09Cwy6o5me0WXgz9G+7vzgnffqp5rylbXLPSko
rH5y2qY1yyPsuIEXvvJWWjbBXjJu2lJEjWdJLlcoUq5bRs2r2WvNlW1r0r4yQXs4HdU1ukD48EMH
PwuKEwt33K7euXJ/2A3dk3JDzDlu+070x1wlSE8F2opgYxrupeMWZwD2Nm4379DyrjMR3r5zzNfb
JEx+Xy6QmZWZwoL0c/QjsW8Tf88QCLBH5J6TJk2elrlvvCXynEQDlDB+7D82xG5ZEX3h0iOVbpbz
jRu27zh7/pAJhaz95c/hpuuhAhR5RG/1KFGnIUslHIFw8hsfK9kqWUggOsm/Z3BpMWOcybC4V3z1
r2Mgp1vZGkQ6iOBrgU9hhXv+s+0aV29fKmv5Da89PL9vfGbZMR2BxQBWnx5O8InIsvCHmIR3rPui
OZBaCvyTYjSKyMWjG5Y2zSfQUBdwKvt1L6R56N2+3NExiI5Ul8NtG9jRRor0TvfMd+342XH4oMtN
EmCr9+TNf9qxTw2OYGXQ3LZuRxRc/6hbz9028bgaW8PFzJ49i6T9RH4seHI8AEq1JHymsIsXILbu
wqvMNi6bJWSEMavcBTPPOxfBIugm+h7kVLVvX16xfGS9dnlP9jy7RF1hDBrIpxigz5kYWytSVSMz
/yarjq+nIri2+fCFtlxduIpo5oLtDk4yv2yRHbHCPswuG1blPzFFv5LdMi2y2v3P3/dXDf8HgC5F
dhpL8CLn84/5n8uBviKrq/83NfR/D7z01/+fpXoubtA/d/ovUbsTX1B1rLL/pIT+jAJd/tI/TX5l
/ouYVmTU+MEwwyDb+neTX5pkd1rC9myFzNlG7PyfJj8U738p7g4CXsT2oJYk/96/Awws+1+YyxgC
IIVV7mJc/Zs2/7KG/feJ4p+RzBhYF/F4eT+9Xi8XFdOhUxvoZEC9JwwwJYWmGUduRmU3bv7O4/ty
Hf3nWGKJXPAYJ7q4wV8eK+kdrwfwT36V1/sUKwx6xSoYZfi1KXxw+m4SlO8c8uV69POQSBNwkGAC
MrkDJxuuTlDLxFZFJohNh6KXE0PiOoze6S6/cmKuNj0stNQLfF6c1EapI1Xla3qAIU768IyV2l6j
LdbdDq6gSwSZziltfnnObv65RX92uP9zZphzl2hxpRweh5cXM0T26uiW+bjfTdBzFR0PSk4UcavW
6YJ/Xmxet9fjX187Qc9cwIICS4C7PMS/ftfgoayElZDI0zd5eSVzT3+jsq4OFLrlsYtqZCtvn91y
X359LCWrLrp1i3kWfk7+9+UBeSDNvkiWUO8hPDeb6csY+uV51+kPTay9iyy3z0P4am8f9PRhWQ7q
gqcQRN1KsiJONrGw9cfCHpflPyas3sxsqvy0SN95WH4/iguJwsH6BQuDEOeTU+srSC2zSTRRJcr+
KnLK6LJqnC9vn8rpay2xsSMixTPjmszcT61L45SDeK9LPjs0qUjekEw3CV3Zs0Z02eGvD+VYmINc
z3L07+fDCD4O4wGlRxwkEJnTrBgW2Oc0MNUKu/e+Vpcn7eWD4bo26xW+A3xVrJAvH4whKqqsaPIZ
/LXrHwCP+k9h2XdPfKQGlyjGQ2T5yOXeedlOn38up2t7UhOxzEXFcfryqEFrV+hukG+nwm5vQfGO
57Hr5ReyRHo3TTkRJ29f1FceEoJtLOgAWCxY4pc//+XThY5PheITXGzkVy6UMOkfXGca33mtXz8K
ri4wIFi6Tl/rSCuDKAYaxoRQWATQimAzIpz8+4vHhFsKdjFNsPXPL8pfzsVPZyec4fCvhtqq9kWi
DdBhEXaYyKl+hF1e3bx97X5fO1wPrznrx3Ji4rROnsCyZ0XJHE7LmehFFPrujBy2aLuPZSauY3xM
mxY4/dtHfeWN89C3Sq2wv7MRnOw0+E+trM5Huvnt5GxrSN27wrG9g2/M3ePbh/rtti1rFNwGmwEE
LvNTdktFOdilC/gcTzSCyDkg3iKnSfOXR3FB5tgCLgs2c1d6J4/gjI87VoK2XDJFE5k0mTHiBW3F
/d8ehlUK3ylPOTs03IaXT3qMUgXuZ4Kw26aZYA9U4HlNnuFfHsWj8HAwqiwbtP3bgBK/PoBvxUPu
VbGxsXo/JDKSKLq3j/LbM8AbCwDJBFZE1cbVe3kuiHwt2MbIhxzl8smOreXGdRSEVruJd28f6rdn
4OehPIVVESsUXpmXhzLHIJqGmPy0WuNWJrCpM9XZVEbO3xFgXAhB2lk+LZe11pGUoi8PRHpPV7TW
DLG1tH3Bmj61ziECimusLWca5jVzffJ6bZBxfPyoERybO8Tu+Nfni+WLN0tgBeUWOieXlvdVxmjY
nSXSAeTf5BNHtbdkVhbbty/s7/fQthws9DbH0xzn5D3GKpQFSKRhv40FmageSBtIit0hkKX18Pah
fr+HNgdQkEokplb8Ky8vrY0hsaozjBBNP5fXjqHyQ5Fg4vjroyhP8ZEBdUmw1p+8YFMe2INEobla
0sW2RSKbFf249zBIILn4tb/uzC7fMBCmOSOTzcRxT55IHcXx3DsE0cdB2I7blP2r2ZpDWH1zEEzU
z0YT4cdYORX1KaaP0seLUNW+CvZBk4T5vV03SHFI+axYPgkTI7nTGg2xQX6UgKhOsvmbQyegzFfx
lNTffT8t4jWYaubpU9SY9X0AKNYBewDueTvH1ZjDKWSyhxVrhJ0PBzqUVRodgQ5Cbl7h85q0sxqA
6yoPK0kXTFD+rNiLbmOiwfodyuDAlhv2s6q/1aM/kdPKH6vtnOeduHWcqE0Qp8YdguUy8bx1FevJ
2U+SyI/zLm5KojULcy9R6WbrirMrr30FxPQ5rPElXJoQxkgzRs2l131vI/s0p6L1DglhIPnN7OmC
2BOSSJJbw4chuhMN6QUX1NsTxp3c6Ua9yoe49PY9CpsRpbFAO320EtTI23a0In1XNKMf7hC8umot
Zw0uGiosUuzE8qtbaICEbqhoZk3UZTNgQ2korlZd4pZ61+nGyj8CbgjMY9HqRD5athnOTONGzKyf
01DZiJld+LqrOZAEYwtTd1h5kIq2h1oB9KK6LQrSn+wh+JTEgwttrR4tJKajiB7NMDLmM9crDcCR
U0wwfW3VRXRDnoX96KJTnw4YaP6HvfPYkRxZs/SrXMy6rUAahRmBQS9ci9A6Y0NEZEZSK6Pm08/n
eavQdavRPajFADPAbAooFeFJJ2m/OOc7+XgcjHJ+Lu0wWZvcqZcAaqaqDN/agKp+g+KAFIEp7OP7
qM9UtS4UFNaNX+HeoQ7lp9/HYkigmhU+IHin8PIF6iu4QtYBRd7dZIg0glNZy/yux5DhP82ubudj
27olaZDCxa1VMGaPMKdsZiuPun4Drj0Wn+APe9dZLw6A4huTuoU5jywlnG0t0sH8SIqZaB1n1uHa
qXP2iqX/y7TBu7pi/Z0ANNlNBRvUx7pr+uQTh1jtkHZUWtoEW8+pO6c9EBsmENa1YWVdYt6wTqhh
GzW4uhSs9cgafgQOiTJXLga39qtvUlOX6yBD505K7ezYN1ahS/J5akbO28HgmD7wIdrv+LpKbw+Z
nL1Ngc1FtD4uCsxwnThHIyabHmtdWVR3jS3szqXlc5zh+4Itmm8VjlMgjsG0+MOnNRay3INhzbsN
U2tC4wTUHxS0rIlQKqcG6L8hlk+vTelDeMZID0liiZMmup9yB4w2VPEhuJ7A+7ZEgxTVD81DNezR
D5fW94IoCBdiZVOeuyVCo0y+msh3I5J/zWiT2I7tzMMzbnKUsTfd6ETReUKblT+Qz+G7O1OkUm5j
0TRyazsgrzFdG7Lc4f6DobFJC623mFXcYAvOodD7OA3JBuRNygk29TWXAeQ/Qe3YL/zbKRvtlzmv
iIdS/Ehio1rBbd9Cw8m2GkZHdegkGsh151h9tcYc0IRAMsm4ITBJZV9LpxIK4DiXF/I7e/uDR/oa
3q7MbdpjTMcTHFj/Fc65bovIvWOzNPqvVdX3ycNoBSX8Oo0sgfSjkXHfIiGH7oKyC14bPBHXVs2a
eysxjnxZdt9G1zFCch5N0hySbRZCr9+Okavzx8bonNbJqlCPBGk/frgDssdVkVXxUzVektBKowKY
mjz+N9lUjvA+bGIkwaRWTrq2W1eSX+jT8B/GLLbh/eMaZCDJ0/hWKWyUXLO8uG97A149m3Jxk81Z
88iLX7EQQ+vNOkEOvDXKsu2ICS7q7Im4Y3C0MgLBvI+m0Gt3Cx7D+nZmNxrz/XV+u2sTA08qcYTW
WyTQdbLuysnonWvX0OCqKTXhW8RhReteNTHOqKAT5sYeg+SI9ImdcWV7KdZ0ANHApqOe4LiyJ0nR
R3borqXWyIWaZo5xvdlwlIgfjg0T/Tke5abpSUm68kHEkBOAG9k/LSM7rFU0Wn2w5hCfcWt2+Dq2
ruy7eUdir02OHW5SVtetI2zE3wiwVpFVdcsp5mmxd0akFgnHPUbpEzAC7H6EPXrFVs/48o4NTDaG
zHmeyueuM4b8XuVGwcniKCfFdyxofyeGQtQo+AibnVMyuNlCnVefvNYa69qvVERMIewlcqZ1be3q
BGE/RKLKVe9Dmg8BYR3E9pzmPopi4rtsgmGsuGcoQXQCf5IxIsJzU0MxTtd4JLxlGxg3emOLzigN
kwEWmRBrImFDtSIIC15thZANcvZMwEZNUVgHvvmqhAnJJkpmaEjcUNjk58AZDxPxWPjn5lg2K1zj
XoSXJHXfk9mMj6md4McqhM+jmOcG8ZDAqrSSNe7lFbvYqN7IFHD2Kc8k4Jc5EMnEu8s16U7FQyM3
A3Nxd8OoMf0pC2mKNcEFo1q3IDw/8UGwasCUNepthmKAdztppSRgWXarN0Fttz1em1yS/V7UvbtK
5EC/OtRtue7lmGO2sAYkV23IulV3ZVwe2dMLWKGxjaiuKsfQZ/0J64mpH5AAv61hwuNLqfWu8tP8
3OUeeZK+37ovamFHvipam8YU+YOVbpyhn6012hR4xKquuvt4WTLF54k9cNUEqCSrRkHrX6VlFsxr
lS8FXuoxo+OESFa9SY4+HvlycSCLN0ZJpo6N8wPraskBOAJCpswsyf/WnARylRXQq/BgcBhsjMaE
BjQ8Kz9m9ozRqgZ+/0TaT8RRkEsEqJZBZGQLFLBbn6iBrYqGVt04eDCJdkOPqimQiBBnSILhHtGX
tOS2JgIl3UnShJq7iPTU6HaO8xrfQqQL5Cr40Yfx3JDX4pACGaG2UlYJhDHL8kmSMD+mE2DuAhdZ
pV0vvXFZYhHWRH7ZdFiAljSrIp59+xx2WZCda2qJ7qlMA1nwpCVumJx8p4/InxRxe7EXVl44Wcuu
EIl2j1UDQCi6kpivvO9mpFTgfJWNijaQ4RvW/APECJRs+I3d+p2yBSysWVos4WkzhuEG12N/IGpa
tfvBJ0DpAMTpElaSFyECCZpDFDolWjDOjnKY1i6d4Fsj5qg/mZyFIL/M2EyFKzXfExjZBJukx8Oy
CkScZDvAxf28WYhOqjYMfgzh75NxBqwmqeTyN1yCLd+Md+pIRmj3aCrze0uQy7Tyjbe8VrEXVdTg
Td/g3jY454txOJE85uCd4w11FYUwvfHbG78jCc0nNz6sWrKsxy4Mhrc+ks7bTG/L7SaD3t5ZYVcq
Vk4kPO5Iyusiki2CRa4VWk5Sff0fzPohZVXkn7RrUqOaOxJxVcjwxRCjWoPpuOiTSnGDm1YhrmvL
kI9XzYzIB2YK0RYhRfoWWjFvECFCsNpgeidsnS3pEKvCTvsP4oF5g/SNkOkKe3UHuiIPx1e8NqiG
o1ES01Xbtf/Upgsp3SSAIgmReYaZh/SBxFpTuJoB6jhRtIe5sPMUy21TPnlCOmI1g7jrdpR96o60
ep98tzxHYOYkcfomZWLStfaGyQF3lZekONQh8Z45y5lV00/6wR5TUWzcAv8XpuEIUUQcN8NXDo8j
Iluz5jFMmxSKVp/2in/iqO6l7ef4e5UZRqaLtgmfoGcbf5Z6rl/9JPUPbhhSS1mZTbdEL1C160hk
7RWSJp5VzwAH4bzpWPgWKUPQ1dCruoBFklcfIzFmZzyuU7GV0QVfMuVefDfxpqufg8Q0Po5b1XIr
9TOipAZU+q4gQVHsTOxn/s7KYHavVemN+LGrUpIbI3GObrI5Xe5JVkIPj4nLvVJiiKJTnJbimbhn
ZT3XWobjyphsuF0a17mb2t7Clx674iFJgxiojjX4uwBP61VjDWyfO2+GEulBPfh0y6i6G+CSTJTY
GfGmrfSbC/YkDme+ftyxl+MgZK/u9ul0RMLbF/fMPMavqCnLn3k9eN6mAAtfbBOCiw2Yjqn8mAia
JRLWcs3UrstwmO0QNafX0QYrzMoEJtfEhVFXR1ig2rPibRN8IyKmMPeZJaKFj4jlDJw/RITsGUp6
iXKklnNEEhHaRdndxqhMeSpFbbWEOVMA8W8U+MmXwkzL86h4vBAPsQPe9bVDPM3Yed4bWYPDk0sr
iCmPLtTZoGsADYL0+BIliCVL7+ZLLPa0ULQTu7XQhvC0Jtx0Vu/H87SVbhd/mUa05A0Qq/cxNW3/
I226GM9kwKnDfSqw5CC17Fs6noj8EF4Z5dnzwzjeFWC7u3VYFn64JXGGCngppEOwomO9DBfPCi/b
3Cr2gcr7Q1qWZDU2+WTdwP3NC74H/G8AIKPix4VFF5BEFWdvtZc78abrynyX1S6yV18uMKunXtR3
MvNHrIFwkbz6k2SGYXrKC5Zk71zbmXA8MTbzNp4ovVcE5fnPMTSSjIw5IX3sxKoDteUUw0CkFsKy
Mypa7wkaZD/tJ0pBotUHpgnBvWCcAR4GvaDCrZoJ8k8GYM8MZJvv9uy5vNtQiCCi6qCz0Cij1tgy
bKIgh9kV1bjlajqFoZ28gzcuOdR46k2S3uxpeVrIRX+P/KBFnphZ9puePf+aODmb2Ab04/4K0uTw
gt3cank4rMbbcsdROzA+ZQOvgZFWgAuYoa0YD9eIpE2K2rFpayKkfSjk34tgWHjzsaWdVj7uPgy4
nWpPTln1E1HjgA+IbCoKCDwEg3yIMTbJ1Ug8FCnbs1Zmz/qTAB5Kjf7BtEVScUzr6aa02yLYyqoR
YK2WBg5ml9jZfikHbPHjIESyZ+znXAD5WtXchiD0lRo9lBgDg2fARZbd3FRJElB2Qz0A3EtI31tp
dBUikapr4n69Qj6Jyi9K3qEUuySE+5faLU/NOSGuBJPKItIXSr6ZAjTmDF2b0OPhb0aFWMy4JYZK
r7MR1GU6QF449K75joBtbFdMJQfmPMpGUz1dYH8b7kteh9UURAg5oyJANRylOG8zNJbvzchrBiuu
S5m9QE58Fo1ebsM0mr4McfY85VNiutNYD6g+exE5Wwf0XvJzmTNSYxD8ZeIU2klnY7TCHrrSg7Hz
gzZ9V+5BxXFyNrbunR1dr2W9F4W7ZGQLpVmzNVa3fE4I73nDF/HFQ5qM1TETi/kGEAzgkw15Rhui
t7JZhNdoLidMIPHcuzxfTT+n+7GmJOlvrFqDUM2aRdqbaqFT/c7gIC3erdQfcPMaG31aG4FwilZN
Sq/+lFHGNRx8o/TFW+5aSfzIUlFdnOcghnlOY4Iu2ofcyYnM8/yJhUuTjUl9rUMcseOUkYAzl1PG
e1qGdMsqo19JlJ9cEdccfnnNUPykuO2/1UMQy9chrEE7pSTbDMghKaFXtl9J+zi3dVqR3h7VzV7m
uouf/I5lNVOAJn3tou6hzGaNlYIAIyQz3BoOxPkNfPaStsiLN2HtyQPX+R2l3VWD+Les3J/0u0QX
1+oHnL/pWxpokrR0FOx9NZ7IH9s5orb3GnznOrNH6X6PNEH053+reZTCrLxEbBgB3WPAVn9HXKqD
/1ySlgu5CgkrwAzc74wlPFoZ2K587nb0bv9NVxAODe0fDXpJQFZUpdbAoijtb4PesR/pzKAX6T6m
PJ1H3d7VQTVxxjR99vzfT2z/0yRVKc1GxHYtWISO91fjVxkMHnemL2hAIESEjCjXUx1CfbLE9DeH
wzSG7F3YIQHmvuDl/zq0ncjGWurxIohPMtK00mnjdvP0N1fe/BZWIvAjL2IW0vP+MryHi+LCV08F
jkj4bTRB5RXCFud/81v+4j3SNr8muAAiKc5ZNMpf6qk/LRrbqAP91QHqCEaRhzuTceqQ1AJzYava
bL5JOlffjMqip8iiRjxrDryflu9Q+vz9L9C2LjEHl4Wnq/6ypB680LWF4AukUO7XY6cCPBAYUksy
c7a/ftXfklz9l3qqP8up/v22/iofO/P11V1/1H/VZ/1fqLxCSvCnq/6fPNaPH0nZ/eOq/558/Fl6
9ev/+qf0SvhorxSTM+5tvgRLXQQd/zRYC98mkSQALIv7mlQS/0LR/iOSxP3t8tih0WBny9b/gmv8
w2Ht/IYqK0CaAvyXfTmf8N//57+IaNq//P2fFTy/xEf/sTHhg12kNAi4EBWw0wLV/q/7HzOD8KpR
gW+S2dmBBEyCbTuRKWtV8SloJu974XvN4xgH3VVuG1QVs9Pm+2wmlwSQ8lfO/h4rTUcXWS6Ndlce
B9NHp6P4qhvH8mrxrZRg76ppupUEBHgrJ3PlFIF7lwkZfJRhktxFRDw+iCThiNGwU67BCjK6153P
bMHxKwTcBad3IYa53HacCS+LLu+TjFiCtQUg4jB10eb/2A09fJmuN1//4H5u/7Hryx8QSary/4Fb
2/ZY9f03osKPPPnzPf3rP/9dTvibRBYF/IKXqYPN/+KF/P2WtuVvEpEBghGPTBn1CzTw+y0tyd+5
3M8X7QpcgF+7uT9uaes3m/kHSkMteRSg1/+dW5rH41+3gDwwfDIoMOz0oUhT4/zrPa1twXg1a3fg
TiwPG2valhs6iKRjc8wng9wlaGO3SRFASEuCiUG04GXcnIOAJIa95+P4eXCmWqpr7BcqJcg37Iaf
cSOrS5sWDtugUHUPeUFmJGamvVPuosbPp6Oro5pF1GLF4Y6epOxfaAXaZj0Re2ofmsVU9saegGa8
NSqpEPCGc1KOj7qxPXhU4+Rjh3JIkwWdUxZF+yONs+S2gMVWgxvIx+TH1MouJXnTGLLYZndE756Y
hBiuzGZAiFhC3Scx1NrVVC45gW5ebIdPlhoDs6d0n3jKxVM3Bt+rYLweFHQVx2T3oSuuDGZBNkUi
T+uV5qjUe6hHtozXtPl1ew1nW79YlnnvGVFGx8kleXMt/Sym1lXPbhK/unRBp6UJ2pLp+LRwSdNF
F/s+7EkJXGo46NsyUnQ0MRFOL25FjBl0ODHBNKaSj85jkDUnRbRc++KKVCx7v43b9QLfcXyBnbIA
7eRPYMpjNlUOUd4qvKJtUO2uytjr5JVAYlwSgXakd89b1M/GfmKJRrBGHA9lxqA7BIOwEKRdrcPG
tR8c8DoEOSdTpdkqVPH0iWIgmXZVyJRuP81kEd/RQRHdkEdB+ylbO7xxwnRR9wawbFRQEOc5a4tZ
fpNU0R9Zq809/jAXMGB8PYaev2HghYY70Y3/EIjheSk7eZwT2/mCGRYv+xSTAz7WevJpi2GTYk90
px5PtBuTPLv33Hnqr+t0SlG+sKV6g5Wpa9LZWqJ649zk72lC1vY+bOyw26QkD7rbGTxo+BAXqb6d
OttK6e7Z/6gvKPu5/ZUtipDVbO6a8YhEKTA3+VRYDIGHGrRltLaQmhfd3lkUeBY2cPaSOYdWVWBb
V0qmmXWsYUzJ7xccE/ROMVtjurX6rohf685b1DdlzVZyVxgv7L/IbU4Zf2knBuMKwZox5L7VQVhV
PsBQBOIbmRPU3l94W2ZHqLQw27mUBFJmVdtWn0Sq9dGRuVejHuupM8mzE7WtNa6SNMkbct2Xqh2B
zjZde9daQZLfdBqjVLOJLSu3D6FttL0FYuI5pBv3dkAL46iUWTshEk6h5BHgf3Vm+6b3mTeYvRzb
8kY3NJtN61yzz6NnyxiKPLL5U+9siKJzmNpyF6EAeIfgD8AgUNlnMbLxSZqMRLnO6qG5LSR288nA
Z6EoOODHKvZpEDLcRpDpk2yfgW+i/q8lVfW0nFHrsPJgIJQ9IbNhXZ1ehpgMfvqXue/pVSw3PfgA
5U5lWmWbMBh/puyCb6jGn3Jj64cKI8MJUjvXvYrgEWU9JHk0qzwPBnXabVFDNdW5ZHOalMbdW7wJ
T6PGpLHqw3Rk2DPMu8ie/GfLM8t9UAM5yfFXXZkZb+TcGn8TBVrsO0YsOMIDZ3h1C7cetkNDh7xK
Al6mu3Ex1r6RDDiYCOuzpXtiVaEmwSPDD39Y6rn6JumomOYl7lbjH2VXol0ggomEaQqKcWMDMCD/
xwIJKltxlHkirvuhvbO7mOvVt9YuKscKUseCWCHMGBBMBvuilO70xLQb9hdZLufJTME2HxGTkxho
rf1hvsZ9P316gxgPHlqXh66dkoMAQLp2XdtaY5ObdtLNoMW4wj67ie5O7NziN6D/ai2AvmxCC1ct
O+mQXUvzmClDDqSfZiu8sdF+8ZiCApNKb5ICJwk8M/OQiDo5Dok/fysIcutWviPAMsX1p/QCs0um
sX+LtOrvmw4gRM9aE//ZnHNFxr0kKRmfdCq3LMaDdSiKAWtR/hEtA8oIzMjV5ZbHesXQbIsyD4Wh
T/A5yYVyV9TtzKC/ygg0d4JDLP3x2E9KXk+xcN9kKv2zi70FRUMCAyDMz4M07Wbx4RBwZHnbyvTl
wW2DFj/RMF73fuRcghTD66iKQ0hndMlTXZmPORzM1m6d5ujX8P9IyCTQY+k+FV/h1kukfGjGYVcU
eXwFGKQE5zg7ZxeS1rfc8i+QqCJQOxcucIF2piN5nQH0XV3m6dNIAsI3mSQTMBbdRPuOAKNjxZDy
zo6h4hA6rq0jrL7eXs3RWL64uXdfCbaqRljyQbja2Yg2bna+Vc8bIYv8flDW4wD444CT0n83dLtA
FcnXTqw2W8+Zo0+jCxUwmJW3SaWZVwR0fBd5z6uFvYfk53WYqtboIBhU5bPLPhVL9qOVMaWXepoN
f2XsBR1IbePRGAyJ1UVsYPdb3JMNN1Atrlk3MXJChwBv1FTdTWxfTnHXgutJLlCYmx0rM3XPJqO5
ktmU/kRP6bRXvRWnzJO5CcjDsJH4VD1ILrObx9qOu37PxBFFirvyAaH60RuJyMaO7hIDzguqAz4w
X2zjSKRNzvLES+CxpOshN4hhI4KtlQrhPjg6jR3r8oWb2HokLkS21nQce+Jb10PGPvZG+6Itvlw6
3vBDshbKWFAzxX7vWrs6NgvIBBuS2W7K8dpmRfeeNwWrwWAEddF66DsQKbBvjHEhA+jQe5GgWNlB
l/IzcllNtCuREJHTpIvqoQNLuimz0L5OA0bXBkkKdtdimnde1y4HsrMwm5KjvB5VzeRIZfnKBdIX
rzvtmCPJ5cORjPXkaom94qXsJzaVOBSq7yNqIwI/q5ghBuERm7As1Q4h1nPp+QFGW6FODtTitWHH
eS2gWX7UTeE8i74exbbr8FCYbOxO+bhkwbquF82jH8yvbRtAHqqyYjeNi/eVEp7C4DkR+2hRH2N4
iXSMlH2vhzw46cLvHlRf8drgB3LbsIvpjwH5ImJF6n1JeSaRh2X+Y91qvUEpMOB9nIX+LqeEsW43
qufGK97CcO4eS+qaaMV2SN23cnB2pAB3J0tIFuN1H+YgpEavO9es1ILNFBn5OMLfbjh08jLds5yF
PETKxPs0BY92Eeu7mup358c9jDhyWe+Qp9LosSIP6w1Ut7yBzNmnG9/4xftEkuo1GyJ5WCqP/HIW
igTcN8meZK/8UMWDJPjV6P5JJ/50lUQKCo1YUGzYgA6POiWImVwmQteW5VMEsbfqBhv1V+mWbzSR
LGBD7NNwXavJQ2JSIZMqE9ubD12baOyweeDc+4u23nqnYdvY2jXStz5iGT7qxv2+FFb7zMk4lGsS
jBntzn12E5cx7/DJsVncpPZTPGt57YkxeimqMP3MzIwsJ+qr6XmQVnNQiKI4ygvUiSU85Os5ytvr
2J8slP1FeMr4EcHaZeVytRSL/1TaXXNG6gSSNmgz12WMTR1Tg2t4pvcn97hNpmW3OKJ7HJgT7jvP
sPjJlmnSa2qNsGWwP1wo6bJyx68Jm/gDn/TViLBi/xWOzEZNndjyU9NCe9emac2MLAXt7WuTCVve
phhStUa7oRdUCJYz9k826L76GvViKBH3oc/exBGRerzR6GDcgI1klsLdKhrO895Mwru2B6CT26hw
mGYXeT3ZJzcaVblTQwDbG3xOFh1YQbL6DdHQCxsq8NQm4cHYxVE7DQcyfcE6bZtX/lyYxEfY1mRS
Fnz3HIAr6rX6WDhjcyVGMZ/H3vvMyC+5nhcvuG8bNz2Tzgu4HjLUirEB9okeWWRxkS3n9oWYb4to
49XpOb4YnBQr/EMXJ8XRJ0jvCGTp25Dl9z1KCTDfHPpqHr6Fkgq95qneTFDT964XBUe/l/EPHlDn
MeLVvXa7UX7rxil+tgGunoCOhXvsAP41L1OYlAICNTRxK/lo/SY/T+HgfFi1q7qb8RdYuvXVcnCN
mGNaJULbj8NMO7ixSb5Ib6ji/Xc8YdZyGgcbXqOb5l1za3d9mr/CnZ++Ipt55AXPovMDvPShOcZ5
yCcr2dcemmFU732EtGPruIjFdi5cI+toOTl0SoDdZMjXEddDJBfI91IQPYbMFfI4IIr0QgQP/ao5
kMtRO1uNHKSn9wIiew05QPfHPqXKOMnJG9vbWc/N9OFGbohOre/D7wlgsm41/SKctw5Hz0oDHNBX
PTHb8YfqCldch7FWxb1QA5dORxG4r6xnTRd4fjydFuK1xQod9RSviWgJFfFRtdOwjO8jdZ+HoZ2v
0xFJ4L3t5Sq8JoCr9jYtcvhlXYCjxejNH+pr8L2yutG0fv5as8xAEDosbXjI0lzDABSCb1soGPPx
L9y8LX1Fs9rKxhzwtc/dqujn/iDS/sVL2hwoCCI7Z+7DHWsa67aOq2TXoMg9yDA1362li9/7S2aB
Yvf2KroUROpil/tQhPWeJSQHppI6R4+gLqP9Yso/5yGMII5C0jy4CHbOeiqR8Vn+W248aB+xpYoT
tFBxQh0wbT20w6tMsPJOCSgBl99Un+gIimaVUxZ8L5LBb8A75MG2mIu8WkG0MQfhme7HnC/VyQLn
/FkzQeEdiE4z2GBzcnezXZeEVmirmdclWyO4vy5NYGo59V5Yy7zzmYOIlXVJDwAP0d0XoR2e8V+j
IBSBvJutctmO1WLvVNS9qGpm2Zz79tYKM3PGMM2Tt5RAbOZMkn56SSlga6zfAqAb20Va3SdAmv6c
WyYGaaV4dWRa/hB1Z84xM5qHaJa2u7IaPaKIVvC+bE4blDmE4iICKCe0IA79Ow/8Ds0mFwUlEFc4
vHdmQ2c9OeF5xPO8ob3OjoQcEaoQIpS+6tBqbYCpe48V2NrnLoqyIwR3khgKapojbGYc6f1lMTQ3
KcFIU3iORyAcWBiyQ/crE4W88W09JN21lWs8XGHY1N9SxNRZSkNQ9sEtYRRkGXZCsNkXBKVOJ6S1
tbqtmzjw9plt3ICeOK/+CLn6/8P0/yE9lkz/9cTx9avt/rH6KLM/jx1//T//HDs63m8M85TGDgE6
7JK+9MfY0XF/0/gZPWbYGkfer6XL71NHR/7medJmqid9x2YPzazw96mjY/92WdDglbnYgLEx2X9n
6ujriwnlPybpCtcNrHs8G7bLcJRj9bJR+9Pmx8/wBcQJ3Gibw2QI3ZcOlONdnUzupqfAOvgNSAve
6yjpqnw5c1zfSeIedmVhqTVra+aSekDtpi2fyv/SqAsKkSBzljukxNOBvFqmHu4kXSZD08bprPk8
WL21SygtgRo3bOC7KdnKtrE3dZZV274M83XgEyjiuc7ZzGikQcNU3s4hOPJmXNQL4069RZ4udt3g
pz/DubJvZWeXr2xm7buqd8S9XHxz14+JdVL+WFyxRCV4oCrnwVlTvsevPNIt4babeLiZl21qmPH0
15hYt8qH6hMMXxdlM2of9RBZQmwSe/nhyJ4DorjwhICXr1zzLpM32SePfqyuYs/Q+xd7b26PIGhI
x7Uv5dp051XlR+g37+wZPo0pT5UkHEMFZwrtq0pNu2Ss76gH7uyovEMSCTcT690Y2k+wrTdk2OzR
m4zqrtTpY2zqx1IhAJWluqFQ2EZARhvEIICizmj/7kb9liaAj5JwbUy+11Nw5bfT1fArzKSnPqnE
e9NB6qT3ve/a6PGiPkaNkIJ3aR68rnilHLuKM3XmlPiWVcvr2ObH0O7IfW2fATSSiEUHUpf3c8Ro
AV3MuowiRYf3rS22IxUg6ofwdiDZcFWIFHXoNye/ipqvaV42VZNeZU31ICuU5HURnVVF+1XAQNeR
PGOj4pMk+hpB6M8G1csKrZkvgpvacDK2+pYTkjDnakPGXHqIdHpcCNDwBuCo6W2QrCxt3yLb3WKL
+Siy8kepQBV29+jebplGb+flnI1gWhGPy7u+bMEY7pblG5FTOp5eYnuhonfMZpjFY2HJj7qSh8y5
dW1K+8U1+yDI962woJir7k3kqL7Esmuj6tkLnypn77r5g4H1PyGv6WW6FwSXwnZKRHS8wKyMTGHD
yhun8266Qd9gbN811cvSvoZlf3SNeV9UuKkL7+DW2baK/Ot5WE6qQNhrors4zPaTld+ibqIurvhN
OGI2jA/XkZMfRfbeDvYprIeDx5yKSeZ6mrk77QtLBAiYlNc44eAhURwXdfzuyQ/uoDPIth3V87dM
fkuR4sV8T82h5DwBRTv+TAS6yGx8LAdnM+p4D2R9ZU3OUZVvpUABW/oeIxmx1XV35YzBKVU1+S5U
Qx2eEnXdOh61D92n/RD0w6udMjYZrzXtm3dmD010gJr3wTxd9XF2Nv6LFunJivKdk8HjnmHDlg4o
mG7bttF7kKO698rwHiX0o7o8fLEOnuzh0PQPbvNVcM46pDjgXSm9dDcBcvIqZDr66Jtmp632yqnS
nV8H1wRETKvsYJhisqpfVUm8xue0MhfPT46gyCluPWHecuUdZhiFEMm3bV1fkUrPJk8E90PtnYV/
PxAJpEq5r4LoSH7fdlz2SFKZAA+HloAEL36fXe+u7dp2E7FxHCfrJWyghgTWK4up7yTk4ARKRpxQ
ploN3XZqrpEgI7AqGRu1AB5UfXBRCGY7dxAvLSaSXoLLjdLpkvMRPFvMnJwLuQ0fK+FLJFYYQlWo
W/PdZH9SFu8nf2HyqXaL2TfcvsbytyobXiTAMt4K4c84XNaBtYTrrsrOQUqUlJOqFerjc12WP2rW
u7zQw2Kte+9gSfdkFmQr8fjo5xrDiCbjy7JdAI91Hrzqsm5589fvxHKYq//F3pnsyG6kWfpdet1M
kMZ52e6kjzHPERsi4sa9xnmmkcanr8+lKrSkzlIid7XoRQJCQiGfSJrZf875jkM1+HU/4mYefPMc
uuGtbaxXnZakpWYjPzOyDW6nhLsV/1S6d7L8O53ULTvrKy+cy00wTDmds+m962XuprEsLg7/UPGn
0ON9imos8V7U6+Polp9To25oXkvPXdpfhh21eXCpgLkaW8jUnnaqG4eV58GtBnE3XyI9wnyjrNAd
kjICmhDNubmV2XN6AeW02Mi5djuMMZm/G8Jrwg+fWOhDuqWoowYcU9CXcUhQi8dqYGOtm2ejWuOi
bPcls6Nzvafhy73FXn4clwIcrZSIwFi2SODN57A0w0O4UMTQdE3cyeyVZ365rfSjSKJ18hhCmM1Z
5MFbl6pnWi8MTDj+c591MEr5sQpqtSJCVqAb7hjWluBPE2cLuoMKlGo5KdF8z4qY0WQ/Eb041zmF
wIksDkFt3jrMFdm/mm+t1yafbe9PnG3ZH+No3S0nmtm4zXHRM6rGrU7CawJ4WIYq34w1N8g89a89
I4utiTNzM1tebJr5qwkZ+miQKT0G1nKdr5++SN9mzb8lmG3n+6oKNkFVrFGdG99mIeKKmRCptX1Y
w8QrpK13GnFiwznqpmYghpEf9mV5yfKtb+Zk/zJ01zMHDwdy9QUlZrak9Wnp4REvzhX+g6uiTJ6s
Nfko5oTBfwpcMnybnflz5nDguqxQzvidLkQSH2Qzm1EaGlcji9LT3DlM9k3TiGxXmac5ReYSjZlB
xPI4HrVedYWGR/kEYkdkLLPN47t8tEssTUwBMqaQRNbU2u2dwe12yeUbK/FKbAUNULumtKbrMQ24
p/X4Qo2KHSmnTK4qJpUbTBbyKksLDumXAAd665ubXPr7HCzPtNT60L65GpYJ2aJsXcrlwmw8+WP6
XWMDZTu1Xnm+y0B3BcmcW0zXa6x3V+ngFZCUtLnPHAsrdj8xpia1uNHooXLqDxfnJEVbfMuBz25p
RfnwLjOE0Bn2s1fvS5sWLJN0//LeZc6VdFtjCxv3zvbnCou7eWJ74fKcCp6Q8m6Hsj8uPEZsk66M
YcRTSBLJdswbWXyFTQhjkolNLFxN8XP32GkaD6nDofWoMO6LOpGx3dJtQn2StvIoSJOehgqV7iCA
P3ZLerXWucWDbUSfJJF3wq4cnGt69whKG7Z/0wb0gIzBUt4F/eXpCVbP3uZj6OwaS9f3FabUIrRP
reneB5dE6py2b5yE5M7ODoOZGw8rUf3n0Bea+XHY5njBkTQi6cgEtze/+NyN1b6rShJ1nf3KRMOP
1WD8+t9Vgw/GUPZCjMp/NBSdVGa1bAJjdOEVTke6zLmsnXKztPpa9OIrGyqC8uJ7YqPptMmW6NTv
+In/f9z6X5jX/u649Vg26rP4s3Hptz/5/bQlODh5rm/h2PDpciAe/l+nLcuDJoVdD28FzB9KQziH
/edpywn/cYE18P8JPHYgQ/ij/zxtOf4/Ltlv8D1gnvgbuAR/sSn9nW2JP+RV/njc4g3hFeQtYEGB
isd7/PNxaxgIYMMfuiCcgCe+J2nDAaoOTWVyoEG43rYCw+pGhl7G2m275XeQJ8QWJyvy1dQc5qwA
r63DhBIqoxTBfk3s/EOrrKZGS3TvzTxOMFCt8E0Cl3yp8oFJrLk+ua1LhSKD5WhYuAmZ9rr7WWEz
0DYZy3JkKqecgue4r9YH8qdRzanuqgpW42B2xRKDPqt/CFJt1CIu6qVVxPiCzjXuk3Y0rtqculxm
TUO3c3lyHISp061mn3pyxvqLYgaGTptCfjBtZ5Dl/Jjz+i4siLu8tElS3Ter6sju8lRb5bD1ptn5
bqVdPV6m0LdkBSmu7Bsx3vit5X5JrcTD5DfrvZ+n3ltN9KGOQIhVzIpCTVB39u7zkglrqC5HOZOZ
DFCc8dTaASP/kMn8Yvg88/LgkDQYozs6one9ZJsUTkwfZ0ZWb6ESzk3idNZWtRGL7LxXToCZC+ok
Mm+w3tRr/jz5+I/x2stSkdJIF9qW2/lciXndEVwfo8nBTjax49gnVFZ6g/vDKlzy+7O13NW+u1wr
u6qvCKxYW6ws5aZxkJ3s1ooIwi47irzy+7kIX1jt0X96MzhP1cBHoCd242EpODUJHVutNZy8qmoj
jt7fnLy9I3lPsC1e/WS4jMhDcgE4UMZl77tefbUIkkUua/frvBICmD23J2A/eM8odu+dKd07hEM0
5c63rxqZtnucbqz8gWbXHqDf7HXd/UhySAIcge1D4a7GifhcEtu93XxO1Ys3tFpucSvfe4Avr2d7
pIYoHH+1odAGstZk3VY6KaLaa8brhfd16fMbIg/c7XldcC/wNVxyyLKeaL5T1QHDe71X69RTUSn5
PQCRvhBLnF8WxRenCm2+2sP6jGNbnZldyjNJve7U1nQDCeSSSJbQNNscLn0nTKqOOtIfzCf1ViwC
POXciJ1HWvqjZYXfD6kOI47Z5jV01QXuY7buVUMK2tFecps3QXfdhhc059jlVY1XaHmvxXKh4ZbT
LVAU1gClFytSo341+RNKizMp0RCIwAxYIg7IYP6hzCzJyuf6tz2FpA2o6bB5qZ1Vb9E69aYOKk17
skgjYqH+aQoNj0qYtY37LEueAYVzReeDxoIhaKc2wv4HYWX09ZbsbNdL69mRyIpJkpG08t2gJjnX
WkfL7MEs5sX77I/YacdLDSeB15gswMMSspncmO0cfnP1fIY5ybZhBUnJ/LGJ7CGA36DrYWvODl3O
7UqlrbPwT2Yjd+TZP9YgzaeYrq0w1jP7JxOw+q5SWNMqHwFjdhFfXcrSxs26egXgYZ8nUGGQ40vX
4bae2/6xgm15Mv2L9oLME4tMKWYCTnVOhJNzoLPCJ4Io3dmWPZNh2/L5mgyqALxEGMdpxo0hmlYc
6nlyPtN6ZYZPLd8mREZEixmY1KbUjAWiFY/0+jLHKJ0rsTbXLl2/78ILHuhGfzcyUqxtU4gbOpLb
K5z5Kedr+bjqVcet5xFcohmd5Ei9KbmlN4KJB5liyljKgWGRi/mT0gTSKQYyHe+n4RckpXtFGjvY
mtLxv5xC6+cFJwcNO46PIDoU66Y3segkiRvn00wXBgvRVY/VlHtilBX3GU/fplXmUXvmnbTyr0wc
HPb1MZHsnTE5H9I4eB7FJYQKPCRIf7e03ZcD+67ZVdSE6XQqDinodqb+RmY8iLFYb20icxRT2+Qt
5hi2G6RhxQbbJHYQgfpv45R5xk61c38ksoeQO8yvIAqwTZmkWtx8WxP9cAkDYhqQ+Z1nY6G1fPbV
olBnaYn6OHkAX0knCDwWw6MTZLfkFrNtc5kiDczWbhjxq7t5yuQrXpM2noTxMXQrGo50g7upokm2
93A7quStpgAFk8546LUIMT6EB88JTqYL/JdqN+q3imlvzP7RH7vdKA3zDJaU7bkmRBiTS8wiSfPt
Ts7GabHDX3ae37niAoHuDFgmi/w0Q9nGhjVbN3nWtSfnUv/sV+606ftg/TEqpvHBwH2ae2R3BNhl
cqsFkwGTZgOReO4GqyO/vm5/9aJ4T1slY8e4JHxqfAImKbxiXOafmcMxIqR4/KCcpDyswnDfMy8L
rgZKcmPD8/XG6ZyzamUQw3Tsys3Es2qhLv3UsJQf88Dv4KQWUErb6RoLh2ZERETJtu65yXYMfBhw
iQxvo7/eUJmW307MNUKvG62Yoh37SA8OtYaJtIZdgHtrjybOGNZrU5qKyib9dSFLPmOQbQ+lM897
H8PDDe2nH80g7L3EE3D0Bo5EXtr/UjAUd0EacrhYwiZ4LFpOpOAaze3QZfJs4J7Y0/1G0s70Je4v
I3EfutV1bmQ4tXcBo+iNHGu9p9W1Yu5YmPu5Cr3TtI7JdQVPbtd1U3sECd+ccYLqo5EBx1lmjhxV
nxvPpkoFc54ZF5jOWe3GNZvGjZk563MoM8aLGA6Hn06gwX+Hmmh7382YO1gnEHCRaH1jdE5hjY+S
VofxJV+n6S6/0E4yzFzfNRnughSaI8855BLMtEUQ0/q0RR++8nH/IWt6QChMc1eWZnc0R40tTEyR
k6ePbts438Xs8MWyZB9L064uvfMqngZniROTmqaeLx/+QOlxnLYZly65dg8dm6woNURwUGUgPwaD
IXAWHEUQnhehz57P8Moxdh59jqbtw0Zxu21hIuxnnD8wK/Vhfp7wKVPUy8N7Jsi4w2Zz7bbzNpPa
PpHFv3RLLkNkUwqfFVN51YDb2nVDvS+mi/yZtPdaef49IizOkGpukOH0D8M0jklLx8NQc1zSd3o8
ZyNnd+q6bdJIOBPfl2KwY3dprs0MJ6KEzz+glo+ukW8bLuT95PavVrFi3L2UelYutcJEBDWAjLUn
UVmNnyFu1K1RKIM8EaNLKnN9E3nZcI6lXusI8CSJ2/BHaoV+RHa2YFoVoB+w7zN6nM9pIOOpmL86
42Ns65QEc8pgImApi+yV43Yf6gdK4x+CpN95C9/kMlj2rsydq5wAEgyJdeuVzVOQ4sMKfHZdsjkH
muFOVt+GOoWSsbokyIip66bq8QuMTFA4AlLVpL57S1BTPzP5NOlyJQLdkTUIaJdlD44BpToaIvnR
qPDF9U5aTNcVW2/kVyuPDapNSazzGQC4wqBTI99zUhLwN30eNKnP+nipnW3tVGzakEmQdrK9I62n
wvAPVu62EcF6fZukTDvm5bykoyJwXHnoBenLSLNvYU4fpCEfm7H8xrP0KyF2N5v5Ia0Z6LaYR/uM
HQsMMpuBSHafYF3F81wxBcHwtrMVm99JTVdaj2FkmZQSSbFLJ6zCXTpl8TCzvy758Tde4QaPIb83
JwKcZsSCdlJR9dHikbSs7mXVcqfS7Ea6kgVTYJdpAo8VGicTTMqNbrsX6YsTCSoF0Waj3Wq8XyRi
KZ7tcXKak9Xlyy2og/lVXB6dBuUX7Zcx2k+4XQ1GwlZ2ZXA3B2x2WqzJGJAPfd89tbj6YmuExltl
Lt22ZX5Tu3V/IuHGlDeVhPm58sK3lvTcZqgM8atEVfiAlgMMxdimujqx4+dHpZauk0NDGhcWy9JC
P7JCzhe4Glwa2jc1Y0Qiep3f/1R2uO7k1JXbpuNKB0CLY8tfKSDKaW/LCPPTF02Hr2d98elwrBrX
FHd7ER5bdUvfWvA8Bh6B0IrosI8hmY3RGsRMGHqCV3AJSES6m6KaBsbqNHyCBb6l68XapWvZ7NXY
GWfUd7wka1hdd5DUn4MCayqblxYAjt/EY/ug7YW3zUhuxLBl9fQo07NAymWTj59qxMIYBtjVit1q
evoqwNYykLCGyHpDmfKpzTpS17IGBhZke6wb77ofm9t8pGK9KdQJ0D1PJ62KXcF0fJyDmwyb5Hlw
VLdL+866Zl9CRnaeabuzlx333bX2p4/iknJ3lvV6CMGNLQiVR2Ar42FY5/w4dcEdywCQpDU5j/PY
xGXTLa9OYl0qTuefuLyYxnjS3DhjclIz1A7qBOfNLJVi298v+ybFGp0ND2NX5jtOkt4lEOpwn2Rv
pfJZPyrKCCuvR7syR+9t0IPkgB7yfDOc4QLS+SqzDEOHLflc8Jd2oSd3w9I8OSWOPbPgcR56v5QV
PoqmeGBFjOosczBO+MfAA4TUC898LrnONxNBoy3d6hobdcXC64TJZmV8yw3e25t5XO/pNQX1Vpef
4lIxLVJtXIrB2UQEYxabNMT/AH26rznJj1lOpzxEKrNOTjXWi4gAPKpg0MqYSV71CkE7JmhinWhZ
j9xialmJAx6uuf8iLEn5cEifBL5P/GlXqZjZr4X2cmwtaJL+yoMVcvqD0vDKVte9LgMfEMSEcZYs
xIbO8CweE/894epjvfHK677xdKzw2Y9iemFzdDtRaH1HEv9euNkZr9y7yDsnKmt2QJUrIhwMCTuT
3NqnlvnqFKBGSociHkmqFh1vrjkONS8NPd6bhabda9vLqEBnAd6z7Wx/BlmlT7h58Yc5tFGRW6k4
37vT95RbWF64TRe5GcIyOOrayN8a4vvXrk83st+VUm7USvdf3mr/s65Wse89B/ddVRYlrVBV8mas
yn5d9aAxKmfGGULfTMkjyKwcz92mseW6J+8VHvt+bZ/FxD2WQN1CBqd5mZpyn02mVlbKcoUGs4SV
+1oZ5ezspjB7S/ORwcDKU3rjmwLPFqqdvvE6BuONWXpPbTX9mKhiPkqKbk9dg6JRwIlAnWR7XBsK
AoIk9iCAEl0Z9K0c62mkk3Ns/HthYsAzi8Y88tTLnjCK5jtOecZNSMuUe0m84WgC/Hcz2qLOkW4M
HJ/FeD+NId5DZ3R/GRXnvmLVFGPn4fLUDbI+IM65GzwPRAs6btKNcvPuNQMtdxjNtThyM6pbbigB
D0oz/Pdaq0JVoFr30aLO3Qa3MDSxR8n7w9w3+cc0eCanrx5mQIpauqaD8dCEHeYCjgNbMXCuB8hG
7ULlEOwvkmAnzcTcB/lgRGOT4Ti3fLAHOFrT+1CUbB57j4bgxWrOpTFAnrYH76tvbf9sTUN44luE
xZRSgbB1BsWLriDGNqC0yhg/Kcs4vd5VFpMiT+yNEbQLvzHm+jm0KaWa5uBcFEsAX0jNAzubC4ws
XdBRYPtZt0HadrHyA8Og42xQZ4KF3rtHLfx1L+l60cotI78jIlTI0IiQKYejqBdMglmR7GBB5s+e
Iz875nf3i68/XYMJYOP4xr4L0x5LkLSRY2CjMct24qIDWspP6MQuXeIFDWkYpaLOrq7BHbtRZjKm
S1awXTVjknUrqK+ovHVXVIo3mz6BoR43QZFGANqsb3fygxMb/RA7mrtCUOsCFOS23ac1lj1gs/Y7
YK5tfjFjkOoiASVtdpbM04w70GUjbtKlSk+Ec7NDbzhks8ymPYRQ7r7aSWe7EaPDnhh/m8aM6MVz
oEfq1P31Z26EPK18tUAyk/bDajJMUkxotvOC2g2xkZ6xfDEiqwpQ/v1F3ZF06+4dGF2vPF3KVzLe
2ZNME//GxKy3b8RgPyST5BlQ0k32kEPrP66ZVaLBeDfCkQbvYKlhQ1VzMj8WpcOOjgy1EbK9Eku9
Bb9Z3ViY/V7pkrSul6DD7kUVOycwnLbmkRC0dbvYzuzHDumKq6KZaKPKiXvtfV83d9JcmgeHqQ1j
Abec3ufGMSiYyFz5NrNsUbDGI+Ex9XI88W4AHYIxky1FbHtyPFPq6f0O7P23tIG/TSz/Kdv83yag
/wfmmv/WiPV/1p/912eWf9Z/dGLxJ78rA675m9uKqbtziQ07F5b27/FPx/mHD0UFCxZSVSAYHv1f
ZcD6RwC2kFDmBamP5Ypc9X/5sIJ/2KFtIzMQVrcvFPB/Rxn4iyxgg/Wy0CAs8ZsKYYq/VBKsKZkJ
TUlU7K8NMZ8uMd4Z7VT/omPGumBx/2D2urwMfP4QgI99UTT8ixnsD2Yv8AiWdalAgmxIJ7H2nRYo
Gcc5T+j5VdvON0So9qB6UcWg2/QdZa3tYSms4tNbyvHaWwF6RkjD3kFRWkvR/Qjqr0+6fwEEv4CC
//I2XQs4twU83hbg6v/8NjMiJoMo2Aqgogz7pUlrGt1BmJ6nEQcyhuNrDGsAJtzgX8Hj/9IJ6V++
IddiC0pBCCINFOM/vzQK5JyhW4pLNrV8mOm2esVUb8aZPeEYmvxuC1MFi9HFRFum5vja5Onw6gCt
vWb/GFul0sc/6Ft3v3/sP2bd/8ml4QospbbHmyKcfIkN/+E3y1MrsMyptmLdi4l8g2EWu9Kvqh//
/svgdAbfbAlYxL+lk//wMt1g4ZHGiRc3adUfwZB2W9ed+3+Bd/hnH+bCwgaaEZqWsP/iNqQpFGE8
YLSelSvTl7Q1MOkkX3//Uf7JVQ7F4pLa5hLynN96N//wUej3JOdSZDous8S+djxTU6Zc4zwbPMlE
ANBcGTr/qrjwz+ltLhyeIGTBbXbyoDpYP/78Mwl7SOpRYUefy5nYJUjeNYBYmoe1/BBNnZCVJHEz
VDagVLCQL3//kf+f7/Xy6jxBSKFbrG9/zY6DWkqXoQtpsVTlHQ1/ENkSNT38/YvYf8Eu8CEZG/v8
50ErE5wilvHnDylba+ZuHHLa6AwdzW46X+eezC+ldNi0tJT5exLqApxn3V/3cGX3q6gcnjFriaF5
+BmKZfxoTSr4tohN9UIOyp4/5GS5NI268zkt5vI00Ym4K7JCCYCz4rKlWTo4Rzq/r60Vq0iCZ+Yd
UxWpTWawAzSbgSLijAFeDICpBsopHAWIUJrT89TrLO7Z7J6H3i3vF44LWPN67x2jKUnmPKRW0inz
X37nGE854OidmmYVaX5m1BgeynHeeerklH59XfY5vWEa4ITb9pC5uvKnlkP7c3LzaxIOyQlJ0dYM
WJIGDwSx62ppgEbaS+6fzZkwlU3YnqSIstfv1SmnU8Vfn9Jkzp8H7n/GygY5uW3LxBr9VywVEYbW
ep/QPWL0mlflj4yiKDvm31kc/yq/IKtSD70XPp7aGYkm5NJKkexQB9soILe9C0utXkGpa+rwKrZ6
a+ncmDKAqldCTv+UFqIcUDUmCaoCVLaFQrbG/Tw1D7oS6m2wyyAuu4xzaM7ZCnzVcgg8QEpVw2z5
cqA9iiG3Dz5y0hHRpNj3jWt0J5ufcOtlyxtoQsRRG1uwy3Hs8BuHOjBN69iDvzrmuWdF6xyo4+RM
7Z5V2n9otfmR8uOA/4catZIZaJi93uU5MS85j148mo06INyakUAuSVTyqCfjQU6jvtBfd0XPIL2b
mh1lyzXyqwWoFwJnYgLL8pLWYbNKwyT+qOlqXPCxpaA5cHK5hxGh5ZTnRoIi2eANnsaDDbZ/2zLq
6ttkU9XTVWrbzhZX8StQEWLy5nnKxNdUWSMtQu5dVgwPZLXWeJVZewwbGd55fVAdG8MRx7opz0hb
N1aduzH+N0X8QnwEOaCH5seITXYwppcaDg/sw/HEoPiNwATRM4mwTo2gEVuVqyIkbuYa8P3gUoFY
3GB5KwlnulOc9fiYFdpSbAH4dNd2g7iao6aKx8ZFMqG1zmR7Dv2rcNYJR58BxWG8B8qWbBwq76Ii
tW/NgDzwCrm3N50qzn2OiFiyiUKJPh9uGLgIsmvhkdGPHU21WB8gq4tj2qnkLumLryXwhn2mJ3Ut
oBfEdUH+YHVwTU9GX0aq9oFXVPoaEDsKplTmFnw6vsnGPutuPnC0fB9MszkEGT5TZUr8RZjq1vre
qO3gOWwahfXcDN8Vx7Yjo/nbDozzXY2rYZvNXR1ZRr/Golffbgec0oakKdz2zpPLvi6yb2KjWM3J
OQMYbocIdmW/xYb2TIDxqoHBek4KvrTQ+lBZS2hV6M+yqInj1sEX44aDNVhMadithHjGMqQnNB0G
Ts3axyq4nKIcp/ohXY2lyj/LruWAFjZvVrO2r4B2keYZUjfonVFZGgfOEusNwJofRgq+oqxDetft
3CYix6YPMJm2t1xVDDJNLq1xTIzd4g1fCREYplTpfg7TDyb8twCaX0FPdNceDRI7oxq4QS8PQe0e
yX5wJCaUu9cZlsHOD0l/JMRSCdc6i7631vJoIcnsGkOUW0U8ltupvKN2m2x6joFXgRFG4eEBPvj7
4YKA6/KvPNcnAqD2yZXT6mwq/am6S+en43Kh8BM3LXVCqfytUPF9Cv2baSIL1uGnxJ/gJrFj186X
R9qR9xFax8xMn+shf0M0Ln8/BP2JGPTHXRN7RdaiP20inQuYhe0uThuLvMRf1irY8WZBVw7KpmGQ
KSonOk13JqJXsiPAZfwMQFmWw2butUei1SNdHrcFyLtINaJLsBKP6UNGxQ87XIzt2CKrpvmahyn8
vNTyuDtrMOt4VuP8NM3N8IvzYuPgFDYM80CqQVNqMEz6Q2dh+kV42JRbOFojm6paJhUTYlKoJP+r
T8ZzcJAXLNU/YFDquwwUrtzMFQjFaPWD6pdfGsXn5LRQUdcmGHnhfG27CCdmg4oCm8TYqWypvrjk
xO1omP2d6cqWJ7ZKpbvT2D3vgKHDI6LCF5EhwfmyoVp3qE5AJWd3q1cY8ihmDJwiY0qKG+lAZzXb
cc33ATnd9rjMcvmkRBFqrT956+cM7Rqsie9m631q2gnSf4dnAtAg56sodObOZ043I+7QaguScKhq
34c+nzQ/ksrv2l0IpdKI5r7mYUaUvroNHHAhW5Cz7rM7VCVQR1RqdMLEZkVx1cCXCZqRuXMpQoTX
dPA5siwQDFpgCNV2SEwmcx3TZm8j8FI9wF/yqygrewfrgKBjYsO5ixlGBeGmioqiJwwMIA68LrHB
FDSBDU3cNv05jHt7prysMpn47dq2Bgk913nxuvgGhoxsIllKrqAJdARZZIWEIyuR78CRV/pMAUBY
7Xp3TA6+J13I7EyGzY0/OYu3LfIOd1I5TRBhGFqRGA9dF18mUBL5DZNKpVFJ8t7dUtDQhBHeneyn
M5Q83itV1pFolxILDlhUNgcp5oG96CoGPr05tyRGHeVo3LISYZL/qQ/y7mATMlrhO5R1loobbzWq
4sp3+yBZMB/Ug3UqA1XXGVL+0idHLgs4HZA8tYoMKbJjroRaX8JAYaIJOZG+GgOw022SUqwXZ37m
nHKvc/poKS2ckVMegiW2Lz1P8cgI8RmMPY/kxk+Wx1l1BVBCVgPy/e4sAGByHdx3IjXLSBbkdzdL
kTIuo0+a4DBTVytue0j9fIEMV7Z46jB96E5q+AnEnFuurqJ/xDY/vqWWZdx71rq88Z8k1F2kefFj
4rDGUK1cPoXu3Dsu+b4DmZy5E95+f2kIuOfqVtsdDJlprbC6WlMPTrwlzvQuO4H/VuVhX1xyTwrj
moWXBqfpuub8GB4K6ET8NkL6mn8MmcvDzUimkaXRBsARV2gqFterch/IkffgFwxyzZtMEQ7DlMC+
mkywzF8NIygThk89M88VB9xVAEPw0xjIr0eLJ1jCHGvJNPfQYLxYECTw6rUW/NXS6hRU7ioFugk+
SJwcCwn91rdoT10kciPJyXq5ojy9tVnPZqDR3TzSwFYFIQq6gZ36ug9N7e7aeXSmTSmH4GO2a5CY
3CuQuul7UreNLOZLIics0D7HKiyAXgAM3YAGDN+gJwFlt7xVTKc8nRxW+BUa0CYMGsSkYoLFwMYk
+HSdfnnWePe8nWWVcPuzubbHHY8J9+ViplM71VBksNdQl3iATdikEGdWEJhApb9LDWxhMXrdQfVt
UM60mbyuYSm8E3RAmcWQq52ZRd5My9Pi5EQb1wWRbFNc8smR5jqcD7XVh4gfaz+PMaXW+naZxQCp
RhfJfUebTbkdTeXk7E64Zza18lcq7/uyp42Z+O5KJUfWfvN8ddBgW46N0Wh15D2HMHMecZHLFB+O
PdwBylqzW8tyrQ4uj5fcKBeQ8tYuC7w+g8B0vjFr9p8YdLK6IGlvO0/ALZyncrYNnOVNF2RRGixI
Pq7fzbdep/uvcJa47zR8DTzUeObvOWUA/MaXx2hSufatQ/65J7tvyS+PS+RYrTRMYCHKu2AbArIb
Nk449PV2uDysNjoJrG5rib4nNOvD1O5I5NXbhbNWf+5MlOGNWabzVwr8A1GVqa4LT18MULZrWZPG
WsKHulmpW2m9jlDKGnriai7b7j6Av/6jxTT1SJp8qbYJXsFPTI3mkWwtNHhoTVgXF5DOI8hgTaPR
kq6A0Me86yKLYtNnLbIxjRURfeTUmbdBI9fso6Dnk+vuQbgmP0S3OD/RS5p5Y9t4h8agMX6G7iUI
Uwg3tKMll/M+aIACRXg43A+T/l6EWwLcrxVP/mKTmp1q4HPgHMM+lqzNVWX12Neg3T9MM6EIBrgN
MqKnoTJsmMwj6Es/JADpY4N/5ilNLoVfmp1jScfGuJmxlKi9s8jiueTQMEdptrTy6DMcu8VLkt/3
ZoqJVLgN+i0dNcBb2mIC56qsiVm+ZPuyHgtHlZ9AohYsSmbGHSDpHjZCcouwBLL0eXRH8imNV5Rj
zDMEP70YbQgGyCYK4/nUBu0W8OxYot0zPsKUFa4xjRzzE1AP0nnNsDYPM88xLqzLWYZGtydyKfMD
SUCk4BxE8t08hvOl5WXw/Q3yA4ki2Mw5C15Wll+pCjEjN5WZ48Md+uGlGLzgFh8VPT6931gcVOtU
4Z4J51RuV8xB96IvgKYVy0KAiT4mihFKmfQ8SpdUf7VKoKXT4VS8jmrkLLP4Iys62XhHbgylym5f
h0MHD7cqHXb7efpuwBqAK5sb6oKyLt3zbAbdTcGw4qFfavJ1QiTAaoBSg1UpJ3IX+A99t92OAF66
raS45pHlwkFFDySWaMNnCLbLvHlceF143z7gfVCutGV8LhiN6B2ayiF45WCUDVESLOv6PCRoZkdi
+fLkA114J3iTF1ubBQlYGwukjplWjo9tDlppO01QxF6DYHKCmV+nXueYThuNrdKcGUH8B3tnshs3
lq3rVzmoORPsm8EZnGD0oTYkS7YmhBuZfd/z6e9HOU9aohVBpEb3ArcKlQU4Ycbm5m7X+tf3dwYF
eNQzOZ+1SmWnjpWovY1qTHdRWmtc6ZHFVKDG8qphSHOI2yiNlQsrP+3zL4rR+Na6B9xiXWZtOQiU
IkgiMjSBumEuuYZ8WdYaGSF38Dpy4WYpUlzHH2yGmNjOGslqfgdM2+Fe4Lfes+HLbIQosBg8wGao
hdQ5z9UAfIraXVmlGj17Yc4CIoewfsbTS7CHJFdl12oVlvUiTPzCWZ6PNU2s2sdQE3RRQ9XRRsKD
sl5C2a+CeNQJdoYMpGFVqlpyTxrHAgQGDain2jSL1iksPPQdkI8DtQdfllXFClZ/ndty0jBdIqvE
kwyJxq7IBHQompxQ6URPSMoqEDrpR+Cb3a82/6vEy8l0ypuky9n0zP+FiRdJ4fZ0ugb+AKzxGwTR
14mXl7/yK/UiUMj+F9osgyJcrsdkHv5Bb6JA+ItCdyKmUAzGDAth1f+tyviLvAt/k7MAkAv5Bcr5
d+5FkKS/iHGOf2xAgNck7d+VZZD6eXVV5Cd0PjvOoNSAmJTVq+O/fzXWGFWqqLhVc9OrLfoDltpF
2PQ/mshvfyDMM7gpVxorcAJvXSRUEkhlTHGcrh5gPEirV133Trx/5JBOWgNKUiUjhfsHvUhi6U1r
OPQB+neG8IatFXWwoOzRXkUPHcly1qqkgLuSJEvQWvE6g1+2QsDpU6BOiGdInhTKHxZVacbLnHl/
3ylRsWm4Bu1wMhQvq87hYNhYnzuwhXMz9m3YfexFnYyYNpa1kJHg9vK23V3gVLXRCMGNmJW7KBFx
VgUXhvpaXJJwCG8JBVIyyEa1r+SGuI0puWtHBlPfZoR+8d4qvtdxUz5kkXOldftYkp5nenZswe+Q
wEsLNXEMlCvEX9nmJsmdJo1UcrG0ECcT8ahyt//pO4lqExDWVpYhahAAiQENVLxwI0BtkA9GuNZH
/LppRUsPG5trIILtLcYb5ZWRDOmGOj1kO6PeuxDjZI1cF5yU6YrXeVW7F1R99iuda+lS6yzncP51
tOmwReWO9yVEZfBmL5mbtx3u14FRhEJWXIeK3lJViMJfXfS1pq5xUnWWru91ra15ROmoypcOTSV+
y/EEu/ZLlkvbb/A8XXC02BgRSk4XtPsV9wicGR0S3OhIM+F7HAgY8cU6dMkWHJHQafgrGl79nPSc
acEjJAaL8B17E9LI0rzIMXbYDAM0o0WO7yjqzkEJKV5Ax9v1ipgT0VaiR93ghIplD2XRwSA/DkHH
MTgvdYpQFWF0I8i85MlJnWEpydUz3yuXFlElKtqipvj7CmdwOVlalZ99VgnCrRy3ceo9RRXFzHgZ
J9qr4QILHfNeaNVwMUQyvMpkWRBDDfVL6ad3GJUhVxskfV2ZmTqXlJ18xj9+ZhKoUpWYRGbqpRA7
fQA4RBUQOBUgc8qUwldI2pdw854YgRQ1cMN/SAgO31tKfR/3wufzQ+olvfnmlUcOCflx1mJ2XmNk
e79eCVWj7QhD6tkRSpi0qhW9u0JagjeImcJSAoRDvAIoL9dfAfhCK/3soSZdxCxZB2C33JYMU92r
uaXbGkfmBbXIDfBeo7qOgooCEiFXfnSypeNI025jt2WuFHp5kOJQQtNfqSANzBR3zmLYRkMVPnpi
0126XZ9dFwSoQGgFKSKVUryxolY68j9Oy3mAetRPze35rpAmy7DBRkD2WdSwwZbxMpAmOOau1xWn
8jrnmClIG/vhMqAfShR3A4BLv9X3OlV8bhVA8Ejv8li3Z37/j9GHUIHst6KIJo47nD/ffoqMC5Fe
qaF6dAY136OjouQFEwc9QjDGYTPakmjy73whaVZwFM2FGnYUYShVsOTPC7vFAOQiDPv2+ny73m2W
QZZR13SRHMxEqeAj9KyVslOOFN0+6pUsXWm+p+7O/8hkoabveXc2YoX/g/Q+dQTvvZDyJWVQjq5v
KhtdbgHFpcWuLqqZyTd+xDfj3dR0pja2WjKnEunlFPpq55fFwCxVsH3HAe9iqJckNxd5gUYK9QPV
k6n89xnxZFz6rbRB481I0ork86liGE0jxu599YMFuZKagFl1dBGWig3hiFKyq1j/0fjhsvDjJeKN
eHm+N98Zyrpm4rbCUQl5g2FNvlmQiaFpaU1GoRc1f0OBiwr4taLexF35zQjIwVkGWjhlKQbeT5lK
yvO//+c7IzWRyQ8ivkFbMRb4vn5nX0dY4Kltd2wFzyXQove3lC3g+UTw/Lqs5G80iSiWWTdzc3gy
WPEGoBhC5PagGhqD9WUHfdXbKk5yWR0qxbXaJgNGMb5NXD3dt2CRCII3cFKikoRnBt0Z7nHsPKoe
mVStD3P4Imb9le0ovQmcXJ7pkRfRxqtxx9IiM6rHTZuDLUXBk3U2bHxmNifiaxDJ/W1tUuQT561s
Q0937gZi5uhtnEXlhNQpZNbBKMcUeNf+MEPu8TlxiG3NoWXtpRpoYeLWS3IqBB01ne0BXeSMamNi
D4KuwZDROhEjl0c2vTLKoF5/QVJEgSSEg4DFDNAJYuICZQES1aVKv5QTaqsqed2igSQzMvMJJ2PH
JKCBIhwbdZ0zuqGpk1XQcZMkIHRHZixBvFj1+lYuWfWjVsBwM5LIX+VDsLXyOXeXyQr08rsKeSMV
kdRY+j15Y5zuMLHgLnyttL6/hI5brgScUBDcm9VM746v8HosEGnggMFiMIp8pJeS9dedW/ethMWt
Ht70EUJdoxUuEjiBKwa2ZadOvfB6EqPnZ+TUcZyjukVEQJPYYbhfI8V5+0Fjrlx+7xTDEXwFNIQY
xTr0nQF8pFJI29Ehc+U2brxT8hqdWKl/d0Rq2VIjkfbiUEhUPQrN2oHXvqGKxQ8W55v3sr7/7hJQ
YZiLIMNCCAAEzUCw97Z5GrZmCftXf8Q87lNK8RDgqcLfmNQhX9QN2UnZ7WE+QRoGeNW3F47rl1d+
XWO450ftwYj8dDUQEV5CWtFXpt6P9deSiW0u0tUvalOGO3lIcBn20X/4enZFEme4LELSRYgCQBLD
FgwVyqKUsgnmVuO3i9Kvl9O52I77G/8wJ8dKvzRERXQps4+CSLexyKoPCpp/yI0dUvcc6791hFB4
H5hIC0AFe1kHsx3rPgbRJ7l3CF958VB/P9/nbycarRrvv5hPMAwh9rNgv+1yBRlEWJOeOAZVqPzQ
yGhRJpQbdo7t5Mrzhe4LqONiLUEVnznp/NEf/PK4LZqyRTECuIW3vywanZoCzZSOQDejdeEJlPr1
ljSz07+d0OP7GSxco2hJIhYsT9/PqVy9lXKzOLLENRvICo95mRtLDG6EmdH7dj7/+qWxM1GrcNo1
5MngJVmFc42SFhQ2Bu5n/ObqlZZYB1mifKHtSgDIVp3M/ObLueHNjGFv56BItARpkqGLxFFeLyJm
nnUNu0F9DLhLrHXBk2/0nPi/nILwxQbMWnl93z7UpEdXYkkY3vTIXpa6ipcG8estfh4BdSZGObfS
jD/8Z8PGOazgFCBNoxlD22Eiljn1EWkqBxBflp58Wa2peFaQqmNxi+4CcCh7GnFttOB7tpaA0EEo
LxOCFR63sHUEB3ejDYG8R4/5LXXNZzVBYk0FaTOzFqvjUWjaXJSxaOhexHzWZBrICaXwgpIVx0Ju
tfWQt8iwUtxNN0bewNfJ8j2TNN6APVTXlll3x6ah1JbEGWBqNDVkfGSr3KGy9S4cpXSvuGVV37QR
LEOe0DnEbpY+y4kf790CFCHxVP9gIYhbNWolU+WhjYU4mLyotZ9dFan4JIYh9XPdUFC9CW7kSok8
truhLa681rGO1AyaFHoOJZAfrdxnuYqRhJLoto+n3u78CjE5tIwDm+gYmgpxXJsZYpOJ6naCEoeG
lx8NMbjHmBsAaZ+r+zZFqA8wvrp2I0/YNm0N9HAYHh3yjV+cvvkcmkW8HmsGVqEORVrWCijo1Hxe
9YLq7ZNKs45UXWQzU+Lt0f5Xay2OfmS3DYO9ZFwQXp39AlLyNQVM2RH8fbW1qOfEmVZGFoWz67Ia
MOY+3z1/TntO9JA66SBO98h1J7+HRTVJfyc7ctUQP+NIvQAbhN+uj+81ki54JFohz7zjn4sata+s
1aoGQxdN7eRkHRsmAZvCzY9pJ+lUmfny0qvU3mZKizPb1jvdOWJ1OKQgg7fMP6J75GV0teSnzHhM
TwWBe0X6g+piD55ThG7kX/+ehUp9VAkTT9SJ9L7tTgOdE2h2MldmaQn3bdZatut4PZIoPDzw084u
z3++P/Y/zuSGZUG+4qqEHd5kuJRlVRU+0q8jc0vfDhKl7UirQN/55aiaIjkUZHG6K8Smntn/XuJI
b9acMdKAUAUZxnjrnW5NnV5jSEGZ4BFTkvYLlpjdN2rwhocq0a7kXFM2hG4RNvqifCXkvrYOgfns
Iq9oVxnaoYWQ4LGNlKP+HMpJwk2ZilxVaIEN+Budx+Ky8YSaqFw46D63iaoIdq7WxWMdNe5jjVoS
/VlgM5/9tZIj7keq0LfbCJDQISVFer6b/xix47saBPzH04aGEPztZ80Kp8dUm2GEjB/VUe74JOqQ
M3jURG7P/9QfE3LyU5MjvFPjVuxILABmhnZCiMrPWQIQIGqtx8rLP8t9Jc2M2Zfgx+RLclPhfk8o
YbQGm6wBaiMFFEGa0ZGhKiJJMIXajiJ0gHoK3ZbqNgUzHy9BYSvf5IAVlywR6ZUYY1NZFLFHBstk
LxTMgaqjqF8JcRYBE62KtRUMPnINRT+CtyZZr4CuRLlJCYZQPY9XC4TfQirC3xso3kROEhzwcV3m
nZnuqziZe9HJhZAXM8m5sAOw2hFH/zOMIfRZmpp1eKROclWxGl5IfdfbzSBiChIL3dLq1DsP8EG6
qCMroATq4fzH/WM5GhswVubQDHajaUwhgrpSCmERHjvB8YhEC7r6HLdqu+bAXn3q2zjcnP/BSRDl
1ytTkUdmRiJZxHX47ciF3JBXgedFR8XP9T2IzDWa962WsjMnrVRsXSFVrxLK7JeZioLFz3FY17xu
LjT250mPN7deMmk6UVrZmixUCJUMwiUuHFhKSzc1bPVNqGJ2taCcdlggspcdx9vKbmeunFFL5BNQ
LbHvpVo31G4bpzC/esHc5/hzWpPJ4xpLwoooi2lOOqcuZQQegpYcJV8zHw2DbMnQokXVQkG6Pf8h
Jvmxlw9BRJ7LIXdmYijTYAQlEMSzuDMcM4qEFilG2pQFk2nBA6fEn7jxY3dfK2qylkxmGJUK8lq0
jHrft565x2stsDVVUIgmoOvbSJKL2XeUOvScTCSuKoadMR747DrUNAjrVurNbNrj+f/tIjESvcdo
HPoYhcjc24GE3hMZOhL3o4q7CjSyxF8T6zRn1qKJ/vWlm0wiNSxGQMS52E2CfqwGmim3TXpsBPfZ
b4yRJ/KYUmSM5kxzt7UGazr1fLD1gp8vULBJG12T+k/Q/kespVzMvPZ7EwjA4si8w+VY4w709r2d
gbSYD3XlKCRcu+MQ0wDoC8Hez/R7KOgD3uDXJTW+ByMf7uW4rbfN3GVkcronkMMw1QnnjBstl8DJ
ocIV0Mih3mxvJWIHKxyrgbaE4s9YM4JVbJQFmBsDj+SkqVcx4aw4bmai55PbEA0wFVXB6JG4vkZS
adIHgNdCMnpiccwgl9vZ0EartAwekkD8SjGIAIvBU5foKgnPKvBdz8+cycD79eNU73APZlQQT3v7
AcSo0gJAEOURT+8fstADU5XM+P78j2h/9PF49h37mJeEp2dOxp2uQUjNWr2GHBCbG0Vt3fVAZnrB
50iBuCkyfNVMTw+S7Kbrykc1qPptuxI8z7nX8d8+QiQYvuqoUa+AnncbRQqdz/Dn3C9uCapVlUDb
yF5XrxN8MdYmtkQwSeQBHgzsmDFos0UHTJI8ca8BmhA7rZsSNooRbmAvfW50IO1KZ1jgyrziSg/7
knsmfknIaazDMICx8TrkdoZrBPdNZwBjKeVo7cmltaDmSF14XvqU5+sUin3vl5vGUPMLd32+D+XJ
0YV5C2kS8D+fisgIu83bLxU3ElgV3DePueV/V3okRLIliPsotkYwMryC8V4P1iTw5XbjwLl6cr3y
C1AfZ1GgOPyWpXFFmUWR3Zpe5axczyvXAuYhyFpNHc5zDfkjTttrDd4d5WhastSwM2wBBfbypUIV
27IsXEArlMfPvNofYxDbXmK5BANkNB/KdHQosWDEIMXFI3cH8P8Uet9CGnZu/n0HkmbRSd6Rv+XS
MulA3RdbC09y6YhUfZliL+D2MLYIlkOvWptSdeeZ+hYXz43Pshe2VKAnyY0UbxL3wYVIB+dtofSX
JpSS2kpWbrWNiuo+9FEQtT4OXnAeFG4FSvugsePPLJTvfH0is5QsKJbEciUakzNy27fuoFuVeYRy
GS+NNATcbaYc7VW5i3YDVEK+MogSMhgpkDWZVOECClt6qeblKFskutNA1rKzoB1s6uT2g2d+bywj
22i1Zu1zUtq3jUiSgWL06Edo4YPCLoQnotzgV+RqpDpluaUwyYpm9u6Jqos1l5wHuQ8V+DeZPQL6
bwe2FKht5HmScOxCaBcOYB3Sw+5NNDTdzTA04MMFz3oo9R7Ph7Y2Fq3Ra1ctnll2ikuZ66vY34hi
ny9yBMDKgiUlIIPUIYM0/Wh5fhBNzjS0VRfRoRljpobg4bTw1ghTo2ytWj6mwsg0rFNoH9kA+Zzi
hZmryrs/RcyQ25/MEUqc7kt9i1EsOo8jzAZ8p4C/bSwEEauQ4XU8/1bT8+Ov1+K9ZC7XHJ+nNZyd
VkntUGXKEfFFvQ3hSS3j3m0IG4kH7r/oflN/F5mhu+kl66Gyegh+opNDm3GHpSwxO6g8+Xen+Zc2
mTqHOUDKAJhHau/rWI2aWiTwhkI5+l77k7N0BmG/0Z3bSMHH8vz7Ty4Ov36KTXgsDeZkNA2ZhIjF
DUoUlWMnxZ8EZPCjfFFf6gL1ZkbqNjOl7O+MeFYglaDzGKYBFDDZDl0VhJ43JBZWCEr6DUcLzHtd
EwCqj+x35KRLn1GkG5RueckWs0nhh6k15oDpaTdgS8CV4wai6kpFzvUoIFIFbUFxoUQAlNRbGvQz
M/TPnYfYB5klMsVjonoa/2ybDhxVNgR3g+KBVxvk9rsiZcoWnRAcl0iudwUi6JlT0fRoyEdhl0Mx
RsyVUz254rffv8mawQJdlN+VtUxZaEr6KU5AkPWx0F8XFUoQbBEVSD2gs8LUKq6H2PNWeBlVvz7X
/5dw/udF4KAgtEMHoJNWI7H6auIsv1Zf/+s5qRClX32Nn//7P//zrX/2X+s53/37f0O3edIvlIZs
ANkmjYPTkYxsiozEP3JOCQmozn9G+jUKPJKP/6A0LByNSM1AwED6w6pryP8GpfEizPl9vxrr/VQ2
TxT/wG11Fo7JjIMfynkuq576pCP5xyxDzWxznhGVgTojYsW2ipQzQz9PUK/AtIvCbEmNWNjjrIAE
G1IX6CyUoomyAvhlWnA5BLtdGMsiMkRceXLRU43vL737rwbe/3OqYJHT3WlV8DZN3P86jP+4+x82
qV+ja/fjv/8jjX/v19AhTPai5NXHSwmZXpmd79dQIsjyF6dgMtSkghGUyoyXv5XB8uiOxfUC5aM+
XuJGve7fymD+1SjVIpBrsYyNf+/fDKW32zJqedXgv2ySb5cjkQK71isa8UBEAfE+qNDIpmDxVWfc
/BqQbypUecjvYfr74fTF672u6SmHhGYrHlo9xTESvavv7hoieOcfPz7mvcdPtlIgARTHhSX+K+DF
KCJzRH9x/sljfOK9J9PrrxtO2CWQa68WD7k7rCAnLag2XwRoYPvuEtQ2gtLn8z906hUm91TgmLjp
DfxQYV5KxQU3rJk3OPVdJysD5noDKRKVsn1ZWHQjrkxAYmEOM3v+iXaPC+zrDvKVsVYyHzuoW+rZ
JyP7er4/xsnwXs9PI15C4DukPTLpIKnDWlXcvYWfdhML69ZAD0mxXh12C63rbIVMLn66Nwb1jmZl
UXqTXQD3vnYlqAaReTDz6jLwEhKte10HcttB+znfxrfnh39G9VRanWaa2RipKB46jXpuR1xkVA8N
4U9LjfeS1mzO/8qpHh4Pd69yetB1pAp1sniQULrD4OiCmVlzYmRMXfDcRChKiBigo8UH6CQLvVvH
5r/KMP3umvFlXjXa7bBJ0Yk3HeJaWeFsCuLJDqTvhnctFjIeBDOvwG75/iiZzHwX4pqBRZ940JRn
QL+HnC0Nh6gVzlkO0L94EwnmXkmNpZRGe6KDa1eqPwHRXfXYQ8MEWVFfiQy8XRaOs6mTbC0Yw3Wu
e8gSqd7V3HXsUoCkJpeB0y5NLggLpy22HSqlRo5WDSif0Wp0UIVN4Vq20iCYLx66/pGyzrXXaQcn
I8JHgZcMBq3xrnDxvK4FWM05fgkwCMK6u2o7PNqAOikwrwHzR3m4kigBotp3w8Kz9DkcAp2nkr69
EuqnxmqWevEjlcVFA+1HpdbWMX50A9hOJ7AHg7o09RgMyqJSiplj8qlxMlkDEUlonjkE4qFP7vLi
SQ0uJFxjzw/ul9vOOwvsWCXzeqDgnV3EdcQc0vMQ3hUWgxXVkHFr2EMZbLt+11e4Has3vurZeAKv
XxiJPbBW3ztkXYj4t6dCXLhXCmyPKyiOFk477GXUcwc2VI6ZgTYuZ+81c7KKJiSB66xgPMMHXrXy
51DwFkX/JFGrnBafB2zGyUfM9Ik2vvs7PzaNhDEtu0ESKvGgmM5jH0jr0rzRywKei0L9qbDro2f8
5Zha2jVy6XhRidLS1Y2D4ldLZ8R8Vi71gOKjG1F37xHLdxnwhaQdKGEliAOpAldmytEJsKl24xNn
kE07CPYWPB5D/YKelioH4UIqAY5nPyUeUjStLaG3DkIkmWFtJ3G6kYFeV7ppu+JdKz2k6aUDVUB3
7s3wOZXADmCCcX6MnFgAjXFvfrWWgG+t2zqm72WCIwFpTawezz/5RZ70Xk9P7mCpFA0d6lg+q6vZ
5LlsAC8gv3EC4D0l6rAFWyrY9xNblJ7Mfkv5pt1L2NzWvV141kIfgCQQHJNAhYqU5fm3iU4WBdOw
RAbqfL6Vp95/sgHoaQBNWbd6IOT91lXZzYTv5598YgObRqYsP6gdwg5sLd4FYYqVoOL29CPOt1Is
zZwPTiweU++frHUDSmTZZCqBHfuhadEXP59v/al+maz9YRY3YdkzLixrkTfbXpvZcE/1ymS9y6Is
CTKJ5+osI05dL6SyQyC/MytvqxZ35xt/ql8m654eJWUjlfxI69yk+lWQf9eDmQjDqX6ZrFWp3iKA
cHvx4BXLhCiGtjzf5JeCmHdmyx+4PCvnQgsB90Btjh3jH5s41Qqd6TIRrYUWmDvD/1KUUFiKT36w
KyXHDlL1vq0qKupd2xdwXFcjW/C5Whbhtmn8tVVqex85niYXa9dR1qPPnBC3dh5KxOTw9alvsEO6
bbB+Jehbxl9LNVkJ/a7S7KzKdj6VuuI6cx9VN5g5053oPH2y2AiN0eHVg5WjUQhIQ9aFNRf3PPXk
yVqjZ32JmU08XlKOQY9H5xz+58R41SfrQ+Y5UYzQZjjEkC4Q1a6xilh5+m3nmNhez2miTjV/HMiv
VuEcEgiYDfBfjbcR5F2hzkyEU60ff+/Vc2uU1Mw4DgChLy8G92IIQFD/7F1KrGGFz4zc9zdUfbJS
qGpaAbx1hkPkfq+lg5Mn9scePF0qgiJr5ZiduoDjQJHCnJ7vxOowpTlSaiYZhiMPB6ylqMVsl33i
XQvuzJp86lNOFgiwikWJXzIDpvKXVbNWsBE43x8n2j1aeL/+mC7YtFQMreGQOndlCc2FaJPWpjOf
8cRQmYoIsLlz1aIvOOxT0mOE952Im5oPrlleyO2Pj73BZJb6vRLXBs5jB63YVuonI0S7XP1NKz5Z
EHWi46ngftM9fhoVdQ9NigDSMmeOzt3xTz13Mje9oYkrdBXDof4aBTBrZr7mqceOf/5qamaViUrC
0gbAE1uvX1Gber6PTz13Mh07q3C7IqK5leotWumu1Gd2vlPDbzIdBTnLtHp8sOtianCLO6inzEjq
T7V5sl9H4L3bpqUvCKIKJI7S48f6YjIXEU4HQjB+OgBTmKBr2se+nTqdiSM6uMrG9nob45jWqw81
V51sj8SyyyLPeWzoXyLsa4bNx547mXZA66y2KHlu7AIsfcLg4mPPncy4Ksx8BxEXK7/xtQsvvaD4
YP9OphwuqrmKggp+f7dUXUBfH+yIyZyLXG9wokYdDqp+Jw93mCid74ixI985u021g57f9olR0RFB
dquP5gcIR2DcgSg0d11ifLBXJhPQrTwHKyp+Bbb3ohf2Kcy88+0/Mf+mRdpZU5IQLzMMEyHb97uu
+9he+FIb8WqNiz3Mw/xQYUBTl63ZgTXT3yfaq0zmXy1kAVZmPLfn0oBxgvux8+kLrfhVe5VBygUl
ZL1o432irp0PXhqmGuW2wlFnyK3uELdLLdn2wsyIOBE4mVYImF6CgWRKPwzW17b4qdbRpq9LW3Eg
bBX3qpuv/ermQ0NkytkOQdA5TWEM3JMJJdX3UvLt/IPHOf3O3JkK2ChSzYwKgeuBYlru+eJG7tkG
tPX5p58aKcrbXZYKXMzSXc56nazbUgSZ4+ljD55MxkARlSwx6PqmWOEp79QfbPBkK6wSiqyczuRw
invNIF/7H23wZC9EJqdLHGRY+7IbJd7V9Qw85EQPT4VRhYKzouHx/RLvENUeuvtgZnSfGBnTmv1C
hatljauHpY7cQAS18k3izq2mEz3FP1H0qUSACuXWpYh9OEjBU9l7N54VYVe/BuyOv72xsjTqRJEF
haXtQqTtDTCZECKkTY8BlwAgqhe3vu/OvOtEB/+7NZO91K/9lEpZWlM2VJDG4ULNcCmS9vXIOxux
KoFv18axo7LhQwN4zIa+Pn82qc8vxFF/cCLvJs/S62Jm0T/12caB8moR7ZpCAyfImxj1JpDQUzvX
+BPNtPrUwyfzuSpJXdXjaANYh8tUuDZFiBXyzFeYKMJ/f4XJrI4AhsOjk7uDXBBLwVGmzt11otd4
yD45JVhOK4Gxh0NxXx/QROB/HSwzBQtrOHNVZgAFk/GO96/SRFhG+LBAa91X/b+T3f5u3WRtGHSp
1NE6jgcAgNzBruvnLn+nJvFkcegGLKw4rLDq9LaU7hJjZjU78bmmijd1SJ2yDnmuL+27NF+oer8Q
vX7uc504d01hG3lQ9Ik+rmkjXw/vsnXY22I3mlsFC0MeNqBnflrBo9hYq6D5BlpIlTday2dK9GWS
/8A+C4/ydZ89quiDsM5d6lR5ZLK+DAbNtiJll5UPmnA8P+HGmfzORjflzxViUGJ6C9U3QxgW+rcl
RniA3m30xzOT48RXnAJmSPfUeamI/SFV00UQ/cRa83zTTz14slZEcIU9X0z6A4DqnovJB6/WUwH/
IKFE7TOidi15EiEGT64XHzvqvxQzvFqF/CjrpC6gt/v0gE3SrOrxVFdMVghFQlVY1BILkKGTWWxt
EweGj/XyZHrnUYwJSI4OXCfpicf648ceO5nbVoO1sx5p/WEol/KNW6w+9NhpfTjUk6hHb94fWrTe
Vx9+7OQObAVh1YS50x2a+8FvvmVR+f18e08sRX/Qj0AkV0VForUptoHwpTP9laNEH7s4TMv06iDz
sS7p+oMA/Rd/2I8dMqcVx/DU8OBLeCzQTQK4+QdbO47tV3OjA13A5+OxyoV2xOnyfAefmBlTGXAr
Cn5WqAyIxLuhZucpEnBOOf/oSSnIPzvfVM5c6Njuvsw6p0xtqfkChnOhVXaeOmt92EHjX7ileysG
cN5xM9VSqHUVgALzGQ8du0oz7KnuBCFbp+nBMm8ZuJCvd758HxaPes5lGtepMqAUOE0W/pDvuqBb
JcH3thB2FDBtTWcLB6EClWVuM2vnBGYFFU+Hm429Q6HafU5Rh76KgdwOA0bsYrGwPMkWvE+F+Pl8
D5zq3MnaUGlGXJhN2x9Uwy51rESX5587Ke763bOT1cEAxJv3MNEPLroa3bhzAe6GkriO28+OcCv6
P6LoWYjv8vZRa55cjj/nf/f998G76e0Q9DqxcnDTI8IjrJJkq/YzVcGnnjtZPiioEBPVEog4fG3S
bf+x3cScipgNqwtdBy/FQ/hTS/f1HCTi/SMB1Xtve4EdT+qj8as6waPOYS4ajjpkHHi+H+vlyb6t
xINL+RjNTp0Hykt8dSYU/P65C6DS23brapbocjF0pLYpdMHNpUE8oQZHLfnSxHOH8VOfUnn7Ixa+
1ZzACQJKzcbFMyNbnu+U9zcCxKBvn5sb0EoKdfyW8UYXxUWQ4DyJBcD5p59q9WSihr1ZxziM0uUI
ONJdm+3OP/elKvjP4yP1dm+b7UQZmrKq5nDnXEiuciv3e7dVl05/j+cJJhSbQW2XYgPbJA1ufAmS
v3QlWcJ6rIcLyhxn1GKrqf0+IXGJ6/AKOP5SxOBVErSlIHBLAWSRPNfZtvDvRXxmE6m0WxJAg4u1
UzhHw0KeTXvfeY+pppGK9gZCH7f6uNSXGHCv6kxd4kJit/mPAHeklPiS6yqkh2PbE03cD/LFgDlC
2O0wAFjgMrrrOO2XxVWTtUjScHNX6zV2wduQjb3QV7I4IOZxUampeLNxP5OTCz256DQV93gW7DBa
WdKnTv2hABwNws9GJtypEpA2Ob5Ow29i9WDU8gov5gV2JzDqdco3i1UCjrxXv2f+hecJKFogd6Y3
nveI/bOp5pdSM0BFQB+m7RKROTHcNhGNpFo9pVi90CT8UD4pWbwsuq9RVNuN+CVKZLsUsWUvKDSW
C5vyyUVnlLZpCgs3/jRoN0aKr1RobDR4MNDll9R2DuInB9Re7GLeKmpXuvlgKviHQkvtraXV487c
bgTHtL1AvDFxF+tw5ylkiRK/nxS3rbzgScEHpVRqW8nLj625L/LBV8eJQXVcrMnHLItikyFr0pnV
a1LM8b97E5CHt0OepLIZAUYfDll2Dy3U/JFeQHw3fdsf1pm0dcOdk85MrxOjcirxp37ZQ1HITdKJ
9k2NrZO30fPZzOSJ9XKq7WiAaqSWyYuI1H3pxVeDY0b/M1Iusug+SndWvXOU2ypybcv4Xrp3adbC
JboTwnWstfC7DLuB9q/l+cJSL7k0bc0ovxPrejtymjF9trF1g8VxLNz0gWrEKBrhZPo6ljEKQFEt
WKvREgMNWou8rl7JCUxzq12q8t4LHnwD+PCmMjYj1Pz8WnViDZzKPCrV6JxeEBkQIuxfLJab2489
eOzfVyPNiQq/aAX6MQaY2t8Uzf355574+lM59ODpkp+PgRWzvAiKfRdQyTmj1X0/RA8z822TkYfn
Wh+zVTYh9gzhj9yt7KQCZOsF64YVu9fzfYtTx/kXOXGgMCcHCtyN0r51+u4QOjdaeV+EmFWWi6qZ
eZlTjx/771X/m5KfDU3KHuTgIlII+Fv1T/iW2Ho7B+w7MVOmcK+ybsSwHk8sYnJQkxj/l50DuC7Y
6+HMO5wYnFOwhJxU+HtUbNBc1ZR6HbWr811/6rmTY4UU+ZESZjwXvFjnreNqZhU89dzJItgqck1N
NxFPPdx1ou1qM5fAU99ycp4A6llISeH2BwKqS6NIkE/je6Xe1MTRZtaBE2N/KrUthLpRzTHd2uYP
Uf6kClcFlgkKZm3YMOE/MwqO5w4WJ7ppqmOFsF8LSUCIqqsSW67NDUKzj6060+rpus/TRPXK/mDi
neQfgrls44mxbkwmKzhKpffGrKBflZdS2+Oz7tvg/+mdaC8K6vL8wJxQoX5vo5NZO7paNZHM6mYo
FwkQik65sEbbYfEG52G7j9JNZn2r+hsBLb3pb0F9gSi4Bsa9aPNhEUAFqKisLqSFOOTLVvA3EMjs
Lhvus/xTooJnB9dpJs9hfCmY4ULwMbnHD1031+fbP6li/93+8ZO/WnU6HeDf/+HsunYrx7XsFwlQ
lviqeHJy9ovgctlUDiQlUvr6WacHGHSdKbcBN9B9b6GrZRVFbu6wgs9wslrxDJZ6MKgpLEfU2A0c
IfNfZVMhzYGiNoYMQ3/us2Ptnj3/F+uhOY+rrmyAOl6qCF4jkGNAh4CQaCoTQSvc8mejgm9UBFuc
b1b7i6vEu6lalNJ8RgQGjnYVSRFNqVX+qAnr3yIR/dwotfF6SVH2a1RjVLLxm3P6xdm5VSrLBHhx
OdSdtp7/3nYnSIb995eDehI+0V+Sfffm0y1Cz8eFoMBlGJaYrIOz6KWSr41xZC36ZDN9pZgI1P3r
2QnYCHMoe1P3jwZ9tYYZjIQyBGc99BY9tc0ipPOnnLE3y+caXtJgDQCm9mLIDgaYMR/SEo5Stgbl
RG8KTeHEENIIXAplWRjCBWr+yLRdzbZ5udObi9HvnQayFXt92cP7R8wfAhxxOzG0F7e6K5aTxnmR
1OIe9i5OoGtQbjDoxWNwGfCZ8VTZFeq7DXNfoIZOqzJy/FfBdsyN6PTUwt4WpnYkXnoeN8unJy42
TFhFvl9gwJTbKFBsIN6dcLCgFmqTILf4Phc6oHD33nxf9CdT3g/ysoxjNNKT3t4t7W6An552qFqY
8e364TgPd6W9da3NUvhRvtDIy7clzBiJPFZXHy32UNnb3voNp53ANTZQ5k1hZxz5/HctZAxL96M/
8KcZpKfcfcolJJi1M17dHn//95f/6rvfnIKJWnLodCRqIJaU4lBoPzwDN5esfTWOgDIhbhQTZJT9
8l0ovtEJ/r8Yc4sJHUAGyWmu8GA9S64iudpIYOt6po0W5M5DbUDN+Ll8eoHV57LTvBfNeYe7a7D4
a+I/ucWHo5oL/ErPjrZypmqVe3dGyWALCsNCCoLdz4BRkJP4MxRmupB9YQCFkfUN3Le2Ov3mqF77
Y385qLfY0mEp4L4FZsx2qR3M2qN8SCf1YKnNpEcK8f1H2+IWY1oMVjUyLpC/wzUOagPGz3Ik5ybJ
9t22tb3+ihSodqUX1VP03+/7Rd8ZUiN/rndVu+3/AmwmsFNZ2cLT5Q0SjiauFOjFRqNxUfTd8t6H
edPDynDhYyS7TdPOCWMrT4Evy8fQszCcnOAFtvxi8wEtjRrOE2KA9Y8d2e1B4wfLBYMoFnB317M6
LsxPk5SrtvnQ/H49tu0BIodBbWwqpcEIb0loMQVL/8DZsc5iMe49enSsg+MkEET44Ze6yRmIq81G
k6GmH4ZLZcDl82dDLjgx/bmi5aQMKIRgBxtQGHwfi2+ShC8CjnMTcGAiZGnNtQeha9Dkdp8zdK7+
ew989eSbkAPtxV4bYYW+td41ahyUx74BvX6RKfxDUPtXWgP9CQrJnBmID8iftqiUcxf6UNM3H/Cf
sfLfTvRNqMhbyK/ksGPcVtoQsNzbwiK6uMqwoSslEmp9+BhgZq3iocOsAOJpSFd0OKIN5UH0Jq5m
7RWuAB9QifpZ7L4FzS6ArsNPDgvZuOK39ZRb9u8ffaFb2CyVWWU7kKABch0+sJH5XSr3xZe/dQqg
vln0FsNzYV7k51H+8bPXvYkpxdU8uqyAjzHdJ6ZvfghKhijGnyersxp30Dq8LjQAlZ+M384+rjvm
LzvpVjt/0suxz2H/txUZYBXeEhD3wYfFbt/uKm8K6PTZzigsRFQOWmjnZzQyQ3joBb66tP57Xjqg
9c7g+5rHq5frUj/383QnQaMUdRbhlskaMPqMVPlGoItuxQF6m54X87B0Jzqkdb2CotYyoVoXR8mf
Laqvf/YhbmJGCet3a+ixYPar1W8G+bNQdNWS+He5wmcFaVWoQW+16kinVOffnJ8vysVbkC60T0tD
GBbm+PZRwlEkqDr0RyBVWtg+HKfzH56mm7hBJUTwQMZDWIIn1uSJhHv3P1rvW9QuXEMdvfeu50mt
Rh55P5xy3aJ2tS6j8DHHcw19Nz7L7/gOX6z3LWhXWbB5XbwJ6HZ274Lb23aYkT7Av7Ljdz9bkJtI
YHVmD13QEb1B0exHjhbs+E0698XdcovWdQYobTlw20aJ8DK08Nm0dswn31wtX8TFW8Su5bT21cYd
uaITj3PC9W+e+9VL35xHs7epgFQ14nj54pLPGuMU5uXxz9b65lQWWedAFQubBEqYZRba3730V4tx
057zdOTNXgfUA0yo1art05+97s0pVFCX190Rr+tlb9TY2fRns5pbtO6iMdiSmyNiXo1GHCyafva+
t1hdf1HoBOkVgp4RmTxw6m/ApF8s7y1Id/ZA7LS8Eh3nNDtNDz9aXPPm3BWjw/TFxUOnHYu/E/z4
6k2vu/pf6ZyEEPxS2//7pmj7/Peb/tP3/svde2v9kfEWNYCh1FbCerisfCBMGveXNMawsznkO3nY
ZlvhGklZw/wBIjRFg+lnSzFFPPUQQ4IhR5fCWtIqzxrAam27H9rHpn+ubbqSLY0KZ4kKKt8Bloth
TApKK6QXsjF0BIdmr2VuOCQPnOLBL04lGCds7cBj0UQL5diZUzr2Tuixp3oa1o2F9nT5AoRI2OqL
ta5yB/BXtzZCHdSYUOmwY6b9Oqua9dTxTQ7zbAc2fHt4REqz3fgiFdlFKTRUtjld8dpMTT7ywFAm
oK4OjdC4jPqsgC16ty0grurKlYkbJeCzDOxmWZNOrglpU6gPphieJ60k96RwnaDPqbvqrPpn5cBV
eOrfn7mjS+FlssOoqIqyLujtnwW/W/TUABF/eDijGijEjpvPrldBeeKHoIRb+BShMP9oLZzO3vk9
mnfztxK9+EP/ZXfe6v/yvtJLUS9gV8zJ5BswGXlm2FT/vfe/OFD6TQjkDZOzY1JcM+AxwnjJ/mbw
8fdrBsJef35B1sysnwysdD6lyMShyZxcs6j/ful/sLb/f0lg3nXz9AK6rhBQwj2jtACSy5Fo4Tmv
PzJo5S7tFLJRBdygUdOY0eh/au5zD9xrxbPUnqazbX+nc/L31YM2+J/vUfrUEKWLQK/7z1r32Pws
Z4Hy35/PLfTCIBRoh63ZP3J4to8/+9rmzeVvjFw1pUT4tBL6MP/676/x90WAjcqfL9tBHNLKSYGh
UEL337lBXP+k//8LQ3P2z4favCfDOOXz1ltIZKOnvQggZDQX2L9vov71G/3tJ9zsfEdk1iAHUDOs
zE1ayCDpjopqZPsFv6/n5x+tzS00H2qgcIErseD1etj/cEZxC8ivjMyFDSGyIQg9PAz4m/4sVb4F
z2tch3kD+vDb0hZxY11gb/LNif17OIBP7Z+fcxglUzoYyFsBO1BlY4QEWH75HUXhix34j23ev7IC
4PtMZYx4b7gZhPkdxHq/uYe+eu3rD/zXg01vmXOqEB1L73XQlrNfjwFEr5pvVuWr9745jk02cNkW
2B3DcuTzof8O03MNsn/Z2sbNidTmDnbZGWapGWyge6DUMBQKK7Bomgy2zroewXIoZt/xv79At8KP
9c9VomO3uBOcV7dWni49iUT3qtBpc3SVypqndjOF8ASJezagKYupzHiqsuhn5+vmEFtuJyUvEHuq
C0Y230SGf5idf1m/W9Q9KwEyIz2CT+vTbT7GooIfiu8cW3TUs7qIhvlqyOPEPXKnueliXdfQqV73
NlAnbZvOvg/OyQueEMo2rfzHRj8u3aai4CtPj6U/rilYKRkQhJkx/ZLTW8XvKr7Sl/UItzLl+SEj
vzXvO2nJGwnp/xu7XNVd/72Ly8aaW8thy9Yy0OvZ2ECMd30TS0ig6WO7BQrHrtZzdQR7oYEdKTfO
hXn57+/zRZC95QOUuQPKc4lqs8n3Iy2CbFlz86kmW+n/cK56ywqYoSYrsA8ACXlcLlXy3+/9xcm8
5QQwVvK6tny1rSt8Sy++es7+95NN/PXX4+nd6pTaEpibumuR3TpTIMbQhMC03FH92efvEujCxlrR
6Vj1JGy9tymnGLpvgCGBJiiDvYkXTNMqpzt4r0Gr7El6T767kcYzdmygN1rqG13ENXAZIbdG9JPB
d561tvCfjKc2u/rMh6PF0qUbUw0Av85dQd91xSGGJvINwd+1e1F2tulJvzXYu0cgMN9XIWwPgkxB
a8X+6By+Nr17jfmHTgBFaR/QYo/h+JIqvU/NAioQXRFN3XxZlBlV/UZkJ2m0aD26UdZmka5lIdNW
mYfSCmLRAPoHo9XuOzJEVPIYI+cQVPmIlZcGjYlm6UMF9bKJykve64mjwSr3o/fgLX/9FUkl8cLa
r2Mzu2vpJqvNbSaLRFkQpt8B2By2QwS51sDT9l23mWwjzKUViulz1nZmXoSdsbJLmjC7wWrKoOu6
eMg+dPkmFcy5PWA+jfKzxxK5cBCjIxwv9ANpVrosYzZ0q8qgIFQxuNrq0Pac9bVaeDrrkDTUPmSj
TjOi7tB+DvqmEnxl+a/yirwtOrRwEweztNJ8avotkR+FvubFI6TBQ73p0WjMo1k7KH9Keek88uxS
AcMPs6mL04D8iwNMMMqmMoEeQiQrN3LGT9n1USt6cBbNVHdOpByDwjoM9RJoCEuBnBODkqSmeuR4
LLQQjbSMhYIIvPd7Ve7t3kjhsRj2YD8Yqo/8Yols7w5dM3SMAq78NJtFOBZ1SDCnM80tY1UwVR/e
UBzsBfJZYHNK67BAAdHnTggsZmCRt1qlwB9HcGdLl9wIvLGJcZECDcL1aCCxHZf2nWOeOLmn6n4q
d1N9muZE4Zfi+v8duKoOVTgMUJZ86KsD/tnin9M9Scd4GRJMThmJQ1h/l+ibNzCn8LyUmwwG83i5
6TABh5JjfuceGvhvmc9iHoCqQSBuP33zhVfvFn/1/XTKXubsxRg/a/w7D94SkL4rvAYuYNq+LuOy
3mfLa2auSgc44Sak00nVx74+mPUa6XSoYUENkoG7DDRmlMl90+xZEUv9Qgo9cMFkGbRDBixFmfdw
MDmij5NQDW7VPo148zyVLe4XMKWQXbDXply3I9tnNTTuK5XoZpuIAeAKkF5yjaz8Vq0a+whAcCi0
gzPtpStggBTLBpTq5s137tu5izxeRzMb7xWky0z0JKCSt0eeFAvj2FC8MN+wRYObz9PSrR2hkolu
x86MXDoEhbNhsJWwsUm1igQKUUczsoBcB7NDAgvfwAPXr/QCbleAZGPJZVnBh4mgNQKAyaJC3+TR
ABOZrAoKnKm8HvekODn20dNPjQ9cdgRAOmZixphDO+HNY2fDVDtqmxdVA4ViwTSzeizRV4WUvtZi
tos63W/vKlGsCNMiyEfEEEhtNcyHgcKtx0vT/2aqOrm+synhxJZZZWpZl8yH43TFgk6DSAgGJAoO
e64mA7NxUI+OEZH3hMxBz+3YG15cVoHZCvx5TyNB1UONZsrYsag07qDLGzi2DBh5gN3UP2fPp3ZE
chV6/uHqiEKat8IB8AbOu/AbXGHGH2pQ+hhBZracnQukf8cebAO4PF6s4AbigHfuTRH4BgBawUHe
eiTuXWY+jgU7wKwhoOA7EsA6TKtPAK2Pe/5KJ/RdWv7MdPXLAKLPI9pecVwC7VJftTPDzm2CjI2r
Uq9Daok1Q8U0VeAg6P1LBwh8DTNyHSCJEUaavX/VbqoSm9/PQxuQMUvUPEZsKSKvdZJyXvNabHs4
6NBEaGgRu2mr7hZ4n05l3I5buPJJ+zgOj64JAv9Za5/QQtX6jYOEB79DkSawtNc2P0vsoCEjKN+u
krFNUAJSX1lHAzvGHO9oh5m8SRN3SnMW+92xlGhUPZbFHTwr4fosMKrfZCbZYjgWwu4wcqtX1fUb
BGsCzplm5ejQ6cBfG3GvXybDTEvcfJP1YHmXhQNsWUe1BPNseOoycD1JhZ+0lnTftR2sGWy01fLY
M9V9Yb22bGNoaNfmfdRo6MaBXgaUFhRoNfnK+9+OubY4kr5+3Tnnnr4b8G4lQDkpuSqHlah/GWJT
4pU6ugFYau1OAhnhdnLMICvv5ZzCHjeas0cgiIzOiIhtBn2f6B6wV8U7vD1CIs8Ojyi/I8Mz85NG
HbVpM5rFWogLmj24QutZvi+2EUysjE1NS+sFu+jFbd84aqncYGjSeZsJIbbsIahQrs0SrOp92xpQ
VeiQfMHqrpuDpkvq+dCNZTC0iF55xI2TUXVpCzXYgS9J5pWBQWlcOCeQAdc1PSzoYNd8JbUPFxqG
AO3oHU6/gcYnC9EmRGXkQKGPguDXtnPYNyS4xpul42HGxf2IS56fmyqZ6dG2IlXtctAsvSLVrRSX
MbBjYQX3ErjA6Mabrq+UuXXsh2U8GvajUZ+sesR47DxoAHCBwDzaQWYeJ99PDMygoINR4jqU+ZOg
EWtXGCVB1OFSTA8a7j7mQ0ld9NA/Xhiat/gZoH4Q2EtRCix1qW2ZeKOThoNpB3Jia3PMohLAsk6P
J4KEbFp53bj3YXfJRBPaPvKCZTiaLKuxoQ91gzkEspamgieILEMq1gjPB6/fjohOXd+HBaVhTniq
SfieexKpFmRV2yk2QY0f+zui0aSa9qXkKWk1KOSNMP5MwCM75Whe5RztWYx9i/xTn/eVuW26D0hF
asapzjdivMuaMXCGF7HAJYqfigExWO374nEpIIm7sMi3YoG2tV288OapNJNKQm5uTEbwa/wKEYzi
eh/LxINWSyd1BPBPVq5AVAqLtsAm8iKOGmZBBFBPhNzX3moRh8HpoqFw0hoGo6Q5GL08VBQ4LQgD
Ka3YDdAUE8DbawXuF1d5qIw+wFxOVccv/TCEfQZTw6VO86l/F2pYqTH28IfOCAu7bNg1UkIZ94zk
EKHAT4C2ces3s+mCoiiiWWgR73himPdA/wQtrcLF303OL9NYN9l1Xa0Tz8xgwhniotoKLIGLCqPQ
UrecoCedtnqftNX7gvutQfayIKe3fPQgsIktZNgD3Mlk5UTm/EvDBedCDXhkh5m+dUimdShUeDls
tXCmBx7mznIcHT1ubft6AEg+rignewGik+X89hhPKs+PqQZWWNauxazDlIKEA/ZN2Xer2nhVbR+5
tUAiEBp7Q1hB5pgxE0ViFG488RVjQ6RqkAm1qxbGphr3lTvele6na58y91I1JySggvOUdTJeqi2h
gJcYQ9iVK4jEhO4I24NlRHwHG6XZ14YT2WUeNK6zt7sq4gNyw85cNf0c8KVJuxoXG5yL+AA6mGPg
aHShifAsbKzaaIJWZaeT81sSaP3NGDxMXv9kwdFaPfTzM3KGFTypXmEGgR9vbalRheClILhJ4Lfe
5z7VqROXaMUu7kFNXmCYSOdHbEak5f0wnYqmDrl5biWPfKfHwRChhoRqdBVA2hIFgUoN7ylvrGQZ
293UOsGcK8g7DWcGtcqcGSfbwZUjx4AP1da0WtQCXkzLbTFEGXoRpCYhn/wQPjxr5droCHcBWZDd
MD/k8DP09PXAkC1WeECDRWE8cqpk8RRUpfvTPB6Hvk36iu8Lrw0bP18BRh5qUL/w8VAP+Iyyh1C0
u2DI56+svtpNEPy2sMwwz9uRFvgx23mpEVAZ5HUMJEWL+SlA9HNhAku6Zs3l2lF1OIBBpAgyfAjR
mE4dW426VItMWxxOv5sgwjIGEzJ5VeUn31B7OEFdd5sOM/XfrtcdzWLLujduZbHrm7i8ZOTOfOVx
oPTzA+/AcfK3faUFEKGOoaSH2hY8ty6FtHGQfU5ZEWXicXTJSh/aBPLlW4ts8OeojafcydN8ToiK
LUvFGWSHJiuFQ+BHOUEqByZrlaeiHOapV8b0bpQCFnuJ8I6ehRcHq6+VAKqP42HovdiVF9OcU4Ee
UKf7AZT4EhjLn1nf7AYBQCQDhNVH4dhHpptjOPYgUCJS95HmXTgAHI/MsaRZ7NMuLhYPdFW5nvzh
04M2eCAFQps38n3f30G9JXDN89gVvxo7P82INGBBtkNawAYM8IWmgS6y2rXGhOQOcuAGonbBVbtu
ICwj4OxL/K0DnhgEdgLptuBsdUAn+yuYhHO2l9RFdHwuyC8I8/VBDyHPqshxpaECKgQg/Iji0AS2
RuMgffR5FkZDY1CJoXdRxay9hMaAZ1gRzlbaLw8t2JIUF68j7yCjGPc+pMqz7l466l6HfvdYVyGG
PiA2ptxIaxs/cNGCSs07mE7Hk/QSeEUAKBCOMouHfAzc8t6gdeSZJJxn1BMoJGW5hBJHUGVtPC6P
HkdK0Nhh47orUhq40ImWtgBBNgiVlYD2PlMnYuF2NQwRDU72uLAqbJz8sNgkMvU1zO1PZPj0BxsG
wV3ALRUtoCcvwJorZYcCxcLs84M93y/WsZXZdhFmbPY4j86WZOcFRXmeixQeraAED5Ep7BA+M2mb
e7CfmHZ9Z3/aUKWHSv/QnYSVeO2BGhtoQgfEeDGLxyk/TyQPiNghbgHNzor9UKKtMYxAQicwco5c
fb7X8jLMMjOsuvqEMRfyhx4WzX3qzuRslfkqm8laVHRvNzJxqPm7QobqTvlOeo/zNGBahYyBNGjB
wNSLWQlpirAFNbatEDxcLbVIvtEBxeLTjIIcDQbotkEc2gwsCwo8DQ161BIY8iZupm0z92Ch0uAe
hsnyfvQW+NOg7PcWK6XWfnJBwL1q2XcqqF0Wm6QLHL8PK0Q70zaOhZbv4UYWSD2yQQXTkOk0FBwl
M9JgIdjM7qvyP0mdbwdeBUbxC2bgD5jKHNEVgXiDsWlz3HD16B18m91zkaWA26FaOPldd+zzc6ku
18I0bJAMF8IKS7mvWwyYPXPvyjn0bYH0bEFdtKUuO/QZroHlDbKIodfCyq/V4sV/LdFTlDhF6BsB
j1vnGJFPS1BjQty+drAgs6+dnPwi2FuJdo1r28jM6mign3C/QF+LhhxnjUOofrbeFICRJqa+LnnP
vPzOn7CD59QZ/ZU7olQZrF1eWVHvwtDmSqVhcd44aUNihjfz5GfnuYHGvZXTH9BxDA18ekiJp9Rf
5a0XuPUUEq1IXLTe7MlGgY8zAVsA4YOjra6BZ21RvoJakSOeMpchyH4uCJwClM8yo4dGm1YUSWtt
oZ4wKiCQy9As6k/V8xDQdJgPnK9tEQP3mLTFXWmu/OGAoRtYMJA2az+K4Y3wbFvoIjUG3DvGfBry
JvbqT21JncZJzGxd+1aqchLmC0t17NrSQv6pHJhWr2rUxoa1xPkMa1apW+vB81HXdlHZ0FVTT6eW
vLbGeOjQjXIcKxgn5OpUPyx4NQF6K4cVQ+E9N8tG954mQHSo9tHNJ7Q1Zv/OiapYFr+Z6e8IukKV
d5g5gW09rFZlBZb3q+m8NdlGotPOVlK0KbcTDi6yVu0rZHITfy7bdYcmhj3Gjr7PChEIwGJl/quF
kHKZw3oTh4kVdrIsnwoJy4LqUkGM2+K7ypDxgAZxCVElB3Qn9NcA25bHRmpPDMKWY9UeSsTpoYZ5
QlOv8wGMFrIERgk4Wn9uJxVVhRV0qEsXFTWotIH93tHJ33m5tWqQwjUuDYh6bcS41bNjXxRg4h87
6kfaMEaCvNnchmpWsS8xutDxvlR3sfrTWtjVUXMGZMafjT+FIpviaUD21/GomqZoogV8fTK0Kx+y
JVsRP/Ux43Lh6lN49bZhj32bhWRBbtU529EHpQbehZm41pHOfsjnDeEheAEh84BNdxsY3gNawptw
Bk6dVPauVwjihAVuzuOuU2g1GSA/yLBBVqAGGx07AFFhuDJM2ICDAd4LmMrInFj3wcf20aNXafry
eDVS1R1EDZdEzpBFTS/xW8coL4cwN+VO+tgoTbWj80GZ9aUc1ImpFkx7BLFSS2yjSCcYqjHUUaSV
qwqhinmvnlsFA/AvNraLqSMN0Qo8DXHDfRLgZRmacR5s8uhA1QXdiQewdENove+HhTxUrVzb3NgL
e9rPmUo5oLQ6Otumtm5qyO6jAXn97aWtIRtvY0+VQT1pa1yH5szgnuojHaPTXsy/1MUX1lYI8WJK
QFFMVKFjJhNqZmjpwkWdVtpdPqLFxoBHM9AccXLzpDMf2S9bcMFDk8GbipWc2btO+rQxl2jQQdlr
7E1jaLHoHC2VzeuS2VsHcIPZgXVJFZsF/F1NAfK/TqO5e1HwbDeH+WBmRtROuw4iHerF8lRQZfcO
faaMbMa+2kLb7iVfELmJTNkCU+8SB8R98ifY3Rifw/Q0wJ/Dzr140WCiAxPgvOrjxpRHzmoVeG5+
QVECdEA0tSjUyXMu/I3M2zclAd11u/08OGujYlCU0LUqKD2BkRTmUCiEJAJRVQIHL7G/5ljaWugN
O82QO4thjec7Ou987ahKfLIVz5s81OlD6cWdizSfCNgU+NCqMDs3sh0GM5dFDwd2dqDhNmolTG09
J1yyw2Uols/eTmFiDCsVDd03jjqDMJFI1P05edDZxSu7szYMManMTctn9K+HhEPWh1pAQ6k7gnSV
D2TDehO1GXaYPxEIBvWBW7xKftegcZERc6MLD53NoQsEc5AzLV2k2YeyWlOAtq/duoSybmWaZ3s5
5MDi+1JGHUwaYquGTzSdLg4FjWVq3+DlGapqTHJiYggGa2r8GmYxiYVZ1YD/FRgSXH995Ypm3RIv
SAal4Qc9aGqiaK91D9SS8OBmNJAi1tCUtK947LUOuRZr2AkkDHzJz545BpqTo5fqfKqsg7oQpGh4
44euAKfFPYHOGFUY61Rb2aAJw5BKK4vd8c5LlWSBxNQ5U3pCR/SfyJEWVqQD9DLqQyjm8Q5WLm89
Af+AteHYvGYYuapPh9172fsy4prUvEQ4fTrYaAdD62Pqf3v9/eBtGjLhzuUxk3uVtwkfi9gaj66v
JR5+e798oDqOJ6ffjHxMObEjiL2CQ0ECJABbMcJHaj+wMqXzazuvc2fbmE3QtDviPg46j3tpBHTR
Iw1dg1KPfR1cTcMMC9cDNf+NY+/DOTwwMGMzCfLwDg3jGVwKA6gvI08LjT0Xk/nYS6fGcZQpWl+X
xt9o/aryaCzFenaWNx1pJ1MCQlMgQNJ1JlfZMKxGDcKerZ7kBbpU45hkhpPoOAgzFnvMf6uqfSt4
gxNWR5orcdX+9mcVdsp/LCzITBKvuvNLIzQqgOk14M+W0txDECahlYHcejPJLa6NNTZ4Kpi+Zgbi
QDV9uohSHe9Xi3FPYV3i4v0HrP5cjGgxZl40+/abEBOQcsWZUDewJtzRTgs1rQ4NpGVpV+3kwzta
tyO1nGEUZIQE7T6l5ri1ih1UW87wjNlJXu18d1nlhbnONH2ltz6qOnuXF+3ZAJBLCJ5mqAmmxk6G
alrZE5xHMLYw6j21Hqr5qSvfSfleyjeKK8CAtkm1E9ZbJ9FqF0fqHKR7nlCztdAKpuhEomGiaXVc
Le8lfyLzUzV+KtCt2vlgTyv08AET1P0EHVQrd2K3Ak1hfx1fM4OCgnnCQNFgLZ5woubZR1eG6GtN
bJQ8V2xP+4Nd7418Xxh7fX5X5lXPG36yGCD2VTJq2hmioC1C06KXYZ2BmFzJ+TkHsZN7h8k51tcb
8H7Iq8vsoiAdmrgephCL8bvr3pmT9BbgjRw3ropVRmJVhIhEPhRc8jsX+a6DJnybQ+MT9qBWHy6A
pkAgcOPZKMDAlbU2Vn24lpczOVXakY3oHrV7LbMui8V2Dq40amMUuIIsOUZvKXdAG0b2v5wcuc6a
T4iUAm6xG/V3Q6Mry/of6s6ruXE0zdJ/paKvFz0wH9zEdF8QoCclUV66QcjCe49fvw+zamcy2Slp
WxF7sVcVWcwEQZjPvO85z+GF6vdRNK+l2yG8qQZHVTaUCjKoUXF/5NTUW1VfFprtpvm4YfufWMf7
vW1N7UwKz+rmXBegS+j20kzzqV5u+3hDKrz2EE3qEnfRNskf1cHeae2lqAdYzJkMjcZ+avP2XCdp
0LW7J12+bQJlwU5r4dshiYfEXTXzrHlmzD9Mvr0SkrY/4nGSlhj6u7RF2N7eSOFtSr+oubIKNyqs
jQg2FkvzlTBfpf5Kf8iitVTV83oUy1o+U9JzrPy0NZx6aXXITf257wHsqbXrMVWchPG490qe2zMt
6Q5hfGbWwRxA+jJRvQcjOASMCLIO4Ic1Ig0DNn5WOMvMZbVmO5Mawmmtq1ZK1pLG/kfmiwqSma5R
Ss7llqqkdFX4r6mfvthlPp86eydr/tZQp51a0Hqua80pTbS9AFgT1uF2aM11hu+wXBg0H0lCCakC
XMVsSUUWLfqGCJ3GaudVgG4p0Fy1uyEXEE5wTc95KzcvatUv0E3NVEofCYUMPZXdRpGuhuIV+1VZ
U8so+CSLbto+v7LaK0WW5p+rCX6vUzBPGWEi8Ouq7REKJrUrZfTvv2CPfXTcE2VSNKQ58x/HtepF
ae8L81vKeAKHf5WiyGEo5/rIcSMame1K/q5g8kSClBFhphYWCrCxAibNLfpCAPaBwc88BYL5aakN
TSoxKWkkXIePndTNFUNhjqUjq4rlEJeOn6iL1H6zvOEqCepZQf3VtyvXx/KePRtx/MW5fHBPTple
uPz1JDr+xlKnNeXG37vVp1ieLu4NK865JXJ6NtLKogH+rWfTOmqCXp4uw8yvCRP+X9Zk2F2YpjiG
FLeN5uFXgp/fS0PNU/xOqFVW7Kn4m5lsMj1datYZ2/aZl0xfiH8+AFSb1lEO+NOZh7LfSF0o9VBM
KdeVTjs1S79gjU1zvFPWZiTPBokMQk1bs2Pchro+F+qdNyYsQ88zm95KxzhMZUTx8jO56s6b9Aun
xoendnw4fjq1pIsnOfBRHKdUvYmLxau+gj3gF8Uubl/pQa/LdpU1N6h9hLEvQKgbUCyk0gTjEM8S
9hDshEgF3Hnptap/z75rnuJ+uB05xQQbTG3qUnMmKfV7j9DJcFFaaVvXMkrXhtbsqL613+OyH/Om
f7mMPengZjVxYLGUmhkZPt873xM5otnHipBsA2Sj6sga21D3W8c9ZfyYlYjLPqw43VF1fdSHOmWQ
7x36RBxYYlTKphYnYtZs5WQRDt8b6U95PgFxApnfjeNWeZnu8tfPT1b7vZ7Q/BeaT6hKpj6aDMcC
dRYyj04/0mgpnwxTSOM6OQ9TjSWgd7ClY88aMEhFf7FPdoV4oAUhSTsRbUJWE0VELJYq1nQiFjFJ
ueX0mnVgZfvh7NidD2V72Sn3svfUlZe2Ki8N6TrwOwRRG2UywA/zMqXK5ec/63it/1Vvapon442p
RoGiUvHfJv3VCKukrzqyGOr+QSvKp7DgJwbe8L1H9DTNcoz11EhKHiUzOp+qhWndfv4bPpidTpE8
WibaTBEho72/y6PjXuHz434w2psnQ4Ah2gLWJtemk3IGYlIYJY/CkkUC+FeA2B/P5O+u/8lo0EWy
Jpc670CkBs6UHbJ8J4vrvHtsEpsqo0cDed1puzrfmcljVp8zrefZXSlJCN3iGVVMSteJk5cvafdo
S1eeeReqD8SrGyMFWxI1SEKvj11LCcyOT2knTxZ5+abRJyUJ21ALpvObML7VQxct88yiZRPZSwX4
klkGTmPu1XZp9hcydUT5OYwOuvJiTw9Un50uOFeGi8k4ZrFdpJV9JlXbIToLc2QHeUmT8bGgvmOU
1YWfaegiUfD4l+AMrWoiYze/GoTsFult521K9Nn2xm+/cH1/oAk3zZOR0MAU1kQtTKIjm4PNIMIn
WjWwNceBQr+B+NF2dF8hcSN3C3bCguK77Qffws+RLPvr8F4Pdi71GL22Q7n3vVX/lZT6g4f8lLmo
5r4IJPQD2/bdui6+mNM/GtSMk4XSGEq51ZXI9bPuTideFCko5TEH6pbwcf7WlOPaajH4iquMxkyW
JxKm6Uj4plvU6yBes9vvm6WejBQNudh0NUxd3fv5dC+H9bktMtQGxsHKAhey4FKhuDyExtqfVqmv
OUEa7kbqybG2S8lmCbWvnN0fXavjC/3TSqURSZ9NscKaYAOBoP8ehcY8xWh1Nd3sKuCw4RnduPAr
YsrvnR7mKUPriD2P05QnxtNpy71inFgZ1TfnwtPwzrDu26qEPbcNJxgM8zT6YqH60UmfjI2KlOK4
Ljhu4KeO3VHpQEzSfy870TylNcnEdaRyC7RceaE7+r3dxilbqZbUrE4GvCLmvXdtPH8+R3zwqJ1y
lWLDr6UOmc6RTVJHbv3NHdcpScno69zrj1dgup/OviJ9fDCh6Sdve9rCaRdeylrOLpeVjR4dDZIp
I5OwGvd71+Pk1RMRA0qfaMM2f2zd7O17Bz1ZpETQmOXQ4mGr7ktzThXne4c93tOfhom0Ctl056wT
UTHS5rIfPj/sR1dZ+/Wwqu5XUq+qbOG0dmUiAE79wjFrbaklXwF4P/qKk7cvVmFrWihx4crTlHjr
jENEUL0df0Eu+mCpe0ouauUo0CSlYfwc+93gdzM76bcW5cxRvcDM871l+g8m10+XP0pEbwwx5Fw1
RWa+sht/8fkN+OCdPAURqaXo2rFW8NTf+tfS9x7sUwiRIXIatjItAl3x1hT18bR/frYfjKSnFCLD
871KOe5WwngVI3JifZUH2fzzg390KU5eR9UmUjjF7Xis1vbdetS+eTVO3shijHQq41ziul6MR734
7PPz/eDJO0URgTAoVfhhI5FwiIIbwPUxmrlDOUZzT0xffMkHb484fUGN2PKbiC+hLHrUddBfEKi+
tPp7E80pIEjTyQvxa5gORlmHM0Mobo7c8PML9NENPdkv+LqlxK3FDdU9aHCQH75YNX903JNFswVP
PB1HzlnV3f5Fipafn+6P3fFv9jenTCDR9Lod2/2wlfGEjTABIzRpg7+LoLNKw+vkdyge8RXVeDXG
0pUGGQvX2kBzKaszg3ZWkqPmOjdUCwEwNo8yWEaFRtMzXfbTjcjGY6d/G1iqg1jySAfViuDGTsXc
Go1lPlGV1ZaK0bkUzBwBQsPLno/uCCmWkSo8TmyySHPYGQD7hinZCrlBqnlVI+0ODfrn0GRT84kW
/Vxhl+VT6jNouQRJtpySYa021byB72dlrjQZu8Qf13bEx+2bTjO1uZkUfxHgTOrSixqevycuLRVl
QqriR70BYIe64ItViG4e7//vrvNJLQWrsKKwNu0hdzd4bW+94UZHbyQhoMytq3zk+niPfSQtVVtb
j3azaOJqM9YGPYyN2Yz05ftVau4zD3I5+lQBuXywaZUXs856PVYl4nxTmZiJ1Hx5RJAM2jxGBuDL
G6SCS19g2OHTcTov49dIfcL6gMPhOqNxmInVRO95aBeDQMcy+eAN3b5M3RCdd9i/5Pi+QBg5oq5n
CWJhcxjwAa2EEi1iuhsToqSERr3+Smq00W+19qFL7GVq9Us9oEiCQnt8ztXniKSSoV9H6DKU8yZZ
SDa6G3q2peJUxXpQ3ynTO73R3sR1dl5IzXaMaSp1dCoxKdda7lRIyjw0JrEGA7a/HWuU0t3FiGTe
T7kS0ZlJTw6DGhopKGgh2H2pvayDEg2YWCWBcIZRuswbNJ9PijLOWjabRZAv4im+Hcj/TsLbfBrm
ebXVjEUu06uH59gqlWvyYZ/eTkQh93p/kHCQl4J/rIYdCllJdjUE4+2ozngNCuMMDtZsKFZG0cyq
+kCAhpOF7VwTL0m500fdjYzM0XrlLqtLbIpo0jmrLtSeDTDuRE2tQhvqet+1C3ki2RpPShrUl0NZ
HNVfml5fjl3jWjgpWlVy0W0sh/AC3bSZZvMEQLkpKU4fdusOFb5vJg6xklNB7EQwrSUMVuKMgD03
QY5u6zFBGZajcAo6X12iZOl8pFjHBuNcFZ4rvGqtePWi6w1Ip/ZGweppewOeqnQemM2qpdfWhME8
QawQV8OyNN6bzluEob3KYGuqgfaS+UinMWj5NGitVJ4boepmydVYaUdEjGNIoH2r5CxRX0PzYsTK
QJHUoRyCNNUmPy91LLNdN4HujEff4eQhJrpP7OJgTTCZ6KDoMwk/giTt7ajZFzR+y2GeivuR+N0p
3Jng79oVG6EL6mXn1tTvFPtSCd4GH7emgiShQNmu584gruW+39jxkooSfVFvqaO34Ktng7+gSweD
w7HRoCMLsmsiHPa9IiMXyxBhlvM+ma5bC0NQiWxUFrOMOyayu2q4k3kSkUYNNAm8znNSL0cqlc5q
X3KqEQYJsS+Tbc60/g7ucR0GTjxgMUlRpk7potc2MjIHowmQs9G1LFD7JpgAnvJYw1a4LiNtFpga
OYlg/lKcjdUuHIcFFCjQg/MovopTC+HAW6dZMxJqlHojZZjTqRMNHTe8MxwNXpAmX+q4rjHugA9X
wWfV+mOdp4uAboYVXafjZS0jMPdth5uBxmqr4hi2M/T2Ns8xxcgmvpPSCjKRhhdDXSW9dfB1+6oz
t8i3UmTPRbjpIZoXw8KojH3LAG3W91KCJzDGKxrWrlwAa45YWkHcom2CejYJ4nnS3A8672eLTIfE
kU57g9joqDIGrFG4hf5Uom5thttmyJZyaNJ7PcQW2ExrhThIaWKnDciOPJofu3iTT+cKU5gS3tUt
qvjoyTbEqigM5IbVyjZlqnPdLMfKmejdTJJ56TD8nBvpIY95jAd9ZqHrl+3VaO89k7i22oQYnTtd
c2MpqDfR2Lt5HLzJUbLxg6uU/jrv0nFC7HUEUOad6DOGyGw+Nf6dR7erQRac2une8B8tHyk8D1yD
fq4nH2Y2IhoqeEVl6zZC6ZERoZPH04VRyjcpmvgxxV48ZIzLkf2YSoyIwRBXy2QwXKMZnEqn9qxX
+UPVGetO3iFKDaDFwHjAOgyB1MgWWrhtumel2ofJXpUfrH5YRDmz8kBTsj4ic/utKpj2X8emXNeF
toyjS7SG89HL9uwAHMF9Iw2miq/0AiYzNsDGRl/b0Dzy0pVi2vtK3XfVc0lH3u+dBni90cAx9Iv5
aK31apiV5k1jPVJbcqOwc0vjVk/fNeOqix7IDXMFVhKfRUebPZv4GCaSd9TaPFTRRVETl+JfRdVt
Gi54o5a9x9H0JNz78XjRkwkWSpu4N9HSMQKjwYWt6tBxwYinl7M4qvEEW5s6k50+RTyQ1tG8jS69
vNl2GT4NtDgGMu8S7abByoTNlGHbD954KccZOlwELH5w7U9XnIYrIzqSre5Z67xdJR8kcdOHy4aa
MFaqIezXibQxPWrC9j6mhVQgYj/iUtLRfGlzZpzuLcebF47JIm2HXWNidbN5f8t7z1bWQ0CXtUbZ
KfGwJrKMX8ab6TTpjpG2UjiwFO5ZqF3q7VcEvQ+YFuYp4y0gPNHDENNv7fGsqRU3ZGyuK5zh5bvo
o2XG0qpB6BJWGSFQ2NnxD5D+O/cNyekDvG/h+6Sml7HH5OZdVWnqprrPOk91c17PKKfuaK2btkN0
heE9bJwqkFZVm6MKt/FqXtkJytAsXxgNoiqEwZ+vbMUPovHvllwn1ZS8Cdq4CDoqvR16xQTXO/Ca
8hCo7aqWSjdkMMZpvOq1ZVlMO0t5qKxXNLAzNTFcM+9mwYT3EiNWgcpjiHQc2eckjMwmbBH9hIFU
mpei3SIrDIdDVCTzAuS8EV+0GabVSN3WRy1hwQKVVl8jcMWbhZNk17FyaAAfTE3vWrk2l73RZa/6
mmJCteNpEfpQqWgajAcC0xc5Rs5w3eMTC5sLHRWTNpJBJN90oBlNzCSRt0+CF6S0etFteuMyYp6K
+mzus5e0WnMfxSjSqOZ7rKwwsNFnyGNiEnus0/UGUpAyS8sQS/miwnLf052uEAUxHEzV41RuYf6w
EsKubOZ3sgT6mlLiEUPbSju99C8bBq4RJ8BQL+xyb+tnVeU24UHNp5UcrUfue42by/NRFUv5SlN9
B3Ea64KNVyy9ZK32tWMYgTsxnOkmek7MFpZAnK0Uc2GdZwzKctnO1CZnFEfyiZFIexLtZZ9eBvjP
qMLmx1J1eCgQykHMsCt7EcYsQK2lZOBT0+RdmJxN0iNTBorM3tVYORXd5RjRJ/UXsrefmDyr8sqa
LNdXl9Iw6y/Nel8O08w79lrkrT8d1OzaVC70uJoTdjwTNMnDdt+a9zW+zGQ9MKwZLJd1hSf5qIuH
JxBz36fw0QI2EWP7r6+8/laWD4H/3FXbMLrz8FaHPAspz5+mnxX+s13hpeLA0XVehcfEa9YaDLgW
1n1aWuQreL51EeDCGUx0ywShzVuMiFUqXw/JIaevbpI8gNB2bqXq2laVhWV4l4Ryz2N7SxCGFVeL
okB+r6q7Jg/WGbsfD4l4nhgop7g99ki7oLzN68fUu6rDGyW1N5iEAAJq197Q3ktysU14pXPzZTKG
Q0f2J8kLxLy5GcFnNfWnNr8WDSOEjJEhyDce6k8t5ALglg4l/wqBl1NjE+1kJoHxkKceUWXDrPPO
RtI7C5Ru5ZOnXHZqPqswYtgm/AJxowOoTUPcsnK8E8VNlyzb4T6KRzdvN+DKjkGhLFtRYQkGRkXb
Z7yKWnEgdXjGS4YHHh8z0Q287E9KdNmyvJC5+/YN/i5yR5r+qfK2Gl1h9YJyCcv9uYqQuJn2utiF
3bC0LNuFANLI25H5IxWPEU6Hwb4V1ptCpJ8R5nO/yy9N4d9kmLVDMCMwUBow8G7rIY0PmIFi9p8+
bO8l/1NJgDqMwTJVXrxmnFsDywBU4U4lViJYjn2Jk32r0MRMDPa+9V0c5RiiY3RzLaZ2MAxdfWNJ
9VbOCY0pg4Y9s+GtJpbXeVvfBwCyDbvFgxUshQ3IgC6RgQexa9B5ps3cx3VQi/LaaO01TP2zHle/
OaJqTdzUAJ+mYLxTbKcnYic6bsV7lkK4/1vjQsf8H3hnRxcN8BTPWjSDTW+OYdzHrQxYIJ2CBYam
kj1Af1zMEatnS8MiQO6b+YNrYZow600o79T8dqCApiUjRpHJiT1W5Hg5FMO6LCZyQo730x6XWbeq
u/VxElKT8j0UySryNAfLuWNVGCLE1UgJIaXaJGHJmhLfxfABsmIdtsigjdUwbOrIOjdFirE23Gsa
kNwEUWHZzAN/GQFdser00lPEssEJ41ftmSe0Ddy05RggneoJe6uG1SSstdnK2zrheWREsgAx9/qD
hO3Hyxig6ksfgX9VPXaVtzBT9M3XZPYUo7cbM/MqifuVYqE8BITzxXT2Qf3gpFCIc4mLgWd6O2Is
xBcdVG+fH/gHb+530+RJqbBXOqMXajlsrba5YTA788D0DAbrUA0wBBlRI+t/K0X0ab2Ba2ANYjiY
y7aTpJzHg7WW6+k2sN4j2z+zvffPT+r43b87p2MV7KfSczXZJfp5A2xYImYxi6CjRLkv8i+qoz/o
b787/kmFUcRW15UJLb1C1txmkm96f5OpRBX176F05bcKjfm10qM0bjY9c2I7RmeJeVZ+Gb/7A8j3
uzNQf/2FAMpzg2eQX0gdZcJhr44pfpByjpJs4/U2rgtSJvPzgRyFEKdzzVyVqswy2a4ptkhdB6gK
lip/r9avnZQtA4xgYUxjfBtIS6W/mcIv6ovMrh/cypPCpWlk+DeYr7aY72clGbtU4/AlrpBGXLF5
xhySbVkAEeWROBld/yx8KRNA9YorT/VVzowyBcItMakxF8wFVukB30KSsf09dMWD5ouFbrQLMYlN
UHTzQHoQKMRzzTq38/u+6JzRD+dpeltOptPHuOGKdV3vvPE2a0oXupGNI1ZpzqsoclKgIhWF5tK7
0KyNxWjKmOYUxg7nX1nexXJLeQ22TcM5YChjdK9zDEHx5JjFA6iQxMPNtmk6iNyyiwqkTU0Wj9jk
peYuYKAccBwNeXqsJDieVM+OlIGyLVhVPMUBi8UYoS4AjaTBGRpY+8YY1pJA0X8kdcytZGfLc0ys
YsKuWJ4F+boePUenRKhShxi0dBUB4orZFuQNZnplLYp4BtANj2o+3kRN7lZtsAaYCmnrwdRYtofr
uNwUlNiIWgr9p2l4z3J/W2D0KQP007gYIbSo2lLvdza46pxcA1pku2kKz6owZDZm3c6s2isR70rq
+gMO8B47o7/0Fr6uQJsyudVYX4eHSKj7LH/X8nKVWKObtEd3/6YIrsNqeoh7Fj8GvkFDmbPldIqQ
GQebXp1dd/FejfcIRYE7edHCHp+1VJmPcnRpNm928CLUwC164HGpSeEjYq8VzypVdoZsJRWXjVm4
k1a893W2aqSJPduDKbYIybG7NrtU0+bwTNjICweq0qwz0osJM3mP36jqhkWfexSQkh2Gtx8J436Q
PFgIC4Ikn7fFfUyBuD3aKwEpmlNEGcncpspZMO0bVo/V6N/o0t0YVVs7ezMDXLV66g5aOR/xFbS9
fSYCbdP42nOoUYFAuGHLb1Kn4T0mVqvWwdYWBK3fRfi2oIu1xcKGr5Gl4iIy5S/6IB80c9STOaWM
o45HxutZdXRUDa8GP3AlCwlJgDtu+krh8MFYrp7ML9BaMxWIUL9t4puUmGG93tnYWj+fKD5oi5zi
ue0pY5PCSmqby6vIJzBvGL/aP/5+3FJPpgjTV0JBZbffDvW+7a6YAb448AfdrVMmrmFreZ+ZVMpb
8BCdN0EGAyJH2HEmfzW9fdBs+KEQ/mn61M0sqeNJ58bi5CjihgxBg3LZJgJZEkY3gbwcM4txJnRs
YTmf34mPbvPJOJ9NimyOx59VBU+aeVwZ4ukDAfD50T+4aKewXCsOgnRquc++LpNEvh3UBgMqELr+
9fMv+PHQ/2ZCPiXnRl6DklbXmAGN8ThSr8MqPIsL8az4FOmJ5g0ZWRvlxewGtrfJWerdWxVbkmMS
HoY7KEtuWwAO88dVXLCjlfNn20jXDX5LmneLqlPmUZRsM1bTX5zxR3f5RMkmG6Mve8VAqxGHoRHQ
VjDyXZ9cxcFDX9z7QwNlzX+YQHIJoB92DNPHlECaNTOpR9VVYO2sMSNZuUxL6SmTXiIg8J+f20ev
5Um3q/YiBbqcRS0R3SGTyEh98PMj68f373f36aSqU7IPVlrBk9Bk0UWqj8sy9ed2069VY1zm2NIk
pZjVeeICrofyA40jy29tDEIKRW0/W1lR70TGoxKhpMy1Dd2mmRegSY2c3Hz2I0bu+Ko8gkooayoK
ywwyQWUcwj0sKL8GpyWDdPPiVW01cy14iL2nWC/m+ONWxRjf5uOwipEbJ+GFRjM/I2a1tR89Tzi1
vcxC0A/T8CwGcUlqNFUC7Yur8tHrcTKSj7Ed+CVI/q2S5BRBEmcAGEzYG53cv/Tr//Ey/Kf/ll/8
eYnrf/4Xf37Ji7EK/aA5+eM/9+FLldf5e/Nfx3/233/t13/0z7OnDuN7fvp3fvknHPmvb3afmqdf
/oCvLGzGQ/tWjZf40ZPmx+E5x+Pf/L/98I+3H0e5Hou3f/ztJW+z5ng0IJrZ3/76aP2K44SH6D9+
Pvxfn509pfyz2VNQPYX/8g/enurmH3/T5b+DNVdM07IMm6K+zdvZv/31iWZaqmGT9KLrBjKCv/2R
5VUT/ONvqvF3jc9MW7EgoLNK5+Gu8/bHR/rfdUwStqyoitBtG2nd/zmxX+7N/9yrP7I2vcjDrDla
Z9Rf3hJTMzUhFE1XVds2FcU61S7qkq5FZkLjngVluxhN6p4ZSRXXkWyZu6mUEleL2tKJo0EsicyE
4xBU1MZGrwNW0ouvxAu/Pp9/ng7UAaGoFv9RT0U6epH1kkRHzJUK0jWdMGrtjV21zTBPcgrE/hCC
ChTl0ZPadKkzFQm8uoIaUCZ70T7S2+BRHzVxYZXFsxHalE5Fr1154zS1Tlz0cOHSUXYkX0gPWhUi
7qgqXTGdKhYJvhy7MG9Vnx4f+DSJ0mUTyg4K24peo2FIJrJZtrfM+ubVOOn5nFGsh1wUhwI8gA2X
pGAxpksNreTKNLu3xKKyDzVAVPQowKG8K5rp47+K04G6iw17Zawa9AuSjCnopwfwr/v88309icn8
80JqKlpUofMF/5JDaTVTEklBUbm4FedHxYKKSXQcAA4B3wCt4e279FWB2tol3RyOaZZaSzO4LLuY
pDt/kZtXHgJ/cxEeHfjRsD5CpNqWsA7+d1jD54tRggObLIW1Ern0b2mv/zp7DbqxKoSw1dPAqKkE
qONHNWcfd6HrN7XATR1mX0w+v1om/vwWw5BtTbOJR7TEyaBISmcYpFVCB3/MxFzSuaWZd2jTXWKC
bCAHa0ZQ7Fd2pBP3Fd/Ko6BZskxLXJdJPTxZN/paVUd0HitXy3AcFyKVd306woztQnl40tVIe+Ol
jejAK35+EKlG16+K5OClQAi208Mx30FyUS9aIad4ToJA2smRGt1FpRLfBCN0rrLq4+VgkM3B3sP/
Stn1I4HofybWP38Ao5mtWUQrqPqpYYuBZNJHP67cIIGcUml945CngfkBsNhMjYx8gfnZcKbOMxeY
XfEFjexgqBGDGVWsYa3XQe/oUpBQRMrLWaMW9WrSCOtMezjQY1JtdAPsY9J0TlrmgOdV3dwr1B7O
e9PWlga0zmYas/OYPGG31YOvGkLHBcIvv0+XZYWx2tQsGM0MjHz+8+K4kzROuy8hOoqK9nK1LkPg
Lb4q3hXVoO8//Xs6Nq4o3wiMyVL5Nsu0TiHrSUxCWpfyjUVVwVSNyF1ue/DX5PmktfbFTugHUv/0
9wmVb1UsS9eZRX79fXkcy1Ut4ATqssEaX28WBS1yJxOhBApIsxYlXPpZfiGvDIsA1HB4/3xs+jGI
n5wAU5fCr5V5jNRTHXfrSdXYHuldNNP8JbEZZEq3KTIhc/LQMemeG4xqOW+zil1CWeLW0UpGGp2e
SNOA6C3iqd7JRzpzTtHV1prrqYvHOaBCG55QI7tqcPQtxHCltBSEU2YFMIMzQ3PtGgajn8j6dToc
hBWBUO8V6SLN4hIwBVbMvrP9yzqSrOsuaLNl4mELN6MqnU02Y6iODiiFkGDlNzyTstNWxMUMkEjD
hBDxgXO7DYOS5kNegN9EMTz/IY/9cfn+H6yvzou37Kqp3t6a/VPx/8MqS1ePkP+PF1rnVM7y7g96
wVVb/PEff8DPqfKm/WNdJ08Z+7g/13I/Fmx/HurPJZgirL/znJmKTu9XIbibgf7PJZgijL9bui0M
7i1vBOPyfy/BBOssXWfZpsuaQJZw9AH9tQQT4u9CNRgbmDiOKzAyHv6NJZjxwzD60/tga7qGF4UH
RuZ9ECzFfn0hizHNqlxKjBvWIhgJEZkbvKFOFQXxPp9s5m4jeg/KzFvHlnk2KSmo3SDd0Z1AVaN0
+zYYxWsvSuLVwwkfztCoh95Ty0NdJ+VZOjLmmkPVXHqRCgZaS/RzOUrBX3S+DW8i3dVdjOwmGRBF
tSO0BcDW23byXkjfPKCxCNw0K+/TAGKZajYCwgjiDyVEBSp5KJ6s4iod/TUtlQel0w5FIcKVatTF
vM9YoaXmxF431Q5+Ej23efLopdgRRytEcNJb11hpcZ4oUoZOA1A8Pmyqk/KUzOwxeqTdfauW/o0a
pI+5jxzQLKy1mkpPgWKuRZu8tx7zBzKYsxBRokpBEnomtVdNre+IkAL0VBXKfVrGz6FiXYOXWBUS
TT9Z5cuH2qCtI23k1pTmWlYA48wC8jqo10kCaY5XVrKrRJbuhMqEhqjpigVOV3kWKXCZhkG+JdMy
wcfpXbc4pGYKXY9ZBhsQYn/y7qkFGAdbvpXTalyOGI8cZVSaOUUjYOsiejWlo7pP5nfLZVice6pP
1K/ZW26lZxf1NMjsiJEYymkevPoa/Y0hRKomuhoNaKF79z6w1kUrd+1F0iXBRZcUwvVzAtgUxCH0
7NjOUz1CpOELwA5TtbZL+gRgTgsIBDZorJDvNyeZVbKeK/fQpQIGLB8R55QUi3ICZYpj41VKxME2
JbDU/GgzABAs5cE7vOf3UPPfw4I1ZadlOza1FmENXCLfFPRdq9Zby6gpV2EnwU6RPMgpti+v/L64
NGPyBGq0eKtxIta4raIjoEmUm3Hg5/MuBDPQaPsmCWEjkhruEmPHvlwdbzsrgCabS9asU2AuR80Y
byximRdZHWp3yUiqIRXYR+T49XKS+1tPSkZsGyAAWeIfauGB8/IAcwBnI9K708/CQpQvmZRBErJY
ovuFODDoA9k3lUOcR699NNxGJecdF/m0L3ppuElbOulNw1Pk0y92tCm7NoxOpYEohSvT4ChFmF9k
lXaIwx9c1v4oFNWaGmx3B/XG9669MnqWpuIqa7n7/5u9M9vJI+vS9K2U6qSPIhV7iOn0m/jAgMEG
jH0SAgMxzzvG66o76BvrJ5zZ9Rvs31b+rZKqpVJKKWfaOOa913rXO1Qp9yCr8b//ds/LuoPUIJxr
S+Cij6gn3aRNDOuxvrLHAbPH/FwkZHTg9lNvw5Qvyavwzsqw6aIh4u10JudES6QkacWr66wghmWN
0XmAhW1Q4iJqVZCVlJdcL6l7KXmaANH1vYVvG9NSGNM4zR0rU320Sx7ftFRfMPa+izzsCWZb3oWG
92QeS8hHBYqjxJTneUseQRL1yUmdlLx2GiJT3WG7IhK/u+nszGM0aoc3tWF9SRsmztp39rnV7hPN
tbd2fxExulhqztebg5tO1lfVwPtkB8zTFq7JHjk68F697UZ7OYoIZownqQ4rJ32x6v6iyeFkQR9h
njvh3pHaIQrHFjs58pZD2B2sf1XHbEKXubdn2sNY1uYtysPlznIhVtsmrPYOD2nrNjGguuAZ4xUY
kEHKp+LmyWMn9bVtQcGgaa2I8in11sfnd2cnDmuur6y9bdnMa5oc2gYq823VriyDaMhkvfFDbkkl
+P2oMvnpslLeCqIoUei296Vo762is/GfZcmfg8bfTXNJagBG7GpiipytD5Lg9AORSHJvJYW/Y029
gwhZboisugkHdgGowLwKZXvfx+wUdfiAHOKlcEY8b/KOSOh6MPtvf3epJNzBxTkdeu8mzBa8hXs7
28FxfpwHrNghdwJmRpCbxhxKcTxSQxkIUGU834VJ+iJX3+MltMVZMIwXjUBXPUZ8snmJH0QV5+fN
nJ03+Atu2D0vg268UCH2SUvLtuTr9Eup2/u2L+SZ8XGbt63lru5gLdUDLyKtxgzzuUe3XLoQ3g5l
YKXNIfUsXPm6dGkvgj7jXbNhO42DTGCq+peqVtfDyHdnR/XHoCi/NFZ6mzZhz1rAu5A1QbTzeh6t
Dhu1ESNLkbNQ1Wa5e8lsJz/mS2k+qgx9vzRpvZUWz1KyHUxwJvJmVd2I9KkW+JA2vYGATlQYXCmp
ziCDJkeagmkf+L64ER421sOonK1Z9PWosgBVrRWcehhGEb+A/V1X82xD96bKbUZ9OSXiaPG+dCZ+
WQaIKLq6mhwyCtaR0xzxh1MneYxmfjSSJUOm+c4iimSoGry55eAdEz8HhNE8UBO12HLiVp2k3Anj
W89BxP/OI++0DPIvvAf35cRL7WnvJiiwRrXiJ/CdaS/lwuqdYBSt5iX8EE7lVZ7Nd1Fe3+PzN2zr
KW0v6FOHjdNh2hW41jM7DT5aVfJi2ZaBOQLFNC+KL8IKz+baJcUljp6saL31FRQBBwb9JimlxeCl
u59GGJtJxDkKbvMwh8Gp5c13UzWGZ0zcq32F2+m1lUVspQLXJTu2yD+Ys9UAm1Nwsqd8il5mWNcQ
n56ynlWmrrBQt5D5Y7saOnj+cXb+yF43JnGwIQd5OtH2Ivd0DxbfJw+WDSvmbRnx864g7ORW+hIk
fG0taRtbMbIHJi7fjOiTx0FZZ4XD5xwU1k3vsJT3Pck0i7PeEJfFuU9590WdZNuoGDfRyGpQzqgi
bBcrr7Fd72A8VJAEVuWJhJjT4lYczheA/UBRMXcDkggc1ZHAsJ2ukkcHdGCHYckVaaB6R5+6bRWX
HqQQC5Q13WVJT5xIxvHrEmc1iUFkrO1rkzhESiwtNBSHD2NpPHXS5kt9GRkwmjaP4/d5UE5n60q5
JcjxLin98AESMBdDHMda33UJnv9JRgZHuojVCwubQb+kqKklS45MmuDgJRVj6451NrRx5LIoBPcy
z8+7QjxUmEPQMFdfiirpD9TNJ5h4yv1QRk9J1vH6sVxlGau/bWG/10RUjiosq6Mzu+0F4QHqMDet
3Md6TT1QrJDpwL9kzavprWKKVLN2W0M7XI4NyonBsa/t1DuoSIrzxOOrWU3N3TLEv3Osr4aR8yPB
I6arq2BkJhiOFx1rZBJzu22VPLYFyw7pvAHVsmNtqpmf9A3LWSRcZCxYvA2WBBBteVEzDUFUrvuL
q6Knqs6+RGMwb4e1xI7zwr0wCgSSJSvbxSVSiXAqRhhR/o0fK8ppt6ygLonTqK3brTOcLI9hKwec
eWfrMcKDZ6frApMHGJeY1Onp9NtimOiYHIBQnhWx82LKYdynZFhvKXruhjo0x3GShD+EKtsnuDDt
AicPDoPhDQZnYAhWsr+tC0s0rhjdBBsQDh/5B9TL0wKDuknws0/kRCpDy06UphO3MXMRFazu2v9V
Des/HRv8dxwJrCPGf96qbv/3f5jnf3v6X2QlJyvT6rvWdP3BPxtTS/4BGAjMD4pvA/4Gq7ruz87U
8v9wbdrTIKA9DISyV6uqv6YDwv7D07akXQTGkXrtP/+zNf1DsffQSQotAnuFsP5Oa+p8C8P9R2vq
QBqjMcb01OaLddnB3oCVTAKmMIeDCDwTmZsJri4z4R5qUo8ZuGcXa+SRa7WfXSZgyZc+KTL5oYt6
bHZP7agRhYE0jFTTf5oaKwvDQ1zXTvU0Firo+4sp9Mv7JWzTaBvETW2dJ+XUfmxM69XHMgzKq0EO
/mPUDfmjXYbxJz/2QsR4WvvBaZ+sVaGTjktMrGLLC14L+CmB8QkM4pRjmgza+noHlWtKzjOc2ieY
RaK/GfoF71BkZT36GmLWCHYZq+zaVnF7Wke+el4ie5j3xEOQOcNNEdn72a5TdVMJS2T3UrRJfxlV
gTh6ji6+OHHRuOHaExSQ7gwof1wKea3yBQL74jOQ0I1V4nZvR8O5b42w81x0ErhKZpkcIxjB2Imf
j0vqNCvRMbN3U0fm9zUYXOJsTBdlEmNNvxd3sk+S+jypVVqtAXZSxXtReYV/cOWkesSR0fipT1Kd
oYyLNW2MUfoubzw3h6YaZfgc0cbAsY6cejxdimyMT4nvs8yF8q3GPBaiS717pRJWjLqJcf9i+BeT
Dlf1QKyNO8xwziCkoVVTpbMc3KjNaGtrlc00xQ6r41zYcLcGJZqn0KMjOPQqr88Lh0y97UKk8mXg
dpmGIqQoVSDkmhtk9kVBF+US01aDZyyXFgHtN6z4YbEL6bL1V09OkWZfHyqwhpza6F0cxK27dfBa
zna0jwmNrGzi7iTtu5K1Ht9FUsZMn3LPSTbJKO/j/j0PfSz2CHaKEB3VgiluY/f4uZa6FC4hI30J
uz8nK9CjE3Eh2Ehm9HQvwV1ZhgZ7KBGGpD8FBChE7GB60489vB7EzuyhbY7R94kUvBQYRHeQml3P
8p/GHN0sHkB5u2bjxD1ek7r3mP3GJsRtV2cIAbS3BFdhNC4P9TQCE8w2Go/NWMVM4atkNbtdaj19
8fFR/SBa23vo6gnJiA8Pk7CqTIbRYext6o4ZvRYFaDSED6mgFNi4fRzcke6jmq0vJ2RDOuLvaOoB
q3WrKK8Hj2gRckS67Dlt4I7uqmKk3pwS+LOET0CVWWmu+dBZjLc6ZkDwKbQ6oQHA/YW7A2sqhYy9
TRwV3BKYUNzxJ70rsOQ1GGvoDTyDZDWGSUvSeYSKJdEwJbQMdA9FCRtKR/2uToPhc6rceEY20daI
hMYcwtsY1/JFIFX9UCo+7i14tRw3drY07mYmM+1TNLsEUzidgd6diwwSaD83+aU1tRVxq6npvmYL
NKi8I9xsNzcUyVsiUNzLcYIEdGgbKKPI2jr6uN5qDX7KRJAVy5SSopL27bzB6zh9J0VBfW7hzk33
2yYISRfbDsKtjNL5zPXK+bM9duZRTR6DRAXpgJALM6x489K0WzuLnXEzlHaBjjitNVwKMiBOo6g1
55ll2Y9UZMPaZ3heQ6VXFXhnG41RbVta+NhXwnsv7Sn5JEOfAgXgCL1F7bmPFQMCeNcNP7ehHZ/v
uj4gp6UJ649NkLG3V7NX3kaDbT54EJffTVWT40MsM8FULzFkxxVxf58QdLKAR8wlDL8yabpD0XWk
zaTGS0/DxkLHGVlhcd1nGFhyxQXETNX4DfE8jd1cgJdCti3t3LoETYA1GQVF/7FQyTTuJDviR3AU
5JCxY4p3XDdReARRLD4a74QRJM4lFoLPtGmLC8crss/QoMu7BqWgoEwbyKoIRnTa+yGiA9uDYiTn
tWHF2roZaxEy7opmRFV20VHLyejRUjk1ve5iz9t5TBe+Zi2WCece2N4IFzrNnyfKqAnOWghP3W5Y
S5eE4jzp+/FKRTVMJHRXScuUtkrRhsVx/FV6E+OBMRsAFON6JknQ7RuYI0vUu3InGRWTAlWG/ons
whbh9JhiJ160MnuRtdt/VqkVoW1xOizZo8gOSFhyHXWjlfZgWuHC6GENPciLrlB4Duc+Am+ktcq5
NRkOwbwpKATsMFZPQViNxHrYZXxPu6oYXNjjtA111d0BkWWnmdfR7MpsggibZk34yBwJ0EF2qvg8
5vjdnQhdwU3rnZrXCvOm/q7lMVF/Lh6UUzN7jKsjK/O/mi4uT2K1Nj+aYFVvF2UZuszC0mhg2RWg
0aR1G+j11w6gru+hRejSlrCOsitw6Z+tAHG/hV6CXF1m+OCrisdCCsx7HKiLCvyRaeWu5ZqhMlsI
8U2ZYVgcEAEfEy9EU7axwGKJJ6vZDSen7ZctkjlSDkbfnwka8qFfMTut2g2aHISXZbdwPl2xklgN
+Y8r97Zyx90y5O6917Utg6XQeRFuS8oOMrUwPdY65A8rDXS894UZm0Nhj8WqlTALmo4yN+LE+MCY
F32l43CDJae6FWljPXflkt6MrspgHAc5V2YkhT5lhhR8/josx60wCq80QeNdbnQQyPikJL7ipigG
PoZpLhxuFbGTBCjR8LHYWXb4xZIF3QDAjPMAIIPCpDD8BTsaKvmIPAyNi0zGPGL58OV1qBvxgpok
/SBM4j23dTnhFtCF2UtMM9sC+3kDvWGOKUuNCdyLV6v+q28vfoaYzk2vhgn5D7vTqpVelpQMg74w
CH7jrlvOo05mX329WFBeVefsRS/55sIUc7hDEI1zD4FMpJcGosrI3fR5fYbQz79qz1IM2KRrxr2E
5cr2RG/70HXjRPyKMsHX0elxCW9ydcfe56V4TsH3RJa/mIs4qk3NENAJindB7+v+pM3K6Rqf7eUp
EG13M9TE5+ySMnffK/pBVEZli09o1HZNillZp5/roNWIdVU8kfxXd4jYWP2IZSGNE55qWtKjY/o1
zlAOU/ujIY27OutjUQcnlWUMeSrkjO0cBs/v8xY0FCld5SrWmkhcpiXfaJ3gkseN8sDMC1csODwS
q8SegAyaBIzFIz0ilD4pWulwm9TA+CjiSnSRxTL2YFkKbWQ3ePVVm1FAAIK2pbtGoY3vul72ny1W
SpKMqgg2HJUFYmW3DNi/x8AnHCBh0zxhUCo/FePMp9EHqOvSScJW1vNcPbQBF0XoqkD9ldnqwTNt
+yEqp1ACO2gIZTiD+x8bJvbQLSvZkWijrRgXSuAJqKUT2vLRg/uAiU823gqILC/BXOK5HtAi4uUx
zVl/onU/RNsy9IYvToqpInlNVsJWEBp5xph5/BzNdMqUVHV5Azcu/egYQxyoD/5CrG+OBX0O9HPM
LXsPmodwfnYt99Q2Mn9WdZTe9NlqRZ8pY32aHKmQwJHb6XYDDbPJhUWMDRIBolUiFzzA5MuI26Au
uZQ+Kt6BtHrUkxGwF8QKKoS6yctgl/mtEzK0APw4RDppT4iDmC2I3x3JMcEoHJTQlUf+axQjkSot
F4nn2KJHGpYQsWOcDhLrmn6xB4KVwrA4dEXTHlTcGLDYrqrhwqQyu2plL0mwYNjlbcBeKPqDJplQ
+uF5hT9F47Nz/P1++v+30a5czR3/ebf8MXlu24d/O3+uVkexf/TK337sr16Zrpdul15Zw4rzpVqp
3H/1ykL9oeiHCX2zA9e3xWpe81evHPxBB83wVvuSddj3YCP/NcV1/2Cpc/zAd/7svLXzt1plZrTf
N8o6gNKz0nm0Q7sO1+/1DLedTVmEi3/a54F4IP6FuNTM9OZRaHQY392an3C7XnNmackCH8ag8hWQ
sqZo4JK+56d0gt2oaabT1tHrxhiAqTnG/w2B7OcH8aTrudwh235zPbKWDV8wYJRwF0KAErLLQaB/
c5D1TN/cNBHAguKuQf523xKwpl5RKRfjKVdsnlyiYI+VVOP1pAlJ/Xv3DKYV3TgMG1u4NtDIG76x
W9pjHJKtmzos/htKMwJ46oyx0b9yGIieUtjQeL4J6L+jDhnW7NqL6tMkNOqmj9twa9ulOf76IOut
//6ucb+0kjZvtaO5lrfuyGmw9NM86qPDhnDSj0YxBegIgtllnBUOYXXzG2Ozt+/CesBAwksQ4FSw
MoGbvn/hZBe0LTESR9claM6UK4GSLWv/96+KT9vz4OIBOr01k/NMNcYUhsch0Rh5EDPF3E+PeLva
q+Usyqf/l8O5b4mmedGSUGAJ3F8Cwl1SZjemLsz7eOn1gXWkuf714b6pQd48NIeb6LqUSL7nwtp9
dQ8X7Ll63A6OJDGTatfYyWPdL1GKXYZAKZslYg43WLJkV5M7uNFOhuzr+Gv17a0d+dGym7VDZxkx
wfxcF1i5YkBAl3YsseaCnJRX7i3bE/1Q3cXdsQfnGB6yPHGs63aSksN2Hflev76mt1+vY3ssdkpx
UbBhxMpR/v61APDCAgvH+HjunBMvGNuLAijxOKsw+Y3o8Mc33mOhY3kPfNajH5y7Q9dv7ZxM0jIy
9t5SkQfzah6e56oC8TALsMHfvzIOY6/gDemRb194AE/R1YRel3C4wAiHGa03Yd25PWU3vz7Sj58W
VxZ4LhRA6UECf7MuTWmXulHfHN1lWbZdCYMjL5PfBVD85CDrCs7mx47BfvDmQRF/585piMPC5Fkn
FOtM5MZCHH59JT95GxzB/ZIwWh3IUSur8rulT6rEEr1XHAdTkT45gZ6lEf1c2jjNu3/hSBzAsQU4
94+U9Shg4D5Vx9Rvk/NUGOtQVbA2cCxTv9G9/ezGSdslkwN6lmLBfX1NDZSHCaPc4yzBwKIiAzHw
4t/ZXP/sxkmfiDNlo62Eo/b6IAnTPBsPrONYMvAaob6exDhcnML30Ve/vnE/vRxKE+nY0gMkf3M5
YxHNDUETRytIUMKMKgGPRIH664O8Zs+yy9rrlUjlwrjjc18Jfd+/B669VPBd0mPlBQ9Onc/kv/Q4
YhXS/VDKYYZzPtVf/oVDanZ27RJbrHz5+pAx7Zsc5xRdDdSBNCKKzB5FgQfzXB7n2WAOa1mgD78+
KKUWf+3rJZ1aVKHbCAQ7lvhBAOj1JtIovDpXRP4ekbz9tcNxBCYOH9u4C7MBSMfM6HvhYpnPym7T
x8CKv2G1VYcii4rysq4IqpzHDPV26FbtmTsR/AVNMC23PksQufCcf7oZdRcehlwsPqF+HcPHrA1I
J2tqUJjrLpb60sm8tr9iAjuQBZ6XWffBZchLcmdj294uX1q8i4JQFrDsVrb2g5MS8PRBJho+A0Z+
eLW5jQzJqBfpS+IETXcWztxuklGt6saarLo+DLKzcf3LSOxajOw3aortC1v2trfvIEcQ6iqAgZRc
PPLYfFJu9l1B4qUIsik5HfLOv6xESkaTmsN0U4hBnpZTFr40mib+ZMrMfJ/3oAe7NIcMwOmk0bNV
puUu7HpkUoXDnPcQRWLIdklsz+c+PCWBa0444J9fTr27i4qJ+LagRjVAE9jigkBv1/FAvMwXWwRQ
LOJNOswjhBeo0dtce9hNpB62c1toNmO8D71F3w824uJd1g3FC0lU2WXLcpZvQ2XCj00zh/Y2Irz5
MMOBb7ZWOYknHa3OeHnnDp/tSNTLnizf6aJjKpCCH5XzkzXXrUCD3EHr7+MCfhIKweadmYWdbWd0
xM4mbErjHqO5r8pdFRgg3pLEv3yHkn3+0GsgxWDMzGPIB9btKg2JbQNlbLhJZ6/6AOVnXIk6U+Go
YzNZYGVGjiKGQ5Y4hN17aZIe567IrmGZVOpiiUcLRaAQ1UnrT7nYLq7nn7R1c+NaVR4e/Zk9r25M
bR8aZ3THDVOD/oQgCQ+3N761D74QEfQ3UyJR9rPsbnb85UseFeLCn6boE1U/xiS4eWarqRYivE3b
l8VN5BqM4BzoCfewsqp+57GjM0+cDZ1M7bVWcZBpgK9HgqPa4xxGKKGnWOQJIiQ3eYDc5Dx1JplJ
tgujGQCkrkg4S4uMT7xw2i6kD5/yl6juWNa6PJfeLjVFjHA9qsTpAHEyua2tjru9ONgnIIUxyFh0
3gJYMJMkPp5ektbdKI+8CJYUKFv2iCGYH0cWQwHHXi4iTwLGNcVMbxSVzYSXi1jD0XRrnVAPRdau
H2LrTnkFnvthT8opHiorAg/uPy8H3wrrL/EQJHxIdj+fxKxpHXaJZItu/DyxBRHXAs/I2HfbT65o
quroTlUb7uY595nmFROJDyT46kOgiV7ZuwMjqhmf8XqnmgTEoopsXW8dO8rMLlZ5cVt7/NTGBIz3
yPTs4SuBwhZfiQFPPubJ4nT7GVATnyHPK4hZcAv9ks/VOknrSgwClqJmHqJCp6l2Ac+C2VbhhzEI
YcZSAv8t/Op2CfTVOcaubWObCh/C2u0kvCCZI2UgdxRfJV3JCf2oMtOhTrxhweJQzoRjhrAicOdz
8vFuGmrtBLu6GCpHbfPBpCE2DGpFi+ByAfAJQdafKzvzZ0P9P4z6f5drdsY/h10uqtI8l8+Emb4C
XdYf+hN0kfYfaAMDtVaPVN/AL/8XcxH+H1opFw2Tz+8hlOF3/oJctII5j0IReYetVUAB/Z+YixbQ
7e1AEJpETUU7+reY8/z5V1uwRyOmYFx6noDV4rAVr7//XdFpOZZ0GDJjiaEG5h9d1RK+24N7dhBG
pwmyi6mnLxodKRTdYZbwrVJGAxjN5SY65gK10r6ep24/FLUklzny3fOuM92yT5PZJCy+s32jGTTj
g+a23lOm/DFg3kDaxbkjoe4wYcHObh2fbhnetc9MriWMMyvwDmi6HMRCIUFbfRhjZNJE4/Belzqt
GQWEBRMCkc63+eQgWE8aAHm0Lkt84vfaP5Cp1rG+jbW6LYgNb3A96Sdna4PZp8Sctl9mVA4XWkV+
TGio190q3cA80twBonlDjQswiyNDthxeIPiQKKDsCod1so5AWlNlqesKaeizCyXM2grdVmfwFCDG
W+iZi93iJ/5nM5kKHFiZymzC1INMgTpTYz7rODUp3zb0a7uu+8ucGgf1YFPFR9XmxQQTDXnGkbyp
6CZfVIS1U79MGxZkL9t6mSouM3chUDzmdn+2UCB9IlaRwfDczxUBGqvvFcae1QRpPK2bfR1UezHK
et426Uw2em0X2LfpUQ5Xtl8TaFchCL1tLJdFNgaIjjaRw05FtdORLdx7PhdR6zl7yXpHX0zOlL2P
Bq0enbJX/UlR+A4Di6oPXHzDiqC9mNnGzjDvlSmPl1zeoBCsi34wXVd6IMuxXKbilHEqSdLDGLsI
/0mvvCqr6dAEPcP7JoqJWLV08ol5YXDnSmPjMBXa6szr8cRF+h1QczW5YUspnABGvJXf8YLDVusH
F7asb2VDvrfCMgC9D5062Jk2a9vLbCrbq8W0yztZM/7aBUk19DvNy+fDo6zFXSHZyvvBERHd0OjC
PXOaJoVG1kU1M77owXbxF91Z3ShutWsNDyRV6WXXTWZkjN5EuDFkg8a2anYiD3x7hoDL8NNrPxMc
w4x9Mf2EmaZFKiWZQAyPsiozH7LIhBdjCkmG6EKdlFv0VgVTqyrJT4vSzVu6ptUMNu6XpdhYfp9d
dejta8x7AeOx0aurlU4dE1xsZKsnGCoVCXmx1XEEx2IpwdjIxTi5tLx0L5iSv9fUudYexsSARJTJ
53MsF3BW9AzDBeFd0ZnDCnT0pJXmG7cCmsUkdW6LM1oT3H0gzTQHpxDU2EEZqXIr7CGlJugVaeIM
n02g5HVqe7bejGnYsv8kuoCEHXf2dcG0qDytaUCxh0lHXuLShvosm0DoG1MwfYGN4g3un4jE/2xR
/y7lL7eoj8ND/vjQPr3aoNYf+XODUuw1gmra9xWbFA+V3u8vaZf9B9UCD0mCyr/eoHz4c8Doyned
wGUL+07a5elVeA+kZa+AvuYH/85QYAVG/9EhggK72ll1liBX0l3P8M32BH63ZJ2NH5GHwbSofCZu
nsXQA4lOEfjnomki/9B3a3FZJXZuzq2hEN6n7/b0qz+P970WfDUr+OE08B2g5UdMDd3wTX9cuo6g
ZVxtkRiDM9CdJh2cVgxYQzTHY/glWRaJjsqr8/u+gUyGKAeEYJ+6mTMf+7oJ32vuvT4NI24dAfNR
d+ZmLVM5e26wOE89XUZXvznn11gFHjeSuoGCbkVGeI7f8q6+29nTdAlECc9j78fwC2xVzidJ6JnL
ysVrcoiks4coEX/ojEn3Vp+6p3DPyKxvtHgXDTB42zRccyth4bZ/foqv7C1e3c4Vqv3+qa6nxrnZ
ygZVQ1v4BrDpbW4dVEC1d0AZ3nkzjOJgjkjajhXOXobsbXw7TstOgh1aQhypsVf/xB7bz1/fpBUc
/OFEGAAFwC1MsVZZ4/fVT8b0eRZNrPd6CYjZ0EVYPjOGza+cxhoPYeMnMFAAFnH1xwjs18d++059
uwmeAyLLQMWWb0XgbZgswg9xCfNdhUZnGmDp4YCT2rgX+0hf/NrJcARr+t+52byRL397M0DjhCM0
FqMrRvL6qru+DVEO1opqLVJ72ElBw6YifQxX0nULGQu4p6U/btqxx0alJ91k7qfi2svC4Hcg0JsC
dD0ZnGepsqG+aZuPfL1N372m7sKQeWEyuZe1ZWxsW6203UF2a6ApwGrHSNaUVXrWphL2xOJO+QM0
VQG5oG6ih18/kR8+c1YtzaH4ZkCs+Y83n/mo3XIJAYf2fqNneDdD1xwYJoYXUZ9BhBjdPPycgEZv
keHll4kO59vBSpqbwbEPOROyZgM+V39mB7bOpzRxdmz/8bFZTPibBenH9/bbuiiY9NiK0eybJ2iS
1IkSewz21hz3MOBAFLeNO9Xnpo0uZB7ml7rXsBDhb/xmdPbjy7POicGnuU+amcXbNLWKMntoCXU5
+FD5DoKiMt5S+lHmjKSKfEYDIT+JPl9eMMyZjlPlx+8mPSUHhLe/i8f+hg+++nw5A1+BxyNsYhD9
7Vy/e3f6NEoRSUaUjUmCkidrJpdPtWJZOzfQhz+UBdARhegYvl9m5tunwUAg4sYkE8azxhfLNfJe
7NrLxsIHToRwhsrIsQ6UTQiZlqpvh4OyZ3GOx0s07ytZ4PjEjMFDkejlUHCzecLB9Tdv4frwXl+V
BwHb4+sUtGTfRvHffxEwxl0nEdlw0HBAjgM02aOA84QuaHXLbCp1UJmCTFjK9Os0DNbRFxOTrV+f
xWtols9Se3qddvAPOxO/eP1ZsiSj8qtILJFuPS2Qwpoq3wx2KrCo927LItcnvz7gTx4mmyu2ZauK
3KVseHNE1bdTLeZgzUiZx8+2Wm3cTa5vpJ2Xa/LN0m9rqLvnzVLRO9WOfTY7S3xGE+kRGVo8dXLK
7waI0JuZNvWurqjevcF5B3Gpygla7Ioj+iOclGOnoFxOLBNuXGV5X399HW9MXtc7x3W4VEbsvYLa
7M3mRl+oZyKyhwOeK+QLtATq7N3VP1hbUYOt6OAcw6BHLGxF9bFeonnXFZX3EXHb9axbTAihdqGs
BO3XbHt7J4ED29A2vw8zNexqVtDdr894hSDevHAgAKx569qHjv+tl10fmMyaDUEzftMmLwrMiZZ4
7N9D6Jqv4zCWR8kHc9o7svgAH/RrgCc1TsNr1l/UuMl+SWfr3CdT46byXfNeVqpHgaXws53CZf60
VCgE9FJO79PJ3HowJU9x9L2wVJp6m9Fji7WtYbicyID8TQ3040u8fkZAHAzumNm8XR+k8RvGAGI4
hD1od5dZ/X5QQ/WeSm4+DbGI+c07/OPxAigsfL044kDkV2/2D4AU5aShMx3kNJX3cLGeKDpI4MBO
5tGOEkIzfv3kfnI8jf8HFgoe1EWe3+uPtK0H3B6zfsRPyNG3fuxkz9Yyee8cp8FcfWyc30zzvhmb
vF6aELEopqzuSs6ACvL6gF6WluRpEItatwyOe8yYbOIcio9jwghuOw/epRWz7zS9Nez16AkK4b6E
JhZUtrjqPRPdKKMJCDGT+5t96W2joDRn5sAMEKvZER/W6zMbTU3XmoTTAV5pdhLOgbiLQiQsQe72
l5NBQlpAKXg2eF5tlCy730zyf3Z4Bt0rNcbHK+ptrGTVFDqWHZ52i51Nt7ZViy+QnE7AevCwM51R
OzQHT37n1Gdxanm/uXjxegK6rjm8A4BNK5aokS+9eRF8nzECvJzx0FXULBu/D5ybVtfNlkH80hNh
090EQ+ldkVp7iqpTn6KDGN4rZg7ZFkg57zZ9zUjFTXNzkpCucPvr9/SHuwN5yBXqG0mJRpOW8HWN
l6M1gjSuDi6lwLHVqXxfRVV8nmOhfj866qs/Fs2HmK/qgK2m/fHXR/+xZGGiumINqORht/GJvj48
Rg3VooJOHdKkldYHq+qr29FWwXiZArLrHfFKLsOtiUCpfZd1NU7zUdUewcohKkMwMH+79OeEmFQj
SmM2wVW9OaEoXHq7yFD9ywkrCwzkLWzV7cpcTFY2fv4/nJ3Zjtw41nWfSIDm4TZCijHnTI83gl12
iZolUhIlPv234r9qpws28PdVoxpdqdBAHp6z99qRM91BNvgbGe4/HgK9ZqhMsRvwngS3d+h/iqXW
+PmaeI5/qAtFxga2EeffKQjMcWvD6Ogvuv2H4CFo/HHFP+stJPB/eQ63t/CX1YPGtcdw2U0iBGTc
gF+vYBW4vsUShgdSD+gx1hO9WIQ7uuzOm2uPF9lDVTlvGHRFioZ/uxPW0mMvmBz01V01dreXNyc7
68/Xdet9/HZdIXU8Z6LbY3kvnCohGEyOO0eHHPU/0vRmXDAsRzNy9MlejMigQNFL3bgxHXkMYesd
S4AkKGfKKTyvnb045Ge48XZKHGgzh67eOD14i8XYeDAieC1LDfXSKkHCHBWGLcSywlr13+7vb6sA
GRgAxTjJ3qiHwXtFluzbBh7dRD+kZoB+unVLGIlVWJn3YhEbOO2u8MO98NREBFZC/xPZBxCmqPaD
OmPOv01HXRbq0en4f9IljjxmYhtumb9c6e+vIswskHEuqxbYuPfn/6hHa1e23HCL5g8ggS0AWGR/
YgiQ3LuE9pzi0dm+B0N/3EK3PPz5cf+2ad6AXVSYQEDoeoW/xTFKIUDvlREKZs96wUG2PIUise9q
dJpkpeXjX4ST73B1LM78wduMx/aBRKLPe/e102BA3yC86CCibv4+WN56bDjzplblkx/lWX5PLmKg
T+yp8T4uQJDXa92f3YaFKLKm9qEngQJFvlBXrw2GY7uVo5V1Dd2QtjDxZxENtFk3RX21Ef3z57t1
Uxm/+zhctnqfDgl1RsCP+PWjFcKuLHsu7QM6fmARMknenM5T175wio9YaYDwrJbA0M645y7Zgnzv
FBspMCvT0F3kQUce8QF0f6lZ30H9bzfVY9PjP2jZkMq8F75KWib9YDw4TrJoVKrZ9xgvu/nwAdF9
3n9afWH3Z705g9j77hL2WTvL8G4yXnSZgjwge8OyEPSrGT5DwpwlP+jW2vRVj8kCzEGWS3A3uFr8
/1x4QrGNM5m2BzrGX+8nb4JLgJ21HQD5Aagdk5YwoXoOkyeI1fkXkPm3KEr0J7QPvTkGaew4+ivG
THBRbNUe1h5rccS+VB3pNhgpo9Ocrz21tn2ruBWm3GcRIfr824X/vnqzW8FahXJ6q/1uOvD/3T/0
MBHT6DjkJ4223+0Kz5m+BXX8CNijeO6AER9aDARffams58IV6i0m8G2v7bV7qCY+7L+8l/9xObej
KepzjzEqt/LXy0Gzy6mDmv8QRno7FDka3tldywsmMXWfq3BoU9xsl7jXyQWTyvqA9Ke957+cI3cr
/iKo+70AQ01OjYOk2OYOId/69Wq2pq/cVq1UOGV/bLx8wzTbDvrFwgB1a0O4Vw/eI9CN0b4rQjl/
WGtiYWZfLRnEMDBTGImemK2Q2IdZ+y9l+3+sQJyAYgTVCQpaFqF3V+d2XRFJezQHmS+Wf9/Tvt4l
YV4OT9g9Rc/stxTRJ2uzpmPgWtpGY7F569cyKSiAYJNY/UGsUe/c0z+jl5wH4QDFMY9J7rJqI9qL
cTuvT4cIvUuKWY3Mz8aUlJklp5a/3er/ePBJEN2qSZojLADvfkw8aOJJ68U5dF0CC0W4kmNoGJMf
ht1yJ/EL3nsudYReijeLe/LkySo8ecwyj3XDxv7n99D9fdNlI7MdijgYdPycd+9hyNMTMyeDA/ET
5lzZXffQTTyN1EHrsvNvKW7T5ql9l7jk367bREdJ2U9xu3YHMS72acJBR3QiawUnE8Z/WS88aZP3
SQKewWRa7Bpvtt6iADGcakX1dXTHA2zX6XvZr9WXpo3Cj3/+Tf+x5nOEdfk1DjwDz3l/nJAkQFm1
DJODywf2CLbOuw9lIQ9J19TflggZDMKtAUtluTHYyJOfZaG/8yCIglCbeJns2v1LxfCfl8QBC1UE
0yD61u9OnkTcTW7NvOVQ0Ci6k9Dx7kre15uj2qTu4mzHsGnmzwm70gPrwpauFHE7S2JNN/yUR2ND
EPjzbfqtbULHGlkfncebNYIH9Os3vyiPwakT5Yd+C8JPW4XHjkFRf09NfwtJ6a0PvkLO++c/+h/v
Gy1f3jXmYkwOKCl+/at1UC1ziy2Ml6fwjzQ+XTygTXSsVLseHdHiAeQiPpekrVwHZYf/AlL6JoLF
3OAuQX+s40neW02Co871OsD2YPwshHEkPeO0QWwHPqZvQelblQVqqxvyt55B/hsbzZ2yDEDRP/8g
MB1c8f8eCwAsU7iyrzBZu0Ey3v+iRqKvDwkuUyWKw723GgwzE2ODtyq5BepZmNgwpzKRILXNDoY6
9WY3Oa/tpEChIQB0dw1KKoPQytPDxw4fIPJ/GAYmW9Viu+QIeriYbXtB9bE6zZotjCOOptvghS2V
6xcp+u63ACf459xzQkYvXf2xX2/RVbNArjcEHfHWozMREZs0VO+VN3YDgo56q3cT9TFgeunrp3p2
avrPIoLWEAqYA0EXK/zOeBPoatZ5c/GUKjBl94tziw4jcCkOR4uIBWe1krSTAQyvMfSb5pyTJ/CA
Ts4iMTzw8mduXentq0rWP+VcetXBqteZk+tCkOd1ocrJT+6itAT1OynEOJE112cqBKgcsS3/LV2X
vKONHwcieDNNyngAj+XoNCYrezWSlLJU9i0sufcQ21lqRbyXIEYbo4D06GqFYo7qcbOucz4Ropn7
Q0heq4vt25CeV+363E66/Yz08qFqN3DfeRfO8qTgPIEeRXFx8OIKKRyCRD+zF+k9JqQy23BembER
DdCAyUDMMiLbG1ub4NFpgqzt1ap54eaxHMr6dqPyurD3fI0o85w+jH60I2m+fzud/DaS4oVkOQfV
QrnOkTV4t9YMYyg7wZKetaACLxXppAcrws/pOiNhZ6YFoLtBHzs4bOIXvyfll/Ojc/7Ld3ErrH/5
LFhSbs222+CbYzPmul/qLZjnRsWcGLOtGqZzU+fkZ1WBnTVx+VDMBN56RfgaKwthMGvztV0lQEgi
+Y4MRQCmTVtIH6hUP/98We9PT/xsrooaJ8aI40TIz365qmFk9R9NkWdya/XPBl0vseaRfFrmovkc
FGQj/Pnv/Va7sMJxUmODvcGO+au32/Q/bYsBpXUXygUGYrImd5XO64u0bzFBC6lKJS6n56TwuweD
WPqsTFvCAxXL7ZjllOAKaoeM46US5mOIeuUlSNzqNWgHRTZHFN7b7cwaQboUUqeFYFnfVs7fOPIs
yb8/SQ6bN60enReb8uvdk0z8NRjcuckzDOUmzHo/kjE4+BHWWyyn2d+FmyCys2FBO9qNZ16xNwsi
inDOJiTiOfp+LWKlj7UGJ5k6C4faG1Ox/1KqSpNDRTbeJOAAEKyt7G8wB6i7l66skYXGsiOPxh6m
j7Lzr1YOZOYIJTUQl1Ep2YEr68X6LNq4L3e9O4cAd4ao+yxCPDv7cVIDBOe5jB3QnjYCaKWLSWV9
BdIoW+aF7FTIk930lOQ5LM8KIdjF53ydpK4tnSDrJBzEc22W9jsS/HI4VI1bmyznJPE9msG8nlZV
eXUKqpDCsfHlTCQwtFj/UpnclUjg5XZnalpjaV3wvGjayR8sEM30RhNGfhfYwHmScyE4TgnSPi+d
6TqyZRbGekS4o8ltYm/gQ7AhdQFEM/qbb2+te/DXqkLSRN9PH6HPMmBC6dIVZ8ZixboPGdv6JGSX
k7rxDwH3Dyg1Swh8Jhh2S1PGZA8OZdNdoibxt3vw1jNJJNoMR23r/N51WdpRc5nbvXYJQE4oiDbl
yRq7f+P/wwIUP+GCncFxV2gFvbWzEuaNlQtKAQcffbHxFQ9IZ53y3nCW8KqgDnYBjdpHbbXDuveC
GlX+nNh+lYradr/EpZU8odYjJlM4mNcytiIs8Dl8h7fO0lJnpgmaJ6ufFknRDh927fSEsMzjN/aa
CLlTQwJvtcv7CLJoPlvhminL7twD/2uS7AJBYxgwDHhb2Jpt+UCdH4nLGhfLMXJk0b0ShwqO36yN
Gt9ASc/qKYr6bjmOPhtTtvXC+lFXnF3PRcCemW1G+WEW5t34wSqmZCHhtuusfd+6Uh3olpMDKxaf
LhlZX/LaD8PWZ83mhxHn+VogkOhVUpLaGyZ6fPKWEuGeV27dh6Siu3S3xtwEUCaQ2pFyV6gUOehP
gHV9EniGqtLL3bKgQAS8X8+Srl7R5wfIG3FFIvDQvHRsswsBA+WWBu1CPrVyppCdP54tgqlXhzg9
3sY6dfUcFfed77tVlpu1JM6sJc2iAm203oEQMcMrqFr0/w3fpj6XMvJwXBi9WUeIQvECy3WOGI+t
dVvdmS3Kp4wPHCjG5A1rczRu3YijEy5Lqmnotz9rHEFwTbQt/Es7LOSY0h2NsWwsTbLCOrBmD9rF
6AA0odNJJkM81PNe05A1j7x6GGFa7RMl6otGHgpr3EgYICzvzlGEaZ5aKx9Z1Dm1cMjTyVft+irc
t06+pqKM5B0PUjFnr+f1PEPgwXMRl8krDCMnemJBWba0m5y1AABwG8VopqBvjXYlu1esFJHAM/LV
xWHfvB+gB7Q7v6CUPaCdzU1qNkGazlb42sfKofCLoH53oEf7W/Laqtl3Ll27Ba+TKvUPwCY9y1u/
tMmemAVPHVzdtOKEoZIpm0X3EWifNPKL7w4NOZtLQ4DfAjQZ6CIBPrccyAKF5ITSWp9tt5rnTGtZ
fqxhUv3Uke199GvZjXvSXaYW9S+ygCtMhBZKEtifIIP6g76/nhc4Gn4Ji22HXaH6nve2njLjgZYJ
GffKI+INbejnWcYQ0G75MZwO6EEZLoCpfhK8Mait/W6YnmFD+/Qxpo6KcXXrUmVVtK5XgETNP5UT
W202JeB6kToExn+2p4HYTD+n4mt842imbVKF9wKC/1errVHxwDpjnegxwMCsGRw5AfAMm5NUBbzw
opn51Olk6yQtlgnJd9DE0zNh0NMHo2Q+7SGaT9V9MlZgyCf6Be6HxFP+v9zdoLu2HLDcTFEkfbQ2
3xr3aJ3MnYa+9dPzpKLdbJa4ybxomuyzZQHEBiAJcuylCBIrT/Eua/e4rnz6x5WKeMkqqKQfZjm0
Aaxf0XnnsMhJZiTNaz7X89i/KvoAzs4Lp3a7X0tLzbyUQVgfGsshRhcmSFuT0zJRpMW2gsQMRNdk
Ab00MnQXERIr7XlENrZ4dUTqBX2Q1rU1Fqdysl1BgPYc26nfxbzAQgH89qTbdheL6nQPVUVy7zsz
TMfNbTFUh4PtvtVRr8rX3CrZyudGJ/ICRtVMp47alIptmt+GpBmujJ+L563mG83gbTlPtWjDz8sU
9esRgNY232+9Wl8jTwmB1cv1zONUGx3uHRMhta+VzxIrfAMHg99C+CNxKjpKpxqs3Gtc9RJJ1Gij
zMDEmV9EGLWaPbp0P4l5Ju3cM0npXXkPVJ714OFf9BLlZo8dQMc7VHiNZNFfnShzVm+In5kdrP1h
RXL9U1Qx9yV2R1qU9IcHRaCZb0geFg7/lgCH6nldgvVqlkXPaXxbvXYSsBNRr1QELrpGYDI73ZY0
35KZ3vemkdQR/TtuxaGq47w/TPwjDzqavxC5KivnIgnZJD9Gi+bjNnhNddX0vbezjElX2tduS/6l
pjS9lFNDrRM3fhec89Cg/rBmJNLJ3PnTLuK2PtSIC+N91HouxQ8l1hWHF0e1BfMOYeiNCew99FLn
2oeWYfRZqHW9G4aY2axp5Iy9JibPPFlpMF/yemUj7JiEUBUATt57yoQvyI6gZ994C8lb2whtP7SM
zcR1LubwO9q1hADh3iWRRkjZVfQiCtnuSb+dvgk4d2IXzASTXjjlmy+R1UZDtiyJXPZxb4il9A1M
tL3nYZ3YLeu4vVRbaKasMdb6Y14j+1vkNM8FXwvXNc7Otmd1ocGEi2Mh2qWv553d294zkU3uvL91
uZH0MYFy7q0KofUuRH5+73YW/fIoWReLv5HY7ale6nY5rCQR4UmKG2JFR/DCuxwY72WKZss6VV3D
vbGdtvhQ0n3d0d+s5xO+SlHcK4xcJW9Ku7YADfsEktaEquVMTwZ0eF+404tZOyL+IjP6P6NOrM6B
ms+yn40lsYrxvYf5ofXE9OwnDKKypVa8qZQUVEedEZTDirAomDSdKfo9CJnkwr7qTyky1bYj9dNx
llNnd9FyYNUIVSabJQRenyQ4E6OFltwp11tc7PPZ85/H0YNfyPVbpynQ47wfWch3a6g17XX4zEOK
aSD2z1GXOwVXIS0GgsBtT2DWzPSNxqd934fKsqDa9fjOihgw7FPRhnN+tIdQMNZ0vJpMZWwjsCXg
unOsFlZyKHtrNUdsahMNCKVEcMwHP2wzyPEh1LiKruxLP1fuGQFabu5HvWnx6MdLIJH14Wo71pvr
/EvTydMXLJW2BWF9AATd+ISrRNPKgBIib/fRL+0pwn3vhC3faOl9qzl1kMploSFI4XwZ+aAtuND7
fiBG5uSrWt4SG5yoT/nY+yjrk2LfFvCqNpB0OxGK5lvhtNGHJolh1LvhHNo7129G9ymBz5XzXAqF
sc1aoy915Rfx0zB0lTwMec06FBOBsZwgHYTFZ5tRWXEKwKI/TmDMxysrOH2YSLjrg47bpL54GuPN
rmNESOrvOmKsgLLuBLukMLO+q3w+1DvP0OZ41CRlNOeyxU2auUwansQ4UmEQ2hW7uxmSIXPtMhb6
TiSzL65jKXSFHBp907FXM9E9wNitFNwSa2rpee0LrzyKlhJJLJoreMkcwsrR7w9OvzVXh2Az4Jzw
lqPMhz115zqQvVL2YMe5L7S95HRfvPjbJKAqZPlm9z+qvCl6isZ2OOedMxZpU9FCP9l2HbyMHnTG
k/ARjGUcWHLnJDqBp4nxSmF2fbN6BY4ozZWsWCA1bNDKfCdC2uIcUorigt40mUghrLiF1siWrds5
nvY2CqdxZ7wO7DJBB3Gmna2k3pmK8WfhLwy+1sbS3kNlhSThuqb97q2aUylk8Rih1NRXwOOtdvy5
koGVn7GgzP0xEDe3yTquSwFZsycl2rLyoj0k1gI2sANp2h9ieAM7n3ggf7/UubJeyHo286U2N11s
0Pry7fY16D1m1nnaV7oYPjKvHF8d3ugyDcyA02SoVg1ltY1Xew8CroA0Tc4JtHTHL4ncUN50nPq1
LLNJoAzUWGj/hdlW1tdxHmvFuNHDTUv2WJjZ/jCUF6tKtD6MURP4qR+jAAlZudy0iTha3fE9z08F
0ID4MLV2982pVH3LYPDt6sraOz1rjhJhNpH08mPstGMVcP89+zVZ/PZaTgRd0ufu9tQn5EnoHjjB
tyQw9kO5Unnv2kauh6KviGiB+Mv/NzYD8wplc1TI6OiT/Rium+oypZxcHktrKJoMept5W4p5WM5M
lPK7dggBtVauI/1UIINVB6IVOM/KomziLKzmiJSkxEQV+RG8D+D9OvFtjrB07WNHyiQFXaKQi7r8
6DbCVETB7vo/ytkqP85+i8mmLYb1lb6deJFjb//DW1HXmaBCupEU8sGcKeUn8VAMYwfsIFiaH8qB
j+JvETx/GGTUB9EmetjrkVbrc36DgqSu20+IpFsBMyBwRsc9YnmA61VTwEV3wnRufBd1I5fTb2oB
uu8m9AxkxExkH4L0valTKFMfvTZMhj3bQUUmBcPHIF1p2734aLpWCIUmZp0oRyguu0S5eftEFVTf
QUyz5jsRWeEpoY5z771tJsEP2EpSPoHLndy0X6wF9Hvp6hc4MjQMPL9QAB3YWqIPTHk6mSWoETFm
FFZCBmmxjt7jUG/BcYXddiOw50l54otJvnjoQLMcOTmbAEWLOSduHdBBd60kJOWcqMcP5IZSDuB5
BqXctdFFJJvcUnvsofLKTdl5Rnnt4B4UsoxSiYKE5YlB3gl3l4lpC9MF8hp78R/IQu97kmdQJu37
yjP64KtEXO1N2N/0FMUWRvCov6A8sjVpMH0D2ZFJ9t2tLXUjrMHIycbYbcKXZKPD3zjQlg7d4LLq
B9GgpmtgE4ZxNIMXPlJjSYswdEdf8yg0MvN78uMPomtuXV9UlGGE92XRhFkUfmzvkPuVku2wjud9
1dB6VjsIomN9JrM1aa7BkNi0yZNupuFc5vkzXnMrJoVJB2epIwmzIM+Xr8LQXziMDPy3dGYSMD6K
Pmn6t2ScreTBayIsmrSqI3rt6K/ZJSHnyQSbH4sTCm1SIkSUAgouONcUGKB38xDl3VNsUTCfZdXl
7jna/Ebtra1jSxkdJUZCWm5LptWMfUf1wXn5HNdzgDkxJFbkI4GZ0PcmTeWTLc4wmMNQ1bfo9IFg
2op4wPawthynGDkgvCfdO69e2WPC8MTo2Z1PvFX2jHuFrtnVCkrPfuQmR9+F1YX5Hixete3lSEzE
o0N2RZO2xjj/tA5N+X1jb2Z5zoe8FFkXdLCPKoBER2CxXnU2q76dEdXUXCq/w17rMDch8so46+dS
wxLar/2q2AabAuVAInhZ94NDvpvuaB6kc4z8JS0jX34yoSApiCUpkLtVYWH92AeAM44zwlpxkGjk
2JqCdZ4epvkWkYGuBii521vlPTQDTXZbLOLxHElOw49dY9fEUdTVN2+pg3bnjpUoTm4VwqNoIjsc
z4sqwf0JpcVnRlPTfvIAY8N4jrc30zXY4G0O3QQtlHpmgNfPedatveelNKrEpUyGxUrLWXjOvhvH
ATxh4QgBZKCq7nHq5NcqAn5+R2oU5/Z8xBB/Cdg3vkwMTMvdILT/PaHhV2RtlXcD/l+aIgd3KItt
L2xO+ATB1OApN7qT6xUGg2+ehzpBlR5B7Hb3iob8Z91GZM7zYmrWYytcoi+eku1nZxMMJDs+Uf+x
tCoT7POJFMIzIZT9fS3I+/koJ+gMT10owKp29eBQFI5Tu08WRSswDItl5gnQ4TkCbsT6shKy/HOJ
Qkybqx9X/3Ku77vjQHpf/hCsGyPYDgjN96VbbdyegRM/iIR/LZTKBDuxU0quh/DhOt+5DSArFIC+
PNI5KgkUinOKNmKu7HvH2PFGlEFBHe4BIn3u6PU4VMdF8hMt3OxmhW4rLM+gptVxgXr9JIZgU7Qp
uJMcDPVMvWvImWVlX66yNS7trkgQTzlvSU6+oLONcGn5RWDw+xqQLEkyCezlSaseM2/U/kRoY84x
XuHv9AaRsTQ5id48CwerrSEtvOpV93kzAN85NW1l/mTgW3+p5BqKNETPOKSkzVg1PvF2Wjng4+2g
1rKUughb+WUKTuFfWt06ek5A98pDEGtLvnhsTmFGctzUHaSJ4pU1MvealJ5E4l+wXLvNrdSN131i
xa0gx0WvEkuzhFGB05s3jGetz0HO/gVOLB7Ql0+G6m3lsP6qNvoZl3ga1/YyiNG+n7y+fNU3XOdO
xVvFcaeHQzMZyz1KV8Z1GpUxFeYWNHhj3WFZ89QHQkGBFS3iqRii1oVOFkMmp40R3cMnKscL42my
z4Vnd/oBjGskH+xoC4JdM28LRxrw7dO32aoh9m6xlsdeoBRvBtv62oY+PNAKgcGRCrGb6IgMwz3a
1C0558hSiQ2NrC04JEvV9CnWc2z4TjAt/q1nEcV7mnsmOI7IraNHu6tx4Uym34i6i9Yt/EQPc2iz
0etbWi1lC1SGX4xvf0PBqLIcn9VyGRvwA69V7tnmMrnExZzKpg4J/KmWakmLGHrzLi5VTKyBWmR9
CLQGQZuzopnr0lGiekOwUGnjVB2pJNrZPVpb7+Y0K5K2cR9h8Ntn6sqJbqpx5aOmanJOgJQiBOww
dYKXhNan+joqlDMPuvF0c1mDfvjs11X0HTWwKzAnT8I+hs3ovOWeLJ6XHD/G3pa24sgg62q7YvKc
uqMqSA6Rkj39/zFct2zDzG/vnbabt7uAau+TsUP2Jl14lZuqoI+ZLkPThjmjhF+nPn2zL4kZ409R
t94k8jkdqLTlQLjRsVRbVlMNf+/rVny3YbZ+zZdKbadbGgIanLAtf9Dim8++np3oIO2ckM0+GU29
E0k1v2IXKpwdBR+JLZonQ8tXuDHaiYJsTzqhNuFOYyDPbuVEnyC7mx91KSd5VkRNABmuW5tgeyGG
8AgzP65SZ5m89TTWtY6ufXLrftIY1uLeWV0iiAS/Kj52i7R/0mT188/RWPXhV2a3W37H6dFvSeNx
ZudQd3UXvwxokjwOetG6/AzdLVmIyikSL3W0j3C14k30nsxoyIaovZI+OMWc8g9VGDX3ql6Y/zEe
rr/1iUBuFGyiS5vVj45NqeOOPqQnvd3NGnLkZvBnRifniO8GklaCHBIMClW+KYDzPJzmQUSh7g+G
mfTXZcVZ8YRTqBSgiJc6ulJKzmnInpNJvyutw0ifTQc7b8zz8BQIwqAHVwWkxflDN/3YSN1E4KNb
wOFGFou9Ry7FuX7rWlXvaAPUyb2gcfWcd3U4MCND77FPGIN88sex3O5Abc7JaaXWStmi2BE0nTb/
e8sL+1Hlzkw4hVc1p6QCmXgp54nxvlcWrkdr158Jvq3g/f27Bqaq9xp55nAIgi4016pMhDB7+uN+
jlhJ6hMEBJILNLL3H5ymqy3dHNf6l92Y89RgzapJiSDc7NfO8PY8GEx+FR9xMpzKEhD7HUF9SJaA
RqlhHzV1n+zbprWHdAon9aa6jg+27Ur6qKUY4jjrp8pN0qrM3Wo/i3UodquseYXhkrfz0Sq5ATsn
XzSuWNTSUWa3o3ex2gL6e2mHnbVjwZZpsFWed6xaG92pjWoSSFHP+Huf42etPmtphMuJs/DyD8zf
+kfUIlMAPEFO9XVeBqKUW/Tc5bGZ6uQR2xjhI6YIXWuviQGbAXCz9VS4hv+JsTJBXTCrf6qd0fqk
Rxau3dAa8oJYo0lj4ZazqNFbtvHnoeh4KWAkOzt6Ad7ZajTYd4yjRDnPyiseyqmV1WHZ1KSPPiMR
Ujxzp0vYDPDa8YHFdOe8EPbSOV/WZQautdHoVGGNzkXP5Yz019/CMKV3aIFxWJDEpz1z4DmFBUJv
bnHWsd3LgJCT1Jdt/4zb0WkPnmWW6NvqhOptZOn7LJ16LjMchKPLwGjy7oUbEGrVxKv5uIkxdi7o
gQXwKb14FUpYzybfc4iEOsfzINp0GmCBnYLS9P/QZuBeDWK6fU5TvbRp45JpCRKkiY9KMJnb241s
kuOEjpnjVF8W0a5Q+foRvlT/T64CzTyVoWW09/IoP2n0xZIkepfjyhhHsko9HfvXZRwMk1ioGQRQ
4symkANKFh752mf/SrWKz444yvAnJ6ER6Em89QEnjkbHFwxYSEjyvmLeFi2ypyddEdq6rc5cZUyV
4ltb1HUem4FXfo96k4USAh0ig9sB6N5Gu21ng3YKEvqSYTuIJl/ELQRAPLetAzct6ptanHXfiDs7
KhdBvngif67E5Yy7hSTa5kLl1tC2wI5/qFmJ5wM49bg6tQv9GzprjFFTYbTuHkVko1Pq+Z3hMULC
6h/ihhkgM4RS3jE+pE/Ybbn7b1XUHtdD3mzw2khgoYc8nJAveH5LuGM5M00nBYD+9V5awNbSkDMr
ObdbTCPGCRuPMxXUgmycV+54uwb5Ra0DSWRqDO2vZQflCzm5Xpe/Sdd+E3oFuJb9m/sDsiFez3f+
j6K2ObM5c5L1OT0lRU8lnZZgvthWSbBP3hc/CjtfmVQ7kTrQ+HAOKxj5HXWYd9nCON8JbdwLDJTw
VPey2XfLJD4MfLMU8EXxBQBYkMHvSdpdmzfqw5+FKLeL+0WOA4YiuIVtQ09HkhK+E3E07daEC9OS
Q4/9EzCXW55FFCWMdRbv3Ciy1ZyOPMA+YXj3F4lc9F6Djxf3prQEv8x0mP/+7m8zpDKxX/fmsASu
epwDJGr55DvurmsSuzmE7Fgr6nCm39VR5bHOUxmGW3hsI+15B8wNIBxKtw3VibgDO0DpHtPa55SN
RE4TKMSyQ5FdXtnoimelW/1WRa42D05ZxeSxFpWuKeIHBMyrk88584ywLSj0aNFlPjGM8iCIMYh3
LsMfBiwMaW7Uw7UlPa/ZxKcy8G8e7dGU59UiDed5Gyf9ocSc7e07M/3wkDPtaeh2nxDBksfLSCCz
42otkLUsAdoTNUXEByAtnQZOadxqHlJYPlOimPGbqKDbpvbEFG6Hi6GCVWdc4OEU21b3maYzznDl
B1a0F0Ff/2hNhz79/5g7sya5jewK/xWH36FAYkeE7QcAtRd7Y698QXBpYt+XBPDr/YFS2Oyihm29
OSY0Cs2oWdVYMm/ee853xKyrN8MYInthfJuOd3FECsdOGMiuWKHD6pM5OTiOu0oqn1CuoC5Xo9gY
aGUbsqLJmis0tPUsFNtibJqX1IJp8Z7i/hfd0Hrbgc5qKyBitTW+lT4Z9HrpvtvYO3OCIlljHS/D
jnTQuPwbHax/IO1l/NK62ctoNcmrERb2toyWD8BlGTcXxngtE77z71+EX6S469NoGszAcRj9sIe/
/VoxPRON1uG0RYRSX7GZqY9unPY7AzjLR5jK3a7hafDoMLSRNw6h/mhaMvR1RLu+psVj5mmy0N+R
y12KcflSvBpcIwj3Kljb9RX6SSbWa3UzqJj0twSCRsfWrYb1pNCkh5hFkRCaJD6YKG7ecyGsb97b
VcHEymehTsMN6xiXDmPL7imcDIZZXU1TO2k7Ks/MaK/Q0iMnwe/MBI3T80elyZNjY4xP/DHlde6U
yz6ybHXbKsK9MTMVyGObUSv9/lb93bcD78FaCx6ZG3bxAAnE0BlTULFlhb2WWdmRLJ0VzYday4f3
EMm/uCyp9gwLmRseA54MFB9v70DMkDnWh4hFW+mNL0PXGBHu27nb9IDlvmkztVqTVBqhxfX8oaxU
OuJ5bTOdDpfNP/21bbBF2D1RTar2n9jZn5+FtK+locbTNkwkcC2O7rSbEtf1nWZJv/3+s37dFlZe
sxAqMk3Mx5dLM83JAXVFvGx1u+ZgbiMP9QilYiZYmRyxOqa9z4PDiX+gGHjns3/RYqLQd9crjjAS
5759cXu7yYG1NfLMD2Rd3smCAYCjjSSEOl3ebQR5rfE7D5SmXT7veOnpaGtYrnA9qJevmSDA3dFq
EW6GISVixwFwtKaNq9Wm1wtqej0ZxsMQWeqI+C9rKmD3EFJpYHHE50ikHkrHoCIp1aH6IenuzRtV
ydYUPGWhTZlRDvDUMAnQNyG1YhDmOUe+xOjb7oiMLFfec5NcXkPThWFi2w7wcJTQmEDfPrV9NvEU
kXVIOWKbXzjvLGBjcS3es/yXpyYy5QuZXagsi5k1rbDjEsWYSzejXQ2ybL+mN+gj3WBSzj8Mg6J/
muwo/Uf0dtLk+ZJr4YFfkb/Qel98SfThRcGYewfTzxbbOU+G+UGtFDvx1X4S3RHz29B//v2T/csL
zafyiEKIRMcNh/rSpYl8SW0NiD+7uhqaA52fmsrMMO+o0cLNwsD8g26F476dGZ54slwPjNLWoz3D
6Pfsfj/MyT+vs5aqA7JifVlto9h/LiqgSNFIzmX8tAuFiryOFPDpVHWd9sHMosU+15ZWJKeFM192
xRsRih0OvNQ+tJyd8BLbTDE8F1e8HuBkdMczgleGGGjIWnEaa0HrZoY9jK6u7VjGlawzr5iv5EQ0
6k7XHKTGcgYXNlbjvdbV4dlNEHAQhtbRNq4nLQHcj8jBPmYG69wxFaQKns2FBlvQSfo7RCpK+AgJ
nTly5HKdeEMOoEtFQcsZ64z4vns2QcnML9GSqul11ZY0dKduXk71mLjWSTdaQ7/SeoRMiZmq1jni
Uct9gwymZVspAwdj5LjWg43HOwykS3D5DdK2mNw5a8AZ0WKE3b3zeFwuBRbbLQEdhI/wkLDir2/W
T6vsnPcl/cZJ3WE8UEMYA26dePQ9sZlFqg3RSm/w/vmNqTojxqdYVxAE5o6EPJwM+UmdHInmp1Hb
8Z1S4HLXYx3WdBsM04qCQD5/YRDD5qkCX4vm3ZL3cUDOdY0xNeNtjVan6jsLCBvpxZIIfAMvCoAR
jjbUH/bFvkdWE+nzVh/tUK7ZzSoAE9U12WjZ90JX6nmjY4pAypWiDrsdyHN/JKMrcY6kLVbR9Txi
SNllQ2SqnyJn4Lw9mYiNbum/xVdugawOImQ0GqcMTZJ4qZQyn+6bOGnyTUOZPG3qumvVjekw4whM
qVLudzMspA9hRb8dI8uPC14BAbta1DAa/YGrn27sSUb5LsykokX8mJmJxyGJpnnfdUa+PBBuhqpO
NobOXA+gCQTPzC2BsmJpg+NZts+uCJ3XvgrpokTCBmQX0ZWjsCv7WdnAaSs+adCbd6qwQuuYixkV
LiYtwN8N+YoRRnuIJtT+eneNhLs1GZ9TW+2YiBVx0MXzYDGPioZuM+jKGD50DO13Fn333DdJdf06
6epYbtEgkQlnxnVz77YahpSmUYbvdVXYXr24klS1fu34FK4+FM+MabTG7+NE3M9TkoY+5ZDePtWZ
GR0ijk/FwRjM8U6varJDmI1U4UG3w+mbzsrKEl9hkff1bBjuHb105UEyPdQDptTd87pZuV6DwjT2
SdMVazxYDDbecnL9u8g1ouqrpJ9fS1SUHyHtrhDczEGOrsTElDXeEIZZirNbkiWadIKUUMHDcp5p
SGZ+2cmJLFUHb+kGuU3eIMAKh61hF3A/i3air8jwh1MM0p9B8TUnUaGnZQSR4fapyFO0wB3obKNc
cfwrThrtLA6si6+uea3ORB/Ys4tRo59l1eEnNsilWsu2WEl31WSbGy1FerOPpnTWHjHP4jjWln48
GmT4HuxRgaaPrs/BR824jvVsSGtnn0M7KgIzdrpXEiCZOxbg/VOvgeagQOMnttVDuNbLE9x6Ld6C
Fi8jT+H8W5FdI+3yFA91dJKwE5sjPXYbQxapEZNX6XHyBa57WmM1ljDghEgIv81aUTG9GBd78Vmz
uQ1xaRKBM49zqQWML6MbLUH8Tl/HzLOApL202ygg1Wtft7rio4rU2fREOSUnZ8wM7AONZb4uqUaj
H2eKU/vg5efrgh9Pg4pl1bmmR44QJlqUm6my28+c/qGz0pmaeQKK7ouRLaa2pYzirGPjOPdrw5hy
fzaK2mZAHI8gj0bh+lpZUD6Rq6QRDEmm5NESGcnxZT8ityNh9p5kuvlQIiP4hqakOViZkzAW1rLM
2NY6vJRDqXMHAZhAavfwyTh1oHCOXfyU+CzHY1KonxPNdNmlxxIhcG92NUod/LEU37AVjqPSxI+0
Y4f2Q9TX050qchumZVGLM5JOpQ3m3m7KM41LeJH2YtvhnQQU657SsUvNAGULD6nTLtpLKVQ6al2C
gdCjocblLpEt4ikTkToFLWXstLGyaWJ4BamuZeYdZjdKnsfzfp5obSFkS7UekRedDiw8+BS83Ax7
roa5JAiN3IhVyF3lPMCZu3NZJ7PcQL1MdDrRSnmLar95NmiS2V61mOZdMk4AknUnqk7L6p73VEoE
PbAztCNeM2XySSIHqI6OMxpBiRXguaAmLf15VsolKOs0mg5j6uTP9LTUyaf7YkT+wlCmIFvJSmE6
ufGGt4KWgKw12DKiTF4IxapGcMdN8oKJEQtNSOpjs9PypX6MUnSBQNtsKNQl08SSpyLn2eaPdx5k
kiRQl60wfapaMEPwzswp3ywof7ZLOhXNhpDXBoed5qrhtgQUv6C21NL5tjcIl9yEuWXclJCp6aiQ
l3bXhZapBa1arvKQBa20v85yeq8ASkPiOO25r3VG3b4Zi8WuD8Lol2dpxZQheseTmkDzsp5yBPnI
TZAspQEtfFyJWk/0TTxKBvjVXM+RX2W6tgXFXQhfTK65UfgfKt+GmA/XVzWbr1ZsUiNNVQLoA9G8
fSuzieWnJMD5U1Ewq/cHEEUsP46L0LGXZHsMc7o8LJC9Cm8yWu0jdVuZ+tYIDeAAKWzVs5PrSCC2
2VaEGzBFpH2lKZo3qYZSerGm2vmJWdP0mE5MS1nHpym+M6Mu+9bKRdzmatXEe6uEwMmCpQyFF02h
MJ8Ec5Xac8jDbo/wFxR8lVbEdsR07UlkJS79ET1ftWHUaQXqzKgnysVUP7V1rI1B65So0lmmmDYb
MAnhe8ygoW+aUo22iotwyV8WNUn2c0+p5CHkFupWqfWCwylTAG2Xj9j8pD451jY2+tjaElLuEI7Z
adUrjrcOQUxec53jBk0EcpvccpAk2hssTMe5hb+Au3LAGbZoybT2sKvmq8MQVqXlSyScb82Tae9H
Sw+N+7pz9Am99TCKm0lbHOshJJks9fH+sqmBcqK35Y4hseAmAowgTcPoTksx8+AAH6ddS/UAHr7H
quW5iNq4Ij2tT7smj+smZ+535XYIgAIu7fBJnzOF9OcsUkZ7m7BK8DNSuDDwIiXftPaEN1SdNLVj
N23a8DAmSp6c4sIQD0LObnGgbY//i3Z9/zVDp1XivWhC9dZRC2Njwxy3A8RIcYsEDBy1J+rmqTeT
zNjEJWK2rbBj3B6zAwgLfWu2OjzcguEZyd13GavyV7TfacJF1A1rJzs8HMh3y2Q7J9PwaMdq+NUU
izvtQ24pwTFF/TnjoLhsG9J4X+3IQeTX8mYWfh2hv8KyUBVD0OAtLlmcMnphUia2itqDvQsfhtkv
/oixc/CkbKaTzZGHabBYRrlXiNFOAba3NqdhgF5XWg6u5wFcLyj6QZkae9sPlfWxz9Ii2lpGyjqW
W3rHz6tu/mAvs+zYftzlPFYZfE5gQOWBAA8j5MUbuGt9SZpUU5nWec06YYjtYHjYhgvAcQYaDlY/
Z9KQPitpn4LmrQnbuMXMVwMd7FojD8ZkMoqgzYqZObvlpinT7cr4NrVR4wD4rjVjl05k6PCcdzT1
F9VG29k7PAduVH8URaoRdozw8WGsZ2D+EXGDPrx1OkQx71niR3PNOLxI+wndGa2z0lvcZmq2PCm8
QREhqKeClJ/xzDin+QzgCueBmNTRvFYYKkvfIdbkakFQx9KziHoKylIk8bnsy4Es2HwJP5ljZL42
LCcm3PnUrE7lPGo3mOEY8GB+7jPrpJR6OQVp3Uzp0UlAfQZkyhVMdTTye1bEaVpv2A8SY0M6jBFe
8dIvDrq5cdq4PYvWB4UZ/AdB3LV5GmqK+VujihQMPzEwz6NTcpOC9SiNjCR2xsLXVZRlZLa05pkq
eZkDN1MNdDhp5TwrEfFALE5IIAg97htnH0dZjAN4ThbyzBHS1puZpBpEwzbjGvcqDjlHBEIj5Mif
ZNYs15lJ9onn6OHgbKiq+2VPgR52QxBXA75/0A8iSMHfC1JlrVoJximnUIxUzCrPNRISc5uPVSPY
thRFDzrN6D+AlFaKY0FD8/OiDhpt4KFJvoYW99rHXTP050ogkz01hU7gMMgja/zemeE4bjJk/OOh
TBfjVkkTw9xRUXWs+ijcJhDxaD+KDaWN+yJio9xPcaI6Hn+KgcepA3pzk3Sxwwhi1EpCcGlaFJtU
UXC3GWbaR+fEiNz0LrdkrG4tVq/xIJ08iu9tzJirHbLWo02SpWpxnSzoST4U0GLzLe6QSD6LMao5
jnezQ/RVyFDqbOdxOO4Y4lXRXQ4eG3tAM+piYOhjdfPWsoowRWI45WTgcArHdokUk0Rjq0GlgpBf
kTfwWVtaWnla3UZ9h4zdhncnfV0yuzpHkn7pkxEb1S3qR7zuS4w0gPIyKZ5Vkobd7p3W3a+NLip9
dCxrdqLuQtF4e1wvo8REHhANO6Rq1RUQiE81Bj7pMTNWg5q83XegM2vj7OeODeQQ5gRwRByAHRC3
Lkz0LofvXM7zsEvnbHzs9CTx2QnSOxn3w5ZpRTgQHSCf4cwMH6h33/ON/93H0wAALkbriE7lxa87
OBYd5paphJpI5EtDpYC46AyjfZBG3D26oou+532FcqpKurOiK99/3x65/Px1YkN/BDE3F4L+7No9
+ak7Qvt0blvMUjvaNZXj4eCiC0M9dkD+1G+geDSbxanGVY2Hpp7asnlnenTZlli7IMxnKHYEXWnN
uLgANdWECuR9BheGmhzJdXRUklp9cvnVz441jC8me/E7nfdf0Anrp9IKAhdmMa6kzH/7a0dY87Q2
jEHNK9kjE5vkOMqy9zW0qkmgppgcotRxTqkArpEj+74DLVG80//55dJDwTN/YApAGGuk6Lz9Do4j
MQtzZ3YxZWh1NC2gbidVDqP0ASA2y4kQFKW8ixuj/Va4kXoNUqXvtr+//z8axz8//xRVQE1AFzCH
pYOrXlwJuCxlJQQy8XQ2Z4NzVEj5rba1XL61ZiPHO2Qrmu23tFPM1SPXfyf1rU62ObCm/kOfdiL/
kBPRotxkpVt132Vf55iAE8uOTpFhZ8ueEmAevdHtIcCM9ZJvwrC2JxbvGD2SEVssuEo7D5usQRbj
K73I1dMyOQhqpyau5LY2CDPZp8CsigfsF0b1jE7c0a6cdMB4YcbhEO3pAdeALyzwVPvcHqThZxZd
kO1QuUaOhRzHoTcpBuHAGIbN6onB+yw2w6AV37COqr0nW+SDfg047J72u+C4AzUlP2XFFJrvdMl/
GUzagsEyABkCndce8WWss4qIdrYzibMMrHMwoYzZhpVD+HKjJY8pQpCzmVfTcaiKyquorq+hyZu7
rF5n5wNRWpVaV/vfPwbil+eAQRgDOAfypU2XDfLb26exX+oyUuDQbd3OgfMkcZopx75MhfLYzwVc
ACcccUaio2z8SHeXcjPYVEZXLf0y3pESVujjRFBGe0DWNqs71Dui8YyRpsc3vNXdo4NtPtrPZA3G
G1kqzYtNzANqz2kyn+vBdCxqV7t5IgsmT49TigI4B5TbbKNCXcK9oWEt8IZGgwQ7aSXiDDgZKF6K
cKY2jGj7bXKy+tANDtlon7BryPJI98M0bqWeTvU2N6DLfnR6K2oOlJ29yvimio0tRnepeL2SOucM
/qERgLI3n7RmaXOEvs3U0iwfwvKlFjbxGOTXDZx0AXi02yqlfeKRJRpyRB5pPfmi7000F0Lr05uZ
QtU+cvxh4A14ekk385S2w7WltSUdxLJp74y0VtlQkefMBwsQkPU4CLhZkZLqiKfQZ1gPETfqUY6V
/rlTzKE+dRPtl00cw2tDAquF8bZcGK+gkO7Q5cZatSzbHHlZciX7VnJA7hbn3hiN2fSzOlruOl6s
0q+AiFhBSm0Qb4kopKtmEzGdcJ4bXDzE6RpHFHUMw5gTuuOVOaZuFYBpoGMOH7LdcBeWMMBjOGfb
znSGz3UeGeR0gFw5ToLgrYAAv25LeHVq+VRx/ArxEFsomCS8TgQCpHa5YSGUTQdWPrkeUxA3x0ot
eMxNBEWjT7R2Jb/CO0W97/EAwGaGttqD5mEQpujnqCV/CB5Rp/BZkZXv0K86802ddWrtJYrdPXMk
oxBG+oISrsu0eLqOOrex7sRQ5UfETALluGPlMbadZNgheqrENhRZFO9KZRLmCScgv3QCJC65AmgQ
PmN1h4HuZo7RgmSARlW0Inw14h4/FFnPCMYk1MZjl092d5yVFimTYpXysci6wfboBKvDO7vYZakE
4JC611zDb9bwFP1CSwDxvFbjZImgawHHiya3vV1aUl4oZ5ZDyYP2D+e46+dRJ6xQL+6HsC82LIrR
YRg1Pk8vFP0j/OKvMz6X2Edx8iU2W/nl92vSL0NcPg9U9hpHhzgUJuDF59mKW+dAYnDD2SbGGbud
ruPI3bb4IF/SArIMUKsxPw3uSOBpIg1B9uGayUZ60ItmRZ8zWy05IFtGIBcbxCzs6NTxy1AmYeCi
lPOph6pzVo/lOcYWjd80MZ5+/ztcjt3XX4HfQNMcRi/CUS9WVc5nYTxkUPeiCewLbgOxJaFTBJa9
0HONNIBoKm3A84AtYff7j9YMVuyfd3b0OAQzkHrE5N+FxXYxja2qAV3kEFrbMsFyg3wxA5DbyRIH
Waiag3tFSi9+IuTGSF07K0Lroch0eZ76xhwCrYcC7lM0QnbqOGNj1NMHbc8hE28D+K3lq5VbPGvW
QmMCpyeHGB9/jxtvHXNAzBw1QvlAAKQLNof+0+j9/rf75dlnCMC1RTXCEiT0y7JFKccwKquxxp08
p4FFv+d7lMJzFQKjKUp0JX2nTtXXcdzbywlpEIg9KjQqRmrmtxtkBGsQ/FDU7OSs0vUmllQAriqg
1OG8ZCMwWpmcbNoRxU6LWotEYAornWROrttG7ZNs9o1KxWACncNlrmO1xWPZ5UaPAiHBNMB5DB+y
HeuYjBaG1Y9KMUwPkdYk0QEpEc36pIr9nFOxusfNV3BmNdL+kKHh+FpzOtzIdXrM6ts9/rjU/yiR
7Lp+LT/27etr/+Fz/R/rj36takKkorj/r/94808fkq9thSm0v/y33vxQ918//u/otQo+95/f/ANj
A8ZMt8NrO9+9dkP+5wf89W/+X//Pf3v98afcz/Xrf/7712oo+/VPi5Kq/DleTLhUu/86NPPmc/55
+OXf/zOOjD7bHzwDK8GfypnymQdUvnb9f/670MUfHGd456h/SGxaOYF/5WU6f5Cyp1L2OyuuEv3R
/8Rlan/wYLFQsIwjnlj1m/8kjeztqkNLQaBr0mxa52gwoI9evPlMEKGPV/bM/L/glUghqcSo3nDZ
JJVHV6v3an3eICgs3tmRuHw/vSPrB5t8tLHiOEEl8oK+fUfUOppdPIft2YnxdIwW27+uaOUebmDk
/3Qrbv588X4O53q7uv31Ua7BNV63B5ML9ubgihmA8ass23MVurmf9aO1nUxCPt75lLdv/Y+P0Vhd
KNgR09IlWL/GT+djKOPRoGIu4yiqYPRqnXjbqSZtTPS0x55soy1mSKFt+nZyNrjmmsybLKBFPl9a
fk7INN5AnkAMT/Bau1MWDQO8JSoMwRyjsP6s5n8vMiyMMS6aEMcYBpAC8/xAUdg94RuR38YkVsBv
6LlnLo1regnDyquxVdYB6BTPd2mhaQ/GIBvMg8I+RfH0xexS9bbF1QBydEKphLqa/J9QL6ZP7iKY
jbxzlX697bpu2TqcTxyv4lJaoAmQMEKq/RmjzQCvvII2QBDXO3f87ZL/41agk+MFEfwF9/XiVlip
ioBHOh2KlfhxbAJ9uIobWcMuCrt3Fnv7b56utcix6BCQ28Qb+fa2d5wsE7MOO2KJk20zq74WEf4a
Mj6b/Xz4GqXbWqP2RxBWZzSMzHY7jEQuzarn9HBm2htt+Jyp6SFpqle8RZtYOrvCvWZo5UntyuyI
ZAIWE2NtNYtHxyyCYT1zLaMv9bNob8bkCOuo7u5ClVhO9RMJo+nIruvnpa8skY8CfxNlGuTt1ucY
vFXWcD5kwTFMJuupC6/Tar7NMK264TklFm5Kb2frNewfOYecZAK6o9/m4hjS2K3FVWHPbEdbZpAb
jeaDtD7ben7t1Nq+HO5aYs5+/7T8INf/7076142EWslB2hGIty5abkNSlmPV0d6pkDns+Ed8XqUK
bqd8hfM3038TeMHjNN/S9qh2cT/G9yLLrpKSlHIKciUo4tA6VS34sSJkcNQPz0gBt6PxCrSr9XPg
b0Exlu0tR/vkJkwrJujpcpqUJIfIoDOQ76bER9fzLWfScchgFp/carQRJKOf4mwqghaP7Uf9h+Vp
SiR3iVhCrazjw++vxUWN+9e1cFekLC04rsdFDZ+lmlqnNLzPJrMuOHBJQs/WnI9LjS/XKPXxu0sH
lnMM6vAUzeRz1JUa4/SJhrvEuj+GFhwckYoA1FjoK46he0KFVVCa6eCHLDT7KWRaZg9ZsUHR8N7N
vOik/fkLrKhu5Luc0SnW374pyhCbcb9GgRQzXRca3I2PK9Xa9fVsbDpHAmbkmHiSzjR5tRie7FSb
36l0/2bXgbHNMs2Go9I3vnieZGmMEC6y4aw4E6ucq6QncN/mzjFD65016G8/im1VY/3R+aUv1iBm
1jjIlmE4MwNkkGvQRCq0TH2Jh/FdAv/ffRaq4DV1EPmG/WON+mnrUUnI6Djzd2dssP0VhbcT6Gmh
38oRSQoXQ/dwy4KPkm12joVacyyHSMgkdN7bMZlKwE6sLa2I7oqoZu29JtavqzH9InZFCnD++xf1
GiZs8E+OaDiKhzDWYtCBdDBjEF9d7fiQW4aAsaODV1B/DhsUDchZwr1ZIowoxWJhVZWcN/CeUe2O
6hWsRe2de/VrFYSUnE2bOQI5Z+qlGtUI8bhps16fK9Ktoby0WD5xkh+BRJQ7YCDZIcWzfRbwK9/5
5F92D47kDk/jWi/gIbpkXyOxFQMK3PKE1tTZ2HNWBxGgxX+66xoUeBSU/EdY1CgXFVA9whhg/Gec
CpXprloQUJbapbL9/Qr1y33GvequUH6Vyo7l+uLlsiLVAjIzLqdiBnRct+0e3CsnH9phgSLNPz/t
H501/uUJ4s0547cnkv+PZw2VK/uvzxr7qvw2oMB6c9xYf+TP44bi6H9w5HAF2Cn+hjKUZ+7P84bi
uH/ovIZMMrC6cBBZtf1/HTiE/Qfl2PoY8ixqrIzcvY7NPeaYwpEDVSxBUyopJToi6n9y4hBvHxMs
KfSDbIv+7vr9LL7O220AYvqQxxmZSdMs0ZLONXohRsu9mt7qSkdT1JoCehGqZyLCK5unUDbWcYkK
7TBO2KjWTMulLPQtKOu7n67j3xwUtLfrAF+NzWE9J7DDWhSp7sWEKbE7YDpMr3aLFOFLHpbIO2FP
RnRtdTLYatkhmbDNrjiwpqn5uZ6AU3hkW8YHNVTmj0sys7YiCLhXEECbXld1UJqALu5rIZcbre/F
WdYoA27SaulrDy6lMULJLbQvCUVrz1AvDF81pjDtJo3bAqsNfqwziLP2nWriIhj2x69qWWT3cP5X
Bd38dUv5acvo4lYvYlRC21hVrPupRLy4DdE0+ysybW8lQ/IxwcFwIHde2bXKkLwwm1fwnc2xM2CA
thOSR7T0OkFLi07Ydb5hSCBoPqo3v78pF0EkP74pWQSMW7kx/E2/WFYAsWgj8ud4l8plukkLu3hw
THfTojVlEqbL67GdnYcphoGxtKNxjWrbOaQLBKCs6uG9hUz0D8yqkpOFoOTPVYj1gzbC3zwyF0UN
344vxEQYdw7LKtv8xXUkUNTCZpyaW2TL/ccKNEbADuP4UuTFvkgYFKtzdg1WDksqfSqKNyne2WBp
0nGz/rdM/vEl9LXQYDLI7k9uy9ubWeIQNYiz0Ld2Zyn5h3JiPHYERFtvUiN7jgDMBbPOKaLLKdFj
E56Zo1YIOaOHZWgZCTBnOKGtYHO2pUo07LCj+8Rcf1wVBNFY3cmurE2vUua9hTl4S+yCdqMnptxN
hkj8Ov0EcUD4a9oZpB36p1C2s8eOrpBf2OOOoQ5cKEXeA92rIQCSN2DM2jJ6FoSM+1iXMUF9kTaW
u7GyP6cm/Jsgz7R8y8ABvzmo4DKwwiF+KODZ7CBVoADNFmQKo7Gg3zJA4IKDGA8VvkFUJHOvIvEz
nachTMAZpmGv8zVMPKEI0lzoHyosLOIf7GwKOlqagsam8RWve/7JEVmzh7+F+lf0TFbY0xoooMiG
scPkciNzE74LzJ3ilYJEAF/IwPkCIQ4YokDuqeEtM79skkc17bHrRZbcL2gdP7lWa1wpRT6fotqZ
d73GzLIOURyDIar2itF0n0OngzeelGcHICMnybE4DpkGa08nnQTWaXsouupqKjNigKbGRAU0omim
tXonkOgGUITQzlhjvItnUZ5pHsWvLlzRjeaQWCCU+qNu9sCY2vG51PQWuF0od+owL8+MlOtNUVnu
dd64bZBI2gjeAp/2Uy/DF4bPN8usjo0/DqZ+X8ks8lGY3icSWmMQO7N7n0rF+R4R7kUwMpCwK53u
Aak/zE1srYw2aKrR81DauNu5S6arNUop9xWAtB8tJvkB3Cprh/IxAaDbf5wL9LwZEzQPQQOYPcIj
enC4w30cY8mnP0xo9uwAO8uLStm4CTdx0qp424hJQHnpklfYIrAt1TLfVNJ5mYGQe3klX/LYVV6V
GFB+MXXxjalXn+i5gGeruMhLpkroc1a4Ayf5lezYTRNOJHLksr0O5/6LaDSNWXsNhc7WQXpD6q9S
ML+mEpub3OrRPqRlFyQ8SAjbtdO4KLdxk97modndUNoFRmsNhzxb4H8YdbhlUNh/y3LzxhThspNN
fFXUkcSLnzgEntpflbFP/FFGyP9CxyTmsYAExORip2LN8YHRJV6IyBKUbaedpjGMv+uA165Ya1TX
46SlvcilR9IqMgSDIQreZIHQ6VdLK4LYiGDQyhZtK1xcturO68wIScMQyusazPA2S5P+fs4JvcBI
YNw0OuD7eREbN2VgX7cwRDhIzvrZbNDOeWaZqBt2jelTUU7uF71ojEMKohiHgm58qkvdQJ5rJOcQ
9pjuD3nGYRweSrwn2Oiu0tyFoFyn2OUmjDZGv1+R4T5FHTBX1jvz3NUC2pZthkhLK+Ox1ZnNknd3
XMJ8OVaYyG6Z8y3oucEsVq61R3kI1JfZce61Qkv3mZsqmWemYL29GqLxd4jtySfs8IrjhblWXOfR
FO1pxtrbvJcReND0MFcyDwTOpV0PDCT0OsbCT0OZ6gfgQrxuuXEc8nn4rpqLvKqMtt2YnBQWKAA5
cJTIytIb9KKKb1vac1rP5zaU9iHuWMbQrTXAt+0GtHExbopMz5hAK9mVA68DW7lj4y+SU3mqQgdY
gpG8dC4oqlaJ75TaIdUEBtx+GXPSlklZO1JaM4Z2pHsvy3XyycW66xiFBqrWARywYkoodQoRsIsp
rkncS64j4tW3lZ08VXjTkkBgX69pgQzLbWp0hddHI7pjoxTtLl0aa1fZfXtU9VXrkjAP5pkoQNAS
SOMpUW555KDdNgneiMYu4kMhGmAlqUgeSBhRvzNGlh9crfiSQW1m4OHWByNUzPspzfOgjFztIGT6
3bWaj0PuMpBwh+flR0UVRzWkmQJfbzSn5YEsGyTwADs+NDYY+LIdaVtZxW2x9I/YAhxPF9ZHtqn4
qOsTXdR2mA65625VraqPVgth1equQUjpGznrV3XiCk/pSPvFktQe7Bp562Q0Yp8li30yIgjJo3pb
DmQkJAjhYYrLfkLp1Cu3I+lwXmbNWL+nZArUNom3YRp+gWEB8aIL/5u6M2mu28i29V+58eZwoG8G
b4Lm9OewJ0VOEJRIoe8SQKL59fc7tuuVpWp0a/auw65yWBIPAQKZO/de61tsd0Rg7JIlSYJRoqPu
kuZdA7DzlOl5iU8YQ4lnSBEW41Ur6OiSaE4zP9a2SQCCmRo7u/ASXlCAmrMn0z1NBOfOHEAQpGtH
k4sMPV+v0HeXrjBvxirvyqAzeb7Z+eSOUVdxbKj4nhavfsjTyvmYdeUshuxpzDVY+kt820lMjwIJ
33e8GyOYf7s657GT7VyUnYEzxKRzSTqan3Wfld+dZJwunQTzKtoBqX+1zL7UavV2zr22R42jVE2o
/453xTKFPbGX8QzrMhlYvjSs7XgJklm6J5kQPb/B1te7R4IIa9IeXfieKBAX1YwAbynadpAzg31/
RK5vPCzA+UEkZzF6ke3akZ86KVkNBGcc8OCXzBTK7YjW/FvN5lSeO5lDbrIrCLSBhhe9/wAzkLdM
5TuVfB0eoGZXe60wty0pS8UDiovqpMXlyPrkkXwkbcSsl8ExGnuXdL0C44fJTbJXVawzG30yxHQ3
1vDpyDydubbW6Y0jUgDtrJlT8n0UCxhHQETTg95QX114zOEuu6Ld9nNanyyvny9ONXM/9GXhDi1A
BCYKsFyeHBerJ01/mvimVmpXaHyxNfFWX9raZdFdLAWMWuW9q8Vg7EBLG1Gdu9dBjVx7kHNJC9mm
tkaa91JNrrxwmFjGSNzHuC6YaCRihDYQeAawmlak2yiqnI1QoAChzbH0ifDXxpkqMqyH/Ink1FK5
rUwyXFbgxrdjysRRLlMVscqgtgJJgEnW0E4lFiKEOYKjyqA79C2kI5sFwQkoQwQzeX9OZuwgYD3a
GN6RGh8K3UGYSeO03reknDwY0uwO+jgKy9dV6fi0ePWdMMflK3eAOm2sY7qxMrfvsX3Bgs8ktdla
TVRP4AliyHxf217PwKcotHLxPmS3uh4bL02rGm/U2kbEb1m/KoZDQIuTgCVqlMb5NOCfOYGT9eaD
U00PIvZ6zl31c9VhvoCC+gKm6YpvImtHzy+FYr30a+oGqwkxg1IUEYOF8Ucv+nuJfvbU1KSErmAr
gjFjZDvUKpRV3e5qQlIcAmZy3Agth1itqXeAwQgT7ZIyJImM1JLagr0WDIQgHCrsI3kE0VpWp5Z4
Kd+K43TYATZiOJ7GQ6/fZWBUQW/hH/uYPCAYuB/tD8B93RE/6hjWml7tBSCELyATgwaWtz+v+Kkz
sg0fFcDwflYm3YFmEOu7o3o3jAKyPXWrE+QLIj7GAojqfQ0L3tY2MLn6eYtmxV/XhaA5As3egdX1
X11irr6kAGv3ptP1RNCL5aPM89e5kP0BnbTeAWtsG/REIn2DPsQBGBDEFTQ86O+4TYhD1rvkPNj8
sLNYPiWdsJ6gTa6baUzOfT23aJcpDuqZaiG027F5V/COAA5USvWphklfAZBKpyubws5XH/QkqgJD
L/OPqq1u1VLJL7y/1bmddQT9sHWWxG/pa4SKVuFGXROL2sZ2v1eFd80OGw6ylduqKNSDOqtpHuEA
Ns4FJXKUWt1w02kVquzWtIgYo1mREEBTrvCSerf9IKkFZ2Zlhk1vND7wQ8XzC3hwb2SqqaHqDndG
nPBH6sKVaEXr+AWDRpMHSk1kC4a+NnTmsbpZmnZX66RQlg5bKpZbDJd5GfsEQikBwunq5HbATz0X
UZ2R4EsSnuKbrfJZynG+IRl5z77LKhfXw3ecMvhmWke63m60zQH8rjLgRZvrodkNZp/kUUm4gxbQ
a+xwug5rv4cO35+5599r4g/rgMjbHXkf+DANJRKE+fpuBQusN9K9YnnDHWz9uwmbHHhF9yUBgoNQ
vKOYNMQ7M1CwmDnvlyWJ2Yvn8q4ALXueK6d+cvWV0RXBzMsXVLWGA2vAjBFredD7ynL+yoqybmVf
hOMyEY+mTHwe8c9B3mJm9GzOqMCt0n3CAhzGKfVXaCQujSPYhjz8BiAtm3mlBzaPAN+0DbLcyZ/L
CXS91VFyUnzLU9MQqUJJVxxNARcdc/f0iA16X87DSWhd+bAg7IMtWi1R3Noc5nLR1E8o6YmLwbbD
ZCXtLay8JrKmYS6yFxDlOnwMEzyrPwsdiCrocBixrOYeeOcLXVc9wKZtRASzJ6/sOGno5Zh/RUu+
bJNJUjoAD7+ro3huS9u52EWcfyVIrz8SZTLhRS1SStZ+n5T5g6m4xWucys7aqmWe7D1h5N8GauWX
FO/5JrOn5JnCVjmivtVObSWn95Hwk5t16fpQNTI2XL4z4F7tkBnMXGrSWbu10b+pUwIDTFtad1MJ
25FAGIZhj5lPO9FP1kMH0dsxy/X88/fmzn/UxH1sKv7+WQPyQwf3f9bn3X42l/fqs//5S/1/2OK9
9sb/dYd3Kz7r94/3vzZ4r3/gz/6urf0GsNulRcs4RWOYjmrkz/4uv4RwjEECoiP6UQwJ/97f1X8D
CAJqgzACm3zy6+T9b/1djf4uX4v5KpBEi1HIf9LfvTa8/tqLwqWCFQCoACQXEF8/NxYXDAw1sblw
7nIlD3oTHK2iyX5nzaxFf7kr/6T59g/92utnXSc3ABtofnHFP/a9NF5mjXAurKuk8JwhACk+QY52
yBb1RqIWcCaypqJ0xtAJnP+2zCDh1lRDobvM5FRZCUerAZnWuKZHvajNiMDbfrMkyridqgYOVpOH
MMKA6+GVCmsXHsi6miae7JbQnLStgtJr1nNdDsbdv7+0nzvRXBktaEaV4HAok3+GuDh1YnsFjL+Q
2qbcDHTncaP2DZgw0fkErLPEYRSkRKv+nKv8y47mjxMpiybm9ZPdKxmOh4KJwI/31J5XOXgxES+a
Ru/GkjBbVxUL+b+/vt+jZH96TGg8o2rXoRlZTMB+/BhA4lesn5eFE14FEQqLqWQxpmNI6iZ+7UoY
ItRzNy6xxCfxN4qj5HVp1xfCMxYn0ArFfnCU9cAupm/bCm0dKSeN8R31RHY3eytWOwpzMYL6bIAj
5sB9jrOr5W+5mJ0Q+V4jfFpextGAJrwfJ2t++f0C/6OV7X+2bN3ITyIRxed/oZfr/2sz1h/vA+qz
/w2rGH3of7OKje8fn4ARWvaEPzR2+4//+3+uU/+/L2SMCnVEu4CXeI2vRoK/LmRgoBw2F56P32dY
fxtU2b/xuMDpuDoQrosVT87fFjLrN2TOjuth0+GJuqrmfpcc/r2Vj5jwX74IPzfV0cujUWIkfIVR
WYh7fnxCbVJsvMWgsEaP+xIL6rPGHHheZ5Q5qa784oX4/cv98ELwccw38NUgl2bS8dN7B4E3bhDM
Ev/DCkaOkeUO8DG86S2plvHABJ3DBaRi+L5W4qQf0OBaDhTC0PZqseJRoJmjpn7mjPqr0Mtyl9Wx
co/Tkeo31xbzDieETqKjATAiIIVY3VqLIbYO9kpsAJ2rEzuRHaiV6wPkBf0xtRDFBzOhF/imoRjM
lbpHLD73AYp4hEsLPaxNQsxn4lfr0rJExrK4m9LULXycAPkv1kPzR3UdyxK3h8HJlZnEdNL+OcBb
YTal1ev19nhl91aLqn2yJ/bHyFZoKuodm45vz9IhyLZW3vg3M9mAF4nhhtYD1sMiT1XSenNugTOr
2EsLO6/ZKJrkKW8rxAdFlvUBCT1i8dd61ZjqdQV6mWs2tS9XsiU0ojU/einzfDOy9h4mTFf7ssut
jkOfvZvVwap8x87do5r17Y5Wk3IizW/cQPHgKzkT7mcCnbXkDtRp8YXsKeztV7jJX16yf7Ipatdh
/k8PEiMgugaqDhJK+9kWuWJHaTWbQ61K1sYV2KrRiEgguyuILKS/aHlL47ZXttpk+4MGC2YdE8RO
FdI1TuDHWpvnBxCIFuhxHh7Zc55XC/VZKapkS3O7jH7xDV+X+p++YQCqV/mcjq1M+10E9pdRJMjN
qWXaM+BujqEFrW68k7NH3nc8+45p9b6lSXieHM7COmM0Uq2eBZNQyF+gD/9h52MtomrBHcH/0Vtm
OfrrSHQowXIAzxnCdRhwiysx5AkNKPovLvf6Zf7hcl24gh7vMHP2n3a+PO86tyxy+C70cum8i5m0
OdryGGP6oL9iyD3DsiNeCRqb5BIfOODpgdXYSaCVcfOru/+Py5yBzljjWOPaV7rgT9+OVcW1ozdN
T+ri0p30pmz3idHoE2zRCQsco6471YgtPaqroX2nm3HgWKMfR4aGN44+bA0JVm6T89Xhvsg6Pk+j
6H6FYrwO3n+8Zwar43VMDejTorj98UeDz8DBhAlRYZ2gC5Redl61+jDYk3oY3ZuB1sIft+U/2r7/
rW7kh/PJ/94tXLvW5/96D79958w+vi9/3cF//yN/buGW+RukMATpKBKxKvLP37dw/TcbuyVCDx51
nvWrnvHPLRwC6G/UtYjh0Vn88Yv/bw9XdOc3dCZIafmL/7URY/20af+7TZyr+cuDA8jGoFd+Fa2g
NAcMZf+kfFqKxtUn8gEjIykf6JCNvm1URtCS2v6L9/qff5INpxOPCULznx5RUxa2pmAFJdZgWS7t
qFq30wq0g8iaX4mo/9lHGago4XPiKTDsn8b9HADHQR+4KDXVblO8j8TDWvegRn5heP9xafjj5hmo
Ca4GGuQw1nXB/MvCzPrV9Q3zM9JedSa2PTIHsAmpdmxd6PMW0O4/iuZ/WXL9+Jr/+YFoQzGWwqDj
BPLjB8o8MTMzz4rIqkV54zXuWz7l4ozkydwUjG+x8Pb9LxR4qD5/XPj5WBd3Nz8z10ETeq1Hf/xY
5pKdAicmjdBGObeKXMrPul1i2Ao1zSJKmgc5t9NlKRYnIrOHoADNJVejlc4ldkYLPS3nSqstqhcO
Nf0mT8R0kI5qE+mSuAE0I+uEA0HsPVVpd1piOw/kdlNOajM6g74v42AlyUvjQNIOR4J93QOIi+K1
1K0qcvT0alroanj2omiHUJUiBv9SztqXmKMajf3CeZVqXG3hEQ4mtq1euYEA5X6L1dh8M/nRZSC7
RMuZqpgTfxiH5eQQKvMO5/0jLWQecLS+SEycR+zrZKTTfNfC1RhoR6PJAaRiIXSojPnoClHuXI0e
ZUH+24sGFO5CGThFWiUHpo1QM4K5d+bnGo3UNkP+cVNMVJZla2d7U3jDzlKrd1hF+i7uJghpOIev
DatGexdjoT0APrca5pXFgMJoWb5R4xMEq+IX26ygUbYkb7jMfir4qYo9whnzspYbXOr5iONd7QZY
FXP5dcDjRlCR3Z3S0qLb2o9qAfNEEV9k2Rf3mllOj07aanvyW6xQV1YG4KLWv9ork/08ozjsYUsY
IdWZcpr1xCUZR7V8MbnI+e2FHgOT90fFaEfFd5vYQtVPFMDJbkSxk1UZ70XmqhHNziSMhUdeT2IU
NzkRO7cDMqC95gxIXzT+426sVEVD9ME4FKuitSmynNqf0UOMqESX9OrRFC2V1ZFqV9UQXXpmeoch
t9LXhM6Q5lMrNQHjYDtYEaxujFU1Dhyq6nc96RmTXbMpvkmyNUafhiLJprGLcCAdBB1MXbiQ9bMc
il0vlojxkRaa1ZXf0GQ3We8QT9Ct48fAEnCoZm/sfNWeSHI2DKHdDyoOsFFV+yMgJXtvq9zclfPY
Bhdxx4SkmFKJdg98T8vgM8zLofvS2TLZ2xh4AbfLNBpJpAd0NEpijWRd+7LK1tBYwAZ5mGqfh0k2
t3prd1Ga1MVVnh6/uMOKc1rPURaYlXoAYlM8w6mhyu268m1RXCfqGqdlcA3JUavrzVBnzpdr3R5a
9rA80klP7msJLsiWpvcUc9yaaBqT65CoycEb0voMBt2dA0Is1CdjTdWb0WjjC1A+l8TZtZ4f0hgc
TdFM8Qd0s/SGmWkekHFeHL1sLu4Uq++/uAyqB4a2LURLEAV1/01JzTaNdHzG+W6oSdHcTID+yXJf
aVRQkacibu5F0Rs05HFkgeKd7bm6k6qep2E3Kp36UXvlVG4MCXx8W6+cdrYx8siEo5ZBFBeJUPGu
MJAKPJHHQBx7spTqBzmEIzHF9HaXKIHN1Qad2xTJmS2F+70mc+EGaFvMt7VT7AEVDTC8DfKicQiV
uDCng50x5kSZ5d6qQ7XD5K1Rd+smM0bhAY3H570o+a4GyFO9u84yPtJsARBreWvhRDgjzTNSJjQF
ZNxX04F6EjhdTU7fS12pptwiVZ7fKwl7jmTS3uqCTu/nb6OaK+uWQbHxPI2xB4HWSYfvVdsvsJeq
1HjMi3iAN1fZCnCyCnTfXsDMMYH3V+18THNDG0IqgvJeJInLuDZ+yuKCkLAWCp9tmgo2czwUKlGS
CzFmvugdDOqotzYSo2ggPKclP3U6wP3fdDE5YBrT/WdDZiRTV3n+3UwXgFct8vWlw3Uc8DiRBBC3
ruObSjNsE8s4iNqNg2JkXqqMzN1i7sdekcpnbjnyxLy+vR3aTAvUa2Y5geb6DpYLeP9FPhQ8XkCl
gynRip3K5221GaLekHqP/Qha1IZ9UCPs47NcdVNB42oT+6ATKhu69QjoOTa1G91cnsfrPVoRgyVu
xPTo6OAEsFNlD6/xSATH8zR1X6ymQ3MVL9+sTiPcrkPNYW41IU+a3T65aiqf2Ie23WLvVIy5e1sw
qQVSMPrjxHEyJtbST5Jx39QELOoWwF57fS4WXhuEb0nYOus7x+lTUxRndsktHLDvfaNtG8O8MVHM
VWX7AILvrja8mpgDczvZBpqIdHzjeK34GHf6EMX+3iGv04f0bl44XXxPzekxE8MNQNct2Ku7Vh8v
xLCJqEm9lyvBGiPTQhNgiKsNg5E7t+U5kuvOUbtjWnbbeOFwsubpt1klPRCkPpFwQDZGnxYyIovy
GdLKgL5AsmSW+eAXaOVjToIazEjLml+hlexoogeyR7HRsO4WpE7mjLWG4V1IvuNVO6XFckM67EGk
eISUBawnGYv8jm7TiykiGuYGeBK6KdW+JA3yw8oYzxZN/QcTYgLHvm0n50d4oAW9FtGcOw7EJLbz
HOnVziJlinaLQVbK8hpbCuMxuzxM0xCZGYhWHXk0i6WiB9MVSjA1irkd564Jk1mxaY1cg9gnpD2N
S0fCsVCTkE7TuAAHGSlsoQimfr6IWyXNuxfNlS7CZ1PcjJlzy7R+bP14NppTudIS0Duz3MgxO5iZ
JP8I5AI9lfIxsygNUf+cbaEk26KsNyMhGaR9HAFjvZfEVdSG2t2jQYsWJ118CMSHnKOtJIQ0yezs
wavc49Ilxg3jgxrnleLt+AAuPq8jJ16QnxnqxhkU1CSz+wIk5JNsZQoUyx6J4iNEZknHMlh7cL/2
oDl3OjKQS0YqXFiCSvFVVVzatqKh5RFVpQ6tt/ca60tPZA4jzuXoOXnMOFLdk8+lbpN2GO4ldqlN
03TTplLinUcW4LuuzClipNUBejzdxlm9W4DYBiZdwjOKgX3nKs0um9a9SHr0iY7yBrFX3WkjY4fK
1c5yte9qeGY7oQOm8Yimey0QDadKe0Gm2H9JOSEFk7hyTHp9u8TT/TVkKxzG7MvgEY4n5vTLgiSW
35P0wezOd70k5FKb7ivChbyJ4Go0WoRIejGqdV2/QDQ+Tw6ZUym5OtQF6cO8qBfNkHujakkQXA4j
0CjJ8H9mok5Lwkvrads1LlmK5Rq5avVWdsnRNsWumaebprPgJYz6ybTmR1A434ts2jlGd9+l8XOJ
JBWh/SUpxBU6dlt4o9zIdYy05UpPVUcjyJb5m61mIWjSyCzcvTeIHTwxhD7mSeF19fEgb5q+ODdp
cinzIt+4bnZppPbVmNHKjNlWDrlLABBLkKa4b5rZ3eOyrwJiHG7yooywz230QrsRPe1O1alCAg2U
k63Wj8OqfkVwqpI0I8NUmTMCp4D4XkuWQ2+QMie48MT10OjM8wJlryaIElRMsHBf2JfWUzdrpxVa
bNgLwVrYKLmfZZZx73TDReMXfay52m4oFLKshYvqsEU5MrSgPbxWf1J6bV8TrBipYoXBr0J08SZm
xOhhP1SXH2IBdNxTEIQx5PjWliZGxmS0D7nBULxK+6eyMR/Ig0VdmOHl1Ke68nuQXanPyCS7Yz60
BkwCkW7q+grkNc/ILZHfEGDFxAu159GelEM2KdHKq82j4n3py/ptFnXo9Pn6sF75b60hVB+vI7Xz
sAJoZlizGWT5AuZv4UtOr0ulnauS/YYgEe4tqZCBovfazlz7JhzmPv/QCYTVh3KLuPFIovx7XLtL
NOvxDctURGe98MukHDYtgje/s2G+5yATN8JtibBN5ANeZzaX1t5z/VyKXV+IrPks5/74e4aitOcl
UDsDdUsfg4EGInicPZP6LUeRYVVoXwa97I+xJFivAb+4X8sRGXV8VeHY2EdJRsZwQWpDS9A0OuNQ
64zRN5rls1rHNixKxuG1MQKWrds60suu2w7xaNWhDg8aZbI6P+N1mg99oljf4JkXj4UnLn2P6XcA
N/TAYM7w11apgSLG+qkqSCFnqG6Pz2rtaAGhh8TvVP30tRa6mwQ6g8wI/Yj7kOExCBlZMffiXeSp
S9AS0mNpPlFwrielzaxnmI8e0rxUbofJUNApVSjdlqxoAzctBi9yew/IuizT+5SWK+7ickZXZZxX
A4rPpLrFpVz07BN+uzOEhtfbb8AvSVqGhs72QFkdDElcDEjewTG7jE8JG1GXfTZq4LfzmSDWtb6m
pCUaZsE0his5qNgAzKnr6NAO6y1Rp3JjM1S7CDwYD8PQWzeGU1RnUXivDRFrAVQl8zMuNQ2LSzZw
vLGJyU0KntHGG5qTYBXcmkNTnFpR2A+CGKhIJc73Qsp54Td6SRJKJ7qwVTqkWqolb+rMtJ8X2a9x
YKbA1uMFTYs9AXjqMw04ae728V3r4c0GZq+QzZbxOslufMmWlJ63oml3NAdIAvRABJ8Jkc8eFaJm
ej9WVTLfCisuNjyxzjcTU3zUsoG+zDyF3x1nFBHiQ/0rJLbyxCymDUZk7fBeYXX4wsqpLTxUIynP
9VR5xCS47aGYyCjVE+nsOjMezkxUIANl6ufYw0RNSFELTRInH/N5Nm46T+seiAlTwqWfKM8qDdPA
GpNR4n7AzIqjhIXk0K8eP+hZx9+hts1ytJJ1vEepfe1qOPncbWkid3U4X39SB8CSyhXOnqRUTfpt
qfLcLiQM64bpfof6YrhNBNpEsW6dFL3ieFbNLtOmsLOJEA+dalBVRPmIqEg1RE+SY6SeYuCVMwKm
ho6Xop17YcXmLXhv7QWe82L61pwjBJewQ+/J/DsxvWNxraZ+r4LQbIkubwqEfaSF1gh1OWyRnWLG
Eyxhx24im++eQjQ1NjWTuI2mld2pdfU0sjO3p32OpaNZujGyYIBHWlfF27GyrY3m4b+Qo0p5sspI
GEsX8DXCZkJeXOBhogWT44VxjSGkT+iesPq4PtL8226iWtJm5kac2uZtw8YPgTzXBXkg/LgKFGNc
6gzwyyXCsIwfFjlDok0mdw8GAIIOhoB8mJJz3s+vprt+2qAY/EWBIS6NQcESkRqHtMVtINZ7t+CQ
g2f5kLQVWRJNIk8zJpawXDVrM88ijWQ7jocBufK5HdxpO5ZreUwXszxkeYeWeTEwznr2N+R+nD+Q
J4YmGfCbhlD5CCrlEjW1+RjrFMGLBWsryz1OFDqKf/xraYDm1z4Oeu0GFkjSs6icdhO3tdijS6Sn
X8U6e+U6K5exiuzJJQ0J1FboYBTwLWv96omUJ8+ciaB0DXuzaB0vFhDxKqhS+84yzaOwFjtyjfXE
9wMnCFR3KHiOOvJcmyZsXRJts8Y58SrPbJgkpCqFxo0vUvNGtO1lzhpvn9rqsEnM2Tt0sJYXnyZW
/tI3lTTQvCfTfhTl17bp7dAmAjOyXU3iKC+aLZHSZoTqzQoS1ajwtvTv2cK8InXrJmgyV9lAmMWF
s7rdDRTq+zxJ7NARybNU4eE7y1REolveGECYfksGJh7uxttdxca7ZLaXSO88dmupbprqOmxDhvZl
qWoIvzK9xpVPsT+5xoVW53Lp6NQSAUzcJEeM8WgVM3D/vlAoiSxr2TAH9xsqDqIFeDATlYhrgPK0
7hIlPnJQe1f14ruwiRJwWZqntSov+by458yLb1yr5DgBX+/VwNK+95Z0Jq1JEtZg6vgNOm2snywG
efTOkjsomtnJVWoWtdXwNlLN050Lsv0Vxi3K3IKJ5FB3zpkl/qqcc/sdx5gSvXY6+rRYygC6tA5T
z7H2Kq7zqNTJZ19pr0a97S4n+uDVTT5j7XTyvP7K4Ha6Y7JrgZ3wrPzVGuoial0t3sdcPLyoecWN
Pph4wk3+41il1UFXF2ejikG9x3ADa3ERCiTBSlGf3G5ks1QMOwIRPD7UtWIcOYu3USOc7iVREvIN
lK4751Pt7ZUYm5dvrjmNzbwdORwhWk/Ra7rxRbFnLei77nkZi3W/xKSSStISA8sQbajrSPqSqXxn
Hso+jO3NH6vuGQXwRUta9SZBHMm65FGVESVAvEVCzjI2usVznnWUvWG26skWyJpyMDx8KKtSVjQh
mqeipc2+hloTN0gkoU0AInMVUlpjUw+XmQAezVq/8DjkOwSxZjRMEKbJGPU0X5eUoCmvh29JnhST
QrnX3iqzaXbGoNF0NpTO5326ZfSNNBwEwGYs6NfnWloEntvat5IMk4spjAuJiSVCJmdRQy9T7b3S
ZE9E7z1pJFPT+sSMJxvUv8XSWYhdBasEj4QrPPJvZBEYg/3cKUaP5rGlhFk3K6dEokf26LUjc25f
ndzdkYB9ayzuWzXLr5RSFiVuLrfd5A43qTl/mO1K3jF2kyg2HY4dff81TYjOLNpl32UKh7xOHfaa
mMjSkrE4r02BPJMtflflWg/bt1x2hK4Qv9AaxSbJHEW9xSpXHJYpO1vZ8mJ0y7uSdyMntml5qFe1
vzcnGhzdkMDuL0VlR/oAU2esKDPNeSIHa9ImghOn46iPcAes2nuJ+2V+sQxMQ77hKmeULuexzEzf
QbnpJ8QtEWc7P9jSfXYINMJqVW7KqsC5aLHDicT2xdy91vbShTpWu1bOB8dJdxQN4Dvt00Lc21tH
5hBsBhUBW72TzvgwiSwaZjcEC35vt2Ub0IHfWDmtkExtzu4q0fPbdWjAhw6AgWV3k2ByS/gFUKEQ
HTnpzyRbTTVRJrN1cTLviyfUYz5ZQWvq2zXJD0ln7ty1epxN1d2UGXHD2bgbG9ZLL7vrlfFRpu2T
qEfcnO6OnuomnatopB3iVfKQ4AMqAflPsfaJW+AKZQwXu7+tldV609GXiIlBNhYsThd9qHdK1CQi
6ptlfcmdCuNSzQjHCkq5RC2Fekn6mSB+uqm9owHwriInOaDrQODeHPBk3LqesfHg3hBQHKaZeF2Q
F/d0Y0jsYPVKDgnRKPiSNwXJAyauvVdZ2RtR6A92R4ivQLeCwMg7LB55AO0Io06PCJPmKVrBM3Yb
PIkUtCnGTTr/ts7+5jgB/JHYTyoMJG13mSuv3006eMdlPUz61H6ZDONQWWJLZgT2HHb1LJ73SQK+
rUE4DDaF4DB5Gpp6y8GUZzU2cGpOexoGwYwiUfKdEqnx2uLETdCns3+EVd3eMg394kBaxy/Dpq3a
p8qq74k35KVWB1orNYt3PGycRmMqQOBANQY5YdWz02/h4gb0PG4NozWCJIf8ljI3GlwyGor6xK08
e1b8OODjKvRvxqSfetAxc1bcmpN57PKRSK+yf7TjEhIpTMt15ovQfeaw4+lyMybJKfEaBk1Z9QAc
6lziriRHgkmYHiLoluFsQ9KsJ+MOa1kXrN7bUikBIKwNFH0u2FJ2KPEjw1j1wLbnUyH6M+J51gv3
rAAqLfsuLC3eZaXZ1zHHfrL/wFUx+PNbtASY6Ks7qKEnnCBvUz/eIlHKGCEMBz1fg1Sz3Hsa6wtl
QBmSwjtEtmUTW2eSRqRcG5joJaH/zXdGodPWxiNnrkN+y4Z/h23zLCgpV7WggaDTWuPqC0kyCir3
o6zT+y5rR1848tiSPpiONGLLSd1mqbdpTe04V2Md9NPVbJGkt7VVnUwDobydTPfSWh7IVQ5B2Byz
UZVBbfQT0U+iBDzJahorMIjTxhg3Q6buMsDEzFWMA2dbTKjmm+GSzKcW42tjjs/CZOlUSuI3ih5/
mr44uGDFB/hndpfxO8b3vZjyvdl44Uxgi0ydOyZGT7pVu3Tex7fSkMe1cL09s4hH8GGsBO43Zpzn
wUu/LnI5gC/FxWbfLl6+S9yY5ZJhj0asOlI0b+No4n6yaCroExYnLZvJONL2VlFtY896clcFFQh1
cgNsCq+4+QCkqQ9iMQRmUp4nWX3mjUH+ECrNWbnx7PTd63E10HfZxyYHv+tRruHSJ6W54WwSGmpx
tMr0GHvzfWF39yNBkUhR+kPd9hf2v7cm80y4aO4TJPx5W+lI30rHjRKmggFJuDcOjBtyQIptrKwv
TLB98qBJzBpvyhS+67DG6sklteRBSziHK+N/s3cmy40j6ZZ+l14X0jA5HFj0BgRJzaGQFIphA1NM
mOcZT98flNm3RIiXtKi7a+s0q7K0iqx0wgE43P//nO/E490805UbADay0+j1DopD9pTEw7gJfcok
iaoEkztx0iJ41dcupRPiplST6WaAnoSHYb4r66i9sBfXMe9HetlMldwHo2nfpawhF2hXtE/T0heE
fkqFniSMyUU542A6MCtctwT/kNGSh/uB7ewXJSYshofOma8j5HC3uhAtKuWGoKyiWmIXahD8ukKm
Co1kmshVmlwkbRo+ZjPGAcJr4vt0qqj6JM6EVHggm7ID3f3QT5G4N2SocjGRE1xkfqL+6nuHSoyi
DR0LETFqm8Cfy12lht/TcPTrCz8yTQMzStB9VYZq4gs5FMO9VnXlQh63CV1v9US/4N/9vUt9fUOi
Y734QeVFgdvr0Yic+bOlCPsDXgT7TnEqrdhQN6rxbQez1/Smug3rdLyndGh89RX4ZQOV5Avstw46
x9Qv4eqr/iamDYd9MnAqujxttsOvODxU3JntxPYGp0bDpkrnG5Y3QfTiVNKgYjF3njW244auusF+
HGiQFbfjtehGY0c7AZ8gPMAHQR4nPeaGc2PK5gJQrEL0kUaVhIW9H27NXo9u7UkQpWjn+vCMHXHc
EDsnr3ox2C9h5vB91qmCBng6XdvuIJqb6fhJ7fBLDkbwK0j4ChTTFCETHPgAaI5aXjSoMa8Ix5tv
wMj/jMPwm2xF+yGierDViLl46jJT7VyzaPobZ0yKy2nuksdaUFgth4iiDHVVDy83Np4C22ZCK0XN
qPz4LJQ0JSmgCjl/z+kNDm5IxNTlqDTpHkIF6486y520q/K6IpSRF4ilDQwRLhSNhEglJrystB4c
dU6uo1aAoos+0hoyHsJsZh9c1fzjKqoeDzp0vu3ZbX9GEDtfpkZCnaxpMcGzh8UYH6QU1KOp37aU
UD3doNTUo7m7JyfBJstPKndTERYoXXF9lq6IRioXRZ9+0KeBllluBtdmPQ58OwZ/+ZqguHBBp3R3
UQOVrRNafO2HZvxRLeQ3AFvVjvpPswuSBfCM3XijwKnG+0yyB0wSrJ0q0tCIJ6Ch2ZQ4IrnqROI8
Om3iwDTpiubnTJZfvQm6OttVcuiA2qkZxzUrD71u1rt9PzgE4Uq2bxzxpbmfzaZu2RbENNNxqrLQ
wB0zb/16NK8a9JZXZlLCHS4qcsgXr0DS7zL4txcdDdDacwKSA1xbr80nrQx0rNkjGVJ0DKkAtMHs
fMiyTsnckjAUdoztdDcmeIcnLWi/aI2WXSQwGjxHDCEVnVbcRjTq+Hcq1h0kQukJJaZKSbDg7Npx
obv/mjGciRJm+Bb330Rujx2oOr72wOcoUaS+9sWxCPP6QuYySZ4kWxacgq1RNS7/1YZapVW0IrdB
j8CK9oYdQMygo6/eWZVs2v2/COeLG8ugUFGiLNYwcjLWZuIZHzFvTeFz4BuciV+FaH+k0Pt/XWBv
ocj678V52x8o7Iv6rTZv+T/8I82T4i+IiYjvhClBrIoFLvuPut7R/yLLA4r/4i/R2Q/9W5qn/UVt
BIwM8bwmS7uDQusfcb0i/kLZJkxwZRzXiav9A1XeK931jZ4TDRaKfyg9gDMh2UqxKNzeKMuUsejC
RJ9pQiTFrpPJk9EOmzr7TcrhRTo6tJQpcr3k+XMqb2zZbzViYtuxuCQOc7/sJUIavuo4Xb6Zvvu/
x38Lij3Uuwl+FfBr5BGObYKm1V/tRm9+Fe1B367I5dt2S0RiPyY5LUFW1SaEy4zX85zm/1XPdjAN
QKkN5JPLTFjcipX2lqCquOcbTzVjTmlZEJ4psrvWmi0CC8Nk6YjSfV0OFGDqNxZphHT0klx5JBds
JhXJhyjhjkGV3uFYjjC0BJTCXbWD6eoOaqN81OjKfq4SvuTbPIkXZT4SzpKsQFP/QuElpgLch/Nn
ou7FN6WTY8CebsIe1QN9iR9z2ggLtFDMNTUIqDi75UqsbUMrBYmJYopwjwKXPS2pueS/EkTC3Uxj
9tDwZ/X2wed4qG0KorF25aj1EA9mO9gr1iK7IoEoNXepHnaAHgLVcvlKW1dVkdJ9iypB6WEEuPE5
oIJtcKwKCRDMycmc3bQfuq+VabFOxU0V7iC1EzdTaHzHPOJRLI5qiVljyRQjZU7L8VvYpkGAOCzU
shkyUF/k7c4McSVRYJ7mH7ZfjUjJfLodV0lQCoyjmaR/BnenSLCLDdOHxrC7cmvpE9NrGjFFJEo6
fLt6m1o49XeHOh91ExFuOhKILJrMqfjUzVW95ATa1vOoVLm5GdJBay8CWk53mqLzjT799C4qxdXD
tGQhodd0EKC+2gIP3qkujtIxmwyEAEaDJCt17qy04mhWKNqieknH8pLwCgc9Ttqhk1B74NpnfsPK
tkY2kYZWFDXlskKo6CkP32uCSUs7RWv+Wo+j0BKxb0WfRqzj1SzzhCdFGTKqSqNaje6Ik+dcSM0q
MUUIMJhkBHF/8ASyiInVL5gb8hQ6aD5bOPPGU5dUzT3Nl8Gbuqy+oYxBnSoNSMTifLNB4GfTbqZy
jx4y38xpCHujb+UZhemhvJSfJBZUN78IRNeSXLQsO2+WFalYZTSpcFdDgBO3jkm0hyOs+tPp2390
lCUhmmQmqSFkOhwFiA12947AAN0YwUlG4I9Sfza2p0d5xzsDVG4tIVRYS3BGqdI4HAafOSg1n4sp
i8S+d9gSPHR1a/7SzIB9km3eOZPzhaXZ9EoYzJsW+/KZVXr1jDGdh79gdaFoQlXyQxMNJ5b2W5p5
ifu+7RFuchhiQ4J0yp/cuJryM2ro1fv1btzVN8ufKNdGUaZ5fdgNUHct5SquzG9VSE2a9n5V7khY
nX4iEyDoIlOL6f701K++Tq/j6zbYWsy1msGLfjjzSq7EZWAqHOeIP9r5ZuZvwlB093Js0is5Gdb3
0+O9GlHeLCivA5LigcwbIxGRFCtFe1Qo9H5mS/XQCCVbQn4luYwoGMLUwiokx/gSL5nzsS+V/o5W
1fhrsjL5KOAptWeWlffP9mLC0yRBXPiE8BcfXnqhsjhPuOc8P57ggkFwfjDpO348fcGH6vPlPWWU
xSEtmV7M1csD8OY9pQKgGQXFNS821fipdZZolGSUTyKcHXcqeMJpmKb+H7qOpDDZUKGuIhnTwHW0
GrVTnInjG4+zKDGxxmSAbCFYnTPQLA/n4b00VeJfeHN1wPvOmnBbFIEglIJaAFVV8qkzGsJ40+qb
TIvTr6en8f1ziu3DwXTBhwjrwJqxPNtgszF2qN5MifSWaPHiWYEv6SYldPOiDOIz+MNjl0a+gqnj
FyDMS19NoEIqFJRwG9VEVFR70ZPBOidD7IGVD88Mpa2ujWV5sYMiRgSGysbaXH1dQmnVpZoE1hZZ
dD9vAy23wPyQQ/zdmHyEhYWlUwAm5BaJ+hCbw4WuNkWO0LSCAkZjVW23YK/H+yFATbJNaMWZt2Mk
J51206JdPH0nVjPDr2VnjVUSpCo1OLn2THLuRVBYxPo2Sv3RM9oJJGYbAwA20N6fHuo10+TNA/b3
WLDvcPSyo+e/Dl8ebe7mLk8mfdtZHVWceeQAOgC/W1oJSAybKbd1KHthisYTVQMpksRiX2kyHsiL
gb5GnbdNYPlZUG5espiPy85MkKsD6zPMJ0wSyPKtotFNb4YFB7tbm1Lt8vRFHJkvtk2mpUrBdHEW
OLyGJFmU53lkbGHb2Td6athXs15P17JPuofTQ63WmmW6WM3Y2+OVs0hTXK2teRUCzsFwsDU5X+9n
zZw/oulAJDLHdbOFsOU/CUrzZ1a4xXP1dhl4HRbp3fLhNl9Nf4dXWHS2yqOYGdssj5oHnIgEkiV1
rew0JOjztq01+EZSmgBTk1GjFEFaQwVNL4SAhr4cm2tL1YmMKsK0r0DWzsW+o7oIvZF6BZpYJ4JJ
h9FVXI9oZYjfFTYkCLvtqd4kWmwP3ulpXH0YXq/Hwi/NLcO3KZeD7Nslm6rG0AwqpxS9JmLQ6UoH
os4cnhllWUFWzzb/aqRSNiEPLGirt95HloG03Ebo2+Yp3oHO+llQLiF8FTLbleFn1S4Rw3yTd6bz
1PFhOvOJODI+bqiF9WEKw37H6s346DZFLFg9g/ymro3rUjevwATdVVb0K+tAQVEQJJuy/HF6dt+v
dpxNMVwa5BgtgUar96HKFT3KB1VsMxSM22SuEeuUKcHbfUXhV5HnLHTvrxP7vqkzySwhQI5Xx+HM
rCxqWIWO36yrb5zCSB9NUuUvE47RKKyj0Ng6iq7sTWcaUD+aqFNOX/B6y8PzxNGfdwO5A1stqa+u
GISYGekSmFEWDv6jlJldb6Zhok9ROu1ENU8DcnaJXnFAX5FYBpq+IuocTIV9/qmKLDFsTv+i9w84
tRvywJYqAJOz9kbTnrIMAuIgk9gG7NEq/23MxGedHuT1sv79gEPh1BgAWz28OlXw1+qyyURvAfw6
6hZ2mT8jp7TEj7KBreLZuIPNXcbifk/SOQb3tMVC7TUIn/T9oObhbwsM7FepOTi1ZDfOAPIyAZmk
UGVzHTrkEu+MGHAfJZwCfa6JxP5zkyRzdkFhnC5FUCSv2AJNOYejfyUmrK4KlMlCMQF2vthNDxcH
J8A0hGZA3/ZptmsCnY1sTPaA1mXWj3mcR9WdtVT5hhZZ1q6CFnCPSHOkuTNH47aZS31Djrj4aILA
/nR6wg8/NMy3QYkJ9La6/DhoK6sFxVG42VNSS8+WUeX1rW2Mrk4J5yOlVfH8h2OZRF1YGBeps0l2
SatZ6LqhaiTBEZ7ky+zVNgrIDlHvZpTqeOb1eXdZy2EB7ACH8IVA8Pr1ebOBBrxFwPrU2R71JOMm
GQcJwQKVqpCpPHMYWp3zmcJlLCqYIB4cwcq/rF1vxkpBf6lzyVhqXt7N/CoWpK7fdJkmfzgGBS/b
oIZUIDvfqZ2jg1slEdKhZ+QaKHh3VRKYZ86H76+e7Tsfdb6sy6lpbV7V2zo3wAVw9Yo57eBHo2QG
UXFp12Ta/uk9PRxqWUjfXLw0a1XP6Xp6pDnW24mqxkai4r5MWhJ/Tg91uFFZ5pkCJZCCJT3PBrK0
2tfpdpw5RK2TSpWr/X2v1tMz0mzlYUZ79hH7poZWOjfOfPDev7rLqAvpQ6UgiRBlmes3F4jedwqB
iCAuCQb5SDySgiLARNk2N/pFkPr4UmTRuEY4oQ0lRP2GNb24D62o/omHQRdu74j+YU4r/c9vMsca
yzKXMjEG9tXbBFAS8XgCyQqVCCqAqp29sUYwVEe+uj0980eeJ0rxTLwBD1hiWDicg6EICnPILOll
c0GOX9BYtxC3SP4qZPrp9FCHX5nXm8xQS71/+c5QPDocatbKquDNZqjGAt2XsiKrAajX06McFm7+
GYXi0bLhBUyyHoU+cF2axkLKHWUa7/RYE1+NJsgRUsRidnudJr1V5PO13ftnXd7LjTn4GJjgRV4n
0yRcBsf34SU2QTKbYdBJb7aM7opKOvKUpDI/WJlfemmG3DwggvuZsgaYXUkXn51/9AKapKrOTMPh
LufvaSAFiTMw3TQSJ1bPtpoHfumMuaROjQgDwXryo8G3fJeNSC2NXJ0Q+ejlJzmo3VPZdPn16btw
5IW2aUQuJ2X5+sk/nAggx6DpwWfRPVQQRiiq8Twied7FXQsS3+xIqevCL6fHPHrJQtMtHR0NGQ6r
t8ZCBEfgUkaCdZEi3HLod2JzaS/L0Fa+83mdrmdTy54HBHd74lrHp9PDH3uTlgx3NpUaRVhrtYZh
LU9iZ6yk59tahfTX6O7HLPFvW13vfp4eamFWvX/O3oy1WppVwohrO52l1wuIkBzBiUKPG2MPU666
JtC6vpAJEmfg5f1HIQf/TsWH+5VOPaKlZAq3p3/O8Stf3m3V5kT7mlT6Zh2dzCnoooFnTZ0q9JUV
66gaFL/ZDI3/w5FWt3hWgjxPFEbKUwdLBoW2ba7BNEh7tfJOX9Rql/7PGyT+fVXLPXhzVamq+X2a
0ufWSmv4MFtZsB2nTEdaGrk4xuOtXRcOmgEJPa6JDDTtREnhSjt3Ljw6u8uJgdokdf0lTeft7+go
VAL84JqNfqq9WeAR0IfW2BGeaZ+55mNDGUgg2cgtJeB1oDJe2ElLSYf2jHA092ndip1eQXFOKe9c
nJ7ew1Pf37PL8wKAAxkHOKTVE+ykpY06ms0pOsbcNUMr/4ZkrbsmXSrbzZFsr06PZx55Y/j2sCCa
cI1AcBzOYjB1HBC6grtZaRJs+hJToOvjmX3MsSWIbB8WAWp3OGtXo8jMzHTUR6z/s9ZcVcOs3Bkh
tTpFJYG4zgm1cGCi3mamkd8ZcI7PLPrHVt23w68e2dFopKz7ZdEHuLRJmxDtLUL5fTgIdQMMSmwo
FMX7/2BmBVVYqgbUXNcFbdEHaqHwGnAnzRi+U55eTuxezoxy9NGE7cC2l40/Fd/D+0dSYlaakkuL
U9Xe2/kInDbocBf74swkHl1ceacoEFAtp7i5Giqp2Z8knHO8xEl5QpSKOogVteNFmsC/9qPFYdgX
u9nEfdmVXypEUC8009VFbWxpZ56oo++JJFCWi15Qa6u3vzRr2dYNsxv3nDHVoa5uzcxwbpvYqDwc
8t3lf3A334y3OvGo4ZSPNPu5+NAB5dAGyI0Z78wcH3sbKQ0SDWVb7PnXUYJ+1iuFobK2NqmSPWh1
HHiAmNX/4FrejrKauzYfSO+aS955C0ZBFxRy15TzuUjeY+88G3VjaUbjHnm35xupXuYg370oreqr
SUKddpMqHr72E+0zEiWiiuodZ2ZX1pWmwbbou+3pm3bk5aDZAm3X4s6xdK+2HqkTG0Sn5rY3DkF3
Dd90xriIIyOni/58eqgjSwz0PPQ8YHypv69775bq1+qoFAylB/nXPq1Hd6Zm1DRF+a3mE7ZLC1/d
nR7zyNPCmFA4VcExjTP/4bvfjBMxSBNjBlGFQj+OtSvsZ+eaV0dH0Xkc6ZARH7f+IqG5A+Jep7bX
NTkRKnrxG7loeubBPzp9SAb4CwEF39jDS0kbo5ssjTtF1jUAWgWbLJp1Ib/OIDU/UF9OPpJsYpwZ
9eilUXqzmTwSKMVqAtmJG1bYM2pFbeKWeqt5nYRnO7k6v311+HGW/M2lNoPScp282uhz1GWKxtIx
jMk+6WT9ucVWt8OMNt+USts+xbMx76scBaSiDvo+KfXpstGxsrjYqc6VpI5OtSBL8DUMlurm4VT3
WqoWQnKIprjrTO4Q5aCLBr3apwSOs3Rnw+1kGgh8Tj+sR5YDZuHfwy6z9GbbGEahVNg0IY+chmar
l73/a1ZKucUyja44AOeJDwTY82ALXNwj0Tmnxz9SsyKwiPKQRroQPDx9tYJHzRi0aQFPqs7H5JkP
HCZJrRatQZxLI19sFMU/54aUOjdACv9U6Ln5ohA2AD0gmzNcx7MIVEpckm7MmZ92dG6obFDi0dgi
rT9mrdWGxggEjhwzA+FIZwFLxb6v3HFatu+iVNG+jJ25j1EQb2Ldx7MnYKfUOJ2f5sE0f5Fk+FVK
SGZKHJmXFfLWHXlBxANa0QBxyvb/DNb5uktdWnT0JVi6FonC4c2cRKrYGWQ3D7WLgedChkQwng3x
PfakOiDh6PkKDhz26o5VYV7R8Yy5YylO0xJsArQOgtN2mhGMeyef9GATYH0QZ/YW7z8bpkrhhwIx
ZVv2bsuy8eZRzXOsQdLhFGGjDt6EiHu2tQzTXdyWgXf61i9foMO1gaEg1kBRh/9J/fJwqCEulc5B
8OapkCTum6HTyO8Z+pHAAzQo2TYx1Pima2FofJNJDxHj9PCv8Y3r8RET8bRzoehMlifzzaUOZTdl
mR34XtL5nUkmU5X8SpSOPRRqQ/MuTnWHGKAOR5SIc8yi8EseFdAJodsYDc4JMw9na+uoHaHHuKnj
wdWVTI5uY5VTvfFFGwekGfbmSzRD7NuMs4+Nii+kfmdPwRLVQobNsA2kWj+wNdc/LoXJF0IPlXkD
+qSAAp83NdbcrBo/5G0Mg/30BLz/AiwB0Qb9LliO8C7XvQC6zHoec9xKRDRglZPxQ02V84/rloyy
6DJ4V/horfchZSciETgJtbe6o6uTz84Olf6vRM/GMxqJY8+TztWwvC192XXp1kZm6DQdI6FZLS9l
bOh4IWZjZ5S1mF1l7KrfOvF6gyKMcz2Bo1NpU1KzIecjdlm9NXqbmFkmqBpzqNMKl4BCrA2EMe4N
DMVfSLaq9tIqS7ybstn1ANv2Nb3qaxY1bRtjISMozv8oSgzLp2/xkXPLcrzllLAot/ib1S4Q/AXf
uLSnADU1wA04geJQRA76RB/IvBtFGWRoI7T0xxQYZKzWrQ3WYrZ5CTfjqJCTnlnd9Md1QH4TkeEc
hW196S0fvneRb4WQMDGT8VQWMHZaoliA8f3UsBR7YzXPqVtlwTkFzbGFDSbsqyQSCNtaYl3rIS8h
GRRYpHE6BJjUdpyjfmqjZp9ZQldaHb4QSxK6voQosClGFbq6wNrXiLCk0ulVqp1e2eiV3dIYgweW
m+4msqMYO3s46N/Stsl2XUzoaZHbJrXgKn6A/1H+sCsz/FmOunpvKSC03LQxozOL77vP7vIbeTCQ
Q/GuAI49vAlg0pSwREDnVQIXVCdq5Ydf+/5Lk1gz/JU8CtV9ScDR746f9oXM1GZ/+tF898qsfsBq
K1YP2PqFmSte16XIzUPn09yH56qQ75aEZRAOYGyswbej1zi8yriFJNTynfFiW7mhlXeVpCBgRsW4
qUVPfo94EE19poW03N2Dz8oyJipYzlzUlfi7wzGHCuQi+T2KZ1vsMt0hyAKWPavmNFvtozxQvpye
yJUw9p/HzbaXXTanMMIJDgcUCgpGqcASlGrnE+IeCA+zERyGKTbr32OfVd/zwhGI+zKQjxU6Qgsa
zOkf8e7tWi6aDcOi19AlD9Thbxh5znAiQeeIUMlCrSI/tehVcdeVXfl4eqijD86boVb7L3qcAYIZ
Hpw8x/AUy/ABtH16cXqQYzfRpsfLf14FfqtBsFn1Y6DEiqfraehv87kEsmFXtrpfskQ/jyjdf58e
8d2Gj9Mss0QUziKXxM5wOINKM02osCqHapLfXGM6m25lI9OP6RhEkTt3cbojaDM7swycG3W1VAG0
hNY0QaTEjlnsYA9av/UqCHZV4/T4sER5o0yNf+Zz+f4O8nVBFLgYhAQaidXkVsk8W2OoE6wWR/La
JCPxhqiV9PL0hL5/9xkFbQpbHIfNpVxd2sDyYs967wNtB9vihD26+9CkYwsdj/gBZ1pCBZIJaymR
Z9GZ5+f9iUsso5Mq4FA7V9liHt7OBITgmBbC94DOEAu3HLM2fd5WT5bR3OhVpm3ytCovpyaUj7JK
nBeOaOrOopd/NdmNcWmC6j+z3zs2IWz1MFnhBljEkoc/CX5XVOeQXby4dmyUfkVyMUrDevZrrYVd
RXzkbUU6YuaRCBefWx9ewx/WyyIuEZjtNlLWd5LQQcsmLBp9sA2N1iaLGlXbJhgL4HyxLEnKVFR2
PzB0xYc4IHAIflU7YhWJBlCEBLFbpNvaSl27CQgLsc+7MjIwyqjpZ+Qu4WcasPeFjyvdLWn+mFuo
V7VwwwTeLFhO6JIuBekp2vrEAn4JwXyGe3iSEmFG0dT3OH0hRIHiGj6aol/Yu3USuTHJah3ANIUV
zWmUNPGqxu4tl7YZeukuMxAllSp3H751b/zEbTGSY1dMN1BoGwcaex1/HluA4qSXhg519nE2H41y
Kp5rJDBcTzlVzyKR6q3fy5FE0tQhKbIyIIBAUwVxC/hPpumG2JD4x9yOeugKq1UgS8RgrTG6FCZg
D7XvW7f16ynEVjyUI8VwPOFOllZiI2cbK2polV1Atro+IWNX6+q7Y9lQUq1qVi+RqnSfR0TS8bYt
DdDTVmkX4Udl0BuoSnFiPyXGVCf9thqqOofXTZBHvxG2cqFWwOc0L+9qbfbKOaul/kmjV8TBSHJ9
GVhY5ALVsCHOBRBuYNDiiAh/f9IAw9ravpNtmtEYHOrCzY0QdrPpZ0O6xVbtGCQKEpPiCavTajdI
QzolsIjlSzuGybe6p/m1iVWHCFoDEMqMicYG3w0qcWjdTIyc+2ctSnA8y2j81QtDBdZqy1/hkMjW
Va1MTTepEgQLv6tJ5+fGBnlKtHzlJxeNZVZk487wOd1xpDHklZoCuqDubLZthOv1jxpRkdSPU4pZ
XtkITq16Uklg40bdzluJR22+Yu9sw86QZgr2x550HaylESg4yTXUQC1Qq99TxTOAY1qjvGIG9T2V
lpqiaSL9xh3YOig7khjxQedGb93ZgvivTdqptb4JiWR365IeDpytBmdTqEw/aQfI2JsMGTxUBmuP
q4W+vO+RMzZuW4x5xQnAQHeliCz5MuUB24OetJ4PbC/tjy3xso+IEmCSzFVRUu7Uc+1+KitIGI0+
1gDGDDEAEPYBXe0GqZAFRDZWiYFZhZXpcuescOuIUf2q87J9otLTEyCoU9HZkC5dX0a1qpJgKEis
9tgfjd9pOPcvAAD5F9ENxGOo4J3G71/286PwA/WRxqf+TVAXBAvbJwXogG6un8AHweugiNqbqIJ9
y4KKGIHLgqNLMiblkuhXa/jTVdxT6nabNArvARyN7ZVBluZVopRNvm/46ttuIUA6eGqokLPMxiym
TR4gAq/oEgY3dmOOD0qtyG9zn4h70cg2BN4YYmBM/UR4mW/riRtySrk1lXgmET6X8sfQOYHB8zf0
6qWiWMQ2oQ2E/kpQPaCijH7mTF08JNWyU42GICPyyX9VbTKn971iBNEmCGNluLDUSYOfwZkO1K4+
FjDC6iT/Wull/hXGrvHcKOEUuGpV94krG+F8s+NgwKKt+yWlizJIIQ9kg0/tjhiBdkOlEXZN0Qr2
ZLUB6wGe55M1Ak9oRKhg43SM2S3nqy5Jo+/jhJjMBSgUfwkFmZwu9vGaBViI+nvWByWwAeTZm9a2
sIO3qaVdWEISi8bC0FmAp5PwkxpY1ifA+EmzM+14bDzQSNn4laqZMXr9SArndopC/eMI5WDc81L4
/OrIULsfUV1h3c8mFNVuFsNyuI6CSWnBdQDs3qU1lSkAmCPNbqfx2wJCni+VTakgUNpOQZpEOwxS
RbpR21G9Il9LTQnSJaaWunOifoPCPXcXk1lkmtunCoFatsYpx42tXp082ZhT6o0dRF/XinRcFLkq
Esu1y1Z+60fSAgjtQ/g1N6Hvb8q+w2I2jarSeAkYZPWygCscwJxHUnWRZHLY2zGBTBvsIEl3QXCB
8awrC0K9LKw6u2xk38GwQu7kkDWv+vw3VES560hTiK51a1T2IeTL3zq4OnUL4i7pblKRDTWuenbU
m64xB/9T0ipNfk8A7VTsW5J7e56XwOJP8ZjGbtnTuPNSOxm+dGDgcncSUeJsNKMCl5qX2OM+GZhg
s58tyJHBK+0xyt3MasprrXMA0VqR9UmtnPmLyQ7U2LKCmrMbga/8jOEeR288YI24S1qsS9vEzPP4
u6/w1XE1HTs1igSHxqhKWD0PnTYB9UIz6WzgUCkvvdI4GXUYShMwq8jFI4M6jL6h9wOJksVD8sCj
PRQeYezaBWQM5UdN8Eh3aXR+8aLSK0nAMDRz7rYWaSoN/XNnNq6ijswFt8iVVmPhhWy7GxD4iC0i
TNQEeA3A84nJmj5HWas9K4ZPxnMQJawTCvuQFxs0yY0ZJbVOaG7Gp101W/MpsHzlS9WYUKgUY+Q8
oDS90QNKiMFgxXUSfjagqgabImnyTzAlJx2Ee6/9Vqq+/TUY8/QVv/TAi1cRti79WrJlyCfZu85s
St4uRS2v55pKMnjJYgpgO0bppRAN5IYxz817CinpNx0W5l0tcn0EW1wU7SejjqPbNp9JKiQFsrpr
+Kd8cBtlaW1VPUy+h4YWhsTQ5uBxp6lnO2fZcf9L1wY+1oHqWzdxqZbfuqLuyGpWtaTd9lOLAdku
RnJtc6dpL6Nortq9WYJdIP4ph+85d+iVN2Yfsn468yzqHcYb86MZEk+wUHYJdSsju7zrZ3OwPWug
DMo2rgO3hemIjQgWkKLiS4qs3eUUBN+CQCfN31gEn7wkbU6QmhFnCuQm5uVWkQWSaFngGcdqnhbk
g8Tjla/Xw2Ywsl9GH44QhWDa36ZGGCfkVQauGCzczRGPEF8bakj9PgTlep3aZWXvVFBwXwvex3bT
dwrYvLwuu3mTtqbyxW40XkLRhs1LTUw6nClO8AIyVGlf5YVREDygqLgrNeRzL/lo71UDflrQ83vd
LNN1uOa12nzPRhmoEAJTHSitnfn0LUZncaRyQBAboPlgFVtS2a6MeCiAg87KcF0rXXiHdixPPLWV
5kMKvJUy41zAYDe5ahAXbI/NSudTMuhliiOwL/h8F/5cEOWVLgB/fyzzamsUAVEpMSynfawgHNhK
YP6dy8o/JrBRlpCKrKjajRVG1U8zG7vftlqxIyLyM7t1sNoQZFz3yPDTKQZT3bS2km04NtXGptbn
2mdDhAF7CTolvUCrgENvsGoC/2Xny3Lm0LzH3y5E3mynmKlZDln6uar1a1vg8CCBEWYJO5JIy3V1
rU7NatSc6RQqsIrzEIsQ5xjo8HVRXk9UkVzfmowro/djOiWkn9iyHe4FkE1vTCP/MbIK5VIhY+TC
6QL5sAS6UZiO/Ou87gkW6ntjX3Rpu4+X8OSBVGo2ER3i9RlQX5w0c+GW1afT59Qj9Rv8pZia8dcQ
Rknl8PBcBiB2HvxW9b1Ft7/XrM68NLVZA91vilvLIQgi1fz4jg12aG5GrFt3TWeFZ7RQ7ws4mOc5
0HM+WyZ3XSiWozPU/Zg6nqmn7WZQ4+6BtYbteD5Vf34wPxhqdQ5VlLaqiphKR5Mr4UUIcvVRCVKN
8kZW79MJo8RcVk8m2+PPp2f6SN0Bgw9eKmEbxGS9HlHfNHws2IgDfW+Hc0UNji9Jqq0CauPMMfvo
TCJn5oSN+tFeV1Znlcx1YukdD4dY9jkzpN24Ng62PVW3sy6d44NxnEamLWEfrIocDl90s46o35gx
HJ66oEnKzvOBAPD6zAn+SKXIpIPzXyMtf/5m8oqshvAtuWs0xMaLUPrFBVnGM+JDiXI3AMsFWCV8
On3Hlp+/etcpa6IewEPKy/7a3ngzqOgGPyzJG/ammZzCSZcJNMq7sLzRfP+cBWt57N6NhQWJNo5m
YSJeXWCdB0XbyMzx/Eo3fw0OrRPPEK35WICuJikoyp9CYsu/6N2s7UeyU55PX+uRp5PSqVgaBppJ
Q3RVxh0sn223Tt3Y0Af5DDKVkBkj6v9ux/1/eNGbpF+Uqm+m3ntpX/75wyWk/X//r5vo+/Tyll30
+s//DS/SYRchPjUwbZnolvnb/8sucv7if1SxJdJL44/wfP9XqqBh/KURXI3cET8tPR9e0n/QRcQN
8tJQrOa5+vtP/wRedPg24Amku4kIcWnjYd3i7w5fQejoNJ85EbhLTd912mbstnauRPfsQOtHWVvj
mULt4epCC4tDNnJcypgOhVQkUIcDiibnCNSHJiWvFNArMBev0ZX/w96ZLMetLNn2X2qOYwACgcbs
vRoAyGQ2JJOdSEkTGEVJ6PseX18LOve+K6Z4xacyq1mZnTOQxGQkgECEh/v2tb8MBZ5FPz2Bm79f
s58BSH+zSP71+lkAzlUUjeJHsw9KmdUl/uf1RTVYNO0Ok7ClQttAx2tlBpF6j+GMgjeGJ2qsuryI
jVTTNqEzqQnNtnaupg07R05D8wDyLI5AlWteoCXhbjY7YXuWNrZfBcd5D5L6Eu7MgvZAcOCiuraU
FRsIjT7221Km931nS2WLCRdMdqU3MwH/DvnePsqcMQP3yfFlA5hCK18mDRnNVpajFV5AQgRN7+rq
VNY7WptluC0Src3g6JJcR/pqz73X5ihGVse+vL0pTY6XtIxBMb9KqhDbqSpuj82qSaT7fCqxrlpC
6yaUcXBVzVb8gmfSEHuF1HJI1XpbzZMfwGg0OG4nYUvMtjhpVp6yRA2uymVKEWbGVtrauK113Evf
DBopchd2eWlfytwimlNakY0YkyhmxGY7mTU3hun9EoYopD6xK3dEfKOSJ/VxmvuM2AlXGL1cDY5y
7WhH9VTNYPVLu1VdI9UWSNOhbrZy9tUkMOgtXzS7MKaLDF/ppCIPYeMv58NuLMePdZSM9ZUMlaJ4
sMcS5h6UVCkHsEe1OqiPFkKxdl5P0uTm6LUlqYuvxEiXc7dFlVMqjcvxuGhwAQgUAUS1LevREdAy
V3D1gfMDLKZT19Vm3t7GSl5bmV8hUQPfrY5BbpOtNYy5QuodIdK9sbpaI/KOu0RY+WnprV6FHlXU
+VMIrH4hkq0iHUspIvX2OUPTWTu8efY833IBWI36VdLizkGa2Gib2pNVVGYgLdVIOriDaHKu7yzR
t/lNHivGiXye0tKhFw+5PxlL81SHiEMv6qGd823V6BTQeI4rZpneXhDacRMNgAlAHPpLZyb5bkib
2fYmzQpC8nB587IkICjJ3fagWhe1EuEjHMGS3De/jdQwZ4WuD0/KpOJqMOjAhsgArv5MKD8KjCEs
GwhvXzpW7ZrFSE7FIHHprIDVeCfGdsl98rxQrnD+EidUOC1Pk/QidCoz7sXXUZNjdSDOkeW1Zma2
uMyGqc6O0BcjrGcqdVbIDRlLNN0nomtb3Bfr9UezidOBzluhX5sKTXYr+W805YYO9ED3UzNN1V0y
V0PpxiHCiW9qmRnpTmI9Hh5pFAO23upa86Xte1KhyFemfdxVhnqolHgIKjejqBcuh6YmlO83LQZ3
DcjDwFmwAwqmTjHzbSknLEe6lJroBSJ2K/Q7Qg3tosVvhMRCX5FCpcmv2ukzKWF3NjHZ9INYknmL
dOA3pByVAstIWbfpNh96jNOaBJT2KuVSt2FXTJz045HOZrwxUwcrIsQpO7Df40OqhXp4FfAi2xey
1nvtHmQr03ejZJmRPJZlMJk7QfUDcLMwCmgMn6YCtSupLkcbuivTXt2q8dhW4t3cJpISOsUbvosJ
vdkTCV5Ol0WSqNFe0W2MxxqCKLyvDBNoMRVEHWehFL9MnYrt9Rw2maA5Sl3uIc4P0VaagLLc2i7q
Y7pg7wTvf5TDZsh7Ofg6G8JqYxL30MfjbKRLMpKR8WFU9GkkJdxlJFRcvBJYrD8hpK9yhC4VJlPL
J8pghnYXRNpi+wUtWXP5OSpAo+qfNKUIHeYlecmIpjw/r2KsaVxKWHppbspusfvxa1gXRVvb3mAE
5KC/DLUMYlAeGNdBrv5KaaTN/3Eu+5+IlKpvxT22k9+6q+fq/6wDvJTkNrBh7P7z9R8xEP7H+GtU
8uoPm6KDenbbf2vmu28tE/OflMP1J/9///Efcc7DXBHnvJR90a2/LYzL4ud4B1HKT7vzL/HRPV/9
VXz04+f/jo8M/S8BpMCECmGpwA/WuubfbEch/7KQ1XB+XcVGJn33/4qPrL/AjSAM55Ns8+ZPAZLg
90E8YjE0VoQLv/hPAqSVHfAqiqfOS2jEVzCJwqh1ovR/HUawFjdTAknXi4WSh94iUtDLUaCKb0U2
j1iDilxPPLZcPX/WENiRWWmTfivsMIEgKHFZgKrTYYAXmDg4u6Kz82mTlxNJozRXixziNl/gOOKe
oXt4udovNkfIYDs16bhUCJlImhycXmFDAR49xHJPejf4oBsW585paFT4DUzpikpmbEZW5JbreSr3
HfYh2Baz1tXFi5kXqFlYwu3Iybda55Abu9Zyy+jv6YKiHdm1527qcBIwzWzNrpVh/l3kzTgIz6md
dFP3rB+7PLP69m4KauC7eRJJ4ddNo7MwIU6a5Heh9cPqANX1U3rVO1Oj3tiKFnxJaH7XalfONHNO
bj8VSffjOFLszWJFYM6dhS+iBkZW9zJnaOwamrW9AA7PlTn5HIbT/JAlZnuqexivfaDRmzaFO6vQ
opdWMR+p014jO3CHcJKwbrqLWSULP4lvfRzd1qwqsdcWGXtOj/SpqKmvzp2Te/Bkkann44clahtW
qBZQh6OJjSxJ4eaOcsnXesI9lHsaV/UVoIgDts5HELzPExbKFYFZER3T3PSp1vWeagcYS1WALRsj
su7MTl46YQGL3740QDIvnbGzyhQhBH54S1o9zkt9VXGH9SuFJNphbNrTMkfGQEqWOoM1RrdjWCTb
MFsS6lhdf5im9noJdLltQcW5gex7Evlz+nExyunaRPt03Q/apdrhJcnECCyMJVJ5P/IlAUWEj2YU
iV0TKeltrqMAHgCEr6Z6u3Bsmot8muk8pIzqcZr8gCUh0NAESHyuR8EFqq4Uv4ngQBai4YOtfpVO
mYmbYSDUSyss7skN+mTpH6u0CxG71mt6HJ2mZ/ZTVXv2UkUfKA6WB9NElK7Ntb1aSEVH1flGHjNk
75fksQ3QodQ3mstx9UhZLE+oir4Zg0OJ5UyIhYvcgFc3HrAUU8JNpWLK52sjxnEOE8G1c8ysZXMX
EwWtHVvFdmimawJXk1p7kbkAfq4HgXMsz572Dscrm6jcSXO+G+pyR56584kISao4xgctwyAxpDCe
U0G+abByQzSrGZ4WwWnBIK8k5hHNXqbVAEc6x1UqY5PmLyHQZ/1yDArKS+TUxBbFjQyA+Zk3vRIk
yl6ttWtRAH1y5jDBFy+uvmhFR/BUx1+aKTXw/IySr1bVkwTtjOW5RWR52a1VeDQplCScND4SvxhX
iNHXUHna4cpQZy6mxq1np5Q9cPzFzWSpxmbbFn2EH7e4StCWuGaiBFctXB9Pz2fpc1XOjR6HxrBx
EogmW6OdnhFufh2FVmyrLteuAaNkxc5A53BZDoQySVaQIZ8jPl0XdDyNI9jyUVFC/WCFuLhfLCSC
KbwaEs5rt0/0btwUva6FW13QOEzvXn0x54PkZSv6npXA1mt7td4lstPTcOgvR5Ek+Smvle+a0p/a
qPpuBibKARErpriZy+6hnQbbj6LpIbUqLEX6ZT2VUFaiSmez1l6qMjiEDQJDq8iUL7moETmYttvY
5T7R1NFFMZCrrhYU4qXFno0yWWFfT0rjXHFWvkbMkeCT6mSDi/PoDVieQxPjuYll65H1nBgtM07Z
gNN0aivg0mYH4PqAVbmi8jRDk9RqJbTvBT432DdR04I3/q0Z8+B7E1mfM0fZiAFKtyNSVLJqZW/n
KXgC6H6lQYDfT1TsP+gFlWAKePWejPd1qUmBWU5plMJriX6ey0ApTmExhuTf89hvjGKXFskNWltM
3UPCHHBj3Xagor5VeuyD9b60iUobnBCRTeORintRJdEZpOMR9O4VlagVRYSDGkVC9UmrCeQMp40g
7oa1PIIDxTSWD/b4xN3jr+XjOMAf2l0qJW48Su/3dkQBpVUvhFHJ65TNcl8FXeubZmSPux8lf3wa
v0+y9lhzpL+0bBhUPnOsM637QESfZDB+tCS+WbPziF/TDkfX7TTUFany9hKRu4eNwL53zP5jngSq
i1vRvmgu5bKfnJLKa31K65nddGxrT0jmflk/ho3aHcNgotJk2s4m0qvj1KaT18cvrHR46CEuvJoI
Ie/EZIRfxfAtA8sveKt1V2nb9AYcyQ6a4a3TcUjWposuSC/JtEe+WtWnGGI6BlSm+lm2NZ4dxWUW
iTvTfq46OVyGauJPbbNrluBU1+2VWvbtTplpljWxONgaWlR+ccL+VFnyMEbaFdXDw5xkt6m+V5Vp
S1nBrYMDfHRvEgVxAHVLdbxS4v4SX9DeKzTlwzzLa+LqU91FuRdicJbr4TcW3zHcW4FZeLqMTgCg
sm3jJBhkfa+0W+rYFPezLcHB0+AsCmVqTtIicDZOhXGlFacXRh5TxBrr9IVanldWD7r4Aj0ZgLPh
NslXTtvkbcoTscFWnUZPba6Imb3JILAowofYYOez8XPpO+TnId16mFJE8c7srhvlHs/6p7rfxzrY
eLZq6u1+uHyzTcVrcJ42Lc4cUw1xedzhhnVtLiw+n5c2Jgcce5bJ3g7Nw7Kvdcu44pW9IZ70MqgE
cWPv6gVnjH5kG2AxJi2QttVFGA8HhCa7TqvJqLxkjTzZsbiJaD1KifpzvWUaVcQXn6RymQuDDola
1QgJen8ZnKu8X1fFpzSzfBNMauZA//kKqYZ1So9vehw1rTg8QPtPvIaWjQYfH87hG1upL2k6nzCN
Hjkql51T3mIjCirKOJCL3kY68cfknCo8tds03/XmTd1GWFuFWC65UaJfFWUPa2d0mCuqXt0mzlpO
JkbGl0pSp0QBgH8VWfUddf39Ii4kZ8uJGtNqyKZhBThl80uF7d5h7JGXWcF0odnyNE5YGpu1FnQ8
7IptOFzaW6zS9b00xuJQKhzOw5m41O63MJbaq5I27iMb08eW7rV9UpVW7JKYKrAdD+LmVh/ju7w5
WVFS7oZco0e4Xk66jcq0GY56t2mEPfu6VaqDi3SBJbJM70gZVY+TcIadiZmOl1pD5XhJjYWc8d2a
0xvHwXuIj7ij4fiYJd6HRCLeLGW/G4o59qKZtFzaHBuIzdgnzJe4et/TO6n6kv2O92+fZRclWRfs
WsZqw/+eTIuPRoEZLk3wzG4Dezy3MQl7EnXCK1GPniMdU24recL1hvBwFPcB3Ioodi5EHbuz1e4N
mT0gc9tiUEWDPdW0RLcfjbj3nbmDcKhfG90tJ25mvCAr1IttXND4X7d+rsQeyahLLVZnni83xsXA
dk/fHidtarCVvYvjct4uYbcJCI6xNPEc9Ny4K+6A0vpRpmLsTIg35oUf4QBeKepHERNrToju5uoe
v7TVNW90FUt8aNXmaf2U2WSP6pTex4ny2ZGYlQ/dnaKp3zv8g0anTsAD4HftBAgO6tRwOyKp0zIW
99UcbGtANsBUr9RMOygiP1gkPucILZQ66fea0X6YVNJI5Zc24/WC2+QqSX5UM5MZYH5GRfPJ6cdP
dmNdhb26MZdCuDFcIQX7uCKuPkxlcG30Enuu0ATQArq7agq5oTtQfBgtueCnpAQbaikzn61Zc1dp
2aDGnozSbE8z6caKFk+ltF2vZrozXY6SB4mIWi7hlkNB7NXTdEHy/HOHwf0x0qd6hxAVtZ3Y1Fj4
ZYg1e7wskZDdhsHBKcQnO5iOKXOloyctDyJCJHoUCpKpZtY426S0MeXKXSWvajyop53EI2ZOok+L
jZhCFnOL6EV9JoHvTzo8PbQxNqtjgk7KCEw/ar9HnXEordJXaufZapUHJ7Aewmy4AB9H/itDE2BO
X2R6DBTdcY2qwYlci/wick5mMkx+7pAgEssxoUQeLlIelDFNjuZEdG3IakdPKqsQNlnLjiy1jmmH
/Kji6eRUeDnq+dYaK+sQlePWsua72Ir3Gr7zS1RcBgiyAiIVVplN3ZafoTdsKnZ2arQb3Wp9C0Em
NoyXVSAP0XIq1cq1jI+AZDei+06L4KZfilsSct5qKVWWDcFfR5sN7nPFSc17Ny+60pdExsFIVBWq
t4tu7kjI7gx2N1iprpJ2Pi4cn8usuVJM5bHtThaKj1pGVy2u51r4TCJc96fZwRgImw5SljiQPpaD
wPQ7Y/dYUiV9qJA1x55oKGy34XXSRrjFx8p3U0wb3W7QGTQ0qLfhfDS1SWZ4vXGu4vBSZy9p6Bj9
ZWBJwjw1LTnhBA1CGywK7OTJouGLhdCYiMX7pQxesihWSEfbEAHvotJBDIeuxDEuLBFw6lnyWf2G
3bT+oo1deNdEBWawINnN56hqcnAjbW4gKu3y701QsKzXFHKvcmAH8z36MEusdKq5vopGJ9mLjiSQ
j0dTkXpQv2qcQ1VaBjjaYP89cIZTkFxpreklpmhKjyireVY5IxLlRXYmPHK4BlgA5P6KW2JMtx61
QqR6zIboc2aXOYcSeGsHIefB9NS+N9mtMz2dEIG1Cq6ndd+FW7LL1kYlZ7gFEaySiJaFjDZ6pF2b
WLM8IUESV72Ov5GgNxbhVK5y5s90AITupMxzs6mnAiskgmQILwb1F5tkrknfY1ZSaFIAKLtV3tAC
oZhFdSy4uURXA7oMXxHS/BC2i8XSLfvwWsaDXfi9oDbL9jc3H428R42WN1kQwYbvkY5iHhNeLvY4
dVRZk/iaLzY+ACiqLke8NdGU1Yt1T0sokyYeihQb4ip9SGvsvhYnGL8rUhsrf1Gb1aQ6KtLYUzWV
skjWrieLcVpTtzKjW3NbGxkBnF4aOOcsBt5Sfl1baIxD4Ei9b7FgWAiZOG5yUG7MuyCr5IOdLMjT
83lIMler5Khc0kaDrVo3WdLctuTHG166Jac7f0EChIoglgD8KeWeDKNCzBz0vXWy62wizVSV/ZHI
0ta9RbP60gPnXZJrsudsXcdHiXgo1pJ7rcOgg5DAoUOxistlcZGYh88xqvNHDZnLqghLY/V+HGW8
rnqG+mmcQJ6T/06a2R+V5aWMgaF7Q5rHWERoaqGs3FCt+bup7X+zof+hrf17/97rZt88v0qe/vjx
v5OhpvhrzXgimZErRwEvlX8mQw3jL4iMwCnMtaJJ3xlpyqJsuuj//odw/oJTSofPmqBcPy7+X7WY
4jPVVrQHK5Pox8f+JBn6WrBh0WsLbo5TsL6WcR3sXl9nQoslseak1vVNDpEmOAytHh+jBJ3bbrLx
w/osy7KydnrBnv6evcxZ3fjH0BRzDTqa6ICjbH42dL3EWKHAJTSwfPaVIpkfRmNoQSypUfFHuhT6
U+AE02BDKY0qNZZCa0L4J4nIkLeaBFwx+9GYj9u2FV/jsZm2SxaaHI+76joKk/GdTuPzW/tjTI2x
BN45a9b69ZhSSaepzC0iCGNGpC2m+pvSReGTgljyGhn9ndnYxjtjrr/z5/r4OiZeCGDsoCUatDmf
jdl3ltrCH/aNKuSQERA6n9IZ0IWr0Gl0nzdhefvTPH+jJv/WiAYlTLqnDMR2P8DrP93ZcW6XJovK
2ZecMY9CrYlmrEXfqrUYH1E+9xd/PJ5j0EBiWGBQYCmdzZo2S1p70erZb0R4jDD8tWkIvW5MXLKF
qr/HN37jGQKQgcu4WjtIWu9e38+mdTAjnXRK1phaeOU0nzQlu4oxP6MSKnfCjv6ob/HHRIXyDLqT
ZlT4AefsEVSlIU196ezHuvmhHRLnIJc5f+cevhYR/T3IiiSHp6HBsXbO7qGuTPg9tewMS6AVod9y
punJsNj2/vfP6te7B02EBY4bh24QdMfru1enVY0kQJt90tFLd2E2+RCfhFnq4bZXwGdsyD9F2XFJ
2nyS/p+NzbJqAG3QLFZPALzniAo9T/A5RwfjD8OseDQldB+0CCN0TJ84bMTFclio9aTvrDPnd3Yd
lW4+1mYTsyHjvKFvSZfAisJo8eOpCHLfINPZeBFJzGX7+8v7ZSBWMtZu1DfgKrnQs1tLdbrBo1su
fmdRFx+jqLjVc7V+B8vw1ijIbVa0N5Bq9Vw4aNnKmGEbpfq5rc2foVS2BDQhZld/xw3UOMNv5RuL
yPlEsej403Ea0OASsyedv2ZDbeK7gVTZl72ZfsX6CmAZUpYTXVj9sWAn8RIsC98D7pxpahEpCphw
JFrYR2mMphX/9fy0+yAL2yRFPIH9q4mgOt1Y7XRh6mLXKnI3JqtjZY+K+71p8sv1wv3m+QGCwC5m
fUdeD2z0c6soCFjoJBLh5ZgKhAU27UuVXQzGJjTKePA7qnx/ptSiJou9IdUu+DnItaCpvB7WKpxh
RBmlAhptcEg2GrHg7JsEcz15WVEq8TtN7r9MH8ajTZmy5WpJwlLzejwUJqNaB1gChfDL/MzEDD5w
0uSdV+F8B6J1fyXFQnuhjZKBzq9qwGiOTmgb3/VZHle7khsAzcuFQuJ1g/x/eWfHO49b1vEE84bV
ZcU/n7NKlMYoia4j0D6R026WxplC14pGcklxx3bxpysKoxEaAttZAzXtnL/SG1PexdSJ/NZS033T
2YGLUKZ5h7bx1jWZ9LDzFtIIjYXR6ydVxRR+lQVyoRVU1gv9qeWLkbQFCXFdUfzfL11vjwXLmXcO
uoR+9rw4KE2VzGA5DWqQkcZp4ytp6vFhGab5nQn/ywRcb57O4o9Oc0Xrnl1WaKVLYi7cPD1MqqOd
Gq23WHn7p6vkOgovFchoonLkna9vnk533djTBYv571A+DEWVHPIweQ+M/NY0/3mUs2sxKXu1QjLt
clNXKFxxs2bRY7MbYe6eKtF70O2z5nRWxx+XhdofMA8NafbZc2oUI6CHlpvXwDT6UFVJfD+GpTim
8ZxutQS90wrC3Nppqx4aQdEoHXpBk1Y/+kkqt2o4pO+0H6wj/hzd/vhGxGE6IlOmzg/w7k+xJpaT
pL1W5LjVDvlW0TQMorC82LZjEXmN2n9Vx+Y9wfUa4f0yJvyZ9cQFfWxVpfx8cujzYiknqP3+hP0F
lUW5XDigJzlx98pjKMq7MOjHqy6brN1/4zWRtAboOnpVNozXA0cNNr54VVg+olax06ps2cQAcDAt
RJv6+6HWdfjXa/zXUGfrNLilDNwB19hH43QZRdodDbPULgoKb5rIdyg4l/s6VvQtTU7lOw/1zXdU
ru41XOQKFHt9naXTCnyUeahNMsYXuBiLixkX5P/OovOvUc7xJygoUbEOYMQWMUxHo48St3BwUZWV
8Y8kyL8NZt68oHXJZkXAKebcEyVbkDoQOfHgdGe4oOe3/GzhJ3v/+2f25rwE5cK++qPf4iwAVPo4
lGHCbUOhWBzozrUOAwippwm9+jMV5uLAeV5eAAnS37mVb49sw8oAuLdO0NcPLLILdcyha/nZmMLM
iOqS/l41VrayL6PDVNO9jXp52Y70Z778/qLfurWEvASJvBKOPH+KS6yiO1QGhhaxdb8URnmI9Sn8
8PtR3tqgfh7l7NZSIhppvYaRrlRasg2U0vBqrW22lD76698P9d4FnW0dHeUAy4548wpraPdJnQTb
tkMQ9ftR3to6Vt0cmQi8ISBrvH5iVoHLW6VzQXNdODjRG4PX4nXva9YQJ+5il+07U+TNO/jTgGdb
hyoaVXYxpi61mWUvhdQzPw2y+LEde+H9/treuoOkr3CqWU1dwcW8vrbaDo1+ctgWh6YRL1YzzPuG
zPE7W/xbF0Q2BQkiVAIDIM3ZKK0R1aHknU4NZ/I47gZHvUJ1V/L0Nr+/oDeHwn8Cc2y6SLQf2sWf
NrmG6lxUlTAd6wKJUpwr5Verl9SVab18J5J9896RuqGNhVj2l3mBjnhpOBRYfgc920MEUW1yRabv
TIa3R5Fs2SgtaU48m+O2gxEVDfb0+gaVpN/Sri7ncvwz/PTf0YrNWfWfo5ytSnPaco5ReEJzA2Fv
AZC4iUWZ73//cN6+Fhu6N6dujsTn8yCw1XhCtuCX1CBc/CB0MAjJe2Dot0ahS2HtQOSsyaH49WxL
6a6lJMG1cFI2XEcPc9Z28V525o2JRtKVXRfyF8aR5/j1VkdsmIyV5juUryq3mbR+2gQzDdsyCELn
nff019HWJBA+Nxy5OXquzu0/x1GLNOArBHikGpxD4q2pCLMmikRttoe22xbvhDS/3kKJFx7HJV5Y
4NrnBxpNj20Eo5HuK02ubQmlVrML+z088hsXhcpuDUc1biE78euLau1ehyKo6n7Z1TAMaqsSjSub
EP1ibadpuvnT2WeSKidPQTKN/sPzZD39XIQUKQXKMlblVxJcM2KKYhrfS8f8+N6vA0J8RNecvA6v
gTzWWexZ4dI6V9Tt0c3M6fglKGqztjaapajzPkUlMdcu9BORPhkzXJYLdRBj4w05alEX+i5nCc4C
/AtNLVTRtyWH83rrIIdz6Ee3ncTj37Qi3wYqzIINNvFoRIdBa8TF7+/Xr4/HtEBlw62ALEq0cpbn
DJskLbtGrN5ivLPUzLEc8Hph1PEWOXZ59/vRzndZm05z/DlJQnDc5PU9m+E8sYVzDzCvAq9EWqly
Jf3U13T6+HSnWI5f2lOQ/OFbxZj4UK1dd4j2yCWtd+CnzaJvUfVnBeIap10c+1iNQmikkoSCYqov
6Jf4/SWev1U26VTU95j6kc0hh3S2lEsnnhCOj8i8kD6SiFBN49Mqvnlnlf31TtqUZI118iH8ISv4
+qoUu2iSEj2+r2QW/pxmVlnf5jyhmC+D6jMGQNqfGXUySVZX2PU/9nhyEucux6vqn1wxsLmyG5sd
AKBkX410x/3+9q2vD1/95zeL4xy/HsY2exU51XOsaduM9LN3UbmB7Fqkz5lqKvXOsgle7mLwmeM2
rNUpgNMT9B+jhP67qNfTU9bk9gmOxLQyQRcBPAt9ouKHZdTd10kaPC/5qk1qlC53WQ3Lj0saHgFv
PdCubOygGiO7N5JACGalE9AkQGRumsigCXRpDejIvDxGgDw2Vbwk99ietXfIV9CkLFrUhMcEK7vq
OEq02XTwQDma+4lCXapp83VhNWBQOjPOH2TXjxegX4y9mrH8bWIrkU9D6NCvH9TzNXDzb5WuxJVr
9+hNG9p8vtI8CGBda5PP2uy0xwqW4c0IOIp6FVLuB9HHaF5E0fsB3wQlImZYhpy/pFOB7Ks35u5+
crIS9dMwF4hLkkIL3KFW4CuXI9xA/NnsEGVTOuKGSlGeJvtqGaQC0LxCNowYewfKzj7WnZLjHSks
WjgV/BZq2S3XOaamG0v2MOfpaNPdualV4XL6ma/E0Jfb2TBSze3SIF9cYeQIbQwIfm6sBO3VHOaY
bzppoX6ygmF6TAwyIqmuS5QXtEOOVeL0WwXx/jdDHzAkQEIR5W7Ux6MLo6L0B6TXuyQi3n3sKgvh
paLJ9U4V8H+u6Y0cIw/pwZJ7eUgmchuYOfJlO46k9STo2sRZ0KnVx7E0rI9jNMrCLRUN5VEFd/M5
Swp05aBowu9ZpxVHuoXD/kHRMqSNkFhsu6TShZ24HiKybpGTwEuqxm/5YkXaDUZlLYqxRjdP1qw5
SFqdfHXjWFKDhMFk6tWW+hXlsWTsMu2qFr0+bOasqXZBmBnoSLKuilwYJLOr54FmIn/Ik+GgldFQ
nTC5kPLCymWsfh36PK62hVNbT6mIlEOjdxhw9PhDPulTcqdhrefPiHA/6jT8526rjBYqpTKpBPqz
xci8aSidl0XrUhBl2FoMfRbRCKGF6RWNaMHkWkljeIaa0W7VtLAZV+22OYKbaFE91UVMh4qHD0g5
eV08z+FuNeeUbYjElubEYRtbSH5dBHdztTeqJcq3BRLz67CExYQqcGrRT9dtdd21DOaNJgIMF4pa
nPkJ/MbUK9l3Z3p741TkdyXHGHItUxik0wfRTxrv0ViVrZdktm0C6qrn6I4NsseWTh8XubGcpEru
4L8AGXMxBLDpTw6NbChPCAKV/DrsWrTFHrdDR3EsQ0BiS2dX0oWxjUawL5r2sR5BlXpWi1D8c6Gm
hdjR9ZFaWzMJFYX+jK49KebsKL7GutQiZgtnNaLkWaGZidWYmslgtcsAXMiiB0qxOnBrvR6gOgRm
kVgb+IEznALWeF61tEYij05f3xq8qz0SGfT022K2qxt74E3aRlO23ITOgjgoMFfHCYlUbKKjOzS/
5ki56Ee2TAclHcsYolEcnyn91ivArArnuNgItUf1Y9NdYsN1TJdHJVTWng5EWWJjxeAi3TGbUFBX
SbG4dlNUz7RT6ic5BWPs92qtzH6Jms50G5j+l7Qgwjm0xzHdg8uylIMda+HXsGH38xsMK2hxmJMJ
hSDTmqbkIhmxdm6C5QsoL1V4VWEPn4ZFT60LI9EosihlGz6bbTQafl6GKuXWCJ2Di7wp4ftqIKLM
BnihK+pxVFDsaUq8nemsuhilpUQQLmE8ud1UmrnbLGqNMEjU83HulqHwGiB7PYQ8AYGxUlthelVI
A9tEv6A9JX5sTom1t0ZtNAHFCHK0zIEcJ5RSs9OtmsfWZTrHswMhS+nHDSSmafQNY9KforB24otO
xHDtJzNITBeDyfm7ilgi2g92lU6w1ELzkgYWtqxBVqq+Efak3eh1hbpXa+CgscpG1vdeS51rQidh
7KK4l59Ms1vQrHUNZhLVRA/1zqjaofT6smAdKRND+1aNMRb2Ri6rT1lemFzUCNbKxTLOsraTpXVP
Cy3WKNFiGq92HVvHbVrFWPcZ4EIdJNyZQHFKE3yALjawUUga5VclLS3TzbVxNJCRdS1M6TqIqwut
nEXrAWs0X5hk9DvZ7MPaBsAOV1DRQNp4C8oDOPudkSUX0dCI26hMErmNaiVXvXosp69lmbAG2Sa4
1v9i78x240bSbf0qB/ueDc7DLckcpJQsWYNl+YaQJ85kBKdg8OnPl1WF0yW5toXe53ajG91AV9vM
ZMb4/2t9K52bYABzBP2/SuEoqiAROPPw9IwlyE7THhXtRrfiPDoyGr44/I02+oKM+GonAC6A2G40
ns3Bdb6opqQKvKAv/Fy5LZEn5URC8cGiwQycD6c+lKX1PKJaFYCIE3Z0ZXlV3qSlGLIf0nBXCICe
6oM4GlwMG9IvpnFfU+iwIbmV800IeU7C0DKoZVC5I0LA1W4TJhmV2TDpiHdw0tHQ9eOEmctMh9ap
a3ZlJUG6uGr9umUs1h98MHGP2VaX8x6Bu/riBlt9VU+NiUu3FIyPqcvbH8bM2piIaSqij72vtioJ
S6y9iBrHtgGXOqk+cca1gL1oFuxvCzrbLInaSDmpXurAOPSaEKid01WyO+h+IyYGNnjgJaLWfEWF
X+jsE2zMLR7ooX/zQDU4JxkQXICjoRMQXJ1wiy4LE18e/hIklAlTrCyTZsWgiAyVdTYhTqOALhvk
TpXatdV/KJastuOaCkPEEaLMI24TkaePg+7NPZBVUL3Q5Ib5M2hL7JyLIE4+1aPy7Jds1pW121x7
rD8QH0rDHl1xgaC37BaFDjxvHIlw39vqeeeMfVF9DWxk5N+n1fAzyo8BKsuDq2CWjY/cKRs8byqY
ZqPed7O55RuZUblbdR9HTNh2tl+8Cbb8LgPISZbAYFgDlZeazPsBa1lg9PPOFJv0zaT3DcCgKZjR
pfxeNoVdfw6szoakO40eRjSHA5vLTBt6rGOtr/W+6cohS72pHmcs9+0kbjK7qS4dPgBaUKKrtjgb
3eYH6/WU7wIJOS0RBXbyeG0pQ8VLJHs7HkpV/BirPINOhqD73gS14EAE26CY0mlo9gUNTghoM/9L
ygS2r0Ea2myqCz9o7LDw5UknOAhdExtVRXsQzcOzy99t7MJCGAdHTos6GO2EYjkEEMyxYPbqcJe1
q/pIkIDrn1acuZ8X3DjQJ/PA6tNm6zaFLL8erGgvK28d6Cfl033vtNW8QzRW6aQ1QsgAODfzSzOH
B3Ex92LdHodhKdBXh64InxrAE6BWcVa8LGgBMaAQ3gM8I1oItKjnFqqGAus5JGrT4f3aYIxKeIMg
9Qrstdk+XwvcfY6dhXPsEGhOVKS9RHe51PKDLTBLngDOLSdUMz6ee1Jin3XtOM8VeLPioRJdLQ8k
mFc3xTqyYg2ynC4HrRRpd6Bb3J0RNRVHRppdz0Gz2m1iU6/I94Nl9WDY5tDt9qY7hLfI4JufVt2C
7GzHcUZhHWweR2fHVjYMqWC9awLRfWVFtB/azsKn5dnZgFUQp18Qo7qAuJpvvkJUPRU/zyoL99DW
hJlqY8QMYhTg59JMwE3Q1SSyHTq45mfUs+/jzxgA3g71tNyCOwib2Out7Edlw2nh1OxzdJd6q3+s
IdvZri/kcGUum+6S2bDZmSFb4UHqM2u4xCHLsXAZnUCQLEbMtlFTL0odqwIqATxYuLuaK4+Kx7Je
Pveb95RtGpR0k794yhl2Y3v+4q4/jWCz9PxzkqKOVab4m7NmubGCtbwZwvm7mKIypdhUXa/YWTnj
jGSY12w8/XhbMNcfhFrLnzAh7Pmi8GfywYJZ7iH34u3mlGBhJp6ITYD2OO5pqsDzrXPsjY7c2q9z
s8gnUPb3KxehIlZYwtFZI+UMYuTk7mFZZJdW5ril5lBKWC6+DUxxzjGNcB7nLrPgLbGKKrtrVWhq
9lVpXYWZcbFVYZEqvVoPLvmuV1uNNXiYdHgdFoHc2zqKPkU0IE8RZ4RkRMev49lUxgPQBeO5devu
XonZ2Jf24D4Mtlo+LkA6qjiLyi9d0VIF8iChyHglxtg+/2xYE7dwuyw43x/KrC1iFqzgKQ9HdQ/u
bEsye1s+uB4y6k4OHKqgKMa+1z5sa3e0ZoFoOpy2K3vxFwAazOy42PSWLJjwEo4+c7KElftUSgDt
Vt9Wnzd2kN0ZqIFrSHaJh2Xw2jcolTA2bWIfjYyv1df6HiMv7gMc6JdKl9NFQQU7huN1NW3NKejc
wxRoHaNRhX4IzpCtkFJf5DdzXCuU8SgX7CfyknEa94S19P1qP0Pc8akANtUn8maRePu5Gdxsxbbs
hzWEk5N1jxqNPJ+9LtNa+8Mpc6NLg27MT72M8kIt5ecICvAHfNJtAq1kBEPQqHhtPOOpMB15pWF8
PoSeO91BvdX+HthFw41V2eYRS/q0MxmKzraQaFMHz4CJodFq84I2U/80zJR1t6bDEjIZIdQXOZ64
hJaatqsZPZeSnIS9u2K7KcbIj90WI96WE7GoFYBhBHv+qRnb7WcYGs6xlg1H6tou04hr9KbML77w
jbsmqrOjnU/GqSoxCpaCckRcGGUFFTO/BTA83rqNVT6UpY+1c5nr64IMmQvqEutRB4K1bNE/ZpQa
+zZbrdircIhSj2p32KenOAvH+ltWg23paTtCu+1fOs5e3CycIK6E66bjossT/qryxchbOOJebV92
xkDSDsklBYgWn3ccmg0KWbnsK46UTZK5BukiMNirfcWlPsa+l10gxfq4RUN0chdkr4nrg2jfto4B
3NXK3hX+4qeCvsSl2XXGpfCty6VR2YXrgxKda++TmznG7RbCrsZoLE6eWZiMxw23hQ976AO6lTsW
jOBHW7nsDX7u3AZ19nNyx6eZ7/DC9aMfktZr+i8AF4smBpPs77y6Gu/trZ0um60cjo6pbptuBqAN
jokfVGYVamNc1cgxOHa5k3ouF4Ih1o0b8IqfSieOw02EfQn2K4Y1lNAxF/0+Y5S32WfL0TXALPPM
DNDzSB6VDT0C0DyoyWMjJFs2sUQTJ/RyWIcDMNNlTTi/zXdF1/tn4rV1t+S9ue74+N6QYOJv+pTg
rFrHrmwMvC7UHu5W5XFqDYfGPvk9hdtYKNf5LLy2J4Ep9+2vKLLbfYFlOdvXbg++eZv96sOaR90c
Ux4CYxvKHLu05NfCnc0S0eHHkVN7tgmG3yyWWFyNOREAOprt5gBvKEOkVdect7KxxoVXzNj549IF
kpOogmpPERnknZSMIRnXhjLdvdsWFIq9ocLG2cKVFnijnNm6qLtQzcnm8fJiQ68GO3EBIiOuzWLp
QeM3wa2RlX6YyM0IPEzljn42Khv0flX5GQR4I3eeeiMnMIDehI8xGFP9BPfWU9e9KwOdVFYbfR96
Y/zqT9N02ywwg+OMSJM8XVi1v0FzC+uUvQ3zzzREkoGJ1i7H6RrY4w56qfvYCYOlDU1lWeP/CHEq
lpwtBSafadMJpuJa7BeuRPA1dUMkdTX643239CVkBfQYQczuOzEU6Nu9NDYZMXQih8CJJzWtGfrZ
CaOeVl1NHcrKQ+/jpF0Cy0cLUkZH0wkKLHzdD5EHF581PZ8pOPlSPAaTpm7cbWP2BOL7HN0w6DJP
XY5iP+eh9qqkbxfx0teLbC9W8O7ovFVmB9egz7ni6GAKt6Trsx41sUvebmx3miPlzNEfVHom5bNY
Qr5Dq6maRguVo5iVlrdn5wIrc9iDSUjsVQiZSqsOr5euCe82uUTDHhs6WInKH0CnBSt38TRwS8O8
kAtnbAQHg9pXKxj2RA9TBTd2Xlgiyw5Zf4rYYw2I2wv94dJuBhPmvjkaR515z8Q/2MXOa/Kq3inK
sBN65EZLeMvDsh3nFvDIrmHd/uRLJ/uRV+w8ifZldxeWJSkkNoe66kxys2xqPk34XdCaXIiDm0yG
YF5kd322hEFi2DauoB7tZ7szwG9vict167FZMirZDMCKa1+Yg99H6dXDsqdQjL86r5c1BmA9MDtt
7dR76FfL9dZDuaSiOlJAEmEL9KvEL4QBjwJSCLDADLk9tsFsP/TwEvKfVVVDhp4b/NcXFkW3644M
j/ne3HpXHIyeKcU1hDgOb9cRcl3sw9LExyu6HrwZUdhsIKazeB6RW8Lvk7UjVzBxMmWcAm4r3ysa
OIqMCm1DnB+qziQrJQw+SAAJL9YaVV0iy0Lf2KtmAZx9EytstnVwjjPXmz7MRdCVaeE0BiOyaK2H
ZQ7y4DDNenFTJH2QIUAIBhQC86zQ8TJwJbuUhIMgWpWFEpMPVsKd2X0mscJQoQNUfxwk6LfrCmGP
7yaF3TQbx7eGLnDoqOyn1A2Xny1q+zLOWoGxOW/F3JwL2rN+DAmtbHYdax31Wh/XFgXksboFJwze
xsAV5sQyspVMp3x21S4ihi27ltoLLDIDAIvFReZH46ET9Yh4HSm9jTJLjGqWHAE2jHkaH24PsI51
NHYXmMYJ2Zy1uNW1NVjXeN8gZUTL1HMrIbjEpDbu1DPuVV4a5hjJe8qcvA0ucJt1AlEFJ4UnTXlw
SWfF6RCgISo0vKaYhsxPsM4Lz9uv8P/WE2Ft1UqQmbdMtyPRh3rHkm8v9x7JGfWwm20YjYpaZln5
h77MBvlQNZ7bMnIMpT6egyfyn0NvtgYG12gUl+Hqoe1jYZHDvYoWG2UaIJ7oa184wi8Swg6dc0Bp
6RrewaMz1F2MnHKBd3SWLzqcs20piQZdix6WkSiI0EjMli6SFa9iVvjspq0X2kqIaPF/TqNL3oTH
TS3hOrZSpjNBujXQgQRoxQvKM1P02Dg0vFjJgEQaIsH56ZMCwl0QP/TZXTj6jxFkxfVmG40guisb
m+KPVZYLJyJo+1DUYhp53AM0Nm5vt3KRbj9TP2/Uzijc0WhjaVVAzyAtbF79wYdFQWmKdiXZt5Zn
DfWxt6kWJbkhDa6QnloiQJiRXn3OeR3dJhLZxnGFgtB5lTwAGQz0zgwGI7hUWWYYkCG0I7Io5QiY
t59IjFTzIZDrwmnbYCs37pRdwhLCeN8b6yPC46qQwBrbqYXooKNeHcbM66Pbtpq0PmV9VOYnn0t+
Gefz4tYptPW5TKVYBsyRAzWb+mg0wyTu6E5l9t7ram/50Ph2TyMeuA3U9DpDULvF89iF3Y2Y+kC+
dBbNrnvdmLL12O5WQ4g/28L/61L8Lwy1f+tI/sps+6G/FT+a5sf4CvR2/kN/ehU9/18IFqhMIMLw
Xd89R5L/CW5z+Sdw1AgCRHeAZuQMh/vLq2g4/zqHV0WYpBiFZ+ot/dy/0LZwCPhz2Jjw+ZF4iIzd
+k/ciq8b+qEN14LGc4juELcZjfY3QrZOz4OdRTZRkI1r7EGVkvuTURmc9PqeXuV1q/uvRwV4bCKb
f+Oyed2D7lxwFa7NQQYCWJEGBgoZEdAr/dv7v/2z8ft3ou2vT0GXR0OYTDcbOPdbD6TspV64t9Iu
I8sW0sPoYqHOw3d0EP/wFNp2Fo4yD+00X+n1d5nPFLOs4YDIe9qOLQ2UZJzGcv/772K97m2fX1kQ
+LC9sKeikPslLfIsnlYsLUUSBvq7nK8kN6a1oylUzUllwwdGoyraPO51c+URQojLHDdRn/bmEJvn
PKX+1hbmdbAV97//ZGflxb+b7ucPRscdlZvpIhQk0uWNnmAqRg+kK1nIVUuQBNeE+z7HWx0BOaJQ
72ruBFySfv/MPwbI24fa3ImR51o80nszgJYCUmpWZTmXoCq8WHujv5io+5MHE4wHD7JZqnypdiG5
Khfwo8xksPwPHYW9g+90BbWiCp+al4fvaIj+EKy/+VzeWS6HG8JDiOK+EcUMivLORHQnjh+c/Wkf
aSJOLdtIg2rG0j9bC8lYuaWtu60B4LmCt9nKqH8KK4PGheuoq7DKhgPd4JzreJD/MGiVnhW5eclB
HE7Nl3nzjBO52Nsdre21S41sEexp4D6AGFB1HJzSbt953b8OcaLLyQ1mWUDmimHz9RBXfjCpcTUh
pQUbXUOnbA5Uxd+TibwWpvwxkAgnPnul6Y4g+nozkTZiznyvdIrE8Mxt1/Q+oTQ5rEDRQ7Gw6yr4
j+Q9fz6PgRmiYOJf0XnR/bu8x3VLKYLVY0YVTZAouRix2WofmiCBVL8fr//0AnFQUUph2WexcF4/
CopAjQCUokAA5iVGdb4wb+33Yg/+kC6+GX0+djAmBPp4ymlv3iA39amoTN7g5kbdB3h3600QTsOu
LkPKbSIw96ZVOrR0gjppmjC4ySoYS9SSKX9eL9muWAJ1Ier7qRhEXOipBf9Em7g8+/UIP/kSOpRj
e2ARILmIgbdDezx53Wrumgog3ZJLQcE99C/CKGveWf9+Xf4iHy0gy7mPL4zv9voNmgSQrXMBjneC
xJyUNMETe6ublHubjeos9FPDna/rGsDJf/zTod7k4d4ZFYBA8PWD7cHxx1wGBTglpzhG3ANiY676
9PdP+YdFlG3Xg8nuerDv35oH1QoPo7OzgmIrRpiKWIfDtjqo3bgHJ6HSxT5jQXvnof/0TgMOHabJ
bLNIc3n91YQ3mQvbI6Wqwm2Tba3qKyMK6/tmseVxKK3yaXZ0sw+55b2jQfuH+cC+zBEDnxHT4Qzy
//vUq5kjG0Vh0IgzbHaDC3A8BnJ+ZzX+9UBzFnl74R+bxBlQ8PopId1kdJgQkRoMTwkCofUYSILG
BLC1d4bnH4ejv089zm/QCP4IyWCMhG+jTilAcQABgA3G0/pCURlp2Zr6hlEdaK913CXHe+oK494I
RXmrh+6h4GYCuSS04SeFzUEg5qEm00DZDKkq/H50vX3df344umQeAQqont/80FHmytCx+HDb7AFJ
3bb2Ohu1+c5Msd97zJtfFWZn6G+TSRO4iPTO0rNFk0R4iUE/4WttZsXF6GXjldkv+kE2cItAt7Vp
ORfzx3IFkUlr9dsKqg1gKAy1IbLoK+n2mS0j3AWhyj8uUQWbJ6janaOImsOF3u5ISvvx+7d1PlG/
OtFwpuYcbJ/XaqY+YLzX44aFGU2V3JCEhOEujEhqWv0m+sTELc20DOavU4aCiVNXbZJ2hg4vUeM5
X23WnLPEWDTPggqBBd3mXH7NrSDf1dR0kDD3jnXfdJCDYt0D+E3maCIXoS7pIiYWMJycPKuycVPb
HbPYA/uXU+es30uCfWM+5H2xjaNLxx3to2/FePH6C8oNSGswajRTswX/suypZAdzs1vLIrrk1NGT
gxQuCbNr2HErUnfk1sZl1Pm0eQ26lp77zkr0D288sKlGQUZgdBLY+/oDjQQeR4i9As48/fqp8Zyf
hqQbqeWW73wKeO887g8v4+vZ6gZ4q85+UlwA7Mqvn9dOtEA6JnOs1IqWzbqqfX9O6BIbyUwj+VBz
oCRnMPMT0Mr1ridaIHbA7b0z0M7nptcfgynBos/5ldXXfDsvdVgP5xsFjGu7FTtl1vnDNPtTwnF7
vpqLbktXa/Ou7WbsT8ZGsBBEuiGZ2j7ciXWECSoq60XYLcsHpNNLwhsnCuBu9LBQ4k0nz/2BpP0d
7f/bRZVrKGwQinfo/1lXojeT3PJ6R2zZBKIDl/seoey3JrdUjOL7PWvLPz4JCxwXW9Pj2vPmNDNJ
KYZFKoOCavezRaZ3EF6nwP2a75mm3+6+fCe07DA72C4YGG9tqFq4pOANUZ6U0vKOX6Ck+t6+b4lk
XEvrPZn3L2MdaAfxvgy/80najN5MPgttmoxUz0lm3GwUBUuRRI176MUubCgx/n6I/frNkDACgHC5
11tovd9MrEjIlfRJFqvM3zK6Qks/7Kw+kwRfesNHJADbibTf94Tzb9gPLDCsMBQmuA+fKRAkj76e
X+RqmNNkAGVbOxJ+zflhadfrHgljRcuvKtVlHZDLVyj0BfU7k+qXUcN0Im8cGhGyc2yUb+4qjfZm
HakNoUcBp9fJRJYAtak5eav3fslfXu6ZqsHB8ExhoFvy1jFdZWIidPgsbsrRRy/IFxHpioAC9GiQ
SerRuxJy2v/+F/1Dn/9q0bADlynIC7Y53GBLeP1uF3wgXjYjci25lB3I16jSCtDMpVQqP/Q1tLOO
kM/KETcin9wrOWTTjZXP0cWQ14/vfJaz/++Xz2JDYCKGAPfC24kTlovcVn7DZEVPlYJCpD4aSaQd
PnrRpMkCcRDZYt4If9/SRE1MIj1orrxDwvh1P8OkEZ2tQhZJ7+RAvZlSpoLmNTYtKYicrm9ZSsQ1
Wul+P3DdAgOef6+9ITsUA1pUu1qtG7xy42FS9L+oHHjf1vYvb8z/FkH/i+Lk38bIL0XQx66cfnz/
P6eyy7/37atC6PkP/lkItf6FmJgbNwY5Zg14K36vPwuhRvivM9aAWhr+Z6AApNX/v0qob/4LEg+R
JWeIBtWVM4rkr0KoG/GPOMmjdsaTRvnlPymD/rEm/ntQY2ejzkG1AxM0d82Qof16gqH6Rj5etm2y
r+7baxF/SI6nj6f0Z5Qe1TvLM6vEqxl0fhiVYLZUPjmvgi/35mH0gTdrpjJACVNLyOs9Cum90s14
JhgakXGAqR2RUJqPfVoPhfXJammch4ZwLxoi2ssPm8rDn1ndWz/XsesvjdLPL3SjkfG2QfkQ5uBa
1xFw6P22besh6KS4NY3QP/nadj93Sg6HPhLoMjzEYlnSe9r8Uq5T+cW3KmIglDD8J2dqOjjmbodQ
0F5XuaSyIQUJdjQYu4OvEFEBWp2jmzrq+grRYzXhbgnWFS+Ts4jlIqKOc4YRVyHZfaHRoSWzF7pW
jUY75mdt9EMgUFPHiZpcv6Od4oJY1yYU8YFooiDRI3sONTxYFLsOzrnEyQPV6sII3CW8I0YHMkxW
Wut6QQ56ECTlMnIeMgOj4fXNuUxV66yHDqFW9EjrsoS13pC4NUU+F20YM+1z0W/NjZJIf+i8h8Zy
7MIGnokd6gxjhwGuthV6uW698Kxp2Ii6TpoWLsUBFHa2IxKXsF8Y88FV1SOHhaFuYXdZYXzQmVnc
EfA7pdDv6LIJN6Apqr0D0UrBcFuozJoudGVOyMK7IIJzY+jmvleRf2PbYi13Kyera1sbuCq8olmt
vS0jA+0T8ornxfFKcTlEQhEyvG3Wfhy189WaWj/8SGaaHvYUhPjA3jhOOzZl2ybRHho4fdFC3ASb
280PEDhQerXROb42CtpovJjEZH41rVkfuLN1ZezpKncSBDwBUbnVED4TtE0FifKrOpjbiH0Dm6bz
uFno5KgC99PHRaF9JNTKLx+iKRisOLCN7psSnvq+FL78TOaYee0GSMqIsA1OyG1bA2ndAkKCZmSI
Wcf0twvA4MZDHY3tXbQuEluDLuE+IBwBMYFwKi6bwL6H+jnsyYvURHBxqarikc77p94a5O3QO42P
bk6NR6KXiR0b4RCCptiW7IX+5fqtl8YYJlE4boe5780sdgIoaimBwb7czdWZVirPRe3Q0N1LiwGR
BHrD+SS5c3rEemf9jyHzRjcR1Rm4Tit0o9Csgpe88OwtgcLafywHTxwGLgFyZxVBcCOjztYwdE0C
ocn1RaYymzkXROjG6myfzKqX0LDs+VBURrcf1KqufctzbmvUjWqvvGJFwGmV3XV4BuPEjR5BaW9m
LrwLv/eaa9JUtbnvmLZffW3VCGfaxRLv3PRfX/TxQtLp5ebAAk1PljbOm1Nli/DWdCfuts1Af8E8
+kN+/Nuucfvnavvft27+egJ1lDNNC4FydP4Ef7Nekicgh7nmCchvhi04mnn1//mENwtvRJcavjpP
aCWGG/NIceZ/8gROaVzsqISCk3v9HawtHxkunhXPwC489yir4Z0n2G8vkBzsucECUeQAdL5Hvtmq
UOMX0qkyxsHUu+s1VjLzfiPq8ImUEsM6mYMUHd+MYAS7Drvrzi2znU2n7dqip4+0xhkrfy/XuX1a
JQbcs11Cb58HazHbI1DiwTpk2MXWK5O0jja1mlrY7wylt7chimb0PCl9RhZXIkqCr1+S7Ov1bH8G
q7ydk3i+AzS4dHtzh8PwnSedf9B/b+uU+3kSFzxosJADzxbi108yXNwmZmNYsa3FA4y26oTw+iOK
2u2d6sI/PwimEbVcAkPfVldo0vlt2RVIBGdUe+WQOKr/VEbq8++nyK9vjpLJuRloBfz2v0xCSlKk
/FjaJnSuQRxg9vScQmLq/CPU83ee9famQ6EWFy8NZv4DDITzZsIDaZ5cEzlWPIfrBRFLkmSXVWwJ
9X9UK7//Xr8UZ3gYX4rSAqd5/vttH7r2kXSGKwkanMuTxv8ELp49IqIiI8OXYLkb8suwvSLO+Z3D
GBCQ1wvbeYxw7qPXBWuMlju6n9djRLliyEWHfFLa3vwQWAuuLA3qOqAqS4Zjp6LVSeiwBt9tlEaX
ZAxud45a+t00guZJ3aEo+yMbfXlT9agAkOUJOrZFnxWc7LzZ+CwUxZqzlwt7AFviqaJn80gwH6PF
m6vpIdOl9ZxtY/QlC/2K6POwJdXF9vBRpaQ7IkQy2jnvoG/4Cg5tLgYjgXbvXFVimy4oHfP/lr5a
vjZCdf4eKLx69EW4BvgVLH/XIBe680hAHO/yiUysJJeIZi9bk3S2EwHS5tdJUJ9u6mykzeFkcsZc
aWyXpgiwZzllVN45c/6D/QGLKekGc0S+SSTCONeT2NKQW/m9GklXPc2hsP1L6H3yXm5q6C9WAftC
C2P8Xup8uvW6oieDpeiObZA3O5f0JEmehy76FGWsPRyW2XeuHVeNC3twJEyCZ0PsDVQwDDedaCyY
+7W3xNcKHDpCnXkTHDx13a43GHDGVGS2bK/bQS8v+D36k8ylkxZSmh8jZwxvLbK10j5w/StS0+g4
Lhynkrydzwh2z+xv7AgB3X5ZuKwSDdkQ5lFJOZLbWI/9ej0aY65OuY+qB7VvNq4A5scJpdeITcuL
2zoATOxUvboXXZAXyYii9DnCF1Wx3pGhuWb7IhycjxwMI+LGWMMPVp7tm7YgqnM2YoadE3wyfCu7
ImdJTkmbzfkVbtZOXfJj2vtRBmu6htlySTqEbmNzyOEkurgvHxSzZmfI2l/3HaRK92qOakI8bRug
6RXY8+ZAGoPxCWIRfeNonsfd4lezy6j2h+KWw0OQyLGSIU5VX2BcKfvhep4wCwLVrOp4cobywhZZ
0d/NkzbFfs1QAZ+w3/k3gILQ2GcRm0fXQUB/qBk7zkHx1/lkdlpQsKlPSi+MHia3bBCt5dtpmDqf
8B/8h0cPTzjJDSUSpn2uEUDFnBAVzCYzaChvLEV18OSiEOT3JbWRG1UDGP220HY9O7KoSR61FzXq
3je96mXsjag/OWsWXDQdOSwp0UeNn2gsEQ9+TTrJ1eR0Yx9HpUYKJf2h+iK3qRJT6s5jlMFPtKnO
cSfDolzRdGwRSAbGRTeY/pzi4B6euhrLHzaNUaVO5kx7cgyiezpp9d7ToLZjYD3Ti924qP6xfh4N
rYbblaI8x2dX/LQt5R4rs7X3RI+Ex2oY5pdQmmrn5eXI5FqbcEktOlhDWpaSsJ5yzpbjqEPjccwq
mNPYp01k+flcfO/nKLzLsqU0EkN129PgOGQcBlDtXghHIzXYy8yOeIvFuxxtsRH1yqq7X8Zs+uw7
RfhCngJlzmCdnYOBKPp2AV2z88i42WJ7kO1l6Q+W8RKMhWMdurEkzyI3IgJo3WwlwwVGmEGV3iTU
qmCRWw7oeMcrd9NPfSeKFxwr3ZXVVdu3qvSz8ID0J+ox4YZSJ6jATXVYDbsCMSiy8lGXQ+7E7WgM
B6/NjCE1WcTLndmY7U81kX1WC0dFdwvqKf9gRqLxTubcrfZNEZQjllIHZWRKtQdDi+eWuCMl4RDk
NHgEoh6NcgCN4Gfd+pEbJhHIg1U18ycMbCrrUmk2sEvSqRTIE/HiFfitbWOfVYVJC3y11wc+d5ci
W1IvZJct4nnitkSag8vS0dFD9/fTUmnj5FS4W44FkQpwGPDfHwhQVAc7UyQrEZ3Tf0dCDs8mqOzh
spWDoZJZG9suaKLSRVA9GneFGbT53oy68pFWjffYzau301UnLiNhFXnaz4jVZTjpT6Fw/O3KGkvz
2tDbOj/IwaQEWJZddzsZVXGY6TV/VbOFl3dGp2nv/XrDxW/2Reg8NuFErPWaixP6pSE44r8NrQuZ
WQrNQK+3swYb35a65+5XbZeNiXNyH0yb7aKBdcf285RJJfduCdHwI337dkeaiXk5cwe0vjRzYWHI
Kj3pQp0wqytJuu1HbmAb0AwcNRhZVF6k+WLnHyy38+86MdtusvmEjyehlS0k7Jb00bqdRISJvxsF
+/AhcGcSJigcrCGhOJuVH1clNSCHukfKOPhqPYEpy4/9KKL8Wi8WEbVcw4cLbRv9fSsWpGZoh8rm
lHszebqhieSyyZUd7VZbt+JSr22TJ6gsdBVb6ITbZMYgT7JIZkRVmYA6bPbV2KCqoni01SfD2xpS
M6hf3C0Rs4V8aOR/R/aG4ehReGk/DFE/Hkoz955azGdAfCg6qH1GjjDGHouUa0NtnzcWgGCfu2W3
Hw0Mbymr7XIhG99ilvgeRunaLqxDbg7zLayGJbhqRbGee4w6t/b1uA4S6Vfk3LnT1vFmV3UQI7Mv
n8rBjFGolfcOLFGuBJmz8+EI7bY5bHWsOVUAhaj0OU505TgSDx6uCY/gVKSum9Ufim0r17jZAlqy
5mLRK0M3PY0xbYTuzgWC8X9JO68duZFt2/7QJUBvXkmmq8wyWV56IUqO3gYZNF9/BrVx75GyhCps
3IZa3Q2pRRvBiLXmHLPZ5INUH0ogt9VOeDx3X5AP4txYxhzfK2xSqu3YLCapock90zTe3USVQ7tv
o2nIXnPCZcabUikycAlVe9M2iume0lgQnlR3RTcca51dFP49gsXxORucNfkjMx9TqGuUZTIliMAF
XOFFKIJ6YWmFi6YovypTUTDupIsdHbNwjjLcSBuCRfLJ3BjtUPXfFKXVNuUIaodCVYPHyyqG/FRG
Y2btcT0peYgqXsMCRX8ShS9OspmSjWaJ0Y+iN3byrV9o5pg9jz0BNuHUFZ57Y2sLOU840rwqQOig
g56IqvhAEB9/BMYE63XxVOoQQLfrnSRjOWeu7XJtHyMcsw7xMuTVFSZ03Ebt2CcboxR5fI/gZpAA
NOp8jQctO/KyqngL7h7NodPMjy7yZPkALR7RdpqhFG+7sKI2E46xsW9VK7lJzCXfRaOXkI1dtAF8
kHgbM/pRRg807YtlmvYTGrRN4Vqg3Ymdck+5VqjiVwsV0teloI7WptZO4DWq+NbmWe87kSjlGQ8N
bdJI6rm3Hyynx/ADnAUNdJMzkQzNRlnkfCwFMn/f7T3ck1Rzp3k72jiaXwG2kBjb1ngcfFHP2knv
BQIkIqzkSZ37Wr+mOaxj0xu84lvGx5WFgeLFhyq36Y3X8GeOkxztuyxayrtpBpjxNuYyjp89FZW9
Drwp45NmO1+iOOq2CNxXddk4sphQ1C/KhGIroBItzpOhk9dWlsI+6qXmUnQg8HbjecCmSCFKXHC8
5N0jBEqW6dBIlotbAjym6spclOhbSSBnoJU6Jk62UQMmkbSZlQenSlyHmlNa1j73fn7rscLMP3Sn
itpvWldr6XZwSgC/apF25QNBGkwh+GHBNXRewlqLMm5IRKVWhtT6iNUz1jwBrGFJMOnCeBxgN63F
SXW+mikSHhQtRZLvmpHinvhiyKBIvDjzHbNtf4F/YAVNZRPzaH6Yc7x0Q+lXM8nkm8qzcVrPS6cc
8rkFQVAn8T7zsuh2StXisRHbnqW8oDKEEkAyAFRACuXtYvVUqgFQzAt5qcNCv2WJI7Yb+eKcRz1r
cRYvwr1x26zasMuwbgZ1Zg9FMNEv0AvFE0PO3TlN7h6F1+joYwRRpjEjK2Bqng+jSurQlRUlrXpc
psZg1ThX8XfbBB3fLkujPA0GrgCf7LEIxgOdMKhBEDK3IEbwGs1aZslnwqeQotRe5vr51BebjuhB
DLWL6MKuz/OTKFA5bOgJVBo4i1on3WqKlkO6LHN8QCBlgtsQpboryWPFJFvIMTso9ujohy5r4+rk
Ql/H4shL+5p2xKgGQzE146ZfIG6c8mEZj3WiG/OBaTE5sKmKiqAQhppuQPTN3/kaYLTJiZ3FS5io
+lXcrvuulLxPTeDx3tqFdPZZ3I8ByWI2EfZZnIz37mQ6FMdsPbsjC7P91sJtvjboMOyiNegaA8Ew
+XqbR/WJLOzxVZW9JOcXot2ghxUyA6bNuJ+cDbLirD3VVNGdqz5qsvKxr1zKkz3P09m0RpO/GmyK
84C1iLyfZGGclSkSX12h4UUES7Qc44TwUGkV5ttU6nEXxBCbquuFuFuyGNO+S+7tSNUxgDUmPmFj
UOajIuN53LSmOt3kTl/thSm7cd2bEK4VtzYgDpwO35sKhIaidJU4UHXMv5mxicZBRogbKq/ZLrMW
5ddWmyxfULh1oMj7Dge6kSpsCWeRvWS9BgDK4LMLBI8afeHjOCO7pef7g+FV6F6o2B1M3Rp1XWwI
pzkZ2Tjah8xjHd8LizWDNxThXEDl6D0PNFEue0Jos+K+wXO7UVXYfegPjQp+lOruPJgtXzOqa484
8CWDK3InRNFFeq47oT53GlvWalHzW4ta1KaYbIBVFA2iL3rXOBTotPbo6ml3kyy4lsKpQVO5MYEr
v3h2k/4q6gL9oT55087D83Jjy5l9eW935PhpfBPDyk7727k29V2OXEk81QC9rhKRpOGC4mnZMuQs
ssdAlgblCI5F6Mo1WpGB3OpYrc4sSesvgyS7kKWXYCe7CBZAphHFA9NE3GDi6i12mjSF9APgPGtn
y0mc8jQvTrzRWggUK9ty6u3Z0GvtcTSLh6himWBR3SDxMcWlC0lJE+GktssvJhrtKvNGzwSylYyH
mfU7Qdg4zF5ENzTJjj/NvMkTI29CDJICSkVtfIdJiN2va+vDuDgaHAQcWhrKAvYiESENX9y2VPb1
RPyJr0xiRT4IhU9GgXFv2jhm0sDd7qHytswHzyRFeFudneSrnfRmfdCFAqEqb8E+p3rjhl4REcAt
Y5xp+EKnL0oXl/d2q8XEl8bTsaBZcxq7CMSDQYDPTe3a5V7i9run7e5sVBpKQeUU9S2OAG9v556E
qcPm3Rfs9/Ak9Pb4dVhVcD3mUnufTTwvDJutNWyTRM2dTaMqZGvyQVF8UAe8S2lbRU+tPbm7ZdWV
2+BI6P7NrL9R6B6TVCz7mCbBoYOnTI62Z/RhNUpxVc7m9AhUJTsDCqDDMsJmsjdpWjYd5jeFKBfq
8A9DMdq7RYqpCiZblqv/b16dUREVC+yzQRsNwka3p41bbVT48DgzLljSdweZhyVR3oHZqZAtxtmD
KFiLjOutCm06KzpQBApK3ckcZB+6De1DTIHpzhqZ1yyImAYqqPV/IvCtfC5m1HW7nPlj9jUMnluj
mQk55UYA1bJ1eao0rxOB7DvrZyzyesOXvvo6WAKemJvdk1lhyOsGuWO4Lp6f3Dl3HsqhJmtRw8ya
f19cr3mZofDLLckMKlw8qCTIARrImr5GTG0AsaPgZ0ixt9pi2zT91tog64DJVXemjvtrn2a9Op+q
WLPe6tTUmIypi4adwcZim6ZKN/qsXwlbQfwNQ1JrnSyA+0CgfSL5HPWt/C4je9ggirsztSxuA3x9
OmeojPI0SIYOSFA9kIypO1FZ7k97pjI1l/poBL2eLK8e3IRXhJzjPUUw9pJeZlVHl9EFf8EV4Haq
NmcLDSaCZtxCw2Yzpkv6EHlLtsUm4Gw8MEfptqEvnf1mICybjn4SMiEnaZFtpppzsiRN1MCFZHJG
8EVyXkMnntUvbx52c2LzHqIF1sazcqKRl5U7VWvUg6hp8m/znI0acs+iSTdeqfzo5yGCG8R+/Gc0
2Iq2USLAPpU2JjBxu+U4dk5NZ1IjpnY/wlB7c8zS3KlObYbtUKfzfu41Dj0KY2Zkq5JUXRjit1PB
g/NyddjkXjkSk5lisSi1nvTUOvVwbramrqI8ESjpmlQ81s3w5uDZvl5cfb5Ho5meltkEhpVotNau
rF1yznn9MBj3RR90JuvxndNZw+tCUi1Agr5cU1MhJFxTk59ZHtZsmiY9Tg4oksyK/VNrP7M3HK9G
txo3kFMmuY+Hov/RsKjsfcifZSgbXg1fG9UhJCCgWrOizJ7ySS6fe9bB33A/8Bw6m63jJu+NBD2x
W3sst1X2ZNeVW1fevuuydPCTZhqkz7JzjcQEerVlyWYaQQa35ckrtUQLU9okt1Miif7uBqBTu9bs
a1B7XiudG4CG9daVvSOCWrC3QHRgjd/0YUzTXSGc4aATlOztItb6b/mAuTRpZP6mEI/WhA55N1fR
kk0q4B6CdXdp690yLM95QuUgMUzPt9LJig5eN5jWFjpXURHjyiZhC5rWuCZ+G28nfDUvzJq4e21S
aQadEDTBC6+MXiC+wRrTB3eEOMkje8a10wLaItLKuDdqmsWRzMyDXXL+WwgqZUTMgcuyyZA68T9p
EuFN7wuTwqAx2mRvx7P7g4LmT4zq5yjJgQaKydVvZyutte1CK77A/B0VD0ZvDru009NfRpHPDeuE
iIWnq6ACrZyajrM/z155mjNEXgyFBExUK6yKPoVdz28xvm41YNszgalAb4GolRRazagIwYampRkH
fWnUYTcsykBu7Ci6EhKbPeT+YKLr2hRxubIylGTON52G7jEgHlBGj1Mhuj4kRhveCQ3maPZpCEbX
buyRoSlSTMu7vCqMk5L2eAi8Mp69fVJS378hU8qb/bizppaOwpx+1yiOyyBXyvSUmVVrhRH8QWdv
zHOm7NCp2G9IHFB1Nqyc7NCLi2HXQNfKz7HWuo+NXRLIDDp1PA3OwHk4TUx8Do5UBSurRZEl9ssE
otIdFi5A29TsB0r/3LLVQ9uOb2UiRj1ojbZ9k5Tplh89G63iTrLuPVTMgdO+QjDQ+4BB9bMW13Ye
RnmlPSrrancfm4Ym9l5twJ7rq2pjKkp520W2eACEZ1E3b1XtJ4iMZDtV2qT4nlWV1OAnA2CWaifZ
qeC+byejs6lAa+qWtUl6bco+WnbQI7qziPVhPyIlYBvVecttH6npHcu68aYyBGpNR5saCgqqw++y
p+gHxkkVjGlm5UZArzYGbVYh/tupKEjNo2HBkk1sET2DRiPrK6o694Rspp7ZCVOFvx90BnaQ8hI/
lxAAUfUuicLSQMNFjKk9n8lfB6+5WaSCT2eIqZ/6gxJnz2lHOYC52VYqvyiicME+fYr7iInZyVty
07HisI2b3jhYHm0Q/bQPeKu7J5RyFp01vlg/TdCmd0UJMapiruh30kbyXtg2FBJ4rkl5rCkXPvTz
Yo4BabSGfkqtwVvRpl3tq9GgLURtCwFRU13mdOs5sIfgBzWu9OPeK/ZTlaN9qScnOVRlbircGlnv
8jhvv5TWbF1Hg9IcVK8fH1RDzfi6FrLwo59krivnUiEWIvN+pACZPItgahqdK3qUBWgR2MQooUHO
NfWn0JBFB3ICu+RXIEcI0UnK5CWLkqYj1aVga6Z2vM/0lL0nqoK3MikeI9g1dWjYCVrYMRYNT7FG
QdJPAxuNJjuW2J/2orYdZCpiHo5zRSHkpMITIjvbm9vuqoHW0RyGDAwXVMRyJNi8reSmGiSkNi/K
SU3v9EWJj2Db6RASddOfzCiiwMcTT6mfsaUobtUKXQoYihaSC+DHiJNMYgr080opS+qu2av0DO/b
9aMbQ5xsfNtr8i4A/+l9pdGnZYGodLBOvKnmJu004G58UfRHUWbVrXTwknQ5dUduFbu37URtNN9l
DrjWsGpdtmdEa83ZlaZJ51WDN3RUxlLMt13dD/CBJqPVATNpVzHOizQsx7qF00c/4luuQXHddoAg
x5emoWcBWWFM0l3XGHxsu9SpN1KJcPpzR71zM8rlmHggPs4V7TmuzO3j4o7oXfecpnpfXRXAgpSw
rBzlaRGNeqvG8dL6aknZyMrbUt1U6oKTfkGMykLHs6frslng8aprKTxWehs4ZlXYJ94lUj6aVN1C
Uh+qq6nXzG+sOLlD+DWbbk+v66kWA6HEWmH0xAxA2F12eulCD8niGOhay1IMmK0BuI3C4jJwvEGZ
AhpHsU2XwHZn0L2gFv3Clsozsc/tPnP4pPplWszfeHDadeqQfPc157IB8aa68kBTtKC5IqGiUbhz
jIexd5W16BiJMNcEBQEr68Zs7T3JA8ElcQ4bqmm6XSys5TEj15k87nGanvrZSMNmjo3TTLn6TBc9
+1r1bbdP66rsDg7cwHyfdBUqsImgP7SD1CjLFdG/MQuRPQCUg2U2Nnm9hBQmvAdyDc3+uugJI7zv
68iJgxJVOHtj6WqYVweQO9uiEx6FxCouVFYjjv1LQfRSHHoQHjRrSubHwPAKcUgG1hDfoJN28xMc
Li25F1GZj7yyMRSlGYpN5ltuNz5JmZVpGE1p9STGyWONLFyq6HTXFcWvUsrm20V6SnLuo35lSae5
+GLEcXlo1CXZmwlJSSC3i+U5FYaJ7nHKHxKroa5kRmOk8OzsgWrboKutn7UpvEHKMQ3ksTHW0pvc
UhL1PknwJ/kZ75ZztPhkH8py1tKrjC4ze9KEu+/Prj68oeDsb7R8bBF0we06pzrzMG5RzJFu7IgH
g20/YV2KbNKrqLebcxxr00CYtl5ti7yOv9gshIQPI4laY6amcCQ8Mb+1uds4wRCLVAbw3uMx0Plu
T9g8YsgwmhlPIsTxmN4ZECyXQ2FFbf3SLmB/ihQOi1/FefFSQVGsfFUT/WNv2d3jbJN4CFavUSj2
p/WVu7QdGWYevmDAQ3Cz/BlcWU1seU6YKwvh8kRBrzhz7grZEabWm99zMABHWVndnUak6EY32+W5
gZB8XRPaFxq03EEWF/LKpmwCTNCic7Ay2RRysrHvQjWfjQIAsN8WK8owy3o6n47a6eesGvQfptqA
GU5SQ27zAlHnl5Q1ILXPGV2ET+vR2QvGy6GzsuFEz835qjWDewRzbFFW79Q29Ko2yndjp6YlG0HM
rFBm1LOsdbnTU7stGISz+RSJghlWDkxITt8OyX5gT0zXkqTivT6YbLLSyuvbDdpZb2PRnPjFJwu2
/9LA84ysrHgTQ9ddIy1M7qDPoSrktapqYmlbKFSVghLSrxDMDvet3up3wHzSbVrK6Qbdvv6qdb12
sifN2rQNf1RL9z4KqhSf/CZtaSEW+thsZ1HPvCVmBUdxVMEOGVLJ3CtaP9MLlaKKQCRs0H45N/2x
M5L42rEa51kF1UWbQR9umnHw9mlMXlxY0INmv6LFFPBpjFWsSWn8/2AsRRvZCO8ug01HDzXihGLb
2Malpt4a6YCEsil6Mu+YTl4GlcW9yqu5QdPoItOPEr38FcWs/U7piNbxKsbum4RRwXy8Z5GOAjYZ
M/UAl618yDQxfjVwxVU+hVFA3jFkeuMuSVHa79HxVVcrGnQ/eaxzyYefat5oVSmh7HUe7UyymX6q
erR80YGjZr5Kp63bU66cn9pF7dXrhA4g98Ism+gwGgOK29FLjZ8Gw3AXqWbUhUafdYAElby4j2OX
qgNCFu1+pIbJSoqqmy9yXVbbRKHt6ZU9puE4Ndyncolqa2PLwWk3Alw0O7OSdPoyI1/+EHmxkoTl
4DTKlhVFA7mWHuG+KuKleJzTZfKlUo4nnXWd5885s9y25pN2RPc3aLtiKas7y2WRM0fk8lB51WDD
8Wgj1i3rgyMtl0U1zGz4Zl/l0uoMlA4I0aLSRQjjUsbXA9ZrgPBz1ctnLKTjzotnMflRq1jTYdAX
k6qzSyGNIQ6sclEWLXSYJpVACPjDCS3dpejlxp5XTH+R30WTk6dXedzn9zDaaMvzKI6W5SxPdNtj
cZOSvZRRPzTiPf3P+LFRUsYVLNSbWLNXGpSjxShKWKdnWwfwX+GzqWdcLNwwfLysnsNpUdrJn6ek
+05E2VgGdt3Lr1ZmMWlFbVLeibr3phDWboafDbbqxqUrUd1DGaN5CUHpGDGN3bCFsW+HfurOWjqT
o6WrFR0Losa3XqSwX3H7XAbL0Hjrmr4wt1ktTGeT6GuWk8s8DCZDVe9pnFH4bfmzanAPZnQAZaLL
q962h9uxlegbi7YzgLSCjMj9icpC6acRQF+UF0N9Z2Smfj1hXDGOaOvq6WDYKSUut1PrO6Wvcpo7
kqFCp5/ME+Cat3FnWoyNsdplrG+OWpQsb1GXjw9dj5DSh90wnjpvWMQGVEfkwUZmgbVtIJi4PiGE
8kDlWn8mGCB5QXJOtHJkGbQdzFZ7G4BIFXw7iqi+m5op34B4ky5LtBm+Zp523ksxqd2pshaI1AmP
xdh2ZtkChOiVBgD1kNH1Uov8NpPcoC3LBM2ltlQJm56pa1dnuhDJ/ICSoOheWfZ08PfKNtlbXZL/
EqrqKrvSg0F0x1belbuB9UxoiMIuA1WSY+kDAHdLEq4A7vqt7U5U6ZHh3DMN5CiX1Jrvx9yUO6Kq
9SfndxgSha0Nd1z9grSvYRa0+P7pITsZFvx8uUc2sYtFOYKeacG0XMoMzJEi6Ol6Ne0aY+oVm9I6
C4CcQt8pS3XzhFugzYISYdyT0cTms4nrDyK7nvxwdU5l35lTI2hA1G7GblGjMsUZT8lxdsX04sHX
trepZ3fqhhnXQ4jFxzB+8dzO/RHPAOcP1VhTRkKd2FUbFvBg8q2m1q5nr2Npo2HUf+0rM/uWTpXx
1rpSKIjBKvdrgrKpB7fflB3d/Nj9kdC+8Jji6b9QQh2dNlDQVDN1KR1toiQrb6FAYYXQ0GWMvufM
zbLHPQHWuxyQgeixmz7IslObmzxSx5FhCFjLnwE0ylsApysNVk7fVb6rP426TeZA5jrzTu3p63sO
B+tVbzTzYW7hPdJlT9Novy7PHLqFlJa21LNtAjF0IMkntGiVDmzNJdo41b3+tWM3ecymJO8OtZAR
wZZM1HC1JM1kjBb6OlPHkupB2ceeGsJ8jPMAsoKVbxYSvCc/jxXxTBCD+S2pWOADl0wiPiZ8Wvur
NOpr+0DvfDr3uTLUu//TT0tFpIJkCk9zow4Vacpf7iAMOJNUoO+J4nF3mj1kJ+Ldxzc961tqsKr6
5WNZ6ntVLwAUhKke/jK8ouaFNLQeNSmSYTZ8XdzPKdhsBq7nLJ+4F/8htKUXqbo0QoGSmOaFoFtt
skiZe4CQ4M0CVblPPeJX6ht6uY159/EF/UPr6pngl9DYW1iv3YsLQp/VwJulorsk7NjU6DGvo/PH
h/jHPfNIDqTKY3A9RBL/Lae1jEaZhpxDGM25cR6rZUMR/+NDvFdBw9MCYIG+zML/9dvM9YdRIE9I
86ZaDUHTG8NWgR2Q71RkskvyWRyZy8n+rR93VXy0fM09UA7Walr705JQtRAtorRGS9JEZFJQNkix
8bt7e/peule44z+TI78T99vcMpI40YigIrdXK9yfB6wbyNHobE1fFOCYKR6q2lXV7VLvOkuv43gj
affan4iv3z+xVfaMhk0Hm2ET7vX3MfWYpqaHNs6v5b1eD3tZ9VvjMy7Hb7n437eS5CnEOTwuDavf
JadmAj2JkIQ1NJimQGzsnQynEJ+3r/nppg5YZIZeQN0xaEMZ9BsSXkIt4Kb7lEoCJaT9sCG+Lxw+
cQi8HxGcFiE4GupvB/jDxcU3bjGknc1pad7tNDz37ifW+d/pku+umzurr9AsIr4unqhSxFSpXWw7
7Wa9bhnKUA/0gFqQD1/0/103/rWADmmAPib8z1WjtQziMAqopQbNJyPoIo8O0fsqtsfT49iq4f7H
V/nne6aNTRG5JShldz6kNCXikI5nJgL7QWy1m2ivlEfIVTyBp8R/+PHZTX9H27g8/Dru/hjBUs1k
DYeIZRRwURQLZ4ir1eHrbR2sOSwBUPb0EG2b/XekLD6Edv9m9n+NfhZ86lpfXQx/PR7GNRMVhhQE
7DYz/d9nIii7O1MHYtwUQ9BqaiDrl8yCATEnqa+byMQbxTfkmy6eBfUUStKHNHM+MTO/m2Ywp6y+
ctzUtkvG2aVrqC5xA3jkX86GdVsnTTio/f2c2SKAzXynk9hGB+qToNx39BptPSixcDZJi/B4LtMq
oZsg2U00eiuZd9O1L83IIlKY41ko9Ynwr80wgk+js0h3q0Mea/Z3k2sEwshPVbvsRRxfN/F0//HU
/s7W/Z+zwtqN8WQ1uFy4Tjox0+zE/eVH/be6MY8qS3crM1tf1tcuvI54IhmpGp48vbhViOGqSuMb
HvFPvC//fCDY7W0S7DgP9+KBODpN3nhCat2WKHUtJfSgoI4ttGhX2xO8GyAa+/7xlb9bBayP449D
XgwJvZvRfVQcsuPFtyiUqQC66NEO3bivk0+m/Hez3sXBLjAb5FchjB85mERUxTqP/rfDLvTjK3r3
XeEgjCzH0uFegHi7mFrR0YLOrcDIq7O1ode0awh8adlCfHyYd6sBB/f3yt9j/iYd3L4YwbGj9L3S
GzC0LfdurtRf4FcoqZXiaVmc+vnjg727cS5UDcOjlAIwE4yW/vd0oVudFFaWA3CvvxjmMbM/uZh/
/fmsnHj9uW3MCBevf+MhLY3JKqZoV3/rKWkso/PJJby7X1zCn4dYT+GPuVfJFImehUOoSKrYihIs
5wTAvnuEEh/frPcvgAfjRnVZPdkw8s2LF6ApjVbpLfDkSqruyJcLYkM+M+Q/WdS+H6wc5ncqLAgQ
nHHrBf9xQXUf67JfvMh3tOc+25boUSpUODgAhlcHFNXHF/V+nLJYJ9CFxj7UPT6efx+NsPSk99qY
kjVHJYhpOMhIbvKpPOfespHV8snx3j0uh+NBYNCZp/nn5VSUpi7ldA1Cq1l/k7Z2U0z9Pawq36zi
48dX9u5ILAsYQFyUx00EV/P3lSlrJ7jKiEJJSP7id9b7WHZ0uTPDDZNe/eRNX6eYvz68rIh0w1kX
8bAdsIH+fTSVuIMBtSvz3RAI80Gzfo14rSqVDruzKeUr3PDNx9f37nVcj2g6vCLeim+5nI+Gtizz
eAVAkYYWWCkoAutnBPP7vz4KWzggDwbzHn7Qi+uilDvrULMQckw3U/PFIt8pzz9ZL/zjSXEMl2dl
slNQzYtZgmZx42LHZ+OjnFwKZWZ35RQv8/D88aW8w84gD+RC6MKyXIfzal3sTGVvzESZAZpFTaed
8Pv3YQve+gBUPTvOg/UrMsYenTz13EZW+3zG0tjRId3oWTR98na+G3cu21WbfsQ667JYv5i2RtEW
HiF1FnnI5og4B02LW5rGo2HK4rD0QFVjc6g+Wb0zvt6/pjgYVys36nTe04tb3aKGlEaLJTQMw2MY
XofHa/5tu/7Ybv3t4eD7/ON6u93yb/7B3/X+Ybfz73f89H//srGffPPv/R2/fOCf9/w+fu9m/XV+
CtYfAX+F609B4IfB+Rzu+XHcc6xw/Ym/A36sv2X9ret/hD+Oz+fn449jEzb81/HIjx/H9X/hPI+f
jNb3b5xhqsBWftObXXAsf49WE15fRVsVhQ+Rpnn3XVeXbZSfIvvx41fu/VM2QCkydnDlIlu+NGzH
s9UuXY9quOatk43Ei2gdS8RdTRo03q+PD/avi2KQmjDmHZPjXlxUaQDm1Twqj3nR3GEUP+CvRmQ8
nqSu7D8+1PvXyDCZUnWVC7NZQazX/cc3Kif2jtSLyiH3JCdO61m0bUiBMMD+sKn67ygQPj7e+7kO
xj5Py7ZsetYMnL+PR/6l0RjE3fqLNLujGpVFiEShvpoUov4+PtT7iZxDAcKGasYajyXs34dKhR2b
lsixJUo3P2g0G/xUzmU4zTY5wnQ/7avYmeURGc6zgwrnk/n29637+0OClm9dZjCpG+sX7O/jSyup
1KkoKYv7tf/1P7tq4xbRlE8goJ/u5BYfalgGP8ct/gJjEz3gatuNx9Ef/OcmVP1fP9wg3jrhfPUZ
Y26dky5PDeCbQcljHTOXqKwFhWbmCLJcB0PQp4AKYHy2xnp/CANY4G8kBAT3dwNmIk4eQdjgsEf1
6EhjC26vPn6+78BuvK5/HeLiXWo0d3C0TvLuAsbb15JcV2uuh0OHwDYAt15vDK36kSuyDcaquDUG
tQ0+PoV/DNR14mG3CpqJ/fHFGZRFFCWm5Aw0WnIBcJNTTbCJWc2vxJn/9zMdZmQLDBT1WLbiF9sJ
HBkzbRO2RgVpPZpypXrXZclqS/x/HudiJ9EpEk+4xnFQGISjdh2hIEoh07TFJ4uFf70hpNlYZLCr
fD7XbII/px4ipvJ40FC9kO91bpv4e+Z89p7/Y7bB2MxyB+DuCvddf/2P2W1McjTFBaWEDuGvLwwZ
WDpUuMRqPxns2nr3/x5RPJg/jnTxJkwgBNyk5q4NJg7H9G7hxUt+9oqJYrwMlI6a8PAm0PnbymeH
/scUzqFhhsPZxqBnXVxkNsA7QMLItKI9pvEtUgtT3bfibtR3KkIGMz3V8kqddnDv+u4+6U4IqwZv
a+Vg+N8+Hg+/687vb8P/nsvFbTCzPgV9xW3gXOZ6F/c3tfo1ggljWCcM38R0pdNDER2jjHzNfGPn
23n+ZGn0j9eKlaGto+i1ebkuVwSatI3a7rgdTadqdNcavtfo1T6+0H8MfIIi+GACgaNEd1kYGxDk
w56gX4bX8JdeE4xjWj8xKW+I3P3vD7Wi5AymGX1Fdep/v8Okn7Vmkxs2udvdi0zncyOsI9pawvGa
zybt9+OFHQLIOZo9fBWcy76SMuptC0OJt9hQdm3rfjfI1Btq78t/e/c4DBviFf0LI/H38v6PYTlL
RJkzGGzf6eUpmUrUPrg/6nlD7eGTauK/vsLrTp/2BZIgtqzr6/LHsTxTEcTUJBTnKCe454YO6yHW
DWV8IZ++zbZGRr96QyfSfTGNfsoQVyx8rZQ0HwlBIHD8gCnefi6AYDjXUdeMPyHdecsJmxfeIwch
RBnWBDZhUSNFATR6TKLqHGEjDe0ltZ51TOl3ald4V7wyU89+ZJSPDUz7YTcZdkV9t6kI/TWyCRFg
knZPYCLjR5H22Rcax/0hq6bhZ+Rk/QF/GBnf//WTYA3wvwuBi/FKqPg4YiR08f8qRVjmEyTpWh33
C/iIjSDe7/Hj4/1jgqDLrWsszKhTOXTJ/n4cdYVwe3Arz0c26dtGc9XkZAySha3ABcGHcURX9Qhk
497MJrIQ8CbV1bHGmu/getH07Pzx+bxf1ts0HAEJkGVC1cS6+Kh63ZIVqUMUllaZ96YZ41Lu4BGI
fbYkr+6ifbL6fT83cd2YfGhqsW/jlfz76uOc3Ex9UIm2tdPolAnnF0leyyev/LtBTONo3ai4cLEd
Vr4X19ROfTVkBkw8tkShNlwtPe+pO/+3b87FUS6mpRlE1iIzjiIJou3oRwywSWa6Zo76yQR4eT06
M8F6PfyfvDPeJXoZo/HgIr8sg/x/SDvT3riNpQv/IgLcl6/kbBpJ1mJbsvWFsGWH+77z178P9QLx
DIcYwrnIDZLgAq7pZnV1ddWpc8r6K7rp1IVlpNaVvFtZ0kVCOVma+Gwn0k2i3LzhGGqSHzMQx0C4
bB0VE0ha5CEvV/lvbtv9Gi35xYcFSs7SR4nC/3VPnL9WZBbIcwj/AAAEZ//sq8GZNg2EBzTeKgAy
3U41PoXdTpdfkZeA7uabof9l7vphEGUYerlTOXy+rQ3kFVBCRBM9JMwL/hNosg2sg5A5XF/YPD05
t0P2eu7zZZaLuauzsFBSNlH/qlqoAIfoqnxLrFcTIq3r5uZHDHMsiXYmjSPWpcz2EUkhMOulCDyM
wXnGZUDqrli49EdJM4kXPD/wyYsnc1/EmeE3KPvmPArsAfYEcMgoihYoZW//fjEfKT+1Tzho5+80
QgjMXkznQ+qcAxl/hEj1ugF52v3ThG3aLnhqiYDwG6IwMC325HpsYGiJShdyiF6Dwyx3tVsj0Wqk
DpAWF4WHpFK1oyt3d5IgHE2zvBHk7GtRjPe5DNRdSEWIe/zHVEGiOtbaYybXB9hsZNsTAdVe/6kX
Rb+Pn8oVrtPjoEoqTifo5Kd2ZQtKBYyFUwo6c4LJQfQnBU1APa0FJw70mKHriP27h5h8yEyshTD6
9Z+w8OXRQ5mee3R1wJLMfKvKXRLwQUgdUNkerz6vfJYlef9fjNCRh64PPpz5uUxicHJg6gkEBCG3
Evc6c2lqerhuRVn48GSw9P9NEDET19z5blaxOoayxbHsd9pO+PSz3yQ/6KjS04deZj+8l6/PzIM9
pLd30QMjcC+fhS/+MX+jGrGy3oWoS6uXai7FU5r/ZOznvwS8bSopEQsG3MzEyldjoLhv1P0BwPiG
yWTUXstnpiUopMBudX0bFr+oylAr1in1zy9kWLwLJYDm11FD68fQ12DzpdvYH1di4EJQYol/zMzS
LPSmSXcazAQZg2Sx/qn2g5WceuH+mPQzKO/zCqVFN/ueZgFCJxH4nnr5rLqf2vSbArNA/2xW31T1
0LgrVe+LBy+n8czeLJGrhxqpuSDMnLEAs/eJ0eiAcSiG7sejKryhm1J3X2Euvv65pKWNpJIHMILX
wwTXOfeVqM2tIi/jzLEOQr03n+DmdOTvtWbrG3WT3ED39f7rusklDzm1OFunMsJgkntck3kiPgwK
lUpPewiEb39vhTwc8lSRg08t6XxdemEFlhAnkKPFYN7r4aYoq42UBit+uBRDcRDerCSHE3JwdtZq
xiJ7s8/4ag/+Xb9rb9A4daS37E59B9C0koiuWpu5PbVRVxpSrNW7eiMc9H2wJ8G/HT/Fdt5T5by+
h0u+AdEpxXnuSokG7/kedozcFaZUcMiYBVeq39GagYvHy+TzpxbkcwsGTdtGTLCgwDZ8U39D3sAm
ma9tXdpEd+1xdH7ETrAGBVryQHqREwU8rTVAQedW5VAazVanJq+KiNwfFXnbxWt+MXnxLA3QmVRl
wnSSjiT1Pbfhaqhtln2XAXYKH8z7L/ov+cb6BNfm52jjmHa1QciBGfzN9S+2uDJCFuEXUCaha2aV
vlzmgn92dCik0hL9ZMocqznOBaBo+my0Uf41MznOSeIARY/Be7slaDww6NpuyAgzx/zC4E20N+6z
u/JFPxS31s24EjouJPDmhmenTcuFLs1henDk/RvzGZvxIb3riFo75XNmR7/zO1hGN61n1wf5IbSL
V+G4bRon/jFsGKe+KdaC59IVcboPs+OoC6HuQRjJcay22sH4DGXFLYqGW/lzDtHprt9aG4ih74KH
6BXd+JXTuWgccQEYE/AynjrnHwH+rsyKMjws0G+beJ9U8UbqGM7fpO7vstsk2Up3YMGjDQb/gVBO
oAgujHN7cVuWqhXVuQPPCygSsHzdU509BnAPIuANFePKhbjgy6g4AYZgvmZqcU3rP3EyYWg16A77
zInSdkSs6731SFUVea3yuBDlyD3J2qZOAI/h2T6migTfKSMMTm2WwnHsZAhZW61fyXQvcJi4LhBM
enQKG0jGPTuadOg8PekGjuZX8824m7pWleM+QoO6g1rOaTbjUZZs4R5y1FWs8dJWntqenVeoyYei
KbANGvUf5s7v4kflFhV7Eye1cofZx8LOv4qv14PR0saeWp05jAnJu2rFWK0SGNxesjVy8YUDgI6I
DuswwW5SdTt3EBmdy8z0+fOFEiIdOzUhajS/SNWdH21l5hWrtU+4uKATg7PbisKaxdzZZPBW39d3
0p1xO95aW+E3zGqbQLLF2zWS+cUlclEp1BTQ4ZlEUU7PAMN3EOiI+CaD/scGXiioBpm3/UcxfvLO
tF3J2KN79fAfvhut8g/Y2wSZPjfatWkB1wO8sjQfDgbECAmczNdNLF38lJ44DDoj3VPd/9yG2ih+
pvEXrMyeLagvcXADyWlNFaNxyvYrIgrm+EjLwQt+wE7RklytZb5LH/P0F8w+ZqT1bV+kKmfCHYWj
YjTyg1po79fXeRkzZZHQwlvI4g1B+DxfZiJoLqO+Ve400WcRncjwyBBwrT4I4lFVf1+3NfnCecZx
bmv22aIuFLJkis8DDDjqPgVb3t9Jwb21VuKe/qBzQ2icnXy7WSQrlUjCO/h2YSRuBf5ZtfWNEazd
b9PlOTdjGtQMp8kPkzTqfO8GSxyC3priMq/IOjcdqYewM3gosmx3feeWFnRi6eM9fXLTQIcZBH4C
HwCz2IdEdXeRFTI8rD9fN7O0IHpOAPxQwACAPtu3GFKFsBlcfL5MHgzL+9mXwb1I6YXW0crduZSh
gRYD/UYTBaWC+eaBPU9QlcaWHObQQHqP46ADpUpsyhdQN9UHUXkEwAFft8xc/ieI3Zn4voOOwC6U
n2UUrSx96XF7+nvmW1zDcA8tA79n1NzXrJW2aikdtZzB4ch/rBJYSZDrMihXUOn3UT7/63NIFoH6
Lq94RtGkeRztWnmIuhqCr7SyYI+6gVoXYfVYDpxE4FH//fqHXvAnJgwoaX8gED9Urk6j9qh7JVzD
AdZGJq21/RD/GNuVIL1mYxa+NDeD/AEOFKcMEGNy9/D3bQpIja+vZMFlz1Yyc1noCeESh3zIUaO9
WX8Xgk8TV1W4/d+szKKkz5gvlEysRR+c1LuLFUTd4Wz9ct3K8o7xRgeIypDOfCzJhLfXwA0RrpN8
W1IPFsICg7USSpY37F8jcxyl3zedOJbTpxege3xIYPYcnL5ZAXpcXiu4MwVsEYUQuvLz1L9IDTeE
dIdpqUohY61vcqW4a1TYj1tG3zvJ3cvdWtdhafumDoAEPFS0kHU7D8fwPUSllaQ5pMehEw3WnZik
e6uWvl7/SgvXMr1D+jWEfAzJMzNFVISwBSI1Tt53P4zGPnN/XrdweU9OZS4yqgkqcwmz9ruqQfab
d4WBDNwG3QE4Kf0OqeEqfeuYYyAuQgJ53eblBzu/mye3OblhytFPGjXjbq69TWJ+Ct2vlst4/DME
sr288k5bKP/CZ0tzHiWcSS3vA+h6YsyCxiiJCr6UH5g3mf8K+skJk8HRDX8jp4QjRoc9mDuttazu
cmcnzUpqbczfTljiWbSATFGD/Zn8uA42rfUdrmm3OXbqW7OmRb1oiDI7FTeDsD6/3QIYF5oqI0PN
m2+9/t0tb7zmpZSPY7pynC+9kRX9MTS/tqDMM7S4IzOQym9GxMXU7687xmWCj8ourFtTgY2ZxHk/
qlLbMatrIG5hfzvWj3q6F/xX9LaK7jaXoZpYKSAubdypuZkfZl4aNmWDuTgfnEG8GYdy7wZwqR/q
MF65OxZtAbORFWuSD513zdvR1GjOmlz5IsOW4UHVxqdMKbdC2cA8twYavwxPMk16cWrRWzL/nH7N
idNrQh16CPHkDvAL2zB2nfnVzbfXP9ZlcJ9sAD216OsB6JllpBmw1yHrIrL57Lc2PBfhnT9swrVA
u+RzaCRN8Bd6c/D4nq9EkoqEUarJivSkw75ad0/Xl7EYjLg6eNl9xL/ZVgHazFOAOrkDWY2ef5Xd
d099UMKbhAmJVbHgJS/gjP5rbPoxJ9+F2q4PKyIXooniehDdaMaTBpeBAY3o2vt8yQWAZ/A4YWyL
kuvs89Sd2aWaz8YVRYh23d6KKpQO1lKiRSsKFAHcvIB9pdnu+WWGEALgR8cSngYLHnvrGQaklbOz
5GkkKv8ame2aiS42kRYjI4czu6mC91E6itLaBMvix6GlT1ZMLdeaj9eneV4B4saMGYG9FwXhQFWh
sqGnejMa/V723GTlCC1aBKmGMuwEu533Yn0g3Jrocje5ya8pkajAFQs3QpdvUEu47uaLe/ivKeAn
557XqmldhTD4A1w+VNFN0SGIpJG8rphZ9IcTM7Pjqrta0TQdZqAX1dvvjf+cBy/XV7K4afRJDBpa
aKZ9VMVPzpAV+moZQOvowJfZhrtaA6oM+XPo6MFKaFhcDMEHIitIEBidOt8zX3VzdBNZTFfBHAzj
Whgn33p1cK4vaPHTnJiZ/v+TBcUotSL3gZkIgQKUQdBBHSTdrrOVLsxSKOUN9u9ypo09sRPoRixL
SMc4pebfKI35ko7ef/n8JyZmJ5XisZfScMmd1nvWgofAekBx7fpuLX/+P6uYxbVKtZpCmxy5kqKd
79020b7wEsdXM3C4a4WDyV3Pqy5kqn/WM3/AoIbH/JWKsSaFSF/rKmqq417Q3vTGhMY82bYjhM3w
sQBrbA/RaP1v+znPGnQjdNvCwz7htZG/tOrerdYq/itersnnbiHHbQA/HzZixtkM/0Fk0slQ/0sI
P9nIWTJc6HDKiDJGYFyw6m1r7jT5aKyVrhZ9Y5LGZh4E8NIcdKKIg+9/EJp3+bsLLd+wbeOn2PUc
I1rL5xZqtrjGia2Zq/tSF/RGy4rkvbRrjsGn7FP2lS7XwRht5BxJHh6bg/HluvMvfquJsoTN4oKa
X1G+alQ8cnLCq/hFKbZx8ttYi+DT775w+RMTUxQ5iRKhF9cKDHg8OdMXM/3ZSz8iy2nNz2aH+qa6
4t8LlbBpF/8saBZiXb+OpbhgQXlmSxBPfE9v0e24F/bBBimAX9d3b9k9/hibBVqjFZDCUXlNl3Dn
wAm48fveIf/utJ+ZtnJLfTzNr+3j9GNO9jGq+wolK4yJwwGtMCd4QXRxa3xqj+UB/uivcDVv2219
FPbKvnyG53QtNVv7kDMHhaeiFQuEwuDh1w6ACtr+VYO3XFK+y/l9K6+EyjXPnIVl4H9R6alYk1P1
Z2wgsQX4aTeUaxDnNY/5AJ6d7CuknzmAQva19mBv/KKlGwMk0hgeeqQK9UMWcIf6Bxf0/3XnmRZw
5XvOgZ+j1MO6qmMXjruX1gpvrP6L5k42G7SyAI/TrinKlQxk5Rt+kOycLBYavMqHP5r7pyt3ifyU
Fx3cvHu5+t4hsZR079fXuPIR51AQcYyKSJzCS4qu2WBMfHr5cywYK6ta28pZiIHtXBvbBDNi9q6F
Tl4fYVan+nhAVXGw7Grt/bC2rFmQ8eLcF3oFe+5wj15Xln2Ri8/Xd276yde8YxZa2iLOC2syMXaf
++GnMqxkPYtlrJNAOR+kRf/U08MWA7ANvoyD8CxZoY1A4pMHogsy2tsgfchjbxMm+s31pa2angWS
0pQLMQwwravZi5I0d2Hs3aL6eozV4FhaojMiZJOhuKv14sr9sOz/ZPkQWCK//hEMTvw/dZukUWou
o1BQnVh8F1F5ZIAGwSsXkZzwfsz0lZrQoq+QQEAywKNZmbfRlTFSeySiOHFat9WLbptKqt2hFXF9
UxevohMzs6RLbWDbDwf2tA7aHXzcTtkFD20gbxLlt29VK9u40AA7r7hOee7JPuq8/AIVumzHfYN5
KnhLnvQbJEEhurDlG26gY9jb0vfwZq1jv/j9Tjq+s2XqZa20oo9dqUaqLIkcq9nXyMZA9itnr9Ha
TPTyrv5pMM+yTFULR0SeaDC72YsAntd8rbLNWDGEtfL5puM8P+5TRR5uAN2YxhHP91PTKw1CcR7u
QcD0vGDdcvifwlK/b31/zVWWouWprdnxk4Q0zcSUM9CjEoQgapc9NeOBqs4W0k7PJ9eszJXlLe3j
qcnpJ524i5p4eREHLI9Zs8S8FZp/+vpr5LuOL6yxGC15yPS4ZsYRZCpTtOemSujq+7iZAicyfC7y
YG+yeecO2U6WN6anba4fu8VYdmpu5pBJZih5U2GOQUTHUG9imDsE88kEZTRad2YGV+3vRl9jN1p0
l5NFzv3Sj2sjV6ZPCKKp37cZrwMAK7p8uL68peB1urrZxYpMTBjV1LGcrHuLILqcNK5X8ryli26q
z8vQDjDIOR95pknUeHpBfMzM7FObu8/kCysXzpqJ2V2aZkJuZnVJepC7d3R2tgUU+f9ho5gUFCHS
1JjmmTk4RaUiSE0CBUStjEV+r0RUFdcYkxYP7r9GLiaTKIQFMO0S/IxheBvrL/Cb3gQUfPuflfA5
DKQnM0qd6+ta3DqQqDR1GTe05uM2KZAK02UglZbkW2k9qmv8iYuOfPLnzz5NL6ZDK0wJYqDrB9MK
HvwIxICXCVuU0VcurUVnpp070TsoOlxJ55FB91vErSTWQuc3tqE7g666qY8FDK7XN23F0JyHtjH6
WI40DIk5T4r8FYo4J1yL4ss79+9q5nmFSN5kBLx0QeC3jGjYZmgzixL4K8dzAVhJuxMuMYogAGuM
OUqdjrdstsCRneFJg2PyadO/Z0cdAdBdcpO+evv+mO5RDb9xbWTmV8LPYiw/sT0LrqlQ1YOpsMZh
mqbxYt/xk4DBsj5wRqu38yhGRGgNNb9wV0kSQ1uQOTLqTR/i3E3iVEO03DJAXMfboN2o7RPYwxLq
ZOvlupssvTxBsMM/BfyWEZE55Dca0lRPUClzVK3ZqkOyF+KJDMijuzIeavU3oIBPGgW0cNDvQm0N
5bC0TuBSYI114M3883yd+ih2aReCGVKbotkosQwpdwchXxNlNQTwcroR/aJfSQQW4gkDaUwHgEBg
GnEOfpQho4bQn+ZY7DYxYmQ/uwGS5pV9XTSiTEV2g94oSfH5yhCJrvSkoVOlD+pj0gLLwlp9a0pm
ehQGBICFXnikLmXcSuQfjjyGP0I5BsClt5EdeBoq497Kc2tps5kYgCkWblygprOfhCq7mMD1RR1b
e9eKz2g4baLcY9cRctStv48/TF38MTYLqg1tYKRuMdZ7PdAlQRscWS81OGKHn9e3euFGwhKdVF42
7PP8rKQFxQqrIq8rhzaC/pz0P0a8cSMNwk0xBNoOHgGox/vqd91nX67bXoiy04SpwvzYNBM/R+mk
PjIGQNYJgJM+ltfcuSkFOKRr/jcz8rkzob4Bg6TBEkHrljIENo1nd2uDmvNAx/mbuLEZFmdQbBro
Pjei5fGgFAHaQknxM6D2E5q/iqByxuJTGN4Y8gq+ae6MH9YYNQC7zHw6dIjn1kDUKsju1FBMmONB
Udwn5B9sqWnvVQh6lNFdccf5TTWZMyYOBb4RFIzmdFxPkn9R18paqiwTOkTJ9putpnQ7Y3Qkdy1Z
mXuExBT6xMIsQuQ38fFO6z4xBN22m3koH9lq+yPIRIY1jJ2grPnd5e5hRUdoEhZEDH4Q755YifJU
CfrA95y8kt7rPN27CMj3goHQbdmlqE6b+7/zwGlZChULWAqh52JC5HxZIyGzFST00Y3sS5ojDx8Y
zMCvbd7Fk35i1aYLBoAWKCkArlmIiuW+TDKBO/b2W2KTg9nw7L2/OlvnaS2lmMdnLPEwA45jTNAc
bJ0vyIegxkXCwafTUW5g/Nvv76pNbEPGd33jPnbm9FU9NzTzvE6Re8R9Xd9BkO+DLr2EMp2+7lbh
vxQWOf2d8Nftt2+be2t7/7Czb/pp4fvHd9W+U+1io23zrbZ9tx+RiqYPE9uv++1n5/D069ftGl7g
8qCc78vsCyDyG3mlx74IRhs6QZMG+1TKM6YtomdD66SV9u2lI0/mGAGCvwFOdWUKSieO3PN8lgAz
+mB1+yOqUzuxMI5mV9z3fb2DZWXls1+eTt5FzHJOQ4GQ6ckzc3kjp+iR+wGA8+ZYFeD1o2GCYQmP
17/6/E76/4/+Z1mzKBC7glGbBcvyTddW3G+o1W2jCoqYpj8o5De6Fku27q9VAi6WNyWM0PMCjSGU
a/MKzuiplWL2ReR42ejosPNpkW6byl/ikiWsWHw2UgjeYxAon38z2fUteEFRTumqO60EHjNGjDmu
nJuL8zkx+avMp0h0BUkMZwEHkGguKmkXMYbWHDRE5QiFh+sfaWG3WIKOLxCtdVSPz9fRjF6jxCXr
GN32BbHuXQUjr0hG9pdm+CJcCeBpNWrdADzOzaiuVhXSRPYSMr2kIeTciHdR/O26kclxZ1HmzMgs
Q0ADfBhieLTAWbBnkoeuZRU7asf9DStV7P7j9+Xn6yYvng44OXoqkPIQRlXpgjSsDfIOrTneQZoc
PPmdDP0KOI9SfJck76mPWsQgxVc0GOGULTaBGq14yEXosHByOsZ4CYW2CzdsGiuOW18NnE5sCyB0
xruVGtqPQmkkR4JNfhMX6fD1+poXXIaDhV4JVLrwbpszl+k7talDPQucMpSLra5l0QHio2DrTY+W
66YuWEY4ZlMahjV6/qSY0285CY1+aGpSW0mBM3i7UYL2MkVDc3xx4xas00sT96hd3iHufevH01Y7
CZJm/V5Pwl0eiTdC86l0fxvGjdbdrPywhaOJvoIKPhJ0Oj9ytgljOdA6UHXevymcw1CRhmRRVloh
6YjIWHIfDVmgA+4uUTkNBL2pD1kma49+LAtbMSgb95AEpucfS26GwSb3UzYo0slPHfJ37aZsh1zc
STyPbk0xSFVHitC2pPjXQR1WJIXyjZoDQm3ICITN5vrSLl2a0DYRH36MdE8H6nzPS81Frz6NIidE
Z1SRNpLvjPoNxDjtuJteo0UDwqzc+umK4QW/wq7KzNDUnlHnBeOx8FNXyBHkQ4LdUSJtk1XCxjOk
7fX1XfTvp9DN3QCokVyYd//Mp/Sqt7SkTCGgivlYuQ9l25NlflXLbYR0PGXDOtgW7lHxKOe+IBvf
m59L0fHbH3l+q05Cb9u+eYB77vrPWnAo8nIkTKZDNVEsnO86mumFFqBoiuT2Hn1eWyJsXbdwUSL/
WPiJieknnBympi8YFagwkb/DF66mkIrY7XH41v3sv69xdC4EJgDrIlGfwUeFe+ncljUWE90Rtkyg
bwNKotVDLat2Vm2qNe7wJb8BDy2yPN4csBKdm/KYsvACiwsftdMD+tcbL9JuzGytmHiRFPLHkzPB
qIh7cidfpDNy2wtiSVcbRtU7OA7HTd651BbHVjxIgaev3MyL9qhJTehRKH3ml39Ujq1U6ejAWX58
lOvvXiAzMr0T1ZVH6ML2TZNiU7cLuY4LRsogRuPZCyrWNRSfuLHea7fYe8LaWNLScia+c15PVF0o
Yp9/JeLg6JM6h04cvknar7bd6cqv3F9JAZatMLkPJ48+VULOrdC0k/wmkEPHE2/q8deI83n9Y9D+
un6UlvaMUGUwsc8bl6Tm3EwY1yS3rhU4IZn0Xgi05JgUahDYFsQ2K33rpXj1IZ9Bts7T/eIODGEQ
z4wAxLrsd+JLnxhWa6d+KD31A91De0A0EwCXIIs/q7QzdimqiV/jwBvvEoRNjceyj/OE2M1LeY8Y
gwhJnFi5vypoO76Mvhe/G0YFqYOZous5tKbxXQ0z6cff7xfAXpFUBZoa+AHO96touKc60Q2cRh02
rg8tlZUdLNdaiaFLX//UzCzLTGU3AgOOGfT/dkN/8GrR0aJoM7ov19ezaEilfQEKn3g9B8dbaiHn
o0q+3yQGqjZpr6qvEkQAzxRtlPdR90kMrltc8DimSKilEH/QLZi/N3IxkQYzhynJ0KMbAelRWLh2
bh3sr5u5SKEncsapEC0SDFQi3vmHUmBzUesaejRXLdF4bhD3lOXjYDWWzczTJi/qTdP8819sokUw
Df9DHjv7arVbugNEK7FjBfCbt7jtTS49lRmPxuQxWoMMLVxMENZNbxFwIBPR7/kKYS/X9EyJoGo0
9VuRJDFpjY3e/BPUKDIZa9xzS5+NygrZuQlB4wXpRuGaSElqqLd6o3kUNehCTW0rVyshYsEdKeNL
VHCY0+B1NVsTgJZIsIQ0Bnal76ciQpjkdpf4lZ12K7fFwvbh7zx7pzFjeM9mDlJZoUJA6UNmfqMW
OftWuCeI/OzTqkaGXEy3HbTDK/WRheX9vzgRBI1M5H8krCd5i+CaQsGAI4qonXIXTkA5UUCzMDm4
XbJSs1gzNUtbzBE63YKxeLKwl9z0bURwkf795q+NEC74xdmSZtsYiGKtKSl20JPdeFW1Nerg0Izq
30cNHin8RUEb8q55ziIGYqmWiCGzc+amkcpPE/w3Dcrd9RO8kLuqMMpAAmkyg8DCzs+U0pZZGDZV
5GTha6eXPPA/XzewsF2TGoM5TYbAmznHJuRuHvl61kSO7nec1GSXAfxBSPfvnXtShwH+wy3LYNUs
EolaZfqC7lFvibM7OJihrxePTfoLMQg7CNamQxYWdXZqJ188cetAFULyZ06tUlpf4jJXIDfTxmFT
6kP5dn3/Fj4QpggP0ELy8JmztwVtFhA/MKUxhWQOxsMgrQmLrpmYrWbQ/NbLXUyUeW89j14ZUlb0
vOfrC1k4n2cLmXmaP8D4MFpYMTvBHok9Kh2MZ0VYeysthDnsTPJRCI7A2zLLVrvSEMcUaVknKNTP
k05Da7mHUfa3xRDdK4K5VsdZundP7BmzBInmuh9DY8EdmKOMXpUwQGWtBy+MXHx3XbiSAm/vZ9HK
uV20Cj3sVHjmYTN/c3axp1VeUMTOmMVH+kJ5/FtGwhKR3kSRnMZcMbf0ACV5+WNv8qETj5e71KiE
AnteKztDOdgCRBz05R1v+NxpDwl1Ym3YQkpy3Wku6AR5GZ7ZnU7iiV2V4SWRHnpMq2vcK/5OLZ4G
5Uun7mtWi9pAVg1MIKa7prrR18oNi550subZudBdAVxVgm26SniOrtkiTe8h9u4lrUMaPPn7wvTZ
WmcnRO0tLv5sWqt850mJXVT+Tu/+FiY539HJs052dMxDryknzxksa9tr9RtsA6jteiCXg3Gz8vkW
D/3EmwtHznTDzJYU17HXViql3FoTchqXpZ0Xxns61foC90t4yBpbHe7SMrAV8UbU9n74w9V1JtW+
tdlK/FlwJZJHRAhAyCmQCc+LDaKZNWHsdhqtZ0t5TkdJnLon2m2vjSV6TlZtN9kYO5Erc4ukiQ8v
n9vYYRN220oJzP/ysU1LnXrVsIDP78VWRgWlyWtqVEH1OzGDI7cwqBXTW7kYF7/AiZ2ZEytwm1Nq
5gsI8kTUKjtCLZMBvgX/qeXBSaAYQY0F7opZYuQVZHp533BcBAYGlMwq7ARgznWPWrp5p2oODNlw
6l8U7any9InodzHU8/RUvPxOi927pjZfrptZ2jWeNBZtD7rt5nymy8hbwaebjzeEevpFF4f4pnTB
R/gwPrxoSfR63dxS4XYabp7QUrxtLnwTWB0tkGCInViINnBVUQbJ2u86j7nh2AgxPOP3cbep3N11
u9NdeNZ2IbpSB5leVRPX6JxaN+tSvW08kbtSCO7MOlf3UTWItphp1aNZH/34pW8yZr9WNWMuQytQ
ZrhvAZ9AkAfR6XkQKqxxqAOl0WyvYkDdGmvjTvD7b5DFyNuISrudNOargEzZa93lw6YOB9WpouDZ
U5S3TvJeFLOMPgn6MO4j9JttDyTiStvrMini97EzYEW53cV5LzIWxEqAI5j2tfKlzl+79Nv1rb+8
wM///FkYTpPKVxOfOYZM2kfCiyF/6RmLTPaaucm9NY3ry1NzbmyWE6lhqo455TDbjTei59sQb+2A
WK0AtJYiLHA0/scLnZLkHDwiV3U7jUiqNsTbtmq8aNGbonwV0t4utLtI/gplSNXuRPdeXgXZXrBE
o7U21XjBV07C5hT2zj0qZewzLhRYoWXpuxRtYpdD024N9R9DcwDMlFXnaEyPWN1XN6p2rnW/2lf+
oGc6P03TTwBmMqlhAgqYObWgZ7rZtzi1MeRbKd9EbmEXwbFWkVtDMVB4aJhXbkOOse70heSk2a6X
t2OzFcZNpz7KQPv9Q0EGPrh2JHdOHe5b40vaf+7KjSL6jihETqH5EIeozuBO4/Wf1fIwpIHdm6Wd
Vj+QYd1Ewn2dvyXq76r8bJkPqrUPB3HvgXyhwBgnnxvjmKZrj7yF9PB86TNvDgLDHdOYpReg8nw9
tnueYN5g+ypC9hulyTdD+Kw1a7CohUN0tuOzjx72vSDEHWbbYdd0NG/Zx8/U4HA2744Sm339zF6G
y7NVzsccx66LzMrDXAbbdD0Mthgfox4CtdaRYezSh1+iuYbuXji6p0uct9+DvG51IW01ELu64+XM
6EyY63FN4EKeyiOXzmvwYOIJPalCnp8fdxhcPWqwM4y9E1sJ0t+f0/i3pR2l5skwBDuyNmO0yYfX
row2urSTlV+ULZjT1W056WDItOxcue/6fcUUhSCsMdt8XLnXfuDsBeImnqplEpuvMRdSm8dwxOfV
BHOceQNoyu94AGQcy1sDLsHgLctRzErsWkw3aW85AyR0ovWE+CGqhA8mDMyl8Umu9JVy+cUI+kcc
OskyZ0GAOqQ4DBX76I3yRjAcKwJQflMA1AKPFFreRjWeTVqwVNKt4pV+bNP/UjNze91TF73m5FfM
zqNcuL0RufwKEa091f1VABtMm2QlGbvEu01BlwlA2IYmwNuctLAVLcYMpV6DpPEpkXd+eaOoMfNC
8BtZm8b6ZmTfRTaclzF//9D6bCta37sS/MiX6+v9iK0X3nHyS2YLRoIRcHjFL6lgYg6LQwMcM42K
W1M+Wi5Jb7mRlCkHfhCrZ1HceeOnfviqCu7GCw8NDcgwHGy5OZb0rytzixyKEwaK3as1Iqno8MDD
l+X76795Iembdg8aJTLZCck9HcmTl5gQxZ1hdYMGqPObK+8N47ug+HZZqfse3IDbjk4NngBhNmmN
uHTRPfhk6JnQ2LsAWnlwy2dtMGp2E3eZ3dRM5CVC+0ut6ZlfX+RlIj2t8Y+l2XfxTNdVlRJLdPx4
GCCL6MMO09/ojb4SnNcsze4COeGjuRGWPEXcuFyVI/yySvyoNitJ8wfK7tLX/l3T/BpQ08I0Bp+w
ExTuxlTtUeZf42PejJskeGqEcCsTmzzJGYVPkriXlaMX3KoWachLbH1T8hfDHPkPqPzuKbujOf6Q
WgnTLdtMfiHVHKyn699gOSZNFUS0WSn1fhzjE0fTldilU8gP1gX3U+9D7F0aT56E6FXdK7sIToBe
HKnkGJvEst4i970sBbC5brAfrXaT1Wsqvcuef/KDZkFy9NWiB0Kr2ak+7rKBUVSxtn3rrvJlWFUm
TqnbSnzsat02gpWSxILrAyFhemmqAkjIr58fukROhC5ICBRp7VOvEu7dNt7Wcb7S+Fha4gfDF/Bc
IIAXEGehipCEM4jAvSbAGe35nR0Ofr5JhhrMrFsJO0bF3L2LGjJsu1xpSTTQHG7N+L8seAI8UYMh
TM87TG6BpmtKJ9pGXvAmRmUsGNNtVq+BYJYScCZG/9iZJRCx4g6hn2AnLKsfvadsMkt6UWp9I0Nk
aWXaZ9frbkwxurPE1klU/0nvpIdAVXdaG6001ZY3/+S3zHKFJrJiZgz5yM1U7ND2bXkj6vfZaNiW
96B0TikmR0O7a5KVkzb9ubPIAGHdtAuEPLBAM7+OaXVIwWQ3Co/6JEdVr3QDlld2YmEWT6VWHQIG
/jRKK58847VXbqrkEHWvSv+EnALoNVW+67IVF1pK78/WNTs09OaZaTZZl2Z8lcZXV3D3sXgU0scy
+CeuQVGAbfn7tjnTrMoEO9BlY2rBnh9UrebVqg+sVNU5F656SITazlJr5dE6bdjFJzsxM9vQUiz9
gVlQzimEVXm3h5nfTbdK/5wp6JI0K1WFD3DhNXOznSTLlmsh55aKskcp2QnhPaDxwPsd+4jJKdsk
5WaE9fCXpEpQiaxkHIux79+1GnO+uThMYqmOCbtK9X+kXdly20qy/CJEAI39tbGQlEgtlqzFLwhJ
trDvO77+Zmvm2GQTww6fa3t8HOMIF3qrrq7Kyoy80ZZvB7U8DJklOAUiM8rpyi1ZihxXhjFW+re2
u02MlyX4dvlKWz1oRyPhQqcyliO5n7Bq6SJReaydQRJYEA2Cc2do4JN1oBvgQqJoo054XE7hlV22
3uWBsF3M7weg0oC1Q9M0wyKfzlVYT1IOZnnErY3qxWCFDKyDUncANl5LhggHtxYlIwZgSAMkSdAr
xQZ9FAiEmlXpbYKVqZWrYf7UI7ItOvAQTY6RJLiAb+Wld+oJMYmZQXsYyg3txpoe7H7b6z9t7UZW
f5bmT/ANaOTO7gq3LUtXG68l880yGujHEEFMt+buTj6YBX1HH1wmqHxWbCslKWlvSTIjA1J2H6oN
GWT8RQpwdh4/hWFSXEfzEjvSKN9aEdoiL6/S2rGFD0LcwF7HwKByy2T2pRJokaLTbqpyL7Ls2iVq
I++VoIzooIc2zYpxdDQ7eYiyPHeMcUHHTKwTXPUAsimm6ACsuWQ0mdkynl4MnPI1c0czI2HRGrNT
dbpkr3YmU714CUGoZtbfDWtXT61jmg+SJv39dj1ZD24ekGLD+7bEekQ1UiDE6GQ8tvphl4L4hQJS
UtGwS0Tq9MwncmfkxCjnosOcWHEnwWi+eIzybyxmCk55D/gwp080KqvfLVOoSMO81JlVxMpf2Tyi
8KhHrZzUwphwMvWxoe1VkllwMkB0utZNZt4Wc/OpGfm3xpB2gr3GfNcFwxZXUA4HNcswy+xR/diP
rwr5DG0IXlqPZbPrEvSqLPeVeV1D3qjXBZfhitM72ebcTEekb5HAhGkDAvb58DqiNWYoBJ51BRVp
nVjh7kAg8+shmGElwRU7pO0mnp+go47b1lWtN3SpKyA8R47UhHBiASYjCEYtRYKk20OVdG4a+yVk
2GxkSjO6LC+C2V9fdlbQZwLiNp9vawuod1UzTnrZf5/mazD9q5k/oO1lWrbhDOzlda5B70mw6Gvp
N8zJH7NsUxwd53RBn4td4CE52kgmpl4KvxJnsdehdQiygOi7dsrgbUg2StRAOxvVINMBepTO4SaT
vuXEJSboXaG3GyE3dt2Kvo8t/NmeZGzYBCkDxq9z+nkltKXrSMKsGNroJiCSS7uB2v1dYO7a9HVe
BFtEEdnjNqJUhlkZt5iOJJ62yOEo8Ugjxa+qXSZdxdV3cB/q+qEbt5AzQOrxMEMoJAl/JRNEju6N
SkQUsVbZgLf9M35uyxqLkStDwpZHfyn6ZdeAZUCBy+vj70QCR+zTrBEkUx5B5BtNAp/7P1z9b+M8
wgRqLfoERgA0nyMCrvR9FlS+ERwCFL5yPJ+qn3b0kYhUgnlXQNiDES2NwO2xphK+1aIEzcwQqVEL
/jx2GGtHV5+7VNQ4wq8zb4W737Om0OR0ghU5+WgVr+3dOvrQU29Oa5qIVIHOogneGreLdQntuWCT
biE834JKz9G7O9l046F3+9aNSrfXK9/snuJQlLwWTSa3nUlfy5IOUKfT9RuSXE/ZrykSobhEU8lt
0U6dSyWvYcMmdFxexnyXLxsLb5nGJP5iCPIb7F87dgjcVH51fx35K31u4n5gCwdhHKn3wNspFz+l
INktZACy5HqSNpcd89mtwVvkXhWVVUlx3GDxsl0AZb+rHJi7fQdxs4zGh9ZPaKs632b/e7YZrkaK
IpzgEcw/OXj7nIfW7QXc/SlGLKWdF5qm04mkHNj2O59THRVSEFwA18U9OYZeAuiBJK1jlU99tDPt
665+ijLPFPF7iQyxoR4v3oToMQ9gqJr9Ovq5yFcFaj6j2wuJYPik7H8m7c+Q2ME4smQMQDRNGiyB
VbIcqWE6iCBpKRJ+XF8bEKoAZgoBdh7FOidoMcqMtHUS1DlyQPwsTXBBr5+uPxa4EzzLEVksg/FJ
KAmd45qOcekEprYfSokCjOe2oynI9ehsvc/3wx+b3Im29Ciyaxk246J+TokJctGsqFFCyfKt2Vaa
imwWIOo0TtL5Ne613EnbvL42MlMaaRFL6jvpl/ajn0pp3yB9s5fHqfqhoUfg2yAl2gFVW2QZLHuI
t/nSdm5SGQ1aBDvrM0PHx1M/y/O7RtTIqepJc+cUEYozd6DpTY0wRIeGCf4iYKFLalV2ejCHcDgg
kxJCJs+YnpKuO7QdewHNpTa54OKLPyBOUe2s1Na3i9lqvyIZLVJkTPPaMSTdS9TpQa7MfJPW+oMK
Ar+thr5Lr5Hiu9KORWH26hlAXwvOmW6D5o67eaSCmA3a6VsnVF61Gq04MTVVqqX7yfzb+/vrEByZ
Yp9yfAia0bYkKYdnTsgOiqw0sraV/SppIKg1r9OoAoezlxnOZYe55qGBwmBt2xqkBXiugLqH2l6h
4UzME4q5beajMdQZy37X6AUoC5PtnKOjr5OfL5tdm1cLYaKK3Dp4g/gugwKI2362MgiHQjghM+8H
PUmxQdr3BJgLsT7E2s16bI5zZUFk6pI8wVwq349Z67XW96T7W5gBW8BjI5wXMxvLXsoBRsLyF9q2
YkC0svu6gSB0eU0CETHhWbD5ZQ5XgIkeJbS66py5OFtGALGr1jGg55MFbyPgvaCBV4EKGR97nD80
bNh4A9tzB33N98vrtzqhFqiPYB3MAjyKL5O0KgHTH/IH5CdQ/U4MCFYt8GxrzhSsJb9tcItW56AR
SKcGiwamx3jZjCFxzQQRxCvpf2qtIOe6PiJ0LwItCDg4/5C31LQM9REnvVBVKkemp71P+l/rOLAt
glTMf43wj/Z01GRNSkuEy2X7BAURv2hs79+szB8TXABkVItU9BLG0VYxUlASqPQ7xxD1R/6PIPn3
rcOPZA4WszFa3DpF6EnVRpsWmkOJUFdfapna0n4pv5tAeg+iQ7a2TOwC/+8dfsZFNUcK6UuECkWw
UAXozgAuMRUxhouscFGcZGbFUqbwitAh0PUeVXY/Cn5dXqj1KYQgNMMP4ozw2N6wtrW0mGGkTx7C
ZSOP3xd9k+JpHoSbPPal9r2JvuNFe9ns2qlCA9lvq9yNpkHxtAUdCPO8b3H9FCsJiPeupWGnpg+p
ngusrU7kkTXuUsvMGJgGFdYk6TVWPzQQSCzCm5NPxvzn5vwzJD7qmsokDGwYSar7oL8l9s0kA69Q
Xs2R24bIDpXOCMhbJQnuzrVLDBJNv4MDNvijG7uKwM2xdLixzSbYLBAkyOPoph/Dm8ac38w29y+v
3Jo5pHLRsgIhWYCaOXO22tlxjLKpMyhPXQqiOTAXLYmLZD01B1E9eG2bHBvjtonaqQspUxizh4fA
uFOAWIPWgpWVrm7uou4vYe5sBTGP6FNBKACfzzmtoC8qM1D61lFJtQnNBoq/ulekgkuLfTMfKR9b
4U51IidQam5xaZX2TQAZe8PcpOQuyQRm1kKqYzPcA60fp2XWFpgJl2KbddqmHXraqBYYS5D9QQq6
mG5lpXMv7461k3Zslbst7TQI7REYHSckr3b/SborYj9eNiGaP24DxlBpbNGQAIcF4meQ/s8RrSzy
ChjSdat8u2xrdThQjYPqI9Mt5FtCCjPLu0EbWmfETgBXG+QX9dcGDfiXzawOyQYZB7vy0VjL+aeq
K5MZCP7W0fF0AxGIfddX2qcalptcKJG4cn5RJQAVEy55cOLyEIsmibW6SJvG0a3tLQHP6zjcqLGo
CMXWmdvkJ1a4g1vMWokKVNtAE2hbLR1tRGHZyvaGAaR3QZEH9Ww+dJ+NOZ7TAAb0tHXzxKSLovll
/7g0wBEG0kfU5rS1AkGDyoo/QiMAAashmL/Qj8AtFBSCDTVsusapTURNckAnQ7s3we2SFPtuX+nJ
/V9vjBN7/J0S6ooVSLAnDb7a06Qtt1m+W4TcJmeAGLi+E0Pc872IDCNrIxhS6l2l7XTidAb6K7zU
fgIKhyB5n6XbKdnoS0+73sIjcBGcgZWjdvwFfOIYDyN9rAi+YJ4PGeDKxNqmxfbydJ5lp7lh8hwA
edjjdcTWL5VmL5hyR0tsGk/tvgWoLTUTr4c3iZTxocSTRzDA/2Eckr8gWSHg4OHORLqYyzySvnFU
BI2gswIdp5/Fz4X20EolRXUCtXCaSAKzqwfF/mOV27JgOiKjbA6NY/Y+tLMKAj6i1pfBvVLSKk99
oUTl+kL+Mcjt2TFQi1xaMMymPdTWrT2hSC9I6K5OJXgIFEZbiU5wHss7a2ZQhRVoWRU57m4mO5pc
uZ4DD0q2uTvZRUVVg/TUjkhCdW1B5U4rVUHctTZOIFsAzwM3KDov2d8fxV250c1SOqIdL8TzNggJ
eIVvIlHz0Zq3PjbC7RkpQ2fSMsyNU9ShM6UvGdnIgWubzthsBGdDZIrbKJ1sN02QYTzG5IVo+qju
Y/05qh6mbmNDjWysvCw9RNm7Km+WfouutkVFtzpqea+XP2TlMgSvzp955fZPF6MbC4TY8Hk5cJ3q
UyHPLmJrmoAB/LKl1RXUGZseU1lGN9zpCqZMnSCqCUYMSWcoRswoj1UipQBldTxHVriQKLKrKNMy
WEn03FVaF+o+lnw1yNdRvQn068HM/YDs4/SgmJA2f9XTz2B5Rzft5bGyWeMvZLQ7/R4rt1vB8yaP
HagZHDX2TCjTjqUDGUTaRSY1GuQtu39zOoBIALGkBroVi7tQDMsMoPsEe8tiV27W6qjvmORN73TR
K1ldizUA2wZlEcyoWMfTZYTYDlRqI0ww8CVu7U0uAEp0BgdseoNC626htTd68VUPFdtPtCD58T55
/lV5+S25iV1lg8vsOXOivbz923YYdtscfRiPvTaaEcCHER9WWw9pEIFqeZeKCELXTi0BPT38IIgL
0Y15OvhFHecsK9TGyZunWoaPSLbdfKUvnkJEheW1eT42xfmieLaVaVExnK71ZNQtUiIqC4oscC4o
r7tsTBdYKPOZtkpNU1E1afXmOB4E513QhZXH2gATcbLTm+tI88b8LZK3ieb10lXQ7pXpL3EqbBcQ
IqNADeoSKP5wg+qbIp8The0CzZctr473tsjEVwWTP90ELLQQ7Eb7OhgzT3cB4F54OYAyxwHG7Kr1
241tu+1HvHme3d6vaO4GTkBRicxN2m5LTxLcx2su7tg8tzOkMtfRz8QmtWocGX4akbGpXcXLv7GD
WN+SbTR9Yb+fDtMyRjlpYwxznm5jw9WSd6O81cnDZVe5di2wF8U/VjiHLRNpZEx5cNiJjC6ErRGi
2VHUmHGG0mPbAsLaKgAqYIfCn0/HMpKsZ22gSG1Y+Y0kbxr05llPQfjUL1TVy+vUvsthX7N8O/Ns
0UlbM0/QyszouPGEInyuI5uNMFLKuXXIdNsCJzOZ92b0rE8fpHiUahotbmtcgYOyV2+JiGJ/5Ziz
9BEQgcCJgGyOOxGtifcnmONbQNuln1ZVg5lIFyl5rdmA7gTQj4x2GA+20+nt0wFaIraB3GkFoJ8y
675upoLX2cqdChgssugIHVB94FHf8qgYaTNEnaNHFl1ib4Eme2N99rHXTg2NRbwmK6fsxBznuoxo
zuV4gTlpBCebZIHmY6LNgJhen7aXj8DX1cQ5FAJ6NhApgsbHQOrjdPoiSxsgkpl1znhVUnTxOoFb
Qv2dpm5/VW7QHbjQ0nu33Jrq3wYnoqaDxnb3I3fTverI1HwVcT+tzfXRB/F3qWRn2rho+CCAfkn8
azYjFy47ajI6hIeqmQUP/bUHMSZAIwA6g94R7RGnEzCEeqmZBewpCrWphCYQkO86H+1LtLVTCvVM
Wpqg5HAE887+2fN5/2OW8z2kGZCebGH2KfcmmYY17TfoSKHBTruL98vW9odrNCxD+tX+gRR9Tt/s
3Vu7DUKq0tBv32/Kxe382Qm8yx+2FsViPkx0COHpqp6pb4RdLKNWiQ8Lvkt+tQ/d7qOvqeUG+9BT
wJRCAXN18p2IAGbtGB+bJafLEISZpCwqzIatShV1oNbz5YGdtepieU8Gxi20Ko/6UJuwMH0MrrrV
PCbEnLy032MneNCRA6bhg/YCQSwKOIJ7FXkp/fx/fgK36HmV6mEW5p0zOy3tve5d2Wtu+f0uP3y8
Vgd9Mz4HDlZacqFI6M7XlmDTraGVTqaAix5sEoaorWIKpO1hus0/Ad/c6pDn2n28lBsA96CELf1A
r/qDvTHvZ/rz8vC/WCzP9/yfrcVFD1MDHJEWY/j67a3lGJvhXXEnCs7k+w/FgcClpzrNRAWF1rM+
w691h5wH9C8gUoCc3unOstMqrvIl7Zw+8NoKauIxsuNguDHAB+3I3UEKr1A6lBPH6hz5Rxx5k6gQ
sHoHM3Yfg/UNgWyCm/e5MivDHDHvS4fHtdpB00+jcMqOVm9UdVfat1ZLwx4ooeJmsW4q0ft37UIB
jYuG8euqKfN3pDSRpdR62AexkJWgu3hX2CHywU+XF1hkhjvDI5oUSCtjfQMQtyx1uSeK8SE10Tel
CwSx9lnTyNeqApkMfjY0qGi8ellURJ2is71k3wZO50ab4N7yst30aD0qG3U7XE/fpEPx+aD/RNTh
4yrxW3emk9M+i07Vusc8+hRu2E3SmmMoYXbTGcd2wBsYT9PEzx00zkygf3AIHTayv1yZu8vzvfbG
YTEPGEYUMPYjeXG6tadZkUHWkmASOhCOmdMG5DBO12Bpp3xBx/t8iwTrW9epoAgdBc5kzWEjNQ5B
HhwtUL1xsV0mNWoN8rrOISFAv78GUS8J+3beWRiQE2F8NzIeU9y/L8+6PYbsgiTRPE/gVS/N0J+U
MEMvfB7W3uWpZP8aZw26C4jvkJpWkPLlZhJcYVFhyqjp5lDc6yT7oW4sJ9ahvhf/GCoRwzhzOZes
cY6wCZQGFOMMe1WETpEd8sYJAhMC4d/SsaVpe9BUwVZZt4jEC5DyrHLNjQ+YHa1IWzg8SAt6bYN3
ovacQBSqz9WHsf/MgtAZUlFRbS22YmpKiC1RbAXei7tyEy0ZOkMHOETpnFYHsUVICSkomPHlcUcy
UMxATkNC0fxNh7xXk+5qVRDfrqwrOd5FXCidhHU71xN2UdZ1u6Ix/K5Vvdka0Aal0Tl6vbyLVs8E
tizQnqAVBeTz9Dy2phKO/chU9roY0MR2P8mZ4GW8NqcEDdNMJAZZPmTGT22ESTnLslp1TlnOFESc
FAzRkE+wvDQor4eiuArGEM0H8dZsQALQom9TyZBEhhqeLmrMIWsOH9hWE/VM8Cyf1ebIkIfq0Ded
U0iWV00dWs3QiTJnmymYtkpG/KLIfHN8UEoDHLvqJuvnXUEUWlsVbfRkj25ACAWXux40OX3wIyne
UhQr9R6csml2mGMLDC5dhsK5KXBeq54T/YZ496g6iKn5PEqqkUgKZXy5Ur+Y416xKRjxK2vTR3d6
Rafi2kDv/+XNsYagY0RQv21yp94I9EaWW9gMGf0rUAeFKjnh6OWq5Mvl7WQflAzSiT3QiX7/L9LC
J8a5bRNlAZmSGcb7UfretegEtx5bpfOSLKcTKKE0kYLgarR3PFz+6BWWDk1bNtwKWEvk+KLiNUVC
2tBcIzToWLtqs5XB8KhqSLt0NJM3sQRv+Gucr037l2DymavhXO7J+JmDPCrioC6WhfKErzHRCWhP
+y/EsA4aAG8JUs8M7uriRQaJUZE+19kvyXoQ2Gf9cWf2kbwFJ7kG6VE+o6WnSlOjkw3zTx4bRLla
9ITsCyE73UBfq2+nwBqKavNrT2nzyCb33NBiRakmbYDvzR6iwQed4ywZ1Fb9YapoGQo804rzO3H2
nLVoHlUptHGpqWb5UrToirI70gjivhV/fmKEu8e0eJRCEAQCfT6EuzCMHUO/b0COj0qS32n/ArwG
ayj7MUEetn24TZN0Zj4tuDXtWPZMsjhW/KzE8WNXWv6cIEBQRIrW7Pu5bXJsUefaLBG2KcnQM8Qm
8LwVybYBVBTS7F9k+GEG+B2mmow2Xc4bSKBiH8sEYF4JTzJaScsPWX67vONXNt+JCe74B0StRsKw
p3JSbJEYpcbkM9gB2OAmaMUR6eWyvdWdARo/aGgYqBTzeRx1igEgK2sMqaCDpPptcNvEGwts2MXs
Xja1dgeD7f+PLW6rD4U9g7oPtsyllO/mrjrYsXHfL/amGoCOVon0QLS4pQoyynRqs/kuQL7HA03e
VZ/lyW1n5fl3wTetOLiTb+JOhj1U42DH+KYgT57Usv2Ry9VNlqUfwfiUowCYBoE7giJDTxO6aOhc
DcIPYoQin7MSEtg20rF47YJrETTQp0emClXAxGtA68AgOdZvfefa6XMO8jXBcNcC2mM7XNoXeYw6
kFtoGnUu6KFCL94Gbo9iNtWovnmTDrPb3i5e7oYP0t7wLhtfO6THtrkH32APyWyWzDZJN3qWQMXK
3uWgW79sZm0qj3cZFy+Upd4nFkPct8XNwCjvWlBlTk9mv/03diA6BtZVULrzHV5LW5Qo+cFOHDqW
vDHDdFeihU0IKF2LCL5EMv4xxB0bTR+mWO2xRQfrQ476jTF3yC4H5vcwKrZq9mrY1laxJqrOnZu3
zy0Z7nrdfq6wWZUivUlm2Y3tfHd59Kt+Csod/3wUd25KYCEmcHnDTzHGvr2G0AxCr7kJqDKafqZZ
sKhrewflkN/muEWVJKmXGoLJ7meUEToX4mwloEmXx7S+c7CaQDKiRYSvRI7yVDRTAuQkFNYjs/KD
sqA6cGypIriO1yfvjyH290dRVZkYwTAnLXomip+avtyZYBqzfMgE9vOHGohE8kTD4q7jZozaGKhd
HAhVRRKAyna7kSBCASKCy/O35lxAGv3P/PG3cAkRHh2Sbq0Txa8tChCZ7OZd7nT6cx25ppVeTyIS
nLUsJaIMAsVtPJg1yACdzmQaAAT61Uex5NN2gjy7AmRIEVc008qbVJ0cyah8S/8JtRy9+EXQiYzH
F5UL2zX6fHN5+Gt79PhbuFVddFKDpBJXdzsmYF0BFMMdazVytThKt5dNrS3psSluSSu9zKxEg6l0
DHfZoNAw7nfJkjvLRARvPsGo+Obgua8mMqEbwdEV6VDWKJ6oZGuYglLhamxwNKKvHPzRkcCuyUoz
gJlAyjZ9rD1LJcDzeudJoUozMH+lCkCBo7GZTJS3h8QzQXDfahqNRxHf5trphKMhYP7SDWSduTvS
ksdeqnVs4zYcnQyU2UZnOq2t78fuPVbA4FssojtrLQoD/QtAKhaSkipfbR4R8DWRBW+qzup3u+lj
2pZJBqNF7dYqgTZNqAgO69koFWADCbSzQB8E+AX/shrkEdLGkgVtC3mnJ7MzQqdA36vKUzN8E/b0
ni8vKggQswLCA3qlKJJx1wVT8BoWqYycF//d3/26+/BuHkJXRI19RjXBChXo3ALZO5OogRbrqTsI
pUrtoyWPnSedQkib0j2kq6njbQXVEfvsALKKCJtBJD+R+LS5O5kEJCtJWMWOe4Bi98vhPz98/+Af
KMziF354//0f/rChO4pfkNP+799Rz6NeQfd7x93e328/77fu9f3T/dPPJ4Gr+CJBPHkboTjLxN9R
JgQJCuL80zkBaEjXgrKHNq3TOr7vx87Xj20kuD3PQTbMECDzALUh94x9dWpIHss8zWdMvnvtur7r
Y9AeFXijtRUGxz2kH6DDbOBpyTn8RrXzvI7rGPXG6+una/fww988f2j02RMs8XnjFxvOkSV2gI48
klyESmBHsHR9OGDZIPx+2YevLgyrQRCkAlX4Gm4ocWmjQy4G0dX1wXVfDv4vusF2cLaCg/6VhOc3
wLEdbiDKkJdRWsLO4ceP98fHx5Au9BGq7ggiAVNgPx9h2tt7zvbhs3IePh9Gyn5+zihaR+w/Amf/
VTs8/yKg8WwL3RygPDmdWoBb9CJicsIuOy672x2ml8ndO9ut4wiG//WPXTLGjvLROo5mAeh8zYy5
2P3U/7bByYQld+sKTBnMvZyZQmkHmVX4OGSZT03JUxvOnd0yUwd2AvwdO/bMEWB4GJ/Lfl3eRetz
eWSTnNoM7XTq27qDzRwYB/yGQjx+f8JoUyd2fm2eN3f7u/3eEyzieeiF84Ha6O/Bspf10bz29UAi
OYVheMCS+v7j5tW5ETmV1fN+bEU7tWKGCoGYBhueewDjJ7zn3QY79btom5ynmbnhcHvSiLOGgeVh
6MX1dxt6I7Kgsgk52x2GpoGLCsog0F49HYqalIWUQiqDrdS1SV8Gv/dcf3P3UXkfX67S2bIzIHhr
rB//I7Pc8U/VIEd6DGbZ/kjpS++8PLXeiOtgRhag9QbXNXEqKG5KjXb4meGPzwDRAFkAJhFqUPTC
4XS6govJPsvtshk/+jDuvrCKCBI22n+Wll2j7uHrNxwcdnjYjYprlB1W9ht+x489/vt1mHCc8MNl
x/jyeTLYebmwSvwjRqqDupdPvurr23z3P7c3+wr2LfiFG4H9EH3BOV4b8wIILtDoEOFEHMPNS1mC
8FZroDLBDCOi+PoBF/mNPmP0N84Vc5PuvS8Kas5iGvCzgmMC7XysEHcmcKs2baQOFuwO/dzQ3kCP
kY0ekVT31EwkIPfVSXQyzZwxzit3SSElkaXi8ivpbUhDCo46Z6C/8KcF+C32/yBy8zBeimFv9nfO
t923zc7zMPzPz/ufmJadzw7S0/319t69f3q6vt/29DN0R/pTlDY7C88RH7NJQUCAviSo856eXD0d
8wIUGXiQoKcNIOIZGVNvUVQk1Osp6M0NWpfiXdgUmcDJriwJaCN0oDYAskO9kHNK6G2r50UbU2dS
wE0OtCjYrcrlRZ/15CotQFoh2Pz83gfOBrEzziT0vRSNf4Q1fWk2wzKBJxB4phqK7LZHbCaW6l22
c479YIZQ+QQtuG6iFYobVzjGMpq8YEhBO6JioLozgRgnoguUPlQ/kl7C4Htb+FPxTMwNtDJm8pBJ
nmVsBN/Bbg9uF558B78L08mW+wDfYSQBtUjgZ7Zv5nfA+2oVmrOA7NqbcJyKVxeA1gGZLgnYrZnz
vfQB3M5qF/SfzQQfoCkR8CdWSHUZ6g46JOELOfXyMPAa8OZcHvbKdj4ZNXcjBGrV68kIo90UeUl1
1YBUJot8adhK0+u/MAW0EUSC0H9C+PaLNrB7Arn7FEzwJYjTNxXxsgZNUYMbiLBNbM+cTSVSCAaU
wE0Fz3f8/VE8YqWlqYUN9N4m+3bpoCf8vIgYu9dNQCAZr1gAbHj0VCJrQ1ET8GhGcw2MvTsrn1n4
cnnGzgMRdjag/fyPES6gi5ooWKA9mjpyC4VwCH7IrSepYf+SD0C6G8j7bMN0kR+KCSn0rKrGfVeB
ydWbeinepVmsix5Cq4fk6IO4QA/116WKQe3nRGB2kZ0mQj7dcvXg2gTpQHRvx7va9uMeKTXzEOtO
o4g+4Cxw+poRE7VEoAEtPDBPV5Z0qbaYKIawIrTTKU4ueaq2M+SDjnqJHtNScm30b44QYvrQ9J1g
Pc7CFM46tx7SrM36XGMLl/Im6m4WM6AkfrdmdxyfZXSoNn7bCEa8vs/+DJibcXtM66FoMGA1+JGl
3+bqkGufl4e16gPAlfXPnHJxdVnLi1IxE1DXkZsPFLlz63ZYIFIlUvoWDYb9/dG51PISVeYS86cm
803Z/5Bs2SfRX5NPcqvEeXI7BX9JMzArgPVFQMVqm9FyTFDfmo1n2gK3zUKwc1/zZ/Y4t13aRaoD
lgJfs9yNI9XsG8PYT8UmhlBYdwW1kMuLdV4C4kbHeewaeqVJL8FeAWaWl+Czpep2ec/ew125S74B
FbRJH7Eh33VBNLy2diraXyADh8Q+2D9O185Q66wJSjt1KnS7jm9hApUNES+4wMYX5uhof/QkVXLU
YEEGngaQOEopQfcsZC0uT+FaJHU0kq9sz5EVAp2a0ahhJc/URzKqHkqs8jCmAM0LDu/alY74HZJx
QHdB2Z47vFDU0ho7gmYNRKvCxs8hjDG/9HFPe/16DDaXh7U6eUfGuGOsZLoxDQqMjcHoGeF9okG4
eni/bGR17o6MsI84mrsAHhBRIYyYuPbIcMgNP0PmXQ5ErnZ1NBBPYl24aFrnXz5WV4TL3OIKrwDv
KT+mYaSznru64jU18azoIYMckFLiiVA4fePO6m00vTW94DNWh/vnK77ynEfDBdxgiKUKX1Ek+3x8
m/QrNXsIJMHRWrPC2vMhR2mAm/crW3BkxbZxhxsppKa75UZLXdu6kSbXEqkErM0owmtG8wxdKiBy
TpfOqIaoHQHORS1jooP92kJ/dEwEvEDnKTa4Jwu1BKjcgOTu7OU4jwok1JkVRYY+Tp/VmQa1phIM
FaSGJhX8P3h8oMfbeGFq9QfLWip0DoxzeZgMs0XPtZVZ9a9RQq4UmoplaBNnSaLetcKM/JLbTE+g
YBdCX7HUC7n22xkCXp5m5V23HwZ1kjdZrk+ITBqt0lxNLUJRZXNtsdBADSiuitTeGc45A/pS6mMI
/NYKcYvAyxXIiVm0n/8WDMYmUgdOFVA3BZE+d69UlaLWkomJrJsQjamJ+ZlVuohog/kE/vKyQBIA
oQEmIcRDfoJeiyQI5eLRU7bXMRREwyIS+MDV+bKhqsXkYJkeGrfthqivlyWGFi2wHu40/WjQA2VM
OpgKahGsaG04qNejV5PhA9CocWorQN2hnkE1gT6CnFrl/ZDdXXZ/qwaQsVOAjiJAf3GDAaeqLmUZ
BoPmfFxOu6T7+DcGoDUEdi34Ap51xQ6TKbS1CIwRo/nTzmTHgo6N4Gn/dcHxq46uYHRYY+11yC2f
TlPZkLxuEhQVpzbYKLFnE7xoc1cyXFV/CpPRraV9YTFWQIHl9en7Y5j9/ZGjG6oQ/BxZmjlmXbyB
UdTRQiI4Nmvb7Xhs3AWltJkFIWmMDaxa6Ex21cmTLN2fdcFty7zl2RwylIFmmAoemtxOQBu5aaHK
njmNqQROVH9MrGlkfG6G5M6eQAqiFdleTkVR2OrwIPaGTlMNe4SvauYoP3bBALPzYESAXqtumpjv
WQnuD+nn5a24vk1wTzCyeNTx+KKUjGRxYTDd+qFSHSPYm+XtbNxE8Y6ov8p6q+v3Enk0h+1ls+yM
nk2sgYsD5WhZw/v9dI9ocTkjKMAIjSa6I2joLH7WEB+10o02+pdNrd6IYLf5YgPQQBl0aqqONIK2
brhyqbZvxpg4yqjuuzD1LptZWzMk+n+b4SL2rNX6skOnKsR91YGqI2gHwfkcQ7Is6TPB7IlscZe8
loJHGyz4WLPi1cqui/SQVTe9SOT6HPzPLidUXYFQhIj6mYhKmMdzq+I2dvAY+dW3iVPLPTWzCKli
jeZRc5cWmVvW73FTCN4/qy7E+BIvQFYSamyna1ZqQ2TWBNuj7vC8a5UGDb1C2LfICPfOT2SzwM6A
kXhMn8b/I+3LehvHga1/kQCJWvmqzXbipLMnnRehV+0StZBafv09atxvxqb1Wei5QM/TACmTKhaL
VafOidQXG6z0151i1c1xV2GkcskvZVpUZbLpOCu4SSaF/2ri9MCGCVhiuneGz6YVG56+9hABOOof
a9KCdBWPfMCVC49rMxJplQcoubrx8M1JlPdI0HvNfL++vkuYB1wEc/5QHsbcP2TKpcNl2rpSpgpM
1gl7HIBH0lj6aoMCHyRF7gDBcrPS/L5izI30D51OPuGGzx0W2O0WicL6Xv/7U6QDGAFsWhQNrh1q
Dl6j4Ojd903AgSgqtuZEVzbahiokiua4GfBSltyza8nclH+0H0cIvne7zPYTExgpwGidT2VrgnDL
mvRZU+70Yi4rHEO8l635tYk/xpigT4MnE72xtjjhVoILKFMAtQCEBPg9SwouHWvNmQwc17dp71D3
48pPs39y5sa/7jsrd6uNLA4PiAV5eTEUZYzghm9LUXg5VFnaF2vYm8pNZWAeqnNbcJVxttEYXdtH
sGgRsBViZbhXz4OKU3IoHke46Yr5YWy8pBpvSXDgWSD6boMtYcUXMS6ACjimvijBEs9NqYrVxirD
ndNx53ZEXuGOHNLqJqCIUW4/WMbf6i0C0AWDGHbTdQwRAj18bnCO6zHKFYTqbCA7rjhuj5bGgHN2
/Zut+caJmT8d3pPUru0IM/vFTIRnUdbdAZ8bMRKOZCOSrWUloPUHhAyqbZgE+vP/Tww11OQ9mxdO
NdZCVRZjw7nbV6S5nQrjURm79NFJJ/1H1FjAJ1Z1HiaZxRNMC1lVs3EXrV2DaMtStAPxLRdc1fne
KolDyt7BdOCcHRkG0M0BA+rRkru7uh4qKgIa+im0+XZ9r1fd9cTscn2dbAF08MpRJAT5+6g8NjUO
YmK91YmzU+j80NgZlNQ2pUKXpUhp2dlSpbzajMZI7yq98Bj5NbJgFDtiHGJ6tOnBNr7Q/pWXYYNp
XzM7DNHGE3ItHpxusxRUMVSm2aCDxHU8fqbq50DCYl70lW9M1Ytp56ZbRdatDZbi6txFTVpbMFhP
CuSf3pv5tQRvCKkzbyg/tWR//XuuxgTHsgBY1KG8LqNB+NDPdbwMmfYqBk+7fW9jwMzxVBG7Q7dR
rr5kUljiAWoKGAjHuDZGKc+dJ4/HSCgp1qZbTEVtPAUAZJigSFYaGGbWoh9GnLEgTwZyAybAZwU8
kf5g95aHAjDFJZ5sjQ+srR4gAyjjoKmNp7UUoOjAmsysDHhW5AS2yW6NbJd1oaPkuwZSR9e3miyf
TvbjE2tyRQ+KZ3HPMJaOMaovXANbR9OCOKZ/RPDyktrwhzLzq5bcNUnINJ949sFKX1h2RJBWyicV
rKMPo6/4Wrbxw1ZSThtfBn1wlM8Whdzzz6LonYKSGnZhRF80b9gXXA2H62tfC9FgRcLUFeoLDqYa
z02AcDoBeeESrfLUzv0Jg1Yt5LIwR97OTRqmI+2f/94iwLcANYJsDSUZyddEg46ZU0G/bk7b7AuP
O9TJ1Dm/a4SW+lHcd+51e8sK5I+L1wigK8BIgLZZ2kQ8PkwFSGY8yjvFj/hhhscmv67bWL2ATo1I
0RfCCZ06JDAiFErdkWXeGCtBYep+nw1uLcbdjEpKldHH0aYpyK5+bvyAlS4kmLr+/Y7Ldz4J/wbv
c4J8Hsk8zby6+Sb4qzUHgwawxPtI7soED4mv122ueicCEzwQh9SQ6VdKVYnzrIXrFAMIlsruOERb
o/Cr3gnoKwqrKEsB0Hu+Ki3S8hnAGkzad0e1uLXBPkJ2dHi8vpDVYIMJYqD5NTB+2NIZcGq9bax6
CTZx9ZDryk2TNM+TkwYx5/dJ3PrXza3um42sEqR1mIWRse5qHw99CdFkbxnauu2smh6t2Xm7bmTN
6+EO/xiR/AG6LhBzEjBimiNmBRtXyXK/Id+uW1lNdv4wuwPvYJMLcsYCyWyV5Rb83igf20HzMsoO
6ZDslYghpBh7zujtYP6y6X/Ks1ButREh4Xy6I51rEGAkNEopHh4cpyz9qmEIO2lJKJIIPLDlrjQ/
h3rcAaW9EZUvMacgNPtjc5k3Q965nMWTs6aNHOyK5rykHnRfVyAXGG0/Tt/0iewVxbrp2EsbJ7do
rfjUAHMkMaClhSnDDAlKb78aWbI3uAFIz4/rX0O/SFH+/DCUurWlhosOwfkPa+NM1IAzFxCVUzpf
4XF+k5i1SryCptkbidT5q0MLesC44ADGzin3W96jPw3e8NyL+zlyGwiwvlctUx+qiGSRD9Jbc5mW
zrnh1sPYQzwOI8GQZ7V03yYJ+8kzEQ8+UcrxZ1Fl0PmK2jTsjBHcMkNqke9gCDAP1TDlt1Ps8NGL
4nZ+4rTVXliv5l+jrlmAcUkXQtu5K49QvaF3uSrqjRr92s5oqB7aeB2sAcoA2RRlBz+1If61U6yZ
BOj2Hhhr24Ou16U/OU60qJeJjVfkxWFf6K0XkirDxuQJAG3nn2R0EjubZ8jN9+wlqlBm0LfAhxcn
XbIg3acDaHemrExKFCwZst6jxW+iLb2eiwi52DDQr0aRDUPsMs9NOQHPTocMq9CO6uhz8VXYoZ4f
pmEjbP1x0bPb+o8lNNHAL6OCWEuK+FzP7HiKkB1wEMr1/gJVt0OEL5c8p4fZY4/gmtp4SVxWpSSb
i/OcnGenIr2w8Gb0xtD4nd8OgePPu/pY3DcH0GyE5mHrk128XSSDUnZbmH1r2QIG1V38VL6mx/ww
BsxTn67HgxWnx1f7Zy/ltNZkaWIN7ZKUhHYI+uYuNLEcsZEGbFmR/C+rEtTml/xq/DH78WN0BN+p
4v8109L5lv1J4U+/UUwikBvDSnaMwOiYvHe+CNLQ3ugUXV5okh3pVuGa0aPdBjvGoxaKfX/bBogL
H8VuK+lYPbYnH2cJHCcLmoldIj+AIUvdz5Eft4eIvF7//pdZKRJedA01PCER9XCEz22gwyDUfk5R
Zi2+MrAzI5WpRTBZT5EdOhSyOb9tNaztjWrWRdL2x+rymFzOL5Wnd8yERxZkzUsvWuSt095No32D
S6DeOreLZ0mxAssD/e7C/Yc6luR5WsGLjmCmzOssHtR6A9jhe61+4NZ3oUMUOAKc4Z3Cd0A4+PG8
ST+48gWR9Dig+oCACnhyJfPMiDJq1EixoJg2BCys9vVRzzx2G+2XeusOjEfVTnuO369/1ZXtPTMr
1SGKrNeMhC2P1e5mFp6i/wROAjLRG8+mS0wZkglMGGDQYFkc+EzOnQdFX9GjG4YCuWihzJ4kibhD
ejD8TjnKEarBAUa2cjZ+dyqD31fjwKC4J3KUCaBLdjPYY/tUYG41Bu/bXL62qZE/NIXCvzOqzBu3
+2X9Ar8VdUwND0owsV00TtKSmQv6pPDII3+jbhnoxE189TDf1GEtXPWl21//CCvX+plB6SNAgWop
G8Mg7R51EBLaW2QYa1/5dEVSHOqNuHcUJGuepgegsa4VtERS1csM//pC1pwYRWCgSmzUnS+GSZRG
NDzVkJ84FrofPL+vdNTSRbsBAVrZLzyPkaYvLICgVZSu9aoUTTZgTMLjzuCnChLP0bu+kLUUBZO9
4NnQl9lP+RE3gLFxEC0WQiZAjANSBYITtwMuv9W2pEtWPg5qJQtqSkM3C3X786MhVIMVAoPoKA65
ovpsxy99HWT5llevLunEjHRFiGFoQC6GXGja0WdQyhCvfrJviy/RQ+r1v6vYzVOXQAxb8ZuN0HpZ
EcM16EAMHtAcvO1BiXe+QkPP+yjPsULt2Xw2boxACbLvxuN38x71R9D8HZzK5VCVdb30oHvTPoOu
50YAWnGZs58gHbHcpClxpmWTq6+Wc5dtCSat3Y5nBqSvmKmpMFMKA+YPPXX7yE1d4Rp+SiAcGvDv
1laRdS1ROt1T6XMmaZGILIGHJgd+V2NsDuTP887g7nxTudqjspveIVHlvekv/UaKtprhnppeosBJ
sqEohV4YBEttP0BSe0gdX7wbblO72uJIXv+Uh38fIM82dzlCJxYTIEJFkS5xZaxcVQni8a+b/pKL
SiEFOoBWXy5rqkh+sES2r9nGGtaP+b+HYPmgJ2toIDzTzBPW0FRxSHXQ6Y3vFiYgtfB66Fq1AwL8
ZaJvUbaSHNEUKKCDdgQTbtrjbKIF73zr9XuaJRshciXWQzTgXzuSA1oQ14QGCV6KsfIwibtueFf4
lqctgUHKyc5sSJ6WWxHp0IcC00j8lEXowpVBheZTPOz7+Y60j2l1UOm36T9cl2dmJXdD+ZwqqbME
C8PjGPvgjQopolt961NtbaHsdEmNAW6O5UXOs8m+tEDN6rl/3R22bEhuN9VzVJIeNtr4aXb2NUg8
jc256dXoimFOED7g6X5RhOSY44wNoH29BpTV3PQpmL5AQV9Unq2+Qj7OSN/a4rkDdXmkQYW1eFG2
Mo/VpxamBoAXAv0E+Lslt6+7puxEDbfnTahDPLwMKw1cxA2o1ihIiAZXHY/FppzU2u6iUQz0PU7C
8nw4P9S9mVjttJQNW3/0owP7PmMkvnEpJpnjL6bH7tQn6BFvSRmtZahLf/ofs9JHzRQ9wy6AN8/a
2XhXjmHsuu3t6PGP5rm53XrGrkWUU2vSw8+28nlqNRsVynLPjDvMpDodcP/BdUddfrN81k+syKR0
LS0d0IXDitl+VMw35jsHWiFge+7GMCo/rhtbTUlOrUkpiaY049wQWAOn+270Y3yy7It9jxQoc8sd
3j/kI0a9KHl61m+gm5n5kLcTW3oKa7Xf0+/4Zzz85E6oR876CJLB3vzlM3Xzu3kPOqtnGvwihy6M
MGjD0Dm8vd2ak1z3WuCmLICmwQsuee3MtLx2VKSCReu3bYsysmcrT9d3+P/jo/8akXx0mAH6bies
rQ+Fb+75PWqK38rj4EdgWh/2fCvDW83AEIP+WZXkphxEH6TTYJDstCKMduNL/Fh/jLOnWa7qbhUx
V/cQGH0NqTuIYeRyAcYJDNos+V5aIXk+9tl+2HrmrJv4p9ory8/XQ5sN6YiQZpSZC8D2mMduJzau
8ZXQfVb2kBJjkeeq4qQoe9Tp6FbOvbaV/a9ED5Rfl+Y7AXQYUgDnIbKwof0zOCjgdAjCufJ7RNst
uUu2LoCVzTozI62jT/Q+bSnM6PExzo4i2ZtReN2lV7fqZCXSFTMTxWnivCw9SDX4Q6e6LH65bmFr
EcsvOIkHShu3qEdgEei7AF/3OxG9a7LP60bWTqYFEjsM3wMVukg+nVuZgXTGxBGsZLHhQnjDjZIC
PNduVd2jNAN7o+nPXcDq15G/RlsTmssxlOL8mXUpucoVXWQYLkR+KrJdR+1nVQBZBQnsWLcCELP5
GQBNldPtrq96iWnXzEoxLy2yGK9vLHrWn7roWJh3o/ZVbz/1eeNAXX5DFA5sEI+BQho9TBnCWIJz
1upUG0LstQqJJt7cl5YC4uxkozB6uY/AcQATZkCwA0WDizy/501fTRZmDCvMbfM7Bq64Bsxq+kHt
MVj7UA0bzae1hWHifRkKMHAKZJjfyEoLA+B27hWAs2uvefKkdF+vf6QNEzLEz+RWRaMaJpjJd63x
oXPL77ZGeFber44F/jtQQUGhEjgHyf8jjfZ4ImEkaYaYy2+HeeVv6rJbaBr1rWt/KnfWc+7X++tL
uwwe50Ylt58UZg/DCKONjdlJ8JsPW5F8JaeBCWeBLELdALPWUqRt+j5O0iaCiaB6EWHhlWG2qw70
WBw6wHU98LdWb/aOeY+DS4/Zjh63xtcvY/35L5CCcGkoVqWm+AW2AGH1wSSB0AXurLfre7liBkw1
S4ERAg5LMDkPYDheYCfgKRbIX016q4+hrb7wLYjeH1jYecgAVRo8hEKQFvOhf7K3k2isdoQ2ZVEi
I3XLp/xNE24cZJqHso6b3qS7yC9cPfayOxHEYflMN7PDldNwZl9KaJpiJh2UoNC9vJlDzS9C46t2
P4XELV6du5/27tvP69u6cjGcLVhu8QE41ZaZA4PRp6m5g+rlb+IWimuBecfHUPsN2Ke7YfIyLKPh
QQEYA6R9qX1Kd2qmTkprAj6MB5TynD009+IZgHbraDGUz+Yd/dQ8IE0iD5rAWw3NNS9yFooHtPKX
Sq8UBkxlsrQcmmYY0o4Kd26ip0Ll98OsdAcNovUb539toafWll9z4ky5bWazomNwsEqb3DXYt7Eq
Xkj81ZnJfup/X9/WFc+BogtmMXBBmJiIlHc1Y0nUNPiQtIYIrfptnLhrsefrRlYimrMcQQ0EjNCs
kmvkozb2tU058tIFDeWiOWg/IgV0NrxyzYylI1sBIxHw5RefKXXKzFYGPLFR6IcgDHP+PpV3ULgA
DTPIETGqKKMEUpoqJckBdJmrzif2G4aL3WRrrG7tk4AiFCjUxRZGwc6/v2EXKRscNNoU51F0YcF9
wPmuf5CVjMAxQAEAVldML100aKeEllojesBSojCfP5J2cDNM/aBNq4WYHUNzodw6vn/UgaQYiRsH
XRIMa2FVcl8vmZWSJjHmQ3Sg02dXNaLJKyM1ehh1G35uJ6ikYTOZ4dmO4D4dksFtNAfYFZS+IK6B
nVc6zxgUVPzTuRsOw6AYb2XU4TWSqoLtM6bnsy90JFQqVN6THR8KcB0LJFfHrh34Ee3G9r7Rppjf
Mjs1HqzZws0zT3NI+im5tUipfpKpxihE6nQHjoOYepqGCU7XmA2twWBLrrRuE1Prd6nWYzgbzvQ9
VSbzse6i8jlRuvydYZD81gD5YWjCxiNzYuuWVRVJ/HKk4sYoLOtDAOe3I/mULPMWQz/5WqxU93Xq
CH9WCyhETK0qviHvBvKYxBoEdSz4m9sOoIAaqrafb4FNG6IHqqj6l2yk0D8aqE57CN0k9cE2k+mN
8TYJ7VTQ2K21HkMQQ27tklSfUzSrawbiXj4BIDpDN+dLAfawj7yZo8e671LgxmyzAU2Rkvk2m4b2
RhjgE0M5OqluK5bXN/iMehzoNJ9+kYbUpTsPefmScsJQPjNVNay6Lv3d9Q0UgxS7rVAEsm2eo9wG
siBiDP3Xeo5F4orEyb5rcasHGCo3oBxYFfrRSDpU1Xsr2hr3XYoIsvvBuIbKIwb1MEF6fqpS5KqJ
0tR485ezZ0AxhSj9bs6gUtMzD1OsvzJlq85A1gIShmvQqkOCj4Ah2RRl0yRxj7inPKNAVR0/akhM
uOWdAbLTe3ELuZNn8z4PGp8/lN+TwEEaRhZF0OuHffVXYAgd5LQgOsYA7fnKzSi2jarEYdfz0AJr
NR8384+VC9IBE8s/JqQrSx+isXZ6mKBRaHKX3E3ed9SRbZc80MrXH5tDemxdeti6mLeWJqV3rCrs
uh9gN9YB/ikwy1cd/m+bJ9Wm+knjYBlZIiXOV5fej+TxuoG1VAopBfIKAID/ANPPP0+P90dd9RNy
x5oon7aw7a9VEqOI2DgVuj507oqwjCj4EIzSErPbJ1FKfMCuy59trGfw37S7Zekgtibf1jb39DqV
UoMijsYhNnCdDvxVQUprJRvN+TWvOTWw/ICTRMdp+7wmkHPzmoG85aTaNRR07hO7qch/sHR6pUqv
DVpWiCgZYJjd+Jmblp9x5rfVABDLFlXh1uUtbZpa85oNCi7vbtpr7U2Hp/YW8/1KfoiBCQP5KMYm
zIux+1RMRCCaIRvNq7A067DcWc9gFw+MSNtdd84tU9K+jbVa5pOC2nfE0j0o/asCsMTe79W75K/n
jgykVierkjZu1OxY5BEaFRgR9HsLgnuGX9Rvhtr4lWJ519e1dhlAcA9C0ZBltaCieu55TVwL3lFs
4cC8tEtdlni6saet7prjYci2nGLN0U/NSY7eabkxVZDC9qYS3X7hT+rvSLiieLu+qpUmwSI3gcYW
5AEMy5THFqAq0yYDE3gGBjyw9/T5F3rIP3DltOg1pa6+U/fDLd2zj4H6W9jSNcdHko+y7aLMewHo
sfjIzcKE7UTpXWC7HeBEtLkOri9xw4r87pxAoWOlE27ULKlcJ8GI6pPFw+s21r7WyUrk4kg5YwIp
n7ASk5nWbgB/GxqE2h14VTW0laPs+f9mTjpj6WQ0RVfAnK7/KOwf0FjE8NnoJtn7dTt/irVyBnS6
Lsnps6Z0NGV5haXf6IuKWqM7H1E0w+V5tAM0tMC7cu+E6fcNswvS/MIs0g6kQUBHgVf1/Ky1CCFt
xDFLI3CDlibm3p84edYmlHFTP6nDftpGNqyd7wUgaS6VAkxSS0uliZYM8TJZo9cV89is39acP/OB
lRA9vxdoMit0AzW1FiqhvWBhiSq1AdE6XyYy4UG3l7lQZTA4iDEfzJyDuzWt1ANzmg8oIGz10lct
Lth+tNIh/CYLPVm8N7omx1VTT4UNPICWzvt8SLVPkkdK4jVGExW7EiMpG12BlbwA8yeYkAT7L54V
MroXn7jKLZAmeFViHmp+Z0fN7rrPrJxyKPcCPAyZA/Tp5NE5BYBrx+DAD6t5XgbmrCa+1XYjkIj2
r+uWLvYQ7ElA0KL+sVAJ4N/5V8OA3KQNlFee0fcugcop/9kaj2b6w9oit72IKoulRbEb719MD8lf
i2e8t7VaVJ4AhWqm9r6e7i1UzKKNS+DC9SU70oqyjnJURLEi3YZYK89/OJisBRFamBf0qxkZNyzf
AgxumVw+50keZ1cDKlYzTOKRAUI0P0meugkKxDU4E34k0LS9/s3WdxI4QRABkUsyjwmTmwWxhwpN
KXRLxD0bMlekj2b+14nWspUmPGMp9aDlIxViZohhEbWEoa54N8s7pQhb1BYqGjRDurGm1S08MSVd
AhUbqT3qMDUpIGoiLil5UBQ3MTiH8vxo/jWGTVqZFB/1VE9U2i5bCNq6PIlu42HYX/9Kl8mIZENy
xBLabqnBl92bPivradJAvjK6znTTZzftHOYDaJzcgu3RD1fMybPS14E+Wf0DGlVAz79s/JplA89u
IenXSD6aEV7XqoFf0wpQNN5CvM5FRdIVwIkz65ZGrUvUEGORSRVsivVe4g0W46hJYvYRU+5opp4f
EMVq8tjppgroLfI1RxoB+sF7BUQQjpbvJgrR5wqooPazogVy0ajc+hTL379YPAgdUd8lUDmSr0O8
FqYhVRZySs3C2BmgyaBbrPiraqFDUep7BTgvUUbfDKv9MNSNi/GyiYbVQ1UelRdcVQSjruerr3Uu
rMLB6sXwPlSWHxFQZDqlZ8bNW0TJwa7tgI0QFZ7GIDbzj2Gogsjqj20JnbvrbrAWOk5/inTMzMjU
oR6OjQBfLYuTQKW/9ORObeL/suOnhqQDBkVQFU9yGGps5hX5m+7siMqgnvViobap4KkrOjdjD3qy
qUt9kW/92e7l6gRft4qSwvl2U1DVioZiu5eaiM4C0/qpq4/gis9GM8izL8l0X5Lgv+zrvzaX8HZy
A8wGThZvYBNUFXMTEJCeFL6VlcOuLdLxq6BseLpuce3ixkL/d5UXlHdibnlhIIkE3Tk00aMGN7d9
V6XPJa08lHT969Yuyc//bCoGECFAgaxH1pAqQLhSc1XF304cN5k9VX00jcJl9otjfc8WOTaotxsf
dfSF/zXR0blpeeq3GxUzdyaY7psxBN1Iyblf6qiB51sxctVzFnk5C3r3SBIkz7HbUZlbAktl/ZZE
YTt5JL5DpRlcxDfAtdmzN28R7K2GRjSg/rEpeY49z0Wl1bBpQWk3t8NCNTwlOjpZqJi3VrObo8BS
/FT7tvFBlwMoh8RTu1LHNBWOwgsNdjEi4rX00Pb3poVA6PXDseRAjvd+VIR4nmCYI7K2ZgBW4xDe
YuhRgbgVBCjn50XrsimnpVEtMn6vfMhAYg3hm+StULaE4pe/dLHOE0vLLzk5mf0oCnUcYKkGyxlL
El8XaciUv6axhpMuKTsIgxdRkAsAmiZG8LhoWJCCErudZbHrxIg5lWF85hrfGGlY2z7UOHQoQ+M/
Q3ZUp2lLTVGVylNI5YELyKV9Avb95jEytqT71vbv1JTknzq6MLGO9gzKGmXr5zqoViFxafnM2iLx
vHyfL3t4sirJJW0QCwhRwlRd3Xbkk9AHC3SJzTFhP9DX0iHqrb1p0Z6I9zp/0kYA9XfXD8VaTD35
AXJxpRoBR8L0F9KE+mdZ3qjOUTMyzyEPZbrVzV+2TXbLU1NSTiCayOhoHNdeN9u/8+QtrzDcbwmf
oQnjsCQURrGxuDWL2OB/rkVpd5M5ZaVYLgzT+Jkptzlzlah2k9HT1bus2Drga27zrzXE0/NjF2nN
lBGG+9+u6pu07vasi5Bw/rr+wdasQNcWJw7DqCZwJ+dWlMxS8k5EcM7KPNCOv3KW+I2IgutmVo/b
iRkpa9KdpEg1A2aQRd72tRHOMJGO5r4tyQZUbeUrYfweU5UAL1oWxlKkFaXF/7qgTYcuKCKD+oNa
thhJsB+yXlF9sx0TF0DRdiOfWF4jkkOaEFECxzWBfUsmlakYt5KyTGp0YVLlSeelDWJUR2w44eJk
shWoOOM9ibDvYFzwfHlzo0d1qeNhXDZv0ExS0+M0u1306dDJxeSyq20Bgy9bkGBZR50bEH/w5i4k
W+cWm1qA5K9Ray91mKtjiK7gwuWz7U0cpbjB3FMyBykx3NxUDjrXXNuOA7NPd/0McvN4uE8r4LCt
IZgt+0WtNddxil1B8zCjuc8q6uUg0r7ubis+YOEb6PBqJCHIDc5/8pyjnlAoGnR5bKTJhds4gRUF
Df8a6w30BDasXY6DLLAUQFvRC0DhGjx+5+ZaBwUFspizS8zVfB8wz412lGU+2vNeG4KB7xTTu77C
lUCLOGSDBBTNPcw5Sq8Ds3Yco5iN2gMjg5/GaPLZQR3ft86xMdKN9a0cXjgAxTUJNqMFfXO+vGkc
imZkWB668j6LkK9mbpH9LPvH62ta+WomhuHRdcDYNmaelzWfJBq2qJQ0F1jT2O9MglpdcoiHF5Lj
hdnvbUT6/5u55eecmKu1dlbtZQvH+LWmiavR+0x8SaLXahBu+V8eVVgdhtKX1gbUAaVdLFmTjp1q
1R5IZwoHItq9m+Wa35G31HE78zDXd3XkXl/i2pez8dlwBnAUQFt7vsSYcHNMiqH2ROv3IDusil/V
9DKo7cZWrngjyAz+tSOF97ikUCDREJRMZy/A1Gq5pmKgd+MVbBMFtHi2HABxT4FXiwAEhM7b+Zqm
eGxbI4UtW3sYjQdl9AjKEdD2471wTRraml+zsAVwK9N3jvh1fUfXzjqcE6bBBox/smBeadmZVU7j
Hyft1R9582mbIRF7Rj3VBJCF74px41ws0epixScmJUdN+misOgtf0YKgxDzT51LfGqBZ/YAnJqQI
llj6NJgCJpQmOTZmGypxE4o2vTPz4l0k0wa6e+3NdrqLMvaaWEXHnB67aDfDzzb5YhcqdNriL6go
3kDo+lmJnZCi7NsbH52zlVmtPcXPrEvHgta0nxjFapPukDdBk4HxiT0p/GcUvznJsWbP0AVs9Rdm
bLw6LpEauEtPvIdKByVVCKkmB5bbJvOVFv2zPjmaVvalterXjhXhNDxNerJTYgEm/OdJBxC42Ajn
m5sv3R25bk31wLD5efOziB55M/g99crsi2i8QhyqGa/1924L+Lgai5auMkIRQFRy4jJNsTpWBqwm
ml/1z3b3EA1hVm0kYWt3CBiY/p8VQ8qa8yzitWLCimkgQ+LIVcJZ2xPzkyzot5frwWAlF0PZCMop
C4kLxi+kU5PaU2VoYPzyqPOqVPnOYm8TVZ5bFTyctXXMTKCnzS0Bkg2jcjEHDDaaMvQwKmpQ4rxC
rC5DySGBfod6tOPUtbb0x5aAKoUfjLiiEQq2PPCQyU8EDFnRmLTI/zDjzXrikvYwAXt3fStXvOPM
iHQwzNIqox687t48PvSo44DpEtIn2L6Nm2prMZLvp4qj1TZb7DjfgVlFZwEd1i3ezpVoivQTkyuo
YmBAWXb1qsEkYo5WnYfOqlG80Tpw5gDCpijXbn2c1X07yXSl9VCCAYhahSkWfZnFr2Z4tuNns994
U635HIh08PEBsVkQ7Od3rtMlNYkcpEp1mbh1fqDaa1J/OOPomv2PGehLxIy/9wek7gD04IoH5FA6
WlNjFVBugUUgbl2lj6AlEB81sE2R4q+hNcjeT0zJNQv0HHKzyRdTILQHA9BeIe/gSHTn2nm4vqhL
cdg/pvCEWgTn0BOUMtwOVGBsjM3am/q2+FlFcf3dYZryMZCOPXc2icxgqosYtJNJcSzm2T5aEyi5
d5pGk0PO7bp2nTE1+gegqzUepHPSCF/VS7GRcaxEUTSyCcTqge9Gu0nafWaOY8cnu0ZOBVEtElrd
gwkyogIzoXqduEP79frGrB0YoB4ABSDIUtGwP/ev2OJMsA72kr5x8xrI4K8jEkhLfXDSZOP6W10b
2r5o2qMSf9HcUIy25vqytrlpNRDMJlNAbHbXxgxzljO7z4s63WPxG5CHtWc0VBXRwlukPi9fbEmh
NymKmgwj51b05kA24smODe15Tkeieboo+q+Dped7YpTm78bk9BsdExF0AsSC7oiezwEgavMDD5Z4
csEf4jw5WW7mO6U2hsG3GpEkQSus/N1MILdWWnrnZ0qr/Y5nHfUOTYu1zVR8pdoPhmfMtEFvC+pR
MiA6YuBRGXKAn1n9lRh3hEIFw3pk5JGQ0U/Gm84I0JK87iorn+/M5hIQT15thj23wnA65ikFmp7F
7JfTt6WuahaF2wO+26Odf93iWvfxzKR0asdpiEfbWEy2gQpWLmMHHu+lB6vZe6aBJI4daHyHOlPf
hBV7ZPTt+g9YXzLIzKCShJghpxm4bMHZVHCwLKp3rPa7/snp0ZcDRzJ6D3CG69bWclQs9x9zcoKR
Y2SIRRq+aqYC00j2Nb2fxIE3noLptEUAILLeGJj/0OSxfo7tlobb2gvrzL502UBTFewMMZYbz4cM
8tHpOzipY9Wb0tdE34/mB4uzjTWvZAVnJqX4A81uNCWWHSbkMRG/VOgW8t/Xt3XlCj0zIV3UTIhi
HlXsagKR4Rr4DFULTbRXabkvZ79dvmxw3eJKUAX7FahCdDCkgQ5P2kdl0Ogw6zPIjOnN5EAS1HFp
+z2NdvbmN1szhfc/BE4MUK2iB3F+KGlbYhQnBhJ2VD7ryjchxuPkYLIr3XHegtSsZDyY/MFsE/Iq
jV7UNIwebDog6oEObokuZnVEbhpk2Q/R7K9v35ofYqoEbwnEtgVZLB17TahWJAqNeQY3/4e069qR
WweWXyRAgUqvVJq0M5u96xfBXnuVc9bX39IC93qGIwyx5xo458WAe5pqks3u6irgl3OddCklKQnt
oWmLmU6NKIcUMuv5QROMdrCzGONCdhWMGQd7vhaeEshrIVAAqcurEdQ+CH0jn2LEToUhnwD8rhig
9w2dkxuvfEVoYkjQbcC4q4SQv/yKIhGNVpqTEo1UmoJRWZSf0Dg1k98Kj0F0bTOAIEMRMTmGEj3L
n9PnmDIioD60DDBf5q/lFFOx2YFYLxNGLyvCLS4+ztdcop15xSyUd2D1NCHciNLNpXOGUNdlJRW4
fsVPMfGQ0lKpiyhm9PsxcRPzvSheA+U1znm0rKur+s+wzrxIx7JLxFaBYSL0VtWB7ECwY/Ne9X/J
aU+rwY38nVl56ryJTKsh97X+FgXvc3FsuEw+K4Wk8zVgT4SxnbK+0/BTBKG2VATvIAFIBBVa8Ves
N5ZSb+TsEMx2PtFAAHbZ8vPxP5y0eCkTjKvgMruaPNAVXwmIUuGfNkwnVk9hCL6U4p3zsdcSE+D6
FhpXHTkIyx4g662c+Rqs9OhGDG4q//Izz1gCuXbjaVfHvaXpHce167rKIngh/ZNrWLbxWWpSQDpZ
SDOwtARC5pLc0+f3wD+SyWubwOnqB1l8NpRPaITf9vbqqzJmlwPzzGxTt4qRKQDTqnHhCqh5auN3
U+bFAnBXkEoAqyrA0JcW6kAKlKbBfNECL1QkR+pfYsEjwqZLYiuNeNNmVyc8zKHVgOldbFbgj5iL
S51BO2+EgHtL0gF3mBW3xGrin4UQcQ6FtZU7N8Rc+02p5kGjYxaXlPlTN+fPCvcde3V0L76A1F5H
LxJMbl8jrWcfJyJ+qhg9MN1h+2ZAYLUCVQbn2L5KDxkTi5dnJlSxTavsS05oeIFqhh6BkpGoVhcA
7nNf8WAvqx/nzCEmyM3EFKvIx8eZkp0EJKSgl3Qw8ELhQQl4hpiwHgUALvsEKxf7O8l46dO7unnU
w+3tzbP2faCbitm55aQgLOZ+jGdj1paZoSA1wIgqvJdlhTGl/OG2mbVIW6Am4JCV8R9bQ/NDUZ2J
jqPBSGKyF32po0ErxS+3rVy/VBAKAKKbaH0TEN6zoCCxjfUceFnMZ3TCz65SPFlQqADy3UlN6DCG
h6HBGWjY1VS7Zhc4AbaUUQZW2hn/5TDEgLiCFgmSliuKPKXUBkwZ4cVQzy2hedSPNMHUaE0KSDAU
1iCYIIECeV0Z0SaerWLWOL9gOZQuLvyvtfj3A5htoZlVmunLKIwG+ZC8cxN9n4OnBPLrQSY6wPJC
jIqzE9dC9txnZm+o/oD3fQD0klmPbtT+biKvGBR7bn9zvvNyMN3yjdkbam5OkS7Bt0mFpEUOntJy
AJGFXu8CcMBTPCFtvf2tzIm3IGFjGXmOwgPCrl53594y+TFJetkYlgVuMJKWyh4ZMkqMv7P6UWm/
p/CuBawyIV7TcZpHa+cdakQoTIHlFygIZpUNZQoTKKHjSJXiTaCb1CzA3B8/tYYdA0nZ27cX+yp/
+4qjf+aYta4KqLMIUD+2gnD+kU+V0xNtV3ZoJywih5L5edvcagypyFsWumnM8zJJOEZxYxPlDYhF
doY9VehlHmfRiydeMrjqFsYlQUiyoLrZZD+M5qIjEexU2dOyKfrKG6XANqo7g6fRtmrKBJUTUDki
4APMfV7WWajVcYWjQJQsMdgogp0V7uT/ihROgXUtNJbxdFWV0WlHznJ5FUaTMbYdJLktqXVa1dak
hz45idqAXvGhaTm7fe3qODe2/Jize1eKEuC/dRjL+yb3+lgSKWaO2q3cKS0nBnmmmAQsSeaKZBJM
KcNRnz5S4R6yYxwba4EHAhdkeMDLYDKY+UpSA8B5ESMgyg412A7dZrB4lLIAZCTH0qo3Z5aW0+1s
4WJoD81mAUsBJqYEBZgl/9j377f30drxf+4Os4/iqiciJveQFZOIVqBhqyIqqaikP2dTRZvxVFXO
bYurC2gSAARBQYPHOhN8uGyCLp8w5z+GR1K4pbiNQLoTc6KOZ4WJOrzgzG6sYAWUICYF7cdPFEF3
kSSf0pAHH7lulEMJFDsWjzX4gwNp+ZJnXyoEblCKDczvZ0gW6hyUTGZJtSqlHfnUU2ELsnUZ14+6
C7oeIiAS8B815xpf2dLL2Im4wEvQbGW39FiiDVguP0Enn7LuAMhSqtu+qKmof4DInhOaK0fVMg4G
cB1UC9GiYTYa6koF4KQiHFZ7FBwFFwWoZ6KNG1Mo9lmAabvbMUOwgMxFviwswX0GOeurMcVZqsdO
UfA1Z1FzBs1wIMt528LKZjNkmUDTZKkDgjz08hMCspVONboLQB//LIMjoCs0Tjmc+zwbTEySNBL1
DDg7KMXWYFP8mejCQTJG97YnK5F/4QnzbYYoUZWgRCTUMarfjZWCEkR5klqds2K37WBc43LFQCyD
+hgo4C2R9LQQT2EE6WRUo3mUb1/cLezHR00AsEH8z9RZUkUZEs6VUuNZPdegfaVdPZUJDYlk2r40
ou9lGkVYOFlXmY4PqqdtOIzDdmzACRFESr4hUQfs5KShNpkOYWLPRjV4cxjGLqx1f3MxESNao2R4
b7SmnzlJHUOIMBrnQKfZlPiD02LX6ZsOMrgidNcaxUnSUgZ0ax5/+MMsvsdBExzMqJx+jkGq+w9J
JyvvBL0xuwgFiG0Ooh54Rippf/wome/1VM5kWzD63CvLMh+oNgZDjI5+3fle7bd6fzDrRABldpNI
oScFQfijBuroh1BXimLlRRG+l5MhRVQI/Cy3jBa4Kqgu5+4Q17HJ2eprBwtQtAuFAyAMGD1gPnOJ
azCTMODt56CjUL0a6WtJNmN1KImD7trt4F3bIufW5EtrQdxFgHPDGgBPFBhr9LQxu4fixm0za7F7
boa59ZoELFPmBDOS8kfKHhL/se8+Kq568rI2bOSiEwXGN+SoJvKtS29qXw1NJdSQ+lcfpWLLmaeQ
UxLGIObaC7GnFyezute0h9vOrb04QCH7z+zi/dl1NLRhkOI9AB4A5U/fq7TIHtMmoVrvqBjGFMmp
EZw2soRuyzG88vXMpS6O4xPUwgBCXxo2qrkVTNKC712PPkjxc+5BzqU+BP1LB8EgLZgcAw+CIFG3
Y3ucEwB/NQA6w2I3Kbp3+7es3FAXP4VZg7Y2Uoje4qeQQdLQjVdtQQWBudKCCx/IDJBpcfbJSiIF
x3FDSUCAixg1uvTd1/w8ItmQYdBIeypSYFmMMrHUzD92QvEJndFNMzVPJeFR8X0xozJBdm6Y1R9U
MykZQBqEAn0xb30xRbJjAFPfCqS9w9jpOCAFSuJ9PAM4sEtCwd+L4L2LLCAJwk9/UkTBahNNgshm
1t+L8hRvYtBXFJQISSrTqfPb9zBRx9c+gBg3jUlY7cKhV3eTKKb3YowLOQ94Yo5rIYysFF0WUIqC
xZBFr8bB3LRhP0LXTOh7FMG7O9FoVJwK5B1Y/8Sp6+QZFZl7NfVAIaJQKHZ+3g6g66lqTFjh2QzW
GhGfEzQMlx9UD1S9Gc0us7TpRS1FN5SyV3PIaR+nTybaIoEhYgart6SmplI43keA/Ldq9NTKT6SL
73zpecREqqDw+FxX1gZ6XWBd1LHPwFrIrg2UlRVSixVEPnKQzlVKK1uRPp9QW6J+ETrlLNJ4+j1C
bSFtPvxKfbq9MGubHMw3UNoEPaiIB//lupBQB2dmJELkRsh+KABhmo3+qknp99MLkHwsVTGUYfBW
YO+dIR41tUJYT8NMNYi+LpofoZdhlvu2Pysfeqk4gmgSrBQYEmDbPY2EDrBkTCDwkd9HvLzJGyCD
tWRn864XX0jn+h0FCZNSjTSFGgiYANNoGwYbUbHAqcX5Nderu1TyUdaAuCsuXY3JEcUUjKTYWCjH
qaB/D4GwwaQfT0lr5czAl8PhijaXgZKutuTbZzeEkJpIcEPo29ru3el5+fPoUWrtrKeJbkK62XAy
3+v7FlpqKmYwwAqIfc2yO3dhrytjhRspgEAuRMBHAE3l17HlgF6unwmXZphDH+mjUjWLXh+4WOhA
jpPJ4166vlYWC3j3LFRWIrrdlwunplMkZSosYNbemcSXfLaTHGM6s+N/mw/v6/zBsxIdQCCw2G6S
ps0+QgHnT2LG7X2bR5DfbrPvg5Ng5vw0YdYMzB5qr7U1hF8r0+0rtFonYQLFTXic/c+6idwJkEI6
4z0x8mp4a4uJ/hWuS1yaOOSZK7MofEkB3SZOWDyZo/4OLdYlOfLH/Zx8Gyi5uPnPFotejAagzULo
D1vK3IKcwQD52V6J9gbvtbLqk6qgsgbMHJHZumQSaqhtA3YGhpaWSmJBwQ3TTce0/ZkLHufguk4v
4dOZLWYXjz1pQJ0KW3i8Iif/K0rIyTeaX1hE/z2jwB0Rt1Dcfny+bXjFRzzFTHBsQD8CLjJpnmwa
UaOTIreG7DMAa6yc42YmVIx3uhk7/8EWygwLwRTgc1+X4flJNdRZDg7B3DKBTJeIJ8ueWKqYSOho
+/2GqoTZDvSmkXMAGs+mr2U7VXIwVbDVeBpoyBITBTAJsyqc9VvpP10aYvZcqUy1lo4w1GX7JLyb
S29U/siGA4LGHP32Pt+j5yLKr0WxNRqnSzgPhOtUFeYJenm49TCoxtaKctVMAySjIElRB1vIGquN
NGtY+qH6Uw78nqz8SXgz1ys3wIVN5l5TcJrJGYHNmaSuGbtS5m90Zae2vI4azznmUCmrVo3LsUYD
HnhQMOPDqYmCnElSQXZIeisS3ch4vx2k12/kiwVlpylwl0NcXIZzuY6a265t7Jn8nBuCR741xvX2
+9aQloogBMMTCwxXl3fQNIp9jTI6Hv5F5ChTZSX1QUClLwFrRdUNFFAaTlKytuHPLTIfT1U7zKbq
oHAQpNJrRgBJE2swNDcKM3DB8rKTVWsyXrBot0ggVmEyPwBV4jCp4R8Gn+wp16kKrY5oKmw5eM0F
3iP96tsBHgf9SwyqLUkmkq7L1fQHeei7ThLQbrXAei2B7TDUZIA674z4AS+229/uKkNZrEHeBZIQ
SO+urocwUvMm9WFNMH81WWANhJMCfV1kF89BxgJzKfghaasiRj9C8+aPaJNu3XnzV/GEXfkaWb97
mlhAEtlYXPfb4iewrOk4UoA5RHL0JYVxdlT3RaNHVaoLNBfxEkL1oT02xWsM0FqCCYgMk/nDt3Vr
GJPMx0szUJf3MsIjmH6m6HJioqiIaZ66pfSrNzB27XP23lV6zhhkVlfu5rbPUbel43g0ZFeBEroU
ebdj5OqoZGww16s/B3Omh7AR4kj2oUs5dBRQ9YpwfFmLRTyuUKlBoRPRyJwjgP03oRzBTl0+pwpI
pHmiRuuL9c8Ac2xoSTvNWbEYGJ9QkZCkh3DkpAc8H8zL3duqkxInLUwYIfhyQQM5E16McUywM5iF
BHKlbFmmBhg8EryKJuc7rC8TGAPAhwDhN8JkA/4oaz2GaOFD3CwwvLp+lLXH2zH1dYyxx4KG4WZU
RwyQWLK5zaCFmqD18EJ7kb03TE2+pqD19yQv2eZes+GigleD+Mwe41SVq50ol7DXu9KT9Na/ydZj
YvnQcrg/DAf5oNuip9scJ2V87VtOMhFN2jkJATDDSgaJHVSqVdf2bO77DqraOtX0U7ioCgDOmjS2
yKPSXI0T4KwBxlNRB2QpgaUg0RK9hse6f1dlJ6P57ht6ORbO/n1mNwV938cgy8DVMWkWUXpnMqg4
36U8UQyeH8yWqjQlUKfliCvqlGbSxhd5iIDr+a5LV1isb006IR4CmECdQw/sn9HDfOg3HyDIDT/z
fUo1N3PLF57oHdcsk1hEvhnN4wCzpmxNjw/Zp2hFNENGuB/ef0x2tn0x7Uzl5E5fr9iroMSnk6Aq
iTSDfcF0YieI6CUJdDZptVM/ZG/yjLvqs7Wf7+OUTqcQeyGwaxq/iHueau41On9Z6jPry5Y5u5TB
8w5MhI8tMal0Dp3iFerGNR19R/DkHyHn5vqig7r2FfQuKPUAwcJijooskop5SQHiQ/VZvcoWyuF7
bSt54yNUH3c1BY5mn4iUF7Orbi6IYmip4w8kkC/dNOJ5nIcRbo5JQTXVLtFmiI+1YinTtlTt2D9W
vP7nqrPgmcUhB4oR1GMZm03i910pwNksAwm46OQdrbx8rz5iFvAwuZjMfxg2oxc738Y24JueG2bO
Vq2p2qoXYTgxj61IJ+mZALdYqZvbx+naQXBuhjlN8S3RJ5BhRpTfMb+G/tHf2wZWc9VzC8yRJui+
L/vAe2JAzaqovCtdct9SGhyawNaoQV+aTe49KFv1nrcvVq4nBe1MkYAbBoUMdmhFHstQnetJoFXz
IqFXU4EEfzvyJtJWbnZYwWWwQCUwk8YcOEqcmWpazzjniJOjeRLWCdrXPNHvle+EogXGwkVUJYFC
YQ5s0a91pcshaRybL6b+IIacwb6vseWLXY0KJDiAMbsPraRFWehyc/VSpWKyOQut/WgbVrAxTwo1
vNj23Yq2brRPnHafPRArcEartebX+8FTjxpeGjnN7psTzpq975DjcfbAuLaVaWC/pNbtULpaaeYn
Lmt0dsyFRtQKAPSGmB45JsM+0RzF/+52gAl8Qzy4QSWEoXVmmfsA08Ug8g2tMj6I6SNROP/+sp3Y
VdbQ09EAzNN0wFAuXRB6MYiyoQitVvmU6qeh3Q2hC0qoMOIYuor9xZEzQ8xaBaaPfRFAiEHGdNbg
7yL9J0kdLtmNvOxe1qGvXEhRkNVe7bF0RllSKTo4ZGuvIwX17AHDbsefpQ1ghRV47SHa9Va2DWl8
VB/SR3Ob2cgAPOG5cHhNs6s9Asi6iA4YqvaYzkcX4nJxlSwHt1k+hJYkf7aR3WHg5XYArizqhYFl
Mc4CMGtjSZsiGFD10+y7YbYtgUjl4RZWYgRdN8SeirYAJN2ZGEz8TPLVdrFS3aV+Q3N5s1BcGCk6
KvZth1Z21LkpVvpbGs1CkUaYGud7Unhds+sNTka75g2qIV+KkRj1Zi/ttAjJ0LUKPgr5ICV0LPZ+
A/UxtFQTTsivff5zS8yNmcvaDHwRLBXQxItzdLG547hXbw9E2LkJJsLM3BDFoiRYL1eXadRQ2fHt
0mkCbwIzA87N+c/tD3T9pGMsMiEXmMA4pSMs1oK7yCxQYlVWvg8OFVIt8qEaFg8MfV24Zkwy8dcK
M64IApPdLhfuSrRMrb+mNVriGyQE1IlKmS3Yk3fb0ZVIRKUa8Q5UI8AlbPOwHYY+IY0K3lFU6JIX
ojlxzQFEfzXTmLMKNjB5BN4BouLUuty+iqDNfT5qodXb1TGgOjV2+il7hN6dBfadT82GupvV0uSQ
Hz8VZ6BHwN4g4pHRXwMNft/29/rFgAnS8x/DRKtRZ40KGcfQmqwYOqdmaBMM7NvzgVjh79bx3ZyO
lVXYviVTraA+575fOcouzDORjPks32h9rEWq/DUIDUqVVvFjAf72235ed6EZP5kAjhdNqmaGoclR
aEabY+3KTvoMBp3HdiNtZu+lt4gLQVeH2O3R9Mxdt0FzhjN5uuquAl4GvJKQyevMvWsYgwmqGzPE
tKcdK5A6sDXjNPO4blZOIHSLgXcGMRBY0dhR3i5S5Eibu8hSW2BanqPs5fZiXr9GsJjnBpYfcHYB
1QHqeVELA+1Hg0POpOk22geOsQ1/z0fxpHqBlYWOY26lLcfy2v48t3y1d6JKrnpYbpwipf0b+ey8
+QS5TuCc74Sf1aGJcK/zMnjegjKbpJe7PAS5S2SVidtk9235edut67BYhrvRmv4qZl+le1EIocem
DoA6jeV2Y/rt0SBzs20LAGmrMeTBx67fQmgILD0B9IxxAgFvdPn90nQuk65HQSRUrMEB2h9TcK09
/JqpYbeZU9PJjelr8oySQWD9EdHl4WzH5ey+PALxAzDEg/MbM6yEMJ+RGKMAHU78gD7CYbOcduQU
3A+UWyS4/nKXhhhPKxKnqRzBkPqUHoDKnSmQ8uU+2mbWD/lDdg2T8kjVvjBRt5xjzrQky2e10WAT
4NVncSda5L3Dev41TpEFgC7NfvOEP9aW80taFmJM2Hos6Uuvy5DIXWbP1EqlJHby0B7Ne0AgxdiG
kiL1eUDd1QjCNWmCgAyItStiXXHqtViYQ0yCHhQ73mbO4JgObg50RyBIFn8Gz/pdb1gT1e3xowNn
ESeAVi7RBa737wcwHzYyNcxX6/gBGVVcYQMFVOlgfLaHtz+GO+1GO9iPe0wnOMBwFzTfJ88EeEJL
3B3b2ap8ClwG5xet7uGzH8R8dbyBxtmMIxQXJkdrwKJYuxFSZQzt3z4rln+HjS7A8dCrNJDFymwn
pUnnzu86CGZH40kKG8B93aG87+TGLYdft02thRU4ZkHMhKcomJuZ2yqpVCAwCUwZRWc+JLk4Pgxp
s5+npN4UfRNZ8jT8Vppp3CfR+HHb9urGFTVTBwM2tE3YMZchUEahNrCcKs4mX8+dhjc1vdz47EKC
CnB5zGOUBfDLy0MwiMFnlmsx4FUqZPUE5D56CwLx6EerT1YP5I4O9vL/4NTZucsce7HSRWHZ4mSI
qvsYzM3tt5HIQNid86MwWU6TtkTsFRHyh+H40MwfRfTWQt1hSsBvP/My9KuIX4yZCkbpMRYpYkTt
cgHRlw3quAMZC17fyAx1gWC6L38rTP1NSAFHvb12K9YWtV2w5iz5E/Akl9bESAdPWRFX1mhkP4yy
7TdyZNROiKvsofcnHvDhKtEAhSL4yJZCF0CSV9ssDPrIqMykskSMo9OuSqBeI8kJHVu8SL7vGcjJ
l9nwBXjEMtBFadCboVhXGBAovbDOnbzvt2Okb9qu4eSfV7sKXi1jR7h4EfGI/MtF7IYBJOsNTBlx
u8n00Qv1xr7tzdrCYaYJxwVa80uP/tKEHwoi2jp5BYoI0AL2QfNHD4XOlmf9721D13V4OIMsGmuG
TYyLaDm+zrLQCtlvWdZDBf0SKL2J3R6iGI7Z+9tS1D2xrY+JXO2kpHQlnweEvzoZMSGGGQtcPwQM
BXjDMaZNZQrmAoRHYqcchdRwpOLdHB91+VWeu4yqHTidqu9Pd8NhTP8QpIki4oW95kHm3MVARFeW
7E9O689O0aZbKetdrarv0HUF5VlDM0Gxs0z18imMOZ/26upZ7KP9AMgwIIcKW5Wsu7xVKkWsrHLQ
gE8eJx3Dr/0R7M+hQ2Ihw/xfJzm3v/JaOJ3ZZJnPOqHHTkBVGBxdNjTwfoogQspT6GnfNrN2uujw
aKlzAWRImIMz0/sUHQK5sqLI9MRh/KgkdYOq/QYVJfe2qWtMPZYRiCo0xnFo4iXIZApRbaZkBnrY
KiAivEyMkp7YASS0pKi1E+jSG11lZ/1rAoK1vg+8/6d5xlVjhMxQUMF80426k2VgOCfRgCSCQJQE
uvcWbpAT8pYJL/Hgt67GB9+of3N+xAobENDgQJVh76CdwDYqI3QqoAWhooYUxveaCtH6AfwMpl/9
kiZ5F/uK10EhrwsxdIAzi4NbWvvYUGtUgVCQoBovMrs3N+rJqE29ssCJdDc042MZzI9CIL5Vs/l+
29G18D0z9XWGnZ1Ry5wsRFAMmGrLzi6mPDvFPaoQWk14kgdrZzv6BZj8Qg1cxePq8kySp9ZQIKKI
Gwu6A0pVvg9E/bjtzVfl4CJnQuiaAAIus+jo0LCHe4aZE2R/cgl25W1FgGtAMvinSzZpqtC8eQtb
ba8FL1O59cenSvoTm6VVpXdC6WbzRs89MkHFyykDTy3dQdne/nHXXxVTuwDsYZAHeTHGOS79b0Y1
IEUflZZU2bI00w6Qt0n+iM3H/2DnqzcDAkKwXTAX3Gj2Sg+q8NIqUp+q4CqOgZlKlR3JeXrWqx7B
pSUJBoSWbfqGQln7Q5SW1oRJhnZ+1Mnb5J/GjJPmXwcOpFJRSgXLK5hegSW/XDhzVMlg+OCYa4dU
syqh1SzfR9b//WXDTkALGxMu4K5mwrPpBLWpQ5At9uWY7sHQJ9wVtazZMgSyMO3VcOiRrzfeQpWL
+fSluwUKW+YrSUCSjLMPurFa95G0dZ7a6ZZW8BLutbUDEADpKJqu1zBuZPNKki445lHfZP4fOX27
vWrLYXy54eAGiKrgC2bgkVJffhs9CftJy/oSw++2UlIfMxkk3EuyirbClnR/b1tb9+afteXvz04r
SfIjJU1gLRpUZxaDg5bycFPLLrxy6P8ypysJJSU1Kg1dpRJsQ5umc0PVm0RLGDMv0iAXAbgU4Pe3
nVqJBFlBxXWZYpNQHWHOBWMMY7MfFTDiouFjzq4wizY4cG4buS76YOOYIJFaGGIWemwm3vxxKCZw
TYCtX81srRgt3RAwgRTjjRz/mGLtuS9e8ZS1E/8B1Aofk1juIY5Zm4pdybxxtmuOCObHyJffsRlA
TukvObhpPggzTtzWCSDLneA2oq3xI++KfQ+RBXMWnHS4G8eJc6KsLDkehACn4R6CMjLbXpZH1A3i
An2DLDCe8W4LLPCGNVbSpLxkajk1mHAiUPeBpNACrUBKcelpUUpRhJmhGmrZBGOmQosAmsX7Sg8+
VK07JRUopm5/6S9oMWsSObgKVi8MC6Jie2kSjfncGPS2tvKD/HOpmEbOx3tsg3PYSazQrR3Qbzjd
5mWgKn34/gChgUlMCRMjgKsjfWGTR2IIoSoPXW01E21qGhzz+xlmbdUJ7npLeVVSilfdMXveJFTg
Za5L3DCugy0Iw3xLhx31IGa1A6T9glJA8US+Kw/AZeyMbWL9KN6KbeLy5MnWghj0RCBjwH7AE4/t
YoyKDzKkFussPDXWvIEahgcy0u3sANixiTnXBdcac/SFqR7MmgnXKkfbBTsAok+pHUG64fRO9jnv
JbXydsXGOHOOCSLdTCtJ6uHc9AD2FAzCUYAWUlv3Yn49erkjrr7ama0lzTg71TUpxlbtYGvYdc5v
FOu87g3S9RTcSO544qVhayfhhWvMRS+RDrOgi2vtG8YWf+n7nvY7DHARWtLgqfXql4eMtyevnxOX
y8m8aXLIjg1SAZvGQ7YJbRCB2ZMVHkzqorlR2a1D3NF7hzKwm3uvt8+D69Y4RitQgFgKYHjLAPR8
ubxDagrNVMO29GH+SX65/p2Mfkbnojow74ott72wcuRd2GMiVY06MSmXz0nu8OQ+QaUWndv2rQLK
ZQ6ofIJyjJXeGVbOueJWbu4Lu0zItsNkQowTdjurdMEu+ftR9USRH67r/kHiAPDmBcLKxE8qyWUo
mT1OuJ3sdX+zO8UObQAfLdOqnf5XtP0V7rr9xB1OXUl+4N8/u0wMmTmGuEg8QJXwLfmFKkNA/UP9
u3Yka3TylL488ERIVw2irg6hOhNtsK/AOtuXaquoubwEziDMB4yL79ucx3+lrJ7YZzaYYOlnDGTn
Ea6LySLoZjfOSdpO1unxzQeiDl0Sqh/l7V308lej0zvwXzRwvXAf2eRoPr8Y38/EVIxyEgOEICia
sQW7IVIjI5Zl7JTiuZwe09ybeLtj5cmEsh+yPRP43EWl5HIzzqqRVH6i1lZKRhscjJIMVg7/Luh5
V+Gqoa+BVLyC8cxgdoNQxFKR5KRGo9uadtFmpvI7oeqDBjGWgTZ2dRDR+5rvO5GziKtXB1JMvHQV
A9gJtncakqqrmgkQutHtjU15HyDtcLST4GHa8PbRturjmaXl788CFLwLGEAfYWkhWLQA/aJQhvwP
JiDMg5qiAdQquweiLu2DIcX3qvqXEHwivrKpoq3By1xWPVl4NdAeRTLB5hJ1joJ1PyHyAuGg5Y9y
hYahNfE0va+7orgKUFHCbpZA9YqtdblgiYGpU1/XcPV9jDYYDmni6U5Ata1xCFM6O+0upMeBFhv/
Tt/yRFaXiGOvebw7ZHSzUJ0Bn8WlcXMKy7HSEZG60d1PmrHpWtONBsL5YutO/rOjMFxc2SxBxGuE
nWmHIfpescBPJViShzPycfBMZ1ZpKAC2VDjh0nI1oeVi9zx1iK/m0rW3IKRGLUFGTqpcetvlUSgl
BQJHu2t+GY8BHl0HEOfa04fu1pvwlzJT5WftBM/iBrx8HxGk6zgLsRpTeHEsqoNALLNYniQgGYRq
8AuyeTuMD7pfYRjAMSCw8B+2yJkd5gifssqYihB2/ExxQ3AaIcJeujjD+OHEaQ+tXfELS8f/usQc
agubW2x0MDUJ9Z0m+e6gmnZRFZYs9a+19pHWJaYdOcnbagJ1bpXZNUKbK3Nfw+q8cKEkmJj5O0m0
wqwx2oo62YJnBm2FFtQzhryVG+f28q7cwhiDM8G0sUBQMfZ/GUg1cv48zn0Ekh5bEDyDcO/3P6CO
DjOQwCgNoGXFhCpgtKB/X+j9cymkE/QF9XfQ+kSzfduRtXVEJQq8I8vFsBC7XnpSygEgE13UWBl4
mdzyRLa+q96Jf1qnd6BTAS0gnsWVtPvCIvPldHnqzAZkIUBjpUDxyPfDvdlQgD2aTc0jTFj7Tufe
MWlhLyddWSy2ogrYSN0aUNe7vYArB+iFN0wCKPfN3GYBLJTmVgXLhdBAFJG3ZEs4MefWhRHmlM7K
UetqE7gN0dMeQrtzoDmZOoP9NHn6n9v+rGUKmAUBwQT0rZa4YAJvzppUrIsYg+Yf+CqYfMkoLqKR
1p52N79zjK1kmsjqDOAoMJUtE7Y5OUbQdgjUtLFkzzyJzrz3XdMqMWn2Cxp7HhfxvxoOZ+aY0KuU
UhnULAflZK/YDcQjJIP3qVZqrxceMRGX+CSfoZfTgAnMHh6IFxY0dmudSp5hdyZtHeVheZKUtDhE
n+ozZz15DjLRCJrGSptzWO+sYiktHX/3rmj591ANeir+1Fb497bBlWfXhbdMYApjJ45ViQUdzPso
dYScygrUkH2aKxzM75olMIEAXgH0IRQ6F8/P0kplHHHai0VjTdm+Bim0jxLonyKyW94UzTW4GdNW
55aYE1EW5GoWZFjS7mKBDjvNU53T/UksabkZaeCldAfRp476TsdrKK90eS9tMwE617UutyZsFw89
lahp+afE653PDpDOze1Ptxao524ygVolgQy20bKxyM/8EJ7ajXAnPDQcI7yvxsRj22VhVBfwx8Qt
NkjLIKJSQfgMAn08XrK15A7fbZkzA6c8YMyMQy20YiIpqRaHZheUMQFqVdCyd8ZtvXkP3eLNvJOf
w8dpH6NIkPxOJk5qt1bDuvgBjLMgaG1qc8APMHxg7uu3qjguY63FhzrZOeirhg9CPubmiCauotYU
guFctYbrkaav4P23CMyGrLO5g5DVsgh38XZ60Dxpb3gjJlzFP9m2p4A+uT0dgdCXMOsauToG3kJv
PJn0Vd9+GwB9+VvYAZ0qqztxmvBbZkik99oDKThyWl9VHfZe1BbxKQ2lEBCkMJ88qaP/Ie3LltzG
tWW/iBGch1eOkkoq1VzlemHYZZsDOBMcv/4mfc/ZpiAeIbp3P7YjKgVgYWFxDZn1nIhN6/RISyCE
CXK7u48Rw0QxsqLqDnNUu/lBDHh3ZyvxC8b9v8DMURcCRovbEcCYC533Ir51RXQJQ+p28fFJxW1J
Xu79rYUyxyqAAZ00OfCoJNsDKhdNaMsSOJot77ZXWP7QDSB28N0UJjB2mTgzcXIMyWnDOzU5LLVq
1Kk11Vfir9t41wM7i5H83Um25IpWrzQFC3jrfEaHtrZ/4QXBrZ0dBL2uaHeQSeUEbLwVLiHJ6iEp
S1CRRjpW2KW7onIbFXUfP9cw82BX+W+DB7cVH67Xx4RTpgZRWo0ulgI+MNEdmx8RfeDs4VZEvcZg
3kZtrPNOk4CBuU+n+xW+ZHfCZ2rr98q/KItenBbzNrZUaVUqYfNo54BxNZfus55jgdckCIxFMG9g
pqs0+v875kM/zpEPhZsHaOmhsAiyb310w+/kd/Xp9ib+yeZcWz7o1TBZACoEtlVUqzNCdQNLs571
g3GnvFvIHrf2Q49cDKjj/Mp5h+d0MqR2xZ3oSt/+RboJe/v3BzCnONQpSYoEpyhBy60+gqg/VoKR
R1e3FSGi2owWZgXtlsqf3V+ZPwQPDWFGLhC0XyJE63Pb4g4aLiZ9tZOqgVQq5kVAtcCYfGyNmdiZ
WIgeoC7mpD9jSPTdJw+Cm3lZMOwj9/bRbUdNK0Bm57rUTMPYAqCGAMOeBvv9m2y3z9Ou3A0c77Ft
Jiss9gbUSOU1IbBKTww9HbwKxBad0Vb3FBV7W7chrP0QPnxVT5FHUbwiRwVSKZxfsXGIUHwBOwDq
ABBf/JNtWx0iIU2Y1TKI1XQUr22UXd1eG3kiSMsbxhwj5rVMdBGhVwVPHXOMqkFmmloqSkR14wp6
0JAPtOTOPQZUunPM0z/fWpK5qDoCU1wqxZduuc5UfW5iNKLpmTg/67R+nXCkvILtxoc0ugdRSkDx
EqwYLBMBiMfrGR80eD8jNxzdrM3dSLdb8U2mHzTzzPEI3d+ZRyO68QasUdlHNZ+hsNR2CgqN5c8q
097lRvbMtvi4fQ02UNAq9XcHmZikA+9XWWZoUBwS8D2r8oHqKr7F9N1tmA2zAEsuMtYL6zRKmEwo
UqehlBZ9jC1EJtOvewNimARqIkVRnuvGMp9Cta5fkozL9rHxcKNxDkEeujbQusFy1dM+DjsTCtGg
w9lHptdZDw3C2/RUk09IAhHyeHudG58uF3DMM6RGWL6hAq6ZcMtFjwiVl9YN8ouuBDO9DbZh/Rju
BOmBDstExxHjVSLVqrp8KV/O9b4Hd2EGEezbCBsR5AUCsxwjy7QqpiOWU0HvuiAQYnxS81PZju5t
oK19Wy+FucjxgDeBpADSxcd2wBhVVHlzfSeVOSj3/kWa+2JVjM1XejONpYjyazcL9TmPyeh1Qh09
VrP1KBZU5qxt44rhgi2d3qDyWV7QSyc15Z1aTRrgeuuxyPdN8pNbINjaPmSW4QJVeF103V5C9DUZ
80meUcguHxLNHrrdQCCN/twXnIBnK84CbflfJGbvxhDKnHMFpCkIg/z37NO7HzOKMoanPanP0UMV
qBGyfretY8t7rEGZHQSbDlQ2CUDNdJfDPYkPRu+qnTvFT3HP+TzculR/sZBgvNxKswORQlwCi47P
yXAweXXyrQ9++PUlxEETrAi15UuAqDDmUCLw6/O5NB3Ry09DMC4c+/hawsM/4APGcvEBw+MJ2zLD
Na58iTtF8YiEMHCTaJFPek/DzBUFToVlG+Q/TyX7YTaUmVXlA55KfG4GpEIQnpUHxeQJNW0ZBFhi
l/ZwNIdfKVOFFkTXIhVrMcTfZbYb8qe5JHbfgNAb7/KP29a3afNrNMYLyhDloSQBGoY69E8zHcle
tyC1gk7ZcAYziqJ4I6zzgUqR5oAJtTwaEFveY1ao9aAJnDhj1rf7OM11d2io6VFS/bz9E7cqpWiW
h1I5Jj1A+cHKCiSlUky5PsGoiOz19L3Dx3cXy26aWv5Qf8kGSNrAFwg9LUcS+xNVJtUeamS8um+z
+ZDFzV6Q1AOqRmdNBL+HxdPx2tzD9Q9krG9sSpD2W/iB+mn0U1ApRbsMX2gqdcKd+pzvi0OMix1g
oun2zmxd5zUuE48OsSHXYYqaQEneqXrKeUmdLUtc//0FfxVUl2qqElWFu5BxqxT0DNLeNeJDmj6E
vW3lnKrp1vVaoy3/vkIrqh66uJgVwuTv59QsefM3jcfutfXmrzEYa9c7cx7qCjsmZH5KXhTkb4gr
T0+3z2WrYoRhAzB7YbwMPErslzOkvPIxz7CUWX4DaaLT1PtGonaJjKIW6O1BRTtBzUt6bK1tDcqc
VmsptRlqsMKhf83Ii5bha/mk875KNl08XDsU66BBvkztXR6Til6WZIK6m9O4uHize26DxPBwWl51
Cj0TOb/BVp94Zcst48C0toGCGMbmroZkE6Prc9nEjg4V8ZIaFbi2f5sLnVNT2bL4NQxzk83cDEVS
wz5iGsyliztt9zMm3cFHLorEVhXOg7xtKat1MVdYaPR2EP8Y5ESdEez1KgbF8DFxzJXUHUrRAKNL
fIY2kW3VPSfy4O0pYzByDMF6RcSehuJj0n0jXdCMHEHbrdhtvZ+MsQiyUc4igbEkY/bUm9AmMkFd
azQvTdx76CTiHN9W7tRa4zH3Gw0C1Awz4CnPrnrIfONDgeTcc+vPzrRHfdFvJ/f2XV82ickJWIYC
djLMIWKWlG1gQ2FMS9oQiHom/JrS4UeRqRyIrXNCm/wy4YfP9CuWWiXJVDpYaIdS84eB3GfGiyjy
PNbWQa0xlouxcr4Kguy2L4BhyM54h3nfJ8FJPH0/pPb82O37A5SJgvGb9JPHXLS5OBN9I2DcR7MV
W7DozSwySY74Q5tbP+xJYpdtZedhyEl0XDMXIbGMkRx8a2mYcMCA6uUKJ82gkz4O4CN41oPSk76E
c4gb7UT3cYIMmSu5aFQPxL3Z2fNkqx9oAz6YX+JX/Gb6CedEN4Yflh8DIU40FoDJm80k0cSIdIio
UbQvaH6Jrw0QqUCB0/ClewyUpnYE+qT2qPyS9lFmF0Ea6K88V3e98Zc/YTHs1YljqmtqQG0PBo/0
YMmejO463qfN9YsECAwSYhYOrJ0gHbiEyFtVqsVyWWX1s2t+W2pvJ8hk9b9vX8Fr272EYWyXoN4e
izVgMoh/9D/EYR+Wp1Ie7Unk8aVs1NcWLHzhIFmGrDw75EdmMs5xCKxoTIOs+zmr+h2VvyM/7+hD
ZUsQZEZzOxjmyS+qJ64x9SdLg7ZEgy7z1PSF7GGMyMvt9W88Ipc/ivF6KlTKw16sqYNvF0iPtJ6A
Lu9pPyWuon/M9c4U7xWeIMpiHpd+D5jmQusA9qPriT2xsaZSkZFmyk3xkeT6c5YanPD2+jG+hGCW
pcREGKe6oY5cKF6TOoMUiMQVqmg/CYcY1L23t3HzQqxWxFhr21lUiFvAQSnNHjC9F2ctuOlrDsym
ta5gGGsd9ArCdyE2TifSLmr9MkXpRFmG9zDAsv8XSwITBryMjGEntnMpGvo47SGv4kgoJGo1uPCp
h2H12yCb5mdB8ApM2SC4FFltGr1oMjrmWFEj/Y7RRYRMHQLrJHQgU2XnqRPrtizvboNumZ+FbkdM
pCLjD9WRS9dizKNemxoOq8oxcNso99nQcIKJLe+1hpAvIYQaRCl1gmUJSeoImGOCSgVS40r1ensp
WwaxxmFCwKQm2NUKOIVBENae8WE9o+Ue+rhU4NgDD4rx+bVcSqRVAUXkwo1Nu2pktHI7DT1mydft
Vcm8E1qu2+p9aQqiT7lIsX27DlSIsm2e6F71LEc+Y2bTAW8s2IYlbw4O5jl+ek2d18jV3Ns/YsuD
rLeW8SBotxg6kS6W2RVeXnjDXPoD+hE06U6IXEH4eRtuy4Os4RgPUoNjYypNwGHI6UWQZ6T0ME1Z
V8hX3AbaNM2lvQNdibgELHmVhOyGInQdddTanxUoiJ3M6PvMs5bN3VuhMJ7KspIsx8ApdZI8GMx+
J4DcKQnvxjb3KvMh6vzbi9poM8NYywqPyYQWdV0Z4GenGEK1zd9GZOcfiis+Ku9abke9XUWO8IYW
iJ18X/sU82HR8+0fsHl8ioK0GwYp0DHFWGyvaMIYT1ivkEJzJ0qcRHV0niTE5rVYgTAmGU16LPzZ
1BCteqL8nnS8B2ajFWcZD1rmWhfOaIltlJ4JWEHGEPtYCOe6fCiib00UGONXov5s+rOeHvTqFAkB
EV/+xf6tcJelr258CLYIEi83vp0jV4LcqmYgIsqfbqMsVsAGHuvVMackNH3ezyFQ6uJeLX+p01FG
Yg2FvagqIBKSeaX+j3lOLveTObKxrGoL2SnYRXuw0m9QPYzabxrvrd6400vHL6gw0J6NiJl5Bnpk
AWYqA6UKBSc1FD9DqYiY515KOK/ARgoHECso5qAiiAQPRoFPISjlWc9Sb8+75DQHwkl9aBo734Pw
4876JnGacjbcCapgSIQiIYYiCzujVLVCp0A0nTq0OpnhaOsQeoEyrCqVSKh7XclJPWzc5gs4ZpFU
GTIoIACuko+58CSlO0ngmOK1DC34PtZLYmxx1KvBrEVgNNoT5P+EBnxDpy5z+wJCfYkn9b+p6jfm
nWg+Nv2dVjy0yRk6CR0cW8zZ3a1PSvwWE1urYmbBYIvBUitC3X4gWK8b3SvnDidbfledp+TYH+ku
fur8XLDD3UKHrNuH+LXlSVxsBBcXP4C5JkUooJJP8APG0A9Hv4rd2PrWW/dVbDi3XQB3rcxD29Ri
kiUaoJTIrdOdqGHKVP0Z+7/I8Sv10/dScpN9BCLU4tjZyUsVgPL59k/gLZZ5G02zHI0aIq+Qg3QH
1VXBGNbkXhJ9Kunbf4fEvIqZUU60gC6XA9afPryrs8OUPbXTc5jwHo7lRjCedX2AbHeqCkYkNW2A
1MjHRv2khBNQb3QlYWhQRTMZ2B7MhWfi8oFo1QrSIWpGnWk8a+EZMy5j5teKPxd30+hicUoUQ2yS
J+fzh3WMWRiGynEpFJCuoRma+ViIo7atwLpOHYsqbgP/NoL+PA1Satny4GUmuIeIE1n6Lq/uov4k
xHfQiJ60O125H7QPfXhEF5otT5D+iwISumnZeyCbHsQ7MvtD6RozvnwUG2okqRnedeFkJ+bo9dA+
p4XgtJBhjyvMXX2XuyDLdcfIJ7sid1NzNqjoj7Fj4YMpAv88zwNu2KgMRR8JbEEIBa6EC5GQQWvn
rCEOgAdEh2xpnQhxLNGrtca9baQbvv0CinG25aDONJMXqOSY6G4bg9EOWrbg0Ac1d8Xx7JtgmFZE
fQX/XRG/R/PQZbkCsAyU2WM++6Kg21T6EIZj2d2nFfVvL27jZV6A/oPHOLaunUA9JgGPCG8ihlgU
+SVqdX/uvNs4vHUxXk0C10zV6su6tBDai7lvyl+lFihzHFSGuTdnXgfMBqCy0CItvV+LQgUTcghy
bIaybnaO1HhiVO2T+XOiJ6Goz4nk/fORciQhZEzUIQGLXDn7/OeFAVq4yOocWQudqXqdUF6OdX8o
ONax8e5f4DCmWElKrLZgUHQK6zySUya9JD3HJW84ygsI5tlXZsVKUGzrHBqqUN4dHJ2n87i5CDCM
IsEId4UugEtPKc+KHhUxNkuNu3cKxfK+ip+KlBMzbK5jhbLYxypg7yVT0BMRKODWsxV0vpbl7rZJ
89bBePxUiC0ZnUedU+e/qhrKt8h1IU36X4Gwk9SqVioRLgg6ACCpRbX9YKrwvJzqNGevWM4eM0df
n1piJWKnneNedjG/595ex1ZyGSOG/zn1PywUq/NoGlJTDRwzGKmfT4l+hKafM5TgrJsUt0qKY05R
DIgHfIyL4LEzvBqCu2MsuXFf2NogBuHwTAmvTrAcEfN4XvwoxkkUaBmiloDdzbtXs3yup/sougN9
dR+dJOL1HafJcMPZXsAt57DagzQU+yKVF5tMhqBPLFtI3jM5CAmn8so7T+YOd71ltpW13GGSPnRN
fZcXL7ePk4fAPBtlHVnmKAJhUD/CIpCpxLH7rcTrxV4xXkJPshlDMNirTBNfzDSFePY8gGXZmh7G
XvAsYvpjUtq0fbIi8t+CM84jjmaMDAwhLoT4koeNHeOSd+d8fmj1w5haYGO5KwSZg7ppjMh64elH
zQEjbZfW0TamHqlCDAkqeKyw8BI1RauPY4ygjvyuP4n01+0z3LLGP0r2yDOj/0lldtgc1bYaLeB1
Vv87b8qXEbmwTipcUeFuqLxx0dZYzIYOFJwHNUkwgntEE3YToV+u+m6cwudX+an5KjnNbBtNS5hk
hoKw9j9LY1yzGaoZBMkB13+J98mb8Uzup1+1BVUH8LYrnqvt37RH7mDC0mHIepMVKstDXBkydOwz
oOLr1Bt+o3VeO6l7sHrEdsVjB+McHivlZ0pVKRYjsFDodAtQns+FQ9Ink0dauPXIrde0HOzKZcVa
ikGZFDi5Yu31TL2LB0gQTbwEEQ+GccSdFDdKThcYTXTM4ZAiu8bL2m+QH1xYhca438mcjKlbQAQQ
35lB85G+FEfJLe7KD/U51e2E44Y337z15jE3Gmw2Yk+WQ2qLt+g7FH8/KXjHBC8Jegdto8Kv6k5+
QfOj9Zi93b7bvP1k/DP8ZtYkDZAV5Wsw32SltWvx9TYGd3mMA+knIgniYhv6SUE74Kdk07vkoBVu
N2BJ5cd8GB+Iq1W2HJi8z22OQ9EYh4JXW4/HGtioi6NjSjqrKMTbOgbtI++biLYCgxMjbbTf6GBV
l7WFAvcPOdXlTQinPLEqKmHWtkrwbX/OswNJvUxxMf7vJunzVJ+KcNd1QT25Qn2fkoCz3cuX/KV7
WX4AmrjRLY7CNPtFA0XZyMoKFSNrQ2OTHl2YleZMoo2zBUdWigHgWPfm0Msrj4NsLLt5C5q5OaUZ
mQkaBkDPqd+h5Y82ORiEdmTYJ+QkWOe8PDb1R6kEjfFmQexJTmyh9BTxlyR91/GNotniSB6thbcl
Ej2FeslwMutwN/fEMaoXZElk4SMvG9eqUrsF1SFtPsdYdCg9R6A1VqudIscoUO57FQOBSF+0x3Ym
KNR8mqAnFajqjJMvybsUNKb5XqsPpVB49bAvhCBM93ox2xQNnmagT0HTP5PxFCpnLSogyRu5efEz
gjBVDhpHRBU5+uLmhyw9F7Kryz4aDivQABTnNN+nky9SxKvFW47u73CXGjvTeiurR4UiIwCZ6Okx
g5aNRFyz2Rn1s0n9nCh21R81/ZBGj3p5FEBgZbxbKPjPR9LclQqUYMjeKJ9yEhTt93B4Qd2ksJ6N
flfqtjEFRDkXuD9iD4Ko5KuF3ho9D7MPMR8vASV7/iG230ojcVASsREUEf0Um44qvRbps1B+V6bW
tTCcjoCF6hG2CwRvtXpoBddKvuRSc9Tomzjd5+lZqECsi0KK3KNP3/Rhfk5avoY1+Ir9mf6mUGqw
jmJ4Rhqrb19N8mNoIMRUH3sIGFBIDINw0xod0vuR6rViuxe6+kijKdDkc6YMtliagUk+0C3k54mX
W7y600Z1DVxn6NrE9JqIshBLLJJrUdhocbc04zjS3tg3PgVtSmJnxxZjuLb4oJyM18aDhT1jOm/i
BG5b8JghhbCPJaGFGw1fl66hzrSya2TAp8fMlZ3BgdTsuQHvof3+rB8jtzh8oXD03nq80YCN+USk
6FfIzMXUy0k3Gjxqf9qDQk8+1Pb8HtV2jtDVeTI84wTJx+O0i/eGW7lpIIy26ELvluMgNvzDxc9Y
nqN1lNC3JY2gnenICxUJoENXD+CMB/AwvBY2XjjXOBL7w/p5G/g6CrpcPvPM9RUxJ9FAvWyM3Dj/
rGSvrSq7U3jrW34/4/8u1se8dCLJh9rQUL/K7fxedZS72CdYZ+32AfQP79pd5/BSShuFrMu1MS9c
HoNZnprY0/yttuN94dcqCB2Qf3S/09N9FmjOwAmbeatkouZMaUBTvpixYR0ULQjHe0XY3T6wrVd0
tZMYLWQsBfTSOmmAkerRD1HbzWKxr9LWbofvqDi5VjZ+p4Nsg9Sc2NCUcCYJsg9J/0gI7wvzD9Pe
/32oKNpd/hTLyuTKWkryCAYfrRgaYcU+dcl96P4gwejOT3jVIMVW2K1v2j10N6kzuActtZ9v78mV
EUMfCUJ34EpeiIx1tul8EOIpE+UQYdQEwUkMG9Zwrq1x4rbuX50vgP7Q7qJxHy6cFRW1sjmrdOh4
IPEGOj69sCvBU2T/9mquT5hBYe6k3CtzNrZAaRLbxGAP4jO7TINiFz6Xe8UpRrtE8YpH78tbG3ND
C0wlGFGdDo5QPtL0pdL8QXJur2z5Exf2wiyMuZDIWAqt2GFhQiqK+4zU+bssKHrqjeVUnowuzX4L
XTpy8phb1gF+dFDNQOwbfRuMlZIUbTL9nA0oBwYiyO5ETF00d7LycXtx15/Mf1b3F4f50JtVGboY
6PF2LMR1rjT6ehAd5G+C5URH87l4qu60E9lrTsvrhLz+LFuQwfWEXktlYfFmji4yZmuwEgKS4j1u
3d4Q7XdMJnhK0O5TD1Eaj1OXC8gcZBfVXdJ0ANRP0PxGZjiwHO3R+BxAAB0fzHtuOuIqMcCskHGs
gjYVgxEDsNbAXFM6Pdhc7AaRml84XBnb68L9JdqfzNrqMe6KrOwnEWijK53NoP+CCmoLhk1n+T6b
A/3cIjCCCvp3WNO0471bmxcR3wIQooAsvciW6iepLAt5zgc0VqGltd8NSxZL03kh1+a1UMD/jME5
6IWwRQSdmkZlYVsRbHXQdxWh5yoc60P1I3wwPIiXzff5Q+RTnuD5tu2AtgOliyXUYx8NzFh1kW4C
F4WlL/URjfV+6GY/5BfMEzr1ufvBuZbLtbtyOis85lpqgpzROC5BFCujk4VSG/2nThK0rugOIMzB
1x9nZ6/7DxbzWSEywazRhZmeC1ih+RlB3wl5ar/whR68dlCfgqDAeQLZkrBPQbP0GxIWn9VBOPKo
9pew9WrVGBMFH6aFnWZ7AJusas1SWZxRdlSl3yZPxGR7kSsAxgWgs2zIIwpfTkcdXd6lDRVYJxXN
p6JDe2pXWeh3QSm/yex0UpGCju1wRJF7iHdRlUKET7NlPYRSSH0eqmFPTMWWhubZ1Hqk+oSE94Fx
HeYvZ7L6uYwD6Qkoq0V5ed30vf65iPCWuh8/V7unCjya5lfuz4ObHpTD6Ei6OzqT+/yPO2Auf4LF
BG6KoI5NpmHHQGVbi59C92gmkHh6h9AaxwI3D3/hGVyyHPiYY96DtNfqJG3hv2bUuoq5uh9HMeBc
q033gbEjyYRGxkIRchn7jYWBz9PFI4OnSQNR3X1372t3CuhkvlE7etEO0CBAj6Tf+LeBebjM91oa
NkRJKHCtRN6r1XxEldqJysmLeVRb27v4d4WLn169An06aTONgGRa70nypibe7ZUsN4S9ouhyQcsL
mgcQtDJxidFWcTRENUwy0oIWSY/wAeqGQxFAY/g+57V7bK1mjca4wVyv5rjNgDZZ713kL4LFt5fD
A2AMQjcSbZQWAN18VqWfkA69/fe3gsc/7OX4+kGjjsHcYEmeFEXvm8HpjR+tBsXloE18TLNYESdK
3Yy/V0gmc1HLEdy/BgFSoog9tPNiZJxJesqjn1FI/EhW0FyaUbforfchKUBXVNA3scc0g2aW92HW
ciz+umMXjgMMLlCkWbQ+0dZ9aYhTpNZKX+D3kN+gIrFciqaiFnyo92hSQkKEipyv2K0rBkZIzBOC
8hsdNIz7UBNFNeO6HZwoBNGEcayUHNM1Xtm6t0/0KtBZ1Nak5UvKgKoTdHYu19XnKehv6grKw5DX
mV1SP+I1vg1xnVhaMKDBqmsQfhXR73SJYdBaqHqxhVr953hO8UoFve/Xdr9Dz7PlYPTKAy3wBAb1
3OW14W9j6ybY0SDfK4Pu+xLb1JtRSkyaOWSXdvb4XICrN4YUfIskpCMg92H9mnVnPkX+ONvtHTdK
39zfv/gsjRIKC5WijsBHbuURw+UN5hlNd3bKYPD2szPEruQ8c/b76pYu+73CZM40Gfu0Q4cNRO/B
47tPbHKATnFp/yBO/YVmNohfeGDTfK9OvNf1+pYsXz8Q+jTxHWRAzpqx2kouO+RnI2SVkncjdMRk
X/e7ESqIZmSXwkPfERec1oUuog08uL3qqwvDQDOxUEVHiSYKoGVj3I+SN0i6N/ZPM5fXernpF08G
A8RYFE1kKSxmAEEY6mfjzx/5Qd0rJ0y/aRDfSRB3cZzuNbvGJSJrQylt1TQTgQh+S/Wz3I1uep5O
0VO/y+z8hGAJQXvxKPrJKyJb41Bxdva6QsbgM/ZUpNAYTHTgx3vhbD1Hb9m+fkOO6Wi+TJEHvUsI
1Tr1i3w/CxzXcX17LuzJYB5MKaPDSKWYIIjKbJ28x0XlU4GzvuXAbhyowbj2JkyGtB2wvBk8pUWH
LJ5cPbUWMjxUfItACpEvmayBJwhynatgtnV5zFexzYh1Ecz341iD/iimO6SYnOTXZNkoPC7iRuNB
vjN9y1Vebt+UzU1dmglBh2aJENC7xK2Gloizik0NM6gopUFTvoUaZ083byPiKjxcmJawWLcr11Ev
9AtGben4etasX2SWzlSYqh30AziP8+aC/oKx96O3FAJSGoDFyi8NhOxoPIl4HQTXnTzLaa1AmEtg
xOiZ1DHw6qjCMVTdXj+mRu8VUKpo5EOLKbnqC+W/2yfF2UXW/ON0tiYpBCbi7MJtsvSk9WDOIVYp
eBjt7f9xLHC5RMYwcjEsRqNEo7WoPMbhQ42eGl4EzDsqxuZjK41nI0pwVOYPU7UV1EWNiOMvty8W
hNLBdSfJIA1dfsTqYmnoT1cHDevQrJMggZ7uVKo2xeuv7MJsryUvhhA5EZIOkV9rZzVz0TUhU15t
fzGIK7ey+hXL4a5+BVS2qskY8CvGZi8qtgw5ArnxDPI9Hs+gvrUHVJdiqLjzwq1No1nhGpe4MRqw
pKoF7pQ+y7ojk91cJa6ecLzI5oUADMjE5EWikU2RtXOXakUIHEGFmKmKdUh6swvD0oVo+2jHU+7U
ouQKrXKIG046eTETdm/BZAeyOWiYK5AzuVxjraQJAucSZhRNKO/UHsl4GcBlm64glvl5iCxDfYrV
16oTEPVIMpZHavOgGuCBFVE5GZVPSOvuI94bfz14AfcCic3/gYPI3uWKRgwyl5OM5v8MihnGr2qU
3Ai18fapggBdUzRuXPp5MewRMP5zH7MGZrYS3cXtJEcALlJoeSn6Pkoa35DDpz7iSnouz/XVnmIk
YGkPBKMOGx5mXTtCzghYZptHNkosEICf7ULL3EnHl1s1esv/b1rlnkjZDsbnziaHZGR7o1e/gYkT
626gRTbgNwhGGr40hjDc5XohuOlc4jtTrCR3EKI5iEZzOlSJ3JzzsQmoaQ68TpztzdCgqSQpOiiT
GC8lxVkOPRP8EFFPnZC6fYdmjC+B+kRDAwJSYxDWwiah3WTkecgtF4EaGigATUz6gS330tjkybLy
Qa+xB8mnSdCf8dOCPq7m3LasLV+PfB+IY0zIxyFfcImSCqMilFWzxBnaodPLXdwhiT79uI1ynSnA
zdFFEHktLCaGyPoCI6sSyUwRRsk9XOwYmm+FAblIjVYo4HeZ/Boqip/SPHRCc/gxVuVH2xqPtRpa
jpQrryFVFY532nSNGPLDACVYh9DixLjgPhPwMDWgRCUYxA6V8CkxkPWea0cYKHSRk0e1yz1tzL2I
p6K9GasvhGYqyIgk4LNHixp/rwgZoKuHRh+DpFF/ZBOxc/o0S9SVoviXSfBZaL32mHnvq280xSs0
NPK+1QgCNdnWrW+3T2i5Ueytx7mg4wySBwgFGQ8zGW1d0wnOOhnTA+kfc2UKMk2xQ5Tmy6L3Q8Jj
pt2y7zUi89lQ9VY2TaBkdKp0rm0F4VorZt8SjTqaUHL855aVr7EYK5cEOo/yACyCaNoaEtuo3qqB
E9JsPUZrkOU9XMUSjQbaE8kCyAT/mKa1nUSBYB1CfMjzqOy3vobWUIwBlRnt4jKuwLVLZXR8elZm
G8lnSCJXxncelL/BpM3xyduQKvoGwO4OdpLl31erS4cqIb2O1YlhDaTUaYi8nywUhnTrPtRbW8vP
RJg5fa1/hk6u7BJijJDlXmJ3Ni2VhZ2OuhT8kxok76oz2fiMPZYnxc6cO8GbnHBvHUcXgypufqrc
2Q5fID2r7sdD8hJ+1D9VzhlvxTQGJjg1WZfROK8xhgSSaG2KJThl5ItAkGreJxE3Zts0VvAeWjJI
HBA/MY6pLPJZg3IVXPKj+iT55SHyeguVFtnXgsgnbjXYENm9ff23bHc5VBD4gxwUZDCXp1tWyB2U
LUWAoRtT9ZBP/ZC7BF5Tc5OsGpw0otpT25YGj/Rza7HQENeACr55cCBfAjdVjrcerctOPp2J4tMC
aj68KHHL05hIxZqgZkdLKzsvK9JxKBJtIE7XfRfm+yh+TaxX3fRvb+HmSiB8gCOTkBNmPehsjFOG
5xQXxEyeu65/S5vYNofZuw2zmb4z8Y4uirUyOBwZT02tMIzEESNNmXXSYk8nd0OB7tGg6R5EzSsl
T8GHkn6U+pfbwJvrW+Ey/joepS4e4nnxocjPknSv1E9lztOq2HqH1qtjDDGNkjnKB+xibKiV0yjG
rwV0ZyVq4chVYfhJ1UluXRQccoptXA1fSqAfxJvMuDdtKGqlpVjdnOToJzDvekN3pxnkdpAeKyTB
1/Xft/dzy5XAg/wvosp8TIQ0T3qlEOFKyggMN/dWx6uvb4Y4awjGVPCFp9Z6BAgTpb+qw83y4ugh
Gt4rHcPMOxnyalCYvL2srXcCzRgSZIgXnnF2I0Ot0to51WAmfemZ2rehKEHIObhKT+8TEGNSNT+K
w7T/r1DZzVTxvpO+B6o5nufqnHYPcvzWCA+tukOHRq1yrGXrLqwWyRZkLMXqiKAAbkify+wuVlQw
KXP8yZZFrjGY+1aCDlmPZGCoBGU1iDmrsS0LGVQD3Il687/Jz63hmIs35SaZahFwRvw9K8DRNXpN
xzml65YWVQZzCd5xmP1Cq8OAKCSidfv/SLuyHklxpfuLkFiMDa9suVTWvvcLqu6eBoPZd379PYy+
mc5yoUTT38PojlR3MvAWDkecOAeBhNtNQnDg6PvoHXK69AefUzuwCy1/HAsrvQE3dg2q0TpSbrNc
pSiHpNFwiishrlp0y20JrK0sJ65z1P/BjG2qKIx8voSs3OZli/f1IpIQQi0KWk1Wv6XnuXYawR5A
VDypET6gU/yzlRpExoXRI1E4DJV5UqxKv4sy80qMoOJHgW839frgIYa7RmlocuKkmN3Lh2RtmKAC
RJsQqqMU8DfpAxgq6ZnAYza0Hi1yV1h7bRO0tLJr6bkNyeUYfTnnNnLmbgu2tzSdfdIWzjCrHgtr
v+XKSW+ZE/fogNKgqGvYbpr1jpprDpQd9lMuvNHQgaP/xpATvDz6lSjg05dJ58likGJvlsRpHfm2
8TJ0OEPHaKvCteLVsbktStBzDgkdOeFGe9EgjYBXpV7/SuunuH6+PIq13zdAm7lQBCIGkD0PLfCG
pwy/Dy1Q0K3mLi78yxZW9yn4DNAxhs83v4Rk0VyFrRnhcVHQK7vdj41vFa5g7wRtMuDdHgekXDYK
6Wv5AeSbfttcttXZ66KOTar1NsRDjEdbc9DN4WgOeQda8gYksslLc7I9spH7XTsNoB+AxB/ILzCb
y9/PTAqKLkBSLM815SToTsGjbVNfd+UypOc2lj15ZqPW1BBEXsuwKk9TkSPy5uw65M8qtNh1p9sK
Qb/iMeFfUf8AWlBDYPiFGwpiVUxrRjxPOrf31OeRO72DMohrQWaMn6xbFRV85aoFB/EWqGV1Nhex
XRADLy9EKY5vmilahCOQP9COJD6W4zdrs8dxccPSWxDA9d82pE0CpULS5REeRuqOOXwf+fp7eOoC
exc79AFUaRsZovUhUXhs5K0WVMnnxcsqwuN4xpAsDbfCjyG7ntoNE0DjrI0J72koD+HlgDP92UgL
PZsp5UriCoVXzyrup+8Q9utfiJWV+64M9W+iye1DyBPlhuVJe0wyLfMTKMnsw0KND1FSt+9kDNWP
KinCvapFc5AoJvpy8KAzdkUfhcEY6d1RpXMP+UOWz+/phDY2Go0C22MkaukolQXKrSnprlsusEca
Wrq86fTrZmLKbV0BkOio1jTvKq2KPvREE9c068r7sGzGE0l4eyeUukNWKi5tIBkyewx4B4KuSNW/
W3PaJT56CUPd0XHNPnUd57gVen5jshqcvtzkyeyWBlAgYGVgjeXMxdS8tDQlO0zc8IArJTpoZqX5
6DCLZ6frLLKPS/DJoTRV1SduGMuXof2ut2zT06suz8EiFCfobyuGoKJmHaj5YKPjHHDsPUoFw4GG
GY9cdY6N50jM1nGgEN1E62BucB8d3VOJjjeVnPQS3XfRYI+JUzZqA9lqTGIwZGjFNOtZeR814Ff3
fQf9jg5NO3aQ0J7vstmmb1kbA3OgqspTgivu2xxa4W1TDsRXtNjoIDVFDOHwlk3EM0REeh84au3V
mCGLPkYjvRJZp32gtVb/ixRcvRuYSNBUpnG8KUM9E56SF+I1Syna9iO7ED/z0ByPiaFkL4nW94ci
10CnNEzZNf7zDr16Vu62ghnXoTJpKMAa8cEa9eRa52bl1cUMadEKZaFXu9Lp/ZBHduLYXW1AmphY
YgjCLIrEritj/VCArfgevQJVgD4TG901hjEdlSEfvrE+Vn2m1CgqWUoR7QaNqIDScFPcgZ68uRFh
laBr1l7CHHuMHqM0yx+KfKaFl5RxeeiKqnqPCI1RZNfq4YP0iVI7Qptm86jHon1LUqYECVpLjmGn
Gk95VxrhgQwp33epPt9rg5GjEXIyXSVU2L3JqvCALloTpXuCGr5fdVWoOTRH8cQlSTr1O9E0470o
+wkCjMIOT4OpZHsaKt0+5KUCIvGxKr7nAOo8GZiX2KniWnmMNLPJvZz14qlIyPioR632zS7txI2E
DarspEzyp9zoqw9TIPPo6Dkg5E6cxtVrMQj7PrRBe+TkpWHsOoVkV9YwAqDR9WMgimZ40qtJr51I
qYtfYz+MvgbEw5NOObS3hYWispPpxVj6aBGOH400TE4ZN2PIAuP9+qRPuhIUYWfEjlqoAuy34Ti8
GHUELm+R1baTD5ReDeAPu4mMFge4UM0RpwicW3FW9lfDkKrvIKSGTmRaEXy6aYWZN/UFu8lqJL4c
DbvsUIVcgeugdTrtOHSejqRW0rspmTvIK5C4OlRovApys0Ve3Zwh6Na05nhSEHv9BA53eC7BzXLI
LGED0IZiAfpOYz+Ppir2yrqoPyIrjG/gDTtPqbPpO8t0sLMSQ8ETMh9jtCuVgKfN0xRd8Z7jdWdP
NNwBVJ09jnDXgZo0+tL1QKJDYZdVYBlWek3KInlQwine09gwcRzSEgeJxq0fGfmIhtq5D4qZpu/o
GFUcMsWdn00p2w8q60GxGJm9V9cTJPAUTW+qgIGCMSATA60kqQafJznxiz41h11JaW27VkZMKHgY
WmM7Q8Gr1tOBKY2Rt6gBXzFLKHM4PTFyv2O8NVwWsdSnWirAPmIglZo3ozLDhZn15M4NmUuwjTXp
r5jmUCsdi6p9qQo79CejLt8ZCdt9H4s0mIho3o1IafcVqKzdWulav2Z1CYodTHqcK/Mr0Tr110BS
y2EsLe4BE2OnqEWTLLOs+aBhIz53mQJE2uWQcjX0XhJjKu5vvLPk4MBUm3BqcJNmtl9VaLkWzlR5
FljdLttZu7FNKLnjmQWwNZzY58t00BO8LVNErkZ41JW/oPRhiY00+JaJJT4/i+hUc0Ln1wgTnfVo
99zpak+dNqqOWzaWv5/ZKNK6B2cLIlOr+FWlflrcjuXD5ZlaX5HfM/UlMLU6XEYYRglXUZmvVvEt
BHa13krvrj1XzldEWnmu6XFETdjJu6NpPCf9f0/E0PPfl0JCKPINdkgwVVXmV7FwG/NFs14uz9XW
ckhxYJLqRi9KjKFtjkn3WtuPaXh/2cTGNP39JDtbcTvMGdVqmNDJWywq7Kr/yuaGhwHkVk2G/Ab+
Ta4pTGqXTipocdxMO/IRwgbcUcOtR9xafH5uRFqM3hADU1sYoffZR3UT3cx7xaVeFww9OuvKD3V/
edZWX43nBqWVSQUgqwvZDzqzNNxtd/P+rr8C9OrO2D3bnnraeuSsBetg71w6Z6FTA4LYzwdTtRS9
slv4sSkD3mO4s5T7zryOrFugky8P7WvH8PKSO3sXSNkKg4ixHlK8C0wHENagfmsPt4MfWS7dJXfU
Y1BVcIa39kgde1f+yl1cEc9Ec/YDEiv+5W9ZQ2N8+hZp2DFXptSwwsTtjYeZByrgIBp71+3XpecO
Q1cgRjwFpA8u2107FIAo20C+ozr05TELrvm40BbEoNLsqjFzRF1vzPLq8/zMguTMo67UI3uBC9rd
9K3UfoIHzLHV0KEGKl78BwhF70i7pdu+ml+B/hbkPoCIMDW55NUkjdFoyd9Lq4N70zGReNhDLgdi
KLf8++U53DQmncmqYUk3KjCWWsit8YPZBx0Ov2UGPN6P/DUkP5Pq14bRZXPKD/XzEUrnsqgTJP8z
GIUkkLGvf2ZHpJVd8kP10MG8y583zC1j+GoOjw0TfM2o80mXDFGrKgqVBVxyX58MTxy+cze6bh2W
OdzV78KgOaAIYd1Et1vVqrUNBFzWv5al2bXrOY7CZYvWIigP4ld0Un/UL8kmI9Dfgp+XhijNaG6n
PKxjGAKrLyi/XoJ5xx3Q+TvEoT+za/Mh/o7n3g1amOlN/WxtnJPVLAUQPGA5A+0wwHxSlqLBo04n
JRb0unhob607UoLUqkKY5aJn202+FXfTFR7Vtpe9/snanlmW/KBpx4UdL1upfbNM5xZhsbajnsGc
4ocVO1NQO9xrrvj3ZNfn4GPZsL66kc+sS56PK4aSI3BO3Aqd8E60v9WYI14GD42oOx5s9aGsXS8A
WECnFjHsgrP4fL3wJhZo9cQiF+EN585Ag7bcDc11uFVaWotozg1Jfq+f6snuF4CvUj919ZsRHTp1
Y8usOe9zE8snnEU0SYXtyhfXOrPDmAG4oBl/ENKgzI56kmHYkJOXjkRhI2unLzhFe7gaJjQp+ba5
kSJeomD51J0VM2SAvNZkjar1KBkos3UaLHFseeppBXeNZEsAem3tz0MLaUkqPEPjPF5CC3VH0Ppb
Ww6h93O6K2xvY1MvZZ4vozJB8AXYBRQ6ZJ31RGQm7TOYCu+TW6b5uH/6I9RJdN/4GT5cNra20xae
4v+zJQe2ulaGVQ4ydLfXPIvczCTohz+JnZmBLD4KCAs/0eedVo9UF1oIMB30EEwbNJ1bShmru+C3
AZlrUeRtQa14Ken0z/kQ0PiqCHfU2AhmV2cKEGa0EhIN/0gHhqk8r5puKRWw3RAFSpU6aMK+vBpr
IwEhC7pbgXIAkbvkYIpyttBJC+hIHOdOBiwRnRwBDb/Ev2xnDaNCzw1Ju1lVkppk7WKoacsTEsLp
MUdC0mdt09yxGl1ndQ/Blp6i2VDVGo/OZiAoN9yO8K14a+1koRiHVw8QqBCbk+4u0RpzMet4JLA0
UHU0YsUPkXrVovNu1DbQamtO79yUdFnlpV4hWICppWmHG/dDvAVlWrdAAaZHoEM1OdQxhMhYspRZ
2mZXFjdGv3GYVncICtT//L4c0OSQjKlH/H6V/0y6xItyZDpt5hu83HBDaw1zf7NagOBQBUhF7ujC
RgRkA1zNrtVTD407iEaVwIwyp0S+GbTMwFozR4+4H6XFCU1JNxPy9nPTIasNhgj0zxuz6vDB3nfa
TRfaSFpvzMXiOGQ/udBu/POB0iZu+6Kbu2UuOuXVoncxPWaxH4OKqz1WoAncAliuTv2ZOckBoF6A
YIejupUC79HwFgyTk6sX+wjJ3cvHc83VnA9s+ZKzuzm3E1MREwaWoGPBeG6VG1Xd8ACr+9SCBhTC
cZRX5X06KPkiDwU8YaKf4lRDzX0T3LQ+X79NSFt1ogVBAQPzBY7ryo0zt7vJg8gHnbdHb7uD4uW/
+FP3uEkHujU06b7pZxaDwxB20cHGb9o7XXFQeHF+qifdU9AoXILk6/J6rXqw35Mp82HwXNgF0JlA
/HHVFc1Tw4JcvInmpGRb3WWrFWR6ZkvyluEQtmkM+kwwJM0n48rwkF+/sd3S54cGKq6gSwPFn4nw
/2HeqIVuzKstOc/QpvVQ6dgyMS/3RcJPlIg/uGPPByfdf42hT2MSYiJt2u0KY0DlIXcEExubf2u9
JMdR9WlNNNBvQJ9FAbbFYXnvVKlH+schEd7lvbF+lv89BTLR2lSq+tRTzJreEo8WzxlNHWptzNvf
KOuvrvC3FcljoPOWNCrqPW76Yp/I/ejZQYh26uG9vQoDcewfJmdrO6x7398ml0k+c1KhqnFmN1ir
CMJE6K+pm+tpuK4oEm/Uy7WdbQSXZ3LdIFD1CIzAiy67LK2jfDRFhxfL2wD14PSU3s1HECC9Xjaz
HhvZEPI1Qaxrf2nJK5MpHQiBHQaNl+wYjrcC3WO69kqHfQeYBnGI5gIp5wBftOFIVjfLAt9H4dWw
vvRc5uOcojgJ03FzzLvYVVHljZPdxgBXt/+ZFWmz9AlLzXix0vjAWD2azhzwY/mal35E3fpqOlSP
ybOyqNtvvde3xiftmZ7kk0KXW8e2dgnb1VmDltE/cVNno5OunSrnszmbsDFmEdDycP7dxpFedYRn
FqQLJhrKkisKLGAZnVABh9tW09dXkidkl9GABDgKlNCB+V8m8uxwZaGtz3k7AknjDjv+IDwzAI/Z
nr4EBTI6/TV940GMS80KmtMziLj2Gw+Rte7fTx8g7ZHR5BbQrfiA0bsOPfsHv6oPUB2jh+TGcBQP
hJHHwr+8L1fP99mYpc1RmOAfKTJ0AeRW8pQgBnKybGhOkA+HlpQxoSwppgfAFD7QjXC4bHpzuNKm
MXQ+trSCbbAm92im9uxbcJzt+H3+al6z2FV2xHY0nwdsYy+tehtIhyNHsigvQSL980pX6dAk1rLS
3IzuMwuMPPbT0FQoWZenvmHgyFTv6/H73L6gh9UnypY20rKQ8s3BdHR4aGDYAuRUunIHJRv0WsPI
s0RLk0Blk7onvWL+tEUJbgqr0J4vz/WaD8DGpsC/QaMMrcefBzzyQWvjHgMGzaqWgqc9v51BLnfZ
yJqLOzcibV/YHnlJYCQ2fnAG3MZeICbq6qeme7lsaXX+zoYj7dpxrKao7/CSLkeI5A1AdAAsBRp4
12jfL1vamjhpjyIcogJ4Czwt7Y8oAl/II9uUuF6ixy+7AVRG6HmEcB2yd58XhwBI0SjLsa+YN58I
KIazk/KXeRyeuqt4d3k8y299tWWhPgjUAaI+yZauVxWoYdHRkYcfDARYDJi2EigniJLbH4YSVNH3
ywbXJ/Bfg3IPgiU6dDKCLB6PNsOnI+CeFLzsAFZdNrN+pI3fdqQQHSoPujZVi51j3btPTeLpP8Hw
2QPTGbWOlnj/mUkOtwXQzP/MJNE/r1pZmFqt58seTAOa+4R4uXg0yIarWrv2zq1InsLM9SLrKlgx
6rcM6fxyI5m79fvL38/uPMbpPEaZiuTM6CZt5AzJVni1uuOWsA7IW5A7yYnCPmkEBBs1BD7ssW4n
NxlfapUAEgU014FPKJfyjb2w6ofQ2IYGbtD1gh/s85iitmBAP8CirZ04aJ3zJMgjsFh3GjIIweV9
tzp/Z7akXaBbQjHNGvMXg2lHQYnf2HB1q+X8pdX9n9FIOyC3ppzUIyxUaL1KjmX9WEQPNYgZq10H
mBuyCMlRi4IBwDwNDUz5VlCyjOCLx0ANUQetvm59iczDIaMaZCeR7o81yC5mrJ+eCVcAm6sTqwCR
XpijBD5WD4LR7BZcS2nhLkjKaw1sJrUDxNnWyVt1KWhOR1+2CqkBOU5jejRUTWjgi/rHBIzzw7G1
/cvLumViuYDOjoWR2VPFBUEomLCbtMshB5Xc5HW2sVNXz8bZSKR7DJdLb/EZZppetFcmgyhzqGjH
ZFxkLs3kaNkCGsZJdEWqYivftRp+AVL37zRKV9tQl9oEHuHUfYCEi3mr++E7xBryvXpl3EMiytcf
4Dz3Wy/Y1cN5ZlW6gIa242ZfLkM2Fi7toE4fi3hXQJp1q5V+9Wj+tvR3qvVsDZOk6a2ohqUYUj81
gardFtX6xi6RHQ0zCsbqAhYEwZuqDHSgpUm2ga3bGobkYexRK4H9xTL12guDNMj4eHmrry6IZUDK
HSQU6GxZBnk2TXmS5KNZoZzHkZ5XTTcDR5u4VsI7tB5dtrTa6IbnGd7Z8Gdoa5aGkgotEdCNxZVp
TU5oXPX9LxGCm/5GqYXbQrLL2LPsfQqvS/MOjVAb1tcGikLH0reABAqVQ5+cpPHMC9Qhhns7ILvi
Yd4XqUMOrX8CozIQRc6pdjsIbW8AF9ftAiJgQTwIwffy97MJDqmSJ0oIGBuuwo86RtPs+A0tAbej
+WSAgPTyKNc8Cph4wFiBpmuCJP1nY0WB/Ia1tGfoRHXH+SpLvo+G5ZiFG+dXfeo1WyJ2qwahlbdI
vlP8tmRQKRGilEiPAkpTXE3Ne2MhDTrexBaofcPoac4mLwIvwuVRLj8q30kIGqyFfhytSnKVmyFf
w3IN/fEpQRNPetD7q6nfClxWjYD4EzArNGcSmWwO+oodikrItdUQPWpCsC7H6q6JqH95LKtAMmBI
bAwH/cGmDCOpBz2lKdTk3YyLawg3zxMS93VzY1DqoxkriKv4jjDtYUqgPCU+Lltf8y6gbrLwBoZu
LsqBn/cLteecVvby9gDttjKe+uLnZQOrs2gtGQacd7SRSgZSnVSjaiB8YOG8WzCvpaIGESB7l82s
vQitMzPSha0awgINA6IknYF8Q0cbWRZ0ySP5A84pem5HOsxaoQ09OOgRLyOG5cDfpQB1amBn2cI6
rp6rswFJtzO3QtqVM+at0FVw3nwAXETEY0tuO+blBd831h8gRxDi4RqwFiUUGdZRDp2t1hXcY5Qe
p/lNpXut/gNcMliIAXYHbYkJTe/Pm00xEmSqFeRA7SSBrCYoCHE3b5XA1nb0uRHpkqHpnJA4h5GM
Wncq7e7t/OHyXtuyYHwehmHkWTFl8D4VSJs1qM2LjaVYfcwCtQE5XoI0JEC1ny2k6sSjocapbKxX
tQAJwtWkPyrdcxLfQ5U3vlaukQWft97Qa2fozKr8UosRawtzyd8M6Yxu6Je2Zk5peRBxuzx/y9aV
vfe5HWkbRLU6jDkE6VytovmO69N9P77Ws31H5x8ZiEogPvT9ssU1J3RuUd4TeWoUaYHDlELdkjaZ
a3QPaeVfNrI1fdK2yPRGj+oQw+rt3ZzGzkydijlGvPFi3zKz7M6zcKJgzWCMDGZKvDjFODkZ/d4O
+3KLxnsVJHs+aZLnJpMmmA44gmsipx9NH3OIBbsOy4cagrhRWkJrXUck9wdgDpSbIKqDahB4wGQ4
uZ1EaFVarkPRq8c2Zzd993R5odaO11LRsm38s7g7yYmHZjGM6JqECVbdVEtaoJwdHndOlhhoH6+Q
DjsyI/cG822M3vTyD0jsgCWBnARarMG9I/Pn0b7TMq7jElFRLR+KXYL+BvWbyTfO2cqu/2RGuhNR
4YhIymCmbdG61463Lal+tfmWsvjKcf5kRprNtpurni8kMaJJrgmI8hi6Xe9HZl/XBSQ6kB64vHwr
NyPDux/4CVAKfUVRJNA8rZIGV31CqxeiF37c/YpDsIoNj9hS6AT7bkPd+7LN1TGe2ZRuY4Uog1m1
+uKyvHp+rNN7xzEgQ5q0G2Cp1TXDOwFxLXjfwQfy+XSXTZ1FfDE0TMWus+Kgn7NjNUcbb5ItM9J4
jLGO2KDCzNjuKnqXNIGI95enbPlSycsz1YK0BwCnOMwykqkNqzJP0fLo9gO6ULhv18haobU6c9qt
4urqaED+AKJGBGcocXyeNFuFskO3mBrjwevo3hihWr6VL1k3Ylr4NaiigKD3s5EmM9DcalrIOoFf
AtyME6gmzGjj5l/bZ5oK9C5CcUybzLkSRaOuRJ0CRHui7cIYlY2EgHieTJ7dQ0RUjEic8mJjpdZG
poEbwcJLCj5JfsIlA8XDuIxAut9aqmvXWeUxux8Cbswbw1u5u8BJ+9uS5JHmmVG0k2J4sU1AvURO
EME4RHns4aY5XN5+a4PSgbRCyyPqKl8ewiCyDIWdIglcjtQfVHCFJ9SfanvjNl7b5TrFOxR7neIV
J136FetsUXCkgOw0d/i0I5hF64oyZ0qCywNam7tzS9K9HyvZDOoqDChXAvA2OpR9722/Nx4vm1kJ
btm5mWVez8ILTdHVCMOFGXO+ZYO9K4pyw4Gvj4Th2Y6jBJkh6SSJTDCURJHRyvJfE7iv7FfW+YP5
JxsATL3/WJFcHE81o4qXLHFX3hUdtJn9cdxdnqu1fjQGolJkdsDbhMWXJqsc+yxVF1qvDK184md5
4g/T8UlxxdW4N4P6ih/YEfXcW5Dz3wC9fHW/UI1sdYOs7fTzj5AOFc8yuxuWj2inm9F8UTruqs3G
km3ZkJasHocaNy5sWCQg0duggSV7C9C35vtQkLcZqNzBAiunrkahp+CSxp0E5ovvZRafeiO7So0k
EEK4ZmU5lgYpncsruBZLLI0SS3YODERyJGaiKWtoI4yL9yW4aG4SXBtVVjhNHbm09MHeMWzlrtY8
xrlJabn6UhdRqcJjVBm7ASLO1YfsR19qkGW2gp5lG859a4TSypEayOiQYlanoizclowfYak0B9E3
b0Wvvqt2VPght28y4JE3JnetdIUOARXskguHC/7nsy9J+jipygmzCwhZYHB+ALe2q/W537N2j8sG
2cjEA7HSQ98bAfCjvhV9qEp0J+INX/DV44D6xYScA5R8EFnJ+cJBgMeBQz7NFZ0NioEDL78l1htl
weXdtL6Df+8myeUo6CceRYnxzkwbd2qJfCEoPnsvY8rHWITvaqFdx+ZWReXr4FClQVfRAl0DlYtM
lhPNmT6VynIFDVd4rRlj6szcrcNflwe3lqeEHco0urQwAQ/4eTUJWD9GMG3B2en0Wk2pOwnqQQBq
VynJVZa+txak30HaYUbTPjK7H5fNrx6bJX+IxDUo8gzjs3Xa930Niie8mYofbZrhpPBAj3pEEh9o
hNvYuatTemZMumsNU+UhqLaRCwObfElf0jk92E0UmMqfPGbwc/8OS5pUE7QVCa0xrCkG+5BqXbGc
IRxn+24sbpNW9eq4dax5sxdla4TL38+u+RyfBGJ42I2Tcg8qYTcxIcQHGgoQUF+P0+QCn34XoXtQ
T9R92LWPWUlvGR9aR2nFrko7R4Nswh8s8W93IbPEgXpG1EO3HB8UDEQc2JFHiQfaNWf6ftnS6kE9
sySNfmA1WBVjjJ6M34jhZGIvUPwCSCRcekX7ja27enmeWZNccDGBHsxYxgVlNEed3kKkp7Voa89u
WZGcTzykpmKKZSeZaADxQZPiIAjeWKLV2+RsKMvfz7aN0ZpdrC0efe7aN8NuT3FHvT58QV+jTyj3
efyRoznm8mptjIxKzztosNEQ3ZJLzl33IJ0NDQa+K5V2I8ZZi3whWodXELjvIf4jmWGiKU0bQp9u
xCBendA9OJV2fzKS3yb0z9OHxh4+Rgr8StNHx4TFQPPHL+E8b5hZPdxnI5F8ZWG0hdVOGAmZokPd
lNda/6DlFjA+mzLAy0/Jr3xEayAJRachQGXSpBG7bRQjthF8gl59HJ3ZfBBgPTdeGHkb56ALb00o
uBNQXXR+s9Wxu1ZQBlb3t3VpPmOE5Q2pMVAdibSC3NP4GFvuUF5BrkZ030EahFMAhcBeB0Rw8C8v
5qoTOTMuzXLDhqqrl4RAwcEznbgzBLt550XZc247ZIvFZy0d+2ms0p0URXEZZ3jSuvF8Y/Z+Ccy/
2e9mXiN8ezCUB6F745YM8OpGWrDQy4EwvvB2KrYYVLuAzTKMD3ndQ8is8XNL2XUY4uXZXL3fF1pm
cFARpGaljdRPZjaFOlIDZtwDkqj5Skd2Ag+ZmbwhtvzPASGY8xHN2CpTwegp11ynIiKmQgq8KwzW
OHUqfraV3bt6RLkz6+bz5bGtJpwRfqKDEFwMENSVtkpU2FajmjAH4COBWGt5apuq8Mw2Gg+gtaW7
jho/Wl41zmh1hWeMEB0sw/kRsqtb8mZf5xmh8ELTjyAKtWbZmQ5FbXRAFAqXWIOvjwL8BKkXN8QR
xns0EvfyyL+67s/WpAM693qfJDWstTP4yXXdF+yuGv9zMnMxAtZ9QAKWrPDyEWeXkh6nY8RsjtbV
bPgxjHS8s1j/XCRtsZHsWRkNNgsq9dRAo4op1y9NosQjwmDh2sq3BqRjHffpFkXA1xvWWGAUIEJW
AW2w5DSj1o2DQK8Zjjn9LsLDLCClc6gZaErSq6J4HV/+8wItuB9oriDjgoyjdKGrrYo0XDRBZHTy
FWtvWo/zf0dJGecmZBxWqQ+mykqYqKtrEb1XEIrPg/86Cp0hKgGyiOCIfdHr0bPWGBGwCzcR9pF0
0Lqo2LXYzFCs+GDUrpepWvBDi7zt553WJlEPVY4eZQD+YOUfZX9fQOpo6l0gL+PcbxRlKfldHttX
HwybSG6jX8EAfbwMoFAsPeZFCJtJ5mrNI7dqCCwdimGLiXvLzvL3s1PE9C6JQAiK+JG5bfc45QGb
b2vy+v8bzeKezqyUyQC5QwujMcHxE1touNceiQpsy9NlOytHFbMGn7sw/kItRPK4FY8hgdkuoxGP
Q3+fq7fVlq7iiif9ZEK6kGOznG17MTGy7xE7aLUXFQAk/Zq36nhfA1OcTxWiFuiLAwBXBpC1IIpU
pqV5Yyzvo9p+UK1uo+q0asHC0xqZctxOMjTO0JI45CFKal3ttskrMTYwjGt7C1J0FIqaSFKgePJ5
1bu4nJrx7/IZe26MwAgLJw1vc7RzX171LTvSG0gfc8BdBySvaeZFQjgRA5EtyrlkYzxr84XiMcq3
yPyCDFwKVroWr5GSIrdc27d68ZcY9I178+/M8ee4GlkBJCbBZgBmIeByPs8YVVipjj1ec+UJPVGH
b3rkMK/yw2/NbvIzR3VervWjEZg+Ok5n5zVDt0N/jDzkChxkQ4DT/gj9CEgR6FXtLs/xCu0RPg2L
uKiWLRUW6bqt0R+ZTzmeY51ZOs34pHahE4NVCm0sTl1c2/YvQpP71uiCNLlX+2aP6ulTpxueqtUg
WC7gvqqtx+/KWURuD/IyuGpAEyIf97oTYQOGTTwRqbgK5+6q5trOqMxgwrGc5i1OvzVzkKHFqUSB
ATtamoKigF7AwLDP6mYu3ycWgjs0my2mu4UQjXCSSSMgS+sqc58rGbpWCemZM49sOEbQl/XtbhaW
A6KRIoe6p7WQLCd98xwiN3xnFj0xvctrtuINcQVDKh0wTaTX5bIiuGvn1lAG4fJ5P5FXNTnVW6Co
VRNwH1QFGQYAk9IRj3tdq2eGW74fH1HMm9IT4unLo1i7ftFy89uGdLwnE0Tb4FRH/FW/zd8IVhdo
XfMvnX/r+nsR1Y7ZZRs214dlwPXa6PQx5M1elW1HCiSmXLM+RNEvDqFs4+PysL6+I7FpIQX6jwnp
4g011cqw6KDpDP1B2ae/GtNL8pvZ9vXmDwLYc1PSItlTJGLSwZQNUepI2w/8G6p8l4ezcjY+DUda
pLSbhkZTYaPik8OFQ9jLZGWOrV0ZW15yxd1/MiWFYxqr6lArYWoofmjKUTS/ytEdot3lAX3ddhYc
8RL0aagQwbtIZrgaN0oHOUi8vMWIIbVQ44I8gsX5X2kMyC6LSw8XX+4jfIq8ig31r8tf8GUT4gPw
A2hUBf85roPl72dBUzGNeilafIBW9ZGD/zNKNtPwPVSaLQm9L3vxb0uoZAIZhZe4zMK45PgToIRq
1ybhay763rXBTu63SFyOJsDyQIg6tcmmDf/0Zc9IZqU9k6A0FRoazFaAHIL1nTOPpMKJ89CJ/jOB
pmRLWs28rtFZo2AyeQPauhwLWu7/ZLn+ncQvD54aBbYEdlxu3YBM2xmGq3oL0fhl638ehfwUtTrV
nsMWMxaB0KVWgF7TnUKNbtuq3/AZy3x8ikQWS4BsIAjR9P9x9l27cuPAtl8kQIGSqFeFTjvn8CJs
e4+VAyUqfv1d8rln3M3WacIDD/wwBrrEVCxW1VprufGFzadPWd4RjCZDh7jdjSje4bpyXmdj8tok
uy+a2p1aJukUkVkVnKJqJbEZkhY7Ij0MUF+orWtgVNxJ88aF5KjexLzYXF621U14NNDl349OmRoP
toqyKFjwe92vKw2csd1TVjJfNRWgU2Rx1OoKHpkT9nzSgc+aOjCXmxOEPvdW/8DayTNkF/OqHR1L
B8wN0HtEGBb6yEptmhDYW051FYe2Z/ZFoNQgRCllEJvVGTwyJQwJLCtOb/YcfqoFn8CXNe6SbESN
pfQaS5b7XbeFVzH6bhAoi0/xTqdDXZQ4AKbRUXeqvuw4PyDDFPvIse0aIgUvLTH92TlYnuH/Y/C3
JufR9jBtpSt7FX4DEKO9WpODlbRXbaTuy+6dx+wOSBIXNaVrVqg4Jvn+8uZcvQKWQiE4HZEaEh0z
G/MqzJFvhiJK7acMErTzj9AMJX54da8cWREWsIKIQsdTWFHjxFe6fq/G6aaD6G5uVpIDvnqrgs8D
DUAAA9hneQ0KpvUmKmBL4YHe59DVRDtl7usR9A6ISyMIfhgukfFdrM4jOO9QyMZFfnaX653FinwY
4FcmSMBYQ+1qRupbCpfkJFf91x87Yi/9FCtDWCh941WZ4+XGJ+RohxKqxaBgASLZbH6aDgkub5Fl
cc426JFJ4VE6Ur00FQMmcyyYE/u4r/vCa9lnqpWuaknWT2ZNzOzSGshriokkg6uHT5HyaDk3MXlC
GiySPbdlkyk8hgertEipwpbVs2BWfOSm+Ixg5LXsgVvS/Azv3ctzKbO4JACODnsGmRO0/MGihj4+
Dp2L1ImCATnsCCcbxciXPBnvAND5vmx2+dlLSyjctVqpJT2tYDZCr0rBcj8Gs/FlE+dcZst9jlAS
zMUEnRxiI4VeopnbTiZEJ8p13L827J23VwaEovQdFESacleQzTznbpg+UBUaUoARmld2tzcgPBol
f/u8Ej5GmOcG+i39lGPAvfVYdFNQZ1fI6EmMrM7q0YiFWc0NdMcNDCPOsoPRjAGbuH95Ulf9JhDy
S+kKPKUiis7GUuW8n+HLMIVa/92ScKE4o0xWb111X0eGlg853pfECOuUwdBQc7fqIa5jvGqWxHed
G4ECEyAYQHRCUUMVY8sm1/QcDcBwJEhiKJBuqjqyAbPwXy/LqRnBgyh2EhmZgbUHV2KPqqIK7ZaE
y6jgzpfm1IrgOxQQG/CeYzB01v0ifW2g78XCH4P5+bdbYLGDJD2AoogSRNgKHWszzS3EPoRbW0gh
7xrHhhTXwLeDpcsyIefuCcYWGDM2m4adLbh6nWZzjUoU4MrYBvH0ZKQetf140UNNA7w9cGolbuP8
DJ1aFBariA0ri3IV95k139pt43Inerg8g6vbbum++J+UmiPs7d4egeCcMCjFyH+U5UDeMmKH2zCD
htRlS+exIwraAN4AYAHgK9CIp6cor5V51CaCpqesgobWrufGLWl1l30gzXrZ1DnLAlDf0DNY2ksB
qjzDPHZtpWe0sBA2Tp72vlGfRld/qLz6Cr1zmcv84T3yuh+aDMv3O2V/epWc2hUWTMPTjE6W2Xi2
+0wP+fV83wbzXb950CCTbrudW247/G87ch332QxGr39rt0pAfTOAJOkufdU8y1V9x6uuK58Hw5vx
fXlm9OULLn2hcDJpVTWQKlu+8C7exs/1mx3EHvWdAF9wVQcDktnzgbr6I2jP4q3hSgnfzkOY0yla
9vyRM51VUEt3Iz4A6oxN86ZZz1q6J8X9ZOCmkGzulXD31JhwCSWqHlXKDGN67mvkxjCDCHJhKlp+
m01YPzVhMNcSl7S6zY+2nnCgpqFPyyTB1ltqbUaHzgYbwuiV24c7W3YDrs2lYWkqam44vxB7PZ1L
QAbCvlJsHKnKHRXDBb7OnXrQ50W93zVXsp7382ZUHKtje8L2LhMIoadg3/DK7IWjeUG9LepPvP48
p7pRJnQibWjntTKW+DW/i1wgcB54OYAsXHAcYz0qcZaH2DHjHZQVlcRx8yjQIM2XoYtSfaGyPpU1
n0iW/hRkHlH9FcvzTgLmrAmqAR7PNkPzaVevYyg5h+dNVJjKIxtiuoqZeq3zRsHN1TRPczn7XffV
Z8kngfZrM2n3Wk2uajP3VToAKxYF2fwG+IbEJZ+3yAhfIWygNE9ifAZGOgy1V5s/WFg+FGO10YAf
TPTXeYjwlLlWlGTb9B1KKfnfpq0F+8KGyirNLJwSs2ABVcNAiTaTt1m7NtN7e5SQZa7touMJFxxf
VfY1s1sMVUW2s6khoWH7RvdttBsE21m7s/v/4nyOLQqerjKN1G5nWMym55Rtx8KLqsJFjdHn/Utr
RwFEjBv17zOtpxtLcHkjuE7IvFgd7ZcKVI5EFnPJJlJwcLTQzLatYaAt59iNQMKjgAW9LRNAR6rA
MMLXUinduTQfL19da87ueDoFN6C0YV1T24EbMCBUND6RDLI63Pbq+J803Sd/n5VZ5hE5EhtdeNCa
EfbLzAF3zVVszaj4NfAeyRi3hKjMX3NE/j4Bf8wIm0RnYa/Zywngc7oL2+mGcBKoOpO8LtYC8uPR
CLvCTHiktgbMqO1jOSyXkrEpa89Gw+3lVfo/XMqfAQnbw2DhlEYKLDVx7Y05D8zkzZp93d5CyQra
CssT3vTm2DdMWTfj6v20wHgp2GQ1sAoL7oyOrVbNJGq9ITeHf4qMjNuFmWJf1jZErboi7B+VmrRv
UM5lft901YGY9RA0aSFTY1qLAoimA1OqEXBuqMtmPopyjNzqEruJW6/oiR+nzzXIHfBKICSwE0mp
4HctQAzpjm0tB/bIVjiafZK1GLXddD5oJmETxub0hQEu0jgfhTH5GOYVN7Mt060PG3qjKno8+3G4
VvtfCi022P77XP3paLEHePTWGJVtmoSPrEmhTgHFdUcGFJXNj3C6lLjO0PSNb1bUf8ZyPzSbWrmq
kMRVZW8BmSXhgDmQzkvjApaoE3mVHZT1c6W+RywOKvDiXN78q67xaNWFUxYhgUUgTIw8fL7hDbhD
PICIwcxcu4WZeEr3piWvly2uRrjHiy8cN0Qvij1bOG6mvU3NvdIFQOMrqeWFDVQrHpwJ+aXOlRhd
VufSjhNcsQPV3Y7bmFOjfrA77CbzKm/f8lkLWpAilg13uyVl+DBRt3EOEOST2F8N0ECpa6I4DHyZ
iJ1mxhTaLU9az9SuceF5g9W5UCqa01sc87r5pFELzPujNnrW8Dw4B0sF2FWmJKuv76w/XyFMPcmm
rh50fIV9d2d9ALyzbfx0j8Zm1SUeR/TmDr66r7yftRu7v1AuVDeZr2zywPHnj8szsno3Hk2IsCAa
m/sGHqf1RgWk+/rwiSQG9O7Kye9UtjdJ64+dKeuRXH1LkiOrgpPLo8iJWw1WG992y00cu/98OreJ
G37HeEai+R8TAO0QF7BOoLj2ym6UPbhlG0FwfYleZFUOpRIva1wAj70h9qtaptpjLFHo+Xb/d6Ed
AVFZIQGe5iasgImsCLqdDsE7a/8DOvU/TNf4nrwoqN9CxaV+si8PfcBdNER8GI8/NS/ZVHt0SviZ
Lz+Ekv0n5qO6lhu0Xz4rGjWw5ze1ZW7CLNa8KmrGF6Wn2qMGMoPBs4eYH9ouAZA3LZLuH6KlBNKk
4eT8ABtMetW3mnOj8oJyNyodMj3MY8g/qj5j11rfhoCn2Wb7iBbtbjPFKQAl+pA5fuXgZcuTUYFc
ZF07nRvHLIwCiGmzQ5SafAfSUuOqgvK5qzJFexjVznpC9iFBsta2yS6Ma/pWtEN4yJpoilw013Y+
jhQy3sYw35a2k29TZXS2bdlWAVMUwIJpV14XAOr5SC6jxaxo+EteTcMhtJzYG3VWIYPu0PImp8S5
qwDD/YK6Hb0purnuoNZN9dRXq962NqFJyoMRj9nGDG3VL9Fz6kL0hyDF2xofCc+6+wpbu/AhDl+j
Dj2X/syL+FlJe8sFsJXe87yfQDREmq51rXnWdrymJpB7fLJ+qpjAq5hFJUeGsFMjb3Bq1XCZE487
dB2Ge4je2GCuTaHf0zlO80rnfnoG9R67p+MY37Uq6MDQr6vtGZKfQT706q+E6Wh8rhr1o+e6s+/L
GL8Y0qbY1JPNIM49aXzfoBh1iDKiPqjhEBk+qlP0pVd7fhOzyap9xtTyO5whXR/GVhcuoCtjp9Gi
RnNjlDfk0KGJznL1mDvlBqks0rlNGJoFik1ZN7ooB+mTS1MdvHhjGz2QUIekelXn4W3rWPo9Huqx
4VqMFp92E4UtWCYj8LW0dqOg8Y7Zzk4lJblXw4wf4sJQbhyL59yrVfC9N1Y4/bJai3jVnJZ8e9lB
/k6fXzrDwkuTzMgUZioOi36TPCIW/Ez9++wQ+j9BILHV76p94r8NV/Z+2sQuRGQl1hcPccm6EO4U
cVs5/eIp6fZHh6TaLn4Cn8n8ULr6xxzQIH0A6NO+tu/CW3vxmzKU/2pg4gBDDOVlFGHF8tOU41iT
KMPoeUVcPrEbi8w0CLvhq0jpz6zpru0Si2ZW0/7y0Ndj8oUSGkcOpCDiXZ0wwy7qESzxudZuQgPM
jhV1vrKYkU1j9LgZLAVBp4K0rJqzxFU0JJKqqpQkGpa7+GwBjr5CuKtt3lRURd3LQ03qNlTGLVH2
c7GFgLp/ebyrTvnIkHAT92hdVVBca72OdUj3dlnv1ml4barKR5dQt5fyx61GgGgNhqI92EfRBSo8
epQ8c8yRgKaSD1cGbpyJ+o39pME38whPG78fb1IZe/7aKEFNsPDlINzFExnTffTkIHzSu3yhxlSb
H6WNe958sxrTpd2bKeukWR8fMnGWblCwZYoP8SiGkHfbYEYt9TkagbS/MgGWVjqfolnNJpuE+Ykm
E5peCyzAYq4B4m+gS0IsVvROEtU9L1s4oxINrulVzJOgxvP88m5ZNQP4KwQpfiOBBL8QdVPB+hCB
dDXvmsxxLeVG578u21geOOLWN49sCA8gvH2h9KjDRmTXbKM1vN+zLAqDy1bWDtixlWWkRzsinCaj
Yxqs9APAnxlzB8BNBt1vxkjyyFrfEAaSMiiZo/QnIs8Sq6xTRYEpc2iCeUCYjTuEstljbbUHYZjl
lsizxQ31SW3IXPnaigHDh1brhUROE4FBeB1H6MPmIIVFIwRgoIlquUbUS7Ioa/4aJ/rfIQruatac
rGMDHpKZco3D5oPK9R3IhZdUyT+1EIc8J27NZRW69Zkl1lIwA1YR+/90Ec0MrwVAXFuvbnah4Wba
tgdps+7NumfNo8s06FjL2NjXJhT9MxAbBWUJanWCwyTdpAA/gqE6xqOJ/VJM0DyXXEKrNtCwZgFI
iD+i8stYsNmpaowrt6Irpm/1vt7V9T+XT8DqTQddz3+tCAct5bTJ+QArCTCn2hTjGsseGUS1WkI9
iLD1XtE0kF4b/KExn52mVP7D3XP8Acs0HJ/BGsDTqkCUwbPp3RqRfpuTn4pR71QInDZc9gBePfJH
4xU2qVlo/dCHGG8Zb3n/moxvPHntO8lRWGmdQeISuHqgoR2Un2xhU4ZFXGhVh9hl7rLvWaXfYF4J
TDtzjTa67snPnkF4G1xMbmckB6IXLi2yxIWC7eA6Vpy69fhdU+0mgYw14bK4Yu3hffRxVHgalrbF
kyjElA+zy5KrmW47yFaZrZeqED+R8Zas72MgRwFbsCnQkKcLrAP3H0bLVECfwq1LzW+Uak/KUpIs
XvU+C3r0/5sRNvJItAEKVTCT9m+8vuvm1J/IhuYUdEbgZ0DWWEagLhuYsHMnroUs7mFRLWaP0yh3
KZqOKz4ySSQuMyTs2Si2aqK1ywzaL5l5O0KhpAb96GVPsDp/aK5c2vnR+yuSOhM7q5NFsBvau3j8
ZG9DehtNqd+GX0Ap4oJyWzzFLptcPYtg96caYNLINwsBWV53nRXqFXyPuaGMQqodMl43U6dtLttZ
nT90w5qg+INukkgXliHwm0Hqi7sXXdMz2cfI+YE5MbhsZTW8PLIirFJBFwKtGRPIzPq6BPZoE3Hl
w+Z0dnW9e6gisApetnjOmoU6zPG9LpgcuZMNVtXjhab85J3L7OsYxTMaMk/RUG4yXMTUVuOraaDH
nxEbQe5vS5o719bw+BOEm3A04jxPY3yCzQpfjc1NRh4nMt433cPlwZ5NL3qYADPBbQh+LkjiLot8
fE/MfQj2ROD2JtCCuWGm+mjNOdCkuh4V/l0m3V9HbL8NYtMs3b/A9Ai7E1gde4zowhiiNPDCreoP
RncNlVXfnie/YQ5YtArojA9bKIfIYIPLj5/Ev4txgBQJBYYHzceCcQhNAkg0g+Ni7B2/GdSdojob
W4VejmlulM54mZMB3BcQzdGf+zqSlJ0XX3lmHe2JyxeAjl8EcpSAB8zQOAT0OvoxxGisaWXdiWfb
BuNDqwIQejbeR/AAp6uZ99HIjD4ES2AYkHjPtKuxDLry/fKeOY8NBTNCAgUytQqqoZhG9bXWg+jF
+KF+TD5IyUjkTtvLxs68jGBLuOfGMta4GcFWb+/xgHATdudQ2YlffkRcGTy88PpB6xs6coVT0DZz
MjctCFhLc9wAbVO7yGdrns21aQtvkLmlOWR+XmVoik/5eAsxB2RCcTUe2qJ76Pk8yb5omULhi5Ae
gN4rOhlN60wWYk4HvIA7IC0nlgWgXUOVVnPDrr+yGeo5erOznfoWmKHtZIY3sR09xOxvm5eWiTdB
BQl8AP4WIatGEg4EMh9gjdB/gS/ULehtqCr3nTOAkXSU3FnnAfNvawjqFj4fPDmEZTb6FuTVC5dP
reG1ASXBayc00I/GKvbRJ1a6AZvAHY9m+1Y31JuUKrafzpnkgP5eZ2HWl6cWHuAa/BOUGE7PT2jS
eOzDGEQmtTXgIdkXhoqsVEGeFSfVfaSCG7TrjVkZX0GpAYcsSTMk79A2Pu9tO22eRyPrZpcrNvmi
PZKumWLMuEFIkR1UNpUxenfwS27Lrfa5chLNr8MaadO25FMQzVbxolscCFdeac8qJ8ovVrZs66SK
/mqGIdvlfCr8NCbzdZyQAkyjYYi2C6TZ7zvk+f/6fYtSL0rWy0yAbgUppdPZUBNb7SctwdHTZx9w
CjR1fYazTCzu/ICfWhEizNApC7POYSUxruL0qUNHQjZ5l53IuV+EDdxzUP+hYP8RIVh1U1Th7MAG
Q+fGDAFZ0PuAdT4GldllQ+fX6amh5Y1wdJ1mTslDNPfjgtGhG6b8jNiNYwRz4zJZb89ZYLmkHECB
Y9i6hkSuCLhXwi5H0QUuC1RzZnnXJz63n/rqFkclq3y7kLwDzh43OJ9LFAt6F/BgoEVYGNiI9ji9
L3P0ikOwVbfvS/MnB2VrpjVuR43NKJOtWfUIIPkxFoT/0igsWERxhQydjeczUAkOfQBAouzeSvs5
7r865yEBER3um1bWInC+GzFO7BQ8qZauEZFYYMj1ybRzMJahTrYbtRARSnZnNUQyneujo46D1BHI
ns8ytSkUAZph4b+qwgESNj/aCUT9V7PjIq1JSaDbhx4y0bUsZj/fNRiegzQmEHugSRWfI5RwO7QA
lvAs/jJ3T2ON8tw1V9xMeVGbnSYjTjnvAMK2QQOsiowtgXahyDTdVV1dQJQDZFf8pej90fDUzA+T
gGeunb4bOXA2O826pfX28jlcC7WO7QrnMNXjUhkoxklbvk3scTdMMnWq86OOoQECgMkEiueMrbDh
A9fzEisIJfi63bNhN7FikSFCg77kEbm2KY9NCfFWVkVIAYDzwqMRB7ze2lEzd9Ui31yeNNmIBH8f
pZBvbWKYCTWkFMf7MXt3isoLp+9Y2jGx5k8gTYBcnwOHglrUqT9ZWCzbcuC4aSE55zw6qeM65kMT
PnWAOFgyAkt9bT9Y8CR4pYLdyxKdicYUpIaMJcCDLAzXXKd+0mesXKCwhzZ8hTC7Qm666GuqvILu
DFBA1Lcx4CNauqX9lUq+G4W5Rf2Uz7vS8pOyePz7qT/+PmG/Wqw1MjNC4IFO+FR1+2nT2A9G+4Mn
khDnvPiJEwl3Cplz1E/g4oQngtHQVotNzESDG6pMtvkEtmeXxQCUZA/MmvxYQ7aXl0FewbPnnzXq
9qGXs5+mccjG15KOrjV6qvUgT+Yv+0uMvo4/TdjmnQ4wwrhMAiuuJrXA5AcoHKBsZTjPabGxUL/K
dpXi51Hhl/+BJA2ZZ5iH/AKS3uLjjDEwMKHMnqMdUUXXBCTu0QCgSg7ymvs9NrLEKcfhQVs7JfRZ
cbtoH5y7Jt/axcaInwdzV4R3uiyJfx72YK2PxiRcoYxNZpSAPcCzTOCTLJcYtyNEPx3Zs3PNcYDc
B6lZC9EVajGnw0LaHluugrc1sh6CrftmfozxbCHaVy5Dk634DVyXv2WJIJZxVvCBrjDaVghMJemT
FTVQw0X3dnUXaW5mAOorCedW1uvEmrBeQ6pHubLwDWbpfmYVJLpjED0Q19LdgnwaEP2FYvNlT7Di
609MCmuWQse5NHuY1BsjUHnnD9WNKtsYKwt2YkRwN/OQpmGzsEJGQ+Gy/IA4GNPqUvQJyrqN9dUV
w3lCTQq8Y2igPt0cRZmSnEzLHOZPybgfklteGmij8c0oIOVzkhIvBmCz/E6s63De2UbjDwSFNHUB
kICynkebJgRkpwsg1IguYjQX9RtEFBlxq/hucP7+EkRl6M/nClMD/9iVeoLfb9CG4aBdTWu2Nvsx
KDSwvy8v9Xk5A3I5x7aW7XfkDhoKyb95iVJC9qMy/VZ5S8DN5nA3i/fqFDTJpjauHS3Qq3tuHYqp
9Jj+6JjveRFva9kVdA5DOfkalMZOv6ZV83BQVXyNg2kGdXF0YwIon6lu2++tMnLD4b1rxq1p3peF
P4z/gf4Qk/Evt6dYcFSQE2hRnVsm4350nvUZDVTVYYwlF+Dq+fpjRgTbKHOoOG0CM2X7njSDH9W7
kpWSQ7zmN46zN4LfqCFCAO1jZG8Muu+nf6z+WTdA63hg0Y+KbhJ1K9lIi4MVbk7oqeExCI4/itBe
iNx6Z47HQTPxVmoSD024efJiV0EeHkYyAwn2ZiClwhHiSIb5e03O7EIEFglHVIlRJj7dMnahTE1Y
WYDKu+1r91UExg/Dj78rtM65yb7J3Ogbpc83fkOvJontlXWE4g90atANAkXh33HO0dnJGs5CG7Ss
C6MapX7Bt/0YXJ7WlVVEz7QGxIdqQ8leFY5nXdj1yBIF1ydLUIkCOGiLljZQ0rlm4sMXpTJ625X7
+tjg77zr0ZgsvWy0egyxbUjq5ikgUMl+7q5TQ5IHX5u7o4H9fpwe2elVyL+SwsF7QonQlYhk0gjQ
zn9YoGMjurA36s4sS3huL4b8mBN6hvM2NJIyyco9BsFeUA4vdLDYCcLdklnKXBgZ9h+4Aq/bqvMM
BpTCkATVopjYp5J5W7nKTswJd0Oi4AmhqNhzuf6doUEt0TU3VwJGDxRzKdNhlFkTtl9jdijLlrCm
W36TfkHMxSXNbsx8U3/Iul+X9/rKNY3M1cKGBGYWXNRi6tM2c4ehSyzzrkB4ue03+XO1nQ7Nvg3o
3vGUl8Qjd9E15NBulU8Q4Ab1Nr324XDcNoj8y99yvj1PP0WYZlUNrbKzFSjUtgyPjQMnPdp4JPf8
+VmDEfAEICGI1q4zfJA5F6gEjRivDrpI0vkMYODCfrSV/eXBnDsR2FlYdiAmhzq6GP6kc1SpdQI7
mvYrswOksWb2ppep21sPhT14sSm54M5b1Je07ZFFYfrwrk61MIRF4+4z8Yz3NngCJm7bBc8/HXd+
Tx5/Fm2QeGjPStA45BI/ua7d/FA9RZs5MAKk9rayAsv5OT39JGEr5+pQaVOxTHYYgOCkdw4t/3BM
v5ShoFdKU8eW0EgkeB1HrYdy2cYzOoyQ5A3DZGPzMLoBy1C6SZzCROTUVN8ktqLHWKPx1uqc7Pny
mp9zDpwsAdQsTr9CnbRoGCx8xeA1eDUAVu8E/EeuuveTX4NzIMGxuVJ2tuTgrE4zgW4MXZAY4Bo7
NRs2TmMUKrLPnN20UAHJ9Qdqf4ymzxqJJ1zd1UeWltN1dIMUZqo25ZLnzgZQLwK6BaIVFeoTFdnF
w1tPHgiXQNtWz+uRRcHVUxJCD9eARcPeVkMw6zbKEXdh/R8qUdhBf6oeIhUzGeNynJZ6hGp7iQVY
EfBDIH1ELqDpfoXkUU2eR+cWUjWX98z62v0ptggbN4zUNLLKZXyaDxJ1t1HuLSconUAdJLnnVff6
Z4BiEVyLGggwV7CkkADts8N8r03vlwezfgyPbAiXv6YoNcBgMXRWFoXuKiiQzOZzGzhhAtGMlz51
lWnfyxSTV0ZmgY0FCXwkuJDfEvZIGqP7kmYJYvv02tbuc/O9+PuIA9nDIxOCc03QtpgOE3JUWXnP
9fumf2EV8BZ3eidx4yspy1NLgs8cGbpuUCLEQ/Q9+yJeU7q5278CP7KJro1blw0eceOvA2Keu/Zg
pO6vX+pnLsl//G5hPQ3wl2QpCoC4J0HYJhbGJ7C30LFDEVjTQGDhki09qF8sd7PXaptflbE3H8Zf
Y7vRJcHjymk4sSv4F9YhSWn3sEvD+1x9SplHqUfg0NNp9/db9cSUsGnAC03t2sI80/wXV96tf+IB
MJbJbbsbjb1q6U0UyvBaK77sxKSwiXKFkJKmGB3SSYP2PqvbxrkuZbWe5VcurZ2wgfopa+eJYmCO
9j31X4bih84jix/zZBfqEp+yOiIKdlLwWy85VOEBqnZDGw8DMo0EiYIeVTm0QUb5tSHrAF094Ud2
yOm9kw29bmQcdqL5Tjf9sH7uZbHK8hPitGHDw4MseXJTDNhKTuNKDyFlgR46MLr+MmSZ5nUDVIU2
s4oGKPFZaVBkB+wZkpqRZoAORn+apdyOqybAMr5UptDYJTZZAfhnDhj04qW+q/rRgjTU5VOztt4L
jfn/GhD8e8w1fZzLAqzcxYOKYrqe3dn5YywL59aW+9iMsK2alPW4qTCOuN3P5avN3DSUnP81T3Ns
QthRcdRGgP5hJLR6VZIPMDtTBQm4KXNzGTvr6qqAmYdStGfpmtiySzMyaK2K+pqZoJO/9tpC1tIq
syAMJkOwUlVLVZnjSkAeqDYlUdjqghwNYfn3o7iv4TVyeA7aAJT4JSHPxjR66SBZkVUbUBJaFM2Q
9BNLg1E4lywbUYKvxjtF8Wl1bRS/Lm/flfB1kdn+18SyvY+GkTdRm5EaJurpllO3c3yCfq76him7
rmY+8KaS87Lmi3WKjkPULqAfIt6j6G7QUJZH1jGeNsxqfb3Ck2vyFesa/plJ2TNXN/WROWF83HRi
qMvDHG2uB22X2K+24U/NDuyOlydyfa3+jEu4PIeesj6ZYagbP610y0BnTyRbbnUsKGItumRLpVi4
xihzCojMICFv1M9D/ZLEexKhFe8pTSURl8SQLUTgrBu6omBw/Oq064tnRK157fXoy7L+FumF1h39
z4hExFykUzQWouHNs+I3JQflZ5MEjqzxfNVDO9BMgP46VGvEHadCySKFpjK2OEh8IZUFCJTaQSZS
EiGuepwjM8JO03iaanEEM7r6oCjvTIZjWXtJLGKzWGKKzhUE9qdHtUqttAyXRgE2F0B+x1c0zXwj
0XfAs1+pw+1Ylugl0UsGSp5WghRdKYkgS2Ciu91eYmCITp0aT0sjsSmf4Yputatii5SvryouCreg
RXFBGJe6o8Tk7/qDGH4cm1w8yZFrgqfowDYEk/q23CePz+UeBBbam+Mxv/6F7ME2vtUetE/DU4D4
cJXvy+d5bdeA1c1wTGig4T9htrlROMZc4rCN9K4CptJMd4OCnq/9ZTNrbgN9GEv8gMws0MCng4x5
b8wtxQmotK0e/tNPdxOwzpdtrLRYLSCyf42YwnkGeqyDwjeMdLWHFhof4P/Q/iD21jE98AzO5WMK
QoFccrjXDsSxVSH1E00GiraL1ba8SoCzqsnb5XGtLpGNg4CzDVSJmJ9odOCG5xoHgoPgo/MIEDhb
kKDozGN2ZnHPhDJB4V+2uXZfGuic1NA5D91CMXIZjRnEg8DneyEn5eRCuTAFzVetMM9OON2agw7C
/rZObhQeIrc3Fdr28gesbpg/gybCWqKA3GZ0GTSrvgp7z+hH120um1j3NEc2hJVjALCxeoYNzdqD
y8QFMg/NJ/c5v5+RIm5Dv1LAxhVctrp26QAID9k83AlLifz0JOS5Qo0uh1GCUCo3AoZDFzq5q+Sv
eikJrFZ3zlIhRIYfWX51meQj16IWRtc7ToeSWZP4IFYAASZnbpzriBOljDCrK3ZkbPmYI2NzVebh
yCANo9b3E/H58JJRyYqtzp0DbsaF8hmlC8GLKICD52U+YMFYCUVsxbXpFx7W6MGDullsSvzJ6hn4
Y01kfmEW4+iBwYCmBCTr9GNu3iNnfihK9UotKWIFoASIrMnw/AbC9b1Q5UI7Cr1rpimMsUoBrkdU
UnnltBnJHRDOPehVwPHj9WBJ6G7gyzr6izaNC7lVXzNlL4qzZVzsQ7aCLuVdTXcE+6FSQraK92iL
0w9D8pOwhziS3DnnTaInNs5y9pNthqbVwEbrkAeAutyiI96o/kxNaFil+s5Iyk8eTR9pp7h6p+3r
TKY8fRaeC18gHH0QS3Erp/iCpcnSQWtD297WMb+y+OibiM6nRKr/vtykJ/c8TGoWiBowtSuAB5Yv
SAGNVJ5So/F/qwDA/t7NC1GKOg38MTb7+oGpillsdLMGr0xo2lF0rUUk29l11RubLifqIXXoIHt0
n91g+LIl4kIyZ2lsFYEf1thXY2WQEiR15laZ6aZO/jpqXExYAGEBrLHS/dlbRTbZuPIBlY32TKee
3reSK+vM2S0mQAlgIVu0xL9CJKN2E3NmlKC9uih2OotcZbxuEh26DH9Pd4BrUYNSLNrS8Pg9m68q
zTPoFoMlNYXkHASoKudgVg+R7KpYGxHSOWA5QNyEbgThqgDmlrToxcC6FOqVpv5UGdu1owqxO1OR
3EqrRxLRNgIo9DcvfRan3lsHUpzEdrZ0w96Gw8tozq4a77Q884rqTqlerO6qMw9F/xJbkufe2lE8
tizEv32pN0nc5BVeYTc2u9HKva4pnmnc2v+PsytbklNXtl9EBCDGV6Dm6nm0Xwjb7UZiRiCmrz+L
jnu3q1REEfaJfZ4c0VkppFQqc+Va9EUbF27EyxwRu2Sib8DzgmD4URZjjg0aZYNagA4cAAKj0B+H
9tlty1UUFesybryGdDeqmhwdxdnXWvjt+uU/5yv4RFwdmonAJn99hZM7EsR5pqj6vPDRN34dTOrp
BVm7seNTrr5jsx6ayFg4FvMeOzh9ugWkCsRyz7+s0g+EhhE87hPzudfVvTJoQa81aOVZ0dHSOm9I
3L1aEt8MPzLjH4ZrEfaw1kBroE1pyxcKCalmtw1OS1EfndJr6p3TYbgXQ+woJDnuynE3brhOCaQC
oHuBWZalTz6linLgBQR8QoHjVazLr2/usrAWKgJDF++0DIRlJsZQlU+K2GAp23TYGeFN3/l//6Wh
xkIwgATINbK981WHSDxYJqcLBgN/8TFpeAY5t6a8QW3jaRTs1o5DUD67zQI+Zi5kuJgcgGYy8JcX
QhIa4XnKwPPkGxWqAALyYdZwx/rOU7VooQNwkYwhO5hIWAA9MKEyK5OhhKXBVbvAKG1r/nJrscH4
YtAUtec2fGejCX59PS+T9ckcGlKQ5YNR9LvPFxRyo0Ik03QCUp+nHhR2jp75hZqsNKfCxPt966p+
K8J1pC0p08ys6Zll6VMqhRVXnQLLdXjfhbHf5BzZerTGiMjSWdUvtypM4fIywB4wCdGeO6kMYCpz
M8SHZiR7g8Uebv4jVaKAlHyVZAYmEui6cB5Hix7GztrU6hJZ2KyzE7R7GtSYxrXPf0E+gmqO5nB2
VL435k2tYCapeYTAxd+fDyDHLVT4AMaBVJrkqXCysMaZRJqriT132hVCNWB32i8lb7ZK1u/wmNgs
bKHZHQvoIt60GAtU5cqSUdp27iiwmbCdWWyZudeiDU+3hgotlC0dg8x+M5Vj7q71+EXBs7fptqZ9
J5ZKXDO3AEiBQWqPgDyN+0optiBuT5UBvyOGdFqyMcizbd44PPQTenBTc33d7dkv+seaXBVp+6Fi
cYX4nxet36hvVU2Dvse8z1LIm1te3UGC90WchZLW+dYJMUnXCTGCAkUFrZ/C/NgVj7lWHihJHnuX
P1z3ay5lwVMQhBeo12H6XY7rtdqrDAL1BbCAA6RVS6+s1yAx8ozyJs98aGiG7DHMX5nDfEA4rhs3
Zg7qqe3pIJ9c5EnbaSqHdhsmgSN/DOOjRpdYC2ceYugeYLDcQg/BAOT13ERblyV1QgcEzECiO7Hw
TXVAFsh21z2ZIb8AMQEu54m7CPKHcnfSFIbZgmYK4Y27xYZF1AARf4aZTydyg9bs0w2GwcAiZ8E4
wGz1AKgqjQYkhpH5ouCy2bVFNixEwpm9NDGZ4P+ApSPaS2EIaGojG2w8loqkFpaPR1B4dGgCJk5X
T5Hb25wkB1MJ4yUulensSckCOg5I0UDkpVqq3BOwWGKJAuUFKG+tdH7bWVWgjxaAiaWfOj+yGvT9
Sx9gJuifmZQ+NBO527U9TNpOH1Tli8tVX+2zlaEk9xiOwNAD5G+R2fReqqub1HX9LtQX2jqXU2K4
Xs3pP22SvAW0/Hy3ZQOStFjgMHHCvDZFMQwa2pX50ZLmYKiZHya48IwfLrNQO+IbQ0CoTcu3LLvn
jrVNzMYLwe0aW+wQOtaG6orXl4sF3rlTZ0LtxCB44qFEIu2KthZxNLg4dXnrIJvbi+Q9Dj10usI6
eomNcmewd60G9B3MzzqmJeOYg5B5aeR77mDiOE7DtKjUmPLVhQOAEfkRiQ8jSuMzQ+u33Mxyn9R8
4Wk0bwnvTAd4Z7wBpZ2hAQ6biqlkEBv61tHotm7TlZXaCxfj3A1hY/R5Ar6DW0qOAL1KFDDqZqXv
UFQGa0iIfrCiWBtLbG+zERsAIhQ/MVYOShRpk+UDM+Mmrkq/qMJQX1GmZmtT5Q0SNwUYMWew3zSh
adsMk5jH2q61o2Nx7WDkJVQHQb63cIPM+I2nroZ5AvQz8b8pCJ0EcbzFWh6PIOpK2fDOUvTkFH7T
KOrOqZcG5mbTVwyx4b5HTW+i+Di3VSglsFYhGhM191p2DIsPoXzqzco23k19g3ImmsPXA/tlY2kq
352YnNw/cY/FAmzHCUxCBivgbyiIPP4ENyPetp44YBTUu9/T3+D38O0gWwgnMyt7Zlpa2YGWvHbj
tvTj/FulAj2fQtfmriPNwqtg5po4szNlWicuhlmoFrWAHUVPQSGk+Inb+0pf7yAe7hGFLizpXOJ2
uqJS4tYRzE2wDiuaNu8j772xfOrYo6oERQjk0NJgGuYa8POlywg1CiQ5GKaHopl8C45xFts5QeqG
ypotwCDY93xTV2ikrRAZrD1v9IqsItd210PW8Fe15Pq9YroD2Td2BrR3V2r92koIBnME6m/R2hiH
4UEfCkBdyUhIeo8gW22AoDbsLQuT/kei9QUwsENEVnSMEO0jJ0oOdeU2XaBzaoDYwmoLuupNhe9T
FR0SNp1Okuuh4mdC1T7cRq23et0lQ6BmrsKClsa57dd96NyaShWbnqY55T2JDPW50rX03VQzRwXT
ljPi8Qj2a9U3mBbqHi2aeCeyjuA5NLhJoNmU4zc44ra1Q2JCgUqJfmiclQGK6fyJVATQZLQAu5WI
G/U7ep0IaYbKLKipZSB/W5u00vdRV/SZ15RThxkE5CYFrbuS7UqEFwicaqkRAEWnbt1KBwC4SYU+
Yna8R4Mm7vMKEVgd2n2XUBfyDlHsfBQahlEGYbufSVRqu4y4DORr6hC4KVi299ArATdHM7RYtwKL
7EV1DDa4yhYCxAiNFfpCNbLfVTmIGws8lbWvJXEo1iwUFPTbPDY/MzdsfmisGRwfmhn8F5CS+VPB
ijH0zAp8v42juJ+pieV9tAs7uuVaj/HRaEgL4nUgjjGasVq1HAOtuNNwdXaYfW/zUO99Wja7rBHx
fuy6fIf6qb5Tm975UfUlOFn0nGbFmtfYYQrvSb43zYFkN7lZOCsdGpVRwFORH0jRhjeqXip8O+Sa
HUFVWFVAuo69C41ovXjX+RCCaMwFftfnw1hBgM823eKh7GN6sPhADB9duGr08r6q0NlvixrieAmN
1jHt6lvFHLUng/cMHItVO4KNnBS6dl+abV6uRKeJCD1ITo59p9crgrfVz9YdQKFjWbmJXqxuZQsv
19lbDLVy8OZO0fyCp4TzBrsnK3ErqxMz04ZWN3r3LWG3BA2heEuKTz4GAzlaYKy7HtLnTOOxjNKh
4+IaBX/Vebwr2sat6gQJUMPMY922t2b0kYD10kzKjQ5zEKBbF3p3qDDbWwNo0hhLUzQzIRDEOpg2
APQTDEFyeypX1DGjSJF9oWie7m/Mo+gMnErVpyxfX3d3JroToCUtpFg6OK7lyqWmpGatNQoql8Kz
rNsys3xWb4fwOSRLqrhzbqFmNjHETs1ZuZhVDh3CZgW2/7A2UCWtjGKvqb1IPWCdwICPKCKCMdIS
aFsJq+sWvuvMdXmWiEjXWKoA5KpYSESqvto6lQkhcHxijORG5P76ks74CcJuw0WFH4PZkE8530Ck
H1zuDGCwitt8FYKHKdCV4knpu1VsZysHs219vzTkOJO1n9mU8hAbhI20jWEzFZ2Xc4KE/em6VzN5
MijLkJHjWYC2uowYC0uXGfVQo/Vjgr8nB1q955BHWOBHm127P1bkp2FOY9GOnQB1v3BxqSqvLIHg
SW75ip2u7cjYtJGy+WvHMDAO3CIOG7j75c/VkKFm0OHDNQY+h1oVSDTCXcq0v0/XwCcFvlIoVKN6
I5cdG3QgnJJCfCPWmhU3tyAcQ0b1jGG16+7MvTIxp4ZnE44YEjc5egzgJSZlxErIInXde9UnNmrw
A+Ti/KZNobyAESr8Chonw+hZnRFa3oAk5HvYiraC7mOUHPNIsw+0bt0tjSy6CsMyOlDWKSvNSFvU
KmsrCYOk6Yr7PrWcytN5i6GU627M1QhOtptceCoacC2PCdgCAOez0nsn/NT7HYPYa3pPsyer/X3d
3Gx0ONl3U5Z4kuTGDdMx4gVzNLxx+i0AyyN/NZaGT2dP6YkVcm6FmShxk2l3cxvltC5GlSehS3PI
c88g7DPUVnRAOBCApl9x4ovbstxUBYfepIXyKh0BRgHxzPidktzT6Pcum8RaM0NbSNxnAsSZWSns
JXWe6TyGWWF2qzIDjHnYpGLByNwKqhDYgIC3CoIv+YnXpKQeWhWv2xaNvYjQuyRamhFaMiGFUq3g
uCsjmMiyBGcjpA96syQpN7NWCDQauugga5paduefiEN1pk1roNUdtXzMa+VHFKbrLCwXHt9zh+jU
jLSrBUu51TgwMyFW07uiyZBB3IAVKnVXpH3LrIVQOpNMwC24BJLUiSJH2gJZhXZLZqKM1wzQiSqa
u3hSMOqNPSRQwZ63JFM2a87B3wS/6ARHkMzFo1VZQsPLNER7ShvTlVlZgV6CdInQm3Jp5njuagJo
5z9r0r6o2r5X4gHWuHI3drWn6x91ctOYa4qWNkSgrgekuU+nWcAIAZLg2heMUkbC9JF2I6xZvw17
5dqbvvtM42e3C4NKfPSA1l83OLeYJlpSKIZjpho1/fMtaZAejcYoqcAO06/MIgRPQmr0nkhif6D2
4AtL/Lxuce4QAKvjAggEhAeRyaEy2hduYZdoWheRp/XWXRSZGyhf0X/wDA+fiaMPqYslszE7w2Az
nLUc5CSrdjxAohZsoyvK8exZQpbNLeJJZVtOkkiI0u+YIsm0+Xuhql7BXgYLEyPhdlhqcF2WngB4
R/vw/4F6sjoZz53KSEcA9cY7lfrRY476HbKyW3c13jKf7aJndwMdboghBLjDb4vd0rjSRaCUfoAU
XdKoUvRIww/IwP82zV60S+O7M1Qo5z5KF6atqJnSx4AH9mttbT7RZ0qDNjD2KKccqtgbqW/v/egb
cB0eqKfX1/fnxcf88g/BHs+iqT0knYgsA3E9smqgSONPMire2HmoiLj5i7nECbtkSVpJ8F/0tJ5g
nUIF9zHkzlyfsIe2BUHKt3/xCUduAhRMo3Lnp7wBSR1prB54PFAQ2c0tr/zWeQZLZYtTcd3UxfHG
8n1xVNoExTWIi5+bsqBuxkg27U+zXSVQga0ERtr01+tWLp/rkhkpLDOqxIXOYUbZhjfFD/TS+0cD
jfxjF5gQe/OAeLlucfqDZwXDL4PgFcS7+Ysq9tyvAh11iDYNGDizf8Tks0dXrwrvamsBZTK3J6YE
/ostGkA4afeJWnQRp/hSkXIU0U7Vb9PuoBcPwlp4cn11OC4cOrEk7T41MwtBm2lPaOVm5O4hbsCW
RXKCPmApAq2FEH1RbXSUB/u6/ijN939YUHiogiIaoDiZb0ZwZxwbd1pQDkURxQiiatUAcBx9Xrcz
uyFP7EwX/Ele7ChKCgogFSvqHGLzYMRrZQkf+UV5ebmWf3yRzlemDUgNkIr46oP1oO1o6+kP9W+M
JDZb66mxA+UljLzRZwFG8FbX3bvIGKZ9+cc9IqH5k94qUTvHMvbtGyoQXtVv4x5Ne/I5gK5DH25V
sr1ucfYkgNcd2ACID2ryFrWdQe+0EAuagfoDOryW9kmHINKXCkezRwHcAw6o7tA1lUEP2cCEHqNJ
7icQ8Yp/lOxZ6VZ1eWcuDXfPOjRNEk4FMVTepDOXiqiG9IWOk5AqO4t/Om77y00BbeDVwulesiSd
OZ6GbAg5LHX6g+ugDfhGatsHjeXCppi9QY0Tl6QbFOOKwLCFGlyqnJuxLTxicb/N4xd0/x95Io5M
hYwRfdZLqG3Re9QUPIWNq875ZqC2OQASNVrMt6t4Z7R09w/75+S3TQnGyYEUKfJ1o8Jv06qgdlel
caNSzF89XrdykbdP58ICbgJzE+gmy2PbUeV2utaCxs3pv6fis219CJar1X4o/e7juqlZZodTW9Jn
pRnuQQyAYU5plb9j1uwOrIpQPAmiJkA6BnETH9i24ueS/sdcJmZMWFeQxgH6bksf2RhirXOS6YD0
d4V2VzdLYxqz2/XEgPSlEqKUQ1LBQGWlQUyOQxOkFVm3Syj52RB9Ymf695MdYetFm1kCdkz2nWWj
Z2IqL/l5/SPNRpMTG5OvJzYUQ0HfZrIxiMyLk/e+jPwEuuyxeHSWGH1m1w2c58YXCg3EWOe2uqjF
sNwAWxwS1TCFOQQVQxgLpcXZHX5iRbrYKK87MCIg8lMcWSteNcBrFCuhomq2Npzn68s3e82cGJNu
OKjYdkSbNDSYehOCvrMGg+ja1Z5phLb7tmLfrptbWEEZWZfjCaCbw1dy8C6KTY9RTfIcqcF1K/P3
NtLiSRQESGL54WaUAxkpme7t7GCv23d1FXlqDHldb7jPvfre3FhPIvgBbd6FbHJ2x/8xLBe8tbJI
RF7AcK04m1FLgspqbsLGXgi1sxHixIx0s5kM9BhhDDMUSnWMQhb3bWEFLxDgU5g9sSCFvoqQLDEE
LIz6pwGEYMW3nftqGI969UZB6adoe6dYut1mz/KJUSnw9bRVLSOBUbPEbYZxZWTjQcKoh8dPQOwP
AbUumj8KCy8Q91vPqK+It0LNn1voelQxwFRG93J9IWY37MlPkkKlAjVqE8NHqY92DGbnnsoSvLqP
fKlrMfdBwboOgkZAlibZp/PIkpVN1haYr/IbPWADlA/HcWFnzr6sTkxcHD2TRU6BaUA/uk1WPUQ4
vXDNXsaNWCcfqJSjMHR95RYNSpvUKiIAEyZuxvgoPvNduG8xq+GhzTR+qp4ObM36usG5T3XqoLRl
3SixeMYcrGH71qtBbz9o9rv5141HHIxTK9IeDWNsB1LBqyH93UOfKkq8pv/euJ/XnZkLJCClmVCm
JiQw5AhmdUUdg94KyTjmh/HgMI31+PfCe5Mvf4zI0crRS5UCHYI8AM3vLHpyq8CNHxzu1fGhLuKg
hLjadbfm7rZTi9KeUPXIhXwILFrV2oh8oeOM696QH7uPJF/ikllYQ1vaEI4rWuCrYUwpnhMR9O0L
WbjO5kgMUWJFbx8fCWMyMtyoaRSDDwK4GJPXzzYkCrb9oK/tanx3Cy3xks7pNn3Nh4BFrb53rPS9
KypMoccrl/0yMU9lZt2a9GOzkEPMRVLwZ6DOZakI43K/zdWFQdUCJSinVTByyyDQFGIC40dsec2S
uPXcMp/akpaZR4WqZIBZ+mXVeSBK80f+y1gi5Js73KdGpGOHlChyBgEjOYRiu0gLirS9zZTEG/+J
e+pLWXfSLgG0d/L3JKNE2ufQOupx9WmB2ScezX9cPwSzH2eS7v0/A5OvJwbUGDBxO4OBSAPxJViv
iWBe2L4WxkrLlxCkczcL9MJsx7GB0QAQ5dyYcIxBZb0xMQV9L7tfVbe+7szc1z/9+5IzFRWGHYUE
L1KUbyNSB9R+bvolBNHckp1amf79ZMlyjGCGGUjy/SLeteYmVFeG1gJejhfu0z/4A0UloJ1wG4M9
4txS2mWF40x03QDt+1W9JhiQ0u2FuDH7Uf4Y+er5nrpjhq1eqzASglbdsTcAeywE2rnzYoPelOjY
yqBmkdzIOehk+xjXFKm2I8Sic2DFHuN/oWk7sXIp52uiY6DDDz1aZ9pnD6W161/jctQCVxSwbdCx
wJsfxNKSH0KYiC8DLFjgl8iNHWoLlsB43gYqnE64K/kbTmjSbACRAE1gYOKVef0XzC/kfz/Akupw
UE6POTBtUzmV+tzxQuulqN/7pZGG2WP0x095yDZSmVZoNfzUNEwu4G5In9yl1GX2EKFzhhlL4Ckx
7Xi+tcOB1Hobo0CT668mfzLZTs13Rb2Kl2qXc7c8gAr/GZJjgl4MUUxRDkMVUe9uuu5lULZG886z
rbFE2KFP14tcoz01JoUGo3AFB/QUaZ/wxrX95HrMG2IPfbr7o/f2Nvre6rhaWd6WLPV5Zk/xiZvS
Q70r4jwdbFiOgXUdMQBYsoVrfJbg9NQ5afvHWRe7UQ8T5E5kQf2o+Mqt4leb6MZeVUG1K/2V16+i
py7IX4xjFCy9Z2df0ic/QN7+ucMtOirYM8537Sm6LV4hx9h48dNv5Xt9rz3sRYB5kZulCeiFDSSf
hkLvAU5zYFXPKBShQVxydMSxagIj+Z5afwvwQ4hxJuE1jBZiykCe3xwj10jFFIz7pFgzXfeFbe7E
yLe15kJrqvcaXi4wWM2GNYeAug8qyhoQI1I6Q5qQsTBFalowPySqB2IUgimiRrkLq53peCz8jVzZ
i6vbRD/aSdAsTnbOPfBPf8G0uU+uIMXhrcZa/IKouNV7IDVB4rEu0xsa3XDsr/gxxIP3eii9hDJN
K21ADw59DX3CQZzbBONe0zDh4lEDivPOQKf5npX3Cj9QC+LfFmR2isSDnMyC2enPyhEC5AW4PaC+
ASCLFCFSx8mz3IJZF0QtH2Uy1miluN1B9ECx5/VEnAuu0U0FKQtotccEDxK9wyPVGVX8MnA3taL7
F1LAqRmIeT3IMgCYfL4UIoYsONcjTInxx5q8pcB4MkxEXPd87u46NTKFzpNvrOfj0GQhzXxDWTl0
bzl3SJdAwHHdylwYPLUifdV0GO1WUeEK3hmeXQGsusQ/uuSHtFdDVcvUXIMFM3noMlQNYQNq43QJ
oDB3QbrQ1gV4ejqYcrKROGpRlTzOfCXir7Ht3nNNuSVWf3Assan1Znt94ebufOhso8IPhUToSUjB
vULZNXfHSTtFLby8ea+czxIwiOtGZr/OHyNyqtmjhWh0LiRGnFr43MCkyFKqOSPRNM31AQkOuC2a
vvJjs4i6MMpD+EGZV2Ve9qncsUN/KNf5AY8bdrRXHa6KcWXd0r25u+7ebLsbs2hA9wMRBOidtIga
CiVOVWNvFNRvXQ8X1DG5qbqnZJcE8QYYhev2ZrfIn3MrF+rMBFKXUcMylH+g2hP9EtA8TNyPvLxf
1A+Y3R5/TMkFO80YnI4xeNZHacDi8ch6Guh9t9C7nN0gfza9fMMnGYvNMYRHrSk2vdY/jLj+ri/a
rCeY4gOb04Sgl3WILC002yiDibr8RaCwlNBVF327bmMOQAX4JSDS6F1DZ9eWonxmpRxQUsiLdv64
do+GH+2j33xL36KH8icKj+QRVCr6BwQEp549YGr5Lnm7/htm/Dz7CVJCKKw6MiulzHy1HkIDYFNV
vYfQcmwHRg6SkdV1a3MFVkczAWbC60Sf0MHn4V0laUhaAx4bGByKFVxe5jEEeEvYAOj45Zh4jpgI
ie4Jb9aY71o4CjNJ2pl56XZRWz1OrITjqxprBa0piPK2mOGqfKLeqcpCJjyXO5xZk26ZGnIMScJg
jZDHBuWGEbB7cKjb9FUQXOwowB3D5h+utjOj0sVjDq5hYGAQONvyrow6JPlLz8u558uZiWlPndzR
EXGKTEnhl6I8hOa6dlaERoGh3pjhezKNCioe/yCZgtEuTP++YaJi4ttFVce3QT3KDp31S42+DdWz
0y6Rds2vuWXqiKrTHpOpXaEkklWsx28T5WsGvdf2hzmuu9LZZPzZGANsPjBPL4qLzJwiB5PF6IRM
zfULVjLCzCKlDhZ92Ku/jW8VWKe3VWD6yTN4/A7arlp1KohlFw7TTGDHM15FtQHwXIRD6TvQWGly
RcfZ7dfDSv8RftdXI7SAMM8X/c5vrXV252Jn7+KHpetz1l0T5L1gYkOxX7491cEIKw1qI37YezF5
tUAc0ayvOzfrG5424NVGSdOWpe9SRSU9pmFxUnWysftfmPwdotrv800fb66bmknVJn6W/0xJJ6YC
U6ZjFTBFtSBVQKe8dfPNYC84NHNnnVmRPhYk56apPlhxkk2v39XOEm/C7Ec5cWNy8+RUdrFZ6CWD
gVj3reiFtWu6NDQwl7lM7HFoh0y43wsRBUq5wlkL4n6bqSsoUXiOtsqSnxjGYdqRQGAjWYOYCqI6
S7TXc+f6zLJ0TykkhYowmSQDqgeBtngGKMtPFAdH9CnKgKNJt1TemjWJCQIdbGoTSFx+g2luHKak
RaMEVZq0fi4gNgWmygTscYPwYlCMKQPeD8H1zTjzFaexhf+Myn6qTjwkEyNuPt4X1r2qfVr9r+sm
Zi7BMxNS+snDaCRVDxOR46uDx23P2kWgCxichdv2CzcpvWJPLcnNurptTDDowBIpu2dTVPs4nPjg
YnAMD1hIEjTkk6fvlvaE10RlHbOegugLuBvHU5PYc0y6Y62FqXceRNaLHqqgK/3FIBEFEKXXmvl9
35l3MRTeri/QTEA4+9lyksJaqpk1fnaLeoZerDvt1QVeMl9dNzP7HaBIC0yhCxIaubYZGTQsMc+I
sr01Gq/MdbPvEbYhxI8NQvEMMRHZm9wCyZqKSfS/f2SZ0BLDGdamUSYEPylcpFUGQTUGxFb6VKiH
PF3w7nIj4+/buJxgwgTn6PTvJ+Eoa0EvGsb4+zUatRi6xRx1snbV9+trOIMuhBkAd1EpQZ8Ots7N
TIAPszChHJOyR1CMdMlaJZs+CqwoArfznTkGVevZ7rHxq2fT8Brf1z2zXI9LoXHOXQtz5kg7JhUA
GYna0FKLBx3uVsXvIrGOzaBsBqEvIaUvr0XwFeF/mOy10BiTq4xNmmtV2lQowg2e+axu2kB9zfbh
0b4xud949k32kfvZId0vadB9se6cn2VYBo+KChYKjFfJGOlRVYVSqgjAnWWN1FPwvP7UADc8YPx/
4ixOG2D5m4nBmBWkfij6FJJBY6ZxEmiMFfcgfkCOHaU1gwyTW1sBAb/Rqqt5C4S8JbLcA7tHhGH2
KqHPoS3q524s8O2ImjhbPYyX7uNpY1z4A6w3KMVQz8RYzvnGqUSWWkbM0Wk3ItRmSlusUjfVfFtx
HK/Ss+PAU6ToKZRpkGctwRkvZ2SRuGEkCG8hNLwuxyC0MAXOnOPwxzv9e/iDeOVRQY3a9Y0dGMnf
W5Sot5hAz719dmfcgsFlIR25jHFn9r8uv5PjqWigalNd2C/Sz8g6hGzThm9mtpBazZ6KP15+5RMn
VkBY0MbmJInh1I8JuD04NDm1l+shYO5IYE4XCFuQ+0yM6+cfUtRgyi9JOw0Blfe6MG+oSzZWOOKK
LjxHCRcu6Ms8DnhhDFCDORtEoxecZSDKUCJNwCWMP0FIXPd0utBrn7WAejOyLGu6FuTIGRa6rtMp
BbCttWtg2o4viBnMLtmJBSlVHCogTMC2jfZB8dCG4Jh8UuODm4CYZWlm//KOw2q5kw4rql1gfJHC
swhbDimsDtt8vMU4gFptQ7rKO88EGe4i0nx6T8tH+sTYBZU7MhueT+NgvAoy/aYbNlm1csAdGm0t
Y92ToKjvMobp+q0DEo/ru3BGaPfMU3kYLlSyaaYRxqvb+kHtPeXF9YdVt/lIb8zgBtxuNLA3b9rW
i3alp2GgBYxNXu6D4WyVAZm78HPmDt7pUujnhwJjy0B8TeuuVkeOjqa7jehCBJkLoKcmpOpGSd0w
1KbpP5EGot/pgDyOQdegs7hWHL9eJPidPRZgZCGoV2EzyaWjPk8SIweK1I/Kdd3cq+O7Hm+d+m7A
CF7z2yG71PheKuA5zhO/UH/U5l8XHXHoUWA3bSDc8SCQjmVYWVEsCPzNIIwKJRCv1Rei5ZyHQOcD
AAzmaEwiSRbUsSwT3ZogsgTaMNkNiC8XtsVM/Q1OoI0FPjSIKxD5PPJKUaswwcAMFAdC65ANj5q7
VZKbqFkVVhC5iVfVALrhv4X24VwgODEsn83EbqOmbWEYw2qustHIz7i51YaXutxrf4/hP3NSPorx
gFBUTk6WoPuuhx/lqO8VyoLrJ37JI/mIVXlqDdMwFyXEs8a7ND/gJRJaP9VmC6DzgrW5A326ftJp
E4Dt1Yk6+QTslf29bvZx9+26Q3O3AoRn1EnHDsPs8ougLE3OqwY6Ik5oALLC2W/WguGxK8ZhRfto
XEFgdollcW4RpzIdGqxAvYMA8TxO9QolzJ2AeFny1DSgpfcV9aXQvMEF/dbzdf9mlhBE/mCFBzk8
mB1linJDtFqhWLDVuCj86ob1XDbWuE5tNiwcs5nQOJGfoMOIh91ExHPuVaSGePhCD9JnOfO0gd1G
xT2GmW4VrdyX5JaqZO2YSI+v+3fx/VBWR2POQT6JMRywm55bLUioA1Se4/wC/1WIb9UXmwzb5SLa
o+69u27t4stJ1qZ/P0ntkB7Flqhgra12ivYS873Z0YeRd6BdiD3isIXguOSdtKZ5NrYx47CX1v06
s8l9adVQLEpXrIlv+wLcg9f9u0iQz/2TcWJOo6e2zUDV1moN6pzPvP6s7I9+aTbssqQm2ZGKDY0T
srjMYadx9e91ElOPx7lygNL4Uc8yqCz3vQXi6h7KCZC8WDV6+6k0ZbIQXpa8lYJZzZxB0yZvubLW
naAEJFZglKdfJD+f/YyQRMD+RDkU5Mrn2waaCZnuDviMtLzJqnWfPCBUexZ/o0sd+NkNemLJOLfU
Kbabjz0suforGkmgSMyBtgKru0gcL+qWzvzsCoLwFOVw8ICgHHFuzlC6tGFgtfObCpaYFmQ44M2o
31iYmv6HrXliavopJ0cv5kmplgSmSlt7csBKF5uoRHbWjptLApcXMXPanSempJhSx0qe6w0W0Yjc
B9DKAvsufhpOveDR/Ck4sSNFk9hAN76jZY0B1BUZgxw8Yjotgxx7o0qfMYudQa4LE9lLqcLSV5Oi
SmLTXhQcS1kRFId0t/BSLoCBL4IuN5dCyuVw5tdqgplGgyzJtLDnH67KinKiiqwhwdP/TkvNB2Dq
zumjXZOx9zDPUG2sxWcMUpDEzY/UUYEXqYO4CgO0it8MzM1e30iTvbMH0/nvkfvorWLnZSe+Vh3E
TCr3HaP1UmqBfWWtWAE4esq6+4dIg9sXvQPUXXDtSztKKVKT9DnHl1YLCFbk9soohmAseYArZeGd
e1nCh4OnxqRtlbZK4YB0u8ZIyoG0BzA5GuzYZUFhv4D0NHXfKJoH19f0siIp2ZQ+claNDUYGYdPQ
9jm7yxosZBk08VOCNFEERnETqdskXtUgr2tuBmerdXvaPNoM+dWBRUuIz7kTfLIEssSeokAYhqT4
ObUZfe+S+sPSk03Zh3/7OvryGkhEQLcnCWwp/GlItQkrYCa2Acmw8m+o9z1cX9m5qwP1kP9MSGHP
jYgVYvoGCxvXXm0calz+o3KvJa+hulCCWTIlbVLLbSYtVxwMDsFAmj3USrUubVDR53jYLqzc/Af6
45a0R5uahlkKPJCPQARG+CBSAOYzFmRc5o1MZOYoN6LkLzmU9K7DagWnLqmBZYkpaP3DQ0nyhU80
d+eCyfA/M5IvnKVFWI117Y/5Tc+fLaV+r/Pb/5F2ZbuN69j2iwRIpMZXjbYTJ3HmqhehUoPmedbX
36Xc2ycyrWuiTje6TjdwgFqmuLm5uYe1irR1VaREQhCGc6K0zYtjjcicthmCZmLcArHLQXVb7Izf
WBy9m0rzEAnWDNao/u8JS+FUFhG1T9JmUJaee/EWcWjbjfiWYtDexmjXErTBSds7jCC3lMMNf9l1
u5yrFRgTxZRpkAdKhPVFJXVGEPaGGZqpy9ryS7cPJFPqMVbyWhgnTLtCCLiTzJTHSbH9jVe/gTnb
QT6nyBZjwapqGv73UX4E2WLWQroANxgEOIba1OX7Rvt2/bxzcZkDDyGXUEOBAKcQfUGoPIj9qQCr
CHFLMAgLaWaWKiifZFtCZHAdevO4rFbMHJc864U4n4Bcoiog9odZHb2e96JZto69fVEqgrNE4IQc
KRP5CwPUBYSgaywyizYYE/Bqarv36wv5jKevgTCB/WDUrWaMLRinjXswqrXkzTC8WrjN5DuwNFrV
m0G8pr3Ti5+twfmIm85gtT7mnAhVIgu9AWiatqBkFM0ZtCkhRhpAI6wau1LQeFWVrXgGImQKJMVR
VAXX6fnJVMo8FoMZiEL5PPXH1jC1yPXLwUxpZXbtjj/+fdGSvhzPL0T2du11kjZTDsRe81riqMXD
lMwYjCvsPFwYjDCXWqI2xptW2bRPCu0mtG6i8YgdtcV4T5IrI0p+hXDbjKfEP+bB/rrlbFrnFwRb
uw+6vCqWUSargkQSlBrsIeUR/nFWwbYRZZI/COmyCgXl/Dop7GC6CcPf19exHQPKkCxapK6gw8aY
oRhIaSToQEmT8Bv+vyfV+q7WSif2Z/CcU29QTznqSwh8eZzImydgBc0477nOshkNDICWXssxNI20
N4eo23f+Nzp8byqe7uGm/a/wlg++ehhWaFuIh375oMbs0Xn0wG7vlAUxM6O/DyrVExfuhZTHu8pb
JuOns7EfqbjAEkN4FfyPPq1CMGBObkG/S33mDKTkvRc3TQeF9s+5drToMpvahXJmtDO+bEQml5AR
GpLlMQJ7mK7Pd7H0EknTboQ2n6lNUYk4G820hvAmJoapN75XqLyR0s3TshBuS+iMAms743lk9Kx3
saLX1lyNXkq6xzGknAO5GZP+A6GKzFRfX+JBOoeAoJ05KHd4vMSJp8sYxeYEpFtvYgQ3/7cWvB3O
rUjoFC0zRg0hBoQLIrT4daheYQRll3NLdtvb+AXF3E6Yqi8icdnGvt316kkf3lqJdyn8Pw7gC4Sx
lVxtZ3FqsR4tC5DNg14CmnCT9BD5KFblDobLSYDnb8MbZeECM8cf8wVdCVlMrE5swWGNdggKiqld
j+kdyIpM6o5Wd5XGCcF5n5TxARCjTPRYAGhObA2N637gaU3PCbs3QTCZDT5x/EGL5rmJ0DzNRn3Z
txzNGWNUevKkOqDssa777k2TX8EwjqUi6qTHKmCQZje78qPGrFVQoGstdn1/5IBtmv0KjIn5JKPV
inoCWDXl5pTelb1sTcGPpuCVcnhAiztdeWk1kGq8kQAU5Q/x4ElYlKZDfpxTcePtEeOSlBIXQBLD
EEQN+Y8gewrFyc2q5un6Hm3DoNEao7MYC2PJzaqyCLNmhluSMAw40Al57KcRbDv/HQrjKPKkrAOU
PmprbJWdZITPkDv04tzgPJM3bzKMoP9nMYyr6CItDTrdgI/Fu38OPdnPHSXatXhOVoE9816vvG/H
OAiIQQ5yVwAOA40hsUrSm3HEawXgrYk5q0jWhIY64tNl6Fqza2KEMfQush9Rqs9Oiz7LBhNQA3Vo
OnfP13dt8/yqFG056MwDPwGzvrpq0lY1fEArN4iOR6m2aWvT0BKlf5PKBPvBP1DMKpsUQyd5CSiJ
drc0mCCm9jhmKL+JXfDR1+meooA5lBAcur7EzS1c4TIuShaTsY8TAbEPrKMDSxFar4Nx4CQyN/dw
hcL4JpqAdJsuq9Nlu00fS7CjSCikg/q7rA2H29qx6aFWcIyHmru+M6QMi0oDp0ciuC892nyX1Y7z
8Xg4jIuS0qHXKxHLIlVrjkvUWEVIPidPXRHzIsYlarl4CP+zJokNnyAJm/mRDiwjfImGfQgeygRi
C501D76ZJk+z8WcUnwuZNzF5OY6+PBFXwEw4NQpqqs4ZgKNGR9P6n8Y3AlcfITsFV1YlgpeVT30/
mUav2wOC1bIHewdUvQgFp3WvPYJo/WHKRF5l57pJoTB+fgvlrSaj7o49buOXtr9R9FNbhIc4fVXV
70nNU8ZbdvLy62NeHbpGmB9lB9apNJVlncIJ1aloQhmkL0Yzoo2ZS/sx/zGlaBEO/819/jmSA5UD
zPAxHmFMfEKiGs4VD3TMXDlN+62hvyseS/J2hmWFw3gAoZviuPGxNA3cBvk+i0Ck9zOtd1l/miRP
Ivux/FV3L1V6wtiMfd37bKfI8BYQUThF0oPt2ZA7IWyHAcZVt45S38ydA4JtkxZ3ZXEwWjvWzK6q
zQCEI9eBF899uZ//4H5ONq5imDyYq6lPsOhZImaKjn5/5B3YzdTK19LYCcypF9o0lQCh52i+xypK
baciksU0ZALRpKlz1clNg7/ui/88rl8rY86Flufocu5hNoqgYeu617lOvesfb/vO+IJgogxFjbpG
hAiAZRTHGpKiUfGs4fq/DrJ94r5AmLsXDMO6MIGF2UKNz5SFfbPwFBBqNtgwdXxsk8Ms7K5D8oyC
OXHpIGZ5RwCZ++hh1tKDX+Tfr0Ns3xhfq2IOm0p9NGXoCGortBLn9TH3C69TjxHYqP4N0Fc8wewR
xKwGX6Zwj7KGSfAsDiyS604/5mahy2/XsTZd8cqDMLe7rFekVReTA/FRqqKHLHltUIHudLcLMI7G
mxDd/IYrOOZ2V8tGggIU4AJIEkZ3cmlV+n2ucFzTpjGsUJi7HcKgKka2gNIn815Rul9SRzjR+vWF
oOx4foWlYmyUeQSIqKrtENGJQM1aeEgr9/r+bJ5XfSnDSKIsG6xMCDi4SRtnmD4kY3EUZHpUM/FV
rbXH6zDbznyFwxg3ZkiSzqfwC3R4QylLok4cuVQyWyVwxBpycTsw4oVgNuXgLrZ84cxXuIz9kUlo
mm5eLhG0VNV9dfBnauLxaPv5aOZJ7YTGjyYPf5aQmSkrzcy75lbTQGp3/XdsbufqZzB2Sf05p0O7
RCRpdyjl8qZBU1c2jiYReCPMy4qurZgxzsxQygGvr9rqsl8KDKeO8bhDW/HwBtpWjlfkLOuCFb9J
/ByNuDhutRuEkQUsY7JEmeMZN53IcneBcwwkOTqzibI8qrE2wEiryZOb3+jUKTEkGYm20r7UYsM5
3Zu3ywqN2Suj05JWG7FX4vCd1C9qf0OM18EPMbNwk5fu1HacM8gDZHYsaXxBhkoPlpfHZqBauXCU
MHxRF3cZdRTVobx00Kb/+loh27CshCFkikiIQ6+DFgGZhjlun68b/HaryAqDeRr4Ddp98hGLElPx
ZESDsch59hhuJb0tpeNdNcT3Ytv8rOkwW5o8vzT+vBd0H/nD6D6qF3a3Oo2dIqU+xNJBLzNMBRjF
DYj0cn4p2Tgwi5rk0rinLELljKv1hVbMIGJkpRRl/SbwMO+F4aii3JEYU5lVcgj71pPLBIya8FTx
sB9bg5cEuiQewLdaJPkUkKejv/YzFF9FnUEJpeFu2ZPJAsUsxkAt7R3/g0Yx7U5pzNb5Jn60lvgo
3OZe+wLWmPQk3E7e9W+xdRusf8RiOKsf0VIweZQCPkUFKsxxkNxCtlSqcZzhFgqIp/5znI1lQ1Yo
PsYMIWQM04jF+SCgbpSW8l1QQdn771ezxmHiHIilxmWs4SAji7ujfuFUGmYPZF4Sfts7geFIE1Gd
VVneIIzaFWhrw3I09aVXZ7PJ7K7FYObkgL1FVHmz8NtXKYa2oZADPlR0tZ9/vmDQRj+RYSlpYqXa
ZBbdbYYaMGQmxvA45JBXjE2hBYWRwjkpm25jBcxYRxAZQlqgYcOatMqD4qo38GS3Nu+TFQJ7FMNM
QSiFTznqCIFnt1QhhantCshOXzeNzUsSXIGYtoGcHhJ4598QtGLGWAwwjTx8VConQsOFiKhUdjAf
zYHatPYVFPPV/JH0Yp4vUNVJlgZTbUSQO8ecO4SHwnw5qINDvWbJ1QnRrYHGgAjdnlzy2s2LCs3N
4DDWKJr/GRCIWQsVbbA9EsiUg+h2gtyGCCqf5t5InThJzYpybv5LRufFLS4TPciwagp0lM43qkz7
JEs0QLa5mRyVx+lBfW7uyIPvivYiTIYZ/34f/EFQd91Atg71CpeNbEid5LH0+Uaa97rmKGicjR9I
cNNJ9hRzylqXA7Pni2TrDFDgTXoEwrgrPcMMHC0wA/h/CMg+ZIcMYmzGbL6JZvpSuRAnb00opwqc
58bWeVgvl5x/ZhSRaaTKMJ95dLv4ZpqQW37Wa1uVflz/rpuFwzUSc/KUzMjJEACJxDdwyd3U2VS8
URR0ltBdrboVNLIr3jzfJSca84WZQ6jrfUB6AV+4MYvjjDAfU6HmGECCxwzf2hf/8aalJmZa7B++
E/Cq25RnTMy5IXMSiX0Mjw2SPNd/Vh/it8bWnMhBFc4LsKGn2NZtiMvvlcfKFr63YK3wmvcS1l1a
zQ5hkwEq0Xi/o99qVzwJNxHvnbTl2hdCAwg4EgiqsIPGmPaaE+jd4w4b7/xoBG0D79raclDrKIvZ
9zrP2lSccHnkvqmAXUXIPJ87qLCZsFyjMPtcp0okz8sVlcGhQ59OS49gmpDDX7RDL0UqQEvFqcSX
WfQGw1Um0blu3bxFLvfbKrKRUdVF4yLgpeI0CBg1RPtglvOKrJsRwHqV7HuozQTogcCekH6odbdp
bufhVRUgLp++N/GLWOyUal/Nj9cXt3U5r1GZd5FQjuj3zrA4uRIOyazdDOkfUNG+NZPw6zoS7zMy
Tr/uxSLPwfpuadODIr1M/VPr//mvINgnUNylXa4FWAxJZotEBLSvszunuX0dhrdV7LzmrBuh0g3L
RwMrG7IPCDQ6fV+T+15xBulXLN0Uki2q2f46LucLsiF2EI69JIaADZT3GinsXjop5O06xrZX++fd
xMahig5ugqzELkUDmkl70HENwruuDze1Qj5i/anRo911xG0v9YXInO7JSOpU9oFYV0dfRIibQWKE
c/FvYkBIFgObGIS+6L7KG72RhsWDkC68K4wBqSBDLrqf11ey+e0k2dBlkJvpCvvtRHQ7QXhjQYGo
8iSYE+Se0skmAoVE0X2AxPl/h8d8uSyYpwTkRPAY1WMt3/uJm0y3sf4t808jWHmug20a32pxy79f
eUFNjOJEVAE29ZBHl/d10oAFgNM9vumNViCMq02CfkB5HyD+UDkguLLEyECuQb9HUwvH7Hibxbhb
NchjkoiAAqcpNdCe47TzxzQ+UXIjtJxq+Oa3+0oDsMVErW2mMvURqGhggJ6Gg6TbUcXjG9gOOFco
jDnkMl75aBmFeN4xvK938w719n12LKFcFZuooRRmZNN9bgnHzBUzMz3qDuHs3yXpzhKSrX4DYyVt
J4MkJsER6H/eQ/0oeEX/4q/3Z6JA0a+ye0vxNGu2pjfd6Sx6mBWrdWXOb/h8sLC50vVvYIwIeeAx
awJ8hw58FXY2WMrjeNN4/S7+qH6GJwriTgeFe8m5fkC2w9HV2hmLSnMyqU0FXIhk6YKJXMtNuyO/
/F8dNVENF11iVh/o67gv0TivORmv/rh5eFb4i8WvTqgvy0liRMBXno4GKDre/NshdrD3ogsRtsfu
xn8kd6CZCT6uL5yHy1zssdqUippjz0FmHiE/Ih9nweGK+3JQPp8gq9VpCeYRRorVRfVH7N9ALCKJ
e3OuOG/T5cdeMZ7Pq38FQ5TGp7GxfESQAqeh9pviDQFZClOkf+ZQxLNGRI6a1x686Yy+tu6TBWOF
KudzHfYTULvyl+DLdpqAdiYFwd2zihxp1LjXd+zCH4HKeUmMgvwLHeYGO+4/l4aaiALI2uOisSGn
2mleSSrOefisMp19yoUwmiytJKj24wnCPA4gShmE2SIQCMrayZGPIFbeUzu/QREcD6MZHiG0R8ss
cgu1w9yzfxws3TlcX+llxpr5EYxTjDSQRMiL0OPkgdUVmugfxo1vN8doX+yNI4izfiW/b4mZ3Je2
zgmtL4IOBprxhRjyCeukXpT21MkcwTBJB84dduluGYjl0Kzshla13uuLsDaokZCpkb9/j13120/l
oN/PO4iin9rb6Ht2Kp7bu/kDhdpAtiTH57z+F792bZ8Zv6fNCExFih8BEtsqfohFV6K7LLstoBDC
2U3eJ2VcXJCKOTSfAKWZ6TfMVKmjWX5kL7f9q/BH38loEnC0h+uYm5BQFYe4E2hdEUOef+IkH/NJ
nxbWFAlMyJ1hlSEnbNxgnfykB/oHgt3FKBJzYQZEkdrSPQYeMq+1BVO7f0Y7zE/MVP9Rn99qUzCs
2sm8yh5KUwcDtRt9qHfdTSxwvvKFp4VRqWAtksHaJUOXhCnyJEOslbSkUJaRDmQ45LIz6X8KhReT
bywboThIAfFPiKddtAIpadZNkWjAeOOocI0u6Hc5mgpmU8sVNbA1I9SPkZiFd4ERdoVdF1l1Nwxp
+hTNNDqkGckKz4d6QGxWFZK8RPXTJyLo1S2JR6h4E3msQKOlQBe3GYbGN+MCzJuOGkUTAb9npDyB
0S5Gy2BD1H3cNGjYEVJJ4D0WLy4UyABheh6vArAXQQOF8YL+lAR+XWOVNFFEZxpy35KbRtgP7QJY
tSBCJoPsKVM3eChl//Vg4AKvayBPwuiViLayc/PNtGGIkhJ3WURI5bZaErzrEy2RsKl5Y6aXtwqg
Fv4Y1LpAeaUyKx2NWIrzGEoYaYfuQE3Ko31YqjpyuePAMdEtKOzcIhNnUIJs//mq4pIKxZCCzzmc
yuam0NXyROJW/9BLGo0crMsiHqYdVYw7g4eKgCWHJZIcMTw7NGWFa8rKn437YjfaimR3KTSQmthM
bjEq4Sa3gafbipM6cERvucfLXG8s+Ow3MI5PSrp2CAb8hj6+VZTXUPuWgJTuuqfjYTAfdUrEoCt0
YMz5vd/d16EbR0/XIS6d6dmnZBPw9Tg3rTADQp4nV5LSHWIe++8hwGOEyWz8AcPdssrVlagNcl6B
7RvPHDBwRqr2MOQJZxWXCcnP+dcvDMZh9y2YNlsBGJWThk78kL3ot+KeBI50MLzQlEpz5m3O1pdb
L4s5x02khWB6A2Q616YBhtqeE/hetv0yi2JMLEAiuRAWhPpWewotUqNaoTzKtmpm7mA3eLzp99oh
t0Tee235i8/jh2Wa+OtrMnYngM/KGMMa1IKn9GHpI7D0b8oNeYgsfa856KhxjVfptT/6Fq/laxNZ
JmCtRO1LAhHVua2oSg+tpArIahGZcv4cvxdaYiqjjYKvOH5cN8yNiwBkBmDaXSRcEHgzYHAvRtrV
LUQxpPupX3iS0CsXWKMKjT1v8jHryBsx2DrQ+LQY10Z3DSTuGYfcxWFhlAV0h3OEfuJ4yOIfGN6+
vqrLYAEIK4zFblfHraa1AOpdYAi5Gf3pmzcxsOOQd+AuWmuXOjySd2CigUYhihnnKI3S6kSRx9zy
X8RD+aQuZkHcSkd1Z+I8oze26QyKWVA4EH+sBdD5YAREUGMzC59UEFKGhimpSIJa1cyp0m18QRwt
sKYqOgjlJHZ6MVV6A13CoMEvy/uKDmYiI7OLlqiS1xOzCQSuJ/R2UIyAsy0NAVErLU96VE4wVz9F
kmmAVBqEBU4jV4/XrWLDW4mo7P4Hin2s+6VciHMLqGkhYGry+6krv12H2DBuWMSi7wp+Z+PiDVvJ
GWK6EhBDH9iZTx8S5JvChNc8s+XrURmHSildqG2xqnPT69AfMQTplGHswu3mxyi9EeLXgOwV6HJE
6MmobubRGuK7Mn0A8dP1NV6m9BYNSYq9UkBARBGMn4OrraIloS9nFjmhrIaM0q2+dxIv8ZB7nczJ
NU4C3rHQTOnMF8HzOWd7axeRzxNRP8QbnrBPH1EQtD5KlMySMIeadTgSkXt9gVubiAH3pQUAXRug
ITtfn9Ipha/iaQGykFelOMzkxA0VLwlJlm8og7oaOQ8wWLMqcHLUT2omqXibKjfJYBtm7vbmeIqO
86lFc4Pg/iC7and9XWTrrIEkGyonOhRPLoYM51IpWqXCwjKzMbvDe+O0sYmhERC6dWZm3vc28Yw7
NDDd+bsaUjP7zEogLWQGVuDyfsxlYnL5AqsfQ86/cjJndZk2+DFoeJAME2kz30LPgdk+xC6ek+K7
9gjxajyQIuvuF+dDLH83c7mfYTOeu8MshATqByhfvSd/poMtBU5lyg/dt5/6r9kbd+gB2Q23qmbG
J80rClOyuPxWm0a2Wv5i5qsrqqvkuKyXvSgc44m+9yaKWkfFg9FZoyMcT+RUcvL9l/0Q0AOHS8I7
GqZNQSjNQOKyH4K6gNJs64Hud3KaI/Je903jJA8jB2xjecsrXYe85qJCzspcTkFS1HONgviQ7MRM
MOd5F0HM9Po+brgC6PWhXQdeEKE1ewHrSlFFpS7BhCbJwtQgGIc5CJdpe4Try3A2LkGELJDtPv9m
PlS1mrzQIKBz13jhmzyY/i3pTPHpIXkPnSDeISHRmNeXtXU0zkCXc7yyDSKEWa5nAB2sxgt2kqkj
/t0138o37Uh25B4cN7UbHrMbaVEp4IBvhBrQjgYFKvoZVYL47xxcM+ax9DMdohm271XHeK8fAtkc
P8gDwsJT/hrZyj76lrxFT7HXfrsOvuGgQGIL+ScN3XKAZkYRsgo6B6EfIjbMj354F1VHzfgzEI4f
3DCbhRFeBXWziiTP5/22+rx6EuVtkmNscaheJfldTf/e9pFnoMhl62jyvUg55E3XTiDZzkF7VJlD
YpP8HtO017/Uxi7hfUBh+SDoobgLz3eJpL6sDv3y2MNwXPY86F6hgdpwLyqPPhgXBW6ldct7gGoQ
/gMamZg9ZMc3oqyfQPs75VbbeoMDuq4fRm/nZgz2dd4LaOvUnWExB0BAhxAJa2Bh8ji7y476r9BV
7c4lLrm3wAF/FD9E3ktzwyrOMJmQSioqaL9KwCycEJIgBa7I0E7gjukxvGvNgx7wjvmGjzxDXB6C
KzsURAlDzx0ECTVcwD/F1ySwWnPaT2ZjG47/JFnpodvzFEiWZTBX3xkoYzhDQwowRS7LNJ5m4QZj
S4Nq0TYzc7RYXrfRrSh1jcUmVoqsV9R2BBaeYY0DkSTUmi35Kb+J7Qft1DwF9nXAzQ8K9gRYKRyI
xOaIQbuZw6uJcJbdZM24bmL5uULr3V+iLIo8C9MYxkNAAsgSRIuiL854pKCFr01AS22XEgZjeaxm
F0thQBjbqEoQafgjQBQfSlnQB6a51/Ac1YXJL6I/EE+heIZjIot95InSMKrjCNWfmMDYqT0EJccE
Lhz6JwIwoHeziIswWfu2K0uwn4N0bqwMO69s3XiUUjRPfPz1liACgJgIuuI1kcjsLV3UJd6RJVSS
MAGfViMmON6Cv34WQOpFBkmSJGLX8QBh1iI0RajUGojP85CeaNfbSi55JOD4oY2NP0Mh505hSge/
i/0FhSZ7zPV6UtTdU63x/v6LyQvjGmoqMtLwjBvoRyTl1Rnc6n2q3LYjPWoaZoKz7l/AKMgRE/R6
gqmXrelOs0DUWkFZvIHMNQKaRSRa4LFuL2fhzKVhY6Auh1sQcspQR2FuC1JUOTL6KtSUFcUdjMgB
1b43BKrdpPHjKAx2GPIy3xfXLwPJXBaxjgG+sdVAuB/JaEx3ovJH4Ld2MiJjl7py7UGf8/qGXfht
ZI1RwEAYCsEqCFUyJq7NhVoqLSqqut4gqMbTZCjB8VB66qw/9n7GiZEuuwkXPES8SGyBdQHZrXM7
DH3a+V0GnY7Br7wudUr1kBlegTZ87SVJXiXpFIbvRsCpjG+tEnNRsoyUBoInVpgLUdUQZTWSrbQ+
BKFVjK3ZRDfNCHnnnpPh3XBNqO4hziaL3hgeRecLJHmSzlUBKATB+4z6t12aYPa1+tMZ7en63m1B
EQSEmPzCrYHL6RxKBi/9oPSwFkXtRYyOl91RD6f2tmwqwWyD6V94Kgi8YNoErDTqUvo6xxsIGgt9
ggNRE9XBxIOpayhH8hIxW3sFBSdEuUjGYKCTnqMYRjLBelBDLKREw+xMoJnoaj1FUiqjfaJwpzx/
v/4dtxHpsrbldmdreZVW92ld6UvvhvI7nUDMJ1fmHNSNGeuJ23AbyXl4y/25CtCasWkLLQRemUV/
xLC1mnw8jFBUx3DKSa158dKG6wfv/dfymCM+4Z1ZpQk+qJ4Pbik8S6riFjzt6E0QvH7ArreQirLt
oHkxGVDuxRrGhOwremrRHaxKyd/f+xpZoTBfLsi6OomXXp4xJK5Y++9dWx3p/DOIak4nxNZ6UGyF
U8T9Am5zxtbpDN6QOZ7gifvHdDCsQBDMkOd8N26YzykkCf9BxZy9+uVYnmofwnoYI5TsUHwTozcf
Vdbcb05V9CPTOP5iEw68qzoVQaIFeeBzu5vGUBTlcrk15/KgJbcp/VWj9VT9XQ7BvqdP10/VRhSo
QaoGQQACG3xFxtPX4tCJTY+IIzGMnwJIVmkecV7EWw4Q4RlFyQdh2sU0Fw6RKJMGvhZpnL3Y5XY3
TN9R00AHosK5J7fsAVGahtLSUvJnC1qRVOENp6FtJdZ2mGs0U3G3DMBf/2SX6VvcjmsU5vJQ5SjL
jQoLalM5+yXMinrwR1o/QMRxepGEWduhulJ66FpJkZzXmpu4RK0cVBuxcU+MoX9SM4cM/f76z9ra
SXxiA7kbMPdeMCx0aTnnaSgjwWf4DzQqH8bq5TrC5kZSSHPDgeCNxQ4zkkDJjaleEKIqiQ69mEmx
N1IJnFNxqfg/2rDnZUq3IJF4g8oJFDNFmND5YfBbSv1GgRPG5OT7IL7NCT2VqKdjDiBzr6/uMsfB
bCtz8IxoUvxQhfEIUNhLB0/tHHXGYENoqrFdVBTjPV7Du0e3Tju6mnBVQxBUJmxzpyQEtTYr6Gwq
63YfqXQ/R92tn467Ca7Mr7tDItf29YXyIJlv2hfq5OcBICFVZbayao76z9a308B30HWZR//Cn+F9
qUA0Co/Mi8nKfpp6ORDgz9o88jpNfM/F8lCUqMlq5NhO4CXKNOf6CresBqK5dBGXhNQ269TCah6V
2EDIpaEAJ89oNs7yG7lAnUVXOKm4zVAZ523xnwDEn3MLJVqcKEUHC/VRuqHJgKlJ4AZunPwcNbCp
3FX+k0Zc7mTxpquDxcBmZHQbsaxVIdpl50ReWuIazZTy7KFuE9fncvhsRUHIrv8HhiWpavQpgB4o
YMQ6cIL2VUDRoirccJrNnscvt7VtCsRk0R0G/bQLAuBAEaSYQEAWkb/fQ3lY/2VUg2YJ7RhCzCzx
rhvJ5nlf+xbm6gtAFoeGLeyW2tG7qH4sdK0wk2LwUiVwyZx+G2cMNWX34DHi3Ihbe4cOCFQkEDgj
ScbYjFb1uR/EsJmkUhKzVOQ/RpsdUFmuOJHY1p2AnjS46v/lDGBcWtTSvJhHAfFRN30rKiM06cQT
Ad7cNQX6ERh+AaMEXRa7ipPjbswGtB4tUquTiWEjs4hjXPUgzObSxF30XMBD462PFA/cyEJcfQ6l
F8I0DzPa+dS21aVDa9AgPSLYLEcTsqGG6oV93OimOpDkTm6V8JGEpLvRuzrk5Gku14znHDwLfglS
KDpbhlbooAwlogALlQxnUM3JB/F6q5h5/njdSC+PH4B0VJ9kdKxjLp1ZMe0HpaMGMv1+c5ur30fI
G6X5Dk9VdJRxwppLozyHWta82kdoGZYUPIk5WDHBuG84RoEwihdC8EAYg+wVpamkpRUuw/xz82EI
vZkonEBoCwO9TPCKyJdgto45XZHe1+IYoF0GhLe2mva7TEtdKvCSJBswaL3GjaYji0BRzT//XpOE
cKGUkG/OG+0HqEY8zYf/CMrgr2NavDu+cFgRASogHTZQFArUDCICpeA2wuj4isRxh5vLMTCT/UlU
gbam8+UIBio8TaXiq01+b4l6oZuGWuRm2/FkjjYcL8QjEagib4dMD9q6z6GCqsYZTg2Q9kF7JNMd
XcPgzFEvIluvv6tl6OpSZc28HvLLsGcp9+ElhyQuRj9Ycic1asLYj4Cqp+lzWdevpMQtLaJHRcwb
UxEgxxIYzvXju+EnJDSIqYvkroosJGMjPQ3itJujwvI10e3pRzoN3oxYa1J45PnL33SeBoUhfiGx
VgIejqAZRyC1+ouiG7hCHcFXnHn8rmDmuHUqXvngcmnoecPLURcRm8t4EJxvYptPHRJ0UGAWZtXC
KdCIXbYUQmScT3jpAc9xFrtduaUprgW6zP9awdTcaSBgrNDKDO0eAUXqgTewePkV0VKE+s7y9sZb
mL3LwnauSTpiUV3T9NCzI8joiur4WuRw7qKc/4pStHMVdY/h97rL/jopCXRN1tGRiVASpdbzpbYj
atPdKBRWACk3M57r9kFpm8qOFIgHzvPYcfC2Pi1OA1ilMRi8tFSd48EQ+0BOsNoKnqXvXo3m0Pk7
KThGLScO2TjyKAB9QbHmOReZDMaEpLTkUfFNSemhYRy+K61qJcR/S7p6Lwrqz6kk+wmEGdcP4WUb
MQpDeA+jaY0swxVsrnJOjDkIaFFayn12l963rmFGzkPuIr88Y4AmMZOH5qM/4jWk8EoFl07nHJo5
JXmvVmokL9DTg0Qs0p/a5pEkt9m0y3jTnjwsxnzSvpLmsQEWuLNv804FIx/oAPrGASXIQ9wbGKjr
Ofu6BbneVubSyKGH14sBLAicHg+QBjYDRboXitpK+tQsZ/CK9YrAyfltOZ6lZxlPO3Bo6azijR5X
ejmIyxnFf1XREvwXKUrsiTdDurm2FQ7zTPaVquljChzdH+xjbhd5YBnVg5C4OuH4uE0omOeiq4w5
fZaXRxO6pKNKXloFqpgBZq2QTa9au62lnSLf6CnnzboJt7xZ8Q3hwdmuW18pQX81wlA6MYh21axK
SHnEmO3MiunOyAzJTiP/WKbD3xfP4QUWYQD0buKh93lQV76cVsSvo6kqkVK/X9JzmLYQK04cs7m4
Fcby71cYcZJTXxyAMcbaR9snN34UWZ2OjgpD3WthbVKB11WxBamhiR7FFBRVLwLOPhsqfe5CNFNI
z4JgGcE3bd43w3M2ECQAONmbrStqDcZ4lKIjfqjFoP/WktgK+19yjIbwz2HgH6kQmv5wEyl/q4IB
/6mj3xdCJbqIvWNOeRlGvRgvkII0u6PUHuY2crtBdTl+ejlR5zEMcKAYh9YvfEj0DZxv3dxVEyLQ
uLTI0JkqfQoiq9eRanBlxSbBT4qncvZbwExTxiOq3Pqo/0Pade3IrQPZLxJAJUp6Veg0PTn7RfDM
2Mo56+v30Ni9o2Zrm7i+gP00QJeKLBaLFc5BRwdesWjqR6qKi0hjEhu6XuKsk3FEZBF5WfRMjJeO
HgLjIQcpRxE/XVZ2zYv9yXGgXYX1SnJ3L+2CIG4krKkcKoDqlw9dpnihPjp1Lgp8Vy/fhSyda6wz
x7DX8gTrqiVfIRpyMjQ2OrpOn+sg8qK82CvtWNmktG5NErxc1nMtxmBVT1RpUJsHruPpnuZd2Dcd
wcUP3i540gcLIVVOUjBJBU5eChybSBh3Nua518dYhrBe/bSCrdKmbhq/VpU3Arfwsl7sp85sdaEX
d9nWc5MktcFEyS9K+jMQjaqv/j7S+YD7txTgZXH2EZA2MEsLv99Y2aMc9h9KJgJBXBdhGajNINZF
Beh0a0pSq1ZRwejRpZiifEpKEX3An+zg2SqhafB/RfDZQ8DAZyRNELwbt0XklMdxn2ynu+pN29BH
av8sf2P02yu8xjO30mCL8NDYHpxJxyuTTUobjDH6VMHZb/shbnGtGgRAqyAkatCG1O8uG8Ka8weY
6j9CuDABRWnVrAcIUa3nythnqauAShMHwcnG2+zzsrDVLVsI404T8qJTpQNd31FGyZaRoNFEQeTq
mqEiCC4EHRUJHkcKVOWRodRlCdommdoVXsxOkD7LcSMIedblGAosHJ3neJSf7g0mZXBYO8QgphkO
W4IXjpf0Ye7KciNiSFndIaBJanC0CBr5Z45EgBjZ6HB/Fqm9lh5iNDG3v3TQopP8SfUf/v0WwdWh
6qAiyWHwvVXWjH6j3IDJl9Nr26AZt/vXyWM8Kf4RgPaL05WbqtkE1zEE0OGnwbjdjUMoujLWdmcp
g9udEFCzTR5DxkQ3Vnyv6jcItC+v09oFuBTBnZuSdKTsGogY+mMYo4qxL0HsLeqmFynCHRgdLaFK
p0JKrTYg7kqAqm3ZWVsLrHnt4lm8MPmXuyEpFihE2LnEQLtph9ZzAkSEhH7m1u/Ly7aq0Pdb1mDL
ugxvrW5CaA1JJVpDKdp6MrpNG0HAt1LhPnm28vFQpUzJVA5Ytj6a73UgBw0Vru1QdqmWPPdy64ZW
i42bnCiiroaxOjsvok2axjd1NYo+RrS47HwvVE5J2uQae753B+nWepzuMZCLkURbNmxrS/b+bnJz
L342X0VABauB03JbuRty0vRGmWIs9mgCmR2loGguNimy1wZofkZNs+G8tvOguGEWby/v85rTWog2
uVMe4o3baQp7zEfX4/hRoSlu8EbM7fTuLD9elvX/6AnqOQwC403IBxt11RZT5UOYSlR/n05qttG6
4A1cj/u4GhGspZ3uJHr8WFjWgVRTubn8ASvK4vGE1xPuaGSE+Qdpb/qhWtQtlC1CnM7PAfyEA5C5
hq3WH4RgImvqQpxGKcZBUVfhuylTQMJbNEb6wAylG01GXKy3yHlFTotW9aQfvqaQehNpbID07C5r
unJ8T0RzxzfV6rapU2iayddx6aXVS+4LRKwcF4jA1C7mldAox7dD57QEsKrUICdT3cedK2leDCy5
/qpVBe2aq7ogY4m+IWQrMRN6ei77KZH1yMAy9nSnTIeweImHp8vLtarLQgSLh5ZHX6JB4kcQkUde
3F1X6PhD8WMed5aoe4YtPBcrKmye9P+UYcouJM31YI1JiY1BFT2LDlP5Ywzu+/jjsj7MYZxJAUYI
HkJsDo9/SaeZ1DcAAsWll4J13rac/KfqdQB7ErWV/IHn4iVhBgld1wZm5ICodapPElGaFiGz7evp
EDxMN9F2+pT2wT6DtE5Qolq7L5SFNH7Ww8BQPwklUjrpMdzGx/IYbqJrAFBsgu281be1cFZsJRBG
WQCdD2woyThrFTCSvA5nA+pZGIfrk8BuRUBWa9b9LQG99twCKkCAkDtIINJdjyHnZp8JmcdYjHO2
Sf9ocdanYqJVbPB7yJjuZ3e6SXObftXetPFfwx/S5i/ee4BPwpwEBKGCzsfBKI4p/axW8LIZGd04
Q6MFwnARhtLaQVpI4TP9RtmppBzwgOi0t1ZzMuUqj1/b+d9fj0td+CSw5mdgbYugS2yhII6W4/Eq
jTdS/GqpN/l8f/nUrpkCcKfQKG6xvhT+LJmdUWdJVZeA9qkV5NzA8DPMZegZsynieFgTBZhWDBYx
4AX03p9aXanKM7rI4YaKBDRW2yn+0Yn6S9c2yLQMA+cVbxTUJjkR49BrTd6XThR+1apr5puo2YIC
z768aCuNUXjcfcvhDSFo41QZUvhuBsC4CTy0zCKpdqf7DJHoWIqQZ1dXbiGOe7KUSZTpdQK1SJPY
c1k44wC2VveyUiIh3KPFakFjFdXsPhoeq2GXNg9xsP9vIrhbVSrSACAO0EPWoQAa6ZXQwSz6ZSFr
7hOhHkHTNGtA4hvkpA4Pe0R9CGwD4OjM7dVErL84oSgOI30FxhKMTHFmppthnyk+skshOidLME0X
U7FVkLmNC+teCz9MVYRFvRYsmAClACYGutvRlXNq2C0eegPgolDOBMNc21fgvHrQ0wAo8JId6YJX
uEgYZwmVWnVdKrMXX+4VXedM46GZ480ko4dyc3mz2Erxt8RSL84iCqk0TfBfIc4abwiIBDDEafux
l2VuA/b1sL6T8OS8LHLVzhdLybmhekj6qW/x/svz4pDk1ltLlWtVC0WcJWuBP2wERSi0nmMcmzOS
fsZTPJBwWYytbCvJS2W8WJo9GHs5Atqo4CG5vo7/COOTkUWbTYWhQFgZhLshzY/h1O0waLmPtNyW
jPmXQscOMLlkEKzmqsf91vJsmorEA40TXFaFboJL9HkMFHuOwLsoqq+dYwcAEWGxnn9w4xZRbOfD
6fZMxUEpf4ayVtuk0XGXTEejHL2MqG5MwtvRfCcgvCnMZ4Rs27hR7JYOt0r5FIwaSqqM77n/G8fJ
OlQArII8HN+5l6tSqpYGzia4nXdNg7ggan9Xcy1wOqunEnWGP715bFrz1AXIDeZ0QKaC3Bh5avzH
Vr2t8+38FUyvf3E+FIS8MpBi0MjEyRmsqpeqGf4ziUGtgfSHZcTgyP24LGVVm0UwwEmpgCYYVhqk
EJrc41uApxo/+OAUzNLi0Mqi2GP9xl7I43zaXMwzXBluNyRxQAtHvubwRzFmDum0Daqe17M8Pfnk
2Whqh6aiVtXVQ7IQznm5ZJT6FGDrcKgkvTL1x4z4j0k4bwys7OVlXXNujPoL45SEIWByTifIGENk
AUlFdUTreV0dQ1ED+mqKgWGQoZNIBoMWP18Ygf82MUaC28/87KanIDRstKQ7oXbTwWBGgJ/Hj2b2
F0UpvCu/pTKDWhx/PHAnC9M28HDooW6JQy1RYnhll6AQUkRowMUgPN8gVaF9AZuEA6aNynOi4vEV
qcFHN+poVwJPwuWNWrF/TPRqMooRoLw+a0kcJjrTtoH9S/IXGBtdOiV7KZ9cU29sNf68LGzFKk6E
ccZvjAGYCgcIywC8MNa4hOxhENQnV1dvoRBn45jQmVW5R2pmRpPXrDwr6UPSDHYo4jVZuelOdOGu
b9BnkabEPyCsjs9dpW+MFv1GVuXWpnU9deozumM9GovMT7SE7O8L86OzYvVDxvYLRV6KhpKsuJ1E
Rb2V0PVEN7bGCyGm2QVyWUO3QCr2mQmMlVbUFyfSgztGHRq2xjSAHvGoXvXtCLg4C4qIAIxWgp8T
TdjfF5qEGKYqMEcOazC2tD2a7WasFXaebL0FMtTXZfteXzeDykClQXzMP/vaTM50q4FzL6fCVZur
KhLlnM6hvxl6j/yPCP7Fl5YSRmQliNA36m4AxJTmgPv2Snq+IbfDe3BUHeUJ/TfX5db3ktpOPrLf
iegj1i6xk4/gLk29qc28YsldDDt0A3DyjyOYHgpQeNslKNw72UFplorErruqb9U57xFaYFqXC0hN
K91u1Pssey/HYx+O4I0XOBHBRhqcE1HHKGkqlnal6J4epq0piZ7u6+7jWxn2BQvDLKS+KBuLScBL
wxzAX+YN8TZLWHe7G8tbcD9etk3R6nGOA4j4yThnEDhX7uy783wXDYnTRe6gCgY31o/2t2qc9xhy
K6szAkkN2U4dsnqyncuibChLDXIPthMT5PxHpeVN20UIMMiE7miXRq91/qOVNbsnP/LYnRS7H7eX
V1BkFJwvwXghmA016KXKL53/Q5iqFK0bFzPJVQ+cjxG/31rhT2kaAOuWv7alvrmsxlrctFw6vuzV
ovu/n5lxl4FmS+bGjHdNAMJcgurjNc3dXDnoIpDwtez1iVDOZUQ1HbOOwhHD0M195JHSlnf5VbSH
/9AUp7qVnuBD8ta9rOxqNMDguzHegWZvvlPASBD5+ArEApjPjTKyV5GoMKRPIxX14axaxz+SznLZ
tQzM+q6DpKkGQUFd2GXzN+dqIYFbwsIwuo6wu6w2E9voPzFBB26hy+u1el8uZPA+1qyauFZhG3r6
ToFfFdygNWFMW9dQ0UEuELbqkhT04xqYctCB/nfqA2VpMCpaDTjDyr0qo1pjumNz7KLbUhIc3dWj
tZDEuSRixV2XaMxbNA9Ed4HIb4m4XNYtfCGD80hqoETFPEAbkAXaQ+9JauvliieXrV3JTlEPGMOx
AxXtli9J9l70ziDiHl83we/15BzUVFaIrVto2RRfVP3MO8FhWr2zFhpyDmpOrdnPRqZh/hIMD6Bf
bKQ7v8PBdbMmBr+SaKRBYCA8WqE+576WY+DdAQwkStqOPztD8BloodOLSlEiUdzhArmjMncys0Uk
jiS2X2/R9NYnB10EwSiSxB0xNSnawWiYpEFCo/RVJIWODNKW8XMUNVesej8MTKNf2kSDHt8yU81T
W/msPEDMV6lVwEf/0ep3jagdfPV0LcTwp0uJ0iZgmZrZ+Ekt7M2R+oK84qppL0Rwh6s1e7kz2Mtx
MB/D9vek7S/7PZEK3NHR44qqgY+VUnIQZyWAaO+26r/mqWSx+0IJ7vxMWmUOPVsnpadurgIANNqq
wdt/0oS/3bO6jlvkCfAuxT0UK94s6QDPS+z/JoU7LnWvxlrD0liy8RxqP6Jgm46C1odzAo7T5TK5
gwLMW4D1ME0MYJbvhszWb38od/GteSffVG78SvaNm4Jw122OzyDezSu7upI2l/VcPazfW8aPNVUm
OpBNFvONoOHR+5cI1Jh1cUyio2yJGEdW3etCFjsDiyeBFClhYlSQFZQ/fWVy5yp9IbEKKBfitZbl
VlW20Wn2fllD4TJzt3DoF7mM6xFh50Y+yhsflb2N4g2/MxC7uXQ/b4ujf1V7+QvZ3AcfzeHlsvzV
iGOhNec82lam6czezMHwQyufJXXe9aCOTmWAPragkcmTJBIYL/vJs7fDQiTnTIqw9weTBTltCSBw
cIL6HgDPbUk0uSVwKibnVAya1/LIVFOmvTmCkvBV0gRXskgE51LaetYI7nzYp7Uxxoc8/RCONpwT
Np2eQ/4WnlSjLKwZasRH0GZu5YfIRpvcHYLQenYDQGrnQO9+VTb+Q/xKwW0+7JSbzrHcZ3WbAaJf
EDQKNObLD1VuSlMX/Nm8p7S7s5oHLRJcNusiMDHCypx4O3D20abqUBF2IiagtofxLvGfFVELx7pj
+ZbB2UZHwTchm5ARpdNzlLV2NGqbZPTtsizec03Ul7J6ytCQwqig0EfPo+FXtV4rmYqgw8AYUwVO
UKvb9HXkVuUhjPdEVMNfzxCh8K2hPRtDX/yYUUbzJhuzCZneh+YFHdowkeiIwT7dzu60m0ZUlFs9
0Qtx3FVR+5g/nQyoF5F3bTqY1T4snMzcX3ZVskgMlxYCmGNuDgW0knbm/eSR6+igFm76Wv6obXkf
b+NDcqc7vndZ7Ko5LpTj7gU9SdFlkkNqqx7Rz0jG11ASaMbcxJlHxNQgQGGwW2fYl0OdKjQLUNRI
MZ5MdnLiNV1mK6PbBFvNGO05ef0LnRYCOa9fd4qUqBJ0Ss1JOVKExI7f6WjGIVMv8Pary7cQxZ3m
2SyTeJzRD9hZyf2ch04UGFfpKJjzXjWNhRTuPCs4uk3QQQpNt6Z6GLS7jNzookGYc9xu5osXYnh/
T/0iGS3W3DgHLibWU1LbNLypSm8sXvrCMaMrjNVF/lXfPABuWtU31l+9pQGjCLY3imlFwq3noMWh
NlBWAENlSh2P+vSDirzjqj0uZHCrqaJVQdNRg2DvdcAmZ9mH0f5sZ0/2vyrNE3Ior27eQhy3qo0U
tIBQhEqa9qZPn7IC/tUrYeJt9Q1jUEx3MmQ7zJudxnfmlOpFzvaumUanrz5CX2CDq5a+EMCt2qCF
WlQaEFC32yQ7ZOqvIBccprV7BOkhUBqyqwuV+VMdgD4ghWYAR6tORf5Qhu3BAjWEN3exfmgxRncT
EC0BamgjQoJZ2yJ0o5roEQTIwBlIjzLmo27lIxwGfTCMe3QhjspVIsqgrK0gqBkY3j8A484Avwal
lcoqVNnxUlw/IvtAn10pV7eXvd+KJaDPEcPZKOQg7cWXFxrdUKTIBFwbwfS7Q0Kf2GlZiWJDZk+c
Uz+Rwt0bvQUE5Y5CigRghBJMIWGVbgwzemxQqqGo1VxWamXtKHZIU5D5B/ILr1TYpqlmjgwQrgu9
om4+1XZ0qEQEpZlVMaBSAzUDeu8BU3tqgQaYtEg2Aterj8u3vMfYjFzfWaGovrC2RcA6ZfxpAMKC
KE5MRDNdC4G45Zu57plVEj8QGr7NSRB7EcgmMr+8SWL6WqDZ1+5neu0HGfi+2xnEV35l7ZNGF1Gl
rO2nCpRjBrypA2mbuzMzvZSjuQIyV6+G9hCCg3K+0VtHToAb/XR5L1dOG6D90IAAXyUTwlNR5BhE
D5skBjnZ0GGIogt8x89xR8tT4uOmbqRWVA9bW29042o42+ALgXM5XW/Zz6RalUHt2fVjbxOwi2/b
smgEOYU1mBKqY1AaRw9IAtjYUzFkbvy6mFD6LcOtQg597YXWdS45WbUNQE9dpduaHGgJcC7t0ze9
UHsP673f3UVEcFrOGaoZZNziSzgDS+IgCuKxAwHUS8MeUvVH5QKRyfnVbRNkIPfhUb8LPdPrdvRm
Elj3miWBOI+yHk7QY/EQxX2vAHeDWRLr7B+sYrbzlsog4K1lx9cHQI1i+S9b1KpIkwHDAIoPDxHu
2IajEVS5nGXOOILz9+DrNf7/mACcVIrGutYKXECw+5alnG6yFtE+phpkTT4IzMJd3scAOXfIfNPO
rqreT0A4qiXvsoLn3F8M6n8hlbsaKdAGi2ZMgZiUJSmgFUcjvlbkovnh++Z0bbaReiv7VP/lD6NZ
boK2a3I7pcTfB0Tu74cpzVGUVeQKrSoj2VtyX/dOUzfovijVTgYDqGTJn2ETUG+IAlxRLSasRjtV
1HLnJ1HwHObalLqV1GIuxO91QfFpzSPAYkCXCYg8zI9x+6dX6KrRTZirFLO26V1ZuFHwYs0CMWve
HVjxoNzVgRQBfKbTrbOGtJrkIgL6YCZv61HemE3oTb4q2KxVEwFFESbhAAfLHsSncgKd9s3whz1r
AmiClw2h/lvq6y4BzKAS+xsr6nzPB9nFQwoXaDh9jsSuHSRZKKpQ/mnn4q9p0OwBdBGcxoxa5fRT
AK/d62oXZI66kTTH38tu4YAOyvuUXTDLbrr7wFMPgH2UwH1p2vEh3gNq3st2vZ3ux6vJy7ed3XmP
yrF6zJ2/mOvG7Pg/H8e3m6hyMUhShY+b9ciu1MfO2uMjQ207GNd5L+j3Xtv8pTDOxkAooVsSWwkA
iCiKPUg1+SUD9+Whk6L0/fJxPbtv0JeIIBw+EDRtaOjjDE0uwJuSBQVOK1Ffjam5bxC5/HsRCiAd
AcgN2CEkQk43loxDNwLCH3FX2YEBqFJaRwpEw9drZceTHeKcXZnNBs3YDtH7OvTkK8UzwdkLjFqM
NWzyG98j7u/Leom2iXN0UyQlRZUwgw0eWm1fyltfhG6/BmpxohV3T2s6yDiaATKMx7fIm/e9m/zA
WNDtUXbu5t2dD35WWztGG9ULNpe1Ey4o5xr02aqbSoHo7rfxNL/1tx+jLW9NWz/cZdsRgJeCSGB9
OdncEwbt4Fg5q1dKFTPKHS7jVP895ncAU41EwdWqCKQNGEcQcI14TKjOKuJoqBHMEn0CZDqx0S2B
cq2ovXhtIBLIRQxjG7MUJqCvTi1eSbtE6f5YRlTY06R9BPln1qVHpYGLmtKvWjYcWYsdPUt2c5nC
n0Z3gt1jIs686SJI5nYvSUkr1yozznYwPSOpXwmYXDc6IOGdKo2BRKlrj6Q2U5uQ6GrUI+ndAIR8
JnfUk4EHLvABa9cmOOSwJLjVKF5GpytCQDSRqCyQjtVfrewNaDys5h0VdVKIxHBOAIRG1SCXEJMU
N37slv51F2MHRCBV6xusMyB1AKQAxpRzad2QJlFTJZkTJEa86cvCjq34GE/Tk9W9hnl6XaedU4G8
oaPSJk/nva68CTZ4JQNB1cUncEkOWY7DINPwCUbghk9macehnf6evMq7VST7dXCDRxk8aHtr3w92
LLihmH5n1sUoDVmThYnRvtPt7IMm6zUdkWWrfZnmC4zNHottHX1lojbmVTUXkjgHqCpDE5Ushq1b
3bVAhRl2djISO0TyK+qGfekPgqrH2Y2I+BVPPpAra+imBynGqW5SMPW1yuJXZEZGO0vGya077S/K
N0itwNehXx+IpmcHYoq0lpAcK4gSbvI8ojZAZldgIyvNgRQMR2xEH7zhoPg4VQVTI4ZWSch4gGh9
KA7j9NKZm3o+mmQEyhhq1q4hgqRZGws6kcmO6KJ6G0R+oUsWZCpJaBeJK8PVlD979Ub1N5XizvQ2
rJwJnkh6qxQnBfpaQdw229NibwEC+PIKrN6fgOJhuLF4xxv8QbXyhmVvGTtscRVYtq798sf7ErzV
vj0oj9QHKKcn5y6tb/XkCjUMH4Aq1aHrvHJ4T8HvFQtu1TUHpWEYBETM2HVg2Z6ujjUWyKOkeD7o
5NfcvJXUcKbSBLSScOpyVRJmezWMQ6oU6AynkgzLD8KaQlLjpW6x07YIHzZAWzz2aAnd6Zu3wZY3
xm1kWzeS3Ww7wKrYhfMeegCTckx7vJK9ZJ/fmO5Q2Lv2bUKQ0b/MW9++L13/OvReLu/U2tUMiqc/
7LqYF+eDxC5pmlHXBoRvePPBcubozhTBAK3LAMaZrOKFihfP6ZI0kVl0mOPOnHzSd4YOztdC3kly
I3CO7KHCO0f4EJZYQQ4VzuRUzJCkRZACZN8ZmtyK7HmQyW2fD/GhJlXmqnVL7vtO6Q7Z1BLqTFmY
v15ey/VXnWFARwwdwcg4K8NFK9VIk+GRuvN/SB04dUfq6vUGc/65rQpCjbVVNQBBxTBAAHLCzwHK
cdsZfgImejDEW+qPPLOJJJrOWbsFljK4JU3QRV2FMzs2gTsbdgJu4jSz42IDfBzwmFxevrVOEJQm
vjXi7hwUjvMwDqBRVOOFCXGVDXDZ97dim9kBYBOKrWEgiHKQUT7OzkH/mnay4BvWLiHQ35qAggTE
ErKcpzYEYsYCOUJ8Qj3jMHRKbMddLDCT1Y1byGAeZOmpM2nEJQ4ZvonhSNCvyXulCT+MrBElvc4k
mQwWBAZJUPVhJCKnkkIiabSP+tyZfWMbyYGjGJmbNPPm8sadiWGpRJBZMcoGwMrxWO8ZwDNn2uHg
SdU+6N+Jv81EbnXNEJciuKirKtUJSXKIqPDwkvzjTL0IzR89wfyOadciQPJVjRbJUc5jqVWiNmbN
xPWKo2XWdTjq3hTND5cXblWrhRgubO4qtB+3FY7XHP9sCteoazuXXmnzZEn7UjivyH7tzD8upHGH
WQkiZdYGSEOmoU3f5sCww+wZsXNYvramVxTENn+Rap/Got1bC1uXp4r9fWHxqBkbUpDjkkmfmuKG
trfjfE3i2+jx3y/nUgxnJJk5VBiJg4J+8hg0mp0WTqO5krSbtS2iZkGMs3bdAPxAZTg/gMbnxz+1
fsyVoMfobP2WofAd2sp7fPAfpsD+iwYMRruC5KeCuAL4tafLV+stbVMZkoh+ZcbbVAE1oXN56dai
loWIPzfbYoeUSa2roWI7NLzOw5fSuHLtZKLR7VXv+q3IWaohUhK1G6BISwpH6RobSGeX9Vg7uJiD
Af4NqBhY2ut0qUCXitqCLiPUUI86ICIyjOaIqqdrG/+neEqQjEbOlDtH1ghH26BfBXV0FBC2MyAU
MryOQDVhj+W2zRM3HrzLaq1GFkuZnCeneSJTJI3hYoPZ1vJjG9SAv7gi2WaYnCa4GWoHDf6Xha6c
WnZ/ML4fIlOQ+p2updQGcY0BRrwoMCLWMzzf7Fc8oRmn/lBFgGZ/Knqcc4IwvOlxhegANONsHJwL
QRfVPmomjub0j4NmZ5k9YZDhJbpq9+omO8xO/mClNqDqqjtrb2273LZcasee1jiid/ZaEm75OZS9
8BbngRY+0Kck6J4fzS118qfAS679nS1dh1fqIXokD5fXWiiQW+xgAGR6EUP/iNqYT7JNN7hvdwZE
jS++k+7L7ZdAIjPTCytO2XWxUHEeMl/tE0gc0AduS3bijId4czcj2587ylbE4bz2JDxZUu7YhN0w
YBoe8gB6f1SPc+9YdmIXdn6rOeRncRPYr7R2b7DFGKRv4E4FUYpwibkzlId1QZvizwc0142ygY3R
zWdweEVZwzdQO7fBDiyodK7YNdDZkKsCEr8Fl8Q/CfQg7XKjBy5Ip6M7EIgc1OztKfF6g25a/csE
svugv5VIGVmgQ9bkDRL2dmL9VuP5OkMWs2t22ni0jMeW7Kn5EHS5J9WpawDpVDR7dX7e2aeCU5jC
rwFkhPOdJLKmcs7wqWnjRcODnL0jfdETvNLHX5dtj630iemBUIZSwGqAXRgIjXwSprHAJ9OEoC/u
igJviVlrbXA1lwKneXYXMCmWzopHuDnP/BcwvkqaR+jUALTXfGiK5nm0lHkr5fT536sDMlyFsLcY
y3icnqRebX3Qj6BoSMLgZ4aM7qwEzmURZ5EidGEIyihco2EHDDKnIsC9pqbI+6E0Vb5P6mM7Oyba
IuUgsPPoRad/sXJI+iNdgkFyxeDB0NS8nJJZr1E5iuoXXQ6OZli/WIEIyv0s6AAcP2GlVrRUQRSP
KJg0ozQnRtY6Y7qJJTf375LGHSzBERRJ4TyrqY9aOKZ5i5zxTp9+t9ZdnLuBNQtuS5EYzp2apZFP
spy2DhhY2j1pok+pz6tXYPL/ktEwI9ghkTTO5LK0NS347hah7m86eVb0RJtDKqpFnZ9TbBDiNYQA
aFXBo/jU6nSjMa1wilsnDULQPpU0cLUpElnbqi4LKezvi4soGi2M2KVJCxA50806c6sw+gKJVWk2
//YUMX0QYlCYNqgguFNUpFkEbA5IQmoSaWZH6hw/+9nCNKxbQA26/00a9xyZtS4EYDksYqzbK9Xv
G7sqm8gue7ndoE1lAochcJgyyxJlbdYX9FtNLpbCpCmopwOoWU+PZSbbUQdW1BnvBlXglc4iYRxg
tGeBhx59UxaA+U53TjP6DoSvOFq56du0NfCGjOxJkbwE9xl6ndwMLGWDKgLYPXeGTKyGDjxQTcMr
csZfRVqQyDWMvx1BZQN0tMdA3gfZR1hO4EMyBEqex95/tPwWx8UN4AVTetJDHGB3vES/MTCiV5Cd
r97pw3MUbbLOQcz/721nqSJ38voS1Ys0hcygBayFts9rRL5AaA88YtybonfZ+bjEHxXR2IfOWpnC
I59u5DgCzdbUi9axomedoHa5baR9kgd2rB5lBbcOGkJM18B1c1nN8y40TjB/9ofKpyA/bJ3ez4+k
/hGbP4vyuZIaR0pn9MPhfKjSfmoB6gG2bQsBYqF32z5Tt02IIRJMkfhl7JJc3VD0hVz+OKb0aZTC
zOx7UTjrbqsmAKYZrBvAwbbiP+T0LR4FMthvnMmQZdaUpiPlyNdJ6rqmfj1BBsA5axDgYnqqCYfe
7mnaeVOX3+D5KSrtnZeK2KIvhHKOqc+MGeSZmJaejOI5HoetEXZumQ92FBUbBX2jPcpucfVeokId
67/VZL7W5OeUYFzY6N1cn1xNnY+1n28vL/i6GS4+jHNchAbdiICzdVSAMzXSq9Lt+n6bTp8glrPz
wQvKayM79N3+stzVjUbPJ1i50AOFstWp9efAPw9jzMkDtCvf6Ua7U0wA2OWlSL2zsuCfdUf7A7w7
aJZ4bnXMsGUof+JQ9/Xk+H2Kpqbea5HT1kFYIGvKkxYWbm8k99McCmSv3eQMmu//RHM+TBvQTW8x
H9bR/hBV1V7VRZfB+ip+i+B8SA5C3q5MsHlWOwLlSIMLAZmTJv+Vy1iowrmMgeZEiSeoUiEF4iY7
1NB+Rzu00B7rXb7LTedOeQSv6WDjebGbHv7GVL6V5EylzNtgSNGK7EQJhpOs2Etp4w1TJohZVy/W
hY7cCTX8pjMadrGa0V6fN2bxYOHqSY7Aeq/Jrkvu/5tW/LkDyTK6krGkqew2wzWlRzp+XRYhMEA+
oRLH/mCVLDyWiqdRvRUGkau/j+ckaplozoAvPT3DaqMhWAXUqJPmt239WFm7y9+/GnOACRpNm4Cd
NfhQh2Z9YaQNfERLkuOQUFuV40e9fKJauatpetWPzcdlicyUzq6GhUTOBqqMkspSIJFOKNI7k3RX
STu9+PJbgbGtHtyFIG73B4sECYYKATNr3naAEtU6DIOK+gRXtcF7H4DEmgzeZu7gJMMsxZpawQEN
uN6ydNyDeKGwQ/JGpsppZyLYr7UYGA1grO0JxS9g5J/ag9YVvl9kNVNq12ivJmhNrE0rYhRYtQoA
QCL0BQuQzMNMSsgmBSbF0gU0desWDT9phbu7ceRgh3yTLRWbvzCKb4H8LHTYFmgbHSCwKramclOD
7Kj4RcwnmQruxNX9WgjiXs2BZFbBWDHNgCZDWxd84UnyociONQv6fv5wSPCGjrwvug9QpUT+hLO/
zJiCYApbhHy5HToYfzhQZ9zQyY52kQ3u8L1+PWxu4sP7ne9aTvf22Fx1bnqlb6tNbmPJHeTfBUfi
vBSNq3rxTRqX/y3JUNcqbUDJe/smecFB3bVXxX36CmC7q/kmfo32s3efEFu/q64C8JIiOBdEhufp
SvYJbMwGJIng1uN5JJK6BESH1TXOhLzgQd2ObuiCcKh3Wg+jN3eqrWxDQQfFeY6Wk6mcnpop9YF9
YELmRzA7QNV7JXfTHXmr3Hfw4biTI9u1Gx60K6z6TkTpfj7dzAlXT4UPlhpbVt5D4QPrmyk8f3KS
reQMm+FO3+IZe0xvgBYmWmdmXmfmt1hnLjQK8Lz1ywRiUSd0K+9/SPuyJbdxptknYgTBDeQtN0nd
rd4X2zcMtxfuILgC5NOfpCPOPxLFEMP+LmYuxh4VARSAQlVmlulCDTtH2472x139ajzYruJbR+qr
vrarNw6pP3Sfa7YXp1Q31kIddcw3uBnh5L7TBxl+PltuH1o+uVEf1QfH03eGP7r5x0sfIkLfEspd
fQycutkinBpY1wgrwidA/JvAxbrgeXJlqHh/th4Lyy98R2/0YJOivzrvFHJOKKGC5LWMhoGBGNt4
wLxTF3p5gEsBb+EOX/QQYl8hGgneZiOgUVntlWGEEtdGGLkWL+gn1per3hagJ9qwHmmGawyB5oz/
YMGA4IGO0hlaby9JTlwpUrizBEe6yDygjb1ss6KxNoUGQFUAeKA9z4XiNmGFyFIVJlrw//16j0O6
+4Tn3P5g79z9FR/i19FNDr1XvNtbE7h2wZ7aXviN0RJ9IhFsO/kA7RQvZn6C1AFaPF6/8VZTBMDh
EVziUDS9aEFkDU2T12h67em9O/1w3HZu8f09Rr3KfCpcs/HQQdarviJBItxxt3kqrUVHp+YXjoKm
aGlpyXmOR9f8Ib/kxwz6ppCLAUvQtb38u46HRvnwc2PUa29FCioiWt/oQM0v+SFZN2RRLXRML3mn
hWvnvyx6N+SvufaemX6S3wzGxkSv3nmnJhcBJ011kYAP3HpN6uZPwx6EvAeoMd7yQ74Xpmuhl/O9
meMCgiA0qpJZAHZ38obazfWhrzi1ibcx6DHI0eK9uog8oqYtE1mjqC6tt6rynPKBGzvkFNGHDcL6
D/ZWZLqywMhsz3xygL7QF21hT9NGm1mkbjygBIeddABwM6JswEMI3WauD23l0EEDtpk+jkSbaS6B
UkXK08FQIa2Oonto8/E71HM2oqnV0ZyYWCwiSweE2hDIhaRb7XbV5HfiYRh318exsvfRU2Quqc3N
osHgPL+prbrP9JTDyKQjFRrnQY/hoKdW9PW6nbXU69yNBxwpvBkIUk/nhmJS6q3Sdw26bt9IhIfQ
+x0MCKO5sQJJl4NdHHnyct3m2hrZEIw3dCARAEhYjC3WM57lQ994rV2GLOKHgjYbbrCW58Kw/rOh
nQ9rMhOLFTls5BwoG4hB6o1XMe52eth0/jS68eQnXZjEG/TjNeeYe8/DyYFdcS6uJIfx1LGBFdHH
+yj6lcqXqv99ffpWXQO6+2jRgk11kZtXZTWycRgaaFu91g4oizq0TjPcsO/X7awP5T87i2M5YSnK
oR3soN9Ert8b/T3ZUn+8ZJtgjWxgG5EWB6MHPcPPl0mhaSEjdfa+snqasmgmulbvzaT3gJEb8X6M
pwl8bc7uKpIcGkf/6oBG67MpLp+vj/YPPn0RKOJTIGygocyCm34RGxMDHe9JLhtvKGRcuK1D23dR
JfEjLST/MRpMapBL47R00ZMu94eW2fdJnoD21yt57eFAY3v8eLVjaFkABA3ikjtpt4K6jWPFlZtC
jzl2wA5MFS53adXVdzyJuzfTUq3GLQQHaUuNzfSRScP8Gdu589GNGuqccqTvqQPyjw/xj/4pjXIC
B25cqUm0Qui07KHq55RVxEfb1eohDdGppPotEgWPJtvW1CAGjv6RsBov55r02o3W9/aW4tofiPli
/hzwgw3wMdBLDuLo50splG4a7WZsPGYpUAp/wxQHaHsRTs60b23i6iM0c7L0MzZ/q3X3AlEgN9Gy
D1wYfmkCkQLUKWu+5VrsGq0A+Zigmjb8rbIEeqjP5TQN6eGZQbZwtwIAErU2scZal94KoFOqSt5I
+nHdlVau1zMr8wY+rbZONutNFVaclot7SLY0iZvYwLu6qpVOB5W1+XOOTlExBVKGS/F43fzqvkU7
FUhnADx3Ec2BiFDFqo19C2DIXUGAf1bYXRTH/3ANYqlBFJtbq4NOdD5KU8alxbOp8ZKePnB18EGz
TkBD2dTpWInTHPCxkLdQAWXAM/3c0FQTMdByPu+c0QqcvkB1arQgpQDQz0sTI2ic4krztIII17Jb
Fmg9i1+vz+nKmTt3k5tvFNxZaFlz/g31MGbo8zWfU4iXhv53A30Bwwzkln7olp3FtdVUrOQ6QMoe
0YrQseo71Yzes8K+EeiIvfEsX8k/YTC482203pnj7/MxJZHkRTa7aVMhXai/ZOiCjR6ng0BnpTH8
+/k7tbUYlxEleIuOsKU4N06zM5PuqMZ3Bd1SOVubP4L6EgJ6pAsBSjofUzbghJ/QWQVd+TTot2kI
nU2lJb8dqwfxxjLZ2/VxrYQyaMqG4iLOURzUS5EBJvN0Ao8OW70ED00Xz6XYSpStbOczE/OQT06T
oTNqZ3Rwroq6AseUhA4Z/W5o/+FoBFketEdELaCzLmYuTm1SjfN2NprPpmSejF4y5df12SLzVr24
I06MLNygjBOzBb618Wr6p+6i5q7MvzD1QMibXuxMWwK74Ynuvnd2AOhft76SScZE4s2jQrlIA3vs
fCInSP0wYOAQUlutS409mnZCa/o+RzI08dthqynb2i1AEFcDHTcjYpZyN+UAnY6xmV2ei0OUGTsi
5TdgKm6reLgzDAaxEuNg6uL9+ijXPHLWaAIFE6g/HJfno+RRrORWi1FmEvo6WnUPpu3fn/wz0ez/
TCwCw2LISt2aXcVU06dBLZ+zZAa4bnE81xwfqwXBMSSvDHPZXRG5qxw9DBjOwsbx0VUr1Ph0cMrR
vz5hdM0v8AJCNDB3zwOV+3zGaoqMrGZUjdcnpK7cwsGCuQ1Ecny1zBszHBLTCu2hli8Q8xzueVHk
fqHVEf6Sgo90UzXtRpeqSau5mexq6nayqXzVbJTRa5IMgpFo23ZUkAANiknju1n2gLuRqsq7aKDT
jQFQ8oectAzMcSeqP7rIKQM7IZAMBS0hvRNtMz05huCvbeZMNwOwbv7Q8cl2kTehoKJOHf5XnfMM
coCWXppujOTGDx1dG4eg0qpqrzDi+LFMokdbaDXuSo2KsDAk80xuDDu9lg56aYGPg5JK8gjp5zRU
SR2hTVR0yCtFO1DFhMz9pIeM0zGcBHcAU3PGB0dTJxA/FOPOrPHacpOir8pAZ7n6pEuLQaFTGvp+
nNrpfWwsUrqCZvxRn1AfdwuZdJGLxvBFYJvJ8CoLSXZ9XeZflTgl3tinFjBHSgTg0/UVX3vzAk+F
oAIHHaiqyweo5qDDTkHxMFSpQe/SqOb3vWi6A5pAG++AtkWZ27Be+lyR9j0kXDPmymwcNrbR2l0F
hUXkYRBaQKhqcRhCQDBTmYKv6DLVrcbBM8SLbgdjuxEPrt3zp3YW/o0J1EdZIvtiNzGa7YaVk0OG
yK/FyzDYG1O7NabF0YB+uMXQ5Yhf1DJ1e4gXJcA6l0HdblSPVu2gJRz67lp4CC7P8j52Ol1rMSa9
S/yK+Y155IbtUrK/7iprp+mppyzWqEBNjQsTa4T4607m9Dln/e66ibV7YubTIKMEwWrIS50fPwLP
uNZABhYIP+JNPUTfKtBcEghIKUX1WYHGE2X2gVtb5ds1t4AeCTJlcD1wF+c/P4krHEcogz5PISN3
WupVSuxqSDdmxR6luX9wi1Nbi5RZ2WeypAOmkUP93EXL1zJULPW1K+rmGVB1/V921km0vvD4uKzH
tqBInplO9Gnh9evGgH61TWG7oqLP19dv3RX/exosXH6EWkoNoak5tEVLydhtrDzg2muUbE3i5YKB
8DzjLlDCnes5i/ilSdH4Ez17S48USIuLVx3gldh8VgwdScINndHLQQHhgTFpSAoiQ750jjQqB2cs
DARINqQEfivEL6fHXr7/7dRBZ4TMEhjQmjVAJDh3wdEUkMCozFnEQT5l+icaxh05s/3a2oKOr0Se
c/OmWZVizqlePCJrI7ZKRmEKyj++7G8GHZmmvYOr0bglpienwIJkQia+ZvQW9+7fjxNJQbwdTeh/
4cI5H6fTo/7MBwTVKm7EhO6ofQDDHomgrZ4Nl8cVHiJAYwDxbxjY2wsXsfW04M4IQ5A198asv5ex
8XR9LOsmECtBVBBP8qUGqFapTWKYjHn1GB8QyaBSMfAf122sed/czwQydMhMX4Ce46RPbSNCb/PJ
/LQhakG/NjV6dogNM5cBpjoviQrPg6dD9+58WeI+ywXwrpgt47aqnWNpUB+9bzcWf8vK4uyDKpHQ
SQorQBvsprS5y0zjZ8nKjVt+dc7Aqse8QbYGCk3ng+lSM3OqAWZi60vKPmURuXXrbzbTXUmsY9L+
zw4IOed2uNVVZiZgp2Ctr9S7SX7Tq5spQTbPyl3Tua/AsK694u9xQOd2F66t1Q6i2Wi2a3QBmvV5
bHBwWdnBIFFd1p8RSnl/7YWOigPQAiV4blK82LVMRmknuxwxsmN4sUQGF+ijSH+P5MbTe2Xpzgwt
bhAL7YGIPsJQqxflC4qE2gFKgtXt2PBvOU22iMiX7x0VxQn0rHeQUQMNdDGuXkHnXqLjkGh5/q7W
SCbEfe+iE52LePSoQ1ggMrR/mEs8hqH2ABCSfaEtmVOi2GnWM8COLU8MQF8nvsNGN6r/uv4CPi0S
vH/0X3FzLQaXDqKpbYqjA0o9N3bJEtciUATS8Uz6e+84FX5YGHJGlQ8ix4hGqFik2uvgPOlFkDZb
mN+1m+tMYWJxScooAQCvhKFoYn6eT54uwpYG1uhx64YggcITr1b8Fn0l++k21Tecc+X4ciBIj21g
guVnLtMYzKlmXVAIXDjoNESUPNBGIyBatRFFrQQ3p2aWPY0ioyeFUsBMnACLFX0Tev1iqJXfaWRf
8S0vWbU235CzzCk0vhaHZSprqQh7wqCwXiqvblXjM01/xUPrJ6BmXveUlRsTCXLk4SEeBd71nwU+
CbSJ0qrQ4sXQ9JQ9KqV+R+vv1y2srtGJhcUBUqtjE5cOLNBs8BhgExPpno28CK+bWR2IaYJQqDvw
CGMxa13KxnJQBQ4OO35SqXzR041n3bqzg+wEiXuQR51lrr9K8Z/LyoSzy+g5mlWLq1cKhQGDu/YL
Q2p/eKLGkf5S8a5kZbe7PsC1gxhVSCRA59gDqfHzu40ZbR2Z48i8zH7ILLyMxI+0DyJ12jgN105g
HXpC8zBtDTSFczuNWQqipRD8zXR6RPcKX1aWG42AxDnFbkCtLC237pgV6B/wUWBHoy6EBjHIOZzb
LCbBmJjTjmCKfhixPFhp2X+jhX7LO/PI+tbyJiN5tRr6nAopXDNPyKExhHoTlfXBNBo95F0NlSCi
v12f9dnyeVIYVSocLzMxCoJOy/xbw00i0hGlsEagSth6yM7GdcjLXxEoKaPz2icbfry2zPNzG0gc
PAmwCudTAb64mVpNzDyoi7hR/0kp0loT+AYby7w6sBM7i8jPrmmi2JUCsZThrZOPAzuopkSxc8+d
I+EhF/9w9wH0gGzSvHuQeT4fVwrnVSKRIDS3MySToGQBqFjbkI1hrZ02p2bm6T05z4yuy1piY/os
51HQyu3Qp8R2Xq87xdoWQcYAyzT7K/AU50bstC2BzE2ZR+R9lBzLxnBtugemp2NBMv7LxJ0YWyxU
ojZVWxYZTh1Ddev6Vkt3bcE3pu1SmB7aDEBb4Vk2qzgZy3w2tNOgnqPjbKvr1jUT3RUW5BGQ+XGF
zA5aFYWmMABoR4bEzHKPQFjVZMccbb8GdNEZauHW5m+z3mrtuOalCCdBQQf+B4zdhdfgmI9EluBB
xzrqQ5AfO/x3zttdRd7YBC7JkZf+9bVdcyCkPQ3ISaHUhH1/vracKh30GwusbV1m+1otDOBLEnms
9ML6F1OYd0Tvjory1uLUM+BHEXMwuKqZjs4IaUSpvlpUvFwf0QqSHMRCWEFjEYiNX3JjIA9WAtCO
FyszdzRP3oYuPbbDrzH6qQtxsJMOpfFe9aAD+EJSGZhaw31FU93B7LfoW2vBzenWWYw5b+MW3Ruw
dUbI4lEwZ9FmL6nuuvRNG/7lJP1v4ywx/APAdaKIYSomX7m9l/lTo73W/HB9dlfP6xMri2vZckQu
WxNWHPvg8I+RP6AnyCA2Lv+1fTCzTGYsnArZ0oVXGjHqWmmJV1isx77T/1KRFIU12qLPs5KGqAF7
9rgViK5tBQfpBwfQJ6TBllshzSqtbChOHkTxgQN8ToYcvU2frk/gH87K8oo9NTNHdidHdkfqrFcc
mFFQrXzrc3MA0KpNuywYTDq+GGhUF4VgoDPTBfyhL31OnOE7zioBVAeJ0VPOHgrFQ0hAqmdbU7p3
2ZN01hoFTAoNCQD7CccEQqROU9HPcpyc58FqCo5MALFfsihznqQFbvxQRu3XGr8C0T/g574UtS13
XQJ8YxgrxtBB4Qkttt2kg8jUUyOQ6fKxaVvpZVld2Z6mq3koEqmzQAC904a0LSxXTJPutw3ljzyq
pxIA/gJI5Z531KPS5GENkbky7tAFsjUqBpJ30nMHwkeivneajkyuZUn2U+lp+mVUcwj1pBT6xi5a
p+NVJQ2o6LC2jnvPyLhm3eQD1X2NxuqLqAeZHXtjtB5JUjoyQF9mgQqL1IqHXEt7H7rfseUmBvqF
GQWEQdGJUo3eE+5IekxKCAUCT6bTB9SEm0MSNzSU2YDoYDR4pu4M5nSW54wZfRNZjeanfT8UO9J0
VVgaNmdh5nQtJL5SQ9xCtFh+j9Qk6z0hFR4kpsaLjZN0bROeutDimmgmMTVDhu1RQqqqje776Jki
6WPnr9d9daU4h3oYxMWduUUEFMYWhtpMNRIyJxhH+cCqfUKDTA3H+s1GN0qe3Ub0oCv76zZXd+GJ
yUVEI0FSoExBRqSBRjvXakBgE/4U8+nrdTurcwilD+jMQSIDe/58GzptPQ2sgB0UiPcCLRaqOnvL
dOuZ92Jjudan8T9bf/78ZMvLkYmUzKngydoT+1Mdnzoj9Ub7u8GDaQra/ClrtlpJrDwyZnAdlD8g
NYNIwl6c1BAzjRuohyNJ5xzj+rESx0b+iJPvI5ArZjhiw6av2Ocuug+CdulWmp/mX7ri8/o0X57k
51+hnU8zukXZUZfgK4YcDILopRlzn6nSi2Z210eSeulWOfLSgWBxxpzPL3yk3xfjZib6D6ZJx7wc
1H5eK6GR2gcRbZlZSb7CDiI1SF1ZkFxaqgZFYrB4MVW4CYX1YjjDUzokzb5LnBtLTyu31HLhJToe
eV3aHNKqrgMbmLoN17qMLwhk/0ApAowSPVyWIlYTkKk8nTOxadseEcsmu6i0e78blc51phHZWDPR
/v5UmEduYXIJImd8wPmaRgSy5SSH0bIGGPZXnoyu3mAlla9K+X0Y79Ficpy26jary3pi1Dg3qpZR
ETcGHEma0z4j1pcu6cMKvPvr/rqyVzG4uQQBSWP0I1tmPVQ0Dokqo0U+ANJsZXnfOK8loo0STAzA
sYKyPZbRln745Vk025yRNZhS3L0Lly0B13D6Bi7blr+aNvcytBWIQAfbwnytzuGJncVmjKC9M6IW
i7O1vamKz64MiNgIb+ZlOI9uzoey8I0mc3roUWIoXfM0qZUrx60GHluTtXAEW2upmTAMIofAOm6K
Q57aT7S4tdELw73uDKuH18l8zfN5cm6X3M5QYsFgmP2g0J9Ka7mTPOh4ukTkTpDIbTttw+Ta6LCj
ZsF+ABmhRXVu0tHrXgobGWatM/ykfBjTewYUub7V7n3NFU7sLDsNiaTVRzWBnYSwW4uwoAOleypi
//oMbplZerYsBqNXYaZHu28HLUKSsvF5udlobvbcpdvhJKJQoIfIFMKH82kTteApcNbM46kACSgW
kRFqXZ+OwDR2enlEoxTkzOxauQdCbAh0iNB8s0U53Got5Jxd0UDo8+9HDl1BkOR1nMu4i86/iA8O
d1IVmryxBQZCUxatF9ciCnpOfv29pdOxz3Nz4qVUbww8EzB2Oxpeqoj8bKnh02rjWb22F06tLDY2
Ye3ExwgrScWH03GXVGheVz8B7ZCoE0LPLyjb/8O4bCSckAmZg6eFxZinOU80pLjT1I7CrFbNmwoS
nqhtFubGYq2dWjP/DnR8XKQIds+nsGuLDrB1mOp7HUo/1WPKLO/6aFYvFlTD8JRCOA22/WI4SZRn
0H1AnaOWvRvPpKS9pu67IdS7gDiPmpW4Xf/X4BswcokOqXKkuxACLmwqiqOOXCK5DYYAAFmQC5nG
Q2kYgcW6jdW6TBLCFNL0gNChjA+49/kU0typmynVGCqKpTsp/jTELrG+NtqRiRvWvF2fzbVj8tTa
IktIS9FNZQlrCdLGNtvpaoe8SutW6cYMrrCiZlIz/oHkNVC8SyqNMjVFy+Zxjabq22YX6k7ppxBz
7lrFyyjxxfiBPnreWMtjVNAwysYNz1kbKz4AaWQoYs7ecz6zZQkMmkSTB/SBa8Oo/NHbiV9CuFx1
0o01XNvjs3YoiFfOTLEwzy0pQL1ZjgJ5byfTByiVTKJxI0EoyDKtAakya2wfzDQWkLVBeRLPQcSI
//AJYNMhEkJ1evbd80+Asr7NoCk6Q1oeBluEsw5z92jad3p2EDJ1KW029v6a46L8Y9soByKQXhaA
bCuWpC3SypP294kgin0sIabeksSl0o/bv2d64BRV8S6ZfQrlu8VqanXF0ZED9AGtt+vbejTsG7TR
AEBNGlka6MiC7LrObjdxtvMNuLwhQcZFuwngT9GqZnFDmumAgeYU2VcWubou0CDhpXZcyb6Z40Oa
g3X8YFm7qe7C6zt19plLu8imWWh2D+G3hU8Rm/ZGDBUrr1O+K4Z2y5AdYfFWrXLtAEfAjhwFAOo6
GFDnbmNBSlszISDsUS1xm3FXVY8ye7JK5NR2ibVX2ztNC6fU8ARiKfK1VDfinJWCwp9KHjpMzy9u
sLnOP6CaiJo7igqw7a59tj0RDLfk1jow19hHd2gQCEEN9ZYetOe/nd3ZLKAjSAgC1LZ8OYg4Gkqh
G+DY1PYHkIJ7UllHOzG3hjfP3/kqnttZxBjErOy6KWAnQb/7tn6DxubBAvmz1UZcZADMKztt6F/a
FKp1onV5lyJBW7xdH+zl8XT+EYtFNmhJUqGCPGyO+kMfJV5qtEFWGHeKFaMxuh2gZuNXMH/d7KUH
n5udfe8kvhpyDZq6NczmjY6IX3c5oUG5pUC0NbjFPkHKoIsHB1aawrMxDPkG4L+ufxmj70V+G8mt
t83lrXI+qoXDqpWV1wliR68xggQ63YnHnA91S0Bu1YqJFmazBiB4vIslY0Wi4rQD8QYNClS5Q18d
0UN45cv1FfpD7bpwzxMziyUaJ5vi0QkzxnH6QntX/wSMH7H+TfdhHbon/mwhGPmlbO2KyzMVczi/
2gFRmIG5i5gnjWlL0SIGuw88aQMg0pvmN7V8qj0MlUsLXw7Itu2vj3X+zYuhnthcRD5x1+p05LBJ
ZJhnv6XZu3MEkt13yVbK5fJmBEZ3hnCBFw6w8xJ4XCUdLZsWm960jw079smxMR46/q5PT4OxMZdr
jnJqazGsXlOmsa9gywBxNbECHvlGxV1FHK5P39aYFtdvSoy0ssACBlO2ACUadYDqZ2ppYcY612K6
Z/V2cN3ixsjMBUhzEnFfN/E8i/yhin/R4S2dMtfZuoHW/ALhGTgsSF6Bxb/wxYYVqlAo9GFMmrt2
cW+JG+htupDPA8vp+ojWDsRTU4u1kkYhq96CqTw7RNV3lR7M+Nf/ZmKxTKziYFqaMCGIRF3lUeE/
ajxhrhtZXZn/pmyZA3Fa9LWMyOxzaW+gssEaQI5NIH4i23ogTrTVGG7V93TQZKA5DGzNMrdjddxu
0MkF9qT2PmVZjHqA9Bsx3qoFc8dW/7Ccvwd7Yg8jS4unC6KiiwDBQf0mbkQE3Y2qAWIRFwl0XxO/
MF7+YS7B4EKECbznBeQ5rkgDIjAF+ZaJQ4EUJsoMjhJ7fEuMZe2exGmO5wEQEuCQLu7JVBhZ206Y
xHr43vJbIDxcvdpJtJhofNQiidxw9tV9dWJvdqKT27/kLBaahD1t2lfC1TU/7r5ScmT82/UZXFF+
mikRKCaAgWHhub7cwVoqcLJjCsXRuUcugnzke75Pj81N8Ua8VnEhcPWINum/nH6ffyrhhvm1y+zU
/GJX623Sqs5sfgir+x6iGciufha3yi71231SedfNXe49ZFrAdgLjHYAidPQ7n1atVKCOmmatB20J
IGhFd4wmf9Q2TvtVK9AeBqML00qXtSA0rjW1cULqrc720ryz4rdG+orzfn0sf9Dn53eyDplPNJVE
zhbwneULfRRkkiUIXJDyU9w00PDvdkdu9XvtBiqcsVvtWt1VkcJykxt6SH208LlN/XrjEXTpqfgK
dMnF+w64SRCTFlNqOBn6KuO3C6gWTr5C3JKHSfXImw1PnX/oYrgnhuZZP9kSwo4TFBwxXKn/gDJR
OaA/y+fGlG7ZWGwGa1DtTskxGPWpu6s962CH+m7AtKZet+/DeJd4PMh3zEWM4GeBeVB3dmAct95X
K5GljsQLoPkzM2V+OJ+P1RinSKiQjvHi9+YHelZDlO3B2sWu8osGbA/JlCO5GTdg3ivI23Oji62Y
mo5Mtdlo9wPIcp+60765S13j0IbKt+Z+3F+f7LW5Ph3j4rIldq4mygBz2XgHfQZr+FFtIRa25nEZ
BfVc0+p2go13frCP1C2fFJeobnT34aDpU3ckx6f/aVDmIt8hnT7vtNmgNh4y86CrO2Ursru8is6W
yVw8iseyolFUwAR90T8QPvrcTV/Zjm64w5pM6akPXkhHquCU9+O8Poemcgl08TwSFqHxir0QVIcx
7PdvdsDceFe4UbopGapdxi3n41y8rmIrjox2dkcRRF5yZ9x3Yfa1DPC6upXPw77DHqTYi+ohPdz/
lo/aA/ovB+lnBEfd6ry+OReLQ65SWaZHyI9hP/aB7id3Wcgglh86AeTCP9Hq+F3ZZfcvyVF42W7r
7bWS5TmficXJ55ijaebzSow3VhDtbCQnb8eAQDvw1x3wNz9Al3+y987G22ie3+V5i1LSfLuAAAWe
3/kZxJV6VDtiNx5N1V3RlbdNXG1I4a4dAacmFicOZOBUOUtGeSAi7zmP9yl2S92zDXDv2hWFywkk
cZvOPJZFOoDqRYd6KqLRSpjf86REPqWkAJsm5rMQnR0yU9u4SNb2KIQ3KGo6UBbG5Xw+d8YY2ZCH
mN97SOgW8f3kWLthCJLpkAD1CyZymW8cPGsxx4nFZZunqDbVsR/m11H1Hld1IOv028DmHq7DVi55
bWOifeBMvbchlLa8nJBBztNoflCAMXSbx92zVebobVdbr1JEzz10oJCyf7t+rq7ugVOjC1cBgaZu
ShVxIo2nR6DsfKu0f9jZ5Dn024juDnmchmODrVGNypNVtfegSe5U+qYW0LM2hhtm0pDn8fP1z1rx
LGTvQYbUZk7bxfO3MuPGnrIUAqIKgDjHDOqdlPsWHvT2VpVkBfmD3D3qXEj5EHR7Xz5B0FdPdSqO
2DXJ0DgEIq1c8cnAXZ6OYYqHPdUrAobsiLTQ9MzMLLg+1NW9erLqC5euGXDUUYkFIN0URn1zLwX3
qqTeWOhV58JILNRF8XhcPkcA14YyncSRUMpvVgck0Rh7auZZ6uMk9y1V3OujWllAaAHN79SZzgz5
pvON2qnNpGY2RlWUXzudhTapn8rpNxtAijG3VLBXx3ZibHFz1xABpPUAY1ELdReW7/MW5TTPSm7b
7kBQX7s+ttUVOzG3OPYaAPHMpsFUThFQ74MIMkgHy1TZeABsjWpxT/eQcVCGCMeBRIMVRf+OFl+K
+p1kH4N9S5Wf18e0esydjGke88kjYJBO46QtprAqNBfhql93P2PJDgV4Sf+bpcWl2yqsSdX5xW+x
3xXEVxXNzdtXBn2q63bWVwkkREg6oP65LNBDMsCgGXGQWdANF7C/+w7AjaTN99fNrN7mOKv/v5nF
KtXYbSbluAN5l6t+VKVkP4pYD65bWfeF/6wsloelEN61ewzGau8gwhXq9MsgDrzbQRCytr9eN7bu
C2CM2YDTItO/2LvoPDw5kQL/7mwFXebwHgRvTIf4UsK0jUBldVwoEKNaC3QUHvXnbldbkugRmkgh
KQhhIOtZrz+oVNypghoM8cgW2GztVEJaGjhPaBKgeLqcRh31aDPBUc8a082b+wbSdRV/GocvjfHX
Mh+zCDRydIBbgwe3BCQzAyE+9JeQEYmJuR+aGHG0lqU7xs3HAiJSr9fXbM0NISuCIv+MrbloSjqw
qjLKLobOeJMFpRbfj7EMr5tA4g+rsYhcIQyEtqToXAfV/aVUY1bZ5WjmeevZSG7dmFmWfKUx2sGS
TgA0VGh5/soiRQSqHlcHJdXLH11lW96gR9XLwO3kNQKS9SkeWRvkTEEfwSw1kcixlTuhN8N93xHB
XBQnMU1cz+sf0i7bL3khdc9sCf8CHXk78SThihfZlfxUFcV8bsFJv28KJwJ8tUz2ZIjlr7S3Sv1e
RkZyiOkcpxWTav22ZFe1vl4k2oFPUglEPBWHSU1o6XdObka3Rp5kdyZHPcEtZWmiP8bQaaM/ytFC
BwXFQI+x3KocDZ3cNLBmo6k0kgCtt3Tmtipt8YwQiQgK1RoCvCSH30MvnRb9gDPgop2sd3QvEhM7
jESXtxlRyru2KMWrnU/8vVXqN6iqPsLUsJcVA6d+VKdpcDvqQOkr0UqAziJND8HCL771tLO9ifDi
uUd9dB+3DgH+XIPOHpOoGEMiNm14YFi5GLyxVC3IiBV6YGVqdiAF04KCzCx3XdIbeJISsKFpD0oz
1DcmZKsOIzjzA2oOMgHtAvrVP/KoJ/GNUUyFh6/m9k3TWWkV1EZDoTubSM0rJ0y5i5AtwnnBVHQ9
KJp8VoQe+YvRpBmC1xy3F/j27yVvRrdTHCeUQwSpz5pavWsbrfpNgpABBaOiGi3fcGKJPjSgt4TA
B2Tcq/kQv/RT29kvRSH70RtMpn0w0ZV7bkhOPAtikaEgZPyp0hhqQQ3hPCihDPc2Olgzn7DIqgCI
MGBTa8z/R9qXLceNK9v+Ske/cx/Ow43T54FDFatUJZUGa/ALQ5M5gwRn8uvvgnfvNgviLd7u8+Rw
yFYygUQikcNa0ZMKaGFzr4bUekDknftj09ZyYIPkWTlOGESzbOD76qZPpLY5DDIYUvc1ygugs2C4
v4SKoPArLDPQbKAFjZ1dEMuY7DYukeFR+qLbtISoj3EepiCAyAjZC7ko+mWQVv5AgYtjVhM6XjHJ
o+LZlMoGsdMweNA68Fh0g9gcWwVMZBE82b6OCPUDobEOSp/FMmSHaeIaYhP6DTgU7tCTP+2UHgVV
9LPGklcETbxVhwmASaXVAY9b0/rQLTOj23VVimacIR5AuADsgR9K3IWJXXcxwotOHsCDGQ7BQRGE
7F40iv4TrG+xN1oTWN36ovFNNKV9RsIAFL8hMaerlCQBgJk05ZbWkuDEOfLgtgKdNxrtQDAzCWH1
HfPzsWwbeRm+yEmCWlYZl2Z/CgjJ91WQAanHFJvsVu1r676RaXjKFTK+9GM9GhsxVazt1MsB8SdD
qA+RlBm4ANG15OVNqt8CFE1s3d4UMunQiFl5pwkNuZIFPflRaAieMMFkoQyoAvfYw1wtqET11Oz6
+6YnoLQA8Oxen4zRBRp3AnJMyRhX7u2FsQ08jDHQD9RyJBwxyXB+wfWWkWtmDbZr0CGKrjChL2kA
TbxhuZZueLj1vmn0U80qzBHCe7Z2un8bw8IlxREwx2+XHfhC89v5x3CxSi2KZR2m7E7KAAXdPQAq
x02M78OguFMb/ijoOw21QxQgHGsaO15tllp8as1Xg7t/M0nITDKwBH6f7BPSui0FR0MtO1WuYuJN
8lUg0OgZGuJQzsU49tPKArDIhb/AsBnIVlisveZL959AE8Dm4wLTq7c0Qkd2HW0UUn9vs6dCxGR+
1RXonC5CNysj2yqHlUt6IbDCCCtrMsB4PIavOfXBX64MmUEhvqE3GsbjcVT2HdkTVKxXNGVl6C+a
zkSxT5nF84XQTkbTVuAFKqkbW56YUA/5TbsSnbF71OPtEO1beSUWXojmGFU5XpfobVQRdJ8LTTFu
HKCch/AK96A29Y8YifSnSQShITGcskrvhPH1sqILER0GvoH9ARxYvGxVLlaNQkGYshYi4zp2epXa
oRxhOH8XZMB+3F6WtRBjAZrVRG5dQlQPHr1z9ToS1WqpjEgUKO/oSbeNxr0sYMk+5gLY+s42DW4Q
/YQmBLQNjcFdpubXpA+esyQd8VrK6Io4Zm68jWCyCiCwyHugZsdtl6oluMK1CdvV3Vf9Y5Q8hfpK
hnBxyX6J4IkTo1EYS6GHiEEZXH0AatYa+++KEjpnACSY1F6XIaGt3szOb41v/6BGDfRIVMDQug7n
gVni821RJkEb01RCbB1HuW22uOsBMyBI0jORy0MXNbdTFNkl7dc6GpbOE/q8Ue8EZCBm/7gNSpUM
UEiiXDtdLdlB/ibmHmI2IcKMYfYwiCv5hsXrAfcUIL5Z4k3nj6+QD6OAORW4p+/ExShMdlM9SdeI
onbFB23scUXekrVjQgp4NwbGKnCizpeVtLStFXY1ptIDLYDf+yYYV8OaJ1ySgmEDdM0DTx9un5PS
RnjwiQrsIyE3deWMwWBTBSHE32/AU9Dh/EsOd3a10mr6OBWhDdgWxMLw6yk7FAhUMyKuFGyXDhUw
XUCpATQ6JPM4sxiEqteSCGaBcOOQmdNhTNc8+dKpAioVvAJ7LuNBeb43YyeqCBVgCpjdDu1OJxhF
H+IAsC4ovV92ekvsFuhDx9lCGhrQ4Ra3cnhuUEHLLUQl3vCMhw/afK+aLfVUZ7oqwaWm3wcbwzO+
of5uj4Vd7clKEmJR2dkHcOvZW1WaZQb7gAyQ08OekM90DXF7Kc8+0xKTI+cragGfZEgnCBF8hP3U
O+Ze8wYCt2220XfFe/BQn/onUIivNGYsFZ8hF7AZmFtCjorP+2qG2lZEQI2rruzvkw+Olfh7JDnh
7p6KtuznqbPaesKMg79X5iK5DVVALNOnAVQVnW4n+WHr6qcOA6ye5Agvuq/eJXv5WjiJ/loFdzHa
ZpAPyO1ZmFrhC1KyVo6R0gQY7dwOB/kbUkiJG28DH30FWyCIU1B/Vdv+6vGyBS+ex5lU9vPZtT1K
WUuthLG+D6dU1OxAXplaYQb4dUF/qcUMeCZgMju8jUMIqA5A3euukh/kMd5YmNr6uKzJ4hUwX0Dm
TWeSCNHrNFaxgDkYU6+bZ3KIPQGNlRtta+2bbfp0Wd7yyfulGOdmwiiMuwYoFODfq1xd0mwVUDxZ
/3BZygKEjIIz8EsMZ5B4H5eG1EFM4+bXmi061HvGWJO4C+7FzWvtxytqLQyHnQvkPIqqD3HXgQfb
Ud7R0JsfJ9GRe7t9rh/AjaWsqbcU6yPBiHeF+pOFlntjqlohJQaFeaCDv3mut/IL2lmO5o2219bs
Y+k2BawfVpMF+HjEnNtHndTUmoD44SCzdqfcdy46HZtD8mzuojvMobVX5qZ5TbZr/NWLB3sul7NL
zO8paYiSqCO9p170SNx4ADKkPdyhP1tz5Gv1eyLYIihl1yhCFm3HAH64CqQstLzzN6EexzQqQPvg
tIlI/ZqkSFZrzTi6QpQIu6joof5EUQgqFS2HXzXV5H6iYv2t6DFNFuTS4BfKRI5lVYqFd9mw1QW/
MP82zq6byawIcBPgF0jnyACeK4R+c1nEoikj2QvWKbzsWEfj+Y5TMQGzomkgrplU5ACVe4m+9HLk
p3nnlATdBflnWYq3nRatZCuWlftLME8WDXM363jEwgeJtOmNaEOkbLui3KI5/1KOZ2aJdGT+2Ai9
0+/LAyZtkX7BNSl+A1lj+HkQjtNr9kO0lbXi6JI/n62pxfLsMy/bTEUklboGfmYiPjal7IdBvZ0M
9MAZKqhBaeiYVD/VpfpyWd8ldzuXyzmKTKnQ+SNiSXPQsWdvVNgb5bfLIhZXVMUonAR6EQlAgOeq
EToOphFgRXN0FCB/qd3o6CcXny9LWbSNmRTO8NtYUEH6zvYt/jDLXbvWEr8YNbGxOjxOMEv4ZW6f
JKA2jkNETQo4jQECS23jWjxRV3+nG2vX+sNaZWpRIzwxEdezmbOfmbOZSUw6QRhe4Mbo5EehP6Ti
yjle3HpAYmK4jE318tXQCrMEQE+CQm1VoPl4AEjTbTf9fUBuPObQmYs5SLzpkEo73/2+j+AJAc7i
jPVd0Xt0PFXpyqtxURE0aeBdgsyFyBtYKJlN1/S47Oj48y1+HWA2KOnrf2LHMzGchZlTjt/LbnCa
AKEztfPAV/VHMV95eiwel5kYbsGsTERqnt2n4+jn5SE1dq3gpmuPAPaxfPzIGlv+XDOVe3v0VkyA
BQEpsuFMyUGsvmeGa4GBdPCkNeLo5QsTz0agbgFkVuEHcIVM69SeRo3TvpqtRztv2JvEVrbZPnYB
KZ7YZucC3UBZ8W3LR3Ymly317ARJpAKMTMXk7vutcSPc4T13LFqnOTZe4zQvrX/ZBy1uHeNkxDQV
5rh5oGNVbPVBAdCbk0iHeNIcAEvukuojFcqVSvJiUM5gMP6UxG+fhvKOiXsY2zc6bbkx9SutfJLG
p4jsUlIg2bBrktu8tOtwrdNlOe6aieaya0ol9YbYQkkLNJ229RTdS3eA3wht4g+ABnBSwYmO4hUo
mQz78vIu2uxMMndHgtIBx4KkDZDx0F54lzcHpQU03nWeHAa6Nm211M8MSln4LhGthegBYF5nZjxi
EoFnhELP2nDrI4B5USTbT954Mralj5LjUSnt/Ea+u6zjYj3EADwhaj3oBAWQ5rlYpSA01SbYbON2
T/D9dnAf7l6io+VPpxVRi+v5SxRvRElvWmEwQcPyufX0Lb3W3tLP4jjeDJU9btSNdko34vfwJbJX
8wEsrPjifmaieSMae6VomZadK9mWnW+zK+Oa+C/fAgfw4GuGs2yzM3Gc5UgdAFCrn4u6sWzJP3VO
fOxsw1HuMjt0jEN2zN/WGplZWHNJRT6yYgBbBBOWmLq9qYSrVDxVvS3o6AfyLu/j4vXHMpkYRAXA
Cc/rgvdxkidgT3BiC+PaqmT31lsX7S4LWQxGZkI4V5rqVdNaCRyOoAW2NNyhSnlZwNJysa4fEH6J
bHSOswhAUOa5GeJwT6jWNGPkTGF2LAbLCYGOS4xqpQqx5Krn4jiLCBsFo3olxLVJYGdquGmro1Bu
8rXx6MUk31wQZwZyNSRhLGPhho2ySwqb+po9uMMV0LerKzTXad/bK8HvbXI7rJ3vtSVlezrzYCWo
35FRh2h1q72jR6CwJzf1LE+9qUrHulU32TbcTV7gkbXXzJpk3neaVaO0OVbXMl/zaJ8ZD2OG5ge/
XSOgX7L9+epyZmm1vdY3DQRpaE+kxC6irQySnMumuXgVWJKJ2TnW3/F1CrzOW7NhMSwlXigUaIS5
CrOnSt2B9qVNrsQItFBghgBawSGRH4DaGUQr6b6lBZ1/AXPls60UATRu9CyL2eQ32XiPDgIbvSwo
utpWssYtvbSm6OeBO2GFH5PPmBpimk/mgNAwHm9k4YPmG2WtbLomgrNMoao7WWAixkK6JQkSYHqw
AaCrs7JxzGnwPniuCmeHaQeCX9AT4zIFw2n22gpeJXth8UPRjuhAdqPRya2boVsJAxfuVZgJQBuB
GYkQgh9MmoY+Q9wNqVJFbUl664AllOe2Kt0PAVrG281lLRdc2Zk4zpV1RZxl6B3DwzSsTpQQV22S
TYdhWTzuVhZ04RY4E8U5swmvRbPX2Uury72qSfdhrXv/O20406g6wVDGBiK6/GaSnkbp3pzuyT94
MkIRXVfAqY2JZn5ohPbAgipYQDD092jC0eIdWYPFWUqTzWXwYyKS0ASkKXEvj2bmYlLatcLcxmzp
SwMYfzmkHiNxneLBp/F4e3kRl15cZ7K523SU5cHSesgW1eek9Pp0n5V+ET9O1Kujb6HmN8r9SHd9
6ariraKvOMwFb3UmnbNIwMurKgXfKICgVScSPyorstMI7A+F+FiU3YrFrEnjjRJE6FnKXl2tdZKU
T7VLHJMAija/QkfnyrqyL+ccCnKeCN1UDPmrSGuc+2EFoNSdGUAzbUS4TIWDiNJu34QnmkQo8wYv
BUHDaSPdodp1Y6oxg827/AnMZV36Au4mKHJTsKQU2iYDOpNMs5fQ4FZJjiHRNUygxYWdKcs9RXQF
6OAigbJtrF1FQrgpVW2vWJ2dyhlggj7+iWJoPsENC1oYPh0lhlOUEQmKaXSnDqAgRtPi9rKIZYV+
ieB8SxZ3NBAGiJDQFzoYdgl+p4kc0m6bpI+XRS2fQMDb/0cdto+zG1uSI4AKSAi+xj0KZ8FR2tRH
8wOVmBNA0bW96me3a7eqvOieWS+2Di5qNBhyp96ShlTqYshsHlovcUEW4qMNVgjt2EGZ11O2uTt4
+aa0o71+jR8cYLtXyqlea1JZADrA7Tf7EM4B0BRm2Wf4EO0mcx7TKyC+5LojN655wBCVM/qvqVtS
W3gg35RdtBLaL16/M+GcPxDR8RtXGnZ5zPyqd0TlqgkcVfZiclfqdMXVLcWGZ6pyNlUMVWr1BVvz
TekC4GD7DAD9zk9c6066azxgzI3bYOUaXjYuE6g9Mnr7GRXGuXFhdWkvixmuL123a4wbFTrrh55s
8CYfMw2EJ5jKk/XQ0+PQySQZ2N+p22rvmKxbeRcuHqnZl3A7HUXSUE8de0dhhqw/qhZASlVMSldu
v0YktGxVM1ncxsZmmZbSCK3VPTkcUZXpTsmp8fUHPKRSW7cVJ960H4J7m2B29/JxXlOT22VR7sEP
EEG0YKBrQcccSpO6FSDdk+4z6tU1o1oo3wI48Nf+cs6jTEhsaiXEjcLTEGl2S3eV4ecBMK7UB0s/
AVbDjumKjotxpAlaKCDsodzADz0Kk6y3RQWhAWCWR6TrTb28BbqEVKyhYbPP/3KHzSSxL5n5Rk2j
wJxSISlE4SkGhAUYRkRjxQ0sCwHSCii2TEymcLdXbNZNqol54/QNQmEQPCe1uYnE2r1sGV/FABQE
M5RovsJYlPJzQGamS1AGSRhkaOA1wECFBs3J9CpQetlRp60UBhZSgxCFMQNGhIists7Zfy71Qmwo
FQppjX6Mww8ra/ey2G7FKPWS9IehJY4A9mVDbneFuMYI+vVu+Ql+AvQiwC9irpudkJmeppQAUpJC
eDkmmzjR7tJu+tt1nHMRXGgjJ0MiFhMad1s93Rho/RazzC2icsXOFwLzczmcZSgEu/SzQTjJDkr0
rUen5qDf1rKb0r0eJU4mPgvhGtTa19PFhLJamw6cEdAjna8foRb62eoGnZQt+tfyYEOSdmsUsi2Y
a8mCNVGcT241fRxDFaIiU/eGYcStwPrYrRt0oa/kmL7etUwrDM6ZOhzWFzp1DGJZXahhy4TMyZPH
hmxIV9uB8a3K3zRzLa5YVuyXNM5vVGFaq4gqUP+XjrpZgaBkZ0WxnWorruOrtz/XirN1ZBREIxuh
1Rjm6Irv7bj8YYn1foieOmGN4G1NKc7qi6igclZAKaHxYjB5pMZbE/Q39ZrZM6s+d7rnSnFWL5O4
YTw5eFiPseXSMEjRP9zcNkb/HMr9dTv26C8f1ekq0xO0HFz2kovCgfiLiiOLTvm+8g7pJlHKIVwD
U48ACsbhXah3Vh7bRX2flT/CtcTgQlwGdX9J5J3lpEmoF7U9mlReAYa9lz0V6KF3pTduyB1FBAwP
vRWv1p5MC5WGc7FcoBCipqKZJRP7iP7lyBX8AKBF/aP6mW+JPwJFunWqH7i+tZWTuHgPwbUwyAIJ
dSPOv6CZOi5QaGeDmEdLasD1645GtXLZLdQdod5MCuda0AseK1INKUm11QAVHSKDZjjo5ndFoP6H
hReOW5pYNryo1T1ctqHFgzKTzV1/JDe6GJMD6Axs1KsxgxCRHkAWtq1i3b8satEBzERxu5ijQTsp
Q4giQr8V8mkrj2jQzU2n0DMbNv7tsri1vWM/n92tQxmUbUYgTrJeSum2ADfp6uDA2upxvlPLrLGK
RrZ6FTi3ytu88UNjb04rB31RFZCqAA4ak5BfEiQAz20ioE3BdZKrTHCr8j1aG6Nevr/Z9IPMgrsv
uBUUieLclBGKaM2TZKK235d4bkwvk1AfNUv2uql8JhLy8GsMCYu33Uww56pjtPqRgt12sbKpLeoU
ExxJA8AHBOY60myJrq0gQy0a4kwi57QxKIh+N5Pdr2KJupFsbBLzZQi6W4kKTq6KK30FzK6/3BG/
xH2ZzSFiFHXsgk0awSnbEFw/0xpt1ZoMzlGRCpPZOUbCHBW7hnA2sMVRXGs5WbT2mSKcn8IjUVNb
NnbWtqUbd6LmBLLpTYaEmAG0FpeP70KfCbwimgQMk8Egoy/y/PzSmkqjPGLZMAlRTNu4OCXBS1Af
1PChUVRwDT/J2q5NTmW0q6OXFeFsvb7u2S/h3MEGqlJB4hbC1QzzqleqfAz1Jy3xwXeSZfcRPUga
+mtWbpvF+5zNR6iociAc4jSeaAmmxhhCQc+DF6q0xdy+28uyV2pA1geLTmkkjpiv9g0sKjuTyyk7
1JE56CxYmuLDNMZ49QP3OTBHbygejTp3pPGRRK1TmI8aoDf+yUrPhHNhYVtnijGxEL4B05mgHgty
bWjvY4KBAmPfGlsauGHlB8btZbmLtjwTy3kdIZxCK+ogVpC9OjFvKebqtYBuJOPxsqBF3z0TxDkb
zPz0FTCm8W4wot2IF5ApkI2aWitXxIo+P9377LZLGi0ZSo2JGazApv3wFCkTRn1RK2vXmjCW38y/
dPr585mwKFXDMqUQlsg/pNIbALgQ7gIMuFPBAjjDRmw3Q213OCOX13I5EGRDNiJrIQLZ77lPKHL0
KhkhIt4GbR9hFzjpELpqImxNJQeZWuHLGcbwu2qniomnYqGFybjPAAKfWY+j8lnm7W7li5bPzq8v
4nxiWeVA4K46PACQ1gEga3fTZQ6h0V4Dg5ehbIUaBMmNZ4UrwdTPQtcXDzVbCi5wA7mzqhETSzHR
lypUto2ONv1Bv9FH1SlywyuRoZaS2yYf9505AIJK3GlRDkDHeyBzAPY/eKD6W2++sKlwsZVhJtG+
M9LERtP5timkzzqrvDAEcEQhgeO3JokNEimnp8bd5SVcvI1ninBhIeYjU+ADQpGsw/TSLkzeqSzZ
quiGw7iyW8sO9tdmcQ62CkAvFbAHE5WvGvm+DoatWN5KzY2KN4Vg2LLxcFm35cP/SyDnWcNKzHS1
h3WUamDj0Pu1CASNYfAui/l/HMhfcngnSlRQPKEizjoZTMOjphMW4LkXnb7apamTt63bTTbKB9sV
wczKzq0QTMOAg2EtrwZDWTw/kKUFCihZRABcxoc6wAiYutdh8Xi+tMlbilzMkDgdOQy5W2GcN+hX
nOvCgxTy2ZwMkM8WcGYFHfDBCnsZhhQp5BpJmU0qXqnA1QqoCZ760TGKE2bxK1B1TzWKeoqbRTfi
SDaXF+KrEZ9/B3edgE4YEEcU3xE1U7lBRqC3kyESXZVUNwFwdmwiG+OKzK/GBZmg3kKCCbDeqEyd
r30/yRjVYXjCrXWdqX5IH9I15E722V+2lzWHapjzY8yO5yK6qZZMQOUgN4RSyNiFW/TOe60JUB4p
kl0rONQRusMvL+WSWkC4xuA/4KeBH8yZlID+D7FXodYwXuvA68jHDaCGLsv4Gi7jBpnJ4M7loFuh
HLKxW7TEmQLMJsn+l1pwKxePNAsGtjl55HRILI/XNHu+rAT7SH5z5kpwNtciM2AJAkQYBDSLrZ0F
nh4emnqlS2pNDBfA9Kwfhx0zZ6BHZfgo+qcgvzWVlTz88o5YgJgAxxsud05KPup9OGbYkVbu7Sbc
pM3Kli+r8ZcAnrUgiEcT1NgQUI73VbXNjccouJe7NcKor1cMLEvWMWSNuRzgunGHMjRiEAqw1Qq6
UClscMzB8U5loH3oSUueQk1IPya1bB6mIEENqs7SYOUVsVCwxicA4l9ErkA1vsyUT4kum+OETqkK
iPR0G+zC71po15qT77zsUXOIo19fTR/KveH2z6aNTDbmXQEGd9k6F8qp7DNUE8wN7H7gQeQVChA4
kBGisJi58n5w4+/6S7sBabudH9LCJp71IPz96Z5zmfK5vzKFTo2oheYKXEd69yCv0UIs+qaZTtzu
Vo2QACsLvz9SDlXp69Y3K3Evr9uaCHZQZrF1Hlu9oJoQoZvXgrYLzdRW10iYF88C2BTBvqOwhA93
2DozBk5bAhk5rTAS/Irn5VAAnsrcXNZlSQ5AXDCmBGovdijOdRHTdoCVszp2BwJ5c0q7+ywwo95p
zVZ+G9KoKFasbukeRqoWrElgjATuM7d6SCekSlOh0c3KAPnd/gh1DC0VsHqjszV1eLqs35LTUuV/
Y9xrOsYLzvVDEYf2CqMOUIdim5s6Xj1rVd1FhWRcwcA2hOHxY6EG0F2VXMcNLMmDS3QPuIB2BYoC
5V1t7i9r83Pb+QtFxyAeQHqBhvJ1u+oyybK6YUPHlt88y0fFHUBF/Nxfp2i+teV3EIJvpmvd/kaO
+s14Gm9eAPThW75hAxMasBKXv2dpdeefwx1m2oP2MyrxOWwThwADOOPjZQkLkBhA3pxpzJ3nuMgV
OWggQtlo18Gx2IqnxjV84zrfty+C2+3Lo25nW6D7+fkBZL+Bf/kDlg7IXD5nro1cU9RwIJ+h5WXZ
wYyvg0JwCzy0/r4gAHHCWHEsAMjJWSpJ1F4s2ASzHEYOGh9y0a7R3pGru8tyFr2XBgGqxZoEDO7E
DwbNx3oykEWOvpsd0A2DzB7128tCls4EiuV/CeEMQ48MgTZMiAqnEp+m/j7rHvESsVv0BF8WtWSD
c1GcgRRhIGWTClFmcNCtzCNtvrIzbOX5QzeXwJlAAJKcUuggoVef89gf4hvEilL5rQaAR/Jc9Cvt
AEsRPRwyG3NDmCXzjI/NUFdFogEzJCseiJLagqzYVfQRle+q8T0mK+awuHwzabxygZX1yAmhPj/6
GIQWypVM/uLigaYXzhHFEYzWnjvgFGAFfdjB3WvdUxMeFPE6LZFvsV4MdOiODu3fL5vDonnPQiv2
89nlTDpxzE0WWiWd6lEkvuEyPcAortyba2KY25iJqYzcyvsSYjJtB4RO8I4iUlx7Zy3tzfxy5k7R
RJVQCHP02JH+qSv3ovXt8lot+bb57+eOzpRKZd6xGR2p9svuRw++cGvcdvla6WPJG2C8CdcW8gAM
m+58sUZJSkQgeAMFZ3ClPrI12e/EndnXeBCtuOulfZmL4sxZiAiA9yj2pVSQ3pxSV4meqBm7lxdu
TQr7+Wz3hU5vgFsMKaa4zyXwv6dPOuZj/okQoK0B2Qq43Tzv9NTKlt5YTBX5I6COocpOE63N+Cya
AKbn/iOEe6FWITqrgD2DoZcmsycldnUZjSWpZEftw2V1FiUZjCODlUh1i3MEcolsdyIh0jTQJ6kG
N8ngB6KH8efLYhaqpAx7DOM7eN/pBgLN870Z0jGWY9QrnM5QHaoZj4lq2KoyVehfrO0JWaYx17Yo
XW70Wni+LHzpwM5lc9Znjo1S9AGqwDKZnFarTpMlrbzCl/wp8Kswk6Uix27w0WYYTRGBvbAenRAu
pyWdq9ah7AJUGW1whWbsmipIXdmsnojatyuF0iXDx2sRBqMgpsbb5HxxO0MOjCnGbWEkiBzCwulL
8xCYzcoDeclWGJqbimEsAIfz4AltJgC0dEBIrQeenGFWtSvcBpR7Ft1c3rBFfX4JMsVzfehY9FHJ
YndFrKXelqqgucfsVC8iyZHjRFyWtmybM3Fc7IUUfcG4laAXQHvSWLSzBNBfAy55YKHaSQwuaSty
jeGmLae1OGkprEAiknFQSEgVGtzWKUQKpAHdoU6APKxq3ZUlAF9beohS2VWljwZogJe1XfL684ce
J9Cw2kFtCPP6Wg8kmSYKnVCLiS9T+ZR0qJ7SldO30KXD3goA/TcYoi2u3PPdTDL0H9Z9h+kfBa2M
OOnpSAC1qe5jHeByOcK1tklsORY9mn2iJ8QVi3at33FxjwE6j29Algx5Fc7PZYE0UfUnGELa7gNM
WOW6aSdVu2nl0R6ANtyNpyTKXSn6uLzeS7Y8F8y5chTjKVI8yOYMIQH4tk8EajfDSri4dDKBhahJ
IMPEiMwXdIASCIG6jpBBMLZTsBWTram/adPaTjLb4ENudBWAnhecNzpmCc93Mm17VW0ZzoMUnnRM
qxSj6MRp5ndSvUPXvR9r471evqQSmEdCEEpSaS+TtYGKRV3R1I6ZDlNE/ypzxfNbXpBlBqnLOqnB
XK17SRHaeeUBs/Dyxi2dTGBi/0cOn/cciFiDqYUgZCXJnRInHpXK71Mgup0cAkv1Y4zX2vWWLhG0
2YOuCrOa6MrlNFOnPOukoUTLe6wkLi7H3K8KvAOTITgpSnEcejAFyIUQOABSLP52lyl6xjHshOyn
iGcV74jGIa+Taizwotfekv7U5Z9T7wz1BqDTf39dTQUIrhjoZY2WnJaxNAhhKuPprptPZb1Lkpc6
fk/Ll1Z8D+4ui1oo70EpVZVBbgocUvx5bitJT9oRbg4ripRy221G1LT6jRTdSBoIfzYmhvtL+Ule
e5oupnDncrmIY0hTRRC7mg08bj4G51bw62pjfr8THs3Ki2uvelzxMkte3dQMDN8wPk4U9M4V1acM
1Ri5ReibTY6pHVSAgkmvYvItGlbsZOn4zSVx/izT+sKMmSTEebYl26X42qeOGqwEVAtdTNi6mUac
mYSDoQwmk0MadMpKfmdnNtkrtw0y8i490cDRHi5by4pmP6+QmWMJ+uTPNYyREWmCm6p4KkARYOVr
Vrm4WXhySZpmykAy5uKNqTaKTi0GhoSgOyDze9gUjqrY5o30PbyfnGRLTyUel/b0clnBpasI2cm/
5MrnRtJkoGgozB5WWb+FoFoIj6G1uSxCZr+DvyLmMrgT14mZUqQCZHQb8DTJj3QfuMPO3NVucF88
SL0LYCUHxCVu+Jo5V2iad/7Js3b+BdzZyxJDUIQMqzvJ8imdxE2ZT46Oho7JPHW02v1U+L/eh/8T
fhanf6tW/89/4+/vRTlWcYiWo/O//s9N+Ul+O2Wv75/1f7P/+Nc/5P7d9rO4fs2//qOz/4Nf/qdw
97V5PfuLR5q4GW/bz2q8+6zbrPn5+/GZ7F/+//7wt8+fv+VhLD//+P29aEnDflsYF+T3P3+0+/jj
d8nE6fiv+e//84dMgT9+P8XN+2tckd92dfZKPuov//XztW7++F0A8v2/WMiFu0xE4AUQ999/6z//
/SNF/BdqbCqenrIM2EoL+0QKdHThv8nKv9AkpaMIht5x0MuzYmCNoO/nz7R/iRgxBNolusuB0CL/
/p+vPNusX5v3G1KLpyImTf3H7+dHXrNMFEyBOIxrT0MxVuLTYLrVgLalJdO1NhSCh24PW6xCYEcN
ceoCuH8N5owLhZk8EEMDglsBdg2SiT+ZT2cuplJz0J9YEcCFSZzZYoQmSTkuIqfu9GuQiHwXpazY
gB0l2QrBKc8x+EORZaTyGqn5zyzFr2OKD8HsDwN0Ai6YZBkYlzl3BcWU601fF8V1qUQ2neTJDkiM
lrd8iK5o/VrnJNgCTL63CzUy/KrSfoQ1sAnQau2qQ6tdE6O+bQuLbHOlfzCKOraHXJXuZDXwG4xN
bdBFQ11aKZXXNaKCV2IX76YXWcdQKIn7YiU3i4mvM7cDfRgpJSJgDAoCR87kfXep0SjXBiof0TXA
EvWV3Y42sG31BCwhG1Xet6KvZns13YXNpmr8rL6NwT5zsspd0qKH3tcER/8s9jmKRNW2Ll9r9OfK
XoVZrBQpg2uapnZ9BBpVcUjAeEucrLFrwSaGHaqu5oU7nboKBu7Uu9yyq5CRmetkI3+g6JQKGz2y
p2sAwZTEj56k79kIfpVtXO+l8Yj0UU93BSYxbizyqAvoxiveibTXdTAF7IzB04gb+ECJM0pHA3BD
54LdUsq3rblVqk0euWhSnAzX6N1B22S6PcaoTTiR5cSxW961pwoJFdPObstvxovyAuSDMbSNk9Xb
SIdgzCWvn1KQX2A6O3ClxBYO3UbfvoVou7PR1iU9FbfCk2Xa4CoUUaTLN4HgjfX70HidjFm446SA
MjqubNzGnermV6UbfKeiD2qiFOULMJjl27GyNcmWj8kRMJuucY8WK6W1g8/a2KBCC1K94ip8w65p
9zW0QqOw4dD8/zJ3ZktyG0m6fiKMAQist0BmoopFFimSokTdwCRKwr7vePr5orrnTCUSnbDS3Bya
jNbWJZUjIjw8fPn9d8/+KjwrCAMjiAM5xvxD8ssancLlYW0kbZH7cfp2CT+474cnpv7anvm1euov
+fv5VxcE3IeSiD06jdEp+mOdPIem9/ZiPoafc8q1KdwP/lx/oM18ngPxiWZPUgwuU0W97KP7PQ+U
9+v34o/yg2MGRX1KZz+64HAH099QM4U/5e8n333vPsZn9dSN0HXVvy3MCp+/RT7THX3rzBofM+4U
01/PgAKZx1AVfv13+rc7e9BiAxpQH0fHN9+1XnSpnuis4PKtn9IPRnViQ7+Xgeknj01/qlN/uGh+
9mf2WP26QFn82Xm/Bu6H8Tw9un+Nz/mz+xMdSwoE/s/r71xbUIfCayjXtl7ySTuXP5U/GZnvDqfZ
8JLMTw1PTL6l+rXpv/0N/JD8aKuu+ru/+wLKl/JL3/71V//h93r7b/7/+AzKiOI/P4OP5Z9V+VeX
/H71/sn/5l/vH67WfwHloA0XIBjhh6xz/+v5c3nFNIwvQBOeHwqpGLR/v37mf72M/+PFVKnUaarN
w/g/j5/G72OynZwWySNoQhj+ltdPutD/+wjYDq1BMFvIVkkV0Aut1tePgNk6RmgOrnkpir53oDeP
mDaor+6UP001RYhLp8Tq/Az6MSkemhgAve/0ebT+S32uPKjXj/AmN/Ov78A3kHGLgKdh24wa2yoQ
7HAwLqPIbT2Is2oqnxlSl82emzTq30tZ8DY1YZ//WIXLB5lLAqFj3sRfXp3ev92D119y7Q7wITYJ
VAnsIIxiZ/AtrlILsx65XTN3xoUpNz8UVVd/5GY2fVfKXjuTyJ0PFn6z/4iThCYueCPYiKVz9DqT
QQ+IAlvYbFzi3tafs9Q2nmK9WRNvUmPxrKjz6PpZpqx/2CUTGi0jdH66v17pCl8pgPwAmZE3DNLW
ti3345U70ulxbjXGZFyMLncvNHDnn40IM/wPpMjOKEfwSmtSn19LsUUJh/Wksau5DKks4HZR3qcH
AeO1B/Bydjg0uFRCZzeBd15LqVDeKGKGxYWBg927Se2gIgVEzDSz/ijCuN02giiAsy4BHC029kZN
Ojdd1opU+IUMVPZktp31lKRq8vX+tt0uiL1yTFxoi3yb2NKLl5PGbLxWGaEWT5k5VkFJ0CsGWOAh
y7/fF3WzIFik5TQsqNot/tk2WjWg1WHF7ZRLtgBAVqusoCZY2959KTcLcjkaSkyEAwYOv7XJHIjV
XUyTEV+XbkmUCt+qYXj42jn4v0viHE2KuF2TSVGTzlMYAgDhvoD9Xul2lCaOO1paeAE9aAAlbaJq
8gX0fD/fX9WeHIZjk9uWTcM3TATjzHjuYWjDS+3GwDtVol7byNRf/m9SNnvX2mYTMfAmvAxKA58C
wP/L2KRHle3tCfEO2HLXLIwREDCxkdLEqdDHrJwuzEJcPkRjNvrDapTforitH+8vaEcUwZdhotsG
uORtk1paRkWWtv106cKC/otIyRtGvw3qr4QY5dGFfaGpfW3oWBioDRJKNkdEuCMP8ZUyFIXdx7HK
uMqSYirdknGFMxfbjFTNBPHfN8Nq1fQk/zLepUUc6k9GV5sMfJ3ytvBFPGji5HTrpHpJqA44ct1a
/2IY4zCSWajL4VtCLNV86ZwMD9vuM0DFhZY1i2eYU72ehZ3XP1WFkjin1nDr/rFv7OS7ppfdFBi9
oToELEM7X6Zi1conBnS6IUCjzgrW2HSHoLYnrXiE6a4HHZ+Nats8LHpWftPVsX1vaW3Ze3kvlPkg
qtq+ho4KbTSxNxBUGOZpKbzeNEYhsqiYgQ2LnRPfrfNzutR/hgxJt+OjiVG36oAgsrS8u9DIg3+6
ljUMoZ5GhTpdYDXHiZ0FcWaT4FenBFr3NU/+qmtdQBTIf2aWEfwj8FrUAsNFGenGdMkaTXkae7Y5
HJv1UpYtI39qp3pSmD/2+b7QnfXh7fEyCTl48MWne62AQmjNXMXdcrEyRT0n0VBBCWdAKmIPNZxt
bxcm0ZX8ceV4bP16hV3UlTFbPF+WYh78OZzmR7kPnhhS5/RmUdBsyNEuWHX5uG9EZaRxoiZaLovi
EqnVRfbdmubiYco78dt9UVLdNucm4GtgSUwJgNBvUxRWw2gUYz3PF8VMp5NLy/27erLXh6Qs9PeV
qsy/uKBj4TJcGHtyX/TO6TH1kKohB+/gl28c5ZQhrrZTlPOlLVIV8EqV1pSeumZZ/RHA0RGF4K04
roJ8/FkvQLOtuMZxW70aRvUCYaN+FrH1E2zR4lRkZXG+v7Dt40W1CSA9eEBZOoRoaXPFLSdJMit0
14s+mH92vQntqbK8jd0SunIphIVg7smz3agjDj+AmaVSL1XC0NKmtfoHd6AtNlKHo+bU3fW8ErW5
21Vn1VGyFOR8R41Y34nrYIbD6M3qwILwZCQCyHVsa+M24wMUTMJ01su6FI0nzH4I8rhm3nZsHWW2
dhZEQQ47TIzIdB+ZlX1tN7paSVetSdQLoyYEIEpr8WrjkFrx1tLLojgpWl59HIAtN6jbKr3aYS8v
jD+Gl3m0JqF7Za0mf7Ta0p3Fsipvw2q9KAWT9FwGZNClTh+cXPirF5mXy1KLxlIvTqf/HClJ/2Tn
8W+63f07Qf8fo8udy0SIi8f5Uh4nDLkWZAKrjbJyUC9WmSxfxyUa3sG/HgeLHR/NUt4RhTMDZp/g
kXjO3NwmQ0xptq46ZPVRGroPUWzXejCbfWt7lRDh/PDmy0vMSHcAc8foMTM3BhEWaKUqKnPFJ3Rn
v2mb7/3EbPX7QnZU40rI1vQ5qp4IZ8VCaPGUeW7VMJg7nhm7uKxfRZuVp/vyNqXTF8VAoETsA7jm
0DabWHb12rS2vl5a0bU5ael8ms6hOa6z12ixNfiiKE1Sevmgc/dq07Ihuo7rzLftJv8SampGFyNT
588qBxX+thht/cZoCb+I/xRvX0azJtida41aRAT3H47dpUunmDRu/StTk8XBvt9efH67zEKAzqXf
buuKt0pUAzfO5ovhqM1vRWiHX/m/kgMp4vZ4sS0Sbs6CYJh5+fmra6gtRpOpcTRd2tKJxnNFZVeB
OTat1udZH4zVG+OimoK67orqoVpqq6IldWw+tGqr6J+iKqvz58JugUT6gyLa8SnKqqb1lFJOV5yH
iCZHqzWN4jzQAGn5buHU82PKCS4Polxn89RbaqIHrTDrL5lq9B9VUgNawVDo2P2awdypq1485eX8
LoWfuDytapaMf+ot0G/HK7Km/UGAUQsvwbqNHo5I+tkcgBccvJO3N1tCpmRnGm4wY+o3ZjjqlqHK
bQM3x6FkI6KQ3GxiuL4OkuNA1O3B44sR9GPuacwFaX6tXXVjKxj8Zrq4VTkHy0KivTET88BFvMm5
AfUAPCOrb3CCw826eSn1ykijehDjpbPTP4ppnf/Up664WJGrwLS+1u+jgVpH11crRA+z/rFUy8OP
uN1VWQQj3oSPgK9QN1d9ssWQRXVDpXimGhal7vBLPNp0xFhhcoCQvN1V0pykOGn3pdIotvWhzHKb
ouhKqhuGLPJVOMLwWCwHxmtnQbxlPMWMiaVG9VL+e3WbDNEqDOZiQUQzpZeaq/55XYln9LTRD2AY
+6KYx4V5ACp0g/hSsq6P6g5R6Zh/jiAT9mQk+11Vprc11kmLzN5Zuo6FYNoA53WtkY4N02Od1OOl
6ZIuqKyl+LVmjuuzFWmUy+6b/9vgTMoymYUJYtBwxUaWOqdO6JogdRrXPScaDKqZ88UFjGHGeuXZ
oMgPBO7tozR8wNqkB7SFtK22PSyuJQVWanQi4qVVRTXmh5IA683aQX6NbCEJZsw69ebrfWwSo1lK
TR8vfRwyZCqnRliYUF8U9bxe7m+jy6+6jpUYj81suBceRJu7dS3Kbe0hrhtGVav0FCneZLZNc57x
VBtPHZpG8XhzKuGl+pI8L9rq6D6ddOvyxpQsfe86jehccsbd4uZvvmLtDUPRHb5CNKsGMY6yrh5g
7P4xtqfxYHOlYmxXTDYbADsXHJd+ozgWEM5+KlVxsXtWU4hc81QFJtL7+3qrLbQTuhIsQAoB2yx/
/uqClx1tfkpS6xfoy766Q94+0NmQePgzUXBf0t565Ixg9u2FAXcTWC9mH9ft3OuXmeG9n3KLLuQo
d5IDPdmRAmmznLrM8HYGcW7eNa0UjmImrUKFXJTMtjH1QGaK31hmIHkENp4tkxhncTP0OLGZLwpT
XhRQ6KGLRef91z0ml0zVwabdHg9TX/GIUTmaWkhqXx+PWdRuFptRHIDoTt5ZrZGeB/56stbwbUMF
pFFEFHEFhTPawUiSXYsyskaEi7JGgWhK3aA3fsA7UDpG3HiAeLRvw6QNSbAYxeEib89MFv/kqw10
jHLHxu1XZiZXG0x9DVJ8NgrMZQNqvayX6q26QfKPVaKAHBmZq80Ks5gnLlsL/VIxjfG8rMyNtkNn
PPBAb1bDg0xGVgdm+4J63UgZIRJI7I4MRDlbjt8bE1PbiLkPUpk39lBDDKRkVLtkqW1bHMKldOO0
VOdL12X96CvMRHA8S+3V0p+KdMweSTi6yl+9bpSWX+f6oHmz6a6HfT03zxvfIV68Azkei6LwtdaM
NV0gIzS1l84o3lPmNU+TaX3IXe3TVOZMIXe7o3alnf01MFkgnCRGBl9rI5GIv18sEgigKZtgXJzp
0s8iOmgnvJFi4QUA8Sc9J6+EvZFilaNWWmppBUPB6LvSbrgR0/S27j7uHFJQEm4dC5HQyeu1JBX7
V7irGdTDEnttIlmV9PbPMqfz9771ledw9ZogiSYlmeQhw4M/fi1pKhqtKBdq0Xahwz/hhL/QHlL5
6Ro5B5opd2YricQbjQn8RUS5scCNErc6HbgiiCswu/lcJQB5bOpvRbp8KRTTehLq0ryf6+rN2QrW
6MhYg5I3xn/rI9RDl45zVYlA76ycwCZyHsalKE9D2ocH2ykXcbNIxq7iz8klmptFguNdxaAiKp60
7MPi0shTUVP6OVaa/J0FYf+P+8e3o44E6abGlvLswC9wfXz9OpVGajYicITSn6yxK85iNqsD07UZ
pvaijxhgMgzUTqnib8evdNE8hrogx9OHSpv6Vp3Z6nlxGtBnjHpahLdMZYz3ldduflGjxnxeGdTy
y5oYVfFoF4XueFjYNfE1oAA/qqkpIn8xVLgdZj0zh49m3o1HmIMdzZYuDOaQeB/bvgkvTRGOBmVY
HR7ZuQ/qMI/PcahGT2ZnOAeu9d4p0FMob6ssKm+D5sVNUUBQjUGoDDnogoXhCEqmPt4/670FkT4k
h41RoHthE8jaetbpmtMYJGI0Gmwi8HelSeIoYfTIwz8QJc0bt4YOi62V64iIi0SrjcAd9fKUi6wG
zCiUYHKnt4arZC24JjIPhgNN/udageOxbedQL4wgr6z1XWMkhp/lWnHgl+1tHQAksgA4gPjNGylp
VsRYWUUExjIxRmeyHc9U4/DkxrlyYOY2cP5/3RWcc1xz4mLV3FZvlm7oJrdLjSCtrP4yTZZ77tdF
OxuR1p11bS6flExU761uTb+mVbt8rOOpOtkKZk8R5uoRmBlvt0ok73mI2WNcHGNzFZhctEQhblZQ
lV3y0TBn63uuNPMDz0zkl6vSHzySO1ZQFgvYaEv2vqgbx63Uc63JosQMtMyFWG0tnwdbOQ2JVp3S
JPnzvq7uXT7aejk/MvpyAs+1BrmDOyijEplBTE2MInssPvcpvGP3pexpEEhtPBUDKPfNu59kU7lG
JBGDxGyL53E1u1NN1vZBGSPtQNTOgmgXwsuAuUvjf20e/8gtx3oZEWXnvRUUSo7ulMI6iCBuHDRm
QgNUf2mGdhleKr/iVYBnQORiKjPWpMygK6/saT4bcVJ8XUVRPVaxUT+lVnVU79vxAWQdRMYUVKSJ
kq6FminjNSoa+II5W1Mgp7AE/zHwKZ2nTnPbPqa5A8XrvOjh76qdvq0r5OVmEpK5PJg2uWAae6+l
V+bspIC38d30nkx7HddfCksBeGvHRzNd5K/a+AG0uEqsjIkJAA10LWqu2hX0AwvlNB3z3DXA0P2s
pxz/VAHVYXxkFhqz16b68Mkxpm4OmnrMost9pd3dbrqzbCIO4htH/vzVGcdVWfXVolmBtdTAutM8
HPJTlq/xB1ULp8pr7Wb4jJNen+y5FAfCd24MeHsV4gBZySbDdS0cEGOTKnZtByMcNkHX1tODqljW
RaEN/3x/nXs35rWojS5349iTq+vsYChby1fXGa7SCJTx26UwPMcWZA9wI7eBcDKtI03MsRXYYbo8
GFruPuqp7vr/QAo+BH8gRSBWvN42uL3Kzsk5M7cwlsdOpL/KtNXB5d/bMFz+/ydEnt0rxZjEardL
PVuBGQvjoprzF3V1ooNT2bMwzJ3nFZDQW2vbVioWMKaGxPZkExPDGZ3uLVnznqxY7EVT8rsxZEcT
OfeW5RL+Ojy+oDC3t05PnaRtS4IzcMDJL+T2s/cTFawjwq09zZYzZQDQUsC7SbGXSkzXapIjJrHn
dxZRNI0locKQo0p/8yXi9QQdLdM8LrP5NgcVlaKwFxWdKxOcCYnoPRXkrbx1fdsYQGkcJdxD8noR
TJD125hmpkbOc5EpZpDoU3O2SkU5LVpjn/qmPCoeSON3bRwRBesfWHEeIQLCa+3LhbamMy95sExW
9/PMXfPjVQtPw6Dpl9Dqkzc7zshDEoaQHqAb9HdetQ5d1MiLMrX/LCuEJ4Ds0/MIIvhA52818KWS
RQsYXb/kyzaelk1YWeRFhWqkefygNrUiaeaOGNF3pbiwXxCJsbLtzbLXWm27lQWlUbY8DGoxfmim
KT8ovNy+YeQ4aCiWZBvAkbZV9zRVBdyuphVoq6BnM7ZVv4dKKSjTZLrk0yj8Caoov2sn/WHSSDbd
N4R7WkIp5l/ICTJwchNe2Si7p3mutCdsVD5pfgmckE6eofkQJmETOEsWHjjut4+lyyWjR9WC1USl
f+1aXtUWVSX78ALTaYHwzJVa5aDyo+zPdiRvdQLu4PwESi987qg6HNmUW2MppQNiA2Zg4qtvpGv0
CzpuP3H9XHMZHzPXaqfHeWqMIgjbmH4oxsBbf9pLRyh2f593lEmW3SEJJkCi2L95p7O8s4RB5BHo
eumcXKsOT+qcHdXfb20m63PInRF9SJzP5s4baUbjRR6bQcdSURxwHHppaD7t8UcMPHuiaLbHkMlH
h9a/64Mc4wpObVNnQelkw7Be5eWju7rrl3ip8+D+5u3Kki4eGUyJYNjISrKCQLAtrCAOxernSpa/
TyaevDqZj5pHdkUBCAR2A5oYDb1eVqnUEhtdW0HTQmNVmTqBbIN7ZZPfOFCJvasgaDIkn4qLAE/f
tajWTt1OFy2eTm8vH/Ro0k96GAl/nBzjZ8Mo64emYHRAUh/anD1lJFssuSUpb1Cbu5a8qGGojwt+
82ok5rmtmiJILfVoeOieFLxh3jvSxUwp3GxlXttFslDpCLRxnc7N1DmnicHBB7u4K4X+UxUaVQla
2ryoRBXwfeemGeRtmnxsDaP4oGij+HJfA/ekSIZvcieUtkAwX+/Y5MSGgak2AqjaaNFQJyi0MrU9
MI47ygfZp1QH3AScuo2RKIdauJVqpoGe2bFPBJP4NshbVGB987bxpEmiNvwQk6z0drAjZVQowURH
G2CVh547xelFlPNRovZm25BiGDxwGs4OpmmjaLj4Og+aHQcYpeZhshcGx65OdpDdutk2pEhHVJZS
wXht26yiTlfL1l7iAMdrzGHfCfsfUxM5pzxRuzcXhqUwOuVeyIekN3etCeOUdbRZAdRqwqT6UQwy
yz7GtIHeV7jbBBfICHaNeqCOF4dvfy2nCq3RzfosCWaZFf65cVJbq2nHbZb0myLcqD0VSp82f9d1
ZJuetlRz6btmL5pzUzHY4MGEWka5MEbbSj4uplsf0jDJi3XlX0peUWyI9MBgsdxm+9QJ5iylQ1mb
uSjhXoQc5S/BUDZxcu15hLInbsxR/XnlSrWXulaW9MtSqon43JfzOPmjZpV9fODN3KL9YFLGEqDS
wOKlH3G9a02aMoiSaT0B0NlkPg19k4+ewei45TMJQ8f6DDXW+KMNC1P7JVfSsfm1Nu3a8CPI5GCq
LpM0OiuxFlrv1gS/8Emzq/oIeH7j8fGNfJmQIAbSNFvskNI4Q1yZahJEbZ9V5ySM4BZ0zLGe/RLo
RvlJKwvT9EhUJCPQfnbrZMeT6p4ONExq6vUB4nVKUAzZdAD3W2dIp+WjaYsxC6qsYogsExQhbXRE
GObfw2iY7a/arFeTgJk0SePc00th5r9Xldr80ZQgNbXz/e+58USJ9cnmYg4kOy7uy/XRwZOmiMyp
skA3l4I6tKsxKWINtY9aEi0f+j6sD5Tl1jhRvJUvLx6FZE2R5/TK9QX0MTi1w9vnKmb0sei1/Aea
/uZ8hiwR06EGkItbQnXsWgpoSOrPcV6QONV7T3eL0q9Ttb/c37wXv3lzmDYoJ0M23pL0czZiqhRy
3J65fgE+IFnF3ErsxWuGsVhWz0haPXowF3uiTxzmMvOJVFidPxpclB9DWa/lx7nQxfpQOaNb+5Ft
K7Qk6fFQnPRejM05VTSDo59StTC8UfR2e+Qr3N4Jqr3skRy5JQuIm4disYfQMpnhEyQWwxR8V4sg
HoiK0FT90KnpNSGJao9nRc+j5kwjkQ7RjZgN5UAlbl8S4laQRVR+SOVR4L8+LJfUs7Hg1waDubQP
U9v9aNwofUej1lEksqPtgJlkxRT+Q+jjNua9V8c1BeOfBfloFT/T7RmfarXIfs70xTqtQ3k0W2xH
2aGZhxtd3i48GPnzV8q+ZkVTt2uUBSlD8D71S2iuZyvV1vztt5jckKza0/pJX9JmXdSf02hKzSIw
wZGcFyhCY4Z6ZMv7Oe3X38Y8O8pK3h4ZR2Vyu/CcZPi8WZjSi1IPjbUKmkHLn2exKGczp2RQutBl
3b9ke6JA7QKO5B5LsrHrPZx0FyVd0yoYrCQ+W4tj0m9amTT6jWn5VlcQZALoCrIPAm4VWnavZTVR
O0ZOkVTB6pSdtzBW+dybdDb2BJKnf7CsV6I2drCA/W4x24wdXEvbL3XGe9uTXnPlGCx4X9St1rMq
eoO44Tjsrr6x8fNMuFBZbRVkZt74g5m/y7SxpcNR0aCjtZcDcbdKL8VBlUALCj6Uu1FGoyvI4TR1
FaR9uj6lHQh/ItTuwP28xT7Ls3olZmM1hhWfYoYRid6gNj51Uxr+zrCe8bQaUePlFOV8gcfGnDQr
Xd65Y9n/NhW5c7DWPeWkDkJwTJaBGGKz1iXTBoWaIwqzJsPHHHrcYIEz7qE1GAx3/xT3RAHgg42C
ogPgU3Gtm0tcAdQM4WJJrfQTDa9toLXArMfZOaL/2tMXQItQILPF5Iw2khqVqJikWR6sjdV4tRNm
fr527xSmLftqWP/59nWBtiaCoHyNxM0Wuj1FJKsuikAZTf2kJgsz2iGDeuhHPT7Ywj3NfC1qozJZ
H9mhVcXyvRsw/Qsw1OI0dmNuHdiRvR0ExgrtFWknpn9sbJatta5eOAz6pteXeZ320v7dQ89x0ZVu
ftLS0brc38ObpAYHBWMxE00oSclS+LVurEoa0fLBHta5Wp0UYPKPdhm2nzpXjf7CxVs/imFknEPS
H401391SKhIAN1A/YFbXkmcoNedBQStbd7DfizmBcGSeEPQPjk6yrNA2Cuaauvu1nLVUzNiEWSRY
4k74hh2CQ+0Zd3Z/H6UCXPtzKDyITBn90Vmxvc5tXZGALWyk4DSfRGdaXxdu/mdNazVSD532VNTO
kBxEnXt7CPQILxUfSBKsXa9NmItJJzEjYjQFCGVLIfPcEkJ/vb+2PftBQYJCPzE7zupGR/LMgBcg
Y21lOna/m1M+57/HEUClT2TbYUq7L03+tu1OAt0l02XQb4O1uF4TN0BtktjJg8nS859hpcgfMtds
L2FYdVB1pnpwX97ODaA1WyWkkgaL8P1aHnPgC6WN0jwAz60WX5jDUdW/KKmbEtPk7Vp4xaisxmM3
rmX8e1+n/0Of9B87FHcOEewNqXVacojNt04sDhGpsmXIg8pZrHdq2tXPRlkdLXNPCqgvYkcCG7Rl
k3eD4SMzknSFY8uofzfoXIVtR3kznhwIgWyUkvh4oN5bTKHIYNYxKx2LXGei9kXo6O8Is8KjCTc7
GokcpJCtJKGxRWIxszHUY8DVAbO9c3/WF/0pS3TX65Ime7yvHrv7BqMcNDnEazesJQS5ih13UxFE
tgBWllYVPfUwplRHg0l3BQHIxAjT1UYb7rUezktZO0bKLeuqJjwrURl9gH1h/Onty6F1Ec8bdwC+
pY3VxYHNFwCnWF3gNHJyQX0phX1Uy9xbi+wroBcDo4jneL0W0gZdKVRelWQs4mczAisPNG9itMT9
1ezYCpl+1WgUNShkbosaDa0sWqqoZUDmvTsVqtGMp8QwakgA55pIZjGolx04bntrg8WB6jOFZxa3
2UGja5wpq/EeO0VX6XFMpnOWZMbBe7IrhaoQDhulbjiArndwNhOQZISxgTqS61F0Qomp1I7qTy+3
fmNswW1DiELlnkfyZW7w6zBTwLU1RH0Z0DH0frGLxVcMF0Dc9EWP+q9K3z0No/GuEubDuiyZ34r0
aP7y7kJ5N9F88s36tqCZdnMninQtAyEKaAVX4ow+VuqH+4qyZzBwf8nR0gZOGVr+/NU6i9UZVDfP
yyBnwZd6qLvnuqGiX1npEUp0b0FcLaoP+PaE1Zt7bOpzSgKhLYN0qi1vaC3bm2PY0P/BgkARQqwg
SS+3SclWH5Z0GRs0v8sck7F6YdI/V9EyhE/KYpZ/3Ze2uyYmH8nGJ8Rtx1ssmZqRay0JzPDPvHpM
2vd1KY5YSXcP6X+lbD01kCt1pxmEf41RjZeVwW3n3JwT3xrmo8B2x12DQpYXBAeUW7zte6aHnOSf
kVeBPtraM/RyPUSUdhh6XR06kJ464gvX4qhYuScVVDqFdJeWIUjErrUwX0S2JplSBrWgdfLcz33a
fa3GfP1mrYX720KyrfXmQdWaf2D1icpklxcZJZyMa8GIyRQOjfNL88FPgEmM3mDa/VFX1J6egJOB
sRcp4I02vrYbZ2s/27Q8tU2ynPIs6s4007xxjDqoHNwMzIUgaOEdo9B8vRwQxplii7EKlLTQPg1G
Vp7DQjR+43bWV6WIFn9OJvUxr5XpuxGTq6jWcQl6pz+aDrd7oK8+ZGOlRaw2YKhJZhXL+Cv0c4Wn
uMrnTGl/6bOp9uZk/vb2i0jizHVgG7P5s1k5xmBMUaAqMOomPk0dTe9m1xwho/eOERiN7NmUExS3
OfAwiRur1tBT8usz/VDZdzV3kwO/e++2vxay0UkLcKUFDVgVmHoSnidjYVQjYdRDa2vNAWZndz0U
7GVeX1JRb44J3H6SWBqGRViK+zPpn8xjfGH61/2z2SkBwqLySozUllePTGQ0Ya3BcRiMw/S7tlp+
6ehfXDX5zVa7c6PIEcPDx3juvVDvn3MBF7ryd2UdxdW7+yqdISA7PA/bp85SFt1StAr/ZJnCp9Qd
q0dtzOp3A3DQg32V+7b1Hiiyo48UwGkf3Tx16lCZCgWiIshF/7cqoNJN1fFRK+dvKVxyBy/erjDy
IpTA6YkgOX69u5o1O2XcxmWw2k2Xei6M3c3jpNhr6Y9poo8PaYZf9g/8BvxLYPQW0Sjzf6+F2u3o
9G29yLzPuvo2zcx+VyzROZrUo5Hwe0oqX3Na9RiXA3vXtai4z/XaGCmpFHMNtfS0VkPrm3Y5xZf7
erqnIAB1pbdFMZG6+LWgxaLpKzfTMpjxGX7qjEmc876q/EUs7cGZ7a4JOCNITYm33hrqsLH1mL6H
Muh7m2l8ZaRczDU3D3JmewvibeNBh5+ATP8mgm9jtx9nvSsDuPHKYJzn2E/GoT13hbIeBBz7osAT
gG0iN3GD/quWPq/WGpLmvCkNL2rAq/vR2FCJ1WeDStj9o9rZPzZNpl4kBx8beX1UatbEsXCGMjCy
EJu/6IvvTMZ6EOLuLIqIEBY3EPF0P2zNozattP4Ax6HWZLmJZw5TVT92QyV0X23n7Ogiy4/eWA2K
CYA/SBOTJNi2psxjbBbJOqbBmkW58oFkvBN5cZS1tW81ocifq9q18ocms632QYSx07395aGLhCtG
9QI7uZ21Gpm0j6a6SAO1WIZPfbvMj4liOw86nte3Nx8ggcBLpkKy0oqN0SoZdqMrNJUEjakV8WNT
mtUv2I74CFW+c4RgXAQzDCRvBlOcrxVlMrtC2JmWB/1CY4xN5j1wWkv4KdSuB1dgRycRJalAZHcl
JdFrUbm2WHmSM0F21k1WNML2V7nzm7H4oPnQRxw8ifO+6VMsdKsy5hYpaV4X/pgJ0wde2p/efjwQ
ONFoJ0HeN8RnxjC3svaKFGCXP+j5KnwzC+2/70vZOxy6iHlA4LYk1t48k+lgDWqvkKUNCzf9QmXc
EV6ut8NjrizRgacvd39zuXDa8A2RQ+F4W6de8OeGaUoYvWx29fu4bIlxK04SQpUxPPcaoSGt7ocM
qztLtCDv5mHGL6fSunm8pheYD6PAgjVPJ79LIa8vxQR0QszTwZntle9geJAnRlGSwoV0FF65WY0o
y25Mw5wgQ/tD0WJgJ7X1+1i2vzpTYXsrNbxnzTcOHpkdtZcQaJrpaEGhR2RziO7QJOmwzKTnytG+
rJainy3R2m/3qCS7pWR+guMdxbxemwvTrEqFNQ+YlZl56lqV3uSuj8lEAk0U4T+4ywCvQGFSvEBr
tklhe7BHMLx6FqixU32yC8tI/IJU23y+fwP2Ng+dfAHWQL+0zTpOIKMcgxZOSpzR4AEyrB4BhvTB
/03KJuuowNsTgdTOA7WuxIMThtmTsLLprY2IFMlkruwFVAg6fXNERdzVRWeWmNqaWDrrltpLzKE7
0PK9C/VayublH62ZT9dybMYQQjKcQJ6WzlNx1qPVeLNBx1SQA6FETNWdzP21zo1Lmah2bglac2cy
91Fjfythi/jx1sMhNMK7le1/9NNsqS/qkUmTDHfUg6hABdJVdOckTY6YnneMA3U+mmcklwIYk+0Y
u7IdpmxSEi2IVMMrleWTlZeXpW97L1HrINPTD7BzP3RWEQDTPPDWpOG5tr0WADXiLomHI2jY6l8U
V0Cn6afOFcceLlkvsm8C1mcDNgejfBcWWXTEKXV7sSBUZ4QAoGAKnKR3rs9ONwbCrwiRzuD2D0WR
zedijfsDB/GFU+Z6ZeSseJFZGJDdG5133DQaXD1pArdJQYe60ivz82josiCOijI+AWTK22AG0pEG
/83Zme3IbTRR+okIcF9uWXt1qyW1JFvSDSFbv7nvO59+vmzPYJosoogyrDtDikpmZGYsJ85pGGCt
9lrceki/9FoSuUhySyNyR0PSXPNE0aRz0AlpNb1R4+qs9yPxEAMCteOGVtxVT1Eol7/CfMz/6ZSx
SJFiGvj7CAx5tUv8W427oMqCwE0pXcS71FOT+uhkURUf6lyL/y4MIL8f77vvLdkDxVYQS+wt4Qig
vcWr0xK6tZTvKPXQrYt2QW7m/kUqjYaBlKbx/X0MMLTflVMffmy0AiHFvp+mr14MgeeesMAHFar0
SbSPtCxu9nXZtppLCdJXnrwut8KdmmqNvuGRt7eI+NF0iIkGmDldosh0KddC33OoqI6y9VQHfehm
XRccZaWNN0zdeiKmcA8iADFDsCz9GQ0A5gyh5ZOllcU+aad2V3VptfE+rluhV0EXmu7wsvGX5FDR
DZWUn8ykKU6QKDYvgVfID9+IrEVDTkJQW+s3uhhO15HMhXZ+SqCTeB4dw4RjNd6SOFzdHM0BT0g5
Gezd4uxqUSE71cRaspiKZZ5nqBRM2QQpXLdF4XcbFbIgpsW44El3aD/Mr4nELrOynfLihJ549aEb
ZOVLXUXtwTf68VQpnoZcVJ1thKLiH11cGgLeIbpXvCvAp+dGi7QcVRARxanrB/WLyeN8ruvchy/U
d1wf4flji+LezrEk47xxWEUwtjQtmkmU2gH/Acybmy4dq5Y8BtZOqpckxTmu89jf0f6mltI3Zf1d
NzzjRxpwYs59JzchdLJeZB6GSS6tXU0LwtwIgG6fBnJ4ZqGAGBDYUR+f/6BGt4KBRlwO8mpgMDZ1
PHDuStZ8o1CWHPsiGX7e/wRbBhfhqqwgYhBlOJdsxZ/bLjM++l7fvcpGPL743tbcyKo1AX2EMQE/
W/LiFapnVFXL8gIEc1+B0befdeigvnZye/CSvt3Y37VbAMoJ/Fl0sm/my5RJD7Is4Fqzu9z7swYq
tevhhd2IWNbOJ0GRYMbmlNL9n++ZHI2a7clcMwpdwkM4xNKXeNDqDyMCtt8f3y1m6GXCSrg8SUjn
pryw0MFU2piCEOC3U9nZGeklx+WD2yd78NMNCOTa0ujlwUNCUZPXbHE+HAhmx9Iv81ORmsmHwrPU
HSxa2kGRI2MjdlhzDYGtoXhKUMYE8XxpUuh1kmFTew/oarRgLCdngCbMQg4NfRvLv8q55EQbr/Wa
g1CPJlwRiG3oFuZGA09S4yalvZdqXV27FRTFxVMvy2P29fGNI8jgStUMUPDLaTYpHfuxjdPiZEte
uotN3/9qBHKyl+CAOUhKMm0sbO1rCvVtqBbemmyLjYumqfQ6lYNWUUvdpXSJyl2mmPk+BYp4hS14
3BpsurXIa45fQlwKg4C5xOQG4zSMsHXgmihsul7pjC5TiH/DRP+tZT5oI4pYs6bRmMU54ceDEW2+
cdVQBo3W1zDVTWoW7awKiujOGa3fhhTb34ZIMj/d38Dbk4B3iIYlKBXIT5Ynr/Dygi8ZVSetlvSD
Xsv1a1301T5gpvvbfVNra2N2RUje0HZmXnC+NlOrda5kozgVoKO+eEjUxq7nyTqSFbyIFws9nC1B
n9tzwIgl2DYxkAYmwRSrf18qqSZLDks2D+Kt8GAMeryfhknbCJfWviF1LWp14N4pCi6sEMkzMoiE
28lnar47Sf0w/kpLyZ72nqZFGxu2tiToeonGBe6RNvp8SZmBSHpH9/MUZJ6184J82Fewfj4cZwL1
emdlcc4sEwquSMrLkwYxxz7TQw0lSDQt73vEbViGFYYq2SJVwymEx7zbnkGfwqocBrxdK6NLPKrK
n60S6ofeqPLPo6RUPaAfb9i4Q1a/IBNH9EIVIBBLoFnQMx8uJVl58tEsQvO1M2DVN3zG3Pb3l7fm
F2K06f8ZWlz9ueZrsd6k5SltvOSa14Z0aCFx/MNpNrnmbmNNviQZAREWgikQvs2/pNXG6Px2ZnEy
RiVID/DSK7tBqfV9pkj0ZnS7tY9toscnq0unjWhkdRcF7azocwkM8Ny22YEm1vyohI3EuKSa/D8f
1Q7omppTWUXH0O9/3f+sq/v3zt7iBLSt5UxhiT3TK9q9boejG6ve1mjmqhXqChbDojY1wkUA2WXQ
JGUWm9d1VQbRRNmC4NOU4/21rLkIKAY2DKwUnV3xK96dACucVC0p9OKUZa1/plvIVcV45ZeK6tuX
+6bWFvTe1OKWQp4gH1MTF2lTPzJ2GsiNdpeWuvf1P9hBm/ON65ttWtQHFaOywDG15SkhMf8BwDI2
d1LvBVtCAWvPCaEH5IqgYWgNLp5KqR26KNW5ouS8HP9GjwPpWiiiqbOYpXWSqlHbuq7WNouIgi4T
47oQ/SyuK18x+6RTcQmA7AH6DZVx1nN/eFJr1Xi9/xFXFif4KYmJkQTjBlkszgo9jXmRoTrletEw
Li139XPRwpCzp8/c/F2ikf14r1XIO0Flh4aLYJBZXCGtHCb0iMDtpelg/spG1CtcW5eyLXWulRIl
4RSIPREzkgotk3FLbrmJ9CE7SXHrvCqFGR4qOyyfdLn0nsEa2H/EdRkd9cG0T8DunD+MUQofFWMk
LqYUQG5MhYM8apnc+Jo2gm8FdmkmQDqDVsqPY+cH6Al71vBwtjGztSTmyTwzsvJQ4cv2mrQbndgk
jmzy3VQx1Hjfb1ZcVKRQdE4E6hiw+fw+0TL4zuKgzk/IgzXnymjqi+qH3jcvKKKNVa3cJ0x6iDY2
9yMh+eKC1PKpTaZoZLowZE5Ntbz8dUAD8uFug+A2/f9WFo9LyGCrFaatGJeMzPNg5cP3TOrsjeO2
uhZ8kVYQqH2G4+afbZisWNNj1mJYXe+WtqcdWqvoN4L7Nc83IBChRi7SCZx/bkZP2ZpCxelQTvw6
GlL1WaW5S+8hcFuzv5ZVf+wVZpkVU9pNGjLt951jZZWYB6tEmA8yffnYVHVajQ0ssScp6cJaELU4
ez1pi3JjnSuXFxEdwxYip1CADs2X2Tfo5Ng1yDbwX8HJsafykNSy7YIc1y5elTw+4YSuCSkM1GF8
U8L9hb2OIjM8Rhm4bSX+NUSO/CqPiMI//vXeW1lsnuwxRl6ZXnYKOq84tH3R7Zq0+udxI0xQKRwp
BjvYpvlS2mSQjNy3spNaeupzJnfmAWfY4vBacwQxCsbIG0RhmJtbKZHsi5KMq14BifLUJU3wbLSD
uRFwiAdjXoQEzkWjSyRfFJOXjKXeNJkhBUWw9QxK/BVHUfddURPnZ9f4ZfWKKIJUwSge209Etr1z
uv8h13wQzn4gXnQsyDoXPuHpnWX0UUoJ29GesslDqD4bXlS1/Z7XRAr3ja19T2RomH/GEmNoi0vK
MrIIaB6o1DCNi6fUN/VrVivRFpf9yuVO9ZrQiriASuqy2cXkVFcEHfPcShaMP/tK0nelnMT7QA6d
x3MkykaCL4UqGUWPRTDgOF0b1zLOnk9++pPxH+WSMmt6uP/d1hYkyIOA+7EqMpe5H0qpkaRRouGH
jSo9e32FHkDaaS9Iu/kbd9LaFlEyYi4VOJmgMpmbKguFMqKGKb3M032K0ux+ijcjRFHCWLo8u8OU
F6EU1D6LEkfgodweeE7GkJnd7wcn3HWa5aJb/NG0qv+RVSN549P3Qr3zcSgDhT5cACo1RdSOFt/S
YUJXCQp2rKih36uUTv0pwQa+caZXP+M7K4vP6E9SMCUVC0wGI0LMMtTDJz1K/Y3q/ep3JDwEpimu
p6W6U1ZC0W4UjPgHWdEDL5DHStDI+8cwaIdPuhQELyiA1NfE6YgbdbO1Nzxz5e4S5Xyq63xRjZr0
3F0as1XGIGCAC84750PuK9GhkyX581j15ocshDXetnLrxF92fPfhQwEmhcI246wGseki9A9ChCBr
CXhq41jVi8rQ2PdUGYyfOaPXj99b3I4gmEGF09tdQtkqySjLRgrBjDomqrytmr/IkWp+u7+gFZ+Z
WVncJchPBiipAIKdiip+8uXSN86mU1RbvMardrh8ua8EWdybCPa7XNppw66OS1aT9kbjagx9VG48
BuMWr//KrUVqhqS2zBYB9lqctKKQc3ug0XNqm/yQjIV+sPvoz6LMH0cN0eZ9IxeHIgGBhcWHU9RJ
wRkwFAaZ8xTU5UdPcayNAHttNSi2QtnBJJCAQ8893SYMCNuJkVVN5ig1RfvRnMxgn7bR+Pu+H4gA
aXE5MtPM/LQoApP8LS7HvEPLL68VLJXdzmuZNtppuawd4rZp2l2i2BmKtTBKXe6bXXMLarMCxyjE
C5c1YPTWWu6SULA/DKZrK0W816EYePx9MUkpua/EkB2trPlnTCYnTiUL9LoRpdGu1NT+GFqbEcDa
WihHgadVYfyhFLGw0oJN0comPdnwMbhW2eafes2Pf93/Yiu3L+UUaqPM1aPytFxLYyZFAaYDK07S
PUtjIxsHEk77ux+3+c4PSvsbDFTxzgh8KXXtMlI2PuaKT1LYRmICoBk42+XtK1WTQkYOoH2amDVI
W2bgoO0YnsYSAfj7a135ojNTizgxN5xIiwIGQJn9s/Z2Zf3SeMH/kxEwSirPmbhv59vWpnqRNHSL
YFFOSrDs9a9O9s3zf1iJRVkKpBKSFssAoFBqNe2RHz1lcgBQqee1UIjyD/etrG0NwkCCjlZIuS+b
OFqqwc4R8b3qxEcq2QkbadcZSfOMilr/7b6ttb35d+5cCEbcpCmhVup1r5AuN01JX9ER42WyX3z5
D1ZookPZDYAXtMZ8c0pprArAGDhbj2CLq+hlcopHefrrvpmVQwXwj+wbCCDDO8uxWLnRhyIKO2Ld
qBk/TWNgtqVbxT0DqzoUQ7WbykE77p22RqowDoL2qWu9Phw2jtbaN+UmpOuB4DnI8sUNUiAvHOS9
l56mwf9rjELlxVbCdKN7tLZWOqZcg0xsgpZbfNK0lsE3ajxcTqsFLoSANiRt3R+G0XwOVO1Zi7oP
XQO7XKxMGyjlNffkJeOgsT5QN4sns2eIulPSlONcGNaedEw++E0OBryMt5jDVhf5Bvim5wIuerFI
BvynQjGZx/KM5neZQL5bW9XRcrzvkzUdpXCAOUb7kerJxqkQS1g8o289CRoG5LeUouf+2rSeX8Yx
Q2deVpfprjT86YdWqvUXu5Iq60vQyJF5DBnSqQ4UE8Zp43FY/cI8o6CgqbfckIpBBiKFQeyksOnb
JiqGmtTtZCXpDgYIFNW9f2hWsnih8M3EIr0tgpPFxYlQVFxaGrGwEsrGHoU1rWLmqNNcXye1t2LD
2KpOr50PcTxE4UBoyi92dfR0dUp6XHfIBV3DKBndPvVkrdlY2aodkjXYlMWDvuRmYwStlUbJTk+d
4mQIjnTTzgar+HiN1gIDRgZElg1j/mI1eltoLAewbx4yvicZRfHsR8MWE+baWsSZIxjmvSb1nXuk
PtVBrja4RC7JMSS2hX+y9dh6ve8La4733or4Fe/C+9isabN3GvSXtRP9zgvIJxzH938mXi8/nhdB
tk75iDESBanJhSkjldqCOi6b09bOvi8Lfz8B2D3eX9DqZyOKw6/JZm+muGXPTvLM4LPR0Y1/Q+Tl
uWZua/+7b2XtCNHJYNKfP1TjFptD1SNA5JfrAuDMTwYsX5WudnZJJXVuNGwhIVZCfPgaKYUZIqi6
Ye1gIkC2E/gsTmNXvwR24X2QUnP8zINofmFSAJCHtiUIsOYW1D3gPkF1gAr+wsXTvrAkSMuzEx2t
cgeNkOEWgTLtBOJ448yurY6KBGg4dIqIsBZl00CJu9KXVB6XsG2/hEqVJW6jGv6h9ibvzwbFuQNs
Ig+fLlyQcR+H1ALLzPvM/X6KuiHorTo7W3ZdfNTi1NqhxV4d7rvJjTNihawZrkjqlwIjO7dCSamS
0XBNz62tDcmLWvTN9MkyvWRLNfBmvzAkGP8xodMeWKIvpA4MeB0myZkhuoo5VT1AMNbJ3Siut16P
lTUJ6AXDEGBhiXYWrl+HktpHpp2cI691bHQi5OhYDZr66AmjSPo2bQ6DMzR8y4EYukng3csgPuM6
wTXrDe8H5KH1zjcQ4tvFilns7+/V7SekMiXItkW2xz209MO2HoyhLaOzEQTVqyPJ/d9e2bcXph+c
DQnrW4Icms/AmgS5GjErafvcLzJjbLogqqKzMjDpi4pk/9Qhm/2xG+X2R5Vr9kGWWufJ6fr6KUPb
6pzXWfjJB6a0sejbzeSqFDTmMOWwl8ueRZcatWekKYuGyPsqw0R9DKNI2bByc8QFMThTvjwlEHOj
3j1fLsToRtcUdniuZFWCImSwX3unG3d+OLV/VYM8fsr7SX64dius0kcFK07B8EZ5wIaKhNrBGJ7l
dqy+tJo8vFZUmT/dd5u1L4gdNM5AYN/WXyR4Pu3E0MNzCRnaLi6b1i0pWmx8wZv3hrWI+AkqOQ44
U/bzL2ibaaH4vRGe0VNMP1VagMJT5gR6AuS97P9n6EBE76/rTfxqFhFjUlA4QrgFFyaOOjcZpl0L
A24RnSc1VsI/HKmKO9dUKk37KFE5ns72VGjpToPmd9q1Vmf/GnSz8vb0U2TvIBdx1Typ9P2lk8YW
67sqbdrYnbxuSNyWW1FtKdhHefpRbu0I2YleHTPpi6c7jfeiIH7ZPyWQ85lXpYml8BB5YVdd7i/x
9sQTwdEiEd+TUuDyJiMdryZZC6STZCILuYNdJv7llJkP5NaK6h/3jd0kGCLu4YCJXBiFrmWKH/Ra
4ZPaRDCRFMXRmpriacrs6qOd192znnjy7xEgGDVjpzvdt3zroQbQEwSqMQ4ue4kHNHsF0T9TDs+K
lNgHs84AgKDy/egzTqOEJxUqDb6kGGedu4sR26Wp1CZn3Hem5okkUY2PTDfVpQu4H8UpcBVtfC7N
BCTdgwskZ6KtwRnk/IkzPzedaj7/tif5Z0cyPdmNO0ndJ3AXbyENbvwFknwwtiICY7ybybW5nXCQ
QtOopvCsdbH9iXIRamdNaKvHpmvAEN1f1M2Jf2PkZ7yfV4Ki4dI5S8HmV2hteJYG5W9kQxnrGpWX
3pE+TlK14ZtrC0M2nFyGAELD2nxhlTO1uZSbwTlXverQJJ555mounzzQjxvh+c1TQOlTDEEJ0kj6
10tYo5dDG45kBBfZGCnRh7oPDeO1j1X7V2Z1QbCrWsmf3Kyx0o3e68oaqV8we0VqCGB4aRjEspoO
qG6eu7pTdmbFPd01drwb7GGLiuLmwLFGoULDvoHfZ9Bj8TmHPqD1wFGwI6jvUJGqXE/pvQ2vX1sQ
fk8GT5tXVMDmVmCb022o3KMzs6nBIfEl1qLJ0WGK8y20/u2C+GjMqZO7EfjRiJ2b6qVpyp1R989F
OnSHabSV18SptiCOtwsi+reATnBNUZdcdoBSs/Snyg7UU9LE8V+JTd7uaEX0za/o+N4/XLdeiCmo
EwRdBy3lt7HMd1lvRpxXyBCp8zQZX9PKvxZt+Jplys9yzF7qqnj4fOkC0CVuf67Hm8k/OaS6y1SD
ciqCxj57LXpVkaEW1wTy2Y1rY+Uj4hAAcwgUcHNTbOW7lVUA/wLg/8pJzqyviOxMF7DmsatITbDx
rKxYYt6AtozIArgWF07RMpnFXLKinJIx1VAYL9qdWZjyCZWDLUGG27uQhAMPhEuXLWMUbL6orBqT
3rQhr839rtm1DMEoSfy3HUn7ii7Ahm+sODvXrRhvICZWmMqfGzM1X5VrAGWnWra0j3LYRc+NjGD0
fQ9ctUKCzsivUC9cAqEVcLQFMz3KqanN8SWEI+cgB9FWlru6RyCgCR0FK80ScAI3NKLizBednIz5
IZeZXUp9peOFf5elWW91VtetCUI0IFa8J4svF9g+w1+FpcC02Fs7pVeq44Tm0DEpHueSIwUlZiOw
gdiWSvHCzWtNz6QQWMrJDirjKSyz6JyN1cPsxsKKSIwgTBWat4u6dx06duxEBp+vU/pLnent0ZvK
aiODuL2McDPwwQy1AhYg+5w7XOCVg+0Hscp0kiA5lFM5rY+TZaTPqjdkitulTJ25HiLN44ar326Y
IZRVKbNTDIO/ebE+OJCkMKp0SAwj33lKIWlwm8Gxr8FUPEz+xxsF5ETguEB/8EDOFykNg2e1+sBc
cEV/X7EbY6fY45bm9e2pEvAWHIIZHopJS5QHkE+ZOrYznlI/6V0rbAo3ScctVvY1K7RBxFapKIIu
rRRBOsGQHkyM8QT9jgRf3ReNvVU7ukkYGAAHbgHhqyIkopZ4T6mQbKdOhoFRCV17sr3M/EdvUXHI
7Dz8UU2Tva8DJ/ue5M3WDMCtW3BjMKcO1JR4ifxovlcyol6BxtzLqfaH6px2/kRYZpWHtIgeRgSJ
y4m3ihsKnhAypLmpxKusPmAU/lTbjMQym2vYLv3x5DLWdblDw8I6ih+T7pohUr4/egWDkCNKJxjl
P/7MbetqPsH9Fpo8YIr3O2RuCgGwpvz9sBUKc0RPmBLAzcVNZcmR1XlZa0A5FZgwktlp962JCn2r
9bGyaYCbAFaJ0hJotUUMnzhpFJSpr52yOpAPTL92+2oc030Itufw0JJ4HQUaD6S1uD3EyzL/cFKb
j76sB/AkWoE3uaPW+f4uk8etIvTinP1rB8lABEbEWVjWaOOKqzcHTHXRRlvaKUGgHwKmKDYuwcX1
+68Vh5kXyoxIId5QyOTTNAQRVqosav9mrstCHsnzu2ovp+r4T5fasXYJR9tINwyvLu+d4cWV6PO8
gAkyi0sBm9uXhFLI14Ym8kZevmYF8UUWJ1RGIcmZb1beMH09IMN0ySySuaxJnXNQSeOvx13ivZXF
WiQLfZ06TcuLobfThyC3nU8RFBpbAmGLQPBtr8CIUUMBwMUFtTCj9l4+NSibX6Kgezab/kvGynZG
207uUMD39/iieBlpQxPhAplZWLP9xJuiJm0uTDzqwx48WoEA3jjJWwO1ay5IdMtNiC2qGIuzC36r
0aw8biA5rQFSZRK8EbT98mH8HLRll32QvcAvDmhc6eP5/hpXvqgBhAtQAe0X4E+LCzjXu1inCtde
6gZ40q6TgYYcrSGFXrlqPM34K06THoTXfasrC8YZmZmAXYg29JLJPzeVcjJ4Ui5J5EdubJjeySJC
CF0iRbTelDJ6siW9flB+WbgPECzEiundCkmERWI+DZUf98mEWVXqUdHKnfApDSb19f7qVo4chTa8
k/YSWyovzDiI6cVOGFQXw6u91p1qYpJvQTj6W1woq4YAkVLAh7KacsP8bEP8lOldaHK2Oyt0Bx9q
PKkbHpRdEF+NVhntJW59bklN/Ir3KeVYoOUDkeZFU/PnQbLas6FM3un+N1tEOxhhPF/cIJwCyvXL
kx23luqVY11eBqOJn6yi/qstS+rNyJ892Yk6FZ883zOCfZKp+Ra3/u0ZAJRHgk5lgxkR3un5AnNH
rRuqTsUlKvr6tSgStNYkpR+h/LMs9AkMv84f7Hq+rVfgNQXkg+humacbZipbvcZ69ZxAZFdSzH8t
UkZfDkXSjxfd6po9vc/mr/ufeW2paFwSIgNmY3h5EdpVUhMyUqJWF4XGdXWShxHkaKoThkH4kISq
22a5Pm6ch9vTDqCFFIfnR5RclmtlcFSxfbi/L2M0VC+F07bK5wxiguSD5MBv5TIlJoXnIp+c6s/7
y709IKJkC9ZRuC+Vq8UBAY9iDnWX5he/8dInD0UqOhjFg5NSYi8ZXAUzRBub7GMp4c14YGWOfZ9f
2nKIT5Jalp/6ptxq1a1snRiP5XlAqJT7ZbF14IztLEqS/CLDF/ZkppnzD8qA3Z60MkMHTUkfVEb9
d1nAG2RqcaTzy4qprSfg8lU1v1R+H8ON1qKnG6I4fH+LFnHr/7VCpkNNlqO3zEEZTDH0JoZOPDfH
fJf7ZuuqHpA9Lfe2ykir3sC4ikCYc8ss7+VK9hSNwRi+YG+0R7vts4uWDFtRw+qCaNUwZwyi+Mbb
eVADBfBEfvEi4iE/rKZ9p3f9a1+F9fH+t1t1CfZHjLlTiluWqsrIsGpGYvKLGvRT76ZepR4REIZ4
QRkN61nxCvWxKvq/u0VVm0ImxItg9edXpernxKmIMV0GLbZ+GpBwu7lsha+pY20pdq3tFvcjfsFI
HQ/cIihC5QHhKnnEMVSlO8B0Ze4DAF3u/U+4tltMAzDCT/QlFBDmC6rFsMig+8WF6d/2W5RU5mvn
O/XVL+Wt6fM1U+DiOVAcVSCci/JYJzVmWSWYCki5d34dt4exyYz92GbBRlS39u3emxL//92TTW42
lbT88oujRWW+p9JtRvuCQHDjOVmzAwKEI8ULSjFksUdKpkzKoPj5xUy14RgHhnmqdNheH98j0BJA
jeipiGLmfDV5CZC5LCMUB7Ki8J6ZKc70ncKAg/fUZ6ga/geXgHBQIGlwcuuNtvLdx4vkvrEza8Lx
xrbY674TnCO1TN1RjZONA7z2/YgR/50+FL3F+cqY3IDMo+ZO56tN+1xLJ7cqmnL/8PcTXVGeQVHW
gat5bqXJGwc7JYe2kXoDFZO2+QPyXrX7QEVH8Tesrbz2QJAIsKmdwqWz1CyMIsPP1MzhbvUs+Ryl
0G/66uiOvu3GSMXvYt2PN9z95h6kIcv0tQCRianHZSUnlJiYgBguu1ipJH8yo5ei2BXy1Ox7iNIP
9z/mqi3aU7wjNKooZc4/ZqerhVTZuLw9BURNUtJWxTHPKnat9iPtUyVZ/cale+MlJBEkhoSntAsE
XmFuskiMQPdo4FzkMRw/JFSGdwmiH5/vL+zmeiJQEO0c2okUQrAztyJ5g57YTYKV3PB3atXoL3k+
ZufIKceNa2PNlBhlZ64KjAnTFXNTYZ/LmZ3BXD8Mfu5S/K6Ohbjamyj0H4Ouv1FFClAAIkWcZ97I
uSk569QMsVj/UqaJcfYk2XlRWyt5rhpTfjTYFAV8Xn3R06Htu/yAWiEHuTUa/sWPLMRcpfKPLB63
tBBv3E8oeRDKAsUH3Urtbr6eJEs8K6w766wa00uqKNfQ620X6ZKvneQ92B/gTqc5RIOKXBnVFzoh
c2MeeI9MQ8XjEhHeH8zGCxLX9iJvX/LXHpwZejMmJCmIof/FHc2N6UrjC22Z7BIZkbrPgslxJy3b
Akq+FeffwZqEGd4rklmAAKL8u3hMmGPucwd868VWG69zk6yti13Qhql+Tgy7zq8N/CXDEwDfZF8V
vG5u1ofBSxkojbGBI7/ZS5HscmEhngxWmMtrvmJjEno0ts3nHTMHIWzPkc/g/owfdlQNH2qIY8aN
p+3WIpcyVVsRMQom08VLUMiW12Rlk1zCxqy+15biPTP/m8ZXu42tdA98JlQ2TN5cXpAVMdcpyo8O
dHHLaVinaWyjKvTkUjFB7aZhquzsQd8aFLy5UaBPZgYdNBd4W5BOC08Napx48Izu0o90Y4hUWhdS
jmqXT8YWJfHbazL3IHJ2eKXIwkRatFyRnXAa/LpsLkHrDx90ZUTHpwxqH4ty9OwkCADaitG6Gmqi
p0LNsmfyNutX7xuWG3p6+OBwBR5NLQ0GbYiuwFfeTOgyzAGAtEyrS5Y11Q9whKpbOU284ay3+0gO
DTjjLYxQAUDNnVWuFW8aHL++tJ3eBofB1CTEn6AzeDTYE2k0uZkgtKX/vgwpJy9EGDWom4stKc3H
NDeS46jV8Q9Ec9X9/Rfvdkm08MBXUQ1kYXST50tiLKBPeqnLLnkEWbJrTpLxWqvy8PW+mVvfJHIF
T0AL2UJEZQksHpNSI9CbMNOY+o4IBo76lgw3nCAHvm/q5nxTGmAlgpAZfDGJ+3xF42SXzEHm06X0
+9INis5340iL9zQrKzTn8x/3zd2sDLQYaF7ePTonINUWsVCtl4C4HK29xBO6xknRKDBcQrvD474F
IV4xRYDHSIe4tSEEX7hf2fqyPRpjd8lbf9xbrPSlTZXyKS+8h4tGAg1N/5hKPGkAye78IwZ1ZkKG
F6mXNoWRAHq3giksM90ITMQPnt0i9LUYhKKHZoJcvIFmTGbhFKWSqGSDjX8Mes9CDDUOf3U60mNG
VqjPacmNunG6xI7cWKUQR1NZ0DItcxtt0BxpdAb1Inead6iCqjpMjR0enTLpX5Sp6Z6sTE9fKjPx
fsPrsVWwuDlxFHhAxgl2cjp68rLdq+dFxNCFM16kypT3EPoPkAzWDydwWCH/gFcWHBQ+s8jpQWTa
SaxwCupsyPZjZ/5j1KW6701lqya3XA/hEYmioMGHklyAbOeu4jHYn8RDLV+ZzJE+9pzza6HpWy28
pau8WaGyCK2QYBZaPjgDYW3qhPZ09WS7EPDWr5Xef1aBN7hNYPwExXy8f66X14gwSHROsZagmfd0
cdiQZIhGC+r9a5Kag+tbgbkfh8BydS35o86CL/etrXxEMXShkr+h4HVDOViVRmFacTlcW0b793ol
ebsmbMqNq1FsxXvPJ9yB3odGPAVaLuNlf1wSETXwu/7qx1n+28gVfZ8PU3caSi85e2WtfU+iKDs2
+WbIvmYZAS0qSaLFgffPnaTRvDI1rKi/6kpU7od6qvdqWdd7fs54tFMr/1QP8Nl4ZeV8u/9ll5em
WDNxEY0buKLEYPnccpUMxaT1fXeNm0w+AMWXdgg3yG7mTY/ez2hq0VZD8or3i3R1GVkOITAUtc2a
a1tM5leoDpj8LpXga2ENWxN+b//WfCspOVEAFxT8IoFcXNBOk8hB2CntddDMSEYPdUqDayTVZveN
xzEJ94Hep9FXu698/zx2WjC59ZBG9ovSOYGyc2RQQleCKl86jIk8+HtDR6No46a9/fYaVWaBUOPR
uh3x6XW979VhaK/MUYH7QDqw+NhFdn502mQLKrRmi7wQmAROTB938UGMLg+jGkXca5ia+a6llPbc
p33AWSqGb/dd6vaw4shA0pGT5+2/odCM/UDJmDjHpeKi/uLYjfptTKIHddpoFwFfRV4EdhYxgLIE
Lchemte2b9bXrnW8XZiYyc439WZji25ywTczIJxI+rBCXXZ+PtRM9QAYIx8z6Vr+S0bP9J/Bh0Kz
aaLmEBfm+BSgCHKkHy0fysYOLkbQ2+f7H3Rl7xhze2MKojXGdP/8N6SeMQ2RLdfXOJKzF8Mrog+V
2gyUstJhg0BgxRQBDeEa84hc7cs6UmimUWHno3NNuim+qhFQmtKQ2pPZPIxtYUYC16cBImSF+cDC
jd7VUNUpberOS+2rnBSK61d1dPT9wtt4p5bRjLDC884NJxrUXHILK5YOMIgw/hpYrX9Ep9kGkhTl
Z0i1vWNdd/E3nYDn6qRpeCxGMz7d37rbi52SKoNtIhckT1/2Nac065C+86xrCR7ww9iazyUR94Xc
ZjoSLZTHqVOUjxpzDvv7hm/fZzZPjPcKmimGcxc+o3pNbRhTZF91K/kelHCkw2EbQ26ZjG7ty1vx
x+2Z57BDL88tJtr/y6cTgp8qJvu0rlIYQ+Hpt/215sE53F/Um9bd/FqnOoDXCGY8SgbLqiC1/RIg
j6ReVQ11OtCGgdFdiVPldm+BYubidobgf7Wp5QrUx6Wdf8zsRqsuaVrlIShJXh5a5o2qfIzTygov
INS9P/uwNFV3tIdWOtdV7n2YkhwuaJcpCcN3E3ABvsvAS71FdH3rG6CGiWWgYeepIqeduyYVyZEs
yFCudHyYMhm9RtYQ7BqS/qNCxaU/Zv+HszPbkdtYuvUTEeA83JJV1d2s1mRpS7ZvCG0PnOchST79
+bKNg+0iC0X0DxiwAUPKymRkZAxrrVB6C4BBq1Bycu2l0Q44pnsbIUeneYF9MqWHHPf2B4hoHZC7
jvWw0BhT7TOCdXD/E1fu8sOdHWcNEs5lPHAwO0NhLTkXCiaYLdGcG3+qEBjAah2ysFuL+Sn3kvTS
A4J4fmwo91Yhu5WYSlLcnWDjYka1RQcoD81GSaIXM2rHJkAqYSkO3oc7C8EIhluD8bOdLQIXAtig
5avIw8JtYM+p1XBu4y759u7tSOEfQFBYi2T5336oLu0GZU7SIgSXASXWWtogS9E5fLzKzvdT84OM
RMmYvwbcidzrvxxy06WWOYsoDWuBIpOdNfqHWkcew9CLd44yJAaRS1EYk/guiEmbplZf5Ewht7Ms
BE20npR2jgKG0DjvrCu+rSJxHeAtKCxuZdz6qktqujRpyGItqYlW1G2Qz0l95P122Rfb4YWWCF6q
HHyn25Or3KmovLJKw0l07pchX81zkbXW02yq8QfhKO0TrVHtndUBuTva0kC7pNgvCcvtolTA2zlj
6FuYMOP1JzSO5WfhTslr4kzZ19awxefMRmzzsY1IG7hxwKRfsnrER5OQj20RVbWmxdRyMwtLXSkv
UZuqoHrxnu9fBfofBEAQgGCQjNuteatLUdZM89DJUuNsxmhdRpp5BK69Y+/YOWEk+G76uNsnMkmS
fFxKJw9bXYjsiRFh5nox8j6Jg9IrD+Fr95ajukdtnYE2vF2b6+UgB+IaimjCtoujUMw8+W6vJRfA
RtWBk929LJR5cbJ8JSCwJOcbJ1svU9MPbdOGkWeI5uQBxCg+QYiwywDsss6o2tRrdMKtdZyeYqNB
APDxB9zvlcEiANeoWckob9vgnRrdGl14MKExWeuJk/5T5ekOkmk9uuP7q8dKHOib+CSdi41rjOOu
Qr9waEPEVaIPjaKYDGN3nC/E4sYpny3v2XLW9H3SjTKFQkuDdxtqJWoQ2xJZMoFkttKhJnFb5ycI
j33QzmABpzavDi7cnZMEOYzCMQxOOmbm5pZHuRp5WmTXYasxPJwai75mgdBF35+1QY2Ug3j1znHS
cSVUhhjFvdsaKQgBptd5xBu2kYiLFg3LKwCb5bMD6/GzvRbaZ2Y+Hc0728XoZKR4MzmZgECdBtDt
dWd07pRXUZ+FDinBR9TajLMzzfULFDst9qsmGbOva9l68cemUKz+aShL5+CY936NJJKZI3C2ZSNz
+xMWKO+GmFzlBc20lOHljuvzeBx1Fu+swpOHq/bkvHuKdbcbbRedpkvaRS9rGyefYdd9h8eafX18
9+4tIjtPshbOI6tuFsn1dbBaq4heqrQsLtVSDIGRI876eJW9XRowIYCISsQBic3mm+W4lEQ3qzhc
NDQtVlQrw7qE1ZlYypG20X4pnCZlI5nukzBuoe8erJjKMkQdllDC5sBmbhFCzpZipejxCGS4H+9s
b42kMJg+46RQagcPc/uRlKKdFrtzi7DJC/1UFoYRFvkKtD6e5w8pg+MumpM4p6aPxVnE4p3S3FwE
slWeCNjfOGQqKbfLl4V8d5VxDZmXVSin2jSAjZhUOyafwRPLkZje3lpYjmIN/Eg5snKbHxfw29PB
qdewLBbzOWk898TokfT8+Ez3nxAKEG0goKLUhAhibzc1EDOIYknWMI5s+iWd4fS+N5T0gSI0vo6q
f3dXY1i2PEFqXrvi/jAz8VtxllBT2/7Jsiem/LRYac+Mpu+PN7Y/Pt445psxABlcDJ362415aSUQ
0p8nyuBGG1MHzzL4QSaI8Mfr7Lck31LTI2zmuUEnarNOBUaPTG0KjWhSfYYo1s8F+gSXYVSPpkrd
2xIpGpnpW31/q8Tj9cx4WsGPhI4yls+qV42XWEH09vGG5MHcBpLy7ycBNOUUk9271szKbMBe0UJH
BUyPcphRMaQrYTI32uZini4E6+o72cfcLQmKJlYG2UEyte0QOlWizZHbaGEOUuOUMSw7iLvUCUYv
f+ds87el6OlSoqD8Ajh1Y/FdWa7qWqZaaMz0cZepKC8JY7kP7tX+W0l/SOj6ticg5rdmYenNghaw
oYYTldJzF2toejXL0Ti1u6sAQWTyqQzmtsWdJNWQ6oldNXTyaLwsrbX6xtAdaTHtizvyqKTGjsRp
0HfcbGZZVzRgplkNV6eL5wv2baZ/z0WpV9dq1gfjyaEiY34elGVqg66z0MiZFCR/zrieRHwq1LFN
npuqGd3nOLfAZSZWlCiKr5Ztb8HbLAv3u7ZUeXlWkV3nD0wVs0qyPiEytfrGO5pade/YJG1aYxQX
espbUZ1s1ruO0HCh5J7N33V49leJzz+6SXvXAIOI6htALB4Nqre3NhATpBbDMi6hEynVRa082TbK
3cCI23eKvGLUkqxE4AIIGpL2Nvvjs0QpwzhxrGYNlrwRkM9QnfKNtus/P/YPdw6POjS2Jts44Hk3
jtVs9NQp+2wJVYLAYFla3XcmNz49XuXO2YEWoJ7IvFb4e9v7kxZLjNbLModD3bXPS4dgSdqUSVAv
w9EAh/1SqARwfnQXiZx20tqWqXhjnUVtiGvQPxaFqv2eebNxhWujHOBw7i1FqZn4BQWdOwHTks6e
Mxtd2BO2PzONpQ6GyUKVunEPAKH7dAG5F9iPrEW7hxDi1vYYfZHo2di1oa4DrfLzuFRsX+kmpfVB
IdblZZq1pL4AOc68d7+IcuInuRGNRLDlW03Ieqhda+TKh229aC/gE4dzr2jOpUxpBz22kv1bxYxR
8EayEgFVb8sJjBnGZiaN3YVdpZTPvVN4z4NWVUE5llMwjap9kL7vbZ8+E+890R9VWbqmt6dKpdcS
Y22WYSK88gXst3mOlenb403tjYRF+Gb0FmmV8grfLiLysjTbai3DalGT37xYOKcFpsoL9QRxfv9S
JCSydY/85A5gC/45VcmtypCm1RgkRWv5RRfFp6pOkv/DUmC8YTuSxVLx2+wqlzpyIhJlONrWX8ba
6c+wyuJT3AzmQQK0NwqCMUDetLLpne/Et7xFrwvmEbehoBP639IxqzpkhMe4XFStzxI6FFQKD9zV
vTUxeHJHibgA4Xv7zQC+mU3GTIUwXpPxG0pr/SkrjfQSZ036O9OYvYP17tiIzAwwe/oDiNBsyrSx
VavqqlRNOHtmofil3jirb7Zqm5N5qc3fj83kzu7QaKdsxD/0xLcx7jQLuuU0B0KyfFSuTb3wW1f7
Hs3Ky7zOzeXxareXDLVk8D+gFcHkSAruTmwvHjUjGV27eF3Wur4IN+/O5mgdKQccrLIbJzllaqPH
SvHK9JQ0EBNYSB7r9+Gi/9mLFCaVLXHq3FvVOSdmi0nDKkObRkE95TqCxsxNfXxit9bwtgpenthZ
EmBpR8vv96/+gLAqxRzrfAmXMu7qU9E50fRBzY3y28KEp/Hg+9xdDbdNFZOMh6Fpt6s5SZqadpos
YS8ayQCoTBvWd26c+tRUf3v/zsgLuDBSOxNff7tWQrUki6ZmCfXWHVDgkgOX4XAUv2lFciS1ePtk
/nOKLrviJMlQwfXdrtWoYqmmBuAUlq6sgWkP+fA6uUJtzjnYavOcU4FQA7fw8qPxgHtjJKRySHzI
fkhWt1SitVjh8jeuHhK9LT8s0YhTZsF1fHyY+1Wo+SIshq1wx9Dxud1g3s0d51lEoR7b60WPoOep
2tS8qwQrj5FVZOxBK5gi7HYkrKJV3RqbYxS65Wp8ruukeRmVRrt04KQOnv/9F6N0IQtduB9LOvvb
DcXuKpaZwbBhWyABbTR2+V9dac1Poxm7J41p2X/Yk9E8Pz7FW2f4z/5QPgAaQfdSdtZvF9W1vlzm
nP0ZqNytvj1640lf+HzBlJpW4EzTdAQSv7tPWaynwIDk03afiIYvQgOSERqpUP14dpJLU9b1qXOb
9iKSePEz2/72eJt3jIUCIooqcv6nBAjcbrMcI0vvhK2E6WyLV0UM46d2WdKDVtndVQgIJLbaRWFv
swrfNAYro7JKoszn0k71ZyNS26fHe3lzE/+rabx9M/qnkg5D/Q4Qsqws/stBem5aqWgsxteiZ37K
V6ZvUdlo07rrv5Wx5aYv/BUaeRNAuMmPOkOMIlgzU098q1URuRi0uIyCXlvkH6NHqn70UmuxroyV
cYRveFVXnMFXDkzX0hfPujQRA1qDtNEY9Px4K3vnK9uzNPnA5oAG2opvrHKIqOmwk75lZkhgD7EJ
QNZpe6Qq1/qowLvREX47ONIVun2IyfO0bGNRLxrRNrCq5LpaM/PQUGWu22dPjVuXUeO9pr1OoubH
TJo5et9jgf7uC7+w1J4UGlnJs6tlVfVhNSylDQwSfLP0rWhZ4ws+XHzTR2dUAncxoupDOgKc+jjk
kciCrldn9XcQT2X0YjOcUHRMXXa07wLNj+nAAPfn+VYGAIuI22fswMbpW2ght2qv5te8Ke0P4wCA
tPLi4mMPtOD8+NPtHQePJvh3Cl3EwDvQuF1VxqRkXXEdEKTxC2Utzl3nqsg7Yj1o43TvNhWaDUw9
xN9Te6CAc2v0buPRomLWxXWKuq48rVZUuKfBWYpfdD2zjsDpb6212zsmkaOQwCBl0KLa8jgju3HR
pWC50sziofLXsTXGX10xx84JgpJRobdbIft3SlpTg0fTZz1URWEBi/5sJKWpXTNtTH8anV03z7nR
9PYlz2LNeE3mttR8q4y96ruXZvp8amJH/0sx7Kj81E/A7S91bCgJHLesqf5T6BVz9BRjHVFVSfRe
fLSqyftLy/U283V+j3ddx0Xtn4oJeYmDb7zzZ5LDQW9Xk1UYaPabM59Kr2L+c5Vdp3kw/cVRslPu
FcbBl91gH7mWlOuxV9pyEmsFfO320/bNwKROM5uvndeU56XT+quKtP4l66LSZ2a37huF3TzplTVd
86JMnvplTQ9qGfutQrqHYU3yqDOLausamKhdEd4yIQ9kvf6CRG7/FZWv/uvjS7O7n1QeKbRApgNe
BpjHuN3p6NmIuWhedx30qDkt7tIEWRnpT5aaHLXG72wIAUJedllK4JndPBLMn+lLBvR216bQfw5W
DsZ8NY5IfPIvubkl7IcGEoU6VAFBGG9C9bxMkLpa1+7KVcjNc7NyRU/wyiwDsE0vLAi8imWfxZBp
fxrgAsEE9oZy9IpI+9j+CmTmpHSNzCG38SZK5n3r2Et/Ldu6/mghk/o0Z6V4mpLWSoJ2dOKnanaL
v3Jhq78//qA7L8jQDrAxsoFHRXlXclgoRJhdtPbXKBl/oF81forG/rvVukaoZskRCkzet81GKY0j
PCin9zHFYHNRxNpHyNOkw1WpO/uZoUW0C5usLiI/rcuoDxZRTeJUdu565A/3+wTfiTzQm1gExSJp
2P8KOYaxs1RFRNO17LI2Btqas91WB1YytVNThF1UM9Xs8dnuPytrMgJL0gU8npntZSnbJhuyaL72
60TUUlRCUT9UXQR+8NSrrdt/mMAN1J+aJsm/13W/Holr7m8rcQIZu6w7Molr202sDHvRxGxP16zR
rB954akvprrGr7bBj3q81/1thX2Fq5VwRQrE29l+eEa9iaOcQQN6Kr6ZzOb8tETlEZ7kzonyllG/
B6sIcW2LvGsnoXRqgRe1l9xSgogh8oOvMFunPFf1tHRXyx6c6EtHkkgXOKN2d+Bl92YkCXOEeuDp
cbbbxhhqSyZlxmW5OpmryEIIQ5+k0E6ZfgDlz3ifzhmSI533/WeUSQapjcQ08jU3nhC6khCt1q/X
GG2fE5Bhz/fUaDnFVvP98Ve8txKeEEckVZuBLdzeknidxxkctoo7tOznZW36s9FqMQXx2Xx5vNTe
FQABpByNgb6Rx+VJ/+tCgsk2ofS32tUpLAYaDKOOUNi06L8QGqa/GNpUfRSK9r6yp3ypWZW0jRYx
93Inq2yNBfHu4KlXT/TusxeRdcN5absvST2pB1dib6z/iM5CkJKubutyHOT4Okq4+nUtmRvjA2BO
SPOTthkubVcjvo1Q8cgwW60Uv8Wi1o4IrHc+JpkJfXCSchAuzsb9OJGe0xlQ46s5t9OLuUTaKaLB
BtzFiA6KDNo+pZOPKC4AegKZ8Y69p03DUq3xXF6bapqqT7UyZaMf91ayar49uGMaxt3EYIdY0/r+
BXepOoHeJ6byn6JKs/hbOypGeTW9cvg2QYvTmkDYiEPWvjCrrD8NgOTSs4MSYH5JvWwqvttgvfxy
Kvy+IkFNsKLvpJUdkKShAmYTm44/mgpjM5K6DHMed/eSz23/VcQwt3K7TfnD8e+umUx+nhrlAqvI
KRAoIDwEATu1I5Vbpob6fd6VdVAK2zn19vJnm1v1B6WtnfyzZqaaca2rKfvIjIX52bMKE+lHK8pO
UaNeHMVb+7O15NkYMKKk93wkQJbeZ65LX57UxoDBxo/v3M9d0UwdUEqIxolvzHXtBr3iOaFlLLz+
GtCy0tDFEkB0Vv7u6FDFQQzV8KdoOyYUz6nmfQS9f0mFfY1F3Le+O2rF124wyO/cdVqNwOFB9eO1
TZ6MsnbGgHzWtf1+qH9W6Hj5g87AoMgW1tklZJz9tUGB9jQzRNpfImN9IYhqTqkTc03cQgg/iuw5
EHO2jMFQ2xdjKTy/NyuV6bRRrQSWO5XpU5XpSfTHyB/4aS5tkwd9t4AeGD09r5h0kyTZOe/GfgSx
X9kiWIqxafwpXz3nuUBOovNt+DzDUxqvZXcycqNtzugtxNozVaboV1Odk+7Exxm5wdU4zvzUZF1L
P+mtugl6U1WGl1GLK9oMS7n2B95rd7fQ+AT3RwkUpCrVcfkc/st7rcxdahbFZOBv7yZAe5km+lXP
+sz0haP23x67yt3bynsqpTZh+gL7w5fcLuYljaYLczSvClXLs5WNP4oKFs7jRXaRMO0LmKOSOEoG
g8+6XSS2l0zlm7j447QfzgalmThYzbVnS2vhflEXt44C15w6vnWj5NVn+h3qEdVDbuUmQJS/gm6U
1KWVCs+bp652a0OZx8K9ImuxnKNYLV4nr+s/WE1mh4uXHCE29t+RABeGOt1DWVnbkqiFGIdUSUeX
kknfuicnntM/kirymhOF9vbL4yPef0cSRQqy5KSw4sF33R6x2g4tE3QZlI6OTh44mQ2DtarfJ8zK
E4eInWwiAtNknR1xhFqyFcc4jGtfZx6urI375OwgBvO+xvLbQmCn6a8x70lKt2/ugFEXUwTczroq
hdbZQWHm8fdpMrq/BmtOD1AOu+9EDxbwGKEfJEa0ueX//9d9W6x6SqbUNa6d3rcMIvXc3kYCs9C1
kxNVehw8/lJvn+LGDgHvU+rw6Da9EY82twFpL+pG5UhJMW4m5Ee8yYt8NS9H8cmLkrk+LYhx/WKs
eZo+661OzdtaUSMPrdJCbLQT7WR/qGNitnBVyvpIxG0XO/HrYKiiESezVg7m9jRcpHc7Hn7r6lIM
PjegmT50nTqjdaDUFHxmp/lQdob9PsXotw/uQi33qF+BmkAb7HZZsBJJrOurfZUE9qeyQ57l13hu
C+dpbKKpPpPLrwfMq92VIW6R1Qxg3WAid8bcImnaZ2Nc42cneIi56Shh1K+HlJ5drCahpBSLEHyH
Ikuv5HZro1kl7hRly7WstOicDkbrZ2L600N8+JtjLN7JqiPzS1yJo17hboMMYyEgpRqOwIKUybhd
2Mjy3BFpo1ynwbSv/SBgjCjtu2uPVGqkajk9GXjzu27/aKVup0WZd5Vwa+zYGr47Yxt9XL3hCIe/
t00UIAGwAjgBk4RLvd2QV479UDmtRyKYF7+Mo+M+JdXgXlpX9CcHJP5fdm798fi67l4NKp3UE/hw
9NIApW8c6zgMabPQIbrSFjc+ki0VGhGb5hQQRxZleUqUrjxq+e8sRq4JCF4+U0SrW85URbOiMi3h
XS1Na34M6+w8G2lXBjajW1q0lpkfykTv/L9NNWgHwccdm2Fp2kDAekCabCFfZSsoxE6md43ySD+n
RKxnL5+N/8sqdNTeRGvp6G1uu7aijab2FrNMKFz7QolMv/fsdz/AHCPfDcVficgD8XxrLrM6MZJw
ULzrrEd1MAnNRSlMdK92TY38sZXcOzYWID2hOsrgo42VOM3sTaudute+zLT/UltsPlQI5/39eJV7
doGOCa6ZmdkmMgK3G3IgQwyrJ+2fGvj60ymi4ZOx9pX4Ca7b7QPEM/LqYval4vi1opU/Hy9/b5Ny
CAfpGJEUruV2+aWpRxVZH4+HMkqDvhTzWV3HOXi8itzE7fMou+ISDsUaMPrkr/jXc1wszYocpOle
CxCD5slOnH7wmxywjT8WqpchU2lq/zWQ31zpVULZByWQiyNQ751fIScHErpRdYdUKD/Fv34FMXhd
K6RZ136cXOusj3P1CZj3ovqJKbxXox8Tz0dhbIVZZdeJ/sMsE+V9VBX5KKKVBh0AdjMoBcoZtz9C
U2q8w9gzYHZJq7MZRc2ZzsiRvMIdD4drI8qi6AVDf1unZvSnaPTO5TK6U+VnUfNbHWmprxn1b9ri
vP+hl1Bc/Dfodjz5NlBd0kjPFkgUVzuZ1I9AkONnZxmHj0ZXpBfHjLIDV7OP7mjfAYQgmqH5jDrw
7RmCmU4ou2XRdapo0+SJa71mIvV8p7PXgwLe20ltTPctMIaBj8YKjLHbteJZzQwaX8lrP7uox+S8
mY1vVoxH9VGzMb7MYLeLi70m+t8T7Pbmk+0lbuorvVb8KBJ9moLEsPv4NGmimX7UVd6339U1J9JO
RFKUsLDcxTmpsRdbnxqOd/6k1WUVP62mM/8krGNmezlVY3aa4qpWX8dycOtTDqe98mc9j8fTaPft
xKSgNp59Q/QwjPWJuwxnrhs+CsT10et11kzzc2+Ms8/mWDngYqzOTp9A5DJ3QssUZ0AnGxj3qSgj
wzyLfq7+KJzMLJ/WuDMmLqk51YGnaNavU5valS+8wWxPao7Mmc8dycD4GvZa+61nx6OP1eOc4W/P
SygqZ0wDpyEyO3Aqe89J9ilF5CRzln82kcPUqeOkDYV9dWP1VSBTENg9CuN+qfVjkDVj/1kCcz7Q
xK4Pyld3YhYIMBTKYAgg7LtV4ibYzWwwv961icg6GybHVLQm1fzDOKbjOXeN9bMW5agbPPaid3w1
OAbJ839T2NpS/HPRIjieDMpVZSpj912VYFY/FhCGD6Lo/ckC2cJxSBifbAhvTrZtG5Fo3RS/Muq4
/aVspyg9WQKS//PQRW6eMIil0wbfqtzW+TK5rmgPSqF3dkrai9oW86lob9kbJ2nHnjM5bRxd7XHM
vteLap6NerIPPuO9VaBosQYOEoLEZptzbtudyVW+CuZrntNkTgPT7N/dVJHS5nw1Xj+molE2uHUg
nteSsKDgeO2nrhK+7hTrM/DPOQ6UtkoP5Ir3lskTzn4kpUQ+c9uHNq1M0dZl/Mr4sPGV+Un2aUJz
+gyLKnmhAFX/iuhS/fxeu2QerhwgAJxKskw372qHNmVRwyF41cgnA2/oYgKzw7GDe6cPkAXBNypb
clL8tjyd02HoJsZ4vabQcV7M0u3/49Hb8BNdUHZ9vKM7x0hERjMZBDzFiu3wQQrPMUgjI3418zWo
7eEPa0E9G3jRi00V6+QqBxfu7t5o2kgtItL07biH1C00JofmyasnXBW2W5EWAV1C87vXEkY/3ts+
NOApo2uMoChVJRRDbu0xzmtlRZE8frUGyILKOv+atdqfka1O/tzPR7NW3uCkt+8nlS8oaXLoCdWs
bWwwO3FmN12kXIXbalkwyrT5altTrPJYpIr6W5RPeE5EGJM8iIErpb4AVFY/TdHsqX6fFJr5pOXo
Xp0Hei6/RbSftdMg9FqcpnpgOJltLnXz5+NDuvNBJEuU30v/h/x3E2HYZZ45Rt/aV8eIxJUO+58Z
4Kkw1YuD+HvvaqkYwXOk0WQQme4KVR7P4+Tl9nUAsmBD16unXwgSZhEkimt8mrp8vM6oUX5uzaT/
4/Em9/4PCSMXrAQk4LfC1a0luGaZ27No3Cu5b3rJUOX2o8rzDuztzlEiD4XB0eoBVbMFFq30N6cW
ecBrmjr2h3JRaVp4CqUg2IjRj/fviFNE1Y1kRuItb3fUzgXqw5PtUHFaqnNcVT2akO6RR793bmho
QlJgCaowm5ypzeaqrebEvTYjvZoGEALhhnkU3ty5p5RkacTLwUhUzzZ76Q2wX/3gOtc6Fb8r7fpl
biIiT3IHaGHLkce7tyfsEMfAg0+etvEKSQb/YY0n96pTTX+GUGWcG8U6QjjcswU0CiHG0PdHOmaz
SjPpZQ+Qi6aB5cz/WegSuSS8vpiW8e/HlrDHWMkJCJKpzJ4kX2WzFDLjsV0runs1UexqfEPtquLk
uePwUlkolp2MLhe/1hN5pk/gn9WA0IY+DVRbJEeDNu+eLeGU5Njzi7bORNToaBTj6l4hTWpke/ES
mCinHbzC9872jXMkq59Sa+HW9vsOIbY6tdnwlE2+YovhqWD4pe+s4ij/umeaQMPJYcH9wqXaLJVF
xtw0Bo0JMJHdf0pXHa46ytQ/cn6fz6xo78vjjym/1eYNoTqCF9blLA3u3O3WRn0RVlE03pW0h1k7
UDDa53rVQFIk9fCV5myJinwzPD1e9d6BYjcktG/tpS1CLu21Wptn4V5tZsmfnWhUPoi6rM+u3cY/
Hi91z0JkE5xWBQkN4o63GxTRmEZJxO1bJ9qlsTY4Qb827un9q6BoBG8WOQ5Z+rxdpU3jRFgddqjN
vQiVitH1XYJk3+NV7hkHzAEpMoy3Byp2u0pc5G3MrHq844S1iyqdPqdJXX2YGWjwHMdV89fj9e59
JvJi6tW4LuKMTQGt0VuP3JeLnhFcPS+xZn1b1MGkFmEal8dLvX2HjSFSPQLR+NYDZIu3e0tcxWqi
VfWuhjUb8YmfU3wevcFA024VaGSWjjOi4NzV8MVdxah7n4Fkq+LHtZJ91tXG+D5MdqWFS54X3zwr
K77HprX8ymwA/dcqqpfPsFbi3zJzyNSg7pUflEL1SxkxcZNaqmieRNRa87M5NEV5bqo5L4MxL1bn
zF3QfpUjRNRT72aDe7bTktqalpfmAf7vba7h9ggk1oeeB+Re/OvtEThx5KxjRDqjF4nroaJXzAj+
Z50B4FdJmBqb+rQs5/inqxe28XvixJA5jBqarm+ngB2u6rCODPkzAGr8gga83QbqtMTP8DKa7Gx3
1dpcor7PkFlRhz75DD+u+PvxZ9xbjGTRSMI1HU8qCJv3u1NRPO5pEr02hp1+Eymi0W6+rq8iz4eD
y3C7FGhqNNiIISWdBmmanSi8nQqzAcpcI9qottWlGSsNFFhTdPEzMwkG7cBAb/3I23IQ1UBIIR1D
8LCtjrtjv3pNkSK07BbzN3D+hi+arvr6+PzkJ/6fCbytQvUdhBnDKfn31gTIlplZPkQj0p+1d9Eg
k6EI0FhPAwM9XvKxjD8/Xu/OroBDyewICSUZKd+anFmlSCWN8RSitOv6sWEtodXE/UGl784qRMMQ
ZkCnyPLHxgc7oqoNHUh5OGcTovCl179kIC8PDOL2KXs7OwAg8HXluAgioI23ylDN01Mln0KFkQ4U
ApfpZK65/TRETn2a+r7/oCyG9l7eMzYh53uC0iG24wG4PcBKTTM7rdma6DTja6obyeeudX5751di
EYsSgBzsyDluEZ3x4qZDlShTGC8I9S5ZVga8MM273jDOT5o3XUdk+yW0Ud+cX6nTXFUQqgjdvC5O
Q2lOvumtR0X63bV9WwXuhSTOSP3J2wNjtDyxlKtNyNcuzqc4QeUpctrsk6jK+P3fhm4A0EKq9ZIK
v1kqS5SxLfOO91govR6qINrmU7Ik7+Syvp0clXdQvXx/lIm2XMzBVARfvhKhZMZ9dZSp9Q1lfLdG
NRNkeRzIW4CD8j5sbhHjfdpk6DA1a46XAfW2cXwZqGKn/jutDe8GSZyTe6vTbMmQ4xhNA5nMHKbY
9gkllfmVYnZ34E93dsAqeLm3kR503LdkQQZ7etNgdGoIdSwNVtEnfj15hSz5ZgcbursUl5S0iC4g
F+jW5DKIvsuiFWpoL51e+qUbTSg+8IFQf0i6YTw/Pj95T258OE0N5iHyAhLMkCxvzG5eoX9YKTtD
8j+7qP2o/D6J0fw2lGlySYDxfIHAMp8MI/qri0zv5fHqdzYL2Z4olP4NxrKFwyFSVM2INKvwBjUi
tdrxrrFapUFqpO3B47FzuGwUZA6Xi0oHfb+Nw8hs8G8Oo3JCFbxfsFTjJ+GaZ0XPxdlxyte1rJX3
uijQ0BAWpAYElDTkCG6/ZGrUpbGA4Qi7bpxp7cNjZWad995JG0i3cXQIkdBxB1qwfa/UxcgyroEa
KkaD7P7kcLNrdTprjdMfPFr7z0WLGGMhNcExAmG83VHG2GCQx4UWqlUV/SWGWZyrxqkDoxmPQNB3
lpJgIfhnnJ4UzL1dyqsmAFDAQsNortPWT9XZOqtMb/Wj2FveB33DJRIGSmqJKSUnEXzdvIuiSnD/
XhahUqOkf9uVUYaG3o5Pj419F1jg2uWdltgI2M5bY+8KpvuVUe6EeSqq89joub9GXX2wyt7OAQPJ
kj/dcax82/F1GcGQRGpuhwrE2Euexvng2yJ3z4xXSl+iUcwBGIR3a5qRHVNuoKJDuMl/b2y9iuMh
B6zkhEZjCB/rqZ8Us1kO9rYLOHlHkESUCyAwxme7NYrJ1BgeEulGaLSGfraNNvmSgSwOoQ06r25s
1O99k4kwyPmJL5B+AJyxMcIEdZ+KqKC/Gm3aXhkkWDOhOyp+PLaLnanzPsqxHYyQ4Y1xt9jVKILf
Y2UJq+Rx9PuwmJXvlZ14ncdVHBzgrQlyn3B99E4gixE0QajaGDram5EqNG28NO5csgyy8oY/a0I5
QgXf7umfhQihbRJ/3gdj+6VEFZEdrGK6dJ5WXeJ5QhiXjvFrWqMI9p7j+/9LkYWgYiFH12z2ZMRZ
AmtjmS5iMM6zYfSfam2YfhnXo2ki9w6PF5JxJ3KmCPyIW+uLewRP8t5lTwOSdsLLBr9cjCZ4vB35
vv/vQf5nO9CKJVefEBrO0O0qSWPouQda49IPZnyNZ9O6KKnRA73XwMqiwfuFcuZ8HdTxIJuTxrxZ
GHEYHqq3lH5nhm3NLDR9RpQWsq7yZA2QCH1jaNQn1Z67U5a16jMC+tol5iU/2YUZH+Rdd0xGBsDY
DOwSZEE32XjrjWm2rqw/VErlqyThQZ9WS1hWzVHdcjO95u2QgW1L6cA3BddtX69RzM5Ii0Zclopx
3VGke09K1U1Phhn3J7rOqz9q63Kd/x9n57UjN66E4ScSoBxupe5WT7A9jmv7RrB3vcoSlcPTn48+
N251o4VZYDE3xg6HFFksVv0ho/M0Y0R8TLVSgbbaOxSJ6ZsOJT7i1Zo7n+5//BtbjMYIjT8p+irf
hZuPn7d4BY0Za9BX2nGN3dqHFRPtnJjfx3z7qQlo3GlIbhB1NsNoSW7nbjVMJ7NFGrtCA/mtiXFq
kMGzPOSTkdN57Oxwtro+UDrRUqvWs2PmtP2H+/O9DOj//w5EB0CYSIw4oCIv5zsD4UNmoJpOTpTY
fuG5ylODbRgc2qg/jUJ5nZnq/8eDukQIRFsPsMgmuY5bZckn1NtOdpoh2x1LXokG7WPwqj2P4uvt
zF3Fw0fq0bkw/zbnuFtXTZk1g6lZ0/rOKHLvc1kX+THz9G4PDHx7LIqtGD+Bv9oqilpavWTJ7E6n
zGx4a3XYH/tIEovn2OnHz/c/2e8+3eXmYWLobZKWSVm6LYp0QhFViwtss+xujcRTMbbx8HZRO206
JYnTG38t0Mde1DXyUt9C9gkjPc1qghhakwgMkOA8mXSaz52983K6PjxS/EGqJ+FYRCjZrLiJPLIw
Fmc6RVaRv3eLYjwmnvc6I2i5hRgFSVVai7/NrzajFGaptL3HKGtVDo+GXem+UL1+54jenAtFAHkL
AFXcokFzJx5t3GXm07p4/1bmUASeOWc72cBvW4vNpwRFRPEEDDl579ZWoeVOEYrWLCdvygbh01hM
msAU9dr7s9F5CnCtDvO5uptccTTVKC/DQhhxG0aK3nRP2rLo5WFQk9x8IRdtliDvlbR96Gz06PxF
G7u92tKNjY7PPY1DtiCEo22aOa6rnrQCm3v6Cn8tq60fzWT6hofBtHML31h/khb0lST2iI+9CRQG
RODCdKOZ1KVWfEG3MigjmvH3z9J1+KOuxHalJowSBAfqMvxNWjPbUNGW0yTPSbuid6+WT0Ycrb7V
GzvYEpmebD426R/tOhJa6fuwmVJcziTk+GmdSqUoA2dw9crvgKgdLWvJnnLdik95N6bf7k/x97v6
cljeVbxHkH6ATg7T83KOY+bl/YCk7anp6+jfKLH6LjTNbMz82ms0D9iHOn3BPb743eAeYj9zxlw7
eZ2WesfUjs1/FA9dpmAolmpBHacwordZ67jZUVVMCGdwZezY17RkUH65g74+o7ZYfOnXJu+R4cri
9lxa1RQdG7WkqV0qGVrILS2ZELCq/WXNIqXz52lK9HelEBAvXTzl0xOWCJY468NiVx/LSEz24wBx
L9aOBs2WX6o5TlEYlYYQnA4rXdqdk3m9/Vzk0SlV/FYXJaG6XDSgx6ONP6CBhdVanRO0+QMew6/z
GpGhjIcAKjYmoHZQdltkQWLm2ezoi3PSSjV/C7NYe6xVsWcVdJ3QkjRLRDAQBvS1t1C0vmm1wukd
51Qronwxy1k5TUq8vE1y7BZaoFzfIiytDuY47inc3RiZHjhlSF7b8l2lX65ijeNz7Y62ezK18WzP
ZuovwvhpdfgV5dXbGakbGKmvrEi6LCOasCgD8cYH5A4B4nJUrXL1ubJb6zQVrX4A776c0kZTdy67
bSRkFDQpeN9LZCap7OYaigldMaKf1klrKYcocer+7IfSO5WplbzqFfx7QiYxymQ0+WOLAl1EW2cj
9ZeTmgsowMU8fl0yd/1+P1BsYyETothDiZ0UBuTiNl+KByAEIGwRv+laVCIHxFU+RfWUT37Tzd4P
1xLquBN+b6yh1DABAEethKLW5ktNBW34xS5sEgbQBEPaZqeJMHNEQHKPcnBrKOB2koSokaBtZSpp
9rYakk32aXQMuqSrPgaZCjA4ydY9e4VbCym3ngWzAL2LbU5txStSG2tvn5J5LgI3zvXvsYDc3dtz
9DKt9Z56343xELQgggCKh7e1JRWuVWEJTQoD5+YEwbwxqTdp+RJGY9sdDF6LO1/t1ng8GCD5klZT
hJT//gd7Q59mrYgQvDg1Weo8M0p1gqgtQtsZlmOpKdWn+xvzxqfjOQ76WbpsSyeHy/GAeJOyy/F4
t1Z/1U0xPHRatXxDtS873x/q6l3KIZBcPt4MpGMAMzYlBm1q07FviujkzGP7VUCPrCu/AEvQfx1c
UbgfetNtLd+FdaCfE62bNV9gJjk9WFq8PNVcGWMg1CJRD3qVma2sm7Z7uI7t3UQdjBeqlGvRQY0S
5TbrQeFINKbinFJrLQ7msPSHcup+3V+JW4PQnsIFiASJZ9TmArSBwXlO3BG6M288YBeo+Ivd79Va
5G/5MzeRU5G1Fsx5ZcF0O8oSiyIrR8M7FcvUPUxFh8JDMqjH2RrGl6WO4gdzddSjM+jxRwem9/G1
k+ROpDZFO4Jr+Eo1Jc+EGIshi8Ns4g2ax4Z2skX+8/4gN/YUu1PevDQ/iD/b+1dAwq9rgBhhqgBe
9mccuTBdpNuZHtph9X5oUaua4Tj1nvYhMhGyApzrWf1ywBEVfEZcuwr1iCnz+ue50YdfzmAg7nf/
j7z+3GimEhcp4YFZB2l7uaeUNIky1D4ROJsnOzSy0gqHthQ7oPibo7ASsC45q5QlL0cBQl0b6Vok
YdKnoE26IqEUntSv/qrMBVQVGQdiVZSHL0ehgb84C3qpoYEogW/PWRVM1A3/w4pRJKNUxt6lR7KJ
FCVuLwKaaRKWFMT50bjBDD/plfwL2krsS65kMgzi0rZlMc5eFJt1yyialx47zDCCLO/3fOKuvgu/
GYY+MDF0KGQb63LFXCNKRJYpSagUNnqzg6d8b9C3+nF/j12JYMrJwH6XoA4ufDqBl8OsKA3OQxdl
oTqW9r+rN1vrZx1ZZ8sn4Yhfmsgr2kdlVFb1GRiv+0td8g6BkWFFJ8ov+nRKD/2MrcDPsW5czN08
Lf8oMhPPt7F0xjdxPK/9o5FUU+av1molyLD1RhosAhKBrxpVqvmqGg/vO3fAEvT+5K4uKeYm1TeQ
7ALRD2P7cm6yMimFPFPm1iBGY5r1U464yKNSI1X9+qFouaNEiYKDjWzg5VBqnmnCxhsqtAo75Wnc
Cz+ljeJnXrpnyrN9svLFqARLAAGlde5guXH+uOqrzLGnqfMwlm3Kcw/nw7dG6yfh+MNS2S+DYe3E
yhur+Lv2CtCaE3wFtVaaBDaX2WWhhcaGv079+qYrIteXbdvT/VW8sedJOCXwh9xTCj1dTi3z4qTN
8iYLRa4Xoae208HKjer9fxhFkktJJ+QjaPNKaE2TF7HeZ6GCp2RgVGV1cLQu2tl8N+fCe4cyBohS
am+XczHmfkERlfJUyuvvOE3aFGQ2kuL357J9zbEZZGuCTIwXK2WxTcSzZqtp0lTLwtEhDDVmZT61
BRw/3zMVWMS61Y2/Fs0qHsyqbL/dH/vWDCXriCezPGLbmmcNiDx3Wsbm9dMcvElfDkrd2DsdkJuj
0ACRBRp6WVtect1MdaMqThbWeWIdaoRLgnXtXitSLteRhiNFP/n4v9I2LQojXsdSzcK8RD3WWR0M
fICyvvYWJIsFGQr5gmIxSdYmpqOv1I9aUuShvirJGXUHXuBd8fn+Z7l6CiCoRzOd/zCxkUSCy40H
YtNYxrUpwr4ZokOzUo3pDQtNLlBBEI5Fq/1zf8DrAEFVBu4loutSRmX7tndKhBfB5dWhlfTjO/Rn
jYNQsuYfOy92QtHV1EiCKJgAoqPVKFUbNlOLbXNSWz0PtVnp1CdzGrTMr+Jkts+mTr/4ea5GTJfu
T+/WoDQQyI9oyXgE98tB40EVnpsQlFxIxAcYOlPo9p39voGUxNLyFf6+P+DVejJL0IgkS5htyCfr
5YBIATkRAqJZWMy68I5R4oA8qhO0P3qzMvagVbemR/7LfuTuIoBspkciG6eOujCaSBZfR3vus+gi
9ych2ngTKdAHDvend3NA2Skm+JLbbjsSvd13S2wSNsp2bt4okaa9V/Bk+SFaHuVokZc7Ce6t8aSW
ryWt6SEsbM5DTwU5X8EDhdWyZA1GjspoHPo+zs7lhLzl3EzFw/0ZXn9ASkO8LchEpZTxlqAbR0Wh
aGNUhlG10hWGjf6Yu2n6TlmW+nR/qOvJMRSUVoi6PPyvGuMdgH6rmI0qdPhQDxTGxBfLSWlb5GMc
VWdtEeK1ZVjJGOKBRreL0hf0P/1ye8ZUnlKz7AF9DktM7cT7DFyu2/loN5ZQOveYiAoQlsk7LgfJ
3VafU/pI4azxoPYVROdfRi67T6sZr//eX8OrG4YJgdHBjIugCdl5E1VwyGqKJYVUSWPHDNqc4H1o
G0/ZE/P5TSG5eFnLgSRMG5w2u3G7cqaSjDq7T4SxV2QfJzvtuiBa3XQ+kw47z9Myeblfu2nTPVZu
2sVvCXXxZ+Gk7gL4pWneDXZuDD9HO6M+GxWxZfimiq+Xj7iiFb0TWYVpWZG08xdQOVYdwCGM10f8
6VbjcQHZbaMkMrbWcWg07XvtDgMy0xQAZk/4jjnVr62ky43Cow+lDXI6Ojmbb+hV67oUnVuGykzX
DMUp7Y3I0vXz/a93lQFtRpEn5I90GKiTjgCcUfL1vOxAFuQGdTnop7Es8yN0j4J1TcSnqhFFeH9k
GTi2n5NADWoIBVtZRrgcWQCl6CAjcxAqJT1jmDofI31oAm0W9gdMtpczaq/pJzfWeQeNGtv4P4yP
exwJIGwzELib8c14UhqtqMKqS8pAmcrse6Lkc1DiIfNWdHoSoPO9vOmV0fuScu2/9hlMUV9K4xhc
yKgVbwsHAwJE9lrlHFHUHB5sY1zfDTlpxv1JbvwZKbQzDCwRiluQHKS00eUsO6+gAYdyRQg/TPQP
6lr0lp+mS2c80GgVi2/nujL+nQyGEvtq7azlA6/SRnsUemerfq1NLnaLip2IILZyJQtyU5/LQFSY
CvgIgsxCeoOp2CQVJjagnVct9oOlDOjcD0be2jvbVW76y00jb1nudaIb7/ptD5UVcpGbLASV4LH2
l6JwgkIZPuHRvh7vr5xcmO1INGrlKYRbji7G5cLB4GyR7QVKOZqrpfleuijPdWVWYSOpsgaqpuvO
t7o1N2i/VBGosZNObwIpbrvuOiNiGC51XBzXLP3ktYoXeHqyh7e4DtmkuNyw1J5RyEUy8XJuM2Ye
A4+3OoxxqD2Ok6meVBh1h/sreB1aKCKRGwEAc9l923aSvgp3HRJDhL0XfeOmHwNz1I7EUTVAalYP
9Fp5WZo9Lecb301udXyRkUKjkrz5bnkXCzEVs0DkZklDM9OXoG0QmDHXMj6iP7snU31jLS/G24Sx
cl0SwMPw53KnUx9WY9T8kXftThZ9Y29gB0ZORLGJJHq7GweXBCibFumJjLLBoWsLZ/H7WjUOmBc7
O5H5xhLSwSUooYMEGWvLKa6Tqu7R5hUhvgeg1ubpXwiJX9Kq+rX20c/7m+TG8kkGLEV/cnV5pDdb
EenyKK/IshBwbQO4jPWhNL293OF6FIhy1EYkDA4ptO07v2rpcWTg88PCczq/m8teQWMYTaWdI3xz
HCQPOMQIsiCRezmbMStz1xGMM+qd5jf2qp1R3zMO99fsejNQEfkN7MUYiTMs//2PO7tLIrt3qxU9
Yn1BbjSauTaPo6VnZmivpbtHBrjeDjR+ZfWKvUe7aoso6Yc2GzpzHkIngaPku63bVWdyhiJ9G4km
r19Ep7Wvs5+U95Zs7tMCY55oLWwZ54rqFHanqQtVYrtCyzlVgmKFC0u5de+OvF5Oie2CiE2wkAXI
zQuH/plQG01Rw6gfkcaI0vQgUIB56CFkvVIVCLQ+FR/ewbSgJM1xU2/K2ezVTFU8jNtmPvRx05wk
ZnJnF/6GLF3cXfx6njMgJNBFAYUhv+gfGwR5zSFf3WYNjalq/9JsAnyoVXHaBUk+xeZxqMz26xKZ
ep8GUdZOy3Ot1d1yNnLwq69VlmJ/4jfB2ZM8S9LkzfKaSEQqxhCboTesVRD1jhpOrrHXof5N/rqc
s+RccMoBFBD2t2KDzpLUtgp8KxxLK1+PXY9E+NvMXNPqQI9Kcf3UTtDyGaZsVp7Ag3om6TwuXM8d
RbeVF9+sDdpnNW0rWw3XxWlGuCH9ovzVDyresS5FW/NjZQNSOOK0PnlPiaghyBQoSX0XTY2qmW8i
87Aeckdv9O9eujpfWtCiReq3QyGcAPX5cnmigF69tcqq6r+UboZb5mhPaI2Lyu6coxCi0c6NCpLx
aVAzLT+Oo7CHtyVWPriL1WMWB41l5uMB+XRd/FOXXf9FqmN3OPtYSRs2WaeNvtso2KcKrFxWPfBo
BD4u6dJ3h5jyXQUzyRTu2XWWqHi/xklvk+ZHi32MtDbqPw/Y1DsHXlLp9KYDeeCdINQUyXG1nL49
VlWReYfZmZSVUs68TOfR1DGcj1Cj+2x466pyavrE+t5ojvKvqIF0fy1VEZc/IiMq1OfCbTOsrbAO
i/65HxOvIq9kC1Msosco/Sm26OtZoDuQ0QYMO68TB7vX4gBJ4D2DP3k+t5vMpGHPleXgMLDdZC06
tQmRwg6XKRG/0tKunrPWFschEcXzmhjaMa+a7Hh/alfxSU4NxKAMGCTyW0XCzEsWRdQmPczBjc6T
XWthCUE1GBd8s+4PdXMVSa9JnWC0XVWLE9McYQhwiJBxHp8roG2Pxqiq/2FCsi0HbAV8zpV/4CKK
pEnzyA69MZZu03ZxLEHqn6puGT+8fkKSOgQbUCr5bcvfc953mqhcO3SyrnjbGJN4jCxvz9fyatlQ
1iB5QREfBV6QRpsQ16htMSj1pIRjUehQK5ToANRPe+2yUfSDYg3HRqI7r+piibvC4kBJOESl0fmL
lmZ0SBvLO81mE+1kgFdbjqHYBrgwkZnRn9hcIOrYcVF6tcs9NUU/9ahcsmCdtfQx7/Ez3tl014PB
KWNqNOop+YFNvrytXLGW47woXlhBFwlHW3H/LnXE3pK+NvZymesvJflrCE8TecG2b+/61o4Vu0tt
L2T3CxDJHZWkuvH2UNC3hwG6xG0Em3zLiRLCzQCfGl5YlhN8Wzur/S6O9rR/bi4c4RdMpyQZbnnK
qeIRj7XIC5EHUUEEkBodsrEfDiJv2j2xtRtTIq5SJ2V7A3fYniSYSalKYZsp4RrjgzLGlETP967x
m6MAdKBhIM3yti3MxMhxtqvjKBxrM8oPcV3Ff1ObXfc0bK+Xjk8jn1NUfthx2/SymO1mWMrMDqMs
Nf1Mh6NSmX1/ntXc3MFI3xiKbB34FfUX9t3WoVUlpTIj3jRh12bTkTx7CbQ0sgNPHdqdk3S9ehgK
4bkHOJr0GUbk5UmCptshd9J5oeh6z1dH0wtibRecd1W4I52D9QyIHao2aNTNI6dx3AGFhyoK3c6N
o69ZV7vqO2EaMRJvET0lP11HUR6A7ef/JIrsoq2Oruw1Xq6XlcQWdjIBUSI7PbkWf+S41lIruNbM
XqjOhFuRDiZO04YXDNkuU//WspK4A00DMGBzAi6Hqqwqy/HA8UKt7NT+mEy5Wj7MRm3sXb835oQk
GwPx9oYhun1pRa0Vt45aR6E1lF1QuFSbSlHSD7SX+XD/YrwxFLGddwLNVGrMWxxzR2DHxUVVQr1e
Edht9G+TCqCzBJP1+pFk6ZHnvWxuYmF9uXrozrf4cDbxuRuK/qR5wjk2eeWcpkx59aORsARfmBPN
eK5nyUn/sSfGaGyqQdPjc25233IXnO+M5v5R/l87F+SNLSFrWjwYGQ72yOakJUoF7DtFWig22y5o
rXUITG+Kj/c/0tXLm7+M5EVqrZLE0Pq+nE82pzzHJi0+C9zuFYB4vpfY/9T9yKMFqdD7g92YEpRk
kmjEIg25MS4Hs4yqh8oxJOckGlwf3C1V+GH2dsrev/fwRQpN7kxsop9BU5Hn2uYbKTqmSDguKqGp
4Ak1+aM3p/m7RbXr8WXVzUjxh6wdbQrya9b4tZ2pH7LWGyo/71xK1wBoqiKsE1uIQO2jXvwYisrR
gM+iJ7yTPF6dES4IMhLSbomGQ9vmckU07LkqgX/N2XCnv4S0/oqr8ltVYjj1yqVn4YmpUoyRsjkF
j8uBonqE/5WL6jx7eXJw6s4+IvxV73zgq90kR4FRTzuJnUvL83KUdtHWqrbgfhiT3s4B0g51769j
Im0Lo3UsHlf+yD1F2Os1JAXipgUQz91kb9v/g41jqq2lLi8mdIIC25uoWWp4dq2n1OzjPVGVKxoq
DTOimpTxBdAjLQovJ+nNmpdU9urAByrXN2k5x9hpauW/6jI67hGiXTr4Xj961Tmrq8Q5e15aT4Gh
KEl3MhrIPef7n/bqsuRy4slG5CMNRLhj8zQoo9Sl/eIy/zT60S8rxrvKI6ZI3+I5R23Y/stoHCzV
9rrM1yUgxiVmkMTDxJGt7ct1cDskFOs49lgHoWk+5mOG76aRGwydqp1L3AieNK9Ln4pan99rg6J/
jczS+nR/8lfPZflH0N4CiwZACDjm5R+B3qxpzjF3tNuJVD1RF3Hbo1eWhnUui4g00k3q7iVPcLR7
LXyMkR0pBkpAk1owmxO1wiWEhbR4Ya41Amdx4Sz0fFdr/C/jECx5MCNWgS7LdoZ2rWdD78Ftb52f
cb4O71W8gndSyKvQzGzICSgZktfRF93ETPqjqdaxt8JaOM4zjfj6gbrSshMfbo4CpASrBZIcRLcv
50KiWrh6zNtoJWczUFfMtemATOW013m9jgm89KTEJ5bg5JLqZlvMVkxzYSbJ59WcBmDkBEbRQ3PI
Cnz17u/AW3PinSeV1yjYkFVdzsn0cmVIizyiO9OmX204l6GV1/rpP4yChA0lGlz4KLtejlJ1bVRZ
VhKFxpgvx9TI1POgZHvOzNfxm2X7Y5TNsgnwPh0PoiicnLR6V61W/SgSUz/hGqe/oc/u7KzdrdML
SEVC7iS13dyM5wJaw6mcEAKYdniwV/dH3oxzAFoFLv3ymNXgZF69jlLxRXIXfpdRNkELDgA6FFoZ
hXGydKGrttkhmb31/f1Rbmw/2CYMhF0RCOetWFnRRMjBZCIKlaiLQ+Kfd57KRD2yO6wd9OXNoaR4
DZJocDK2wltTP5E2GEMUOrn1ealmKstO1pLzVMXOPXNjo6O+AK5ZIhch+Wy2IO6idDa0OQrnTm39
QVeMo2oO1us3OhIPMj2ESEN83WRERWvbS5xVSugVQ2PjeRxHz6YhGUKv/kRS1ZIkkciKadVmNlzx
U+VVSXwGglG+U/Aff8oU4QXL0FXf7w9141TRJJGWXZieQwTf7rlCrCxon5yHSlef+mhxHypF6T64
hd1/t5y23WsByWNzkQAjik4O/Ht+soC+GbDlnlRXJU/OWqHPwp8aw00OepuYkOVtpf2bbDZyT/Vk
JdVnI++d1kcIoWv/GZyhrY50ttUm8wW+re/gghjTy4DoB0pgMAcsv2qxCwkqx+ljf3XFaP4c7SH6
ESlz0uOnWs/U15DOE4cu03EBV/PVdn/ajRNJFrSmJm+jSSfAaKIb+jDuC+VvD2kCl4utreqT1vWJ
d8zyToXRH0Ougfc6mqqfT5OSB0Y/8xdMxoRDCtav2deqbefqsHhqWoSuUgDjvv/lbmx5sMZgaKSt
AQmm/Pc/Xnst0FwTrSGQwFNSf0ACNTtB0/kPt6JMzQEJ8Uokad5sxWF0apB6S8IbLLGOVFfKoFkp
dfyHufwxyibWQp+yDZ6uyTnSsh/mMMwHQR3jcH+QG9GIvj5yRsAjqDBs7YaQm2wTivts9XycJCld
0E4ttWNSr69VD6EYKWG4tG4J5tSJ5Kn789tU2oLnT5GeNZEX58zijTGKTAtl425n6a5nRQ+cTE/+
oHq2fVBWoFyK1NbTc5bE2DIj/3LE3WE+GSu45tcuIG1bkIeybfFb4+JyVgXkb9st0G1FLNYI5sax
jl7sWO9709yz1bze3FJHmA4JeR8M5iu2flR0RmOBsk3oHvrc0I2vDd4eov7W2kmOLbx9iiZ0vy8n
1PTZWBkpnNOoSukYZt4Q6Ev6F0JJe7z565FkLQOpWCmpRat9k4jBTM2RElTrc+NMWHWABkHBM6m0
aTyopafuvai3w/F95P0O3YauPgng5jzR5M4ru/CisHTxWPfRi9bzcxoXsU40HZJ1pxy0TZXkcPD/
eOLSNoEJtonpFkLhqtNSTUMRAnRTmYonbTSKQ1enQ4hV2njo1ELdyWO2N9fvQTnMv9cVRuvmjCnU
6lBKRVerW7Tko+KM3XGxWvNBQGB4Q5a7px8jJ/HnxcV4v4kkskiE6caWTY+HyrJCBFdoDqZoSInu
V6VrX4qufZncAkULTZzKbHrA+WPnkXXjY/L2kUVKCfy7kvuIGqAKcb3G50Q3cPcu6Sd/WABsd8dp
tcVeKL6xrBL3RDaPld61NWMzmBEGVNjMafGUAVWoyOhxoX6s43w+TaO3zDsBbHvU5boCfGLfgAvh
2bV5Q9pOgidoxYBxg8m557YCu/cy2wn+t0f5LUVJKZGXxOVRd92mKmfPjM/mksQB4u/twVTj17I9
mMtvWCvTgTFAEeZyFM3gXWdVSXqWhunw98yqfWqTGrcvzOZsXO0s6/Wrh+oW+Sg0ZIn92KSk6mLR
cjc7Ruz78l2v5QNamNqeiNqNLShbHlT/YXRTot+sXpF6s7tkIj0rRV4f1SS23i6Krof6kO8VfW/E
EhqUPCWJlXQ3tgRFpQVym+cq91kjmg9JAlhDECCPRtJGhb90Fjxmq7F2GAPXh5svh9ICbVGZCG8P
t7Wsnl6ra3ZeXLUew7Qf9fHJjJHcP00oh3ePkz0Uf/dRuopjrrWDc5ixx9vzpbnepGwZIP64H8j6
wBanN6WKrfVJmZ97K60/4payfByGXnx43TVuUwJlXWk6u7wAqd5fbtIGJTgr1cz0rCLV/wS3dg3Q
RNDfplHl7GQMNyZEBiTdWRyp1LHNUTuY/32tO+l5ruZ/6lptDjXlofD+fG4NQkCm+iQZGFx7l/NR
rT5T2pj5IOdTveBCinyYXa0/7o9yHRdpKBKGZSSWdODNEaDA0phUUeH9CCt9UYvY+YJjhYajWKJp
D54erztb8taAFE9pcBvyXbvFBZitjZHwtOSkDFb2rBex9tgkmflYgFM6Vc7SPNyf4I1lJDwi4yfV
GxBW2WyLeAGPGCt9cbZE1Z70aUge9FSbdpbx5ig0PyQZjsbbts2SqbNmlCazEu4ogjQrs8RXpzb/
ujOZq0o4u5yOJXAoYj1mUlvRz0GfDbMxKKbkc1W1b1erGKOTp6Ri/CQ0tfqlUDZTnvqmzh7mqNW9
c8O814dshbLMa7uPjaPSQzh5njrTad6Xw6IXrU/Kiq5EatutfUzwSvVCOYw4Llk6FSTeo/f3yD4f
A70SU+NDDnKbUO/a1sSKY8XNoc7jpvqqRj1evTGCVPbHyJq496B5NM6hXwE2P8SGPrbP2pogcR0N
a5J8QN3Lzn/GVSQyPx5MTSn9sVT07kk3VidB6ysCEoPuhruEWecq/UcYPZpxsBpVII0TNb36PdLj
ZTm2+rR0x6RMnQI0GspRQQ7v5/3oaSkMY10ZEF8F18bDPItq00loOM2DDhMYZ/vFT4p2Ss9V7TTu
rywWxniYMbPUnpHCWK2gE/ZYHSbsELs3y2AvapgXdam+T9zcaA8Yl6jTU1KpXhHmxFjnMErj7oOn
WKXxKbe92vNt9rcZ0AmKE3/qx2UefCzny/itlNtSny3oG4ixePqSB6gYVT8R9C+Hd/koXN2fZrW2
gr5qxa/ZodHzqK3KUr5vXRcNG5qISvmoCHWKDl42w7wsbRgvhzmfsXjp3Swl5ppRV71plNIZTopi
K/qZd9RUflxi+kYPURvZxUO75tZ0mKQ4zscZpV79GSBiMZ+KLs+1b4j8YSDvC8Bdy1tGQYVOhcLQ
/q3Qc7R/IF4ekXpgNot/Wq6nlW9lel0cFxTiE4zbZoJ1DHpeG6a3rkWL7yhQckleSOTjhtoGl20C
8sSysxetXwwVQUq7R8ymWxbI2gX44P4wdVrnvMkWAPIQtWKhHyi35NNLYdWx9wvicOy9bxqhifee
MY6FrzqjgTfeWipdec5txXT+7hK7b46za/TtP61i1cbiR2UyZ1ogDCyWP/ZO7/EBXNFP82PdD0b3
WGT9oj230HnqsFC8ND5G+LdFyUNO5qp/gWes6/9Ms5E5b/HrVY2zqDR9+Dzr1KdPrZKhzpMUszZ9
XQBI9g8FveuUs6YOc3aUci/iAQ3/OQlWpIIy3e/jhMPkjxgs0UzT23r+lzLapB8a8qTuY61ErnGi
V1Al7xVZGT+VHUDPYwK6IAtibzJ45k2Llp3quR+/tEJr62PvDYkdsGfG1lcjj6gUrYKvMnZ1l5/y
ZjCq7yDNbe4Wc3aUB10p+verXSGA75vF6kbYj7rd6L1b665yP1QD4n8vajPpcIy9alLT1cceyqb4
CbWGpD0dK+utOtL+Pdd2MulfSquYloOOB4LnI04pf1OPHMpBS7Okf5wxGklPwuwt1e+dpXPD0Ugd
70iBMKo+CtJN3e86I/2O6XhvNIE1dL1xQmw0+UnloEqljVEenVdtHcRxFPE8fVWsPsmOrlqYFui2
dpAeS8k4lUdt0DsH/YQpF6cEbFX2ztQbxUh82o1xc0DE2M58A0ek6eekQYd60EskBAPTqVrqANWo
t9ohTdMah6oIGimiRnnZfhkHTyt+uIuazsG4Jh6CjKAVnF9a2Q4l/pilO6VhlfZaMBrdg6VP4JLc
ZnGPhtU1L0ZGlhFUvd3Eh9q2R++Q5UncBWjPds37rKzSJ+qA2JrrqA2Nj2VhZ+lztLRr6q+Kk2cA
w7yhf++u8Lz9qaxGBWZbFH+XhVxsMe12ateAizHq/s2ULPo0aG06P67VEBUDUCWcvouDg/GTGVDc
HN3Wj+mY92gbLTM5vj+MaV/meC9amfpGSwtzedDMAh8de9FT9XMbiZkNEJXFuB7sKldQY/YgueMf
rpm5ar+wsvr6UHvw4D+ijGFNP+dmsPtDNbpAq33Mmhqsn5E8s8PWK20jqIYe+y+/s1fDKWD4IIaL
E1TaZc/ZGs0C/QHRyvCtVzakNeC5+UtatGniO01V/EQDboxzuO9t3x5Sp0cN+n+cnVdv20i4hn8R
AfZyS1KyZMlO7DhOsjdEKnsb9vn152HOxYlpwYIPsAtsATKa4ZSvvEVaDb+tG8sGGclubm3t1EZK
MhylWdisYtOJSsVMHra+62P0rru3qtRr7dbLy/rJA9w13iba0lV+6snktmxnVTlkrKq1b+ahtf0p
Y5gQW2/ta+eZ+RDMWDXRjDaTIQ0lbg72Xc6jq9ynMTti9lsV3uedawpLv23bfoxvKidznR9ZHmXy
fpn1sePFanXRHeZscRtE10eC3YfI9iLxAc6V/ujVOcWjSpr9F3c0tZ8RssyxX/EyRQEmThNOvkP5
lRgi+diMg1n6oqEHd1BS1f4KrXB8bqtqngOq9NI841rkWLd0D8fUT+d5/JO10vodTTMhoZkNbX6o
lpE1xGe0UykQeBbiQfe5Y87Ls9BGWEqA62J375Yy5hQZibQdlsmOhsfCWoz05PZaurR+y3tc4obT
zPYdiMMx/1WgSmAaSMYaonzW4E+UgPnF4tR+Hle2PvqcOFneNIA7y8dETdzez/tImjcDOnK6/Niu
//Jc1Blufr5SNOaQsG8J1vdeJYYxUBHP+VnZkVUF5QiM3s+6rFfulNboP2odVfpbxUnbeA2HrNzP
MIQbiCyqSg0NOVg/lLlPEbXK0sz6aUZ1mQfYuCTNoxJZTeFbNnjJuyFK0k4PLQxl/mhTpj1xnpTo
uRpFme4WTU+zPzkJ2BxUwL3f228lEsSLDJuNtWpjQQV9mR8QQag8iEt10HkVw8ZS7IBOEqC5wrDD
K2Enf9TLGtHLoTYxtGak2kIBsDqULN7dnBTVf6o7Xav8v06RycCRTAb6Rw5HnfTlhJR6zpp5GctD
CtnmWFoDDRFNWo+LW7XPqY1TXTbn5pVy2+vAnd7rStgnyVrJUJv8pxlUMTpZVR2ENmdJ2OlDtIZ8
6jWu2utSA0It9FzXeiIg2G2poR1TVS9rMznMpVn8Nxax6FCDnl01XKSq/D9SYQi1CFzTPASit/le
OrRrQy5RcnCRIVE4Vkb8VBNTL0ED/Ooa+vrV1FZYKnBlbFopar9CjmK/R9irNfVhdrgKY8UtfnAq
DWQyS/np7Y34Knlkd5hgQ4GdrGn+dovkDZLT1J36wxDxSpqKmgepNz0j0Y9UsPFujga6hXCEodLa
1E9W3+OXO9JuUjFPns5wStEGySy7VVIF+XkLPOzbM3u1iJQu2BaU16gVoh+pvRxKXboMNwULiEG+
ODuyE/vJm4r0tl6K/ve7hyI8BKVnULZH1XSz5T0YR84gGar32BH54OK/WOTpTZ0112SrL8xqrRkC
MUehhrb8ZlbKXI9D0vbaQTMj/BE0nvN0JT2NVnpNJsvd3lHYh2BWQpmesJtKxqYVoWn4hlc0BA7D
YmriCI5Y/16pndP4ehxnz0aiRw9JzER3hazTcvf2mr66RtbRaRKACQCOgrDDy89XanGfGgmjx2S/
e1JwhyfJvgY7uzQKcGVKloyBh866Bv/038hBGouUUT+oBc0ABDuHUEUV5MqVuD1k1EOplKDDDWqU
eskWRMyV2KwcV/cwVpp7rI1WHgtz+D1Ay9+bQ3Vt6bZ7BFLK2mZhMzIY8m2bSfUoqDlzVUYHYDB4
Kkt3CVVDiJvEw979fV+JoYCo/m0tG1RDtwrj6TyAF1oovRIbWEEBIvU4CJFcGeX1+q0SBlzzq2Iw
UdQ64X++kocIsqfMtnuYE/tbn2jnrrRrn9TxYbJlfGWw7ZZwTY1SJ6u2MqGAmuovB0sr9JYjXRoH
kAXNFPYL9u9BnRbZ97eX7tVXMmn7Qppl+UjqX0UbCXPxIlvLjmIRiBRmWV0GK+bhKRkT69N7x6IU
yd3EkQLmB3Do5ZwsdyjtsjGLIyR847bj4bpHvEI5TQCnryzfei7/jWwoFa9QYO5bai0UIzedjRyf
6LzCW/7YYmOn7cY81e0faRtR0ZB65HwUDbSAD/oY5dl5TOriUe2bcTy8e76rgBeddW4RLLWMl/OV
K74s1tDoMLomQck+GZ61HnSMn1nJNbOR1/sF2y10n/iY9BbJtF+ORYoG0DyJq2Mj8SydO9sKnTm1
92/P6JWqD+tKAAcGGGOIFWS2GSbiJ9h6qZfHeiJRDauamzlcSnXMAgot7lPvYY91pGSBY1s9iXk5
u3Bd5YeoWDKTykMs1YNcXPuzNiU9Cg85dh1hD7krDSM9yubbXnRu+xwp2aRCxYpzLw+9xMHCtnIa
p91Z7bzUh2ZW+xl1pKGdntBrtMazJ/FF2pmivuY38b+V15dbiZbA2tWnXYya6/YJ0PuCRMRz42Oh
V4Q+e3K/Sc2OqlWmaylqad3xi2U2g3zqWjmbX+dGr7A+5r+kxj1oh9wKbQtC7X1aAI+5g02bzIEV
zXwrLHek9rFMsiI/DJSJqGN5OOzt6sxUTH8C+Vn9HAuAPQEEALX7AN05mY91QuN2pzlZmwaj3iZR
SIEpUZ56vXFxWm2WOt8tkaGMu5pEI7N9r1CnPwOdEzOsC70kzc5b1zqM04ifRR0b2oT8xtBld3Iu
qvRcNy0CYrXlERvhhmwkQbOAiIMsmzfxvRMjkLmzhmgSflqoxnKyCqg/6IyndOo/OJ3jlh+SrjTs
jxy0Fl/FWERloE1LDB/AJfM/JWXVKo+L5aXmLXeqU5/MLItLXxrG8p3svVF3yehU872Gk4N7BAcA
+MrXBBzug4UAhfiTy5kyBiVRE4eIyolEEOV5Xu4TuPJZKEnLtF1crTZGSeE6fzijzHpC5ng4qlnZ
DntZLoUXYKwU/UiKAlFMI8EQyF+w9S78abExE0sHfXJvukjXvvMkVCWbPa3EQZXW0IScd4Xktyt6
9XGqF/tJmcal+NgXkaXs0iivv8MqVP+kvR4/LpkqECREqpfKtLJ6XVr5POF7PfTp55Raqhdirt0+
Zo6cP4paGSByWrNy7pfemvYVLqoJGkCEd74+Lm0TOGUFs7ywYicJSn0svHNeONZPtaTCvaNBUWhf
qNKYyzluvOgH4qJZFGq1mfaBl3uJTBARcqQb5KPVPVV2g6AB5hdCBKoovTbUtGmirgslMx1v8IPx
0FVXE7V5SlRvqU6IzE5xGMdLOd5MLQzXUxKZxn+TMGXxw44TtzxQlmuUg2UuRvE4ejz82MqouuJ3
reN9FLYcDRmMmpJonyFH609luZjZvkBIqor9mrAh+s9tWjf7TTW2/JylSTbcqHU+WR+WmFZqqJoN
qI1KZnySRaJm/1iJrIuDUrEwsBrTWZNkRmqNForSKLRf9aJ376qkyof7OlPU/0oJsuqgJ7WbjQFa
mM7w0ZuF0/ycvCp7NnHGij+Mc9V+mtxF0z5VqDIIGv35Qpkqm6V9dEXbQPBXnal4trx8scKl8zSM
Kqnh/plpSY/+og/YLMao76m+pyrqfK7NrmzPuTOmT8gfqSnAD3a+b2RLZD/NU+n1f1I9Alc9L4Wa
+GKMqufJTJv+Pu5Hzd7b6qCqN26b29Zt3YLHPgO9rcyHrI7EnWE2FtKkNnz9uzpKujTUOtiZFJNa
ancGHQj5sYEXnD/RHOA0FlSmNZ/tlThESqRkd1bsNh9wDqAxYqGsIYLEiDTP19DILneFkqN0gKEf
smmUsuvjFGNVvNMjKrk7R4XVGqRmVRp+b6hZG1J/p8KfOKn7U1UsmZ8o6iXWfiH4TIK+9PQHVMoK
K5RJ2RcIheg93gSu21OMmuJOBMa04igp2bgfZrOg+2E7iz1ivLg0cCMGox6DVO/oLZmD0o2+1ZfU
mJrYFkboAorHtMhx8+w46W3prhQkZCRb2+4PjhulRZAmCr43Q55aaB05epYEgpbJL33CpcQXCCrQ
MqdalwVWFstPKbFdsjMMoX6INRqBO0NL23uo/azumPfiiINZ+9PuwNruTCM1P6KfUOeo7suyCJZZ
lT9bmdCot9BXOuoGQom7pPdcSk8EBr6y4Cmzc7Km2SHdL7/EQ1zoJ2PRI+PGod79O1dEidDOWI8W
d7ER2aGSzM6XGZx/Gyw8S5pf1Hl/RxpUfhsaHVeqRM9GSrh6+6DRSvuFn4D80Vdj8lXv6Q0Ewkta
I+ic3mbltLwow0nneaBI41BcTVXrZy7S+FuWu5MX9D1UfTyd9HHyFQlPOaR17Saniff8N5en0fig
uibNr81Zo/sGr3MI01FtvliDdD3shKSEL1MlX1xHicowndGk2WWDm4F+HbGnR4KspD2dmO2D2Zbe
98kQtR7MVlOeOrqNEhZM0t6mnj5o4VxgjID7iC47X/OiKd15mdB/IO2FywVFAtYz8ZRY8/PM8xbf
EhRNAewCNLmZ6A5EJIyOMe10kbpeQIgiQbjo9tiEBRSKU4Sjyc9ykiNlqjQbfVYVdteCv/OvIlVL
85jb2pAHvV2D1q1JMT5YOQSDnVFAxQzS1HF/OXqjf3bMRVX8mC1ME06n1jXIshNg2saRC7hNFfC2
XmRZYRpNY+f3OIzj68zl/V80OI5ByVnNf3v9pH+LJmyZdkXXD1/GUdCAHRvH+1zEi/PJqYYCc+ZR
FudIDoAB3XYYRIDcACFU0tV0hRRQTN/wgdP5xwkB91B2WK+FbazNdxCq+yIcCE8PSu2xMjA8eX9d
R/AbUZup0nCILR4MSlidxntWz67PDlEfWtNufnUxbzfooEwvg6ji8dm1rrI88OWmL31XWYqvZaL5
pOPA1PrCoYbrCxEbd1k8O/POa7usClVAW4Nfgx3Hjgou5pca58XRzyY4yOvVSkuXpkvLxTBmTbED
SZrci6lHlFYmInlUzaxPbsgbrKPO425A0nZay++myE72djlUn4pGOOiyLwWdg1HH3xf9uZ6LZs6o
lz2Ksix3AGaiIizcyvrUOnQUfYJPowjmabEe006ZkMpGfNzdS8WsHRSFC+OrIjkhTH1o0sDt1Pq5
WOwe6UWUXX/VS+2KAFL+SPMjkpBytIEO7kl0S/ldIdOxOCyax7mN3FTdLU5nsMLKvHw3SlWL/MSu
62gHRjpXb2hjIhcyzzo9vTxNRO7jt8ez3DZmOSBdY8s80NqquaXLsOS+mIoEtZ6RCm6ASGP3iHj+
QnMbuPodkuZDTmHbal0fnyY1DzvZumnQDI7V3ciBNdvl0sxE4JmYXAaz0i9/kI+3Pgs0F7+WtI8/
VqY3dvTKRtH7wrNl7Vf1uPDajnn7m7Lu8FulfuZxZ3fGc9MCLrhV1UrVb5JxbM5GJ4Gvwx/k1ZTC
pI1kR3ZKD7ipyk8EXs3nMq+6b1akQ3sztGJ8wBG3rfZUs5xPRTtpX1zMBxx/nCgT+hBrCHOzclE+
OcANHkcMxJEAFzkSHtqsJngLJsas7KifGmeZmk4XlpZEkr8eZdXTz5IskhAtzYvIsqN57Ye2tznx
8fAh1SovxlClyB8ztXdRZJ9LXTvIupjKcJyUueV48PYFxmjrv/SFKzBshJy+2Z6InpA39mrudGIq
v5c6XsEmaoSjr3Vaq9+QoUxKEtiztZSHzHD79GZQKk4j2Ox0ODSjlU8/B9R+ljsCcFMJMyMZtado
mRFDZrYiOrRtPsg9q1SUN3MZ23xQvCWB9w+miL4B70iWDwQOWf3FtBSh7Cp3NkUweCKbzw14ue4B
7rPdhrY6kqW1ulmYtY/hKZe3P9RZ7+5qVU/LIBFdEn+Zm6ylmc578tOOPBk9w7WfaNlUkVLtelWd
4PuMueghSfKM3AHrM9sw1oXjPkerKN3eaPS+2pVu3+a3Q2yT807Iasi9HeW6ezZp8PXfrd7tlJ3q
5rq3x2Wws39CqBtYAk1ZACtVzVDgWy36Y5RBl/hmVVjy3XtxrMijXJZJP2IqunwR7B/x2XSk1sR+
DtWpuSshz9r3oELMJ8pQurJjkTI78eM5qoZAEdjSHREJ97qT3bVkOii6V8NRTFqVnyZFK1z0MqfK
PQsLZ9DAGTPL3qc5LV6e65pwE/ZHnAVqNjTzgSDCmShQNk0VaqRW0w9btxTjGcmuBfAEia17dghA
P7c1PJW1y1nxWNYa2Udm1hVJm4LT9Fd8jIv4aVBW36RAIX2pg7Kuu/rZgkWtBTRYWt64GJfeES3c
fph2zTwq9felHKCk4rjUeCeTbNW4x/lSKW6aRU9munJmpdwjXoWrI1vR1NnyiavG3m5O67k4VlyX
4702l4R+htJO7gnH8MmToVsCAv884Xe3hC1efIWvR1ZtncDTpGKflZ4lD9CJLDRZqVFVv0o9xY4b
c/hB+rE1RloA1cUs9xWg9Sx0J1LYT4XZdAu6NItj3+d54wyhnHu8G0EyyOV3084g/fy5WpDFm7vK
THYgIF33thrnrN3VsSoeRafUxg3dyIZMxs27Qr1tEqCI95SeNX6orIS3V4wlSyYfmw+vubWr2quv
1Jdel83WOghQfAouGi3XbS3QgNSHDk55TIdq2FVxFAUc3M8UQrvj2yWXSyM5EAsomEEJo3r2srBj
pK46UI8sj5NWJ3f4tn+TTkrBQyxf3j8QUkUQZ6h2IwO6KbSnpltrKlf0kfbpFESRimE89YwggVZ1
pYy07QhSBFRBzFqgHxmRatLLOc1zTpRcFfXRqzzrDrqJF+RF94zk7XzkRjF2gDz+vD271/Ux8Ogs
I30Ek37FK9QlAVVNoloeET1xwsGIB26O0Xj3xyJXou9I0Eu/gB7dy4nlqoIUSOZURywJUoxfpr64
TaiULaGBNMGVPfh6FddCPuy+tfiD5MRmD8YWXJO4Ihtba5luqNg1ShBCG7pDLLuYtE9YWoEAkLe8
165ndVBC1pS/wf6yJzfFaVMwsXwe6qPDfZb5paAw7fetq8+7t7/aq82/djo5Y2harSftFSVdM22p
gpA5LtGy+GYEjMONvCpQKNxeGepVdZ+6KYyx1YIA+O+rgru1AGB10CQ8LnOt/5nn0g7KobZxXdNa
bsRmfG83ZhUJ4cqm6A4fjp35cquMqAxq6iDzo0xa/UnnpD2DOWh+uMqQfcKkOr1y5l4fAFAC6iqR
TFPBgxf6crwmaoURgZc9Tp1iBHbjuJ+aqqre3U5gFKJYOAu06ojeX45iV1EtgdIUxxTMKJHmgoeu
b/RNAoQRkflrskKvJ0XrfVVfhqPkrLT7l8PN7ewBnyvSoxFJzGITbxD/uWiqvlcXg5Y00klg3Vfl
AC7HTSXfbKjyAmfJ0EtE3T1OOt4znZZjKfJrVLJX+3BtyGD8iobgel1t78Ymivpew2ztqJR1G+am
NzxpWtuFo50az5HnXgPxvzpi63iUmpgbfWgISi+XsLcXs5fxkB1tQUBRyGmqENut1HNfVsq3t4/z
+jn+LaXTZOIYA1/gEv4r/vhyLD1xqjwjbD3NeikxXtdJ1kd9mg+C3CkHiTq5xwGoyE7jsn6vsulf
4SlMq0AZ0CN/9b7hFezIpkEix0W4zvcytya89K4t5/bzIbe2ovpXEy5AJ5zsl1PMc0vMYjby84rV
9XxkKChl2frQl2FWpc3HFrCkd+Uh2H5CxqQ9QRBirr4G1lan1nFKmARzXJyrbkC0pavSm6xuFcqu
1XtVDRiKXivKMNyROid9Mz1VqeJSnfTynJkgLInRu12fRcPRrWcDsHgxX+F7bw8445kQTJA2RFmJ
uGRzwOM4Mr1uWZcT09ldsqheKPL6mjTfhY8GG4mqIOJaXP/bj1bTZ8iXOinOVp4uNBrMm6VIo2Au
I3ScZucKJOTSaKjrYOoDLmm9J19ukQmscQ16rDiP0J9C5CgzUjpt8Cut/c8urWvB1l/O88tTB6fX
dFCXgVDNId+Ml88gYUjJy7Nh9DrmWS7hwU6BMtIdItMts3PR1XVzO5sJ9+YsaQgBGSf2DRI1M793
kJDc3aTWXbGzpYiE79Aqvp/GSID4zrPpB7rmtQi0DJS+P3nlXP5Y5nkSRPxD991sKmCcmTY4T5Y2
Aoct59pLPyd4UsqPReMtImzBd6orEjZWd7USD4+DWAm07bRQuyrnvO2o7s3yV8xGH5FA6t2PtuI4
vCh6Oz4NprlQybRn6H92vZRJ+PaddWEHEoTQgefdtFa77Jdfa1YSneaYXZ65RpNAM+QYlnV5zb/g
whFGRAMbZxYT2Zhtk1Fr1aQZQCmeY8WynnRlJoeeovprb6bXYqpLE0L1lL+IBUDkr///HxiDDnBf
09uhOquxblG4TbOd1avvtUfg4Fogn7iMbFiS9pY4kzoDXor1WJ2XxQVeYlvprhpMZY+W0bXTe2nt
LBiFzAdfG4BkLycE+SF1RtQWzkkaSXzuHOUEBSa/aXjKd+/fDIirqCuoAILrtv2dVAgsJIpRnSkA
D3thu9He7EUUvj3KxQn9M8oKbvjnC7XNVAPDmKuzQq7+Y5ioJ3Yg8W5mfcmu3K+XhsKaCjqaSxoG
EOTlUB21QnX0HDZD1z92SzYgZRYnAYDha9nKpW3H20QIQIRIaLjJGfI5p+kj4/ocx3pOGxETksJT
vCvk44ujsK9X/RaeDHed7z9LFxuJ2uJ0WJ8NJZP+hNZlYCvomb39gS6NwgAe2kE8F4jfvBylHcfM
HnWjPheQKncK6fRO9FV05Z248G3AyTANYhVY41uGG2JhSdpWWnUmcqbNYyjToXTFIzj34orM34X5
MBKJP8YBANC23h+JNi9VP7gc1moGL55FWnykxu1e+TiXJ/R/w2y2QATU27U6tTqPdvFLyxz9oKvN
5DsG4IK3P9ClkdD7JkWFVYdF7mYkuNu1WKiunrMhdfd0NZs+yIzY+ghOOXPf/50QkkK2gJuOHb6V
tIBukWZo7TRn3S3g4qYVlcymLb41iJpdGWp9qjdP+SotTvzFzc3uWz/kP9vb6WIv89qkPTdpDyWh
nrUPfb/Yp3bJqbaVqbVqtpv7txfzwu6gcL3ergRIwFk38UNdt07sjn17NhYMvfY9MkJDmHTe+Ont
cdZrbTM5ElMio1XzhPBoUxUqatZWLIi0T/n8ce7aky3U73lTnzItQ7/KSH0ogZ9K1X1+e9wL8wM7
yN0HTpdk6JVyVkcXNou6+gzIu/zSLkP60UiL6sqW/Ettfzk94ohV2hyNaSBh1mZPprakScOJPqcL
sJBHvZJ2HDQmF/2uQblSoKCFBfbD1BiJeTeAvpn8HvYdTUPeGvADcNqSe12CQr/tS2Sw7qoxHsUD
9Ia0vpORrqi+nGXSBd44jM9U39qfngeu5rY2ZVye7JY+yQ3qVhJSVwl9JiwRQzFox7U6R34iczup
+B1ogTqBpQqmQY3+g0+FDoDqLvFvZ5ydwtcarI8/TRRfH3QLftBeFqYCI0SHSmV0WfrHa5tkxAYw
079qUO6SUDhw0Q9vf7HXx5ulBBC7OoEghrKV+lTSfiKdLerzUgDhcKAeBYOVwHvDJenKiXu9OV4O
tTlxSSFFn5ppfU4MJ9/18Il2bWlq7z5ijGKsAhYatUlrK+bXznPf2yB8zk0UKzdaZhhB0wA4fnvZ
Ls1lrVZTn+GSJ5Z9eXsMMGkAIYJCKZBZcQ6jkcxNqC0LJby3B1r/oO1W59pD0tMjISUbfjnQzFaL
LKAU5wjcSCDcuQvbeaoBxSliOFbRJN+rto/2mMYNjGwgyFxAepvP1CGwOPYkvWcz6d1fFti4Z6PG
cQktSfPaMv6VzH41PYfogsorKfCWhuEAYDaUXrTnkZ6uwOo775qH2cVSdE/6JL4OOLo0T+6SZmow
ABuowq43l/nGou/7pU1L+JTQwKGiQIDJPB9ZFDmHsxTJt6Kzai8A5DOAzxKDDqBF8awRBIYspifb
HAuHhnhvuftETnjsDX21eI9c3PlyY6ZpqwcgSHodfcumoF7qppZ50wOModPOJTqE8LQk9atGw4/K
GlK9DqvS5XYHnjD0YOOcWeYhzfLsvaIwfJ+1yqmDDqWSBl3m5Y5gEchRLcn3SdNmp2M4ucu9LPd5
6MYrwcyFzYeODnpC1HqQp9hmHnWSdHbfmO1ZLON8KrqxPtDWh4gNIedGFnH68e3NfuEyAk5Pldri
6qXis/7/f9/kWE9WZnp7trIq/yEXxR4AIzWC7iXeEuJKrefCGWZqhOpIH3ADbu1F0tbtoa8wmqrK
LtDY9IGT0Gp7e06v4wzUzUBpO8ge6FSXNmkBfWRV5ITS59mt+kc2af2cA7YNuaVyRONieScSr/j9
9qCXFpI827HQbV+LI5sH0phkrgFAYiHxAvZHFSprLtxfyE5fM+u8OBLbkHiGTQIS/eUnq7x2jmiW
tOe4XyIqrZlAoSUtI1nvTMyCtCtx76VvRoDB90LfdzUvfzkc9aosAwDZniVwkJ0RifaD5tFtfXv5
Ln0zZAXgKHCzI/e5CZ+8zMwiq2zEGYSptH6uigqTX3RpV/hZ49bemXaE6e6UtfZ85b5/Hbkh5Eb8
xO53SYmMzZfLNWl3/eSIMzI01X857/Mc+0o2FoqvxLUGCrfq+ui2zbJc+gAuFaDDOcCPKz/j0mcF
BE9EoMLTeNV8EDod0rErxNkC7rpvhFk/RJPZfrBkKo5vL/alT4p4Nakf9Q3UBtef8s+h79MakXdQ
o2cgsCMKqAD67T12kBg0vj3QpdsM9xPYDEgaUnjdnEQBszsaLIuvmib5bVwofR7E7djeIishn20n
j66oF18YEE8KBH3W0w9xYXM2bEVKbF+69pw5QH5SI/2BRHfuu3EOqzq3r+hrXvhkXNJUktHdYX7b
erIVxdOE8WR7htfVPiQIF+wwCnYfBhzsrgSNFz7Z+h4gL62vl9pWR6jJSnCVE9dLPrWeX+RqAdBg
vEZ2vbR86MLTa+Z6gRq6eejKAg0aEH28Przin6h1QEYnQNfvrWm2PzfqNO7f3iCveyrUvv5vwL/S
4v/sRFQXHK8Sdnvua/Cr0koe6qL4BD7+w5JWd6PM/rSedaV3eWkpSWXIZOg6EIRvJjmkFUuIwtBZ
SEUTwYIcVRl4iQWI7e3JXdoeMHhRo6dBRUy0uTk1I0qrnvznLDx0bKJmNYJsNcxzlvZanffC9Ynh
JPKXK2eNF3az7xUcY0U0l+I8oBvSBa6Kz54X5ekR2938dsn0fleqUXvleF8alcyTWgVesojhr9vp
n6/nQKiB9ZJ052pxYjiinbaPzanfD7o5nM2xaw8Iv1yLWC4PSgcHCAvt0225Zyrz2DOLSJwrOhxH
0crRhx5tHsHLAwGueHeL+mrn6JXCESEgFbPV6YZbkyrJ5pHQcKXXbL3uzqNsW7GPlLw5uiz1Q1TK
ofZthEhOll1UoVCNvPIn187PRmIoIWWN9r0uVvwYurgawAKgE0Ay1x3+z7pnMcLVPNn8mMr+kjur
vSMoiyDuvfrKDXdhsWFu0uhfBduATGymHYHRFdOkdQgzTcX31FDj/8AiA9xMtOyjZyiCIKSOb94+
NxcOKH0z2Ip4OXB2tmpSZjsSaZh1f1ZMmd/LqnJuMz2prozyN89+mQhRRsBkdK3YqBbjvVxF3Vul
SUxW0W4bsSvhAa+O7LZfWb2yh4aaBVjfyhAScn9Lg3IJwfsjGlNUwx4lJFf1C8Qj3ndl0Memdb42
mCmb8oG3kIBO2pOd9c5wUl0qK0YEoCmTXnKypquyuZtVXocCmkK2ji70mrRvmpNpA0cdr9P5VCdI
mOB+FCOj4V3j3F0aBScqGhvctaTvm4sJYzJaeiAdTqpRqKCxVNTOPGe5Ej3+zcn/+ZZMhsCUTUP7
ky7h67ZQBOBdpKk8GR1V4HPhNThUTuh2cBfSJoA0pnUd1DuzMsqdXU3z91Tp7PGr4Y7DAN49V3/Z
BXaZDxVaIQlY6rS3v+XW2Bs7w6ycczVKrYZZkcdih6iS0/58e8tvnor19zMDSIn0wRFF3JZQ6Ke6
WrNYeHbO0AamPAEJ2qeDd4KXUlzZ+H/d5jeLxZm216YxPVXq+y83vkclFABmZpwaW6sHrNhdUYzn
JZ5q9gF9fvtUmpjVHTKKZrpfaNSH9y1IvjbQdJT4Q6jE1q+Ox6j/PJWNnX6I1XzMQ7OtEv3WVGJ5
4y1YoPi5pgzPvQ7RirSrsIXul33jGrsu7UX+PIKabEPTGnptbyS5azP2ktVXJvtqYcmmVzgg9SnD
MYxtXtFgX9xTS6fagZBQaKDw6PfO/K2T+nDlMbww0tpV0ciUSMxAfL1c1bLHacUt9e5M6Qjqoar+
Z7aCVlF8zevc4Q/afD6wZGvFgZob2KvNvWUPKLugMWSeDG9uR1QSsj6UigqpDoTrA1JV5c/awvTo
3TsUfjVv3ErD56xtRp2GdHSURjdOZGCa7Ztgjm5kvp4Vs8uuPTuvb431ysCxCRiWQ5F0XYJ/HjjL
6Dovz6R5inBu4lZOYG4ZqnhfrYVDx/1v8wJw7siEtlOySktvndQxTwtSK0cTAvInA8TXHYKd8tDq
5XTFoWETXf8dD9lMC3olR5zN+HJWaeEhiuuCQU7x5PPRA61vNXibRxyLwRtUovv09ifbBNd/xwOs
SvsaLj43zCbQjXqvq2OrsU78ouSbiOS0b2hXHesoavwa8u49/Xm5RxHvmgrQNlz636FdqjyAwPjT
tyiRrtbdEpVo69QqiMtxLJObPpp/dxAvjlOalGehWVhfk5Ld5EAiw2jxDH/ENepK2vTqUPKJwTRx
1ZF8ImWy2bU92H7g97F9ivICFqKLnVaUYFiMye21FvG6mi+PJUNhMeOtHU9qq5vzP3YerM02tk6C
iM0vi1oN07KuwnKqVdSQhtMwMPDSl90eD4H4SpXmwrem/Ym4H1gZiFva5jUv1f/h7Lx63DbaNvyL
CLCXU1JluZLX627nhLAdh723Gf767+K+JxYlrLBfAgSBg2A0nPaUuxhuYQ26dRrrxQ7aVJ+OHCE+
rJUhSb7A4McqzQn0HIHG13fZ1v5pXeuLoTfbbGy63kbH0z51bTvvB00mKOOrFkJ2jXNY2oxPzrI/
TjPMhb4d46MZvxFo9fITuOOBLQPswr5os8xmPyY5Pqj2CY1T+9Bq2hgkPUTBOzNdi1CXS0zzC2tk
XhPQIXT7Lg9wREBf4y+onlrNFs5h6iKKDAPicd5+ShO19p2iTJB26VPtvdm3k9hNA50zWItOCVnK
Lj3vTi57veygVemJIDxENqtvbRYKHXO+oTDUU580p4WnVTwaaFISP6Mv5lhPWQ9X+vWvcH03U4hg
n6/fGeDF9vlxLBQRwT/yEVBR3Ctqovlq0t0TKr8+TVyRBKgr3JIexbYuveRFS2svMk5ytOZgbEBR
92CQdlURxYeaej0OnEvzU9QuBflkMsM3T3J9X1c8k0FYuc2nW7msooSlecKsHmJe46VnB0DDnaNz
41PSYwJuzOekPb3FB1aaVXaFMpsn4m71ka+ef87i3LmjbfyC69lsWxp0REC8c5Sot7Bm5Kkibaoa
56TWXjGd8MPW4tQvW2Bte0KJvnrSlaa33o2ZHOJ3MsOLyTeTKv7j4iAUPfcN4jvcXJmZY2rv9PWw
JIGpivpPJTG5eVCQBIJWWHaR8zmZ7VYGEyKY31PVTZZDa1ktGFIlL1XnudWKfvZT5FRpE8Vt9luF
JKaHpjMi9h0otY2x/ZvXkRsZdBXyF2t6sLmbrAR4nYgz8wTtrnpqy1L1p9bJf7w+ynVExgtGx4ZG
CgZCV0BuSqkm7lisI1Qa8anMl+FTDEPu4EytsafxPKG7Wk671we9cfRRt1vxpWRWXO+bG9+ED9zr
i3ROjTY0D7pdKsgUGcYDcYUZmImX7jvPRY4S/to9x4sb+5bOKA8qHTFqktvXXS+QqkIMxTn1FXYT
SZJZu3yEMf76BG+PwnuGhwzF/e1Fow7s06wznJOAB7unM2U+2rV9r0T9okW0OR0Uk4htKbvDIN0C
N1KtUxotSdxT5njpMVYU8JiwlY6N6PoD6qv5jyVXjWeBrOwnj6X9yVuX7CC5TT9TMtk7/bgbW2lN
lanNU5ynrmxcPjFFWyR5DvH5lAJZfaQr8q7P2/3sQv1PxpU8qBjZ4fXvfB0jUc9aZcJgj6DKtw1c
4jhuLGdy3NNUKdG7YfTMfTqb/UNlint+F9dLymqSHrGaVESh4VzOLh2tuCUWVE4FiAfbl6ODaHLp
2Jl+J7S/nhPLaYOHQb6LU78NCDR4ljTHeuWkdEL8QHCZzp/TdvqXaPaSO7f49UFctw4Pxdq5opC0
OYj06NTKw6vkpMDydAK1mMzKL3MXAgRAqKT3VbNL+2AyUZwNOtyw7rl+X39VXCkofZBaQJEBBXT5
VREpgTGlVfEZ9R3Xh2Zf7YRov791lzAIrHuSaLplV/prSVoOGPTN8dlBetwvTWf4vAzJgjhuYt9p
4txaPMAXL+BELu+t2YymsWa128fnui51JDBlcUAIC+GQJNbuHLebQyGMRPQEjeTK7sXI9ZaUaIjP
2lh96FKzQcPR/LI4RXunkHprjZBFXelFcN2unojGG7CM6r34PPQqcshwO39qiXlPz/P69uCtA36G
qcDqxLotaY5RKvIGndezUyKRhLRv9b0b+vZX41n9k+jj4Rkd3fjOcl1PjZFsritQTXBTvE2Tr5Q1
YuR2ClzRBcvkjxX/6mal8+v1DXhjGDTeOF5E+Exy2wET8Bx4uYfmjI8rfY3CTJ/QlNGObx8FtCDv
AeeIOH/9wn9VHhJCHHRHQMegRT0EDVDMoCi1eySKq21H8ExQBI4dpyryrk2+orT1SuhR+rOeT1FQ
2LydqETlO2t+K3IZnDfhJUUbzi2YCDKFywmBg+uaHEDeaZiG4ROE5+afqTHeCOx4GYVwHXIqVRuP
wS5HIfedYD0rMLjjdP4ErdM+LIjj3olkr7YAcwGZBXMT5i1hwfpZ/1qcnoCGe8hlLkKrERRBEcRb
nPZOzHi9OCTS1J34i94WeNXLUSpddp6Em0dhnBr9Pl3s/OiVnjHvdOTo/x+D0Tmjl7PaF3ONXw5m
m4o290bkndJ5SeywgoVKJbUqJYIvhmjuXOLrYl/EOmgZE6XyCTlIoM02U2sUVHHxL4hOlolKuI2T
gl9byV4R5fdEVvPu9bN0a7QXEzaTM0u3dXOWYPePZGtLdALJov8jGlH4Xt4o4UBmF/tWbL2xfc0u
5HYFPbXWP2hpbBMddRxVTwHCeTZANO3aohv2o1XJ/uAoQ1MdiSe1t+aJ1AEIMwBqwUJYHYYvly8t
YmuYh6g+p/OEQHmeKM8ddeBPr3/I632/nikk/LhnIUO9VNv+2veFo1Yaraj2XEaG/tmDDfsNelH7
8P8ZhdCMm2KlU2zmUkFCsuMGiIEXE2VXsUOBrp3vaQ9cPVHUh1mctX5C3kLkdPnF2qIsqtkexrNX
Lc57vKfa/YTrxKORjXOQ27PcQy1+I8CSjUEWSHOc6AW3HVLuy0ELs7OUcRTjOXH68qDVeBSoOCH4
bPp7znVrtHd5xC6H2sxvtGh5dfSEz3rpLp8MG9lCmazob/TKd2kh8mcP+bAwV/J5//r6XWcyHLK1
p0NKSG5GDfJylssorEqV+ngWU48dSAK6zrSLeje6eRzMkTMGU78gbR85x7ZXJs2v4AOhmtqBmfQL
t3+jhu761V+6WcQh2M6BA7r8PXyEZunEOJ815DOQ9lSU96iqVXt0Gss78f6NXQXODwjy2s9dO+OX
Q6XNKqBvJuKM9FlxhCuJHPaA7JcmOmTxo1rupzYx7hyYm4PaoAHInVxwf5v7jd7CXCjKIs5LXVeP
MTCxQ96Y05lCf/vsLGX3K3Oze32YdSab/UX0TQOIZUbJYBsGkchg2VDn09lO1DJ7n7WV5Q/1/CdK
veRhiSsZFLGNYCOAIe04Wc5wL8a8fh7JFU2SK9hqcOS3XQyrTqe+GeL5PFnReBCY3e/aCfFddYzF
ndv1uo3AydfhigDnXCnJWxLR5FFbENKYz4mIcbvAQ8NBvwqX9Q8aArke+oMi+lkxS+QSNT1RdsVg
lhKWZUuFKeqy2LrzpN2a/NpReBEaAXq52WfNSJPbctjSOGKqvmNNqMzNWFSrZXe8c5rXsHmz0ETy
NNyoKPH3VvPD7ma1scdUnKO2ERYdkuZDVvzQC9eCbNtk4rvDB4cvkQ5ui3S5p/lW0pp3WlbarQkj
Mk+7SkXFBZnvy4OlwrGty4mDhaggGLrcQ+C1sRPvnaWX1jmNtX8aQxeTjxhP+j3L2zBR3c92bCa5
n7v9wdNLM2hic2iOaVtO90K1G4cBxgvLoPNPD8f6y183Svj4Vo4+ZRnhAfRoUSa2gpZ6uIMavlx0
P7W6z3ob6cnOVArsoqjPx/JO6+XWj+DNJMB5YQZuMYep5dTepAzizH3YiZ3tDqT/dhuFWkYrxvWQ
vm5j9b/O6Yp/ZndACu/1nXIdZhENI8TBnQ8YiELy5UeoBhQ9VWQEz+nY0MUsxBMmgBHiqo350Dbt
ndneeN/YB+wFkj0aa+bmBJQNgkxOlslzh05mqLZRQ+6CrQ8tYRk/uUgBYr0DTgrpq+he2qTduHGh
X8JZdEjViWQ3qWaEPVPUJZU8UxctD/iAWXRVXIksntI8Kxj/BMZg1W7QtiZ6cTGaW588tVfyA27D
WKLUJiQVY5n7Y1wgF6F39s+qXurAqFBfe31R1nOxOb3/w/IQ6bww5S8XxVXmXscqDBQea3MYOwOx
RPzW7lwSN7beqmTN6nM+acxv4hqjmXC4SFJ5lnWVPGESClCjihGbxIdnP8653A+11X6cxrz7VTjp
+O31SWo3tp636uNbSElBadqGv6VjSA8tJMaPR3FcZjfe64g5IxzhWvsOM/NPRuzln2Ou1MC1gOa5
sYI0YpGah1SgwO1g4OIjrawFOL2LvUtR9c7huLVj6HxgmYGSIi6cm+3aowbWRXKRZy23F/w35fIJ
o7lo9BPU/GlF6lH/vSi0O4nqFlu2hj7rnaRhLArEhjLk5fJ37VAN0yTlecYdIbBGJBCnZBbv+Z2o
P2rubmjqao/du7dD4k8NikadPreNJR4n6owgzp172hc3zi08QYjt4OlUEH2bq7Kfc0VGabLgH4j6
pK/OExmgp4xINww42BzbzukPSPOpYBeV/MvrG+XWKlBQoa+DfM815Y0S6djpqHGfe1Wb/khjFIFj
EO/3AHH9pvCSd0WRe3cWYXMEQeC8oMFId008YGgAXa5BbIAxYIJLOEKL2Ktepewck+fo9andGoVs
ExgJhp5EnusD+ldulqDZmWoqgn6TXiq/myiX33UTMVT/9WE2X3CdDI8wFAUK9LQptjefJapUn2tL
DaMZTmM2eG04FoJyRFnBSsgQYY/9OY2XP68Pez077llqE0R8Gnt6W0f3cqt17bTvQjl43WGN06D2
FemdLvaNUagc8QWp62F3tP2GLnkvKKa5Q02qaI69QKiYS/uemc2NUZC74wOuwTP59GalqhSd0Nyt
+tA0lXEnx8EJMIDpd69/seuFomS00mRMOg8AvzcnvyzaHCnmlqexE06QdcW+m/NTHOcnFzPEoOjM
e8CTzSXM1uCTrfQViLkrfXCd91870KZq3bgC6T4lG+XHkrvn6MWiO9ROZIRDXs/h6zO8/o4OQBOw
Peu2p6C9eXQwJR+0hXMcZtSzA0cx8EYbi/HN33FFdWDtQWEFTN02eeTjGWVP+hICYI3/c1ID5wlF
b+M2GCfdNR+Qtvc+aFVtzndO2uai5HMCql6vC1A8gDKtzeec+misJ1FgLr/U8j/VmJr9kFTLSZVa
+SCpq8VBm2fWVw3ZxuNbv+w6NEURdjz9jxf/ir9WcqjLLFv6dA5VD5k/gMYy1DOjuTPBdZ//FZr8
b4IvwQkHgabO5iVI8qTTh3Kaw7QDyLeAwzgbLa4FXr/co9LeGgqU4guSD/ujbQ6judAP8EiZQ70x
TF8VottLN3WCLnLvAY03odDLrOg9rPVhit0UOC9PQRuhsq+SFoW6VmRAd624wU7AVkQw2jhUH6N2
id5rzmj9JJuZikAFuH6nCHF9ENGfoANCBsjnxdbn8icMnYqgkExlOCd4uB70KZ/jn4WKfrJTWoN8
P6Okfy8cvz6MgMT/d9VY2NNtOwnGkOoDTNspdE10atURc3plrJw3H3lGobSCkAeFcWpMlzOTSNBG
Y8EoCm6m+7ru8JAohjtVzm2u+bKEL3Xw9SUArbG5Oh38GCq3ZpTESZbBr5SeWyyy5Lw8oRpsjn5p
DNqzlTWSeLFTi8iXtl2hgO7ESn/QECTvjlHRYSeb1M0M0Fd0Sb5vccHO3tbNe/mldHuRnFtFM7go
Lr/HoqQtYBh+KRt5/phodv+nqKf0zle/saWhA6yAdu6jlam0GaXHLiGp2zkE2lfZ79nSsR2Q7Zbp
zogKO31ozUX+nvUId13X6ggja8uN7km43thhRG7kGMA96GBuRXa0rBXOgPQ92qOVe8httT0Vzdzt
X7/6rp9Nl4qzTbAGepF8dvOoxJmXkjamIiTeKHsWVk21gOKdTjDcLo14l0SKkr3DPSS/Rx64NUGO
LXRkjdVExOryM+cRTlUyykXoeN1wAjH6wcvK7k7afGMQops1RV9lcOn7Xw5SGTpcwYz5Fb1sD26i
lftW4eZ9/Ste37e0y3mcuQJXpcytwlNErayIa4mz+kAwuMMo2clQPNMia++4EqGJNw63qleSXVFT
B2NPAeJyUmY5Ia8MFzrUKvBlvluga5pK3XyMMHO/12W+epfXdqxNMk0jhGXaVqLyKppKJzacMGvd
5j/UAszqOA69qzyoE5f9DgtpxfkIjzD/apRGZ6wCcFB6yiFuG4wDrPxHolgNopQyTsr3PAdO8yyn
vPmi6GY3BG2ZJx/TpgP7JnEmabG8HqZmOOlDnldBiubuj2mZU3eHNnb5L74MRRkWXlF8MxILi4A5
RnN/54kBp1bLkHMddsCaLFxG1Dz9jKA57eoIUf4K3S3hxd8XjJr/mMtQ6L8jhf5vOFYynj7olct7
3yqdNu6UWknNj0tpceJGsgysfXTC1/24RP0QmNpsCH8SzqTfWdWro8iHNonHTRIO4q4twa4cxznJ
UsMKlUH9YpAxcZ1ORwhv2HRDOwic5h4f+WrbMiI3KW1Clhfk9OYEWqnlIozX2iFOD1I79PCCaZjg
cowsyxJPbw6zcAUlRAQ0R4IOcm9zr6bm3BUSo52wsFy5hwhV4OsS/X79bFwFAwzygjk3V31SXs3L
s8HDMCSTbNRQqRMnGCutT/0WSfmzmSfts1reJSNf3TAMuNbkAVhRnYc2dzkg1AKvcZOJDNFbqicT
oFPQR64evj6tm6O46zsAQRhs7GaUOck9zMM9NXSnfHpGDVH9Iuf4Hn/g1ijQoKByw5WgsmRczgXH
haQ28lwLE4M2Z6ZWi4+hyj2x2uttB5hkhU6ByyHY3jb6dS+e2W+JFVZ1p+8VZP+DQqswqDCNe8/b
9YRovL8IXoMwBFi82XIOFhkcft0KO7EK1YuJnB0O/p2Tez0hRBiBRZAIknpeqeGukKBYHxY3NCOR
Fp9VODSpb2lZk/87a5n58a1bgcvf4swiH8KG226FCRbyLLrWDSVx9jfM5dKvRS7fCBkEGs0o/AMo
JEV2kqPLrVCNLfjjaJXW1dzxazsl40lTUvH19blse6cvw4Bp5UoGBQbPcRN/6MTmZg4LJUSaHmvs
Ka7A70q6mm2AtbZhPFLqdP+AO8n/iZR2yo7ofQ6/qtQasgPuM4u2s60iuqesdGNB6SqwmvT/0Tza
XsUzKFu3jUo3tHMtscGgLlP/UFogjL9InHz+vP4RrjcpvIZVyYBrkRLJViw07+OJhr9gNDu1As6L
dbBjfDJeH+XWnNCDgNyKKQC4ic2CjslYq3nUe+EcJaOvqZkaijjXMV6Dm/f6UNcv2SoViiYL7Ke1
L7dZ1DVewB6FRbXMrDy6BGD+0njqY9qpFdoelvrHSO8ewhtfcVVVor4ESQ7M1SYoqhuYP0gjRSFa
Ruj2qEUZqOPc7F+f2vXzQnkZJgoeWaBOQBBdHosET6wBgYEoTKTbPNVpmv+eMXj1x6mcTy31nzvP
2Y1PSTipW2uQDPt9m5s1s4hMK1WicIhHz1fUutirsZ19Vqk57jyt00/1PHX3dFhvfUsoBKAaXBdc
ytapWbX6KYnmLAorRL/2rjurR09f7pk03xxlBSbDnEKlbwtJkZ4uTVP2UWgsxW8YovM+ad03p9AI
laLyxWMDZh54zfoj/qrtlGrn5MTmSjgJV98tpq4c0N/M70TJNw4XERQMckoCq3rUZscnLW7uPGpK
KEw9DTpU7g6lvRQYuFW/Xt+AtzbE3yNtXjTVauMmjhjJa4xi5yx2dYpViyM81m55cMaePnwRKf2d
fX9zgux4hLypR1DwvPyMelWB79L4jMWURr8oFqB2MY+oQAT23HY/X5/jjcFoLwMFXW1SVpTw5WBE
wQi5UI4PTUKQZ0OrsW6rZLkbe9W6Uzu6sQfp5BFZUCvjtrc2C7ekBvSw0YnCVHTRocCMddcLu9m9
PqFbo1AcI0aAJ4cNxmbRUi9ztF6YSohkIx5uagav1h7Fw+uj3PhsgK3oiK+6r2s58/KzDUpe27FM
48fI6IvAwgVgX9adca5pWDy/PtT1NYgCOXcsCcSKgN+2RUZYyS0uGxLh/eQfU0R/vMz4uMBzCuIi
P74+1vW0GAu0j8lGoIO2TeH1VoNkPc0yXJvwGOY47t5QFDcQ0ruHnLxeJ4YywROSVgMsuqq3pXbq
5pZOJbGw56Aze3OXLoNx53m8nhBdK3pv1CQIsq/gtHFTE1nJ2QxLRRt2tZP8HhbPxo9LvFWHkoIH
/RDICfxFtWwrcIiFHyaqGrmJqNTl2VzS/DH34Cq+dYFWljPtEOoD4BO2wmi5Q38zkYoeRkOCglbf
miG8jAoFg+WN/EDCRcxjVlEfFghs0lZCQXOmCt8CYYSAd1Ks5VwM7UTuvDmep0/LNU5nh9IunJnL
g1TY02SL0bbDgV7Ibhrdn0lhv1syc9q//uWu9xuxL2kQuCYEbrwt9NMzpsWoncwJ+0T7DyGD9MHM
xT0l3usXg0HWaaz6ASum6HI2iGWhWtD0TigxfJh8A93Yk0NX/htpsoLp4EjnjM6mBND25tnxHBIE
UlPGbOpFEfOvp3ce0NTuOuySYHS1D4kzflTH5p6u5vUnBNFPhE6Rj5oCONPN7NyiNPHbJFRpyBlg
sES+0qrjnTvoxigkrFSOKFjSW9wGz9xMSUl5KQpNaVW7yaqrIO6x9Hz9g1GW5Nde9Ii4uiHFMBHe
Ihqmm5dP1fumTZo0CotBON4ONTxHe+gnLfmVNWL4GrfC/LcyYTEg3YH2NmxSRKPxJEHiWWKHZeGW
GDj5pBfv9JTC0ceuaJTpM20vSzlEWG4Y73Q6vtU+d4oq+kCy6tq4NETacAC0g3ugizf3+A5vl8Y6
uPTAkmNtQaQPsVbB8DOu8n4+4aE8y2NvmSNe2AD08/3SxI65U4fOwi8xrcf+cTDiQjtb0hpshATr
ps/32FmP8jgWulge7Ekron1UJKb5xVSU+Ws6d6Xla/YkxYem4Y55qAwlmXdOF+FUqEqjLMRuFJO9
PBSLVlghGH03Cay+7GhtyaTtP8qlxIMCMb3+v64UffeuRr00DnRkCL7MyoBf9qRGS/x+mA0lhaSd
4Uu7cBMvWGjiZrdz2s76zLlv4gfbUHTK/klWBzkxpbmvHLO23gtHrz70OjN+F8+6kR9sJ7bbh9Ex
l3nvrRjjh0ovTC+cTISns12NIaD060qxh52WyRSeejmMX6Z0kv9kzdAL3HHHwgqmTLOKj8KgyeO3
tTHj4yxsG2hngS9YGQoNkN/DZBo8RLxcmPw46VJ6o9/aU4tBMhTk8oNlSsCBCQLQJd0ITRFPlC4T
51/ZKmrxs2+ESE7a0AigN40t1e+6s+BFPCigMx4lonStj4s9Tsf4nVtZcpjnFIMdOr7tY0t99JvV
1332WLWWRnRpxEqJx5Ap3N0yzNp4yCCjebtZdoU4auaId2rZ0jp5zCyzbB+dGlu9ndUIzmc9ikF5
MFN0QXYJjk/VMQOUJB4VXRO8gCbLcib1ln9GaY36kyM0TJoVeFA/O9XqXOoDlt09LE1XDXun6mOb
2mzWTAF5/PIhjSLbxckGVNyTCTLTPFtLr414lOCoe7SzHnJCgnOR6zuzKqTld3jxVb5EncjZTVIR
TZhHbd6fBP4hUSBLc2iDpNaXMujGSIn9sQf4uhN2ZoEqs5QBX5G2V3nybDvBAbYpxuKxj5RJ+GmT
G92D0YHk3eW2HPo9b0oh2SsA/cHOgVIiE56yeProeCiyP8T4pYlApq4rTl5nS+MwqktsvsvkOA/7
OUG1+4ioCH63fuX1+vTs0RCqHsQcqcoesHDjfI+WxOjP3pS734Ggq5+GGqhukEZNgkHI5ODtpqKz
FfmDoc9dkCNRbfjYYChl4NqTEvlLjHFsMNWJ1gYKWVtEEdgWWbByjmVgF9i2EqwgXeJ3ce8NvqAo
876SSvZJ1xrlk26NWfYca16jfenmpRTPGvulfmhzB/NGGza041d525c/hiLvx92EtZiyM+cCm8XW
jl30oEbLKmQXiCjlrKTIlY/HxJjd78jdzfUxFWZrYBKM3PyvIelAtZW13eOybkIB/1gMSfHPaDVa
c5w6QxY4W6rTV4GNd/5ROniWvXfwcJ0feooe3WdTSNY/7ZGobZUJ5B4+zh42n9oM1R49pfh9NiyL
Co5W4fRYsojeaXHhJHsQmKn4JSdtboEAcdxPE1Qc3dcwau/PI5pHWG4CLQbcmEwI+7trRLsfekub
fU4JnxDv5MT7wTUc5UfD6MbOH7BC9x6kE5nDQ5Q4HvDdwsUIsEXEqPiPzkbjgnYeY/2YF8uEu9Ds
acqhoxC4nJ2htosPaWtjyV3LudM/2MqMEtQYI+Z2gGfZf1siZ5jRijIxw0zVpmh2E0vZ+30rNfTX
pmYRT2keR1jBd4qBkVceD726U9pRMXfjrFQObJ6uNs88tRH2wiVtyUNiobf/uOLemlMh0HENS0fx
lPfe2OSm3yWzo5/zccZ2uEcuqQ9dtOblmaDbMn5HuiW+FsKYjI9WCxLtCxoiSvUNhVtX/aQVyZiH
xaimvZ8swlqOpV71T9miklPbqMN6XxSoRVYbDK20FETjJznz5ovIsJ/ZJlI751nlYgpdx0OzU+FY
lDjIut0qOC/H+FA1Zp8eyjbK50D0yqA/JRLD8YM7N00dDE0s2VgLnvJHtxntfBcXsre/c2MN9a9F
hcDhBLVaVLhBN1E1HeiKDZ8dRZoStQw3ch57CPM610O8JCEHXPtgL3at7kfRDfqD12E08xNvZ6S9
kowa5IGuQqEZSI8pcfKcSoudr06NVdBoMpXlICwy7b1Boy1+SuN4+ZFYGeZWvi6RQtxZqNcKvF2r
un3v0b/tH21uwvf4ADfVL1V0cbTDHZrEFhEp7Q/tK9KmIXeX+gFAWCsCBa0z1wfDXFn/mmlM8w0s
Y93tCu5mWqammlir0MpiFH94fdrpnacgLe7Lruxxwy0zLQ1qGMnKqc8ym/9Z0l/ZW3XGrarVBGU+
/T+LokjvxoSYlrI4gVdL/XODAMdzioMUGh/L4jpPsdrbWSidJcv2qznAtOtLtW/2Km+nerQ9SVyT
1arZ+zGrNIfYyhtWwP/kFs+KHi/y4ApKmju7Tbz3Ul2ShpMktPFoZrPytUuz0Xx2ZK6pvkwX4/sQ
x0P6IVPclmO5ABXlNoPJ0v/EBkbHeYo9Uk2flklxvE9erC24O9M9NPZuAQo60CYDvxPLzuz6uGRN
862iYYjdNT8y4rlPwNaWc6zohS+lgjm1WxXiS532AHC4fwFj8mvUUDZZquwG1N37f9M5RRfJ66bq
J57VUQJkxzF+CQypf834CS/7BUGZzJ+dUec+jnFrxp5d7/JDqsbWv5OM8XvSQX5nH63EgwZcxuXq
z8DZ1mu/mHHO3a3JX+PblazTr5nI8u5rJTItoVaFVs5OoEbZ+QDl5md6jRnuyVIsyieJ9Cbm1Anv
2BcLdmn7UZDwt7uSHm2Gwl8nn3InGYr9mMu+fjdPUzy+cxR1Eg/YzKu4X5V1RuQ/ZIjMKkr3sVdH
kw5xhk3zse5hRAUuyAI1iJcK816iS35RoYnqQ2wBu/ygmm1kH11TWL9jq2K3jX1SJe+jpBbKo6Ug
lHOmFDYtJ6LjpXtoIj0VT4WbdVWgLpl0jpEK0PaXg2Dkc7kMlurn7WTPx3rR0unZmIbyP7d3ey3s
zEH7qkyeOf72oqjV91XP5D65/FHrzxBa5DcJaQtVvrlJjy3BaagJr7ECCNPWTOyWcVc2yOWIw1Au
XrTv9Zoiid8OTad2fuM25vBoNFoHuKLFhjgwhibisTWiOt3DTDc+xy5Vv4OohgTowNKaXXe2q9x1
/FIxcwIH0824sj2lHgLDjYfkh5HMrvHJTayh+doPbIawQ4JRPVr8ubKL+3zBaw+My4QJWVeUzbmP
MVsLOjar9SE2R0d7qtlw7Wc3bhDla6NKMY8Vtz0wDFtaB7JCI9rB94kj1BBRNwiIgtPplJtd7p6x
dkYif/V/bv4UkC6KfT+4is1+LnC2n+DBIzahpmI4YpYO9LKyC2io/ajr1QH8sKO/R9pcifb4vEX6
5MOtUsdzs+rx5L5Q43I+LiJOlf8KN8qHQzmIheaQgqX9ASVE1wzmPF04PbHa0NKjm5mzKlxpdSCg
Jj2NTWt+itteQM7pUtG/U9K8ssNYMaMyiFWl/Nawe0q/QCFYPUQRFvb+BNGkPs5NNIr3RRI75eJH
VPRmP5tQZfxgOcKYEai0RcS5rpIRN+Uy75YP0rIHtpsi9OlbqVaguzN86JMgilEQ9TFGz1W/rp0R
/D1Pof1A+zH+2cyrUhRxG/DhCKHR3WxwDflSGwi7eNxsuXs9tVzrs5eJpUdBf+WYguWgC7SpQEZV
mVll5HlUII34mMIHPojBNt5Jww3jueo+1C2UREMpJYyyyOzuDH9d8qLo6VBToZhCJ+OF0PBXKSAe
hqmG/R6FQEZKv3aV9Ak34Dp009a6R51ay5ybqSIuTcOEDjMq61vtIcXNZqdVPDSKp8nLfOGK4Rfm
Feqn2k0hKA16k/+sc6wwfGSJ+o9eHkNaW9Cfv9O6ufHJqYkhLwqCb224rTXUv+ZcNKZaAwxUQisv
a184eXtg0YeDQLjhoBTNGHpJGZMM9QkyPsvH1xf8ukIL0ZehabTDiqCXczl6lVctD2sRP3LClvYw
dIuDtwQhzbelmcYM5AU22vfqF9svTzqzavEB5QWhcIXJV5UZgdOFtlEfSzI+J2oPizuYT6asp2BQ
NXmnKnMFTWI8MASAkhCBUikNXs5RI/3ntLOrqpTOhIZry+8BjaR9JvCOsfH4fUeAPv3I7EG/U7i7
2s/ryLgWmCszgDXeVAgzD2kbCibUabI6D6Cfy/cwdTKq33L68fpCXpXv1qFWthE6H+zrLaWlp2c8
VzMdQBCZ8nteOCUCeHZ7KOH+HJOB9A2AmHJPwOvWp2UFaaRSdqeZsNm8HaHS4AraTLGWfys8+ktZ
Ik7aOP42apLZjJZMbuO++/pcb3xWBLapiK/6dmj9rf/9ryPTj2qBLkOrhK0zaPshwm+qL/DsjHTz
Xq3t5lD0kKiLMj8q8ZdDzZk+yMaaldBpInefk3v5coqIsfT4HnP3qqjngCalnIxQBwcDD7bLoWzF
MeErj0qot1NzSCakII1FvaerfWsUislUxk1KyRRFL0dRarWsOCasGCWRXYVpdwAW6V5H4cZuRMyO
pgUFf2g3W9NbMfeZ0F0RP6aVkn0Z0obghy9pPHZm2xCUIsDu85yM+sPrO+PGflxpKjRNXHA8XGqX
s0NzcAHEF2eP6uRQlUOv6zEbhX7C3hirhGrI9rHQ/o+z8+qN22j/9iciwF5OuU2kZLnKdnJC2I8T
9jLs5Kd/r9F7kuUuROiPIEEAA56d4ZS7/Mr0BfK92Dl/txuF2rLE9UjBCUD1mw4huAW7XaiDhIZT
zAcMbuaXgdz7QMFoD+R1i4bhjNMRojsEvPPW0DVSkClFSqgKDeF1+aWNqnz+Bds4Tp9zte2puva9
ZoUJOHfrQaNW/A1LA+oFwo368hDZxoLcFo3B/vvbq39nDXRU0QADgHGFCLd5TGxDdqrmMQtbzH1D
ulpj7CNEbZDnEjae3x7sdotx0YF2oGMlcQ83x6WbDJV+eh6uk6H/1rqx9fxhtvvHGUVHxY8NNSmf
MeaIlp09dnuCdGm/AdZVEq7RwL/eYwnpcttOSh5WjVAOqzKTFxC1vPuOYxTIgHSYiL65fq5HMfKs
RaU3K0KzaJWXvEox90H28gQQYu/iuT00EsfHoUfEj7b9VuSmawq3iWOKklbdqGFWZealKbqeG2IV
uIOl6ZFo3TtQwri8/QnvraQERKKcQteJnXw9xw591Agl/SLUM2U4aV0ywTZcovf2HSUh2ZXCM1Jt
+MaRwhktBdO4sQiXZbL/GBgsH1xjFT8jd+h3AN53J8T2l6pRPBnb8Fklb+HgMlTktTpBDZ0G183/
vL1qclWuAlfmw9+vos8CxogG0PWqIduZta278rnywv00zYO+HgEuUBbOcyC52DFZex5M9+ZFMgA4
BtwKF6v88/8+uJ1md8tUFGE5r+Vf01Csj0427e3DexMDxyF7kNLcZhst0dDSRF2lRdiMqnNuyMUO
KNXzn47I2xxz9fjuhWRPgMakigW4aHuQl9Zt3BK16zBN1fmwrsX3jl6n3+dj4GnZv28PdueQAThT
2es8inAo9OsltAZ76FVvYWu4x9KZ60ttFl/1hDSnMfToNLrNQlVtT4HhzocDtA3TmfaTVLHdhL6L
F6OxjRx9mCul+7MZuQzZlbs6rrcXv8zZILnDhgHpsY2whdZleaquZYjbrhqM1PLPSWXkj52z7hJ6
5SOy2f7EyMQUrsSwuFsSxbpS1lEXTE7EaMGtLecEVTvVgiRNhd+xW3+izfBNbYvuExjM9tckmnEO
1ChucZJAdKQ7QgFZvlZ5hOBEOsWe8bAMnlE8tnln6A+utaK3zmVCm7Oi6zGcnLTPp+Ow0lYIeUcb
mj0zR+yck0A7rq8Ke10vvEaK/gF31L7/nbjICQai54MccrAiy4m6QqH7uSEQFkcROkbpu/TK7DKl
WrKcItMgz1ZpdtU+1fQof1BAnmgHC2avC8ZzJaDQPNHWjxCB6508+M4O8bgdVBJuBFMwkL3el5Hb
meyRrAot+jQ/rdidPxtz4p3e3v2v2fTmq9Hfp+8uEUf4aMjj8Z8bRGPnuUj2VeEkDKN5VMbI9X5k
SkZ3Nl8ptfuqPtA6pCFIm65PxNQ/6akRl0dNE0jY1PZo/KO2ZTtdXBTzBPXZZU5Oa9yUvxWYtFYg
MiD9f/WjmuDXSgE2Dt6ewZ0tjq4G7B35igBw25zfcnSqiNpbFSpKrvws2IMjmDZVOy22Ys07y3Vv
MNIq0Cn8K/XSrlcr0xV70chWwzaph4d+zuJT6hjNmY6YsjOv2+/PdeRgvwEgHebgFsPpdKkHU84p
uSFW2zjVejEY/lqXU3J+ewFvb3cqS1R3GIwE9Qbm4WReprkpV9FKXIx2Y1GoxyU1DD+PWsWi9kkD
4+0Rb1eR6514nMDm9anchKN10Ys2X+wirDlnByWmT6+XNNKGSt/ztLy93SU0G/gZwA+pcb/5YPrk
oq9tLmWoibI96suHqqkO7uhSHJTl5MmtSh/prz0Ls3triuCc5K+wN8lQr/dJ0YHvLQy7DOM0z/xk
dI+pXZgHTZg/Ru75nffyzlbBrxM+JQAukDpbfcdKIoqr1C1DQoXkWHZG8mgiFnJ491cDmiiHIMrG
FGJz0NYWnMNQZ01Y0i3iSaTaCrxF9T0+585QdyaE8xGYKmozhGxbg8BhjOtCV4YmHMt5/pQ6XvwQ
5cqetMedjwT+kb9d2hByd8hf8Z+rD39rDXpZ2YRdc+61kUWrssk3Z9o6hrKTNdyZEa88Kp8snoTZ
bbIGzN46rR7HJoypBp0FeItzshTL17c/0W3qJalTpFzScAb95s1un1DkbaPMZt0WMlxC+5xWFuLx
NIDr5LDO6tQc8iiP153vdedAQ/znHQQ+CKNli4PrHDFU9qo1YVu06nkGFuxbqJoeu7h+N+hcShGS
AsODILsE4X790YxMjQe3i+owyXCIbSzRHzMx7gUzdybEuSXgJZmkCLutvq4JcIu11Ztw7cEglbFw
v5YA6C/GkNnvzoJ4eDXQfSTm8IH0zVUxIu2HxiF6U4rFhyKi8Q6lyMzDgkf36e3tcWcTeqgdIXxP
EYGS1iZBlhjqIcPKPTSUSjNBuHuKd1oMgRHf+wficcRXBK0pJrfZh/OcjplBITDU0gmrYnqdJ0VR
9jLxe9NBk1K+W2hPAMW93gpFsZij13tNmGaj+jFRVt31lQVI286y3d4T8AMhWYJPlHfSlt9Td6Ur
qFUNoRdlsfNgzItm07lFyw91fc9CIHVxxF5Yczs5gj5eEIDGzity+npyE/bpkbPUQ4ilUxGOxAo0
euo6zXfCjNudjug1BQ2Y6tBXbyCsrdu3XTmrQ2h5ozhTpB8Q0DW6A+TxverwvSkRH0vrA+JvKuLX
U+p0e6ASbg+AHJLsPKJ/h9aKssd9uTshbGyR/kOK2tkmj7DRHOCP8RgW2lR+UByQBn43Wca31VTg
dr+90W8vXHI4THMpkRBEAc64ntJoWFnXAiYKR7ur8uMUT55zNjqF5MFyiiENKb/r3mUpyvjT+0cm
M4B5TzdQOqFcj7wiZVosYlUecmFg21nlKU6PZu2BY1kWsE5PbS/s6Kjb81id3x76NqaSZRQ2HM0F
lF62Kg6a2Seum+ZtgPBE6zuVsb5oiWWcULeJH1Ya9J9aG6Vs8H7RznLf7iBeTumKAngGGtyWxdIa
ohNzmXeYlgrzkjUdL5ue7uGeb887a8rNJZ80maNv7pV51poeZGcX5FhXjBnKfPz7003qf2yrix7e
Xszb7QqjRIJQITvj27mllmipCZxJtVEFwjcHtkK8nHPyClQ8tD2c/yvZ7DrXk2NJXDz1RBhbmz0T
p3oVmWaCRI+IO+coEjAhR+Eqg3qcm9TMJdQTzICE9KzHVa/VJxoQ4/A1URNXHLBpHbUeh5vZiD4B
pOx7DCCB1p1TZaJBOsZG3B2QrRnBZWVO/OvtdTLk47T98eAHKCiTolDL3jxeU6xnkyaaJsBiURrp
mG1pfDINBBRORVG5TepTbi+SwzTXhRNGMD+zQ9EZY3dMBer+BycbCbzXZunG8zQkcXzKe6om+EHH
peY+NmprmM3ncs4M/QfuE4N+UVo3+23xdVY/T7g9fQDKc3LMikTTfJBOmfUMEGI1nyaq2cVnXXTF
eIzh9iIpBt4tS4G7FntS5Pf2C0E+8ojkFmhIGNfnvhsrFXCJmcNUA+aiLsUPogXLd5rm/TGQI+tv
FgqJxHTEbNcjZUOTGtinFsEoizf9ZI6XXE8nfx7j9fT2x7091w7qBcilWbznPHub6Fh0nsfbFlVB
zUP8AXRQeSx0p3j37UFIJ1v6CNuRL22J1yQrXeO4VQ3pSS2OPQIwD3pT7jkh3PlAUFjp2lO+JH3Z
irKVOBb1VjKIQFhJ8bPV9DU7jvmSXyy9rt/p9cNtyC1MV4vJ0JBAXez6G+GuWhmLlohgFe5PCaEM
Rl75na9zex9C25FvDCkFvd0tmxoUOe5tRtwGumtNDyvoddSwx65PAzXOzT+RrQxih9Z3u4g4CfC4
EBUTGd8Q7mBImoPZ8MQkRZZ8m1tzcgG3eDg05USW0+Xt7XdngvJVQbMDqUAyws1ONyYhiB2lEhyo
ktHPLVu04AbttT7Hi5mYYM8XWtlvD3pvilKkGZAHQdENyVpXFk/0XdEHTdU0nyBujF+K2hVP2VKv
O7HC7fGCVMcbA++FCjfXxvUuKcyyUTKkoQITD17NbzHZgSLXtkt+fntOtwMhLguxGmCFKoUuNg+M
oqXzUCpzD+eh1/zZyEGfxsa7OdzwtwnuKB4RhVD32LwEbhlTYLbMPqiS6ldsiYtWzs9T08O3GdT3
F+plXCwliukowsbbRHhCpRNmJUoPl6wvfg5gq09gg6edxP12MzAKTWoa8sg4IrN4/YXQdwKSqooh
mKq5ekQPzfHd2J4lJHEvV7/zjSiUMifpu0DUL3/Kf6oejprgY0LuEkxNrhyAZ+g+ft3DTkXgzih0
wbnQAU5Qj9iCp2alovdhUt9H76w51Yqaf1S0dc+m9GYU2c6TlxNSJ/ITbZYtg8rkjAng9TrVqude
zRNf62p35zK6uR4gpnJogAnRppAE0+sVM4vUS/VhmoLccKifDJp6qgYQh7lSpJfJjPWd7PnueOgu
SFcC6rHb+FpVEfUyUIsJojn2vlBhn071NDd/Rj3JL4oWwZp5+9jeBPRMUMdHBcKaDBCdzf3XKoVH
O9OYAkssmJjFycO8pj/nSbuQgn7UIv1pLc298OL+oJwsPJmpE2w16qvKEGqDb3tQq+pPz8ERKy1a
v2u8xU+StPKdvvs4ldNOGLmVxqdPIGV8NZmDgh4iErj+mMLIsk5v6zloY8D7o6Ye1xFsZ1fq+WPU
K8qXrG3Gb3NVpSA7y9b8YgvT/DNH1svba36TOfI7yBr/f4WfstnmGBbZIsBm23MQV6aNwO4gys8K
7eX40EdaJSlOlfIZWi7Zx9sD39tdiHu8EvMpEjqbM6PNA+Uh3ZuDYRixnEzt3wLwbWtrGX4I8d9v
D3ZzrzFLjBZ5eajigmfczJKau40DNtKOCWX4j8MUR+D6FftnFFl/3j0SuSgAKhir3Dtb/dgp6vHa
WlH+nCubZlbdQmUbtCKYcUk5vT3U7a3DSCikSM9glQb1JlpdkYstmhzyvAew/YczOPmvvBXWzg16
Z+noolKS44qWCsKbpUvwjBdLlamB6g7Zp6opnMeyVKJP+tiVO/HB7VAYrDEUDxz4oBusKYlnYVSd
Ogdu5kynLGqn46zDMErS+t2MaYq3rwI25BM84NssjvK05szwh4J6FONXp4jGH4R66U5Ad3u4eEz5
RtRm0CWk4H59yBs8J1ORx0ugrdiq6sLNXuJUyr6NhnLWhhQUNxCo92byr206gF8Sy0ohdxOWwOdz
lxkbjSCNAT96MJG+j6y6r9Tx+vLeHUhHEOFF2dEH77Qt/sT50nYaHLggpQX+UPRgZhezn49vj3Jv
W1CnQxtNgjp5G65XURtexXq0JUD++duC/N8JVBuk1wpHnrdHuj1RIB5RSQWeRpzNzXw9UqoXuAQv
xhLkc7seYs+LfKOHFfb2KLc3H58GdJ7p0Cpje2zmsyYIadjYJwW0vL/WfRP0dD79ahH/NmgZ/l8G
4+hK1C/T2vLa20Kr3QhiWoC35ILYhbM630wgwPCd4IqGHsGevtNJuDs/nlIZq6B7vr0xJJvSrsZp
DWYXit+hsdv5IFSoLsLTO6Bc1bIzx9sNYmo0s4CM89EYb/PZoqh3lwW0R+BGVRto6ISfBw97mRgj
uB0A192hwIgBrELNkmL/9Q6ZujLJ3HWxAknjv5C5/Gu3xnzihmp3JnW7F5kUMud4HYEroIlxPVJX
L1HkCmQcdUdJz2k1mGg3UWF9ey/emY+ED8g6Aa06tI2uR0mXatQGs3ZJcHXlNJat8sss4R0ZsWP9
eHuo223BopH9gTdy6ZpttY3yYuisskLdrjEtsGhDCXG8MIz4pEWJ/jmrPeXl7QHvrKC0WnqFZKAI
t23Rtcbq6QAn7WBVMucDfsdl2K/mtLPb743icmlwuzuv3+t6Ba0WamFeD05g9G7FLetV1d9qnhc7
t/qdYSiWyk0n146+6vUwaevmRKOmGyxFGp9w5iv9kl70+zedvGil6BoVI9AR16Nkldfba5LjfZMq
jp+XwjsNhHA7m+7OXLhfpd0kBXTG2YR+daUlOVU9l9RvSf5Y5ep+VPM43zmq90dhc+vcezwbmwMk
sqTVeit3gzpZ+g9OUXvHGB3snc9/5wDJEAL8CIkzZbbNaxvPWe/AyXQDFQE15PCE9gFBUgPx6nxP
2PX1obsqPUtFV55Byg54pSFLev117CprlLhEGEIjE4q7J8Qv/V44QEjAaw+u9r1wIEWXvlrF/pjV
R9blgN5D5UcZApzL18TpjsryfXG/qUt3KJMPvQL/wy6/JcqPSGQPjjeVR2HMf7fKn7eP4u3ZJ3CU
lyYVBNLX7Ss0OHE24KwQ8S1AUhpFk4ZTo8cHozHRAo/e65rKkWc89tZrNY164WalSFOVcclgENWG
OwfNVNVHOlN7oB65T6+/ByB7CoPUFaig3dgSLlC2oe+sSAV2zRgQkdFxSOG1+zCdvU9gz/LQ6PGi
tSOv+kGWNe2oxd1ZVUbmsFJ6leyszQ4H9lrbWAHEId2FJEBfI3nQPRoNxGspT1K2p/P7Kse1mbBl
sf9gbMjGzVYwWu1S3UETLg5zN1nmfzV3ieynuAIVe7Bm4Q6XXCIWHlZeGuW4wNT8Y1mlBLYkZuGe
3r2lgIXLOjDZI2//ZvLpkMGxroskxLJKPY7mpIdapsAaQWn2G0qgx7eHkztmM3WuRDqN9N9pPG+h
BC0KeXRukjaAc5+eeq01g3me9EdPZOIBYGj24Nrr9P3tQW8/MHrmUO+I6GmAUBa+PvD6glVXb3t9
0JZly7FPESOGiOikTmC2C0p2eb1iCfn2oNzEN3MlBzMkR0Yi1m7MrqNEaiPTRQ3ibnCVQ4pY9nho
227qTq9khKdxrNcXVzOEc8BHT2Q/V68f7JMNT/BjP1K3Rg1KVfNjlWC0kHMfJVFecgMBc6F41cA9
zlNUqg9Q7UrrJV2bqPaHmIDnWdNHo/XtAd5QILrBzD+3S1ErPyuF1gW97NkaPnlzWzvHoayy9jhZ
6VD/r5iH2KEZkHR4GNbNUNbHJIJV+3XRFfxxZ1uhHusU3Vie1MlNhpMnUOI+W7CnXpQJA7afVprk
+QknAsc72WJQ3Ys9SyUP5ATaPy303fQsYgiLj3k0jhk/04FJpo6eA90rmvWfMTiTH9BBIjRbQNx/
SfNpGA7aWnfLA/oshZYfwPes9UVPe1X9SzG1SXnQmnXtkDRVmvG7bpIp5n4UF556aroo135kk+fO
z5gCOtafWmKZYzp/y5z/Oxm4qD3pHUoxj/E6IItaaEU7HfTURqYjHYv4e5ZniXbJy7VMDm4hgCdR
ybFz9TFRa5eO6Zwt2czYOQpOzml2i9Q4O7njNMEwOnPyNVfrOE58j7ADzwI8rlrI5ARPPtg7bfro
eYXOUfDmXBzmMYVB2FLN1S9e1jjOA9PGNM/o1bT5FK19rkuZ0ar7MYhC8ZCi0NfmAb+g6B+h9Gv5
A8p+/I+NJklySlFwjz80jeZGDbZuEVzvqSsg9hdDjZZFR6EKaaih7rBMTAdLPUU0g8vjVPeGiSJK
p6ovHUFu/w04Sax9Xagtp19AC/djYFhLh7ASYtcRcvA1EjAJJufDKQUbKj6NRT7+vRpoSH/gDcMW
MkEVKD5mauGtNHQntK4SpK7a41AgxnHqrCpLL31VDPPjgjaBhe5DtTRnPjV7zNC5+x6MtW7tY5vP
dhLmTpZPZ9zIycNTeOPO37SyvfgfMWtDdtQmyxPQW4oWDmillvVH0aVJfVzdSZR4ADpd/qQmqv5X
mmR2/tzqRhIHdT8L2CNd4vCjEhzDnkUi4O0jF1P0hzpStC+jubjtU5qhPHIoJn20nnU+O23AHjWG
J0fP7A/oQw2ZL7BZ655iep/aGQnB0fmyQMNLXtI6KouPqQfI5Yh2meh/ingpn1FgR6ykZKH6S+1o
sRImYwbXG1UVW/teua37d47cCJrKJRJnz4oKTOKc0BhZLnlrL2iq6G6kq36VGeV0MkxeTy0YymE0
XtqhTdJvk6Us2kcrahAhzWEBVsOhQagvxZkuMhb9xCuLtcjszbTEKUuJKJxxZ4SikaKV/aFWJvEj
pUYVGX5klNmHJte6p3mqRwTCy7nUL07bG5biu1D9ftLKj+YaDknhjYWPZBlX3hF9pST+QgIWp0cb
56kGn7dYwWGts/qqq/3YGhVmrcR5dDZAmanPS8Ht7EdROUTBQm38B2h5N0WWyrO+E2ij8g/gcUJ3
KBl1+wDPWKHOmQjXO87UK8VxVpDSQgulbBeOYz7M2KJ4NYpszoJLmOZ2QKBx8avSYy8mJ3C9NvMe
JzVp/jEStvljjvpY/UtQwnMDxXBLoPpLnv3REzPNfsL7idrHTpvH/8GIcw3fQDjK8ye1Ud2D4saj
eVyteHEvI4++EqYzNkbPqjfHRpAIvu0Xa8Tv4KJkhlP6lYZf5I94tqjMVeuMZSZ+yb1AKMfozUDN
3cgAaudU5QeVB3PBC2SyVkgsfYomalL302Fq4mY9OsPsmh+TNZ3+B4Zy/DFOfac+j6Wbu0ixIdHo
V2m1jP++/brdiWFQv5elZTYtoKEt+FBkbPOkXg1Y85l6go81H5XVrD7gDZQEBuqqFzSkTPyFxvbD
aAqkX1wk2t7+Ea9I6OtoAjoFVscwK+AH3hjygKJrRZ2YRpD3cWkf5jXOyxPxDNypaSwETK3Eth/F
0EH/mUoyqG+GJpzmu1Yqyycuo0ocq3QdkPgw1nayfCXScq08CN2psuRkuH1hOD4HsxpC1+0GZCRA
wnR/9JyzOs2VO5yjrhuVE0ia2fMF5C3zzA7wvi/CaHnUnQwwlz8PXV8fmgHptnMLq0GvULaij9b6
+mxOS+nb8ej8r5y0aP1o0prfc8S+CX+kHiMcR6k2CXt8W2xREM1L17FKwwrJceOg8Py3Puc3cS9L
36B8NthzoQZvf5ubtJFBJUEPSDaJMO2Z65grBl63osKUhl2sjadVEQuGSdxc/4dRQM3B0YPOTZX4
ehTRLNW6OkYaOkUyPbktpczc6qydudwEraAxyBZlbwCoFanC9SjTiNmg6dQmgZxuEQHAgTkoaBk8
WZnShQStXsBe3/M9ul1BOaoEBGIhQNN1kxKPHnUJtLrMQCAEV6MehNeKD9Fi3ikj3JsdDEfK3LQo
6YDIP/9PBzk3KBnhyWIFAEGG8cR7OqRfxkmrjYPe1Av4GgMT8cdRGMqeS/ztzpSSDewS7GypGHub
KVoClTJ2I1Iwa/q/oZye2nb87eXOv0kS7fke3h9LlmVgeCEBIv/8P9MU1WI1A83noIW3hohSFHWX
dFU9HCgMFACoVP98795kcgioSW4Frd8t4ApRuMXSFSY3lX1z8AT3EdKD4rwzyp1tIjkV2EZxF0qC
2fW8pjZ1orrSvaC2YfaeIHyZul/pAMsOloVY3WFBl7F9tFDbLI5u3a286cUCJQ9TLeVRpKmePHSp
FZvHpEisFPqcZyjiZK1iHo+R01bLo2mLFImrzBndwJIeaPZBj0oE1ZSic9PvPUfTPutIVb4g/jZB
+1Xjbj0QrRjdi4asVv/ipXMcXRpaxEMQZfikB1adpz3yhraTH0uwpUTMJH7o0OCAgzRiG7vqAchV
2fN7CmUJG22FdFvMQmkeLByQ1xPaedGPxlaK0fcGb0538rfbdSX5oPgOWAAADMil63XNksTMkkJF
PhTRo/Rgow8Hmx/JzR04wt1xqD3IciHg1C2aJ541fRA66uqa3WWB11vFI4pr9d424ddevZSg1xCc
JpYEfgXPfbP7DVIACAgIDiHROj8UiZseTGPYO883VTw5ChLDso5LgU3drJlo24Scn70IIqn6IRDp
PZlp1H+uDS/ZuZNvl03GHZKbSjVXAkmvP8/MmvWotyVhY1TFi66PYj47KSq8O/UR+ZOvFw4Kqo56
ETooqvTEvB5nMadBryclC1e6NPglapAtjoSN0Ii71lwXv4XrhkuWowy2X+Rlv8MblR/mevxXyr4E
ILI5aBNej29YdWFXLSU/XAHnA8q56B076YNrDC9uMe69p7cfEJtmKiQqX5FKybY8Dim0q4YKCZ9I
iF+aWkznCpaQv1qg0XfurZt5SZdIQhLa7lKMavNy2zEWwXRyifKLlFJbWf5jVdO7YUv8zTBuKfbT
nwDItnlfHLtO9TZVFIp6KWnNOBNAi/Hd9DZGea0m47JiU0jb7Pohc1zhFEscxtVc/AZOUIezVexp
HN1ueIr9FIMcDx1qSiCbUTJwFiTsThyqeUGdusI0O0g6e89J884OkPrkXEe0lwipN8PESzt0+VIm
oVIl5mdrNYwAs605dMdUP769Be4NhRIXlVeqgRIYcb21s74Y1qpzkxB50emg0mI/I2SbPSM50+zs
tteNe32MXMmcN+VBhhj1iiP6z+vfGh06jhqs2CmrzfE4eGYz+m3VcOUW1kBxG7hyW/xqKy3TbF/T
UGT056KHOGglC2q+q+UmxVMP6qB4FGucamd7reCaV3jA6IEx5WOyU5W+8735uZxG1Me55rZdCoDG
dd83WhYOJjXEB426tPEwrC1p59uf4XYgGaUAcNCB2QDj23xx2yzXts3jImzdriZHKPNPlpfuGVjd
3mNy+em4kYbQeNnmA3lu4rqBFkM4FGr8jGCk9EvuRoRtNZi1aJhGYufmvjcv0IRIaYCTpVmyOfwm
JqoZFqqQdocVWS4keNNTGmXm+y8ZD+ylxBmziUG7b9avzfCeNVIHZj/1+ZDqXwCtQOw8A7dnhb4I
9BUZUuoIV23e79YTjlabQx3qM8n1oXXnDMmvQR8+q+Bn93za5Mm7Pi1SVYU7htDVob2lX5/M3FmX
Ie3hBrv1Yj43sBFWKuWDUqIW0iK4qIGmLn4nU1nNoPtmSlHc52gbvHtjyoQLsTXspCWk6fpXOErU
kTNQsHc6O/attVCe0NhUvr17FF4i0AHgpWQULVf+PzfDXKeijGwrCkScax8gnfQ+zgLlzveTUfh/
V1T2GpGkgbjOgwQcYbOikduoZTTBIEfYYhAXD17V8hCX6pj7KM6u00PiIovq11aEV+/bE5TLtBla
7hwKNWQHUBk2W0e1YwfbNAeKrZO5yMTOGjV3TZ961PidpPUTHivNn9JBJcim37oz/PYYMnMLMjYU
QUoBEPg2+cnsTuNSlmUd9mWtHHp9mg+6usQ7Xeo768sNpsqL5RXHJ3/Ff74iyXGMlcpah8WiNX+h
kFxVh6rvxtNskcag76wdliy1/3rv0oJ6lthBYjOumq1YxbwgNK1pVRtCNf8na5fmi1aW80mVXeBo
dbIL4KDp0He2+/XtgW8XFQ1JUIRsKTQ+6G1dT3dSMXRAPaMNU8PD9Qfi4LPoa31n027vbDktmnSY
G8oyBDnz9SiNMq9OZTZdiJNbHyQujbmh16ZzphfTYTGN7PLeWRm0yzzieRAgCPhsZjUUyJeBDK/C
TqW8bvUjiHnKsTuzuj0PEHDhQsnwk5ltwRloVLtuoroijLs+6n3dooh7ELY910en0A6j+pCuS9sG
7aDuOWm9vnLXZ1Hyz2kGklICndqK6jSNlQ0IgLRhNKx6/MT//XbiIj6bUlD+qIHLRgSsE7K421Z6
59u5tzQPWR/PdpitTZ8fSIw13QeKgS8FMyQByjwIfidlcdfs7NnLUHxYZRU69uFvjsm5HFC5edbS
Zvl37Rfzf0T/Y00B383Q+Y2jOQtao7Ccg2opFHIRgG27U4vtaAGVXEujSzSLAeuGuFdfemrkFNeb
Em0lsJr97CNaXU8HRXWj2J+xJnYOU1Qa9uMSFV70YZ16uzpzoy7WobOmpfC5pLLuYch6S0MFvtJR
dob33X6bUeP2nr0I8x0/HXQ6e32b/msYs5P8Uxtrv343FDPJHsCNNYJmHV6UKKYl49emNNoqnBVE
4Y9l3Hjm41TPanQ0RDxHgWqOGAi4eE2PT7QijJc58li3uqRCcUR6waCToRQowSqNbf0E6Vp14dxV
40+zM5o/ulBT69giX10e8m5ZlsekcMFyZxZpblgBpXuvrCIvEH5NhKc49ADx2r5Fdt15sRYJqs2F
t4R5jiWv3fXai1h7NcBroP4kWiAUPiXvPeOebYBBjUZaXjKmPBhgeq/Peu7UXN/D0oaEtZnLmrXL
L72xG8HT4C3jukfEub1biJQQiaNyS2OeuPB6vN6ls2tHogsFWmT2pZkUq30y1tLOD6kQ9tekyod+
p9J5Z44ICyAmyCMo7T03c4zBSuFkt0KO13iKkG1sfcUgW8uN9b0aaywnswNxqHGlQQTaPLp6VC88
6JDjC4v3QfbDxINASulH3XgNLgxePpzfvjzvLCgqyxZwHYQhJXL+ekFL6K3rSq09TFSAiCBFodwd
rKStjFMUm53H01tbexoAd1b0VamG9UQcB0La9aALjVQ96ZwxzFxs3P1UU6OT2vdIKOWQ7HYyotsZ
2q+PEdtFOhVvBV6sKnFJ4+YpJO4tPpMGY0gO8+ECF276NOTZXuRyZzyp1QTxExFX1nYTf0b5jAia
rq/haOoi9tMSIx9/UOGs+2tSjjSNujLaw6verii+mPD6+IeYFFbX9YrSRVRw/hnVcLLs+rmYq+JS
2XHyq+WW3kn87g1FUoZ2E2AcWFeb513v9N7EnEEP0ZNP/66VbkZQnQZ+2FrVsBOw3I7lSPasVCmh
WwjW/XpaidDGgRqNEa7GNASENdpjMmLlNDlIjb33IBCuEPxQ8CE6QvHleihTLCiMpImNLEoRkTYM
y1PV6vmXVe+TEzJ2/bvHA0nKTSYFDKRm4ybPrJcEHXNTsUNsTTJfSRDaKHP93Oj6F3As3c4d9qpt
eR1CyNiBnIginSSxbTKJwZoSTQGiEmYj2nsHdAXG4lBETaF8icYimsEERZ1KvTqnMD5rMTrRs2nW
8UVRcdH7nsxqPZ+p/Tq/3152uayb36WjrAN9gWI17arNxqUEl2tDherA3GNLUOJQc9YVJ96pltOu
uR2HsjxNMeqTMJG2Ao8oLHS8VX3Crk1AN9VSjPDBxgbB+DqIrKO12fY2zh0VDuD9ZYkAXR07qHYL
XQ5bNL8mxyjWU940g3NEPMFQP/e9i1FiUrnTt3otXP0ld/PCOLK3BO4vqjZb58kuXNq8dCiUA/0j
u3lshiqC0jCnlfi7nzq1+VAYSRSfuaPy+hjrvfsJT+DMO0XSKOnFphP9RFeYu0NHrVzFtwFx8if6
KzVWbQj0TY+5Z4rikQClDmugXPSTCfyVA35U7kvpTPNvkjOwNEtDO/+Y6+5k+jRFU/sANiM2fMxI
cPFoZ8P60xWRcB9AzpZgp6p1whkibqGftm6hrMcEu87iT2FiMPEnj8d1CMbEyKMjjXHDDMsIMOB5
HRLucHXIyvWf+v9xdl67cSNdu74iAszhlJ0kKllykO0TwmPPMMdiMV39/1Ab2HCzGyL0YQbjOXJ1
sdIKb6jxM3qCwQi0OEausTgaYCmaf0QeF8lJqkXBOxNyOaNtH2LO1VGQT3jyIOf0tzlc7wiXd71O
h8hHkCzvbkjqzXqfaoX55FSp7J6GxLNfDadspyNe4zTyM0QJlKM1egivxGA5XKQK6pAepO2E4b41
ivgZG7zSuwO9gytP06KBjbNRNJJ/zc43KlB5vcsJdcSB5NMpbp0wEyZOhEPVHEI5aOp9l6uhdYDf
DPQsRoECZofTFNhkOsJw0Ips4i48lp4qHrHxQ34Q6JqiHXvYWr/ROFWGXUNEq97TcbciqKMe7l2l
mHDKUV1lng9KTJ9svziD/GMNjdacVD1vvk3Y7XhBQR3yuxdnZkPun+rxySi8XDvYWFC1X+cR2tHG
oXlLaVZnEyzvUmW1wUlwbM6vxEgbK12bSXnSxEBRptCT6leiLe7jFvLHf0YXheVDhPPHbz1O+zsj
YXkbXFrs/RTR7dkZVla5x16q3ouZGVFKY5iweGfmpvbNkQrl6DpED+XWLQcOC1I1XXjyhDZ9VPKB
GhBYAkJGVNEouK2LiM7UzZFlVVVgJEUBWKlsn2xMqDYSxCs3DM1Ua6EJULMAK37+tTQR9pndRnXQ
maCA7bmND2HdtCej3KQVXRuKCS1J/FIbWWfYeeHEUHWnOrCmocSayhk/zZmm/fEU292okFy5n503
vSsCxKW0t7qfm7Ql3rC9Jmi9wXxAk0Q7iqFybj76CtCeQIQPXTzIuDy059+Oe6zHDDBvAtMJy/vR
rYpTQqz64chlGYXlId5damrLZ/272qOYlpiMtAnqMZmeoqhVgFXmYAjRit1/fEIGlaWlhsW9ZKw+
WxF1iqXHcRvUUisObmGLPSHhVih2uTh0MEn5DAhm1DrXnr2eglJQpo1NMI+Vw6tNr6UPzXgjdrgM
aBnFRWSE9g7bbc10VShAmq1IqBrRuLxHsXg6TRrEyanV+7uYmu5GZHRtVpxTav50Ffhz9e1CC1QF
ELo2SG18t/IqMg612rcbs7o6CkLFhqUuJNT1xu6mvJSgBpYVStJDIwtQnrWzhQG6PKmL4QAa8Ww7
lWRg+RV/bTmeEqDrRdryNkt7rzrSuyk9rd/JuQo3JnRZoGIoKqZcCxRPuYPOhzI6g+gnGVgm8Fq7
oo9f3T49zQO+dOqsjoQkpYH9mvby/k6/NkMkGKlPLRR+NOTOh+1yOytDW2+pi6XpDpFTFYdKvFkJ
a7c24rWhaGyRrjLcQuw9H0qRc4+PAG6mlmLhiIaIM+2hvVOMw/79OV3b8cu9umRUsOCt1UVhe7Fi
jkPRBnhfPzhoWQHGSyQimkXBjRFupcMXbUaSRZ4ONH7hrS+qwqvrr+hSJREq4w1Rlt5rSZc/Ra4j
bxQPj2BzKr19LgkzFbLm1wFY/uMQV/ht4lD7PYy64ijBNewiAwKc12TSt8JI2big3zyLz2MB2lWI
Uy5xOoihNZhtFKOeKynehGHRVfPRszJiUi9TvWRHmlgCVlfbNDxaDWh2323aWNm3reV9jcUw/XLn
zB78WHFay08HsxoOlL/t0Xcij4sx0S3EskomYvtCm4fRH6HEd76Nb+Rz0pHB7p0htVJUf7oq3ljq
Zc+s5+Ut5X9ggBSP117NhIdhpwKmDRr0nHZuPMhDV2DK+OENtYCtUDFC3pM9taoJJLGrOJVViWAK
9W5vlHHy0iDFg2lDW/1A5pQU+uMDcuG4jIljBIWd86MCmHe2xOiKIMLBAXgxxpNpPZrPOm7e/2pp
GG7EihdHU6Nfg6UIeQ3zpBZ4Pl5DVgkkaeoDy4X47ht6zdU9t9hR7uzeMT6/P7s3Uc+zVWOUpf6H
Nt8bA2t1QKtKhHaDUy4K3FqrPja0nwe4BE3hge8yy1rz42HS3V0Cn9w5dHZjFf9g/Vih0R5OtnbL
ozo6d1PnptqhidPM/t5XiLj5U9UUaBkLu8UVqdGccN5XXdh7wRyHGNORCtiJDooCJH9z14t8hKvb
oZv9oLXKQD4TDRqmiTKW3qkuCk3eEhd38V5MkUdlfQImrH4axzoUv2OFlPFPiamk97U0KpIhU0WH
+F6P7Uw+D23n/LG0qPxJSX7pfwGTR20uyTP5I+XdxM++MTLPz7HaDQ+pnTuPIwiV/LORmOk/UADc
L+ZCCvrkTbNl3cu5y8f7eqTs+NHbH64N2BUarqw+52g5Xn+9byP8FXA/vRY0YAUOntf1fp6A5UOP
f4sDdrnFGArNXwRT3nQ2V1sa0pSLwbCtBUWap1+aUhF7SniwDKSR5htR78UDsJTSiRBRe4K/SPZz
Pq1onDCnLjstUEbT+s8buhiKZ+ean9E4jE+lVptbO5q/8HxD89gASEf6btHmXUsNK2angK6bjSDh
+mgO4zSL5DDPIv0k4kL7qIA9tx2hCDRCkjo69evaU5mwNZpKWEGWROoetVDXb9U+9g11/Of9kwq2
7nJmfEj8a1xeOFSAV1efG4+ehyD0HBBBKvEvvRu9/tlWp2E+UBSDkxFOvRHvhNY14nML3eZ1RuCz
D4oEftBuYIPDf6CqhVGpTLx7UZo91YLSFXX7qIPU8lxfKGU/f9Lgs8x+hCRI+Yy5ZVLtyrGx7xvq
9xlofLQH97M2pLavONoEYXPOoEpkQ4dBUJQgm+DXZlSP0FLyKD0CfJmyveCjlEeumEl/macqdvau
NrnuszSbGvWGrLMM+AqFC0y/zzGG7Thh4p7/K/PjqNjj+MydH867Xlpwg9SmFeGP2HDjnygT0r6K
4tlKj6HXD+pJR0Dd/lmoiWcABvEq5QXfQ9c6KJi9RkfLmoGuYkWZebuGjj3ewTN+8vdV7tq/il4W
4W4YRi/z03mElmCRaP+ndrT1uCfKzj7hElQOey+xEu1WM6K+A0owpcQQBRQAbZ86RZ7inNYtYNWk
1pXwX0gOmuknlTXae1GicXUsjDRJsL+e4i8Yo2OmDL/N+68ZZmV+yKs6f6xRFX0hisEPuJinPD7k
UnF+9lT/oP+FyJX4g9WTnchu6VAlceL+zmZ1onYi0znx50mt9aNg62PdGyrxb3SxwsJvwB7hZl0l
ifYjUoa+OuhxLu1T2srZ3Xldosa7ys1zyNjYjsC2Hm31lfCj855yHdHPh2GSWXV081Smty76QPlR
jdF5xzKeRHHw9V4T9pMV63F3MJXSw7M5IaWC6Tml0ELePw5rhMxy8Gjw8Q+AMvpl6xoBBPMaCqJN
0lF7Mw+J22EwbMSuCgYgL20aPeQ+E64VnZ6cRgMXhl3fTO0W9vAt/1zdNwhbWJguLsURXu3zCw7m
G10lKJWBZknDfcZUPfZusplYYmdKQ61PCvgP7c6t+6Qi+Gyx4KSCYvUIbEdReujScuyfcF53i1Nu
lWFxahQVU+VFkqbd04SzYr/X6xpJLa9UfhRhPRkUPfvMO9aYvva73O2K10T2/SuPM65njhSFue9L
Lxt3aq+o+nNT1Y3+3BWZ8cuOUDc+KlNcWrsqr4fuhlNrJA9mzfODkf0kJtXvylKCuq60Jt2IbS4X
jaaqqtOAgJDCn6uHxy16VIraHK/iKnMyf7LKzPns0XQMb0fIFTO2OnS890mhKhmm6S2CMr6UhdV9
f3/zXISqPK+wvgE6gLeD2LGKsWp4elFidl4w4liw66hz0dE1t+Rclr/lfGcQ3b9xrdHTg4qzevpG
D1e6Sihe0Ge9Ph2Bj+IUOatY3LrCyu4NszSKQ9SHwtkIWS8/MykkASth3cLzXlPDSpr/Y1uq2V3b
9D1d+eTYaY6AXNvdMuiMuboo95WanKy6e33/y761cM8nvYxNzYwI3V3AY+fHwYtHVwIuzO5UGfZU
fPW++a24avZipxESD1Giiq9ppSSv4Anq/mZ047jeKQpaE1gXVdb9RNf0B/QCrwQuXA763gXOKw4I
bY7DQyzVLjm+/4sv9wJNjEUDZ4FGAbpd7UnAzzkGxXF+h0quxGC9GU8Z9fmN6+pyL5CveLTakZcF
5LaGv1KzMOdIaYq7WSjhGHjwGL9q1JySo52omE1XB28cp0/vT+0y9qLmTIoP4AXqPW3G87Ww606t
B73M7vAKcA7VaOvfHaNUuAeb9Jtp19VHtTCx8qHvbkAIXGiJxgXSLbOMZICefKchVVP7Jjc0Dq3K
Fp/uypK96YcsoukLLWwVKpMIx+XkDtldbSGyNknwfFU0boEVLpeMKjcVBOoIqDMQvJ5/PS+f3GgG
o7BU46cbrY6mp1449adJSPGc5Un/j6V249ePLhkfkGYwdSfAgoiynw9KI8CUehgVd26etaekjrRX
F92r357SaPuqr7WN8PzyUyJShyC1tmCC4RssqcJfWUdH9CQkzfQ7EF+1n8wUPwkzi937s1r+lvNL
4XyUZaP+NUqmmfSGACHeqYkZP9lg3JFGxxddgPl6en+oC0oq8ENMX/kPwnHUWNcVoHhIu2y2p/xu
KET7n51Kjyc17mqL/toss5sWu/jwaNd0qA5zasbNwbZFonymsJS5u7DU2Uhl4o34NeUFUPQicvqv
ll3XP5POy//lSjeQj5hoBxrCFO2hVGUzAWJDMuCR+tkAlKbXlHY35Y2M/E6YRb4ryjByALfRW9pX
miKMAx7b1S+llrN4lv2QRr8jHNRDP1Ry+RUjtDF9pGi/6ZJ3sQ4UFq1Fwo86OrrTF1oj2mACIYvj
oCUk2VsxuhdCtvqhru30o0v+NtSbwyFsFnpe50tO77fAby2KA2EnDiqrJvFnGP8qiJ9P76/4RVq0
jMRjDmqKVhjV4fORssRKTa+CMCFwOPLB8savthNZN2aqa/uxmSRkkGG4cyev3bhfLw7P28iU8anW
EEXYqzkWaNa7Q83nHK3OveGEqacOnO/Ga35tFBoGiFjhTLG0D8/nh2UelNO5UG7dqOkea3fsH8Iq
dT76DDIXiusIAC+vIf+ejzKDf1RAHyu36E0nj0011nd5Z22hsq7MxaJDwD2zvIIA3s5HgUJFeJxJ
lH6wDXBOSdXUn3TwPPbN+3vi4u4GmAsnnhaVRksNjtP5OGhnDChypFGg2Gr/E+l99wfOBh2eBnKc
nM9DVYj+NFtZuPXOXzlhoGwYE8Ylf6zxpWSkC6knVCDgtQvMLIlrbOaLlpJA63nJxmV37XPqFCWJ
LTnMJKuraWbksSMo00B0jtcfaZXp1d6qbK6c97/ntYEobiDXhkKResFgr8MsLvIwZCAPM22ET8QN
reb068dHoXj8xlFZyimr6UD3RDG4GKJAOsq/XqOnh0wPt5hIV64Lepb/fxB3dZy432Hggc7lurCn
H4UnKLRZoexvoD3Hv5qkM3aNZmdckSaZ/McnuICsCCggT150m1U6E710KyDDtfCODi+i3+AOvpFl
Xdv8XBjQKVAxghWzuhAjpD36Jm7jQHMmcaz6Su6b+sVqHtGtN485gfDGtK5sehsFwoVyitELjJXz
bUh7CcNLS00CPTTNX57R4rs6jvasH2hwTFuGEFcWkHiWsvWCU6cev+zVv4KJdowgZnluEkwJla9h
RvoDH8x63+ce/Rs11W5Cyrbf0jROo42JXjkGXFroxOL1Avr/gptXKo3QMrS6IDkMN6g4kLpYVbRx
qq98TmRiCTjpecNeWLfwG2QYuzSBeAaxUjup1vjbADh2qNvE/fh8gOohEQshhlLKGmjRxJoc5OSk
wejJ5jGrS/UneKR04zJ++8Fn4R8+zgvtb2l+A9pav5Njx105VWkKm8lR8IOAbzbEB2EtnY3RdVBK
4g6n8TVHhmJFu75TppHICdg7vc9RGfE4bwaxl7pN6W2OB2Q3jdSlsKSjK6buW7P2tLuqjrtuH8qO
DpAK7udb5Xrlf7Joeig3XmJ+nQFHmQ9pqySmP2NDPLe7qE8t+zNcdqLAIust/Wh7Vtvd2IWRN5/K
bDZe40gF1v/+NXCRl/HAwkEAAk2DAcuAVTgMrJ+XOBqwWMWPFK0cMe0FPoP+pKiPiSy2+IWX+4nQ
A/MlggfqEXDDzw9MHdMxSZFVCUQJV0BN0aXB1DD34exv4UIuDwhDobZGVxEHJnLO86EgMoZNW8Oy
6tFqPbZWHp3qqvzz/ue7vN9oXngoOoBzZO+uBVhbs7LDXEEFdSrc5GB6g/gx6G5+XxWVtkcHdnjM
4n5L+fHNzOl8E7N/Ke8tyAAewjXJuDOzqaGuAddBZLlt+9mgROJRX+Apt0pSijT2M3PwvEdt1OPi
EwpZtQnU0BIoKJSqGsZfcCrt1W9Kqmfzj7LqlYc2m0vdH9m9yY5yd/vFNPvpvhrhFkKWclHsikRZ
Cn+oQx1lI7OE7adWIvueVcjc+gJF4v4UR0qxlfpeXrHQ+hcZAapjIInWhYO6HQgS7bYNrN6pLT92
q+5u0mP1WUbd9E3ta3nqunQe7op4EsbGdXEJsCUS5WhgOEfNQuPuON9Emp5NuZH2tHhNxNj2g2MK
2kXGrNgvderJ7KtM8lrcN1njVi98+im61WRW/gugOzZe7UZM+k5NKMG+vL/vLjf34vQFxZz4h+rl
OjzxiFi9zhVFIA3qNfok5icNXYf/3h/l8rTCKvNATtNwpnO2ti5JnD4BvwWX05mA8Ps1kNFkN0Yk
tTfQT+ctr4rLu2jBZqA1DUd3Ye6tPjZ6L7oxhxwmrIPr8mC6Cu0eC/hsvZtje3y1MsP6/f4Mrw7J
stpsLm6lNebOrfN29NCADlpcvXbdoNqHRrj9sSpr99Ck2Zb50dXxFokisEM8qmuSoI1VQoEcGJfS
OIT1MR3i8JuelcUzjV+emKSljbLxsF4ZktoN3u0w6zlA6yCzalWNPCepAxDS4kaJ23anG218g516
u88Q3dmIz69sGhjqaOoQN4B+XWulIGRWi8aN68Ccsvaoafn0MGStcycQsts6nksmeH4RLmRWLneO
AsHl2reYzpw5qrYEYahHIExSaU0OrALX/johniqDVNTup84cqk/A8ul5ZAXbdmd1nVkcE8NAY9Fy
RDdhfCeG8vD+1rp8GvgGdIZAHFEOgOZ3fnUUQmQZpdYycJtCIstrHESRNv9S4Cp2Y0sxZi8HUW/E
29c+/t+DLvfGXwEpyrBi7kJYcCreVkeRF95eKyOUN1Wt+h/WmeDTfVNSpUS4/JS/hpoQ1jfgykB1
N0vtWPJeBLpayD326Vu6J28l6fU6E9NTzKWuAt1hPS2aXaBbtDIIUVdPfEdVkI2MjHB45PzycVss
dypfl17439RX7nivz1P0g/ql2fphnqfRxtyvXL80M3DPc7mraMmscnolHrxGC6H512hF+kpHFW3u
ko/6IXtchXxYCmQwxcFqriKYTjGGGLnwMphFhtGoZQrAmk5zen+fXtkyhBDq8nkJYLgFz9fRHsxZ
GZQGHHUklBt0rmcuvnIOZMi9+/5QVz7bUpEgpCRmUQk7z4eiKzz3sWlD/6atD0yhxpK7zq0PSgUs
nw02L3UddO4WBOP5KJCjhEDFAsGCoUGEX6mNRzlnYv/+XGDR8fesNiXFcVpaIFdod6/r44XXOyGQ
4CHAnCqffyRA3OefBnQHcW8UUZlXu1nh+f6ei0wp6PgmdSMObj/r/a6csAT9rM4aBmqY2oz9wU7i
VqHTitHkbTsok/5fkdXGN0AAVXqi2obDvJ5mqrYzpNVEuzmNjS+qmZO1CJAk7gPJfIqaqz02mnto
rQYwUYengn0Tl6PW3rUWub1PwaQUKHIRrjzZSjtXiW+lWuJEvmiAe6a+KFMlPk2OHmn7fEJbdV+5
vVlBZCnz2Xd6q83BAYqu63+qVT85N9LqijJIlFxNdjqK2fXJtIaeKzbsOwkZL26K3dRHYCDCHMhq
3eta/NKXhVMdOgJJzzc0YUWPGm+T3JVpOuUvUQREq/T7MdETP1X1sT+iLWv3eIeEZnlTNrlj/y5r
fZKwxtypvkVBszRfCsTGQEvT6HV+p5Ya2YGTVmpxgIeRhH+YbWvtDOGGNniR0FCpwJc9QtuJ9JAM
m5HKPdas1oM5RSL67jZ2/SMcZkFROmsQIW0pmzcnbFOHnxOl3XpvedI2/XFo8Sd3ElNpbmJTkcmz
M6HkiqQjfpCtb2DJl5+Qg9Rfo36EZe3bSZ1Oco9wbqf/gUbMrYUuG5Ksos+dL1LOnoXmbguGpWzR
R8mSEj86t5AOXhixLXBgx/4tLx7mjpz9FKphoftaNY/N0QjVRtlnMkycb+PA2+4PtiHmZ7CfjcOX
QsBpB5pz0n40BlVcvzet5OdsJKUOOag36wMSPK7zOumlfMnVHH2ZLmvF/OCpschPHdof4wH3VV5K
35Et3Gl/bLq0u02jSuluRq3ukXZ2PG4q6J5sOr8GTlD4BrHccMTqTv8zGPYcfXv/FF65URYxAsqq
S4vqootvsm2LMlNqHoYUhX4x9yg9R1XjbQRRVy5JxgFLuqC9qeuv7hQPJd0Se8omyMcMRjTy3Ugk
TxKykE+NpN5Cll6ZFl1LMmRYfYBK1kkPhJNBxwexCaCqNXs1bsKvOoycDQ7the8uNyVVOco6BIg4
7K3R8mYd2mNsI1sJXMMLn8HHdD+Al2svOcDa7ldER25+IpIt5pupLnF8rFKvYcv2pXSt29pIrexh
mty02Xk1DeWg5TXsdkrn6K/I+OnisZuGKd1FLV65ezsxi4ZkKAz/TaI+R528UYz0i9XNavzEjje6
h3SebXnbJgA2/dHqIaKqSocmKkIBbrKv4CgUt+/vn6WMu7rDFyvoZQch/3AhOql1mtfa5gT43Kz1
RSkcCag0cmkJWgDRlUxFDLawwR+psQGNzVLsP+//gLelXP8C6gewIsh6wL6udpYFMWJaXAcCZB1s
az/OXv0UCiUt/LwNcV2Wceapu0mvrXvXVtL5TpZz3e6NftI1v8oKmoOOq7QGyXdUpjtb6UJ5KMxU
2DtU6pr4JMM2+SmbcX4qgJtvqQNdeQRtA50/XnWEEQHUnD+2uYoz1tAT7Y9gjvym6vcVkmK7SLT3
RLvWRqxyJaamWcO2hbCiMe4qVslQ59UQW0aZyplb32JX72s07GdaN+Y833GQNtpqS8q5Xh0iPLDP
QLwoWi3T/yvIJTuIq0Rm3C/ZpD7ohizhKooOmfu8ucFtTA2mbHZBxnX2xs68cgVg64PkCgYJtI/X
bSOltyPE6vKaqVJvzFFT3Ddht8WXuXqvQZah1UYr9hIxVhojSuJhHRhV2e8UgUfkXLbK3lXTceMK
vTYhHJopzGNWRGF+9SmFNCPq/wwVueHQ+EYaaqcyM/uNFbuyIckFES5BacigILdq3IxQcVFss+pA
xuEDBI3yuzTdfw00zW7NMYv27x/fy0lBjqF4oLNGpNjrkoWb1ikKfI4gn2/z2xys6sOoi2kjbr6c
09JloDwOiokG25q50kQmwDxUV4JyzMJ/FplyIDR2Xj9qoRmqOyP05M/353V5Ly6ni2MG95HS17qu
2WuohA/ZKAO1L5rxIM1GDjdl2xfmoc/yKPLBCzjNTeU4XJGWcA25yxQZhl/e/xmX550yPXMmLQEW
Za0deltVn9RIbbugL1PcRHPVfARdrO+oxb2p0yU/4tCeNk7eta+9CKzxzFM4Ru/h/MxHnt6HkdQ6
yCNDOgVNqkpwal6qRD5+rUN0A4K03jI+fosgzm+ahS2/UObxvAIxbpyP2gBjkhkkmoCXNFZevES2
ylcEKaT8BJGoj75U3hxPQNBKalQwknG3nzWpqB30FjCZu1wz5UyVoah/Anz20u+J3gJYbnF3jT4N
srPdE+mk+VMNuyiBtUNR+Gti9oq3t4Y6Hx+VcErajfrMldMB+g45bM4Z4cxahiRsFG/u8a0IXAtr
C3vI508l1YuNM3h5Ry+lJtD1gKPYKW/V8r/u6A6KNo5BUgYNqde+JGJodiGBT++rwkherWLMjxFC
T3cydrKPt1EZnCQQtzeqa0gxnC9bbw+dHBUhgxkg/Kmk6OPbDhpS75+DKx+S7imQCOAr5JzrZ2hO
FFpFMaPYuWIGxqgVr2otzY148PIxWErpi7ItKl8Lu/p8Lu7oRVUZW3zIMp2+GXY/PpAd6jdGhT/E
/zAhm+P1BpchYT8fKuauGHRhyqCHb4qsAYSzxsj14/8wCiXIpfQJj3ZdihQo2sWFEfcBYWi/j2pj
QL222qoEXF0csJTgeMF+U685n4vO5tPTuO4D5Le9Y6pN4oTXwPzj/blcW5ylSefysgEwWgv3163W
pnHn9sFctOK56/WEN9upQI9ZykYB5XIoyk0w2ugHgv+DlXk+oVBWjpjTgctfauVtYbrZ71DoUCZo
32281leHAh2M19TSaVwr/8IujXpPgIsiLfjj0AL2Y6uhNtArWw6hl6sE55NS2tuOA2K7WiWAU1NX
mckiGIQyx6RUue+hUXJ4f5Uu347/h/wCUE5AfCFKEOljmOKhMgRS6nLeFzRWTvAsKvU5iVha8qTG
TPfvj3n5SBJRw6heOrgL1Hn1XoG3h3SQM6YrhP1psvvJl2WzGKfoWWAbdnJU3GrraF2ZKKgpFINQ
ESeiW/fRcfFAzQOGf6AaHXDGGNHeHFeP59i1m/uw0rf8Da9sFNJhdGkX0UykiFeTtJ0JQkfvDoEi
YbBIG28lL6yiY9r23odfLTJvMmMSfsr33Ijn2z9DdQSiVTEGwtWrGzgM4y0M0i3sz7UPCFXDpuuO
VpC6rlJaZg//IYvHoKk6u8IvJMM9p5J6MgWJ7sivxZzrH8dYLNw3KpnQ7Qgm1933sqfda6cNAs4Z
CNsQNiWiNVluZhvP1bXFAnzDsUbnicmtFms0qxT9+m4MQqNqgyyy9VNpoGWPYlCzsfmvfEaiJsok
5iJaRcPpfLHsiYZHWHtqIGrNuomnPtvHwq13CZfjsTdKuTHelalRB+JqBF8O4nvdwJNWpdotQp+B
is/CfxMuWEgIhlZ5RwJgbbzH1+aGRJZlLrwiSvPLb/krsBGViBp2hRaMTaUc3BLv7sLMi6dqRkG/
CTdFki8vEhoAVLhAhMHq09dgnzzOu0YpaJvpmWs9qtQ89xrxxvcyK6rbENDpSz6hH/T+7XV5Ly/N
UNwVyHXNRZ79fJLVCPYNO6ghIOhWD1qqKn6Eh8Xxw6OQwC+wV+JoYsVVwwb6SzpnBUa1ZjO30w3d
IaQnEAxp+g9nuaBBUABjDAAhFGPPp9PZOGsULce6NSQcMM0OP82K0n5UlQaUFF+Nxj+NRZVm6/ko
+HKZaYFRWlC7xDRk8OY+RKjZryrzo8LsvClA2CkTgiuGwLiOoahJaTE84zHogK/7sCJLfGe0fOfY
cf0/fDswHi7X76LUve7m5hUV6LFTx2CGXe7LUMnQgnC2nsvLE7zUcBmEwJ2Aeo0QLIWqzWJCxZ7t
ruBvOWi+kvTjycZB4vD+rrs2FGx96OzEHhSoV7tucK3cdOpmDmrHpetL5BFLH/LGkJ168I9/Pjya
CVQDLeBFzhKqyPmm8HTsw/hcKrUqD6mxyS72YhjcI3aNH5VTZ1MAq0IhnusCfMiaIC7qrBFDNqhB
20beXsc2coe6VfXxzwdwmTPEO0lmtQbfdIhFjzW2PEAcy3pHnx1t3CKcT0ambMk7XtxC9HLJD5ZK
DtmCvmZq6wakELzLnMClTP3POCbdvh6S7OX9FbocBRYIVyuoYh58nv3zFYoGM4vrFoXMdhTtibr/
/OB2NezD94e52HYGjnRcpdCZF/D3OqgeZO7mg5JRSljwLEXi4Q1qNJjkWNPWRrh4ojhKDpk3jXD+
D5TU+YykUYxtb3l9IFMRfrH7TO67fNZOk5p3RyGqLTD95dQ4usiL0nwH94RmzPl4cPuRn8i1IaDB
rNwYk576g6zj46iJjdN0bWbkI6Qli6425+p8pKmBBphZ6hCkmFEfaGnRJkzG6lhrVf1qxtVWRvxW
KTgrAC23EsHSIj1PO349NUeqc+RQ7A3CLo52MWzwO6dAqE5WYXXvgvX6kcnJukPTzoNVrXsnOqHD
aQYyF6Q6HoKTUZr3hjptncKLqICvjFMGipYaa205q8JUnDiykoYyBrlTTf5sGvN+rLrqMa6LYdei
uPbZybotdu4ldYpKGC+oAX4IVxB6M+eff6ytpoEMpgeS2rz3EqZyKr7kBtTcz1UFBepH5M5mfgRZ
beoP1C0mFF66xhV3Q4z+80GEnRViwdMSVHutqT15iNGZO/BW5kw3u8BTdtDrKPzdUW51faqcufKv
rURWnmEpOqpQ6Yu0aHfxIBLvpksytzlIPILLe4kxi/c6hVWd7omBK+GT7uXKPzXS1bGfNJy2PQo/
ceTjODEZ/b6hOhXuKoqk7UdLAnwd8Brg85aTcEGhosZe9IQzRuAiAaoCHtDJhxKsg0ejTMXGpXK5
DRgMJDiELbJ10pbzBQlzRxjZ7Cxa1579y+jcJnpp2sEs93pkGeWpNa0wD+haTltEnYv6HtMkTwLJ
QQRC+WsV4jdW6UXphJ1G2rqmb3iZuMEpFyiblO2DkGhg7qymFocqs8OX92/SywubiYKzJbWG08XU
zyeNEHAxumZtBBWSITtYs/1tYVfTBvHx8qphFNSicEMBZ89o56Po9TzmepiYQRzpU+p7lZ21X6h4
1h6jwVNHuqYYxo0Q8sp64oEE6BdzD4oV65KipaBHOg0MSio4yd1so/lFs1EpzV2tj0q3yxGziUDt
cf/cvv9VL+fL7Y3ZOaWlNy+P1YLWgFlmazDNALyWbezbKq0mOpz4ChziMi5C32yjpt2/P+jlywEk
aGEcUiRe3H9WS+m5EmAGNHBwTZ57KyKTYeD036aFu6VMeblhl646+QyZtglKf/VIGdaYtA3dDBQ2
cT029PCpyeuvw4yGv9nHX4WCk3PVmxu76HKvUmZf1B8IAEnj1m7qi4THkBrgXiYbqEeKx9G+l4n4
KMCQggh4gUUTcxEJWvP58TRTYa0hMTE4rtiNtRGdOjOy/Bqp0o0Vu+Tvk0URxmAL9RbUrmHuwtRB
v9WtGxRqVDT/dRP5wS4DcgVkhV63cwL8HIbHIioSZx+2kaGhcU47Ak0Wq7BOYxrJ+sE2Qh0vckmV
5aY0QiJVbnFR5Uir1FiAdVZbZlvUg2UvnT/lS2WH+5IKEjDmdfdsTL04L5rSC8B5iTHI1MGCWwE7
NNvng60ld6Vba+0Ox1y8bFwF46mDkGX09f0df7khuDERRkWBaOFrrpdqQODIgdIVBqlayW9RVqPh
ByPly/ujXELkF2QiIEh6yGx5Huvz20tzh3CBaIcBsrIcKqBjWG5bVo4zUdFTDr35P87OZEluW2nb
V8QIzsOWNXWz1JJagy15w7BkH84zCQ5X/z3Q4v9VLEYx2vYJe+ETQgEEEonMd8A/AkHczJLwj7HE
t/KjOxio98wgvMSzMrTiWW8zZa8ytDF9l3IvdkwW4Dy4Ere/qyrw/ViQdwiKOQKRwJvZq/2xKcY3
g3UkB0NKG4BEluXy1XHv5yqJamx1r0jCZgdt6oaL0iD08nid74ImZwDekkRaUJqhwnA7nWjMK6xK
agoLtII/eE3cPdUQmN9rTtFfcbvv90wZ7qIYA6JNArKKThDvidW0yHOVpVQoR5rj4L3EPZ4+F1Sr
6sqfkx6168ops/+Z7TKjA8Tm2okzd1+PljqQdW58vp9k9N1OF0XhLFQq8BWYvZN+l3Rl0WjxsnIn
rdlYVm4i8lopBYNQ7erurcoio7uaU8/r40U557oZdr6eiuoFvbnYOFtGPO3dD/dwZpOSJY8mwqfs
5q3rsOiFYtk9o+s/jekkDm2ZNtmpFLH36mqTo/muO0T/y/HcA6YH5u4ILLJ2fSyo0z9j+vHh8fHW
2lhryfzC8delf4XN3O1aZ10dOwWZZmDYHRwES8TPYWzVT49HkfvlJigyaTRZJdKYGIy93O0okyLg
YXalFnRhlz31NeIfbRJ6gcb229k8G1uXorpkrYDK5Q5ZHf2wXLqCTr0WjJMqjomdOoipWEhSK1Nx
MEvHOIaaOn9o7WiPIL81SVCCsEFhdzD0KstI7dGIvLZFYg5ZpRdgv/MHyUL7WdqjeOt9DyGKxyLp
DGAXqRhzu55FP3cgfDUtaMGwPoEfcJ70vMx3CKAbe4POOl0iys+SyL4qKilIpjQ8YzgfaV1fklb/
YXWhsbMBN74Xu444I+svNOhW3yvpIqdKFB57kS30U9Tp9RVkK9g3o7c7f85053OOY9CpjLppJ6xu
Dk0KLDUApFHBau9jO1MooRHpEuCVf6wLJN3trNC+LoMt/lRxR8LcyAtBDtt7yocbkQf/J6kZA/KK
CvjqPISt1SdjuGhBGZriJUq6+Cz6PvmOADXerkvzVtdAbmee8SAtqIJDVVz7CQEC0zSpW48yv6O9
FkozHNWlSXFeFGAFH5/1rV0jq+DsGDqSyEXc7s2mj1RKr7iJRJiWHNMii89VTPbzeJRfijCrkEK9
zqC+Cj+QW351RXVzaANlNvXADqvrhIhKXivPRqy8U9Xoa6FYJ1U4/zaG+XGIvb+11vUxyDgNlgG9
tdSdQ2zv4RO35g0OjDoinUpeVesfpE24o5WpTsemLw92H2bXAirv0+N5bwQZrkVZGOElTplvlQoo
dRoPS90gK5kWxechi7IgShPrtLTLHrxla5NKKh6oeRb6zoVNVZuhSR2GUmHx/6BCJQIjXuyvYRym
z1no9W99GtLJA8ZDMkn8JOSsjmMeKqq5uJkZdMVQfKBAnx09FAgPlaKGZ9VunLcHUVncoqyFzij0
81W81tJWi7C20wOcmxfcXw39mKjmmwVomBUAEVBKNAx5+64+WGsPSwLngUKNo3Qom2rpcdHRRUbT
aU/kemMHIk4PTl3lf/K83568WjdCaGZ468Rd2XwanSh6qt2x2omamrxcViePpgaILmIm77O7zoZo
RjOPVCOIlt670I8IIU+W4Ye5mEXpAxfsW+RvjNhXKvgbmRjC06jjw/H4IGzsTg4A+QQ3LtFrrWq3
tNRMqwptzXziKUSltAsDBRYHMJ/Rw5nUTPfk2LeWF0Vck5iDZvldN2yajVarkBgFFRjORyt19UNZ
98v58bxkcrteXbAqssjN2+1OfV04bZ0aemQGljX+Y9fKl2a2XuhJvHLdf3aT+fXxcL/eo6vxfqE4
eMgAduYxd7tpnKLQjTmqLbAIyFVeEJwSyTPvp2U89hQz4mO+pGjNO1NWP/Nyi9TLGOHbd8iWti5/
WnFa2M+KO7SvdSQs8zOAu8Q9hpNIlINWK4Z7cZTR+dDDeZJZbDLhNlHauR70iprrf4k8RaiIZHlI
Xro5yTw8Fw3vi2Uvc32o45zMqcP5tX8OF13NLnPcWdADFOEWT/D+Re9DXU/EN6OZTfxvOqEoxPlw
qY7x1Jnf6jHP3dOkq717NFrFBDYJowk2LOLj7lFveRr4qYJKrG86sY7G1uSEf/Dl+59akU/RMWuK
ND4ZYYo6I4ktalpjTd3qnIO4yf05zIrPrhPq/8zUoMeD0M25OE4Y1PB0UEPlm11DT/1gqXWkv1Rx
0QV65NTlYWjM9o94DsP6YMTq4Ppo9hr5U8M75XutqFQk7L4wY38mTsJ/0pTsn1wVIruMyaT/FCGc
sQOModYjcI2orxaFl/0V5R4sz0YvCvWIBdvg7By3jc1vg/EnWQEcC2JrdbvRs8XapkDOuBcgS8va
Afgz2svx8W7cGkVyUlhjaqJ3yWBVUt33RjZ/pOiWr87QohVz3tOJ2RqFm5rMizc7D5NVSBbAJ5wF
KFHQdkN8NMTknKZQ7HkbbI0C7pBHFdmlFFG5PVgjN4vnKiFzsVTxZVGz8Vshsuj0eMV+aZWuz69k
j2AzyGe5ixcT5cUWjyFqm6WJvPIsm2MvFa8UCtcImehHPM8AxnR2TCq7DKhYHlO8Dv/BQLMzjlrq
5N1Xp9aHf1RqNOner9u4K+BHEjVlH1cFpHO7CPFcAakKwa3aaNP+WVqt9mlOFcdBbcQy8DNNO9WX
QkU/5nbMzvTk5oBWw95Df+tTIAEHjl7qit1RiHu7IJdB7DbQ20J7D/k+/gutAWunnCA/6OpL0JtE
0Q6tCAoXaxT34poKJRMSQMLOzzkNo4vg7B/yQQw7y7oxHwRUqDjBDZGouFXmAukAgEkT6kE8jRDS
rNI9FIrT7dxEW6O4nETOCeQeDsvttxOWlZUEXD1IBg0cYQH3bawIV4838MZ9B6z1/41yD+4bUf5t
Rz0oqlG81Flhf4ZhpvvFmCxXrenqL7mo9h6dm1MzoV6RL3lkEKs3yhBlSxF3BVOr3MFXOm96akrH
2lnAjQ0BEBSomMwYKHqs4kykxL2pV5MRpKGlH8fI+6aqs3FMqizeWUR5jFZbD7VJCgKOzUud3Xf7
qXBpS+0W4BpsccCYSpPb86mf3aw7i67MPtiN8rmMl/aatqH55+Pvt7GUDM3s2PHskfUuMVweszld
wKDlAX3KCeEn7BL2CpL3VDlZHGByCHWQgVGTvJ1ho8zpVHm5GeRR+zG0tP+JwlWgyQ1nV7F+eEly
TJU/nUZ5TzD8vNAORclGf3VBi/gkWUcasJUfDeOnpJtf+9ZeDtqyd/63VoILEjQESgWS1Xf7Ew1a
IY4+sxK0s/Amnhf3HKX4qT1e760CIvV8/ihLCmYxi9thyBlpP3mDGYTQ6QELmFWDfrFYzA/JiDH0
GVnPaHhX2GOZv+hLRu1U0xGyOZv0GjWSoczZe7htTZznE0QIIj0QdZmq/4ZVBFuPTDIszqAYMH7G
xaM4qam7Jwa0OYqUn6SKiD/gGm4yUYnqmZ8ZNNbUnytdmOdENO1/2M4U8gFDInLJu1eGq9/mkizj
HKMaYVKezcWpUe3yYmPuvnNe7yMDZA6JsAeqw3zWT91RNPSQqtoMzEGNzsKFV+slWn+uq/7tyyaH
AlpCKZRWxZrRNCOTnxtdxQ2sRhak+jYZvznxLhdma0agc8BqUd2WJM3bdRMiHxLFINYZlpmi0pFS
kYkyyyN/DaudN8vWWBAJaRGAmdGo/dyOBckU/LnNfkPJO3o3NUZ3MEdXCea28nZO2/3tRJ5I/ubS
iTQpk68O2zCg2j8plhVUI/7rVmRWH0qzLy8AlNwfCShqvxG9urMHf1UebsM5o0LDQA2JmgGd5NsJ
JkVfak6nWqSOvMw+LJTo/00Tr6ztYxXXuJA3PBxi3md6/aoj0rCcwrztvo3AhMVh7nTR+irOOa8h
6hApKO9xRBEAcwdYikIymnlEDfXZqqvhY+jF1d9pi3TEYTDNfDlksIQW3yi86LWtquTVii3tK0XU
tvX1Lg2/1APenr6uiFS57EQ2uZjraeOjwHeFDyJb2atpI02RWJ1nB/C+Q58+rvHUEvcPWUhEMXuN
B1lqf+pEajzlIXY+eFZgjTElSfEO47zq+Pjn3McbfgUZgrzcgA2v0zkF70t7KCcbd5o2OuJP6sAs
m92dd9XWBiNnhHJA41zz1mVMfcAxJGt1OzATZfo+jXp3wBmjeAq7JAkWqMW+ELW3w/DcmBrdNRrD
UAKAf6w7FULTB8MaEuSSuui7hg3IaytK+9vj9du4sgnWEIvBO8okdQ1FtDphuksnwqCMIqv9rjqK
Ds3eQ34+9XMHW4BlEgjYRVHi6heubDMK2hzDWx9R3LzrDk2hZ4nvRfSYv2CjXn10q0bPnp00zEdI
+baVBkmylFGQDmXu+MgvFsbOltyINFwBVEXgoXLlrFEI0zSW/BU5SBaO1RHpOTxJejhKFToab78S
WC5ptSXbcXctgWUpl4xT6JBt5/a5Cb3uqBSVcsnqod8ZauPzg1NnUgDviVNr+4tG5AIrhJlZgfpC
faaluVs5eynb1ihUlGR9jvmQFtye5l4Vnh5NpRsoiwUSxsDzRehLuBOgN0ahcsVtyYOIXtWvYuVv
97VedHndxxI/RaPq3NvJdAG3tceK2xqFrokOgZ1OEY3M27nMtWcmaQJqqXQHfG2RKX2qq2nPAuI+
i5dwS25qPgvX6NrvcTYzirscXMrsBYVUNftqxvOTYyyQyeLkmIT2iT71/x4fUxlUV0EXZBR9GnCE
CB2sIfG1YyMn72VW4BDZOZ5K/Jpxlr+5bamhKxHz2R4PuLGW5Adge+DtQJNYUyaFKMAnpUIJUEtP
DrVppMeks4udk3s/CpK1Ej0AdR7MxFrZCkIJiO5hcQIDiZKzFw0F1FkKZ2+dC/QIi+oGWQjNi/UX
a63O6UmuvSCiePoaVpN+TiBNvH0U6JgkTpJxBz1tdS+KVkz6HFLvc2R9cgD/+Led0Rx981zgyfJl
AFwA9l2DApMUTbMOBEoAHCB6nQZnOudLln39D6NgCy9BlXJGq6gwttaM3lMaBn031E+Li61QzEP1
za0dui5ENgrHPMhI5W/PKxlBVCOjHQYL1Gp/WsAtj1G5ZzNyf3TAGECbBkQCCw3eyu0o9tz3XjM4
HkTLxEwCdWyNj3UUGS8z6BrtbM6e9/nNqweqQT7wqTLxDl69gpHMwEqNSmwAbs19DtVMHO3G2NvV
97ceABVaYzAJQImqa/QUFlGDSPIiDOKlUkgZ5/Qs5joLRj3dc5ncOKZkWTyBYFBL1uC6++AZTeWa
WRiE2Lv9Q7sxeV9XjbuDd90chSYxNDV2No+72w/lhV61jE4TIlLY9DhfxM2TilzRl8cfZ3PZqJXJ
ujUt7nWnL3VjXEFrRsHJLjypehSfrWTJX0ZZf337UAAIQN/Jo0RYuJ1QrHtFZfR9yCdpuoOmC/dQ
hg7Wyn2+B1XYWjvCAg/HX0XAdWnJ6ruxr1WaayWe9e/dZUzOi57saalsrR09L0rlnCT+udoHWaP1
8aiQK8ahUz9FlcfdE9sYlY3l8Px47bYmRGwAoECqha7tajMIS1cgyc5hkCHOB4A9sc5OLoa3x2zM
eriuJd0cB4ZVBFIjLBndxKAnGS/ZH1k5fQXdrO+k2FsBCPkqefuwbLxWbreBUMwiyZskDJraUC70
6bL3WhUnfiLU4rOjLuXT25eOwgs3GPubfqFc2t+SrRjRwboDnBf0dlp9Fk5svBAm9lx6tj4Q/B6Q
pXDMJbD0dhQbLK9IcUENKGdMpwXHnsA0F+/T47ls7TiH3gzNctQiAWzdjoKHN33JbgwDQ2jJMcLh
+iUyEcFsMJ49Px5qc0LIoMim8a+G9e1QZluhhOsxFMBw/e+qaudrAq5pb902Z/TbMKug0GJTlRb9
QlCoev1FTawPSuXFl1rBSvrxhLb2HQdINgLJS9jjtxOKtBDZo04Pg6HrvwrDSS+RMo1+W4n+hBhr
7j8ebmtiSIZyiGgKooKx2hDzjIeKVZjc5pnpfOmGrPmzguOTH0McsXamJhfpNh2WNqoWyTdsYRWE
w+3UegTXoJmJ6Lo4VnuaqWj+7Kwh/FGkU2nKGfIwnYSDDOfjOW7sEYSxIFQS0oGjrBF9YlygHwmB
ciVqg6eS4PWxnxzj55tHoYrOnQGyFsr1GvFqKX2RayCigzhe8EWjIHFK+kp/+1xksQyqrdQHpvZ4
u4Zj04ZUZpiLhk6VDEbjS9SoyQ7Qc2PFAJ84oAax8qG0adyO4kxR7XZY9gThkgpsTyf1ZLdO//az
i30OCEViBPoJa/FHa66brKI2EKCEOF3dGDuMEGXTHdWVrbnQJQJmCbWCv1crlixplPRa4wTFYgq/
Gt3w1Fu7qO77c4TYG+8IDiwLpq7fRB5yj7aGNTZo/QU/xrLyXujPuqc87tU3X7L8+XCsQQeRqfKd
bj8ODi95rqg1tqjOZBzVDskObv9qZ9m2JgRTlsiKogW34Cod7mrdyj2DUXDZdf0YNZSDJ3AOrTCr
3tnT93GBqcikjoPzS/DwdkLKpIy6HrOn58H9c8iUQMTNP5EzvBQzJ6mYu50S3ebUpPgZHUrqNOvd
rfQYkSwTU4tLVT9M7ig+u41uvcuN3jk+Dgp7Q8nN+dutXmvoimWZPEiKOn+Z9BHj9cItL10eJzuz
ur842NzYr0CZAHB3h+zXmmYpisyxUfm3Xi2n/Qfd6W9R53Y+YKJ/Hk/r/kzJsUB4SBY0l/wqPhR2
7nitrN0litf4IIra09Ate3F7Y/HoE8ksAjQOyetqCw7D5CmeOTlBBQl+OaAXbB3EOFX6kSqmu3Oq
tgYjJpMlkFHit7XKWRAUdtMusp0giqbcVwA3+Xm+/MSp2nhz2KOPzIbnO7HfqW3c7gn0lL12jHU3
mClJH9TcEeeW3vXOodr4RKCE5cpRgOKVvooSbYN1URMvbgBq3zvMaLkdlbb69837gIYUl5EUfOBR
u9oHXPZjkuvUArS2V/y+6ounvNL3nA9+ccJvEwdefVIRnK4NVdx1wj/iXK6MmJMFuEQvbVCOIv3U
AmH/MmKSZ/uNPqOE4zlD+l7JOFnHbMmn+FAjoA9N2GhsnUNX8H/Rcoy9v5njUuuH1gmXzrfHXncC
dmD9qnnDsvwdEXfDnzlid0rvq4mhVKGPd2OcfIurVusOIMuRm3q8inJrPZreKgdDEkkKebk8ocnF
i2ASXXVKjEk8j7O9vGZF+BWC3URZPsk+dF2S/3g8/MbOh5JEIVlWRsEkr2KUWbrhYFodjs0e9L22
qdNzjCD3Ncrtn28fSTbewLlB3uPNe7vzhRsacywfbqqJS6YrVOVE1dqhMgqt+/FQG9ufRIzGIlID
wFDWeVLopr2pJqUSKFERnULMwy6swZtlXilHgJBHx0CuH9i62wmFrb4odZkogVG389kdanhqTfTd
7NU9Mcat+XBXUW216WyTyd6OJIyiyIvZVgKqre5RoKFhgRiCfL+zblubgQ8j1VAhHlLgvR2Hjkxc
91UcXR2nqo5L0ZV/OG5UPS2LM14ef6INtAVbjp4kj10SZkr/t2MZjbJQk20Ri0ERkdj7qTWqr3Ot
Y6aaw9e2nVj17bL8pJT9BUXNr/E079VGtn8D86QRxQHgGXn7G8g4mlYD2xIYud39zwr75vswq8vR
RRn2nIe252thF16yonWOo6u3r+7Qa4eUCL7z/v/V81xFAZqVkrNCsUFeq7e/xOmtVEXKvrkuCH/k
BxNNAO8r9M00Ps+Tmpp/q/kU/qjNWVme+y5CG6Qmw8F6UktLJTySFCJchaWwjkrnLHLlS5fMCrKy
MQyc4wJ1RAsAZypfocV4/Qeca5vk82gPynC0exOKeNaoVXPI+8LpLN+ZnWYAANyqQQ3cQH8PxZ5Y
qoZJe7K8xMu/jWY9fU1bo00PvYuRgq/1U9gcjTDBG9rmGWuclUn91ZiyneVZHdpJ+QLblTqA3yhN
u7zDUDUuviRFXYqP9bhEr6XoIyvQitCOD3NRel/iNJ+0Q6hHmXc18N2q/8jnWS0PQJmU0c+N2KsL
v+PRmX21YDOVF0HOUB15uMT4pYRZ3R/CKvbAoWrTOJwrty+VF2N08vzi1p2dBbNj9ZM/WYWm+Zai
8yow3QHHXMQWjNkf6Z04T5Ap+sj1qQG2/6SqVnhnWoe9R1qlTSG/btKmtDxUbkG3NFfLbv7ozHnW
vOptVZZ/KFM7GQg69M78MzPTKD/lmt5qHyaIT46fgqSvteOcOmF5AuIRV74bJc506awCb8qjXUeW
eUV/q8hf3MRL6mOkLxYP2cXOtT0t/o0Qg006hX0SE4r76wwoKgtMJ0ItDKSt8RXjmQioQjTsZD+/
9vFqn4M1hZ5FBQ/BzbVgAMRWJY+7WgEfqGtXPTf7r2msjYcklBBv0BLiGZlK7TWZF+/DUqvDF8wg
s4+PY8/WXHH8BkIoLz20WW8PWz0ZDaaBXhg4SLIdNMrip1Rvxp1gujUKr3WwyIjhS5Xp21FMrbG1
xeNmtdPY/RwVYUybtql2GjIbIVtCkKgHAO+gRK7fjmLoJSLKehZdizCEWOBV+mfZ3X6JtUjd4y1t
zAjUBj0Ses4OcLFVuCz7tliWUFGCUCVEH/RQfMGnod2zM/yVA682CYBrZDt4TwMRWUtUpU6fza7B
OIlYXtClOSh2lPppGb8jOj53k/eUqu6RF8+7aUzez0b03LkYSnZD9CG382MLjKXX5guCvueyKP7q
8+aM6dgpKyBBREp1mNXpaHVz5SeGuXOtbbxmgWtK1hOgBlZodVMjU5tNCGpHV+Ca3wZCvk8VWTka
XftSGPy7st/OCuTAykY9VTxqx2v8ZgGzCz/xNroaVtz7ZqHNz2RaYqcgsHVVMoC8qC35cF43/rwm
sadwKqOr6uJWExbpJc5zyGNgBS37vR2KEVsZ90fblTgb2h/Hwdm5Irc2H2vKBUlZAnT2amXzOjKK
JJ6jKxwT7Z9EywbNb1qgXG+ODWBgZRODciiYu9WppT6O1drCB4zRqDmmWavhBxHtaXluToZjxMMG
Xaq7VskslFFbqjC65qMZUZeqoJ34On63x8ezud+OVHD4C1FZSf1bQ60qBOVtoZrJVW2EnZ+ov5QY
oS4ZSoCRPjjpx3z04k9GibjJzjrexyXUTCD/o7FPZYz6zm1cAlCaQ4yvsqtuGc+kCNkFiU+H3HVP
/u2+8iFZ1BJCBDz3vp6DU0CvugC7rgm3vzjUqtYWvtk4yUdHm2asOQU0o51TvjUmu4SDDiaXdHm1
SZZQ7aylicprzWd8nXOtTQ6D2SNb1eSD9UG+NF8ff8j7DcMX/CXehRAhxb9V6HVS1wBeXCKHYWrD
99Bu1OdMK/M9Pef7r0a5gPc8rXBOGfpQt1+N3E7rRWKXCKKNHtbLwubZ7E2XSq3fXgiB6QjHWFrk
cNTWuXeZZoY21wyFSU5YPc9aEk6Xsc+KnSOwMSUgFyjzUshUZefrdkpp2WaAFnQurWhWfMOqk1Ol
5QOYM30PtnD/kWhDgWECs09pER3b26FgVyjagqT4VcCR+0HVxbu4IDL25BDuKgaUjUB1ETmAsNKk
Xh2tGn1csKrzeNWUBWtAB9kw46WJ9THzSyuqvkPci9OXpSkKcRnGNsQIqC7bPW+Fu8lK/Ca5E6Uf
6Ruztp1LLezfFpgJ1xwraw2uXK8h+QYz/834PQmuZghOuC3b5auGr4ObQh1xsV7VrB6Pw5TOn7th
aa7xoit/Pj5ld+caRLK00qNNhDghKI3bD2h6S6MPuSGuZmFHf7a5JyIfHBIW1IM1UDtCEf/NBi4S
BA2qAR4Xajd3ORWWClVfNrq4tnpav8fUtvQztZ7eKjiB0YlNMEYdk745H+F2YqGLmZndmuIq6CLW
T2q+FJ8S1ML2dIc3FtAB00t8om8u6Ya34zQYwmjqYoxX0+jogSiiNy9xmw+Rn/ZuPyN/tkc5lJ/k
JldkZnwsajyYESD4sArFY13USjvIERtv+DfXuvJJCG265FaEVJehxd9L3nGHRJ9Fcnq8W+4iixya
p69DB5U7fI23a5wKd2Du7KuFJ8eTqbfJHy3GSRerbfbIiNtDEfmJycSx9bNJXZzenmMxXofQxpO+
ViujOC15rr7TkmWvULdxstG7B3pFagI8bo2BiZKIo9104zWrbONvvezN60DCf3z76kEGwXdUorwA
PdxuFUosNmUMBYvpQk/x4Yv1kve0OTr1u0pBPOjb24dDdZBiD4wxD8WA2+FyfarjyQwpbEaSS+z0
zbkOx2/j0u8pK26dAeS+KVlLkqq11imDcYx0WppNV3WZlh+gweq/RTRr4xNavnly1uu01HZ24uaQ
gBilzDjYmLVeO611MZZWPl0jyvRPuaG2tl96qfVXX89FjoFYRHr+H9bzl1O6VDly1i3PXEvU1HbS
6WqXovhha/N8phaDFtgYdXs3wP2FRykSwCmPaWqttDRuvx2jOA0p1XTt9SE9pAox2lfaMn4aeO++
TqUj3ud92R7c1KguVV3vtaq3YgztLtJniQe6qxdo1lKInnLrNRobgZVXWFz6osqe2/mHOdC89DuX
Zi/gQn3ZWeX7eolk1vJJEUaQVdL11OuxQBFsZttOTTP1AcbxcXOoDBQoDqWIwv9FaiQS34za8mPU
deJVU0y/puBQHt78uXlb8hvIbIBYequbcW6kbye+PFzCaX1uxILdppL8FFY4PD0eaWOxZfqJE51O
ag0U8/ZjJ7EODcZJpisuM/OzkpjG97jpqnPRTtr7MhQD3B1FP5Hr7aHEN+IeguzS+J0sgFf8aptV
XqoaVGEnXhK1OE1Gn56HLGx3/Ac2QjlZKOooRCHZB1nNDz/2oubSn65N3denUqvKD70zjCdyumTn
1t/YPVJn1QXFIQtE5rpTq6SYnCllBLyitafpk553leODd0tfpiJTxkMXxm3pG/EMf9GY8EE7KAYU
qXMe0dnd2UH335XoK8n0FHUA4q9/S41VgObGETtZbX+U3vDH4NrP3Tj92cIA8Cku+6E5fH28l+6/
6O2Y8r//1oDHl7fwqMCJqyI4oDW4RMQgmmRnx95/Ud7WVDro64LvvmNXuV2U4CgsL2encP6om874
y8zSJvFDN5z+fTyjzbFAjEobeJ39s9qjWtSS16ATc8XWbDyo5jidqFwrhzH23h7hJWuGzpZBS4hb
epUzGomTl5HOtPKwV57mJM2fbLUoz5Pr7u2Nje9EZ1UWKBAmpfCyOhPk9fNUxCMvmiTOzh11xiDP
q2gH1yTX5jZVZEJosdBfIbDccdPdee6MXJ3Ga+/AXMhLqKHxh1pVM3+q4goJu10tre15cXdxCPEz
W3t/2ErT62rPEvYjN1OCgMS7SjTpDgh7c08Aw6DmSG2OQ3a7y9kIeAUgK3NtB/SqhBJNcPxrgMtG
+WaKCQp8UoKX3irFZuoRt0NFoerGJrWBaz+0A9KRQMMaOsWnx5v8Pp2h+oBsOxw6lo2XxO0oBc+z
uqy08dqYAuyM1fuYjmeHDs9rvxh4If2H4ag3u8BaJFxC/pzfooRWjsZgQ+u+JmPqvtDhGz92k+78
T6ia8kR5ad4Zb2tXoK/GHUcayj/12/GcykZiLBPTNWxo7/s14i+Zn7hD9/Zl5M+HQkPbmOC/zh2M
uQXCVSvz1UBI1XnndhAWj7nbjB2jjUuCmpWWVc+PF3NjcvJZBBQSjX+o63Kz/raYNKgprmRCvVII
B2McNt8SRBzOjwfZ2PHkRS56ZhRCuFFWJYEm7Gaql616NWsNb2E7tl91nl/PZuPWe74P98kndCrJ
UpbVPp57q9i0JAsdyKgVIIvt/DzZKSNkbrKccIWxpYVsMqJ3PA6HNFGS73Nr7ZnfbE329x+wOg15
OWhhGQ/i2jUw851USX1DKNNHRaum//Dxfh9q9fEqUYCBynpxJeuk4+3Fhm9keJE+/nobmYCEAZNN
o5NOF3C9orPrjFo7i2vmutOhZsf4Y4T7adHN+aGMtb/TIfX8rrd3ds3W1vx93NVC0t5fwnYcxVWz
UtqMRpO9YP28B+XfuGUkIARwA/sTzfDVGhoKt74ZU9AxMeI+kuTGx9DWQvhLVfSvoorQH9rGPb59
Sbk/f+1QimXrYmqMtNcsXApXXtHn3+Z8KK9mKvqPKd30M5d8d0jsLvpI8+7NSFGJf4GEjPUwEh3k
JLfnXXVxH25zpqtQLX6OIvHNFXX7lNAP3Ukgf6ldrO5v1O0l9BDBLD7kat+MdpGWZkK9JTWL6aIn
/QT8oc1R2C0891hEi3YQpYFZRW52l6QqvbPpxt4ljSgvGFPXn7TIc0+Au1TS7t45h0u7R839lcXe
/Uao2WBuyTHoVd0uRz2nkGvMeEQ8uq99VyuKl9qk1OBmzdHrjQir2cQ6oh9Vn/OKBztmcXqA6YaO
9lqvnBY7q7883hpb4QPqIVUBanLAoFfZgdYVltYOqrimtRVdFDeNv+oLalBL6+3xJDa3vuyeEfqp
gq+lzOZCdQv0ncers1DCPCdTUVSgHKK89V2rN15UWwnHQzrFeyqsWyebK463Gz19yUC6XXU446np
zBmv09HumpPVYjvkW5O1mDtdrc2BKLTIAjGQpXXRylY6ddHdYry6LoIQKU59fkulbCcMb+Q/vPel
8hhvbZKE1Sbq4dgms2eO1yqxkeyazIWMruurxCduYjtlt2q3R6va2ibSD4TPxireaWxZLRAbVxb9
5lHzvgpVzByzZH6nkRjtxOHN6bnsRMmTAPO0ipBpWWjlkIfiWnql+t5IR0RaCt0ufFXE2MFP8V4L
aPOrAeyVrFhp0Siv+N9yklrYipZXqSxeLEl4EfOSZ74YsmpPQ3ZrZuBUaVJDJsUvavXh4IwhgT32
vHFBrui+lWnk4oMxT9+QnjTrc6V09U45YXNI8hISf95qd5yufMHNS0l4OnmxFl/acSi/JI3qXtE9
Nz519IN2TsDmeJJIAVaUAvEv9eDf1rIVbVbFEy+AojWPapPO5xojiWfFLu2D6Y6fHwev7dEgsAI4
kOik1e2i15YX2TFwVKNAxx0v4+Vr0ykdNB4bv8FuUXfG29opNErkIwogFOWu250SLaVmJ67HB0T6
X/PrsaRGMafmfxqGa5PKHjz9tZVnOZTp4iV08Nquzz5lWjd9QGFz+i+fCpwOIQQIEhD628nMsS2W
eqQ1oil99JcS2+nJdp3kez6O1bcxy/aax5uLJ+GpvHTBYq8BvlrYmqMgjly7cc7SsxL2uFV0o9r9
8XhTbIUqGTzkOx6N4XXfJdMrb4zzeLpyd7onu8zqM8K0fYCxlXV4PNTm/vv/Q63fu3GuW4tVUn5F
FzA50O2p/Ugb3qmh+dz0u4rGW/cn68eriYc8m2MVPhYPU5W6YfchLWc/jWU9nLwOV1KBSsZphuUU
+R0l8tPb58gbin41Y3KmjdttopcDzJGUM+Zi1HUauz46dmOrv1ticBU+QpJ7tqFbLypOmBS0ovGP
iMntgLVVhYpY+H5AeHQsXEoOv18JLf+zD5v88wjv55Rns/IquYmtXyul++9/mLJUgKK/xRW0JlHF
rqVMdU7zwlVjTDdE4anKwRkpAYzgUh2/aqVt6uMxt3Yt6ACiizQYRf7odtZKaSkDJJPpOoyRPh/+
j7Mva3IT997+RFSxL7eA7e623dnTSW6oSWaCkAAtSID49O9Dfu9FjF3t6v/U1FxMpkaWkI6OznmW
irH4AxIk+sxbXJN39u2towiaL9BgGZxycB9dDsaqLpsrFx0LFy4cnxXOiFO4TjLdy/hujrOaLSNw
ILvc3gZoS6IgHysUs1sPgNYebpWGjOpOILv1YAR5E/1dpNTAPmxuAapIIMWIUZLaju/TxfK9kTC6
gfEMXUpPB/xxWnrkl11c3Smh3/hqoCdCwwXenGiHbvX9BXOTBUk8uhEAQuBwZFEBy506X5yhe/sG
AWEaiwhwLC7XLVDFUXUbJOjyHLEM9UsSdLbLW6dLdrT39eHNmxH9tFVRAXAfwP03kSayGr47XoMc
r1pqiMrVE+N7p3UX8uR7o7pXFLoR2ICGBBscPnOrfdAmAaun1AIYBXZ2FSovLSpkUD+RLHh+btzQ
/Lv6Sy2HOG2T8E5p9Mb+xPEGYhXXEYwgt00H1x1F6tU46NAMZg8SOnvnuuftnXz95igoDuGqheMc
1D0uTxuaSspZNDYJsBXdI9N+Xdi+uadffmMrrpxcQH7An/FhoHk5Sp90S98rMx+5iuIX6/fDeQAG
4cUZegz4+v64ce/hyYhaKJqOCNVbOgILh1o5cYZtbxIokjc6jIqsiqDzPTVU+WUqI+/thxzjrZJg
qPyi37nZI2k2N7DBxLMDffqhgudjGy8nP2hlVxjARr6PePs0ed8J0hWoh+l72l23lndlcEPVZhXg
/+Mk+ldi64FeIx1loSDQiu7jxKEPWhIJG9QiHvQs78SVGycCNfQ/MGGU1CFocfkxUX6gqQXm/8hU
NkLQkQyOKWAFuvCdx3wrHwWn4l3SCK/ev/5pb2zW9SWEiI06PiSbN0e/W70L49S64PgEXandhL5L
hjh6KywdOq0467iC/hQCtjcshScomvORC7yiEsfODfU+IqvioDumd4a6hiZjLLirI5Thy6E8tFnL
MRwUTDS1d2wiFPjyhaBCChxJDR9VYJFOUGmw866baBcWKABBCr6vemelCWqS09Eb7qkq3FphBNY1
r4ctDOiXl9+WWhsTVKTco4IUYG6oO+58R9/zu7oeBdpbK4MZaC7YVm6R5kpFc9dS4x4naOk9G0en
D14Clf7Xd8t1IAB2FynaWtzDG2L7HTMigTtHhfZoMyAL5szrfklu5x8idjTM7MPm39fHuzErcFbX
+gMkzWHqvP75X6eQS7h1ogcdHq3l9je0d60tbRaQe4n9dUqBaw/VFZSfwaK/gnQ0gw9TDb/vjw1v
gvMYm/oU9w55bGktP9C2inaURP4hUJF48/kDcNJfpbPw1VZwx+UMR5N4sg97dexoRXdJtKADDxGW
7PNbF3LFZ0LHHMkmnGa2+BwWRBYMWDhVmljSPSCj03kJkntPsXUrX5Y7QeiEJ9FKcAHsaMs+8WKl
Mncy8hg5sS67NmlzZaNPAGKFqH70uwQKa/kg+w/4DL9en+ANcAPGXgX6kVKgIe5u3uqRoqER1pXH
1JmA8yYrUaRLE1WCZWrynmuzD1qelKjDZ2XUevxzAO2tt39N4FKRH6KfgUt5ixgNJhSCFuEMuJSX
Zs5V4xpWxMtA7xm9XR/ENXtaUza8rVH93hyMJgF6bOgcjb6an7yAYqZtGdc2zWAXGlpT0tqXy/vX
l/j6SsQLG/kTau6oIVy52QoWzk4oBehgaJa8B9aKJ/8oS5ko5w6t3ztx/Ho0pL/gIOOJhGQN7KzL
g4GuUN8hKvzpXPBDoBf/vUGohppKf7dOf2OstS4C8VnYrK+i15djRbLOwrph/JhOlDzEMQXrtO/a
B2fxvTs3/XVEQ6YNeg700fDihPTw5VANwtmEFeZH7sqhjMSsPy+mHT6+/qmutwdGgbQvuAErtS7b
bA/Xl31Vg8N5ZImnyp7HzqmO0vGYLo3zsVODdwdLcWM8PJsRWHDzwOJway7HyFJZ4zfiGCgdQui/
CVqbO2MNd2+ABBgt6gjMzv2bJ4nB8H4AfGhNFDcnHuRx2QUsFrgcEgje6sU8acArdpUww4mJuLqz
/68/3R/pGMxxdcsFWeHy07WMGJSK0VWD8do3GmhnX1s5716f1PVNhFbYKjIG1HQMwbnN/oh76ILo
AKgUlw5eQaAw8FFAa+XQ1/Z74pG2zkXSpzt0nL++PvD1GUDmgBctXnqo44LLfjm7vg79CuIrgCF0
/bg8Z3gYfaHSs+M7YGWDN58CBGjceuAErRjO7YGbk6nhoJyjZidrdgxsQwqJUvmdZ+31B/ufeNb6
tgVOcyuM3EoGlFZKlmM/zfVcgpKT0gKC5nP25p0IsiwQDkDUA3iDh+Xl2jXVxOCFZPwjnefu1KVk
LIaEyPcMFqTliLvyznvs+lsB7QA8PZrKkCdBdfByPCeqaQwLouDYxY6fwUo16EUxV0pmDyEP4w9v
3RnwWsAxAyQGxQhIolyOFimAsCnO9TFRg18skATY19FMnnXrOncW8sYtjlQIqTKwnjjUV4rZatJ+
m1mij/1YtQ8p9UGiYkT/0j746lApbMaS68QpVzDaO2ZE04NqEthg9/qUb+wcIIyhQrwSKVGF2RwG
J6PEwZ8YIB8YL7VumXOOoYOl7oSU6w8JqSugS5GQrVIz21dm41e0lxEbj1AbCtGE8tFGBAreeSR6
8u7cCddzAn4KxQLUkkCfwXvs8jMCUuF1BkrRx2Cps9J3xbRjSE/y11fu+iUL5biVE4pexkpM22wW
GC9Rf4QN7VHO3PkxkXS27zTKgQc2TPUXQN6oA5HlyN6z61h//WXqCY4a6iGgFuKlAG7c5eyCWHqJ
4mI+LpP0DoMw0wHsYLYbOGPvHGgpvvkIQtgNgQvsdeA8cfddjqcTpgakeIhgxHaQY6B63w9DWDbg
0dxJba8+HIR7gKoHgQCnAg/bzT039nM0gcUTYEkhIz56U7Ifxoa9dcuvo+D9AR4Z0i5c4pcTIlEX
K2CWgiPeSb+9VKa5P4o3324YZMUMrihShK5t6Rb1FAm1ziYG0ZUT+UV0ierqgiakaw6e5fF/neHZ
/FwzzfoHJoI2vZOo3FhLSPoBBozSwPqE3UROyaliY8vcY4ae4V67TloEPvHu1BmvNuMqkb66/KHi
EeDNtfliNY4GaIaZexzRHjo34QwunOcMwzlUstnZeKqnt25HTAVoVmSvKLyjP7o53E01CjhohN4R
7g3kOzx80g+dy9Lnjvvsx+sn/MYS4o28fkJsmPhKck5HeAiIKvWORsGesbIayE8Qde7c3TeWEN5e
aGKBCwcjsa3GTRN2FXKEJDqyIZ4/k8b1iplzp4QjYLdLpqDdvz6rq0iMRgze/UgTYiTleIxfbv9K
E5tNdoiOEOWOsx0LhIeqWyqA+veWZKSPrw93vYi4vgHoQFEIT0UUNy6Hy1wZaE296JghY4CLovJh
Pg62kvz+fxgH8RA9X6AwoXBxOY7bzFDVBOPqaDw6vusahSxS8OHONXb9sVBoA+QAjUq8NRA+Lkep
JJiuQrTxEQfvUbmdLp1IHKWXOiWl8tvrU7rxpXDDxEiOcS+vNJjLwdwqlU3Kx2i1r27KIHNa+Fr6
PWT75T2m0Y2h4MKCsiziL66WLZqtrnSajbFNjq0DQNGvLkh6+F8IF4rTjUFZ6k6idWMZ0QgE1AeV
E7QFt7A9M5KERZCHP8aoZz+h+ZWo3Mt0e4hrF/B0rZx7rYobE8QiIqtDxMDf2yeNyJBBxbFIjzE3
01471OyrFm5m06jejChau1krRQEyXKCIbWGeOm4j4doJQzUaHh9QaAvGHTRtYMPJeeveifO3JgbY
3QpLQfka415uEkhD9KM1cXb0KyjoGEd+apKmfRh8/85BvjEQJrZK0uHKBPd/kwc0nqpjOo7VsQNF
4Tg36RjttBrU11DXzj07vZuDAemIvwCwBOrxclbglrUdgV8h1ChiEeZNlZofztACzQH89s83HzNg
6NYqBS4xPAo3E5tI7RKk49WR+tFczlzwB5UAIuuouHx9pKuUEU8YlMyClUq3uq1togfA/FIk0quO
seL0G8r60Qm6696ul7MtB6qXg6gz8vD6oOtSXeSL66CrViGE91Em2Tbplr6NYbeLQTsn8PcsQf+2
oek9/fjrE434sXqJuCs2CrjYzQdrEJ3GMcIttnQ/+LS8AE4NAVWuktw28tfrU7reHRgsXevzqGSD
SLDZ87ROpWMaROHak9XOk1H/iIKweAgWSu7AzK5Xbx1qRYcA+Yi68jrvv+ry0ZhpYycnAs26Wdxd
hf+YgjK2Jtyvz+nWQEDbQ+cRi7e2HC4HEnVIVGXaBAzy0D60JIoeEGDumZhc70D0UVEoWytzeLVs
47xCc2qe0y5ZKxFtDhtMiPCLn7PvPkY6ew/S2Mvrs/rjHXi5+8DzABkYsEDAVMGmupxW58i4aeSU
HBtvfDZUlVRYKNiD+DaeMtfsm3CAPhHK03zJnpN+qguZBPeILut+uPoRyFP/GKog+G9OOChiCFmg
qR5jaN7BvaOVbeGjOvnQKQI5TA4h5pIRYfMqGc3H11fgxl4FRnzNF1bTL7ygLheAMieMdMWTda+q
HBgY5wG0eqi5KXbP7uzWUPioq2rEiu25OoNcETjhLsmRAg3/lPosRgkNLcB+qrw7kezGbsWJ+sNq
BOLtKmZS0ScwjcGKcsXUvx34Pr9VIt8s/4h0DtEENw7gUli8zdrhcaRjDjOvI5sJe8+TiTwrapw7
ycj1XDAGLA2RGODkQTfz8gu1lVjaiFl6grRvALYVZuQWIeHTPdnFGwMh4V7jJDYiIMebIw70rxwn
FdITIDUuJCGctoQAoJ+/dcOhMg3CKQYBng42KJfTaRyLLLyO6EnPw7yDpsJSmDH0DuhoqP/DUOsz
AiB7AEevOBAB4RZKdpydSJt47GmOk2os0FRYgodeVt09Uvj1HYMQAjNaZAQrX22r0mk6iNfiVmYn
KFvwOF+GQBSOioLnemiB2OuQBr05KK8jriJLyDUQxNzLtYRTAWFMTuyEZVawmc/sjuIBdeeGvj63
l6NsiqoV80GP8TQ7AQGRQdc3bkqwJXUuZNPemdC9oTbhmDuSqwb+ISc3EvqULsp/F0gzvLeJNW+t
fKNhAYNs+MlGK7Rr69/ZJwKPsABDzTUUy2o6JfkAPO6dQHRzT+BaWZNtbPgtiNNBkZVy7bLTSF0n
h6XlYdYJxEHis1FavLn2gCnh2YK+xdpa3kYKWNxFdBABO03IsYusG+2uqkzzlNLp3oe6Oa94BVIg
8bgGxfGZzx1CFjs1wfLctrQETf3JEC8q1FjdoyFf348oeq/FBx+s0xWCcLnNzWi7pEf58MSXiLwk
w7AEuQ8nEy+n3jAF+divahrZPJq5XNrkrvDhrV0JIZt1roj2gDZfji9cEAaCrmUnJZ0A+z7WqmDA
yeliRJXnzhG4EYXXNhqyErjTgRC9/vlfGZ2G40arKM60hoLqMxJufkBxvTq8HoVvjgIoM7rWcG8G
7vVylJik8WzgdnZqpjmDQXfYPMx6vFdlvLFwUEdGZg/SRYKK8ObqCqzro7biIQBzKHs1VbJAZLpK
oXSX3GWh3RprRYysGAZUNt3NJiE87Nq6te1plDbzd14n6p9JVQ1LbseMz4URHPdmn8Tgn0nI7/7u
wUbyCq9LXHTpIQl65k60/Daqz545TTMnx93uhm/O1wHlhtgZQgGiDvpUl+u+GNczTluxE0OJ6x+A
muVumhzz8/Wve+N0AueE+iMqn8BObourdHZkA9VHdrJO/IUFzUMKPGe5wPOwZv69j3xrK6EGhOYv
sAHAI20WXhLSLVz17Yn4Kd9Lw1fZCAuwx53b/OY462ZFrroyOTev0xgb1WOpbE/SqdqSQE45J0kT
lq8v3a1tBD2nddmAeQDg9/IDSTKJRhvRnhoRPM+h48DpRy35aOu3v6jwqAfGYW2dA3W2ZZPxKFPO
NIbtyVnYVHZZYve2I/P+9fncWrXVp3zVbVmzhM182l4Qjfpne+qzoSs7244QZw3Cf14fZcuvRJ0M
hSTwBoASXTfBll/pSPTjEbTsKU2Me7IpVDQLM0jXPbDed5vci+o4yn2Uj8l+hA/AFwd1vv6RTR5o
lxFHDydvF5l+5Vj/b6//ts1h+N9PW9vp+HHo8G17AHj4V9Asp/ZUw9PU5pTOkCvwSNLuLORZz3Mw
6zc6S/5vSCSdK8sftbatrFtQ9W4PeQR7WoY0AMa5jT8uBrK4r09sC7D8/8PgZkLXEpyvLcBSr0WN
vpL2xH1tq7JCsrHz7Kop5Ux8oI9ZIv0PvRTh71iS+LeTGF7vVePgghyN790r0t7cBOHacAGCFuSG
LVR4jsIxUjgtJxXQeN41AsAKcLWGGnQjiNjsXYYvDMVs9guVA/Tp0AV1f0zJ3J1jo2pTiJDVP5G7
KHtvpTan+s9KofgD3VM8XRB1N7FDZxP430Qvpwp7/ys3IZ7ZwLAtuxE4WIgOexaO2iYTO9ER8xNt
FfQsHe+xyepE5ga4gRcIfLt5pBZkiQi9d4qkf5oaf1UA8PtA7oTmBDBPaOkgJlxGHeXObeb1nXvy
jeuaJ5NVzqcRZ7p+CGUI55OFtey5J4Hycpi7NJ+iue//5a0TnWWcivdK2+lzq1UG1Rk7U/z3g27/
9ZQHqICDWJd3ranMHWD4JrJc/eb1z/9KVGYU5FEnJPjNdmh3A3yJCgiAZY+vb/LrL4eVWX3JkDvf
UOu2Qx32QVe5p2CqenpiaDpPu7RHR/Kdu4iA3kmhtwUhwPhAzlnJtuC1oBK6bZsThBFaJ9jDsEFg
LA+0CkRuoST0FC0p22utzqMepvdOAiBsPnvT0JcKwvef0A+j/NQFc3Xv4ltD9MXmQDUWiPC17wxI
yxURbIZJPa38YDnZoZs4st0edDAJ/GgO4CE5Ogkfk0IFPXPLLmob89kLibgX4K++w/oj0LsCUzdA
erqFp6s5RsSOBvfERQN3l4ni0ZND+nnPSDSznIfOeHIiuEToCeIRwEKqx5nN6S4ha+UaDY0idGz7
ZbaQy4fg373C4dVmXCvWEAZdQ89qrLP+/L82I6GuGapRuyc4fXsdpLNoC7+E0QRz+fp+3LxF1v2B
hxyOOHp1gFZsY1zqOuAq8xHrgKJdPpLuVz3PL45y/pMRL+OW7mP3HjFvC8ZZB0VPDz07ZLYAmW4B
dnHVznUyLd7JepXoCw1/iC/RSoYrLV5bDuwOjHqnaeh0pdU0oPnSBeBtW0Uy9878ry+dtbmCdUYo
BR8KEvqXK20DAp54Yt2TCmEG/M4hpE+ePNyiz5L2NXwY0BmhpYnDudqh1CQi4ETBEPkEC/EsyJOg
Cl9e/yI3Pj3MXrIVbw9OzBWnrgbcS4yL9E5DoOWxQtX2A41sdgdJcH25rfVEbGrgdiCyjyLP5bw9
M0DHGriXk52m+N9Y967ak94ZRdmzOgJdklgJS2TWB14p4zqsiiUYzA+iM5vls7HED0DEg8pk3gy9
zro72fGfR/BFlABkHg86VCPXZhEYCJe/L1k6CI7ZkZ0plH6inZg867z3aQcHh1KnEySnPH+c7fse
/y508myVxdnDPiMBRpothO3cxLFy16qmGUoJdRn1IGHFJl+MrO1cdqJrp69NQMNp70eT43xqq3SU
/6WWL8M5q5oEclDUbyT/JQOa4Z4EazyKhrLWaA8vecumoC/rfphoEduFzT/jzAnqZ6kQsU499KXv
USSuQzlu/FVkb41XKwpkPcp/xYRGxLMv57o5p8z6yX4MiPtvyOLg+7yg2lP4cH3w8nCIsqV0Q4cG
3yy18BRRQU270tce6T5VIZfB4fX9un6Iyw+Fax7wIWTlYPZCafvyZ6H2WlHVtOSsEjK9GyKtf4hK
4ix7sTNl70gyu0HhJBm5B1W/Cl2AXwLHiosbFg5A3Wx2iGtHMte9T86GUCUf5CTq9NB2gD3s4lC2
Z3fK9LkBBlvmMwET6s4OvTqnMXBaqMWDeATICkSVL+cNoBGiahyTs4Q1rMyrpRk/+wk3u7cuL3b/
Wvxfu2HQqfQvh0k4rpk5cvtzj2IOQEUmm9QHl83D9MumpP9d4aXyD1pPjNyZ39UNiSvaXdvPIHCh
1LcFvrUqFj5vGn4WaD4/KidzDhxtz0MYwVP89TleL+WaDaDIAX3vlSm9mWM2Tl3qGMPPVkJvwXey
5QAxBnIn1F+PArcpNGUxDF7EAO5erqQDlj1H8ZWfXdVGBa75pOQBWGOvz+XqeQby0jqH1XMKbJE/
d99fp1SPS5UxX/OzCVHqctLZHKa0Dz8n45jtfM9B2v36gFfpFAbE1Y2CIjoqeBFswgI4axxa4kae
keujz9HjldqWadCpam+jBkxlJKIN/1g7DKg7HePi/TFkiqh7xrvX+wVFjFUzGtUg9HW2Ex+XLJDZ
nIhzU3v8wYVfXrVfglR4OahIwNK8Pusby7xWuVECQPEEwh2bKk0EP5o2skSeHWypXa869dCnNnsY
68CnuTdwfa8Hd2N+4N2im4msdW1gbbYPZTy0YojkuZ5pfBAdFWSX0WT4FiXO/Pv12d3YqshHwGkE
bQRz3LbBTTq7jXVdefbARdBFGNSxLF3fQMDg9YFuLSMkKlEMRp8MNZtNEKPQux9B95Bn+BW4RZAQ
fkLVWj77BjZVI5vme6KEN1cRZX20KNfjvjUVcIcxTaFIIs98woPdG3v3idtueQIrm+5fn9vNoVay
wxoYkURv7oekReq0RFKepyqLu2KxbiBKBaWXDCjoZPr2+migKiJ+XFyEUEtFGon6JNTYVsOOy/ji
Vxxm9/CvOZM0a5I6KyToOO/QxutOoaG8DCLavqRgzDju9A9ErT3UjbMenDk/LC2yzCKFYcrzbDIm
clh1jT/DRcb/TRZONzNLCgLN+0diWpr3gZyGovVCPAz8huW+4F4egL18kPC0G3PdZ80L8exJ6iB5
zkzs4ZEPyibvaXpMWNaeMwOBCJhHpO/QnlLQIJ7H9wtKaQB7kiFHPdKeLTNy55I4hR5JEvDTYslL
Yz3J84AOZlfDrbIIjSnxvxr3vnG+dwOFP08/PwhXm2JqgK4AuzrpCGj/sCUSlefVJQ3S7mMfROo4
LYyh0Vy5hz6CreESQJnX2vRdDxvFHX7VfE4h8b0XhllhyCOM1Ob6hTaUfKqcdv7pya5ipbAZOw1g
49WFINMQPycOcvOPSQW1+icRL1gsIO7H7EukRmTxyrP4PHiahJ+nfvTGHNpovnjIbMJ/qnkiJFeu
gJQSN7JiqF7GNhM56fwWX2TpkdlhvcNenmHPDMutJ5g8Jf1XbmXyKw0nirL0PDK3zTVEehU5a1zN
9nPswnvhgTtLWL3UaQe3twKyg6SPCtd4enqIEiZ+j3ME46iUzCTcZ2j78IP2FjIUMOMkzX5JUobc
TdcxXsQ4WmpXOWGMDWWHqdnrichlFySAjDtWd//4Rgk/dznSvXFRcb0n3uTPhU40pGUmbWe/dFFM
50Wk+nBGmylgeqfdaQBSQ4ytfNDtQPrjnClPP0S68ecSL4Su/zwBi64PnI2jmPKqnSrzwYQxEgQq
QvfUOWDAHtqedmLMBRW+X1SpUw8vuqXK+RxUbPqtQxVEX3qEo6ErQmFGOFlyd8j2JGPJeIgINF/B
VVh9HGwAb3AU23DH7peJjv3Og3YE2+nJpN/9sEvkCSwgsAyUiAUvMlTA2G6MZPZR9NJlBQCpVZc7
Q9XwPMzqqT2IiQnzJdStXb43ZLDNR2hF8B/jSJBzSNlYWvZiGOI84ZHoPlRD0rmw7qKJmvOYKBTT
QkvxAIgoW2qVU2aoXxivhi572A9t+yMQpJd5oNQYmHycgKYu3JGaTxCwS8MnA8+Kr9Pc1kMxtpj0
e+G1LGihNOD5GsNURnwOhs427+rU1tVTPVSpPUeDSOL1BFWpftJRZ4bzEnJURAcQBZYCiPdp2s+T
su1zRStivjgpd38jTVekJBFebThANQiyqSctKwPljurDDMVW/WnItNAe/A1buLvLrJFBTqoK5uXw
w2bLU8KpK4qFRyh8xzKNFaiuxmRQTKCuP7JHOH1gI6WwgIwFKopLgPKzBmvoyKDgnH6Aij3kvndz
UrdJiYtg5P+GDpuyL4RqQeCpFgvYrWnXuiilGwMzc1C3jv1c193Bsiid/q28jrfPAI6a7IuN/Fru
p8lrP/not+GCb6Skwx5nm9KvtRpotw9pOI659LRH4cc49C/w8AICI0oaYt7Bg8f2uQvpPnOEdFvP
Dg5ybQfSozqCBSMzYfIhtgHXxZCNYQJ/GR3KncV303m2KEWfQpbAA6f1O8HXW4sh8Y4gHb1r43Bc
DmAftN2pqjUABRUNfPloVORPZ9v40Oc2EaTLck80MFLteqqqnJO1ktEswvXfRzE2BYwJISz5tIQT
8Q6ua6HvgYr7DLunBaWHHMRR9RXmRqg4xA4J2gM0VELz3udT4OY+zndWQMFp6E59nwTOR+76jfqA
HzI436ZxQMqbeNVMdj02ePyQiDZYStRStI8e2pIG+aLY8hLVYDZCR9ElIUG0QOm7SIbQRhAs8rsJ
Z6CqoHvVT2aIyg72b6rEpp8MMPPUpgdhZ0gPOK4UzXvokDo9gig1Nk87lk4HGbY+vCzxCIVRlh4W
+d56IY9ymFvWTt7LAbFuwP+MP1jdhM1j79GoO+Lbze3DojpUgKdMdF/rGaksDpXEZmVCqa+GAntV
chdcp9xFR+iHhLD3tzpNKneX6Mjje8ZW00KBhgzaa7WPmN/A8FuWqQOBjwOw+YnN8QYakpzxvtXw
5B5j+9hEIah2xuPce7KcN24OwHbw3ZUqHAoZtZF+cId5Dks08ZT7kVcC/Qo2c0vypkXjJk/7yI/z
GUp9y262sYo+MPjS0MeBARHY52aEJsfH0VhH+sA+UQP1Dz1m7Ce45uFwFk6WDDmCViXzVJAUohYB
D05AdybZklPbQx8snXszHpoZGJ39IGDP99MDzFTsYZ8HERMe8aFM3RrFXt+VZs4hI1b1OUhSiX+Y
YNzg554E9hvfbYmbfPDn8OPSL323j/ALPy2xx4fvYvF0owuHM7zgETpavndb3rw07gLBzUEvC9wg
dC3WKh0zXUmmeYD05+ixsBBTY8WOYhXWE8RqsHZnoTKockJaBS1sPX9XaIzOe1AxZFOM3FvGgsBk
0v8E0VPTfRhX11KV86hrWNHzxjiwJQW+4MShIfltmSASc4pkYp87Suv+0LRBMH6VTT0PT3oZmfmm
4WQT5kttnOFxVZDu88abXcDs04gMOyjEsPbgTy5tykXImOXgipjlsWrBvvpme9g474dWuE1RwZNp
OU/hCCC7mw4qLeGll9nnKBDZlySE8dcD7FX94dOMCmZcQEuwUkA0N6orBK9gxuiYNh0/1PATbPfM
SRfniMtEfqt95ntlxlnT7mMUSX6hjERJOWCxgSOLoMb8wOpF8mefgh3wHc8/pAiBToJpF4/CMWd/
auFGW6cNwtYycOns5oi3DCEp4PU5lGk37jyczuTBRJPbFnwGFXdPAdxxoLAxjstuQaYCciBBT6uA
pGoEh5E5CJdDKPy6fecHqxTo2Nfj8JgNynpP2UISOJX33lgVFlsfXQUrgeonbtTHpesxMR5avSB9
kdSvv84ptsUTdn8a5y5BZW1HE/C3j7QeRrWHbeYS5lDHJOwjlJqas+4STxSweKQIGzDxbqEU5xmO
xZlk9QD8I/puuPUCUvodpN12M5j876dmqTvAWhe/O4QekrB9bTJunoREdrtrayKdT92E2m8ZDgNx
VgF0yH+SnHskq5ZiAvLd/lNnA82aXLdObQtnZLAohj8jXI971nK5d5RAS1WlC/UKGPrUUwl8t+N8
DZeq/llT7cMLlUj14lUeI3XpRnYeHuJM0+wYkYbbp2ZqvG/KCSc3rwyqdXk2gCy8RxIu7LusC8FF
VdBc+qghOZg9ApPeQKsj5oMAnjCOezgI1UTBRTRqM1xcwnyNUPd7guVbTB+rZdLNTmFF2GFusfPz
0Z3UVLZ91P3yJrePypnqOXzgZnG+uEjAkhxbF9B7s3hpX0BpPHDOcFHumn0guX7iAXRJ9qDgBraA
W0LUlxB373XetgphoF1CKCXVkTt3O4JwnEHIaxCI9lVn+scY+17ni6cAsAeFvnvv+DZOkYAh/T1P
gSeDssVrz+Yxm+oI/+RzXIyDRovFDiRLnmpU6sPccVr/k+/MAX0IBQM1xrGIPkexWFhlh0Kx9Zgg
ET7gS5mqRFln9I68g7fvUUOtc8rnNCBdXkVyxj5LlgZbps8A8cuGWXZPgLcJ/oiEQ/OChlVlYb+t
p//Y4sN+3FtCUu8rNNWXPJ51rPZMdk2wm0aIxnzAWaDjQRpo/xSAKq6WzQHgIqceCqztoUO/HjcT
mJodK0ytxw8BDETpz0ouoym9waFkLjoh5XteM/nDEhp6CDxNJaDazAOdHuGEFUF9MdKOoSXekrTa
T+GwPg45VEgJ7nH4iz0zNzNoP8PNgj5ZH48u2JDZrHqXIaEK9tnsZnXJemCtoRSSqEqd5ybgyL1G
xKCdax2XPGjeyTjOs+D/MXYm23EzWZJ+lTq5RzbmoU9lLQDESAbJ4CBS2uBQEoUZDoc7xqfvL/7K
ru6s3vRSIoNkIHy418yuGSLc1LPLrbhMQkmZVq0OtsSvFgpV/rtV2O90jXOghGumO2rGsDy7XVt9
E76tYW6rYHNfXFSb3cWvZmwL7IoS5UN4nXRXuAHsvb4qmDR9ccrCM/N0HhtscVKzvdlADlVOeHWM
gqIfYR/bSDHQ6JdT/cteIEGuf/Xo/+PX8j/zL/H0n824+o9/59+/RL8OZV7o//bP/7iUvwahxB/9
77eX/de3/euL/uOx/+pe9PD1pS+f/X//zn95IT//n78//dSf//KPXcf1uF7Hr2F9/lJjo//6Jfyl
t+/8//3iv3399VNe1/7rH3/7JUbSj/lpOb7if/vnl06///E34u3/L7ji9vP/+cWHz5bXXUSXE/oF
SfqfP+2/XvL1qTSvtqK/I2mzgYmZimT8DTRt/rp9JQz+DkvL3NhtuDVEQw0024lBF//4m2f/naSs
m+AUxSRqe+AXJcbbV1zr7zfx7g0FockBngv+9r/f+b98Rv/nM/s3zD+fREnp94+/YZjyr0gORQ1o
GwMNN6EUf8X/I+onF4YUbzNoL5SmdpIHrg7NZBnstkno9dR8UXVblU7q97Kdx28LygSUk/TOAleg
0Db6twovV/PLLxjWeKT1mNZk9Nf5J4xJG3zWUSbMYw2P5H/WvZqtGJZk2vbcU9t2VlRb41NT4TO0
ryOXstceCoLBdJMdMCYGp47xFcCrse8Hy3pamfDEys7ZfJUsk1G+NspzsPCWc/uqlO7nJ1/bXXtv
RG7zPOnJN09BsTXlLu9qddVt436ru6YyzmvkVeLd3Sry0VNgZHU0DKzxql1ttLOKRxRWjhV3s2rL
yy2vB3uZGvszTCjWkXzYxV/MeFjGKn/ZlBvkRTxrGf72eyO8tytrWpIZ1NiJMdaciN4pmH7N8EYd
bzeR7i6cOSNjZ5MHRB7rmdbpuM1o2e7aguRF9q1o9Uc7Q4w/5EVUFid7oOQ85lZvq981gSD5iTOy
peQc5+ZHjrnDxMFozI+WcEAaQ4HW7W0LpEhbnLv7xA779Zfvzuowemo5WK2eu2SrbJAaUwdyH7a5
Aa3VNCesu+BBMJHtyzwuFvRYSZXNRpHWHs3EV1n20xo3WF8tMJkaFi9vFVku5Tbb3FPYLnshiwJL
iz32SdtDrsdsi1sU9869P4E0lAlsUWnuwHpv3p/16o9ZlpQrZ3FsbBhT70VHpnK6KP7SK8R0n51d
PTVTWkvbOAZLFe4cfP2eWcnGtq+bXGqIoaW+dZSdZYwvbQuDdxjxSI44/edVDE9eSG7DAw0+PFNS
6QkP/bRw2tG14ihvt5xyO1SzfmjC1qrfpUOIUBLKLNIprpt2eAwLn47ySLRVGP4msK12T+S1L6u3
D6eaSZtpXplstiorG/e+0XokJEernp9b4jLvN2ua3e8WK8F5n3uzLpARDYiZ9tMyckvEDqK2btdN
te28ufNo1meh6PXTKAtASLyJoLpTjsVL8RRYrbOx+mukgDtiPjzZx11uLT9cpwiLeOuXeXzRI8DK
ce3CSe0iP4cpzCbXAJsiyDA4Qr3WQJyLuzbUs3apYm12ZXnMRtXPybRUU46MZRsMKqpw7BQVlYhy
mVi88zVdGtVHfOTMSVQXaviNMsVYQFRgQH2rL86+Wc2GH2uc/Jsixa1mIS0674gNE0lTj4ihUtdf
OAoYpoNKfY8mM6L5Xea6XL+CYhHeTx24M8IlIbzaRLI91BWljCknTzPpJ3rvWx+SkxEmTIaE9RZT
qmUBmDCueWHS4L0ssDJ3GwZxy9GuhTiPRuC3oATN0nov/laGy2FZ58H50ePoPhydiPooCUzl+K9Z
S9eGo432t0S30dS8Tbj2eDGmA6rcNT2aMFBknT1npkdtgvOO2x6peLchzhy3FXeRXXtdUkAM1Wfp
wMo+5WJVPPsq7H/TO4U7U68ucUTUyhhi9pXhonUjpjMVmeu+tngks3u6sur2ZWl6S7wGqnQ+/FDc
8ACvHORhXAFYP+bIN0RKQI8r45n2+MMvmSE8yKU05SvWfmuQ1pTyc4zA1v1oEYmncrGWk1sX0XCX
1e14rxZVXVZH1dv97PGhDpWcwcvIDfUOvrhNcMRMDRiS8fZyeoZ+FR8yz7cHh4uG8WZJ9d2406OK
xACOt9Xmo9vSLSSFWkRSdiWl50gwe1z0vdhvojS+55uhv9dKOqeyBCaKRTMEzhH0M/xttvVKN8pr
Y3MNq9SNVHf2Z2s6hRhQIQ7os0e5MSeEiGnKv4VrQAmmGss/ZitREeWy1dfZmtuvOsy2jwxeZ4xb
D0ZpPxpi8U7jNiz5LmMRO49K2n0PLEC/BiQ+m2HSAidd3KoQP2ujNj+AzVvvpkfNL3a51Cu18ojo
0MpVbGq59qe1qyT2PY1rrpdMkS7YYK46hfoUzmC757rPDP+SGeYoHn1dji8CnWlzEmDA/CjPeV4d
Wewze16xWa4H2tGub7vDKohQ3ZlG4z+ZW/Na1yOPZDWCVzPXGFHgBm2y/Iq8W2Iaf29OisFQb7lt
DHbso+DW7yvDPd9ybxrG3Q36T7KoKYMkz93+Intr/d52WJLONLqPuRlyLuQziFluFc+AS8YZZUV+
LzGeOAt3EncSw7bsxXUn427NN3Ykzqr5JfdISkpkOzUnJipsdaDqrmVcd952R3VsfEfSMtyPsLNP
mTX6Z9Xo8DLPxXoe6qaLC9VUj63Fmgx1AILcrnK4C4nj4B0o9cbsN0jYsBoX+vgisWfPvvNd0FR3
sFlkdg2SiVoYPkcxIiW5xHblOJisZSBjcLTyt2/0x7IyIBRUXl+Rq1Qv9VyZR9FX+uQ6qCHjcaiY
ksSP4CMfl+Y7Nq3+DhETa0eJ8ow5fP7dZBprjcdtfrAXOupsnvqkNebm5DZcIJiSMiUTGC09o+Uy
MWBDCZsBcHe6lsMch+UUPPvbNrqJ9OWUzsHmx4r0FgQ0I+cGhnzVp1uFLqZ4Qlax2UL/xyVQ8i5r
zOjFFFv1aC5of+TihHdztcnj2K3VodVb/VYak0iyNvOZfq6iB39uWJbocz+zquQwiGz5AiFnznE9
1dGHnVdBzJ1uPQR2VZ9kTfXk6s25NUTRQyaL8DP316+6aYpdn+ngqnPXPYxWOd71rW0dC/SW18GM
ABFKr0g23FPQseGG9zg5on1oSlmkfdc8yZJ2hErWSRGdlSn9O5FoILnnEV/441RDeXAYG6mTr8Vh
QumwX9e8j4muBLCApO3iqpXhXSQKRkuCKXhVVt7iM6v8+wU64mpUWftu11l3jliWHJdDwmOqn1CL
3WS43rYnsMd9zwkCvj1QglXVKGWCXOFViO1hRRbJtgFHT0UX0ktFlKR63A6V1TepI93vnp5+MSVg
HnLfyfZBU1VHZUk3lsNokeWd/9KTrl7DwZr2JdfqsQI25bxd7R0zVGyyQp4bXZr3vR72SNfap3Wb
y5MKVBH3ZfWAS68+Mg8UpFuY9QcVzFDBY7cBtRcGgncp8/KJNeGIvVc6UXMIMnTJT6Kqhwd3zPIv
N4iqH44YxTPxlBJ/JC2Ok1+s91VGdEiMiGEB8jDCoEpayKnfHTDBN4BheTAh+Hn45lM3spEP1aJe
Qrs0ko6TJtWdu/fDrTiaWdnHzC53KcGAAT6KUfvDIQPcT4WRjXOCeXT1lIcZ0OaiXX3tqQnvncz3
7sQ2ruCaZr6vhm3YebIZPPRtxRTCGg7RndMU26mL0KKSw/FG3Vs9aVWa3F5wqkcUsJSBim72ru1H
EmH1JC7uum0l+rCqThwDWUacycl50HrB5X8pszgnTjfJ5+KPgWHpYXMs7p18xrKUnIOiT7zJMD5H
5qbuwBvHh8ERgUjk1o977tctCQBGfhUrFp8oBNukkYN8Y1mHybAApcGwgKKvVpS2ushoh5gJmpfA
flB+pXYb0b0xkVXiIjxqN49y6CAIR/qyC3qAskYODBDvZ4lD13Ioesoy+iGqQq9d4rzAB5Cp9WI/
F8wBq74u3yc1E6aURdkecKK7LOy5YYGyDjpXnYzCyPZRvkIaK6ciWmcDWFKasAPZ0FjEBoKKH/kk
gTHserxbXc6YZZrs7yFZXidTddwdftfeoN3uT6HNh7py173PxXJpgePTAvH8ne2O7Z7QoOXO2uSj
hoN/7r0RbKipg1MbbeGHX6i3rpDhPszgouJbake8hWaWSqO7F5Rep9zpmj3OgN1BREOXkBDlvhRb
WBwiX00vlis/xrr14s2msh/VQKxIO3LgLF3Ffhy6VAF2xfRaw3Oek1DqyWJAalPTLDSVepCyDXlI
M75FQ+SJBGy0OzG+Ye5swsfP4PNGrLN2+Rhn/UNGRXPn1aV/LvLWZ5N33/VSFlSFm3mIGuE3cejM
28wMYmCm2tn6feVjZ60X/JGLsnzWk2V1MeCyf7JqFrFd2S91FPavXel2cc7YwQfH748OZP2Ql+2C
NSG1jWGFqZTDDNMQOvvRV58ssPWIUnfb+asrnlfRo4hqeNYDEx/7xc/qJysCehqnrr24Y+GmFAND
ApD/ghVLmOZYJ5w9MOTExG2LgEnX/dM4uQkAuBT7dQsgsNcOtf6kEAEZXOPBYnxM1MMxYje4+Vx6
1V3XNMYRle92XLdl3am192g5oJySum+zhxmmvkksXIz34eaNZ6uZAFCHDZa5WYEmUBcNTeLp/NMM
lv4SQvOeGFied04TyRe6fAun0OivZT23tEaOQA24Xp2qz6+5CI0XLRz3sBlRdKdN1fDNTofRKGdp
0mTDmzKK6DMa5/5aCvpEOlRa5Aj+IwlXz/iujbbeV00AZmfq4qUPshrQtBlfXLX+UjfiGXVGPQEl
SDHG5Gy1qZfPHQ9rMOvHZhD1lW9anputD44crtVpK9rujWZ3+r7inv6UZRKTD7d3dp2Rt4+KdB0Y
KYqQZrylvJlte2AWZXwI5k7cOdXy7tIXvEeiLH6E6BZg2Kxgx9YMkokrZpf7qjlvzuZehRhfhaWv
1lC78TyRXRCZi/ysCfM5c82MR8vs3e/l2HW7poz6x3wSy7eezfLeTwzqxdFAVVcUI1aGg/FNCsva
lZ5qLm3FsTvQR3/6BQVBCK2eN4a8TIE7HcTq53c+BMGxM2m0u7Coz+C4625tvWu7VO5+iXS9X1p7
3edZ4+2VI/wPOpTlskyWj/ZEOQOh6D0Avwk9rovhdYt0nmyezdmZKzMplwo5gC7uFt9w73U25KcR
5VsyizFMsyYb0z53sjTqrIfJUtmuCLa33unkTpNCzCkFnFAO+pEDe/5CPqFpJfIefil3wpPTl7ep
nqi5DdtYp2DRT24zWgfyFKZvZVG2O6u/XSokGqQMrqsdaavygO+peBWRf8XaFedVUhRO9kqNXAwK
PSdKvX3Z2xGx0Zl1iSw8iAW0NFSqOT5B+MmaES+vpEVbCdIrrIE5CQ2zfQrHpjngWf6AXuG2ZXu2
sWV+knCdHyGFcNfgk8DCc/KP6HOHI/MfoO/SDY9jsXQn7vPxTixqvW5RUF6zsB7upLHRe1rOQKFR
eGfefHduFQZiEAaSwtN+9Xrl7NBVncG1GR0S5vga6a5Jwrk0Xjel2mfTXMY0rIss9nLp/mCGbku6
vpEpQ7/GneHaUK2h6ZdHGeb5oyKf7TAE/e9hs4q7zOjWneX1AaSlcr5q8p/SzBIkSGG8EJ2bdpiR
SlC0pSIo8h2gZbRf2It37qZmqs3R/bDDrf9k9C6I9iFIYwpuow4rrqZPw9BXDxy7qAS6oMa7n9My
PwZ53exygM+fJLB4SbMY3q6DzaK80VPql3PXMv05TGeTIjrBHLtKTViIhNa1OzemGt/baugThzrk
SRU4RDZWNxwYus6+cSVnO8Px68/KydQOoqaNyTs1qeVFdWeGi3WczGxLjTLUsQwdnLjMEWqKCpiG
0btNoJbkKbqzbx5As6yEmTvjPJOq3q/utOs02s5ogO3o7LLrYzNvti/Pr6Esy4znqzb4aTnm38FS
8r3aqmnXWCB2cY9a/6lcSquKx2LEgR5uL4V3+ByK3roP56jcy4UZ7Vgg39xhhAXNXMkOObm1XkwE
WXBx5BhNldRPDG6Vl3Xt2KlLNydbt3Z7t4d3VZk3/VhdCPbYEgGejzpcH6Fi7HftlPMe2bZ4JZDd
s+PBbIZLE0RjkjWl9yhXZz1wgUBQj1P7228cO0NR1TqpVFv9vQuN5VlV4e8ssLf7dtnmk10Ay8R9
aI+HoM3DfdnAPNth6cW39v7iD8SgrlE07Y2uhTvNjXAAz5klHFuG4zH0l3EFMwUHs/356lVr+VJM
YD6gzt7B1O72oIvOL5OqNbe0950thuY2r/Ow6TuDKfHnYtyW+wjD6KQJnCWeJVwz3spoaYy8Dva6
4zaMqhluk759j8gqSlpfZEjTKv/HoBeNGRV0s11vsEaZdLj5bGfIY7/D5UM1U5aCzo8HFATzm1XW
3B654xg4U4eQX8NYZFeU9uvO0DhNxCK6wZw1emHuJMcIfwuD8++G7YJNAOj4JzMb3SKdM1DXdRTj
kKBCNdOJ1KUdUpTx5UbLy6MKlxLlVw0MF1YmVHlOWwvLqk95BUHGQPSws9uR+Jk1mNTPW7A19fMy
Wp+G0sWrv9YuczvONr8VinbWtUV48NeluZOWSeXnETwSM6tIFS19wJ9s8UwqhbbH0luun3Pe2A8j
IxYXe3WpKNFRvzD03ewQOjRfwtDTb7O0XP6MwPqRl9q47Zrp6vp9dM88rmHRuA/WIfQL71su6NSr
wnUeTRlMlwVq6+T7MJ7x6AIYW6YyEmyWnQMyjGGfK3/A1V9dQ0z99y6rkz7VW2LHFwUaGPsH4U9l
0pcUHRPuee9qWhZorlEkrVzCRMvtviZHIGlJAQBmdH7XhJQcKW2/QgZDDAwtElCjX+EwPpR84Mw2
BoP1tDm9GzO1L2O7nrd9UdVmXIC7paDO9rn2t2Hvsx5j6oIRAcjoJxkPoxzDb+7Cgb5wuVKz9Fe3
FOe+vF0UjXG1e3ISKF5fJ79Lu3X5mefGdyUcKqdt8763lfydY7gCWBFaVCBVv7ddu31cLfR9s8sT
p4yQhEY4YBKro18MFWVFHImwSWZcVC6zUeV7Q2haXr+mr/Lb/o9urOZ9QwuJBG06+w6weDEC6kwt
elGDeQLa/s652ZR51ucqOS5ozL0Dx/bLgvYlcTCLTQHTLpuW1IGmMo3TouprOSHRqMmTYiWbH0OX
L99k4WhmFQk1AzBHQDOAdBCQVD4Nc9FjS+9lF0Yj/Z203Gcw9DeZW9a+N4w3b/W8B9weL97cbxCl
eZlG5RI+GchjhW8uD8A2mDq49KLLOF3wcGt+aZcDcQyQ0AcViIKXd7RBmJGc+pyO1IZTjd1lnnZ6
adrnsKrDH5a1UFhhJbHrhFC36UH1w0Hc2MeZbdNqe3lwclT34tSDf7ettTqZg5z32AbJI6bfTMGR
HLKHMome/NxqMNMixN0q6uCx86I5pcJSz6Y3GnHWV/MzYcD5ft5CKy7cXH/LKoY9aYWa97m+HbJu
PddJa82ga15rOUlW5nXJ7C2bWNq2OpprWyH/zOZD1at1i8ecofKycH+gkqMgWT1+oW4AG6zO+KmA
BK5+YAwpPHfDrwFGE2avnnL0mweVr9UlzLz5NbeYGRkZsH5QmVOCoq2+szc2+dd5XhxzGVVPc1iM
u1YT5VzRHr9CRKFJArA7I10ujzry5xgCzTu1FmBwhvcRybv5YbnlHLtiaxPLbLP7oZm3My6X9bnj
bX1tYfAH8obUHUbl1c1VoQCgzaPdYhjV80KuKE9v9PfkmWZv7dqB1FZS8RkUjU6sbZhfA3sNJBOe
XnSnGkfTS0zshGm1mPzuLc7jzPUuE6S7yUU3jzJut2pFAGaZCRWy78Ruhb4RU+ohtiFrLpBggC5t
Fz40NVrGXX+TAedIrAJC5a5cJLmTLGHjxyG3yo5Rw+5sogk++GoMnkyGKJAAhvR2WR6hUu36S4ca
ZpeZ44Nr1y8ZSYdPnsosLBVx+QQ50+2xrkX5AK5bJIEcy1fdr3o/NMHGIWbg8eyEctphlakgU7ry
tZz0y5g17aMoI/3AG6E+UiRtHnSzTAkDgaCb7doIbv1VHKZydGP8Q8Vl6nvvWNstHTw81SWc2u4p
0qH7aRcGiCeQx/JMvi+qXqxBYgznpqMxZsE9rEtLBTg6ILNR8dNYx8+ulrWObacYvgFMVXnCXHnx
qBEDoE9Q07nvuQrjqPfg5MSKi/PWIhzY+ijdGMhJB9vDcwHwN26QAV2HbBJ1nFMJHUNcA0Rvzb9k
280PuKcYoGfDR4Q0JY9NT0pgd/UTadN8or1bASMpkoKouUof3pcYyQt27tZpQ6L8xFJvxoRmFZ83
eyvm+TrxiwBvBiZQyh2DeFuUAmjYKI02J+v7K6Ry+1wRBOJfo9p1Xmnsffe+awXZalWQDWUi86kT
ieLatBKJRrRMkKtq/avVI4iKYc9wMCE6iwkhOHrVj06OHZzsOrjyWJEiRoPlDpbakQJl/7LaOoKk
1XY2PbmTRV1YZPbz4Ib2kOLoNef7RVhzv1+8aWmTqPS0iSqmm6s9smvApNl2nhW+6mKvDC3exMAN
D1IpZLosa/cEE9ftEe3kZwMaLD+VskMhSJKaT35SUYQ/sCJooxhunX9348yCIbH3cPug30ede5dh
M8Iz6Nh45cgEX7BQOMVGa8slMWXzYiAD+hV40XXqt+DnCjm0s4vZSoYufCKIBxyyK8MmVXAdz2Xr
o4XLzIz0aLExZ9RZynk1bBLr9ht66VPfDO547zWZ+BKdO1/NyWPXT3Rs88nIAu861Ln7URazY57G
qq+Ys1Xo5yApBda/TViEuy0S04M7TwVOPwBM0Ss+SQOoTsHZ8OkgadbJPGZK7dyo20ZkM9AKnL+0
r81CKtB+BEEruLrdun9QhTZApKp2fAnk5vn7CpPq6a1AW2ecGu3mxS9tuCNNmsHq8US70qKgZLGn
3K2Ovstz3Rx7esS7pTzUREOsR2tS3feVy2vv13VFF6295uAx50GC3Twifa/LcgI5NabXkoH3PQ/M
vtOGOeC/OIP5NfZvd+ZAvx2J3hDNe/o+eQwN6T14tAqnBbn9T0remuHf4cYyqyZ151qnNncDTXeN
SBJ27yC22cSDzsV0qKzcZLDdFpmus/6JuAheWjsa7ARZgf8Wkgp3rSmqf5n+5r5u8xy+mzITu8j4
awy/hsnNOre4HwnqPvfw1b9Q4+v9WnUTJ9fozGitb14snvLaGIJN3jNHHIJ6SZBfZINAQAHa+9+T
ku1xkpBT9azeEW9ymDry7AnJQIpqlXzVS9/jTdkvf0A9zVSpW3k12/Z3IZbPvFfirsQX5o9RefpU
1OH0tGYFOE+ZU+1yQpsJFpYRUgoNJDzM/tnMpvAgmX8ATaHqbVlFCent4roycnEsDF9cZL6whI1l
tdIWkUWKThplGpXBpWRXntA/vqOEsn9IJl9/Vj7rpzZE8bpMq/8QDW507CO4FCJ4/HRy1+wYbFX9
GtTTdoKbeaHsthmcaBCxoUngIy638OIaESwWlmPhnVM64ZHVH7wgMjLf/BxKMhSj/y66lWu27ByR
jkbfFHE+oWFg9DlMOKLMB1QzTozCcHoPe1W/5kOxXEz0WSmyB3HB/eONE8l+1bIrzmMLP5usmp7V
rmUAZ4iRA50OmujJ1jOCDeDpzffEWx2NZ3MOghejGb1knbbnTJq/lzWf81iXgA4WaOu5M7eRFs2L
oBdLa+cJhNYbEEXC3u1QhQDESVi3mEHMOwUsmtbkeB2V6RenuvFMOm5H+nuGFRAzcuh+q+ds2+tA
/MIJkiODwzGPw8m3n0ttMengAtWsgRPsc+Rn4620uW26unmQ+Bu9M+3bnxBVs71yh2I/nx0f/qVg
9tmS9g5g6SfT1j5laCWspAmHJUEECLm7utA6raeObC/7CFXtJTf7xKRhIT6ONlk8a5hFu6JX19z1
nWvtjOO3omnKP1osJJkiRxp+R9NiX3Qvxc9Fbs4L0TAY42A09zp1evqDTmH5IyMRHFujQoAOJe46
o7zrzWy5N2y2WZTbzyjgn6pg9N7KKNtxK5iUf05zqrPoZy6KPAlt2d+V/A3loUP2+ggVJVNiYUDe
DKeOs3mzn6tqHZ6WZvm11sXnFDiAbo0ddUfS7l8ZxhP7yVHyCdxymvf9QHGRKes+DzdIX5cRg5sz
/djH0hXO/obCxkYAxYpcGtW03YVJMQUKNniBC1iWGeGD61CBOKK4IwLkIywKXM6QiOhvNYLExHRr
75WlsXJvu3UUh76PbJoTQ06SP2nagvsR/Rign2fvw25zd6hfop1p4vEVTwSBsZ+iOt/huRBdiI1x
nmRbHUKtyHdzmNNj1RvpRoX2UomJ8aMIxUkx89qwyBjeEpQf1qjdzwXO4Og7ivpqWiw7DqDMX5i5
LV6giuZXD4z+VKpsfR7Q+ae+rCuUM66o5ngqO/tdQCUcqyb6MFXmn4Mscu8wzkMJW+fFF+gHeGzR
GrWVcAl1kCti9orfAos4EWclga334eRmB10PJ2GxZ+83HsbjYuSbukeF4+/RE671XiGsRNNcVokB
z5qyyqCrmMZ4YbVk37UWBm9OF87jMPrEhynXhrg3nMKn82nGY7TZwcmSCGNr5s+Ohr9VCZY1+t73
y7H81uq1OJtb3qRBOHiHus/V7pYjfiGRYLggGveywwDdsqYlowfWuQ7qwi0pqGcm9KvanZiL2eB/
0sk2CanfJMqNPQxJd/T9YLtv7Oo2RYNcdNrrzXfK75UJml1wZi3lfNBdaek/bTiias0s1E3xvDay
uvpTjvbUV9J7DQSqvNQtttHiU6KpMb+5c5iFV/w/cgI8fS7FYwG5O5W7iJQL3qiN3cVyFvniGa+z
U3rhZaxRHd25rZNNqYNOOdwhR271T73arvGIlqzJr1C587zT0nX1r9WNphoZWGkY7cdmSMwSYiuM
OgRPYJyV2cUTyYxB8Rn1COj/FMZsZDtIX3jYpt6OHhXsefTkhv1JD6zhTrJNfUNtD529bIkZVktS
Ai6/gMcwQWEhLbxrhm59MNnzxyJUQ3FiEi6SqbZQzyxRn+8s2QZ7xhrqdCrNKB3xMHxBxH7s/BlM
ER2Oh8VhBVX+Byxp+BEwGfXpGV4TAJ7Zfp121bp8gVCsvzcG9MhGi/zPyWI04Ty3om+exEqztcdL
pHLPi5CsOcwB7d99WRiMRESM5qCMgrLJNGLOrDbMQ+vN6x+/oF1aXGbW4IHam6lXNkXeboE+8lB0
e9b+f7F3HsuVo8e2fpUTd46+8GYKsy23pecEQRaL8N7j6e+H6pZOFUtqHs3u4IQ6oiWV4SYI/MjM
tdaX+MS1dRZ05UbjXTJ62bKi2O075IYrWA75wxz1fltLCe3PyDITAKXEABlRYMQs7FllzHbRynls
9wEecL1zECW06aRFZRG4LUESWb4JxyGSn7qKdJ7gjFIyRu+YPkOmabIe111/JyR6kZ6yXhIDTHHK
ZHTVuZyFCUd4nKopTq7UrDrj2EajkezYN55Yq6AcIkps02y7qyqXohJjLxS1dHLwiQSM/EN4VhkX
hrjAesJK/mjUcmO6bdmNjWsY/nBkpD00Ai1UVk5XyFktSYngBSGhf86L2YjdIQAoZSsWU6TJlQwf
odkrJpaIE9ud0uSxaWi+wMk36cYap5qdvLSNxWboLYm5Qi4YZByI9wS8MwVFCVqvN4u6P8FarZM7
PERKG9tx6ffCnzs+/teU/X8MzNL/9x/O59882V76X7evaf/6XtQ/27KXP/SnKxsrxB/gJ2Wc1NrC
ymbu+g9btmCJfywoPliLC/GUWxnL9F++bEn9AyYnXC/+EGBqmET/NGZLyh8sC1AkEHtE1eEv/Se+
bADXvwTeWWGmAgTUJJW/U9TYZ71QDH5CXRgqzyknqraKe/+uQ6K5TUaheJVrfd60GqazFdnn1oND
x+SqqckjOn1vSje1lNXnFsO6gxs3le1WFXGYNDIDTDvngXwupGbasz4kC91cD0YSsYYfclxqzZa1
Jfh6Iym/l2CDvfhYEq4NM3kqsrCQLlqN/FxbUrIviyxE3QkGwnzyqNsZEQPHqBfDMSLMW90ySZG1
aO6YjPZ67Pl1Wntd1KIeRoGoPIasrCIpA6n8KWdoy3Qn1MVDCIAVJQI40SWup/aSSZnGwUbr4xKO
konCNpUvrroabYm5sUzmpGPJeexJc1pslFSGrOTzfRhuqkX4jmI8j4g/mUyKVhrj6rkueNXhsUhW
FariC6YWjspWADfkpCr1gpNMFKK8MtVX/ArTjpmN6KZmPrzI3eRbdoliyt+ngoC1GLI22DqFPKUq
0ZSJWispVS0lB59lXhsG7SlFaOBbH5UD2bgw9nJASbuBGFc+tLucUYI76+aHGGjtXSBnkLjaBgdV
P89TYFejHMeOaJjZQUqF+IhH8KzKafxe6FT5GGMhk5OtLPrWMbIGs5RGavU+6ELeMUbZFa+oj6Li
yj07ONBIyidxap/GBMtwrObCJs1I3bclJjP4dLXrx/JzpraI3owRQE9rwtHXhLq3+74PPnwQeOtE
mHCkxdJ9ItVH9HjxwIRWceEIqi99Hb7wesc2q9Fp2nEbNLAE8Z3Z4IkZkQ2y21VGtFaicsdBm68G
OrQDwsIB//dCPJ9tI2GWw+pfTuRZN5INEFRhsjMhnS50Lvoh4Qy1UV6bu9nIkm9YEiJbmwY2kNHB
zi03kGk+zrOkuCFGbKat090cQrCUU9BIrQIugHSwibNDAehAvBKcfFC3CmPMUNOY3cW3vRER8jI1
J8j4vy2zRQ9R8g99ID8qjHLvBY0gfNekhih/073WeYzVrGufBnm6pIUCciCRmAxIfXdDmWcXMVM+
Oexe9JFMpr+g/3JJeat0oosq62B45S2zssbwuiqFJ+5rpkCR2k24aZKFOVo2K0K3jIF9A9yydWl4
ma+MWMrvksr63kjc7CbbHrwOh3uptYnLGI5pcsN9KkgUp15tFPN1bjuJbYvComGIzD68UpXGzZAE
0QvFAsN+VZ5XgTwMRGUnpPhEl3H+pgz1xKRwShO0htlKkSeP4oA7aMxWaaY/TDNmDron5Y08CaxW
xH7lqZ56jPWYAliYPpGWdejXLREzFYouZsJz3Wk8TVS33KsTTkGtsEJbMDVcOGnusPmkd2p96p3Z
FORdUJuhl/hqymtxUS5y2YI80dU2qQbJqyn8HNiklj2pcCwKdOzAGRKMRwg7jfUgj4Z0I5B64AAS
594b/dRUXCWt/DvVygTNndlGFRzFwWxWpLDntUD/3rjdZFzVcs5dE69Jex41bH1WVTWPVLD+7Yhd
WD0XVt8uqkfk4NyD/klduAQ4dtYwjGfg5vptwfcE43xQxzPzKZ0JojRJG/T74jYoLf+u7Y15oyat
tTbrtnETsqc7kwm/G3NqrHBRRvSvo3Ad+hadIRmzeWVJaqzbE1kCBxHYWuPSGU/IqNJNwZBlckik
WA6/nK81YsITpjPmtbjF/J0mGeN5QgvFYknT811bap55bMrXKFd5Z1hj7n90+JuSs88qmsc6G3EI
xMR4bvPKoLdMjdbsvwJn/v5yU3jDiobFJrAFuPaJjMPO9giXfK+t+tACW14q6JQd7vhkl0XyTg8w
CSV5sjH4IXmRQbq9TDoCQvVdXlSPCRwYF9di88U+NPlXMNDyyiWMJZGEknSTV/hnXg+4OlEMp0jD
SBkiGQj+owbGbi4Gdo+AcNj20nwnka8Uu/ybws2IDY8geBAKd/jNjpCAWtsv4s4p8KyXVmGRgMhw
7bXmnZLiuJqb7iPDjmo3Tbxbbp6fCpy/ol0/R7l+4MD/G5Hz58cnqExkTGSHp/55jzvx0KYM0E5W
XTfla6sKd6zGOwRD8Qo6JbYJMNxhfD2neP3sUo7WMZiDrRajvo6V1+nJOuj9bKNL5hcY818Zdn99
LjJrMrh1HaLcJ4aWSkiRybqoIQxgPx7L/CENM8WGINDZgaETu+43Py7Ff1T13hUZ/3xOF/6SSvyf
pRXX34sl59d8/quWT/PPhOP/H0FFA0DYD+Trvy+M7yL6NuGG/OH3Xwvjv/7kX5lF2fgDzM4CWVtq
T32pm//MLEqy+gcoKw1+ncrSAX2pW/+qjQXzD6wS1o+H2uAOhNj0z+JYsP5YcJiKyFMAWoyEjvqf
lMewB34pj3UTeqUKn0yTQczyIT8jZuNBLzV1Fss9TVc+OYE8WaspqEV3FEosnWXH+6HUOThiM/F8
Q623zKTCRyxBFJ5zBxYnL0zxaRz88H1Q2+YOrpz/0Qs4K2ygMNSU+NpxmoQ4IkkDheG5hS2yAwlT
VbZYy8yCECUOOR6P0CZZG54pfDnW2RnwDVtBdgS7KjuYNhNPlY0UiFMNHyjsbArN+qIpKZLMSJp2
6LAbakSe73JLKV61gU/hF2HJ7y4tgfkrPnvZjlhjXDPG9f3ay2gLTgNkiXdqb/P7j8/S+AY+rlrR
UFXEIcUrE4rzZdL4b+PYR5eCXVF3PPfitrdS3uuLOKh6ftDJGbPnoHCxbs0Hg9HtDdsWRkoFkE7v
MJT45oq+4BsptOBJKZlPiHphEhAXCKcJVVPNdj5Xh7iP8XmocTKt4rFywCFT3+RpJF9nBPibgETb
XZvJ5XNEW/yMbZKQkNmBn3Zmfc61s8zeogOYJ39nxRLbqlVEGRI8+YLCCkTmi/wQzSlC+yqLcRdH
HeokaOPqUcJS7AiNzFt1NNhgOYiRuJnqhcRNIRavfLFKrsxKE5aAZL364GOVOBOsTDO4LAqTUkMd
m8cyM7WXuBSNTVPykw7HvrmToBA89n6Ci21urG3SM5DwLVPZilbm74xmlCFY63clabEXTR/UdxhH
muxM1BGnkbZNlFXrGe/PeIR9hY+nU4eTsQS8AF7QkAGQOKtwpN5JK2pbSRzkZxzryZnxrf88MBDo
0PmWEY6RNi5JrGkf+N1akwggzKEWHkdAQIc5J5Y1Ak19YrHCdB8xzzv/ADAsGI6jmqjJQz9T43e+
KHimMUBdEevWKwZJ8ATQW4QATJiT6VRvq5hChg0QiWcxA7wHGX6KcCvADIYOFVHpveLoz+00ZGUQ
Y00MxQ1NJxvX9JCWCNHJkfysfNatmqo4FSaYd1JwzpIueKGeG9YD1aEj03GsgFMz6oWKc8BkmxwU
ILKXVJr93RQVii3NbbRWQzL2raYkwHE7bY8FKV8jK5mH1AoFW4xz0R1gsTn9YOS3cHXK1SR34jnE
rXwOZU3wQMOILrT2J3i6OPZmazoo8pR9pFY+HnVGqQdfNIx3nHzTGvYZi98hd2yiJEoO6bR4wCZF
fUgnNuPYs6CnqyFtA7xTaU0THQZ1VxGsrYtNGDSQjCUeU/KdY+hAQFLttG8CBWQDtVtryv6hCRrj
2GHYguGhDIdID/udgO6wa80OewHU2D0S+ITJrhuTOzGUi6dgMsJbggIykeWh2cMZS/aTkge7grYN
2diH2UMst9119dxtYWwLh0QRmwNO1u6hB2V3U41tNTAWUOdzQaN87ua0uymNOb9WSS9t0i7RNwHn
zBZauoRrTpEdTaz0V83vup0eBv49HS3mblgYgLuy4c8XNG/EfxM7/7XU+nF888KxJJi7Bk32j+nH
T9ON0tcaKQ+ZJKgS5K5CDei7LG1e3PldVa3bZa9kgIaD3UPbFDRVT7h4zbUxtd2TFjORjnCprf0y
lR+J/h7LAZ5WLejybRYbMXP+ONkr0OJWcV7O21Gr8r1vlD6afFZY67+vu1T91wIHrLehq5Q5BP0R
WDVR/TSqUZcIRa+U5b5DTHyER8qpGen5+DGSAnsJl2tYN9WY4XBbru5ynafliufLtQ+Xn0JZg46K
BNIf6SzkV5l4x406hvU5GWPxzIB1OvQKeD57wuC3tgKN5G61/Nix0nRbYdbanQrOOSUmwA0yL7dK
s9w03XL7RMuNFC63lLTcXACLkjvAAtxx5DSKfbfchsHEDckB1u0auHkH3JIxowBu3GWufJhEvyaT
j+01ao1zMIxx6UYcL+8W8iAYFULaRhHILj5a0dX0onOqbDroc8uSyRKeCA6MofG3MZ1/XQRbvJEd
T3QQR9tONE7W4l3Z55z7Fvpjrqf7UHxJon08vwoaRmfeKyha8TVeWszF9veBi0MYXwLepnpLonum
YTpk4TWvX/PxvlJyxtpbuTjF4xuNja2kR0Xl8VJpRZ8kPOeQPiFN7yPyx/AcE3vkpVpSH98g7XtY
YF9HfVUHyYQNHzXzTh9qr41OmohRelFEu/4NAnbkwx2Itkm2ClM3l/eG0VyDN4IGhGHt5EkZXDNb
9fOzkD6CDFDFMyFJG+Ehyla+9c2UN9ObwS0zRKcON/V0mKTUidC3yRGSdwIXwzVOFcur5b0ZPrZi
4fbYduB4OdqkOGYO9InU0jZSS/hTonyf5/0x60m5Ddqur5Q9Z5eXGETT8sTB64r18arhGydjuwt1
KayAl1gqnhyhXQxssuC2AzYDEkvto6L7pQdUgkvHQFHoM+y5jODpLWWJciDHwaPJZC8MgZZUPWY1
oi+CM97tiaxWPj5ZWn/Dwii3odZq8UWSt5RWZqQerFBaAR8j5CY4rfqsA8sj16l8YFV4EnP5WzqJ
LlXPuzxbkSsodzSjHkuW7quo3Iy4yIZatLO2YIjWARoo/Sep24x5cUzVmtMuEk9gWJGcZe22UruN
IeebMbudg9WMqKS+IU158zTsBKV2WCTrSAObniQfNt9skeEe6+lGm3Geo1GEiIzyVHtzhtO58E2G
TVW9YRoHrYxRq9eqIewW02eoQdNnoggV4zoOgpt4tt6SZvKAlaYOCLINXD08TYYhw6AwbtNudkz/
Lc52o/HaQBaVVWcy3xRivrUrZ+XahEQ2rPr4W4EiLLBb0yh56uPBy+MDguEMK4hxrTctIJssOCGY
ZpPqJEbtYhMbMonRxToVHueSwqyaXPJPxM8vZLC5y8QygiTxbCkE4160XH3UWm0l+CLkMiZ6zwx3
q8qkmM32hn+rEcoEcGEnsps1u2ghOBkdU6aq708d7rNKFZ0SK02gbONgHynP4XSurbX8yGYnJ+iN
bRrUKzHaBiL1x8S7kFGMzJMS55uqfZzxC+rsABFau5VO5hgzBdOZIL8bASnbg3I/SefEJC73WkMo
0+J3kxjR97LmTVs5mEucvL+BcyPL51SeD2WFYLfXmnZTWC9WspejE64vWxlu646ICVkAOb4Cy7tR
iOp26N4x1ji9ImIjM3MaDphNvFlzKURUeXmsOkeJ6pUybAzD86dxC6vL7o3JmeUVCylXqOk2Aqpn
KI9leqTJX4vdRzsX/KKAevwSQJ5kW5DL1k17IBNGDIXPCxatvRgykhq3CXBTsJSdbVY75lAU6p4c
pW9hcKfVZxJ/hGKf6hr2pYKCn32U6YznmLo33spp7rXwjuY5eVDq2dF6LypHV0rDC05gfCU7fMcM
IoJwX+BabqQNK8rwxRTpXU5EMSs3dbCUK7gzzBJ30K2VdThCUvqEAjrXZsBgoRg3xviMQ2QZBG8n
0dygVHjsl0Fns9XhQ00k22hXpbhtifbI4WsVv4hgTgvN+/tXK83hL23ej1crfZ5qyKwg13XK619V
EI0xaADoN92Phc+NFNcDHilWX6duZFWSZkPyAdeXy21+qtUpEzlhxf6lioDhaeJI56Fkh5ZJ8q5s
I4qLwk8NDYs4F89fKgHhR1EwLfVBslQKhtyiqxD13IsZFtcJP91JTwENtx0hnzZv1F04iIQHOwML
Zx1P67qPOd4s6E1gENExgvjCGf2w7Iu056UqxplNsGaFHrFHuAxtsvCTeC3TfdREWxM6lU3fYivJ
dzC5RekVipf01T1bFojh5IaLK7rcAfm4ycNE5LnyN76YNUyg+42STateDjcprGxiqu0aNT/obbkj
uC4mdbaayzsDqX7ReMQDkcuDDrx/ejGVp7i+CIO5zQCfqQgXLDdzGfu02TWYsj3N7XfmypbykMrB
RvxhpihhCtAlWstI+64rtnq1TwbjKNeBpzDtUpve7dra1mdF2AjpvNUxs6/6/L7lp2O0DKPbaWf6
l7lt3ueI17FwntTXLGy3heZfcuOejgeTuYTtEztEr68zDCvZIp9X7R7H8S3zZeyoqNYQlPX4riC4
BQv+JSzKPaxHqfrQ5wdjapzEkhFNKPnRD+wvbkZmHj8jqLn7WELB8iyATUw+JPETgnoWNVQsrer3
sTFQOsyio7H6ra67F2qh+ZBISbWe8zHyWGJFtl80VFdmjSD6NAXgj8/yvwOuuy9IXMtKun8/3Dq8
1k34mqb/tW3S1/y9+XnChS77D+2XIe8fS89hsFz6H9ytv6ZbuvgHC0pxNarskTIAxP9zuoXyq+sM
hRF9of5YssIY8x9Irj80DigWTi0b3GgGkJL/IUz/D5Bcn448hmuSLKEwmxreSmbRfISfhd9BYikO
Y4zsWo9izetO4hwxb/sB43s4VuYX3csyfP3voTELT/hqIMZZhAR8X2ep+a9fTY+p5lOhzK5G1CSr
7CLPwWlAigSYdygU9jKyPCb6ovv7F1+TTZ+6rnOJNba0Lr/+U/NH2jiUu2xMrv1knMbIKtC3xnUJ
ZEfE7r0G9LGPLOkLzeFfXFbWzSmasuD48bN8uqy93ltdIaXpVZ61eYNjftuO1mMrmPsUK+pXLy7t
1/kk15U90qxPWEwEXFdZWQ6Tn75H3VBykwG7frVOWr9C5FIigpvv4kg5QukWv0fIZnn+1AW3UnyK
u6PZnpR8o8Hc9h1AfjLYUel1AdISmWdKFLybxf1YPYYdE54tlkRF3ZpUTa3bhqs0vlObkx7uoRhU
mhf1jhE6dbY2m+e5ZRDHcTTWjnzX1dsGLtNNfCkoIZX3iZhgfxvmxzQ8zcazLqxnKlBz7WtXUBWl
fBHVK1oWYQUEaapPgtq8TNd0dB19zhrnrRCELlYLR7ma/haO4Q42GVB3opgn62EmpcyWMWb+6S56
Vh+TN7l0EuE8a99SIWMSUhL1omA6D0CSILCYIrHsW82kngBXTxYrLy9y9VbFidsQaCvl773/0mq+
nVt20BFf3vYFshZRMKV68ueLv5AEIDfGzNh6vmM4FNOTwaxEUh6FaF+PO53qhlQDUKO9WO7KxG4w
3TtkIHXBKaCG4KziXgjYZMBkAiF9eO4EfKus9WTt7RbqxE+n07+SbP7VXYIGZmi8VFQJLezXu6SK
gzrIoDldhyir2Dbuq7xKaYInUQWXz2xoZUKAuskHQNfgjO+KVv1Ki/vtueBhYEYuYbeGyv2bOjMZ
LSrjpKvX1nxtpxY69dCAqCwHEEeWKv/54vq3g59/9dUkDkgee0wD0meJTWPtVFeQ/L6mnXXvh/Q2
OMWWaj4mtRK2X3y13w4ak2OZBWR8RZ57VIJfL68/GL3AVrf0bpQVcZG5MFUb99R823bI9roV3U/I
+F/VCZ/GQSJxD+RD/kYKV4ZFFgrJz4/+5Ac5xlkjuasn7bk18Jb25r3V0mdFJKs8KQYpUofsvGyS
pcMwuZfLEN2mv+hE4+ymY8ictUnhjaRzwKVd//6mM5aa+Zcjn+27KvuxueNQO63fVl0xIM0S0Bm3
RJ2Mbs1P21Cc1sT250LVx8OgMkJPNowFt+IAFsjtF4yXJ3wn1EbiWIS/z56223YTC068yg71XtpV
W21nrNFGu9oNK8diSSffo8NvrGtyErY00DjakrNQBsA77vSViBGFwYUtvAs3za7YaKVNlO0tuA13
8r5+SXfsVlj7Hv2FwZiaYYMtxa5/1Z7//mr8OIh/vxqopqIE/g8O5q8/rQDUgQZn2bo174fJUb6R
kcDhXfAI1DYxDP/D2Bf3sMvpNPdcCKZ4PoJEvQIBxqSmfiBwJ1ROdVsehn38vXjj+zBKG7317z/n
jzWwf/c5l7vupxcK1qthmJHLb+NteQNtacDMvQWXuC82wibnGP2QuLZPyXFe+Zf+STrlN9MOgLzt
+8dEXmPx8g/h1mLq68hXZasUSBWrqNhYnVfAlq9czL4sD2DLNxkTc7xvGdsBZWG9V2trEKw1t4dd
5QGVMzbG3t8OZ+kyXifQKwZTR36jO9KOsX2gWxO1Q6JSx/1Mct0/oDlP/qtY4IG+5pWj0HM8sVHB
LlbqplwznDgUJzlxitv6EK+F1RfXbXmvf75utJAoj9j5DBT+X69bIsnoNWgXt9GDuJNORM1O8U1z
zI6WrW2ER/WBCcqFkCHdNhP7ADEOxjJrJKyVIJF9dYaXbPTwp7DToxm39QDqgAGLkxObahz+XFqv
O9MzWCSircPKy0sXWE3UuQC7mGnT3jGBqVRPCp3mJoZM4+YvvHcMEwFmVy1e21X6Ut0Ku25rPsYv
+qN0YI63Es68eBhSEJsCamzaA4fHbcdSWfXW6reh5vI8VHjeVFcoVkK8HmbXAkHAYr7WJoMTfyHh
K8sI+/erSNVicC3R8D+9qKaYGiej5rn1D/4heuh2yja89x1GlDcV5sHRI6JbFCs2Deg5Q3YbYN62
W6X7fA+W0LUuEKE9eaWucGTLjxO860PxRVEJXeDTZ9QgUsgc9pTurK2DgffrT7pUC6IbfoUby1xH
2ZrtAjGRBbLdPI8k3jn/97D57MbysmAbBES5t6mBhf0S54h68AZBMj2r1j3LQMicGcFBmxwsdESB
YnKE30pzRXfN8LH9mE6h7+KnVi6M4xhJMhZV3+HgWa/BufyQdTxZ98H0ZNYnafT49WXeyDLpEK47
sqenGc4wAElnGO5G8u1cuE3lMpcs4qOSeTV5/Widhqso2LTADqAFMkUYoEmf0mLXi/dGJhEdOs4J
c691GC+HLNVfBOltzo9EqZ3OsEBy3+vK0bJcHsy++86Hr9o1eAzmYOBt3xqJzP0t0KhYXoHJ6YW1
Pr1N1IoEAvIZJxR+ocpgFoGUUZMPSmGlqnwYdQlnwKZhMSPJJ4EzEuMbtyjTCXQ5nKnM7DSXFLHN
rg1GzEAkrkZ47rtDY0ar3nyIjDsZPAvxeNsaviinPhcXmkobwxmOjqaZtFCfHnU/kxu4e6F4zVVm
EagUWx93vVf5cuPg8P7izfHbV8O7BJpZ0egGqfc/FxdiFhPHiRKYVVBh0UJVhjjAVcEgMOQp5a+2
Un9+AjXEfODRC1dFXuYQy6//dP4Dl9Mb/BXBbaxnrJmWqhnoCz4koovU+bsQ85ITGdu875WbANQ4
DHhXZZfOxiqNXV0o/hcXW/r9AwGgFhcrtGKpmKVor3/+QAJbfVnQPopXyfQfoQJoKwpH8uDL0I3t
VGiI61bhpSpkZHOFI9uqLkhDGd2IeDHIbP2HjSwVHmUNbu1lXEgzvlQ9P10fzqYxyESZoFs9rNW5
c0IVno1eVStrZhkNIBugOdTCX7yXl0Pl54MR3Y/RJOUDk1tdxeH065eF/d4a5PzEaxeVjQcvW3R6
UKHYnLjz/v5V9rma1XC5iBJViiEuTbPx6fYWghQMQZF117YCyVH44BAI4GtzGNJZvihKrLsJ1I6/
/6KUyr99h3h9dP7D98mX/fFq+OnCjrVcssixlK8JaFBoqfE2RPhLFScpjnOKOLfprKMRvOZZbyu9
BWaRQ0E8muJBg8BcFs9adae2V798yJEyR/YQ3U7lw9S8sdaHicZtmN4M7Vuk79X2hmo5YRQ7b8yJ
xOthmjfADSWVjGJIE9fYEdHXp8wgTtI78daoSMezgaqhwzNPwAejeYP9YCwvaF+VD/HwoOmMEVkt
wwGuCscKg850SISPgp5jZuFOI0e2j6uWV6/6pAfXDpNp8VAZdEIbNMnEPAlYiJVvafGgTV4xHhsQ
+/qGd1xvXFJxa2l7sh5S/mEBXqybG906mQbfdOYK6VqM8E+nO07+WSCC+2jG9/J8lMMrHbahuz7f
U8RVFHay+n3xdvSvUnHMlUtU3aW0t3q7i6V1OJRuP21jrhWgFUQiQ7iJ0FKwrHi1CSxBO0yIO99C
mBZm/ipJXFPtpWHqbMFB0yEmgeTFFXzJJ5qdDYn4QtuWpierW/pn3bjruzvcFrALdadWbhuSnOYD
WpGkeLKyYUYR+TTOy1nNwgwl3qMu/v0N9ttbm7JMVg2VLIWoWeDIf32AqigfAoBO6jWMgpSGnWWC
ZQmzKS9YrwMFrnYi8lpfPLW/VdOaxm5bem6Zg5Qv+7lWCAGQdWMuKldsVMyvkTCdYvbECvGw2CfV
RyMwQgc6wss0uCjtLlB2LIKQ/INaPbTZigOlGZ8Fc5Uah2w8yNkxkkW4QBeTVkC7TNKLj2yt4gJl
ZdC2rncDHCxGOzoa+7nBCqLEXNlpV5HntNx+Jxs3uZ0p91R1M1Q6R7cuVo8hFq48CyQCQp8r2Xfh
QjXmbu6xpYlkd3dj852Yrqp5WNULzCxrcJb8Cvn+5HBkWF4PpzAG8IaIniLYRZktdTezeimNwjbq
B0PZBT08tlOqrIyROPwXy1oxH/52dEAqRNRh7yykQ/mHceKno4Mlc2Uw5Qr5X2UHzZFqob9Jt9rZ
94DcfCC+F4e5t+snlTVmEKqQKgL4OzrZtIs4L+k2e5XRko7GoQxvUvVt+R+4Buwoe2AZUNazh8We
S5dl2cXoWFTst9OxmHcxRPD8cGI/gZSwCDCnala3Ku9mZfo+4t5OlKcOgLBR8C8M1OBPyhXcHit9
saJX+CoWMx+LPWfrBVa1WN83wlt5lpqDIbhSsA96TAoP/nQPgxNUPlQhltyoF6XsaZQObPgR9BOO
ZvZ9EpzOnB9UsPo0Ta9mdwN4lobpKkQdffRN77IMx2+vuLMAbDtCt8tNmeiHC/O8Z4uYvg4VEM13
jVaA0XiTosGNF3pBfSdaxNA6Z6IfBBkm8hqoDzLNdUwPH9l64FQJKGXDnR4k0v6HSlkj2OsiSuC1
fh1wpJ+H1CkJYZvCgS1rJPxPms+Wu8GNWBVYvwNtsMKD3I2bqO0df9Bu8vrcaA9SsCxOoh0vT1Xr
vWqoNlr3VozaTddG2xDXmjmyWXB8i0nhG99F1utV+AhI7q6kYg1YBeF0ZbTfpIjYClFMUspGsbRC
0FCmWfb0JXOC80JQ77ISKB5kH7fsmOt13TkAypzpb2X6ril3oM16VxjXWrLu2NCTbkDEBEDZG8r8
VWHa9/ww1/nLg/wmlKtwXmc+gFI3vgr3nehK7wF5QZqXCpHXs0AaJl49IgOveR/0l/ZI+NMcV4ST
G5cXTbom5omX0FgXIkpq5lXJbkrd8r5N9oxVVylyrwePaMQwEWxF96ZM19g0AifnqW8OUQcHcaVv
LBcJuHLCZ+IdiMR7a1Uck1fhXCHLSnZ/Hb1uO2xYz9icOmap+tZg7nINXwKEeFxvm+o2ivl0yP2V
6sBG2sePqi2yLOpSq676mH/R833yk5scxfDycGwrkkgaSlkEj58rqoJaHt5JTia9hljQRyXBl6p3
aBCBRShq5HaS5ZGxlXlAmWsFKftKC2uPs0KFa6wfQ1W6bwTjpmGnwd+/M34rPZkfmgaLQNGdLcTh
T6WnVdVZBJYY+k2IuWLh5wCa6qP/tKLkWyfqJxnYuwxs75/eTEob+ZUZI9YSdGX6rHUPYihi2oQO
WM6vrTifh9j64syEwPL5zGRWydBSR4biyqMh/HrVFdBPJL8m6Zqx4ZUMsoHVcMMgCsxPFqyq3GX+
PSrQKDe5fIyFdch9OqPUXmG9K+XW/C5F7hvHD1Z7RhZdujeka0DubhSeDZDYY3+MNM6M/RR+7/Tz
PHyXsiej2YvpW9+dqxjm9EPef8zQflFb8ciQ35rtSrBRGpLYBSZBzSkxhSeIs+IeiMMV9mv2XVuj
Vyz5pF1Ub9Gtx8GVOyclhx3ZA6tdJxvlAQ+DyVh5pTnqRt4z0NhQiFwaj2bSYV7oMrpaSyviLF6/
arzgaF78l+LDv08+yqfC09xij47C70M1WlWe7vXPyWP2Jj1Xe2krv0wXgX9r54GFIiIYTGQUeyhc
/smDzSytkvnaC6zG2OJvGIdLjtdmU2ZvrEOaMsjLexGIYX8Q41MLwabBN4L6he+o127j6kYsnjI3
r254wHGBYLPAu2gxxAm2/4+6M1uOG8my7RehDHDMjzcAxExGMILzC0wURczzjK/vBd1usxRZLd56
vFmyzLQUSzEAcPdzzt5rp9E2V9c23jHSC0LKm5WMSwfr20W+r16ScpW9ICWAYmQuhC9WNpZAMplW
5st3DhAK3a83j2nhABBLB+RrNQLBjQoSjdElVFy12o7QSeOjpq2VEdGZx6GS/64ZAGZ2C8l70UzC
CXzFv15rXg/i2Hzrilt68dZ8g+SFLqOmwKNCBe8hYYYNFVC+QRYuneaSvkjPZeYUt43D4ZoOAVSf
a+t7g0LKlSdO/pVYCpIRpnUBjOFOe+4flQ80eo94uNW74EgysBfsq5twTZ6sY7+mBL+RAXH0T90a
L7wrdvlj+UN/hGu7Tki60Z3kynL/oWMB44bD52+4keJ25SriDW7Dk4kQYiX/yLF0bw0UlatauTdO
xrrch68IEOGrpV6zaz/oBLJxktr8ot8kvLUb9Ub3bAfR8CbZGG6zDo5YrdzAkde1RwUj/cADh/wA
eKL6Sq9FvvpH/14e6HfQ9ZHfxS7YxPR4YsfCIHmDOO1W3fZb471htfaKtXgTT/FhQkF2B1lKu0eX
yxOHPIsERwB5iTfAeaaHijYt38rMrPr30ryb+t2kXsNy3ujgL8N1DO5ZdyLMCWwKIA0u8kv+lNwY
L92wQqUV3GQPGBP4ZZYev4DkG9IWXAhkU2JBAaKFiVMhw+Tlhq3dHMh1sHpywmW6dc/NtB/oYbK+
v/Vbc2NlTguGAiFDuCH4qb8DxKQ8DO/6r/5GwIi1VuiwBpRizCgTjw4SuqEa3krg+P26TDYNyEE4
Z+mNbK0RQfDDBSmThL78gl1Kii/SuzF2CZSRu7Wv733breODqqyBEPjqDo6gVSCzuQPIUQdbo/vQ
Is5TV5URcb+Nqk2j3SD6R2Y/UJrEXtuCvNh0gG9BJRXIGFnq8L5BnXRobDNEHJhaML5jEvlNFfG1
BWIYKCAF3SbYjYQYLbXNP863ml5nmKez+ZJ1ZrcyB55wn1TVFRLrAZy3uW+Ti1IfDdGd84LYyUy4
En85mYwGEuTLNzv2l44Ub4dtA4eNwIfDwOvPt1Or9VjgVlUuyrOd25MHB5QJa8FYY7S+2acY9X1Z
agzMN1j4SClTaQ186kbIqa/2iVLOl9EFNrfvbsfj8Ci8eG17w5lHA6TfrDgZ0KLxvkygVnkKLeIH
cdbuMRJbZ7rkcX8G8Y/O1QK9UFMJk61A/o2DNw1wvvVzfpjklaP/yDJHJc+whQBLqLhLL7Ph3j4L
E7bhKW0cyJAmGKbW7WJvLNyasqxdyef4Y3nQT9NLh1Yqvg808HQegjr5PJ3Lg3ipt8EuO7bevA82
0ca+kFvstYfprLnJht7qEz93Ynl/zH8Mx/IWfDXrknqr4VUk0IFb0neb2NPnlV9jXQAPA1XzPCY3
2MOJF9TOI8iK0NGW0D/Px9bee5J5p7DlKI5mcm2c4Sw9LGvjjXzm7QevBcfwB/nMfE1+Vj8k1sj0
QJ8YLJb/Ms8ucxgKItYY46xeDJdkBkdZ6ev5yPl2DQzTRQ65nj/qFFv4SnrI32wAMo3D+00eBp47
a1X94otelprtvDeew0tDqMp9cU8pJO3LuxRQxq8+X3ZN+90+D/h5FEeCEFmtmreeRYtRErhsseo+
Ci+/qU7RM22TvXXb7e2tcYl/IXg8DPv6mN7rP6e9uEneyGtk2TXPNIX5J9iZ+EHFiIMxsqOEXrXK
QScfWccEdEx7DM5QLG8H25XWSbFP++00Hsf+rmvPKIcDbY0kszNQBbulso4sFh2WB3BuG7vZYJuX
OtBPG3hwxFfQxdAAAr/SsDYWCxgKVjSk3C2r5MmGCcOiIK0Mb2rPJUmvSLG7tZguQrtJGic0nIbP
nR+l7iZtT1LrO4l+Y0ePZbD3m5X5TV/33zyzTCoI/yMh0MS4+Wmwgg/LtP2xxag9Z+UJG3J+6DNl
JDkOoHzV6tN/vEbYwsKpYNL70OCjfDrUxoWBmHiQlkAX2XDayGLFrKs9bu/3yZKM75rEXzoANHc4
c0DDUBRC3qxPq4Qdl2rfhVZyiRu/dOcpe9NF3p1VM8HO1v6U0YtHQJCJmoRSh/CBELDcSfOcLdVg
u8IzRu+pYVSP/Lzto9Ap7a4lE6P5+feK4vNl4JunG7R012UD8ob41F2vxk6O2ziLLiVQQkY7Hbep
YbQuxY4zD6Lb/f3llM+93OX1LFVlJrnIIMzfVcA/do6ktLO5bNLoYkXzcEir6TjGvrUmGaxxo2j+
SWYygXaxGnmTNTNoCS1zTWs4dwotrQ99Tc3I58GUQcTq1rAlTMd6aR7LKPlmj7O/fDPKop9ARcGu
wnejf/pmmgyqUlKr81W84r6XCLWHcHwvnbSNfvU31j7zijvmpeEVd9IvBNFQtqtV9JomzpKQpK3q
aG3EZ61Yk/pGuyZFANHdZjRcIhCxJIhDwfZ0YmZp/SgR+/+10261fmtfsvgQKIfcd/TqwCkPOX0M
O3pi4LSG2kHAsm6ROp7ulHbd1Rwi1ow+baBtcNmzG+TgiXUn+ZeB436MLNqjJ8BBZDrwr6q0it4K
b7qrwM+bKzxdrBJ0MnoC4BmicFziLMd+9ARSL0VjZWLMcMLYhZpU6k45fPMV/xa9/HOGgKzQMpd7
jzmCibP20xqQGAroCSOVr3NZH/FdJK5qjuDyQzbKEvTEiqf2R5+zf5YJp6uMrDXF/4jtpNgxFDn/
/db8/MQaiq7q7OsWtzY2ePnTmYZSODR4ZPOrEBEicaKqNW3AahX9VFAWr/KHqS/ACcMb+Pvrfu4D
/35dDbsxt7Et279Lm388EblaZuDLovy6IGQhTuBlGkGcROSZZCIClWYajff3l/x6azO6UhDnyXQS
jN8C0X8e3yRNaRtFrTLoc/D7axOPHfSUnNhR4qiS9X/8YsuDhFEM57TFp/3zcDZCOYtKXed7jSuw
qGQ/Jar1q1C6hwky/ze31OfDGX88TQSkDRwHl23l00lQrVSZ5nYwXP05oeWWg4WTBSObv3+k35vF
nzeuruN5QxNrychilU83bqypY6NURn+1bmi60XpdjfdhvIKXIM88/hz6HIuiN9paKQhlN5BBTK50
BK35A3DvIj/E4UWyT+V4KElK8EkP0h09Xae6JzK3BG4ES7q6Vet7jKhp4CrNZpRcW9s2idtGa90/
tIpnUijah0DzJs2rZxIuPVtnRO0qH5STTK1HjkrgvAI3us/ulUcT3zXIASDzt5y9+P30McHujIc1
9LCWBJw+ccm2DmFlc3qLGh/X25jdxiahTUsRT9SURTwD0ptqXaleYG7iQ5tBgd0kw6a/yTfdN1/y
l52CPYL/qYiP0YKh1PvzvtFkCbh7KndXOZkd2+hPzPhWsy1Gp2/r504vTiHt/L9f2N8X7s8La9ik
ASvcRsvN+vvw/8+H0SSAIyVh6cpMMqYMHN0pM0MP1yDarr7RXIzNtIT6cZtLbeBVRfndePnrxzYp
q1Qk2oQpaObvbekf70AO5iAc9DG/phJO3AgLWq2Rx0VUBmEysRBuXHx0Jijhv3/yr0sCSzB6TMGB
DPG1rP75bTc4leqoL+vrZNQNDl3AMLtMDyGKKoH0TX/x33zLBE5CL2AJQieIzuzPF5NaufOHuuDF
Butaycq2IZuYkcBHOJwLCbq0pHSpM9uMkNKy+OYg+G9eHeWpagqOHxzNTOtTE7Vgvw/BsNRXKZdx
whiz2+fBjdrplYuP+GY6DlUcMwQMHpnMPf+nX7Ntoz2EemYImXr102sLLSoD7OT1FVf3oWoEdQ22
egcyJhDF5tt1iu/xz7uZV6Mthjd3UfV/bmTbg1wj8dObK9KKdksja2h3ozQHKzjIjyoJJ47IifFV
1MT65nZSvuxqAlGA4BLTyEWVooo/L3HIpzElvL4XKKOI3Gr5PkQPnXfXrpUOea3yFAtG0mOLl9Jm
Q3BQiFqeFmGgCZBglqkMjlNem4NmXBvm7H+/DL+/5z++Gdr7lqay2zPYx4b2abOPy1RCjBvIl6ki
BjcYp4+wrxrCFMsGwyjTfQ4DJtJ1Rpl2MrIytxTRFXbUSDDs0jINaiQU8czguFeqF6GnnUe4ce6Q
BvT3t/rlwUSuutjFFTZrLOOf32mfz4Mx5kZ5tUv023PDxMQuK8XxRfIzrFCU/f3lvmygiybbYO6B
5kLhaPZpHbCbDn96YBbXyRxVJOXoVki3Sr95BvVlg/zz+7c0JDT0bRgEoMT9tLgPOuGEjUija4VY
LcJ6KV5UhQgeIhPDKiqOhoZaLZig4uka7GDIztnKllL1ZuyMky8H9rnw7WQN1MRnCIPx10iG25II
yUOi0FMw5mfNInkwr2PjZIeETXR4YNez+Gkh5JVC/82GXkRqBe3UmqawSMdbu9Lpdue25qT42UyJ
cNak1aS9lPjFxc5yl6AtLsA8axu8ds1dR3fUBxF1N5te6gv7gqxg0tvibFbtBKfzm+Pp18pJWBoy
xAUaQBmrfXYENhH2v44c2esMU9QJLEbCvQx40MSm5wAexhkYt/6+65Izi/k9BJthBUT1lwyxDsSL
p45a/wR70Zlr+gA19PQ1Zi/tm11bfO7EYyxChiSQ03AOsyju/3zwK5EHULXy6KoPEuC7oVdPCghg
L+hbsZraxeftk3RZESfEgBzpadttmwr6sq+1BB7QCDgH+UtWptkeL/QxM/t2l2jdJkqb5qhJwaEl
f3f795v+y57LLYgTAJclcgwIUp+KdZXkAynUh35RdNkblZuCoBexCmSk69aS4JlaxI/956/JAqlw
3jARGf3+Hv+xzw9CR6Fr9fVFxO3POW1+ZWH6lPrJLsNcXcCKiyQ5/OYoDsfoy3PHeZ8XW7R09rKi
/Hl1ElUlpTNtx0seucQgGdqViCycOY85sPsaLJXyrGdQEA5ttc8MNDtoMyMA+ORtAWAfSLWIIoKi
8PNMsPjxZERWQ6KkWDVQFUxYgwHpKaV4MyFU5m8GCVqFeqhp+OH9WUIGYOyl2jbOV1N2EeNtj7qn
TAizPrfwnSdAkdSaFEKPIPidvnzIlLeh8hrGd52+0+y1HX4g+01DOoPGxqejnmkPRrG1nnLDHfJn
VT2Qh4VJF5VUc9Ytj+TX1YDghzGp4UHmtUEXduOHVF4SuuNZBbhhl5g3mnEy6wef/p3xpKWaZyWn
gDdcXyZ6ZgSrBw7MdVW/nUp3slbSC6suA69I3/nm2lxkpvxRXpJjrmA7Rwi5UcpvluWvu4BNAWph
lKHtzhnt03qZykRfdIZghVRVlBMjzU0/ug2Q1RZD/98my//Vq8Ia/G9uk+VJsNkNbF75020S6Vkm
R5U2XDptPYBEBH49nxpSXVK5cnRCQVIaBfqzacGXvvG5iIV/DdvnEIqG+qJqvxTt1zjQ4irPQfkr
lQCcrioSaJKnudugeeuKgy8zg3lQrIdpgUTET0EvnBYsvk3Ac8SYDO5x6zPRQFRBLsyK1Ai/uwzh
TSE2gfUM/BVw9btoaiIk6F9whZouchQDrGe1ME+fbLA6Yb3ScfMMhu5MOX11Oilj0+76UPLUIXcm
2BxkLg7kcmrDEi7gFmRQTD3yCGZpdoGfAZx6O9GTlEnKYf5HDAEU41+K/h5JmK+Vs/08UkzV+L4k
hPw53YLguSqyTc9bn+hn1/yuwMI0EOwQGo+oYlZyBEcPJmacMODuX/RXrAMDvfh6FT/2iJVSR1h3
dXmJk3eN4XEioK+OOytMV3Zwbwd3Uf1SGBeyEvPwGaM7sSyVTaWLoQihWxZffN6MZu/sYtOVL8in
kDGP8DRQT3DHdhsQkBa6dDrR1c4Cq/BYsOc5SwCXTerRMkfrHsSHch1Dlwm4oiHuSo4Cp4LmmLzh
0OvKO+mOqWD/ph7IeqE/H22K3NFqb2BFaFdgKBr6NajXhFug5GOTJPPYehvEo2R7ReAxC4LA2w9u
l3gEFBF7ZRCxF29T0H3UxqDGkDEOr3ZDS3IHGr4CrVWvh8WNBzRjlCBNLP95nE5tjQgdf1wzPoEv
ZB730hUvI3NcVLhD6JqPw/tsEljhddYGcyED2lqAO4Nu6+SANtvnwNql86vZ/5i5MwGm9BbHjWVW
TUhvwjrGfcJU1N4UHclGrjUe0MOzFPILCkMtXROUUcmOmmwkTS1FOHDMiJUobw2EInnzlizz5HFF
Bleu3Gm8eal875W7Pr364zVm2NjopDIdrHpnsKMXCWHDN7l/qyrE4m3CbK8FGz8+Jt0+TvdVt5T3
0KdQR+bzSckPhgLoaZ3pl2l4wsin9g9dus52XXGarM2orcvovk6wBl6U7twx+PefQI2v5nFHUIFt
HRGyZ/oWUIjNiBQZ1N5gIFl802jSlt3+z3MetmC2uUUFB2DysxAOGEVbRO3UXwiklCK0pWkMxyNv
p/WkyNc4TofdXBnDSQNrv3A9jvkoiFHHRL8JAbzBnBH0hcGu8yCgmKsSjr9mr8L+NTJ0DJnPCAWs
TX9vxfk9WcjMb0XhpSQcD8UiBMsRawGxGzcV2dUrvS/ldd+wTaW2DF0jfLJbVQGdkFWoZXt8J5Zn
VK0TpQZ6z7nYEIIivvlKvpafnIlwHC51IJxZkJt/bsFSqTexEkrpVfjycAaK5QLucYXm96u5hwyp
EAghW8Hb2DWg0+Wg+676/nJNeAOLP3DxPi7V96fmld4pcFh1Pb1SvGnHoDzTDZjWZat9kAtEQGXb
AeuraQ7XE8SQPJlB1dvMnEpu9L+fgb4Uics7If1CMP6xTUQ/f34Vw5yGdhr3kGpSKCz6zN49UXEV
HHU3hrjVbdb1v7/i1+Pp8pKGKjMwlnXKv08FeJ6paTMLjdZnM7SuVRAv2ibmT7W0rTPZfBgnOrEz
avJZLYjCnq/VJ3LJ71U2w31lAXVojOwhEMBNiB6tOQLlvdPWZNGIX+bIpoX7efzmW/qt6vrjIYJI
qVqcTjn0o0n7fKSOZj9KpqhKkMFxfxC/FW76URbEJXa9qwxR65XAGlcioFwyUOvGdhacWyQWAePG
Lk/7tRbYymaS5W4jALXpVVM4AOoU0pAbY63nAEEsYBUrliHEGDCiN41SGtupQHUVhtHPKTeb46Rk
m4G42m8+3XJy+fzhsGRySXQNG4f56ajRTOXoF9qcXAWmitVgNfeTHG+/uepfzjN8g/98kU9X3Q/0
RIjER0jTyAw6IGmvI6WG5bX8TbNw/JnENBtGSis2NSLPaGxwYad8TEFqmnK9Tqm4lUGcRgt/0NAj
+WLq5MhIGdw5BvJDIBenMrxLmaFh7pOsbakF2BJKyVyT5UIH4ruj/NeneGmmC7pYlrpIFj89xWW0
pJCGs3QhBoyTixnOXiX3NAcs4PRhSdFicC7ogqM+Lu3dIKix1VoGAq3B+uYS/m7hf7qGTC4MxJLL
CIMq9c/nuLU1f6JMki4QvTd6q/abioQ9T5o1MCcCk4Iop/WMKo9YHUcok3qyo5ZDAj4JLyAdbUUs
WL+JAaX//br/2zemLIgHQA+yCqTizzeWl0Mep3UtXSqbwOg2GC7qTGooGdcuaxvm37x96Ym7HX2u
YRZKB5k+gmMuOK9eGhtHlcJrkY3Pf39b/2YRoopn1ePq6Rhb7E/1Zt31UTwFZXBNfSu/nalnDbXb
gOoeDnPu7wzfrt0SCpQzaqPsaPwUAZClcQDF58USSKCjypRUk+HZL4RRzgrGR26H05rkU9kZ8UX8
fsP/EXXl/40ZfCp/5de2/vWrvflR/n8ADl6UTf87VuX/dE1bRz/+oKnwf/hvVLD5L4DT9Dhsxtgc
bVhz/i9Lxf4Xg8TleYBvIFM9EYjxP6Rgzf6XTGdE+b3fMd1Ybsj/YakY/6IjLoPqwOAJPJ4O/H/A
UhEQTP5YWBEwo8tig2eSwevxj+X3/9FgiIOoDTl+kqVg9/6+6WBAppM3DuazHyDLVk0Q73WzkdWN
WoIAHbWWw+irCZzLIU8WVRv7zL2tTx1iSClEShOjV6cSJ0iG0/X9JHA+hqG+8XFU25kaYKDXDQTl
kC1SMa6j6L4BJuoqGhWXwpSRkpWwY4bdLQ2FoN/RJaLV+tyi8T+q9ltdd/tJWKs8RGyjjXXiak3k
FkHiRuY+CU+is3cjmc4rIcRNjva6TaiGmQaBc5OUZkWkkpNKlAuEpjqpjA3bSFKHUDUOx6JygL04
kwn9tSZg2F7Vs+RmSbyX0+llVPDLxXWyqbBDVOzhy+6vNf5zD8VOJGBfx7gjOp1UbLRKv5O69kr5
2rZUZpH1DDlWw9jcqS9d/l6S/paPT9AXhDuRt7017cztG9oejdHs605+qNJskzfDA2DUn3NISzex
kwe8G2KyQHuR6mMl7TGlhFJjxJsS3l1MhFsTfRINrHWnJcF+ELh27DjcUqCroO6HMB8fzUrFJAP3
6mRWNZ9Tt5wOv+xYjKc6DuGwKRlh35TBc2yGd1UM6TGUt6SRbCqRHeXxNexjGx6tLT8WpVXdK1g1
bmS/eGzp20l1+xrwQdk9nxW6oLQBXoRWIvOjwVNfY+zPWUNjCHdRyjraBq4RaCkCsWKbFsIz7TdY
uIiM5sOS/OqW0A2bedjrKHXcZAJnQgHaW1X0WHeNUw1ZBv5FrjkGF2eilh4HLa7e5qobfoFuI9Jo
pY/TjxpVduBb5y5Oz7UgyKS6YwMA7UmdlfoQHcYANGBJgnZpovY1s/ko5nQFGvaeJmvzOHaM9FOm
xGOWZ1uSzOI1+JWcninh3BBzNqOqkBaruiZHPD1/0LGuD8pNNKd3wqAlTfylkxEaSS4tGgn71qd8
9rPApRGxzWL9jsSDx6LgK51Io032REusmiQlF9XY0FXf+UQjG8FNaXDk5NiY0TcKtS1JN24gLe3Z
7MHi5tbN95iMkwJvlpmdmgzmsIpsUD/ooluDKD4s3hfbbu4FhpgoJX/wQFDygygP/OgNEZudJ3rN
NfrXOXuzmztDi/dq2Lkj7QG7JDJkpJl3sPFxjx0OHV+ZDoPUvim+uZJH0lO18M7H4OWrIPEqaui6
ge6GL2OSGoc0godqks/1HJMTYd3Ks0aHnd2ejGJogQu0ybHMPTEy6dFGxV/Z5X1lBHclCdVjujP9
nk6ArmyzpiC2eLTwE8U0bwgm7ValiveokT5GaJ4H3YrPSlLfqFX3MUTRa0Y6PTxLHF7BbG7CkLjB
Hss3jdRVJ0U09WJ9+qnMVfA846i7G9Ii36R+3roy6wbhWsp9qPX9fh6t5pTNdreuK0S6EBR4tGpo
xrGEwCa367No9CuDiktigUq0a4ID4vwjmSf9kThM+ltdQLcABDfAZn4ec9AI16e5kDGy1ptwH8jN
lmYT4W4y2kzYJ2bzOvcWpJnMKPHkvilpvU399lBP0pVRQuyY8YtGYEIc5K03Wn2wztOmcyRrgs3T
WYOrSVpIsq8XVD/8kW5tkZtO0YtTrn4MJLgNsTE+d9qhmGcnLbv+yVIZUvdGAOrdH8g70BWJnk89
2dN2TNDJ+hZnHLNm4prN8issOvOo1Eybw9wqvKhpW89MmJE2ObdpZSH1TRodb1B1SmKUFXGgoZn0
l0QaOESZsO5DpZYpP6SGnWKWf/aVRdBGkWoOcYCTZ+imV1VPwqyeYzPVAXQ819meMBPrUkXvqMJ4
nlPTSaqYvNE7EW97Hg4orzR3JfMUyXuNGqWzN636s6g5zfFolKyQ1YEI6V0W9K9GTGfJt/xtim0R
R/I64TYsce7P6o8IN2gIylyNgBsgzkgAKvqT7BSjdpNi1Bh95qKmEm7k6RkxmgPk9UUGBmxWNP2a
TEs2NASY9JgFAUjWcFF8y4uH+kjG/LGk7xbqxpXiLcD4kYJtxKZ6a5bRa0PaJDls49Hi4/VoVPv6
Goljo0MaAMkA80We3dm6s7TgJYsiN6Ax6UeW2zHs0K4V62sl6B3KwasWN65AsiG1BFZg+xts+2TT
0bGKXVMfm+DZb6tXqeGhrvY9/Fkd/epvXLxikjuYuiGo1EQKbqseHkIh3ehj+hKZI0TDh4zgajJj
JqiS08FSbNpneM68XDaBHpDsgZ82XYd2a94aZYC0l2jBECneaib9b9UM/VEakjvBa++0GftNFgT4
l7GSZeYt5cbGDMkkCEJgtRYUXa7yZL/TDlsHlXAtq7agbbYBnM90w8H4QF7VrhO0pEoOGiA5HL3o
+x0JmXh1U8xuQAVfCqm494f8TUvLw1hjPB4y381icP3cwdJsrGk79QTSQplOrHeycLFVBNp7awA+
U+gdDwHcaJ78VdCIeUXktwFIXZEOvqQB2dK5VWwyQ2XMClL6MhoSC944q16Gs0Eb0mclgI0Klpdn
Efc9VsIZaD8fRu7vK+ALBbEfpGtFa6hTXmzWz7qa3UuKfwe7QFlXLbrlih5iH1UTVsQU7DtLVdjO
CB1tFMA2TSz1UBpYV8ZNh71iMW3HRvfYGv3OzAhsD8uqW80RvUVZcDKZCy+xlENR5Kcu3oHbAsYw
CHlTmXw71UQXjAh7s9+mCUpmbThEpOVY/KkqbhiJvnvS+Os4hWKUkSE6RqeiRussS796iDWlTfL7
FN0pGaQfNSNfuzsJY7xIIZgm1c/o9jMV6EBqVO2LLH9kmbrpig9qvD0EbiX4EegQCdR8NwCXHSW4
T5SISVuzIhxLmSz3/CYsb3rr1ReE02OzLJekZifKvKHc69NTbufUtdM2iQkKZZUl02miZSbZj+qU
ONbwo8EPrtfjWiS3BPs4/Rg4XE6uneaOsn4fp7qTFwQ/KbTLg+w1Xg54Ld69pzoFJuPrTqFaKwtT
h26N01YM1hLJaB5IVnNMHECy1F3jwTK8CE5O4ccfMkHhITayQBuOUbG4aev+Ng53aHkOYzrhkM3k
W8YWbtRpPwHm4w+TmSjFxVZppTXaNFbdclsC5HdEGbmVDqLaKu6MRHB8G9/ystoOM9bdupccZud7
ERkQhZmwyPO4hiPxYMWN11rVBVuuYGJHPtxdF32YMp0IXL/4bPdNKPbqnJ+hNkbwH7AU1G3COt89
VgENAqP1/AgOrlr7Xq6TphvZj1pf73AW1rdSGmFuanzFaRIWTk2HbzONPnV6n40G0QwV0JtiNXIt
Yquw1kh5VmCSceMDNgTTk6ofhj8/YMfAR6ZqDqxy82LHKmLdaaCoiMW5qEaLkFwyM+s3w5Jb114a
Z8wKD1EsXdLcfh0nBiKKdBK1cmqnZDcU70Rsu8T+IRUINTTyuJAEu22jx9dufsgZOtg1X2jR7NTE
dsNZqGjWrBs5bfZKXT+22ryN7OlJD4fHxBQ3aaQc2CecgRiQuJAPyAYB0uD7LYqtkJBeK3N3GJtK
OKWGA6AHBCAZNI1yoa3DEK+xSETplXF4qAzZKzWCv2aDrOAa40fR3QM629pS4lLq3E985dKQuQh+
CKwmU7fPBTki7WIb69sHVAqcdTs59IZ43sQachxy8dwybn80EVXA0Mk/ObrWL8yfiMyCM39L2IXG
4tHnm6hRATZ1yKNdKQCwbChk1DkSAO+VJFXArMtoS0DMpiqxX1iyqu/SGD1g619TYw7O6SjBc2jq
8qGea1bcsMgG80Q4CSG/5GytDIV2udbnmWvri/JB1jhLb4jB5XcMyzVye2122FBY+kovzKWn0Sr8
s0RiXN0z2k/ndlxPGJvmWi23Zqffj5J0a1l45rhzuCPLYrTWtTQoIIsN+L35vC0sCr8CAoBlhtJT
iODBiXPTfyVK6RzLkIcYm2PDFMmJPOJ5LQaGK2nSgkRPsFqhTPDKotgntn8xa3UhM5W3YVTA2cvz
c02oidPn71Gse2ndCtfQSiA5EYmscQZBwojjcxQHzbuizw3KTYtRnKw4Q8TRrVLV2RlMbKcWccbg
OlCkG03KySDCBBh19tFo2chqHOLWKEt7vdfuhQRZDKkxFjwqLT3PXXMUP3rRqOsi76ptpAGfHyom
lDNNZcYatbrj/LMpFWZpJBQyQUQk0dizxUVal3mtoGs5tVWyi8z6rpHtU8bxL4zIWU36dxNz5QD+
ZWVgDjFn8YuE9GM+M9nuKs6aPCwCPbfIOD22ikT1V0QGCv88PHGOh/JIsbtpWy6bP+eGU+pZs55q
VTiKPmXURM1rWYvnoVYuaolvpDGPBWKAVs1P4yJlS6KPSrNearnbDrb5kUcxxuTkV41tkHzqHwBW
tiL7admPwaA8qkpzrVPtXh9xSflT+FMyCeCom9cia15MqYOawKeXNHGC05wibjV+lAGPgowpwA45
Mo/trhGlq2ILiqL3jCL+EIIkci0fXmffE5+uNzpexi5ZFdAPZnK/1Libn2oZpEQhIc6vsLHHVnmL
KW3GpH8nyjEkSPO1VLChB9BYme63J9KDDGbddAuNrrmRdEm/FU0K2cAq1jaFwlzIDOQx36fJXowl
GW7dGz4OrEv5XLLIGKNbpTaLHl2LsSXwOXhKczqKORQ4vbktReICqIBqMb8vQ26VjdcJa4JzK0ij
FXMJRLwc2qYBM4Tsymm8oSq/pCVR1UTc0M+YfgxYELu5kY6mFXxEHHOUIMZW0Z9zuX+3W6NyC434
jBkzVTrnz9ZsrmETlA7jGA7tRA3X1nMdI5UCZAF7pFxA12bgmMINYuUVRdE5Cv0tASUrddlIhFF5
KXxXD/0qxSo2JDHvU83e1A3i41HZE/V4kBmpy2n3oItMgolqbvzRBIGlQOkBs4BTw4xUR+coydSE
CbcxbesWW3BAh6hTxdMMmhcDBe0NBQOMzxwK2WLYGRylzB8a5L4M7FMXsRO25a5TaWmMvsR4vEsq
DI//xd55LDeOpun6ViZ6jwp4s5hZwNKIpFzKbRBSpgTvPa7+PMjqM1Op6pOa3p/qii5JJAEC+O37
vSa/iliiLmMoYVgXn7WESo0iPOCXPsJtrhtm3BSSRsyyFfC0Hq6MaolZis77MV86dq1p3z+yIsKy
opG/q8x1vbBSZWHpZ8boI8Qx0s7jMsEPUepZwvphSc6TsS1OtkzziVK8OVPAjuBtT+Qj3aTdiC+d
2N4pTY2RO7W2p76WDxOCEcQEkmb3Y1w6Q4ovkI4ed/6Rzgjxiv4+TiDIJMp7hasXIyaE8EiphRof
gnb5FoX6BFkmKgCaGmZeFa6LCJWC9hQhRsciLxU68bYJS1I0ut5Jxe6uXHiCK53E6ydhtmeFKMWK
ROayc/A8yG3efMl58gKM1KlqTrGITqXQq0DsTaIhsUxw1X6752uO1x9FhaTz4jx+CHHpMImCsYdJ
0640wJzzSNegYMIiI12e6tzct/Wi+qWK35tWT+pB76rbdsiSq2GZF0wESUaF+BIUPQntCpNyNmPM
opVpdt+0desWyyhipRlnrgAuTq9C/JsU8/eigosi1f11Oiy+saEUpaGyE9lNveGG4+hLhRiRFxwB
lydbVG8/RvqZQT57NGWAvZS9AOP187AR06KJ9UuvF0GrJbE95LD4Bq2bvy1FsrwSMht9kGQShMO5
KQTkuNF3RSayKaqV0B4yjVwv+CYjg+khr7H+FPTDmD9oEvtoRLtRTV65OWh3OOHDkph3Ga7/wajs
u1n9UBKwj2xBiK0lN3NV+kq6+mMYsSGzmvUUD/WjgC9JIbS3E53YHpv4thMJto9C7aOP22Bboyj6
5IXiVZweBbJoKl11VK0LpDa/N5XvCl4meZLjl6PcWuW4uEWjYIE6/ZCnhlm0qfZji/e0UeQ7eQ1v
U7U5NbIUECTALDTy17Gn6RMuzCIB7VZbiKfCsGZfjEbkjY2SwFx77tL5Su6hSt42mOlFk+YX9Spd
AKZ0DSPmLA/qFKtMw2ikl7XDs75LtdIbxdStG9IkuvmUhBg43CWrgSppBZNrlacFSbf2JIPLgenN
kMvMMT0ns+AgqWMrHAuuUIae2nQja5H1CdDjgLnHTpKAQKg4E8/D9JdLbAak5m4MiaZVE+1ZEAl/
KDM9s3VW6AD1tpmZt8hU7LTXX5ZZ65m4LU+HG4qKHN+tKW2OqXbfRYarMZj1zLHDFtQeJcccv0Vq
cYcoAQHqqF1G4oIGBB4xGUQOirt9xLZnwZ9fnsYFPpH5OIcp1KQQd0tBLdhKk9EjjI1NMaoTLmRk
itDWzBpTmK1Opc0BC3CUWmhrjZXxaA0JCROjeXqKo5tCeKl6mdSVDowk+tg6mD7Wjlg2gdCKT33O
WNxNGXD9cp6iu9kwD52h7fUYA1rShNIxGK3HjPYzh+LNUFQvGbZRzjiGnlzne+gRdOqeZFdIUMt9
ikqoQrY6ce/TuT+Noxo04jZAYzkzf5+l/KWzsFINn3SAiWH0p8V8T9nlCACg2VC4xUrYwSIGujEc
srn344K4HS+T7+L5XS5ec/NpQWVHMmFvFkerHT2JLEE9e+6Sb6AaIqHHJPF5orribDGduxyb1Y5t
gySdVcRT2YgRglZ2xyL6qCtmFgmP3nC2SZ8PTLhl4QIHJyZUW1RzJ242wpMJRy1FUhs/Gnrms9Hl
zqnRQY5fYlnZl3mxF8brXAJFzvRh1xYqYVWZ3Wj6NYImU3nNB/SSS+wRFYhvCZv6VhWCQR7hQbXZ
pUsyiG5s09NS8SQ9d2eldUv81/AVGW70dXqDcvCjkpgJ566+zk0Z8Ea91grxamXUa0qMOs2V4kQR
l4dWlB9rCQea5rEZzyWVkHB6kFAT1tHHTD2h2bTmj+V0mfAosYqHapm5ueig9bW4XoWBBG613Avz
bTZSjpg7PdDnHudU86Am4xWpboDCkTsqT8na75N6us/ll3zCvXM0blG+BClkSH2jhYXHSHtWE3NX
1iN8O8v4hhgHr4Epvyq7NEia/Fj1lxDX+XsJclsmCLsGj04JbknRWS4RO0kaHmWFWvQsBIoMv0uL
vJXCK0V6Jn6SyUu8gQxnFUImwttJvS8R4JmyjLlq4kX9yyAfFgDffi/g0mm0PflzuIGKB+o8uA6w
l1KlY1GfVuhoKQBlfMjMfZeseyGCOzUwxXsZi8XEK8uHfL3kOrlM4ovANJ5e1dVhjoxdyhoinu/V
MT1NiQf9kkmEDClKZjjMJFkEiQ7jYJrMtjVUhYrwqx+hMrtWOpOJjbpyfjTVLZ2zwwmvO4ExV9MG
Pa9n4qv9coJaX0bXsiV7uaQEqYLRTXJumxPB8E4Oc8lJVZZKoGuJObqqJmP5p10wabPCR6YAOzRK
PNuOWnnU8pMuPmALUPXARYhLJbuq3+fyQekofHnIFXypNm6bgrdK1SlMgETkfJePui+sGQZMwkMr
4SWRUOwg74p0I9kz12CplV0FlxZPFQo851am3UZBY03PSorq1V3QkQOxwNwkPAwiFoYDQMS9wsCS
MEzheGutrjpLb9Jq3sUGrjBtcY2bqEyxghKIqdkotY+CjP1yVBQUAtXiNObY1saW8UjctOJV67DL
2IKxhCKBBcqfpNtUC9xOSomtYoEZn2GOEAdYiIYXy0l2P8YQGoGZELaCi2jxPgxzCadts9irCxaF
fX5VS4C2BAJ2a1+h4KovfRy+Tnr1osDnXPvhUVPN5jEd8/JgyZiPRFJWnxarfc7mp1Vc4WN13fcq
T67aYnWUAU9jSMXJUHtQSHpMPwrhkoXIaAHJrYWMHENgFCZEeUGzwCUvL0LZsBNWkQpXyTdVFYE4
dqo6CLsZiZ+MV8pC1XaDfO8z9hfNCkOwIJutgNFY1FdLw4K/9ArrYZEeMGNQ4P2xRMdmEZkv7XNR
cj+UrwplvJa675Mi7JOq3cuwdPsEyygLg4nrkGwe02g9Y11YyzR+C5KMnhY98YJdV/gkT8dSuwPl
PreFwvq7Xx1ZI9RUEwGhuqaHq4W7g9Arz5Y2ubn1bI71Va0rrlVTZWtCgjMak6Gk2Kf5ehIJWyij
N3ItMakAp0S+h9tCiGt0Y5Rn8AIFLKqenUwdr0aRL9mJiVNO2q7QuuxShm32rK9QgrNFvqZv9Ygl
e9NbYyymCTMQntln050MqkDd8JytJW4vq69Ad42KGFMcPXkPO2wccvlkjdF6SGZCpEg2bTqciUkA
30WmULtpSktuJNBp4FBXWIzdaAgWheWMCm8rvFWCdS5X6riCqJ7zzDKPJuZw9+OqvuoiPby0SOIB
HZqt9mPoGyzTQgLisqin7AXibwFPOgSee8I831hWKr72mqDvunUwDzpbFGPt8U58XSi125YqzUBF
QCzRqBd7UoxO3aAgHTdgE5VhNIMJxs2NoIW368DuY9Dib5YcKQ5IZO3EYS3Sn7polxaSclNgK2Mp
ZCQllwlVDUW7CdJ7orxaMcmBSxyhKaf8cWkYj2yzX6ZdJauU0SMxCR/ZGFo0IWslkivqA3OyhEPR
DORh6UuUYW+Tw5wirKg25kckvujUyX331PZxmswdaopXC716hubbVlT5IRJXtmCyT0TUxuS86GOz
p0Lsk7zutx05kLJ41Vvi2YgR2aeCblfyjGvGCklosOKrGQGZS0IkEZC0pGtDX44E3+PLnpdRtC8z
tLNibcDOG9M8f5SHWkXAB0oSdJ0qx0iAU2Ngm6TIAuNJdJ9kQ03OXRcDXmYx53VTXMsnHZ+kGs9L
QdF0jyqOchxUrgnNzQJG22f4UxKIp/lhWFdBJ5a3yN7K2wr7ABsLB+NSR3ITKGWK0aKeyN+Mrj5l
U6F4bDXRzxoT1k01extIqFjHVEAVWDb3dw2oiweivzkTijGcn0Xvd8qaU6se5gI3S11OUOyPDTVy
8nAlv5bZG5PBgA+RIt1lYf2dJEspO5ehrAA2RJXyPBVG8zFuIG8kSxPKfZCmPGvajzXB3dOK1uGd
PghnMFSGC/nQ+Lsg//SWgvhQqxaaU8HnYDIsI9uqVeAQVGNUcgwk3M4oZf4Y66UjEzeXr1vdeBgt
IDK1xi8c8oYfD6XyTMmdwnRVD5dBxgUWpRGjRwkFW6xJJ9XWxHqKsph1bt5PL+Savcdlo/a7Up+0
q6ablFfS2qpjBN/hvS7TqSAAlJW9KME5mQTEzn1R2tbagLTpMZGhdP3dBBnzShcAnapwx7PAsIn9
xqFs2vd+lOqLZiHnbShHMt/OhlMzNYH1CKPKum4S97HAukzspuEs5Yv2NJYWPhxS11kfYjIrSKZF
YQzkvPWBPSayZtJqcWN2NEEdC+C+Ydx0ho0ldss+OF/y91Y1MtSOYX07lnNHAQW782RaX/qwLHyx
WPN3K62S1u0AiyjFjjWk8SIpiVEbIsMWiOp2iCm3eMiYOyijmbEwILnYaib5WSoH+dKIofzcs6/Z
19km2pnWJpBbTT4X7B9Y4dSsqKoFOxRMVyUJvgwUawDwkPpnHjY6/VqqrtLUAh6cYjOoGxK8VLSp
PLeWgkqY4aJboh0zCWChKarmj1obC4+Ktti6OuyWi1iV1lveClKQroKBkVqrnUIsvH2R9cEBhJpF
FHPppYNM92iM8+LIyI+uO2lBapmPJWBlrenHtlWss5kphjvWPUwYhS2FYglgOnODizvj//iWT5HW
En4rsGcJc9HB8wkj2LYz1atFjnB+6iMUgvVmqhlalHPZgC1ulQgVuSJIzEhr7LsTlBCsQ6pqia4H
AGBvUKXxOtNnrq83BarSkjH5+KzEJ02iGhwpBHjQlTdJqNwHmRJhbSnU4qMZhitBGEUy79QiN1/G
rMdQVsyKFTGQmAi3cgbtxzCEH2JYzMAMS/ijaFXZLhCXu5oiSV4CnaoEogitsxWBmrQ5OaJ9apg8
FoRFUqddz2FDsDdFzGQLkyXNCK9GdoqVIT1CCVSuAXisFl5RnUtnPcsGgcikEO0jaL+DVengCYKZ
SvRZuboC2wD/TrXRNVQUIDIqf2VJzRsDn9pgDidy/1qsICqCNJ3I0I2dWbX9bZjPyU3N/qKRDawA
WEhC+pjCj6Rul4mw1sg81VVyPVv1EsRZ6UglqW+DoVDIDVdQ4lqWHUTl0dOUGeqBgNbHqSobyP7l
fC3LWK2Nqax4XBZaOyUMd4BI/bHJQulpGwp9zWIPJdfoWiZx5CHQJm6jTNaCpSXlc5wTWpHaintV
rZZ7fdBBXeZC8kwFEk0CPnEjtvJwA1JVC5Tel2RTZ42W7sZT2hp2KqgaUp+++BZTSQhNrKK2ALJj
mC39wZy6hh5B/NFsSua7muDIkWpm7yMQjiFes7hrGnXLd2GZ/yOd4uUEIPdWDVTMO/zYrHWkktxn
wDH5TDqBUVlsn9KO5X2fFeo+bjNxp88yTXhSgsWCOdNZJsan5Dp1ptE4lUigJfvsm5pU5RNFS7wM
m3k5KQsZq0KPPFpM29K1TEu/ncNSP8nmNFyWUZt3BSGBDybOHtCSMUtEkTLNw1mhStIgGhND1jtj
dk3yWOLHGxrby/HtUrTKZeHZkompCQr2jjK2gvH8QNp6foOTNZ69qhE+VsKCl4WUPUmgC05BzKa7
znO1a6vCt0Z18qURRnXIqvGbpQ1PliyaHolKgKPVkg8P5qTEBm5ekU52r94DJ61GTzJng+uLNmfy
KU2RKUVRhUxDL6gj5VQlTJVC5UqB9EKoGrSsAhSISvJxzibl3DV667QZKp6KAlNXTfNbGCobaXaG
ezHpAxC6LHlz3SIf6amks2NYQtmrZ2xGGwEX2aItcFMYS6zTjSkvXRYMSGwaFiJl1hGwPoz7AjSP
/GWo+YAvL3KEEwUDtg5pyGIP4kaVlb1KJY8ulCEWKAVqU1wEN/5FM0+Y7ERwTvqmCN/LSDKvFmC/
Bm6NS2YkTJ40d0WrgkwuTuKBBprtLHky3ooMey+RouQFEofCiVojyNdYp8ojyZh0yzHXXaGd7IcW
BCaa9b04jRSBZiVi67z04YXWxr486ZocrlOY3PYQG1limmOFSElOdj3rDxQmk/mY5223a2DWLbaZ
4DbFPCYZo9t1cqzbwILzRc4GGNsCLLazIeZg6xPSyVQOUyifA9m+qtGljzV7BDhfDdKvWormj6lo
kouar7pT6YgkMU2eO1ALaz7Af6WiE3O8hPUxupcr06yb60xdwrduNrh1lT6IlyUXmh9LX60fWU4G
iLWKS0ZAiUClQBm3CuwcvcDA0C5Y2oy+DAB1kMcxwaTR0uIbYSlLb42k/jgNwORT3Eu7dR67Z3I5
IzeyNFbTSl7fWkOTnMCw0PNPBLXF8fycs3+gJ1YCgGEPyeN+COf1I8/S4mSFmD1W+WoVtiwLCZs9
Q3QGEebfWhGovSxAFviuw47Fxwgv67WBx1pMZKLMkbWb001YxpS0181SOsgGM3w2zdjKdXWJgntZ
LnMFnadNjNuQ+qQ/G0r6jJEYKcEa29bjIAz4dM26h2R5fWnCub7vegt6VlpRcjXm/kHsaFT2nIgt
AF1vHAmlh6A43Sh69AQCDxlBXNpz3qRK0JfycJnFkPp0khnWt5ZMsl2l5zi6FFLjCdXQ3SjCNjHM
Y84sZBSMpD0aeLs1S+hL62Ke1xLSFX1GuIoVSX1rI25mrGy2VlHUUGYvgfFMSkN2GK3TzZqmOFWP
Our6qNbT0plRKHmZlkqPDCYoQ5tmT1nYslWgBSw7hcUvkzk9hUtKHwmjlL6ANGt6xRnNujGjUx5S
+oiPFubqBZo5HaHDj4IAp7AJr5psDcCzbUNH1ESs3Oob0jabr8KxIb9vVYeSgssRWZgtoyVEDQ+l
tjiqZUK6YGtpbCfDdabTm0rUUgcKjR0LFO07NQn1mZkjDOAqYvU7VYb23WqE8GEoSnJpATKonlOi
nxFSiQIL+1R3jVpSVTfPyWcW1Qb7bDMOCgkvxoyAJuC/wTFXKbo2lQP+Zrs2BF6v24nicdWu5PUA
3icRsgBRJSaC2MCBIGwhW69Cc3gQKl5RYs4mg+Rry/u/T/+/rwr+/czoR1L8vaqXFvZW/1//O4VA
8F6dX4v37vOhNjHCfx+r+6+fL0fvlfvav/7yi1f2CAZvhvd2uX3vqML8X5b89s7/7Yv/8f7zKF+E
rsrKb9UB90OZdL+qA35+4p/yAOkPpNOYkZKsBqVfNRC//akPMP7QEN8TOChuLmOKgVqmZDUV/+c/
FF6CnsUmjlWYjiCKz/xTHqCIf2y6bxIb0O3roqLJ/448YNM7/Y9gx8CRRcF4DRUCMgEZJ9NP4iEq
jOuMgp+AAEksXnLWL4dVTSDOoCi7m4St7NCu87VRitORmb77QpezyW5+PT2iCBHCNKAdCpjPQXzq
ovRNkqtEhDW6dK7AZN9gCcx3vRG3X+ik/nYqFR8lZI74O+iQtcVPUptCCNW5m/DDZF+e388981WF
A4XbSLn1xVX97aaqqDrFbfUOlWaTZP0quGBDMrNvgjwpah2h8ZTqBcj9I+678apV/sop7/XRBJVZ
oth67yb0Efu/yFOu/7yF/4ER3nWVlH33n//4ZMzLg+UqRdocbDPkgihNfv0OXTKw0m+zgnXKCOVs
siaorFqZDyz610TFxqEhwq9d6pUy0JI/a5EKejEqWf2g5Gqf+kJjrD/0CWsir5xa8u1+/wU/iVL4
fsbWhjcbE2wvkMf8+v2SxcylVUcuURprd6qZWg5C0RRf2OT/1HX90sBUg1mXxqtSlLawhPv1NM2Q
1qSkMwVnQgk/Rofah3iaojQ3o5XFZ2OOkksxCF3mqGUxrQHbbwurCNiVP6CStjEyexmVRFOOuEc3
I/4lZgSW5w5Fimy5q4zJGTj0NvTnhr+uUXcuLINqmTH1Qhu04JWKv8QKBZImrdXvv7+Lm0T4r5cn
izrxW5ouYddF1Kb8SW+HKXMBXZVqtzxkma9nIM8N3c1mvzB5XY+L1u/P91OT/OmEpF3hBSFyQgXn
ql/vZ2Slw2RW+HFKsRioWp6xGdPdMRxgUGYvZtjeVaYWpA0Ut0p9nkT9IBLRU5p9UOrlKdpuYieM
XzR2BsPPd8HiHugqUJQomZ+VowbURE0YKUXGFOzvakYyrwiX97XLzCNeNzKKkC53fn8nPrdfqJ/I
ujjl1sPp7Z/6FzmUJRgCJBkrg3cdy2K2UfTHL+yR/tVZWPZwInwM5b9FNw6JZnbb2ho3iLp0lKlX
nFDv9C/u3786C7MAqlucwRT2JL8+1GVW9XAst7OMebSXoD64lWXkX/hX/YuzMMdhqolQTib7/VPT
aayyEGY2KmyImtdCVaYXqWnVH188Fnm78b+0UEPUOY1EUhhjPSu1Xy9mlmCUSKP2vbUGBnsRC71s
pyerVb/rEhRgMNfosYvmXNxFqirIoKGroXmRNLLFb6Y6n85Dr1RozpNEpXQtZkZFJqHWd7tOR6vp
zFSMmn2PAsEk9q/tCU+eOwzhkw4lw00xzlQ9cdbBAiKSsc86q0OzYMAfalD4lEWUVjh8YYrVEbIu
ykZtjIrKiEv1gkxlBAnOa7FwwyGGPpC1lhVQ+yVldeSBQGoqNDxe2iid33r23vix9hN+PdDWU/Ju
unqKLvUYKbt5aef8UdCUxXD6yoCnmMcFmQgUEFbxW4j4Tg5GgK/Vmyyp/Q7tlpCvllIWVPce7cTO
SHIEzRlUZ5J+FhFEpDFgDLp9JQOhtGO3FH5Ta2YULOraPoqwFgp3gF7T+0VYazAJgTW8pcWo6hCu
NUk+MGYqye3zLlxOao3PkzvJM8CplrBhdNVQiu9NfR3IBtJiS/KFheBBW2IXODlNKpsAmv1AqEZY
tSolP6XBqLkCG5NQYuUDpi8jxFZR6lBoRyuA/Z6QTO4PKpV1b2ZQCQF0I/GlWooq8+pEHUKIoprQ
kAvRx4UbUbKKMN4s8t5bIKnc9PPMlJcwZ58XOaG0G3FLiWaqe5NCbrVQ+1/TdXyelxpy46SMW1xm
muFrwrf/1qLvOMq5qoJGLtCXORhRwMBZOuGWGfzpAJphvXhJFq6PGai+eJqrNO49iUQuzI2WufQX
tUABDEcUaEg2l81RqFWy/FoYu6b1pUymcq2lMVS3XhqEJ6m1KvCguikIH8rb4tlUxuItTIBdbdak
m53hT+cLA2VQepaqtXkW2cqZbmGytiUVzYTM3IlF82NEXbXZGCREDUgZRPao0VG3YZHT7as1LpEh
SFqJDVKzokYKVYFg19E0CsMZm5z9+qgULe45raagNQQwf9OqyhS8GJkk8QqFEJPBYbBBP9awVWFI
plN6mIQhe2sWZi1CyNinozNRyR+ZcVDLnAiRB+Neie2Qk1Tk7C1GgwWq3uR4zRSLIL+ZczbDIhIr
mAVtMWOAHIlFfy6auTT2tRKV7SElFnW81nIL5LYRJ2SjQLmh7ERNa2KImlJ9d43RMkJ/XOKNXFDW
SAk17ALIa11roT9riqnOQbkMq3E9oOR81oWmrq/DbonCbxLq1eQgLARrR4UM/X6oUXWghdyg7y6b
Zd1JphixV9QJ83M6dcjmsnEeMcWZDRCLzurKl8VK2JxDpKPKKoeG2XtAlhpV5CzUUl/tel336rFG
VtdUCzvaOKtV7HWytc8DRLgaYGckUeVsxdGA5g1XAj/oxaz3SdRl5dWqGRt9iDHTcky4gPhrDBEU
2Xm1DHxtqPMdm7obZVvOC0QJ6zCW57zLY/IE1ArboXkq1PVaNgcTBpvckPwBm18K1HnBc15P5/hR
yivYfjUFgx+J0huw6JWk8lAVMw8Ps5V6Uml1JAenJrJJbHPv+UrE6aYd6glQM4rYbZZ3ijvnDaxo
rEfotoCbgHJaqd8lSqvuBbO1JlcXc6zqawOGbRMaBcFeJcC4iyxoJDAoqS2IO2yXT/pmumajeoVR
LYt1eAdxiiseUSn/sKJBOgvqajQ4rVUYaKkmaluXwuewBlluEaumQFFsrsewX/U9NFWVPCuNrHpi
6pccU2a9a15bzVyOYiFhz6pWmQF3YozzB2kuAJFqRqtgTUrsamH7Kg3hDiYqPi0lzgGYWycHDVrc
OuOk5tWC1k1OvDKvUarTCqQlKnSypCsUMhUFrDIp94B1Y4VykxeNnG08cDDAqJjIMVsNmXqqTIGW
PCIT6hpeT7LwQV/onhbcX16ruoIzT2FIgXdXxDpddu7B8aS4rlC7mWEz2tMcoaSJM4HtYK1HFvFB
VjEgi60N7cVScakDERvNzq+w4kthVsd96QhRIVwvowDpXpwEQXRWzvldLSekRI1awUIRVtj7TpcU
rYi0gQokZHElekqZnEqcjWQc/zShajQcnHThEoUFnlTFsFR3IbVTSiZQh2g4+ZDcZ/1sfrPmOvwo
Bos4GEToVIvZTSEjUTBGKYM1pkbRmWOs7rVMKR4WVnDELUWdNrjwsXET15NQIThaoD6H7LBtT8MQ
diQd0Ayg8xj1tV7rEytGNKnf8jDePEHFwnxe+6a+0YS8/FZlHakQmRwTnimLco0NWgXFmlAqfVko
b1KOpZiS5vNOolSWBcu0tEKw3ZCzUhrVdIi7xhrd2IT1yvjSTN+LUS15ErrYZMyeAqobRnVYanWq
UfQtCGcERsdtpBiL0eScFsOILKHL2kE8yZimiPJbwLkEIxucXt66lZVsTxUOanFWVwmLP93K5hIx
V9KqGxS1CGTb16IRXSuRShypIKnYY2CbZvTGoeJv6FgWxG0mhDVjoZfhAxDBlIeMO5hg1hVceLeS
kX3156VTPoZYlQp3pg5UFl6XJbpeuD8Xdv/feeIfmyPu/9t5wm5f1yT/q/HE9v4/kSVBNv9AyYIr
Hx7CG0qks4v+E1oSDOUPnEVEGdADa0nco3npn+CS9se2FQZ2Ys3PxgVPlP8GlwRF+WOrnUgAQuAH
mIAa/w669CvmwpaMvIufNsck1VH/+mxvoghRmcpRix5Kg3DsrKwByIofSoRb0aql/b8F8WynU+ld
EqcCfqOaue0T/2J0gcVOOGQ9DVzKukX7MecZ4j27DBNBvWOv1q7f//Ik/gXI8uuO5uf5QJOwjjIk
jGu17T7+9XxiUmbtkjdUsAQ4IL2h6PdNoqfBF2f56en4P1sazZB5vHiBs/3jMRPDx6P863n4k8Qi
S7o57i/+Zef6vm37x5Pvu65/cvj95PL/ruvYO35yT0d/b+95z+nErwfX5bWde+A178CPvNvf7y/u
jldPfHjPWx1nz9H8wOaQHH57i1/x+f29f9nvOZrN4Wxve9nf+84Lb+Er2M72F37mF8+2nZ2z47y8
lyNeBxcOf3RdDvXCX/ae7Xkc8ck92fv9vb33HD7jeZ7jOY6zvc3j8xxvO5hzxQ8nroRvdLudPtg5
hwfvsL3VO+xtzzk7Lj9z1bug4uIdvp3v7a4cx9+f/O2L8t0CPnnrvHLUHW89nO92u7vtNnGjtk+7
p1Nhb6e9c/jz7x/Zz7CU3zyxz7BqkbadKqbSzcm/vOz9ey7Kc16d3cG5++JMnwCZv7WNz12s79oc
/YJ047s3T2+XyL7Y3vPZEe0vzqNsGMDvrmhzofpL3+rYXcbGdh4e0dP+9pbn7HC/eSS748k9Os4X
8VqfDGr/fmGf4IJQ6pt05YQn9+We1sJz+v0zYpz74pK27v3XS5JrnCcSznBz9I9bg/ZPP//Hfy8v
Pn3jQls9vZz8l9Olsek4p5cXnqV9FdCw9rfBPggCLwiu7DMt7OAcdzTn56urn83xynbOO543PY9u
4To3R8emf3qHG+d4pPUddrsvLuerq/kEOhPKOYYp98t9cu/pN9yxr1r1T9z6d21g+wp/uWErIzmS
eMYh/+USeXRLuvtl6/Dctlv+2dsBP229OrK5wsPHrnYm+8Pd7XYfk31z91UT0bYB9ndf6NMAXPSm
AiOeRnnZ319852O3T2w/8LebfvIZ49y70zZM8mB4EJ7NGOhsv7oX/96939+e3KeKsS2wn45vPgfg
Ui6BHdxfj9w+l1Hkdh/Q7rwD7by2vfNrah/ueNSuK9vuDQ3ixbK/eWdGEt+1d653wzh0OG0DzO+f
rba19d9d5ycUO0N1oUi0VAbsk/3EmDvafO/nwLdv/xyZuTwG0aPjHn2+hMe4+/tvoHzyyf97d/w0
B60G69hpu9VPDO8n7sJpG9dOd+7FdY77PaP17oXewmDNiM8sEXhew/Dq+9xzpp7dNgu4Tzwc/8Xd
Xy4M2LSby21k24+0Ip9nwizhHeiFT4zaB/vnWLYP9pf97fs+st9vt4O+3V9eEvt+td8ie89gxzh0
ueXX93daI2P+zjnfMcby35vdnXe3+3AY8nd39j2zyGzbkR3QVR+vzufH82Hnfdsfdj/ubpgpnBum
A8fz7lz79YqJaHdzdO/oorZ3OFwxZh923HqXu/rzNnPlH9xuJlfOyNyyOzEvn47OzjvT1f8PZ+e1
HDeSrOEnQgQ8ULdotCMpiZShRN0gZGbgUfDu6c8H7ok4bHSf7uBezK5iNFKyCmWyMn/z+h8+f+Ff
L4fCF//+6ccPFuLm740vcn2/I5x5uhndMJCKwxXDLXnPP6zd/QefK4+t7238u/9ccpsb6+A/jkD/
/1KE9nwaNu0dp5eEJSbT8eET+5+ttkRdbu/KYxd5v5e7nuOSfXH0+A85HXafl1uZD82H51ef+QNH
7yMJwY5fLX/2eNx/5P8PX5g0/27z9JrYMK275dZkR31k5x5f04XD3R0bclnqu2UNftotx2nkHVhC
TD+n9c7nPL5fPqN/+PGBTMc/fPL5M9c/wHI7/N9EYFpGPutiWGXbtALw1Fh+/81h2M+zCHFWbyiF
gBWf2rLfUGJvt9ejnH7l/41Cic95rZqjWHoaRQZNGbgGHLKgSAQO6ArPZMQof4YjCMM4Fcq7ivRL
PEsl+UcLFpT74sl1Go+eHL2f0a29rgaKFrvDuIsyxCSvj+p87lCSxVubMj1PF2ttzqR1bpzUKvpc
gLz07wiM58cWmZgbi/V87ohCz4+mhiA9X6fNdQV0sHVARo6pCYkoEqME5V1bFkwWMUnUAyrk666P
7PTF8zp/Gg1fnZ4Q7yje/6fzJwq4vXkPuwzFVHRMlMpC9C1NPqida98Y3oVQvPx45ywNOZ4Iq6Wh
l7kq8y4lVAZspRfFjIAHAjFNkmc32qgXZpI6Cf1F0AguZuCrw98q7cJVihxWa9wkxy5O7IPN8+3B
lIb4hH+PcyOZubA+3sZzVmfbgvMCJ0a8utDm8pBrAQrcSW/HN+JcmsIFgkH7lOHZa7vYIHfnKZZW
5YkMmN8mSZBwxVerm38aYV/dCHZpEml10yvkXe5a7vL7bw4MLNttmnlowIUTdP+ur/WPkW1j7mfi
A2yPiMe9eylivWE42J/RdbPt1Vbu6XG4uNRUHrUz8N4i0bdxq4NMj0E0vz+UTWUL03ZdI1dYXQqa
Qp1cGVUaVLWa+S3Foo9NMkPxysP6xgY7TfleN5j9NtRqg/WzU9aNxqgQ4foURU64d9OpenYA3jwM
Zlo912734/roLq3GtyHPJjJWxiHVmMhIzdG8Cqwdimjhje18MQqoDRf3TSSQ12uxEWVUzwrMcVR4
usdULsIXbmF8+i/GwmJnM2PEh8zo6SIMrMCsYNZVnmwWF/JRYrLQS/tGyeLSUgeYYFKUWvBN6+dv
LZy4jiuq00i6we50BbIYkCup2wKa/io4r9obm+vSTmbqOA5BWqGsvBpXokRZHdsGzTDqZfus714s
0/ytA1ffvn8CnQVNstxcLq4YpxOIYVoE6YMjI6LeuhnyxvXNjIbV9Sir1++yzCnqCGS+XyFL2Bie
hokUiJSZhVt6ResCvoxBL2qmDl4Cwt8Xg8SH00aCIMAN07AQcaB1D4kCYZ7oxilyvixttg7sNR2B
+iXpOf1BRIwcft9zy2hFm9lPRWNGDVIXXd7c+IKvGu+nCRWRsAhAr9ZFqXadeoxN6KJCidRUFEcp
eqwQVquqNL7Kvv4Q2lgn100paZ9KtCSIDz0Kw1K+Qau14thBTbmRCp2fNHDssOKkDgpcgW7l6chh
rJuuQjvfo30FLW4IRW57eosgnj+ooV56cd3bn5uuzccbX/98zomMOD0+TgKDuHV6BGJozDuNmwK2
kQu2G4vwGWuiG1/24vjeRFktMexNxBxWHNo863pEDDJ05KtA2cNERz3lRSYwbq6v6ovj4gMzcbaD
497q7HadoTDIKCtwEJjLKmJEpQ0KyI3ZOz98mD0bTCPq/jRNrNU9W0iQSI3TIqQRQomQ7oTdbQod
Xe2y5Hcb1/Pu+qguzSNLlr4psdSzEyGAkxxnFjeSnQxm6SN1qdzj6IBLppujzNZPMF7HkCzwxjhv
xV2N0+7CsaqkiahFXtT3ySDlsYy6+UPSKfV9Bw4HHhIq/tcHe2lyl2wTd0sSeNNYHX9j6eYVQkVM
bqxZP1qlG9GVFT2cyUJA1kL7q/1+PeLyN54eC2JpSBggBcmscS883YYdHq6FBZDd6wPMcuyqAuCc
J6hfFuP7005SaTIY2wA4BB51tSNSc0Z7wAaNOg1dtsVttNuNrfX+ZFqAgSIhIRHUl6bN6YCKqZHS
1KGoKk457I0U4Y80cZ7o/lkLSPzG6ryw506iLavoTdY5hLrdjDanlRpnaPkZsZPaWAbWMA2vfyf3
/Dth3YxaOavDpK20/P6bQOzjOIuiGUnoXm3uIlfJ97LI1TuZY79VOnb/daQ/jLg+ZaRb/tEXtgIO
KnSrFigpme5qkE46unPacvvPSiu+ZJWlf4KigxKBbkEiqG1UOUsQWDdGfGFlQlviobwYDLNuVhcE
bxK7NbSBVFSDLVUaAH5LDYmtWEWx8frkXhrg61tZI5FHFGH5Ud5MrluikmOGJQlVJPt7pGq6Y260
1h1AXv3QBg5SAWAcuxsnzIVPSokDtB6JCBjE1y7Hm6h1VOlz2xLV6Gwdgm6MHO0Qy+bOkkb3cTTR
gy1cgU43TKEboc+W7XLp2qYBThj8qv5a+X0T2kLTtawqTpQQrIinq4WxoxZzC1559gWJwvUKNw43
NTLV1dmCJIxRDzNrdo5bGJVNl2ABGzfZwQBa8nD9E14aEacL6edihyhe3YDejCg1Y/SGSsB+qShG
SPKdMv/sFR2Z4+txLo7JNLCIQZ8X2+TVIRbPSemifYH+jZZOfoPa1j0SbPmxGrvmxtlyKRRMa5wK
AN8CK16FaoegkBJldXxkwgZ4wqT45Ty9RBKZ1uuDujR55EJsAQ0vOmwWTtd/heJcPOol9DYT7b9a
IdeNUDLYvjvKcs1wNTJ5quOsnrFoOkWiimOOMAupHtVuEOCQufv+D0RCvdTziIHn6SoKsIpST5pA
wl7qSS45qCBVuckTLNr55fqALnwgfN0ZDzcOPeTXvsKbNbdANiMlTEvPrLoAqcAW0BlIdJxXxI1e
zIUPdBJp+f03kQo5VQFC7Ehx2P2z66ByBJqrvLHelpvxJBWA0UB5cjn/OHdp8Z8G0dqxQi1BkWBl
JLifZKy+5MYgj/CmzdmD8Tnur8+fpl+KiLfOAq7HP2P9DJsrFBuHioj4JjGBMAn8sShSvN9wxvAi
K4gOxdiH2ym2EL5SK/1fZVLuGqtA2dkY0s/Xf5xLk8yHxAodYokGpOJ0/CEqVB2Mc5SGBYhaBdLE
lhLBP+8P4mBIAnFiwYKbq1vNroY5bkpc6keYD4iDICXfAgwVpX1jH1z6mo5YAFH6YkUqlsX7ZskE
ZloggcjiLBLQpGD0bA8E2U6z+kPRKtONaJfmzgUpIbBOxgRonSJ0yFyNeb9YObZWcJ/2E2IJnKL+
+ycPCVOw+gsZwV6/3JwMsdkp5ERMmrx+kB2yZqNlxDfKsRfGwrTxiOJE5EOtZy4tpJKKGFmbaXAQ
Ux9wKkYqIHpvqQj8j0oFgmODt4372j5/833cuVdaZVn7aWzkH/JphMsbFO6NM/e80rGEAR9kOfRS
eLktg30TJgdbbKm5I9E+DuIHZcIgS4OnLAdLgFXtP7qD9bmEnr1FCCy4p959Z4uyvHG/nOVX/BCa
hfsWNTF8tNaJwFypnWhDRONmu4ck3o5RUzyao6X2D1Y3DMZmHEQWH+seZsONhXlhG/AaAIsFUcYi
zVptA0VGltqBFgXcnxjAL1V78ocyfjDMEHWoJuB/371GuXzQzsBDDuTS+tbudAfiPH4unomjmzcg
gLRDV/rWTlh+7NOzWuOTUiFjBaEKsH4OLKB89Pj5rOiAhZvMdeRxKmbnaAYiurGEzmeQUC7USt7e
GCatH1SclbZaW8ygTC0EjCeZVa6ngh35JhrD+hsN+RDc2OdLZrMeHTtvqTRyfJmg5E4WLfhMawwr
tGBKSC2+iWP4M0qk8++qczJf0wr9N2WQ8b6MDERqa735ef0Tni9XrKFIDBaiy6u102n4vKjQ2xyg
haiIvKI+5/zNauenVVCgWmg2XmfeyirPj5wlIo9WumlUWRc+7Ntd2gxxEutaBUxb0Xm0Vl13YKsU
N77k2YNDwHymfstGQMODxsdpFHxbQMHh2ODViYKzEebh8Q9YBrnp12VgPla4cKLD4oI79pwsa27d
ERfWLPripLPkgFSP1vjBei6dFHsEudgGVTsrRP9jIxZmimxq3Beuf8MLBx+tEp7KqJpQR+FNcDpY
JKhSc2hVNr7dPHIupl81nOz93qwzDcuryPoCgpmnMqIsTbvTgwArHqVpqm9RbeLTcv2nuTDz9GPB
aLqk1wto9PSH0TP8z+YKr8C0QnmK+nn7e7DJ5wsVx9VsCtIPjfuswZV/91XGJNBGp3IGXtOyV+tK
zUVmVSUr2ZrMDAulMDDmvegh59+Y7kvflocXGFRoi5ZmLr//9popiiQAeSohYHTBt35KDGc7aSK4
byEDOTfyxkvBBGUrKpACNppYzWZr6nqEOwsKrVTW70pNdh+HwkExwZbD1+sf7sLhZy8h4E6T1lCH
OB2XFpgWOHrG5SRO8DdptQk1bKfH4CvLDjQ0o+/X410YGjV6UMcWFQEXqMBpvMxU4gWcz7kuHddX
IhqYdR3SUefPvP+TubScuRIZGtXi1dqI7bwMm3ZRD5vMOvTMEag+bb/COGp6QS3w+sAunKkuOZW5
nHLqUnA8HVgyFnYWQuX1tDxPNnDk0PlWUG0h2Xcb/W871T1GKtw1N15Ol+JSbiSk8QomWa2VroXA
Bk2auEj3IlLTxeZHfaLRWBdx9G2QpnyAz6DcSO4ufEYACqQADskXv1hth95BLrFVQo66lipBULDL
yxSZM8dp7BtHy4UV6nLOWQCzqRoDSj+d2NkYOqcfcukFzeJG1c36foL9fujqIPGHIlRuFFouDY1n
9dI+oV7MY/E0XjU4aLi7oqDFadpHXZkxFwst+Xl24/eRgGmHkdeQRdFrQJ2FuVw9yEy70ttwQpIa
tyeEq2vKR4lpRbvrK3NZ56tkg7wQALi+CBiI14vkzdGl5iXa69ZiAJVk1bYKYFNFSjTcoBpfnDZs
LJdQKoaVy1P4TZQmovVmTyVRMoStNyDRs+lgJvTV/Mly1erGEXlpVVChWt4xJBWmu5o6VZ3tuos5
t5S2/YKSzBNiVdC4yKc8p0qqG0fJpWjU+Chlkh+St63WYIkcsY1kPmY6U4X0L3riuyYNnaMKM/N+
HuZb1toXPhknMpVooTrEXDOqcZYphxFSgDf0ZblY86h6jzqUFtzKIi58NUIshTFqtKYqVmfkWJpa
hBwMr/W+d5DVBjvgO6l0Y/wwIONfX4gXZpFJpDVJp10I2tOnSyQYoadCe0b9WUQW+liqqP4UtWkF
cI8o5FL5N6P3n47c2FRLyUnoDq+v7VliixONcDATRCw3uJahyoWybNNZSEkG8HLHESuJ68O8NKca
OehSgl7qTMs0vNkJUZvAwVJw13IaVKToJm4z+IJeauq3Cuy3Ii13w5tIdgksDFQQdLuujfsjR3Wb
bYspRbc9Tks+5fWBXbhqcPPgLb/kJtwpq4Hlbe1mUaPhbAmJfY97ofI4YzHsV1aDxNMopjunQvD1
vwhqL8cK24HX0iponYtBi10DDa2BSYyBgnzLJ/tbZBc1BiSVsRuayLwR88LzjIOfrBp8KrCFRT3n
7bw2LvoeCTIskOcq6JRopiPPln2fgij5I3Mj/4mweu0jG4Em8jDmNw6b81x66QpxhJJRw7tab37V
lM5oZHHhddCcnzq9mBAAq8NfSlB1H2ZXCbZNUOEiUzY3br5l/51eFMtyZaeQR1NQWF9HRWvipk19
EvU5gEO0NMJtYiT60/UPen4K8Op0qEMCK6OOtr5fe6foYoiZFGxQKfgZzlGP5LVscKswg1H+bNGj
+nU94vmELu9cSmqL5AZt2dW5E7WQxlXE+by8jeH6VnFhPULSRQmzpq2ys4wCUmsRqhAlyyC5hVq4
FP01i8c52Vny7NPFBLVVjaFH8tguyyjzHYWNSe1eRsNGDPiHeXERzINfjmqZHigWa/9cH/35IWFw
h8DToy1h6FRKT+PbdCRIkzkkcC80jvzzKy3NAcK36+7eHYkSKZUhWjmvBfbTSLwddDFn3JJFIJwC
fwJ3wHgkpae/sxETi24cR+e7FO0pnhHkhXxTygqn4ZpESRHyhuZv61n1lwvER70frzR0ErZtW8h9
mE/VSzk4JZYDhvl8fbDnm4XolNIBPKsOSk2rfKftbDvtGqKDHEvutdLG8yUp9HdvySUKssUkvtzO
9uq5xA5xQWkPZIiYTd8lk/mxd0fl+F8MxdWXXQ/aU6xxNQ1YPwVUGhM5zOUjoPQAA09V7W9hwS7s
fIrbOqVKRwAdXLeT6J9a+VDg5xeqaMeKCqqj0PLwCN5vvHPdVnl3SgrgDBt0+mQwSc8QYQ2OdbJa
PhHii8Y2693so0Xda5uHo/l4fQovrUWQl+p/Cpbg0k/XItL6Ku8tlFkdZ2iOalKZG4oJua9jZnEs
m1q9q+i3P1l1Ur7AgytvbIULZwxpHFNK1QlA/BobjI5SD/SD5DsYQ0X3KiqKj8gRONQxR6f+iryk
1XuWGVdfzRglkhuDP88LyLCgsNLsoQKOyc3p4KUyl7pF+QWzQ6m+8DFi2yv0xUqji8KsAeqYpp9D
ZbT+iwOHwOAL+MgcO+vafxsjSRr2PAImrYLOz0947N05+qE5XXojd11td3aeANGjOTwAOMPJ7E7H
GKDXlAtzin11wHJXQ+phr8k+uXGCrot6/xvG5TxDF4pDe7WOEBvM1dgwUGGgR9GKrPNxG1C2Uk2U
TWU36kf6icVdaiiPwYhLR0W38yno2ncu57MfY3W4maU6tCS3sR+j6uONFgL4JIbDXjq54adi3krb
aD12M4U3wIzb65tpdWO9RgfgJ8BUUEmlgnM61xgKyhidfZxVwrC7syobVfMQEyAZ97faDJc+69tQ
y75+m0HPhjNZeR/7nRAxwhII2iDHJG981tXB9zogsRSGXbI5Hj6rDaL0iKtEcYKldFw7w50KCjbY
NEj/1EfEs4X6xSlbVCSuz+KFoYGkZzfCMVdJZ1dJrDGhDWpJHJ6GIAo/WMCb/KVydSNZvTA0h3oe
zh0afBxnnSp3kEUCXM4jvFcnrJY6DeGnQ2vkjn6Art/AAXJKTvzrQ1sdOMt88ma1F6QWsXmMnH41
GThBFE8marijmuCznJRdjEvX3AzaIt3tjDgfu1E/7MOuott+PfjZvNLPZ+2DiwBsz1m7upJrlHBN
ZbEWtqo2PKg1MvjIHAY3oqxOdBOpckDipFG0afG1WMN9EIOFwCJ1RNTjCUl4DFnkp6QaxVZBZX7b
TNzWeVHi8Kbjv3p9gGfbj9Dony14OJ12irk66jATUAP0iY2NpspIe9Stsq+e47bVFdMD49K0N7pR
l+KxL7jzyeVQ2FztwWhGCxrZEn0zYd7iZcPs+sg+YNjTzbX/7qFRu1+UBwE4sQ9XQythdNUpkBpM
FvpoG1TFjJNWa3GkoaN7PdQqI1g+ICgIWuz841hneqFJalfa2CEFM6ErdR8FRblXAgTHddzVPrc9
Pf5g6BIMY0fjYTCsW0qLZ/tyCU9rhKQO5A4r9XSL6IoQ5MCRvmGRuntlbnXPtGsK06pikB9I9en6
cM93hUGGxbSyeMgXX/m/bw7SMhzTIAk41vQsNQ9pVvTbKo7aG5N6PqqTKPpq76Wo5CpVagQbOvrO
JnRtVI1HkHdaJJ6wa7VunDOXwlGdXcDZECkY3+kkWgW109i1EYZySrVIdshloVW1iTCnxs7KLcxJ
L7ZTm8Xm7v2zaaA6CgwWACUFrNPAEaVGMPy6sjFcab9EKW1M2bwTDsRHQu0EUDQVHTpA7PjTIBlC
+hG22eZmYjgvAg8Ony5GeaMCd74wIECoqCmCcccncX0NJcgKhEMiEl/HE9uzXAS9lDjWju+dMKIs
NSJaohSm1qWpRhpDVLoKDpCmTmYG5XUXq82t9XB+UtkciTxxoWjScbWX33+zyCnVB5NRuYmv9JP0
okjlehu05IDl4Xhj2s6uuAXRRE6FOijSylShTkPVcmHZYqrgI/Af/pnxPPxqWWG1qxILXye8o+9C
iqg31vul8YGEQMmT8izxV+OrZyY4xCLCT+KoomUMlL3RC8yDF+Oe6x/sUih2FPcL7xXqIuutlUV9
DPWLDs5stJ/KSOYbibPviwnA8N2baWHvgUGior6U9VbrXJ2reCoRnfPLYZZ70WT/1oZ9C3pw/r1Y
D7QjwP0v1+b6vG0MDeUgmK0sQGf61sl59mfFjB7gvTYf1KjMPhTz4uB2fRbPN9dp1NU5EdiThLIV
xL6h9fOhL+N2L1HgO1yPcp6L0NSkgsa1CQWd/ubpWrQQ6EsrhUeJ4nbxY57ioTg5Y7HJzVK/16IE
r5h4CIyDGbXBr+uhLw2QS4yXrU4OBND6NPQ4N6WC2xnvIRsPbLvT04e0VW9Vki5GoahNd59qLzSy
0yhWglaeG1ix72D6sDNKmYIh027Vdc+XPG8aDkJjUc6iF6efRpGOmhdaGyW+2s1Bt8cVsdF3c4LI
9qHK9ba9cSQuy/pNNZdhEA5CCgJavKJ4TZ6G68PCrKrZTPxgrsw9xsXzU2HFuJXXS61KdL24sUwu
bAGqfkBwlro56fHqW0Uteri9MyS+65BttK1Gz8rBN+lANt/uenDlD73TNPn2+hK5MK2cx4BuiIpO
+VpSukWmVtWqPvFDLp8dVs/zMYg7SrqSx/wt0vyFSSX5t2nJsfF4Va0mVRTq5AhcMfymbUMJ/YzU
bwP6wEWf0xZNdEjRLLyldX5hhDzjKGNxwSET5q5yOdMZhqbputwvaIZuqC0FX+2hNQ6zIfs/1yfz
wk6gccU2p1AMh3SNoGo7hy5AhBgvOHoEWRFC3mBQ8ve/CUIlmjoHVLD1c1jFphY8X4tGJTyNbVSo
ql9g7XPjBj2bNconXGP0/ajZLEDX0/U/8nijuZhIH2559ZRRdvfVph720aTZ368P6OyAZL1bS0OM
LBE6zxrdVtRFvYCrKz+RlvE1AJkVHON5guTqy6BWhc/NPbjRxhzKKv2ZDJ0wvOs/AS3Us0/H+wmo
JAnyggSBTH86Xp5zKaRP/MknS03hgSuzkenZY5/NTZhu7Nxs8hn5SvzihAd/sknwF3Bz1U43Gq27
oNqKWNVy7cucG1P0K07BYpjHIXNL5RnfVSoU34MpTYrk4CAhrPwt8kQJ3I2CDxTWNnHaF2myVYdQ
DYxNNBV9pfptT7s32bcCr5Wv/VgKRW7sCNs9/vtoroyXyony9l+tVcvh+6zPtoFVqFPnf6vUbLuN
3k2xtk0UGeNCk2htkt91ZRJj+ZMsptBO0k8/xqhoaZAXXVgnzk4346LbTIsuMAYF4I/qD2q2qCUk
qOK6z5R3dPPehkup/hUN3KdvKQ9CI/EktCgNxdpM4NDdZ0rSFfzwcgzu0HXO2w2d22L4ok2KDV1S
trij+TlN8nSTTK2ov42mUSefaonf1SETIqBAyFik9VJlU2fMvlENo2NhTjWHs7Ft+2RU2k2mZsJ0
DnXUKMO+zYFaeQ05/xhttSl2IdPmosIZaEISGBf2KDCmz7JDi/MvSu4YOe5blAK/Vw3P2d7Palkq
H8HLyuBjG4sZsHOnYe0SWWiF+7kNsuSH1oUqpFZjLor5S2mXYFpFiHTEdmzUqt10jpUlT82iQ5P7
iqF04rsVTE7zs+zqLEJ0Fk/E7ksjE4queFyh9hnxlA2EdsCipx0/2/HYprwiwhm9cpw3VQX180yv
u/m7jQ1T+C223L5SdigIDH12zLq+i54cHOn7HvlysranYXAkIrRtFg5TgpQoeZT04ske5ffagbHP
u6soRfs8T8aAF3fcW7Py5DZGmP0xubH1EBcxxQ0bfx5qFL/p+KtW90ViUG79o8+zGeIVoSMcrm6i
sHewnsURudaazYSFLoLToZBDSHg2sviaBFMOZr0r7cXCOLSK4sW1UjVJMc6MIiwgsP5whp+clb2O
5DjmkvNj1bnAIPd46aFoipZuUSMVjXer0dVe7M568E9TF7rFUkaCH9qCMk2a+gPXt7mBs26Oc91v
wkSpppcyErN2h4OUOX8zi7oLvxj4VBZfYbeOmW+JQBk20CJmBxs6TCD9Xi4K4DmSThD+KcbPz5kC
eqT1ZWcTvB4q52GaEtt8bhO3m3duIDmBNsDuMC71oRJpIc7aE94eeANW5jS9FGbORt3h/4hMg+ek
6gxEpEgUbPnujVrPS7FZWuD4nUatEjX9Vo1cyoDerKf0ArCWgsmJK3qPaPxfK8Jc2/WDqAEFhHn3
pEpzB0SoQLS50RREwL1EnYvhBYSlgss2rPKgeND1UAGlis4PsGRvkm6Y/rKqeizjjYMHrPrZjkrE
E2DtTAEuCnMLRKbzOGCt7k+OCWsUeYoeirrbLHiIprlztKwy24+pVK2sPtZtFpXdvh6hBjebnkeB
Y/ulYQfWQ2Ekdt6hXRRHRXRsOa0TMNKaaPGSRMMG1V5TUUqkxLvBLfXjbOQcX9+CDNfd7nORGhUq
7k0hnAEd90Dy9iG7cy0Da+y2UJwPY4vP3b0LaAhnlDKczcEbxNRp26aZkAXyhYKp4GOeVFN1qNDz
iBMQha1McYqw9EH8dXOdnseuTSb737aMB+deU9NG/enEeiO/YteqVqD+ACsBPIRIKv/qBmeyp/dk
C5thjPv+XrVRLvw68UDuntVW1tk+y0Jbv29c9Kg2HF/qb6fNETiKu6k84naV7Qcr0BCJGKpQ8+xw
CD/YAYZyAubBTs9E+om+Wkm/B6/ExvqKtW2ebik3ISLt0fSW0Se77AfIu6VRmcoP3aD2/YcxxcYP
7AIaygKdoog9PxYtB9xWOlzuxiIz9sCt1ey+mYrA8u2BNH2TJkKvfhid7iq4yOV5VT4oVioynDLx
yXvQuIGDx8qMx+mB8678MZvaFD2HeLAGf5w5dvOnJFVc56mt1Fn8AAtUyR3ubLHjR1rZT3ty1anF
ErIANLqtFKz2pGi0+hHYaowxcxiP4jdLVrLmAg24y1Nt60XxVwRmsjip1cwDjuN9bfwTmz3VaU+R
tc6qZo2o45Nl5LSnlGJq7S/FNFfzXYQhI9R+Ewfy9DkI3VYtsA5r7MbZqRZmfNph5KEQjJt5cJP6
396dBvWfPjWxWvawoTM7ZdO0iqn/1utx7AwY9MVozz4MjR7PEpSQwnDEKj2KLbgaMlpQqTVS4sjd
21NRFf84Xa6qmSfdqoEti7FDK35VZqKWz05s5jEZg2ShL4ayYrb1TYpStAUyRetyxLuj0B3rvev2
GRx0+h7Vh1ixBsMDKINkkCtHznOgB033koMLXSxGx7jjaNRSFLDBgYCx1KRCI2lE6Jsedxqb7vMY
0jh9DgYl/4uIfuJSrczwfbG6UnvWFCpmG1TjFWPjVGGd/2m62f0MwIsbW+RqND7ZxTDixj0PwUMa
GREK411U/XA1Gr9csH360gDq+ZxNMvlrx1abH0o5Gk/lMNhPEE/D9vVaeMG2EK9tXWvsu2Koou4L
mcLiIR9ZIt9XM+IWewRNgnarOvhCbQwpauswNyqwFuC++bPUHD7WNCvHup5Uzac2GmFTWKJ4gE68
iRyBhdlBsktsK3jgdYP5TJln869Y4f4+lqhwm9syagYg2G2L6UOlYc/jTpq5M9Ui3PP4QDWknNJS
BdQW4IZR5gXS+T2gcb+me9HtB663FwMsZrapAu6YjZX2fJR4ylAG6kG1tpupHrr02MS9M3lm74Id
Qy1OhCgIjUPvx5PSjHchsheTlyDjfUjxZcDjHQdCzJcVriFPW0JtOqmnYD60LjA3tYYIu2+MOCgC
sgujzxx3+vfGkKiQ65NovpmJE36zwjH4N6Kz86TVyJ8wIyi/4yEq6SOpTo2zNNxwzIqRuydZRTim
tB9KDHDTJynnotnrZpOUxxE3CW3XGa0+fsMKvK18s3LwUUysZqANhIfi3m5Ebm6DyVXlJuHPfFq+
A5XwKZX9pg0CbGXJUaTjI+MfYSIsJnwt+RHzHkeATv8lBiu/Dw05j5jwMlEerJzWwD14rmCVz3Hy
U/JpYrwZMmVnwPy2+GkLIEUWdi3A/vJU3/DYyXeJmfFLyrDk4GHqFpGHlXL4XKdJEhzMMBhwESdT
AYKRuEJuhJaVn9LMdqOdoydo2oims9udIRuVlj4uqMKTcyMnXJFB9nqKpUUmWz9Xre3c5eXnwWly
60uehom2GWwlab18dMoGj/JqHD9YTogLSxkaAkOCcHA0X/I9y4+Yu+gHGSa5dZRGhtfDYoVBdul0
2uwZMIMwPnVaDrMGB7BsV+S98kkHWiV/azKdPMXlzMSNdexCPwor/loDK8h024uejM92YisEKV44
9yJLHHNPjuviq5KJIv0nnY1x+MdGeOVHnpXcJwmGsoZfNELUu3YOVcaiNcWGbMlEkXsA7nEXjLX1
rFtT494VATyATWT04efZCRHDL0He3499QHLZDwNJXj/jYOvb0sT4HuEpgexiNMaPU6XrPxsTY/gY
T2zTa1UjbDkMRRJviqDnYBxmzfxW6+r0E4uCQHi4fMfaZ71rkSywgDjkP9K66qmNpQ0GMx/ZlhNm
6MXIzWfjkas8RuS1X+dOQdpFlXp8j/lJJzYS5W8S/lTiOhGGkWsc+FRWv5u7aGhYqoX43EM3SbbB
GLeBF9Kjjg7xoFT2LgWqk3o9NCZnF7QB5eBZwbHSi+So/TAHZQFEweZMdhQhm60wetCgwRgF+1nv
1cXzMgzzvUI+XX6PEmPwStdJ400TdpxddDYcPN8GKJL5oYbv+kjtTc98+ke9dqycVoMhpvBmYX/Z
MTbmpqWOyaEw3bq8J1fh1ZbyWRLk/QR/j5p0VuM3i0mgB4El+k5bP/9HxxL7L74Rw1/kX6JfQ5hm
D4UFNm9n8Ep/nJMu/VoESjb6KgvqR2cUKga2qVF8rVNF5czMtdnYOaONBbatBkLxLRIKY29ro5Ye
jSxvvtJnt0KcPJqa19vcFsbnGo7dtIWBVOJNmNjcBQq3Fk4cFvpYQWa6MclgwQO1zwz7ka484hQz
ZCaxA6OPK5Di1M74LSmEm2LelJIOt73qbOes5x7ymrgw2m2JXl3s2YoSvSQhzHkP0Jqaf026aWj8
Pq8CY89RLD8Aogig+BqzDe2mE7ZnzglaAQApsIiv9fFftVXEv41p8bLtF+MZXGE7i6al23CfAbDD
6xa/BH0bWDzPwb0sgpGjlle/hmGA6RJGRp56jZiNPzRLeAO1Arv7GT+5b27gyN95MSnGnQE7fa+p
tovziO3WFVocVIF3MFfScpNYAdiTKKq0514GPdsFX52fuKQMH+3ZDH6JdlKeOgNXbKGIId2XZDzA
J1sLVrGT03TC1j6pdoOZN/FWaKMbeFEXTx+GKhvVXWYO428HSdLUs5Sp/ZMY6CSg9FLgBReMOv7E
at2rFG7C+VejmlgQ0dwpxkOfNsbvYTA7B07PJH+VHB7z1unc5IOe6Oq/epcPH/v/oexMmuNWkiT8
i9IMCSS2K1BV3MVVFKkLjKQkbIl9y8Svn6/6NK0ee21z7tYDC0tkhLuHuwAHP3nDFHysua5eCh+X
DFYa9XS9BDktkg+ZsiYWjc96qRHh2sOwlc0fMzjis51M5Z7jaO1z2c3Yskzdrov7qhwUtGmztr+l
nkabbjau66Mldlij3NTLjWjIaGJAsMOfPFDZT+v1+ePCEf4Q6GJ+L2Y/apKVu/ZFJtF4Y5pB0uu3
PPMEDxYjU10TIphoXZzXdgkvIg9FWU0WQVEs3+KRMTypTD0zVdniPCZEfvkg3Yakp94pfRB5iaPR
iWStdUmqofTDC5hL+R7MtR/gTzKJe0WkEkkcrF2GAFXM8AdCdfiSVWhCplKUBBFsE8lZx80zrHDU
5HFfkwzjqdPmMtgf3WGG9iS6bL4IK+51Es/NTI7W4i55skwhL1m2KnWfDVHxivJCv2zuAg7E4LeQ
1UuSopNkODAERN9E5qnWuf+bYDJ9t03llF+bQnjqSKr0XJ9G00RzWi9nRsXJJKlyQ6jnkzFx/MKZ
3pWH1S/bm4oN7/lq7HTws1s9cWcqsfsnGRXFj5yGdbkO8zF+KuLMGnYfSds+Yyx+ltpiGI6RNGF9
OUhFJFWuevUrGjyDCKjN9A2pZPur2pZ+Tkd/Closj6zYEsuTuWigIrcTOT37W5Yba26pFj6p5QRC
HRsVzSSOIZmgne1zhruMH8/dsbF9Y+j2XsiVyZ/rkUXfpJwHn8B6QQ9wcGvr/NFl1dyw7ncu4aBX
wWlcyz5M2aKZH8LZrpj34u3ADdi3gMwe37nH180zadHv5LuskQiGY07b7qdCK+fKXzd+ZswSBF6Q
zRaGCd+z+oLhy747vZp+kNSqf0IT2JtcL5VJ50LHP6Jt7X6BBOqHcembz3OIDEHK1owpLDnjr4El
wi0DzT86uC3Orrx20hHXXSxvlMjm7Zg5hGonUmUDd5aaAQ7i+tOTxtyDYd9FFUH1DElGYkrdEox8
K3nTW+H/XO3k34VBNX7oslY/vBAKLZmUnj/rCeepxGjwz3RquqCh7FXaTcZlij5gmGmSlyLOCaka
zJhYbuIdYR5OyWqVWW77JadJceQiDzYLdcdaFwlwiWXueBdIs96jMlD83W7PSgjCje5C9VVWJ3Yd
DSMQa6UM/3vZDRdZI7a7LDoHgwRQsXMyFG5IflzRRcuRrsm2qZr26g2ZfvbgLsG2Jg3z0Z42+blr
G9TaXbYBnoTJ2gdhR44TC/vX0WjHD3e16iXYSUricNrbx66dox9+7kl7Fdd5/dLPVfc1I7G+wz6i
s6cyKEmHJjzIe3MMQGricgKz/F8O8kmvLUdAVmCdSYkNwkeC4cIfi9czyqEiVq/FunJ0bJ1l6ycY
a6OvZ+K4bvTEkEzv63XLwWuleCujDms6ZoaMgTRSmDkRo9bdNjuxskmvNLlPfOLBpxCbzo/FsGF+
VDERpzqv6/vWY54AB4JTvtBDVt2OO0YJF5mI5VU01eHvvFHtNfp1uhi90mLIOTIvIMvhcECGnG2p
iURUHCK/R0CvAcSwy2Rv/q6EbPraNHnlp5lQwZMfrHT07Vzt5CmO4/TuDFv8ECDuQ2vfYkmS1H5D
QlGM/+MNVGbnJxBv5XPe1HOf9sSXa0xZV3qvCOMoL5m9vHleYkE8a7P13p7OSppbFeU25iicy6cI
J94wafq5DE9etMgTz7jf6dxYdW7cSbwjLmLdnaV3dzr42idCke247bKGJXoJxTYW1zhHcjgWtNVF
Qi0Sl3FBpN6Fk/dheBj9iC11P6fIKMCy60zq/X6a9RAfd1PUN7a1o88A5pPcFAs73ZdbwKnWhjk0
pl7G9rIMIYqOO8rDNz/r948hNs5w4BnWt4uZXXmIt4mXW9dZ82MWdf8ZN5qEsoAO5QuSwd5VRNAW
B2bm9ttsrNAPDlYMc/4U94DAB9N5M8k8GZFQ79KzDW1Huajlm8rcPDhEbTTYz3oXzpS09cxXIKKZ
p+DQqjMZTl7tXZwFAKw4l2P8Ffjl2B6Hcdq39y1b5HMEcXhpV6fgw9nX5a1rtvirWTpdnCLZtq+Y
p6sfSyeqMd080bw7Jadu4jBxf99FFWO8FMTdSY4Bb2kcLJs+immJo6NZsp60QrBu0ttbJffbXMf0
LDtj8XOgJuBFaVycATwAbH0o+zoyCXalnSF6vjqHj8Ze81wbjBOwT99bkZixMO+zqmhD3VC24bHR
/DGHbh24tIkG0imd3Zo7mueBWdZqS6wfiF55ZDu/acDU+uFD2DWI8i+9nyEF6wzDY1SJKDq62PXQ
bGwD8XJ76bcgU+EyO6mwZu84VPqxJ01RBn9cGzpY//IcSvfSj7f+55AtOJ1m4TJ4KRgzY40NvQWk
RwRdfz0pV2hsOj0PdAhzPVDisS+atN13/2Gptvp2dcTWHsy8MQrlO7K9tDAjRvLFOPfbyXXpMVDA
5MiAm74Zawga0z5V4+I6/N/X7pv0Kvo2W+1Oc9pBfVUatGXw2GhUA4mxSw/iVjfhN2zpCFSb+2D5
xUK8WRLAEKc/BDzm/tCMogCwIlL5YbUY4yQAJbVzsaLa3Q6+waETHDqORl4dV93pLJueIFUaZnvb
tfJcvvVHadRCmcbDjX9e0k0nIpPri7ur+L5vzGwukOtXD1ObS/fg4xHxOMcYOOLpPeP63pLmBl0l
i4VOwJlcKU5LDGT02hRVjsajyleZdl1b7ne1qhnVfI7BJonmxTfHfheYdwq9b/qmHCN5Ofb9vCY9
/P9LwVs1o6zRUQFWobqcYlzyQZVoZfLEIPdiECVK9IKMxWg/YE7cQ2Vm1ZwnEcbjWRosmflQrZ6d
i4Ip9QpM1bsnTzr4U3ixWqhb+WzTiRcoTIhb251Tvef1fhgzd33ZfNGIRMrSTnhjKB1CwpRhk/ZN
j+Db4o1lIkQX3r4B86KHrb9teKj5KTztNtDtb9EdJNH4PUMi50D4A4XgZ7vtoH5yhggot2EXqc0m
9KOy5GzSUulPUZQ7oKSK65cMhr4/NqGIbSqYDx5iU9E5sV00FonjTDs4s9X1Vea57PXOBlom8XFm
aA/E0vHVL3B8DU9y7xgAjPJHYhF79RyPkrlasnT5BOUjgTAGudAILUSSznUEJ2XDuX9YSlreA57c
9VVTF/QYpPeuw2HdivXTzayj6fe2/raqGy2v3DkTL+OuvEe0v0RX+3MWg7A67Uh8KGzf3d75AGBF
7s/f/0UyJPFKXLC7jOZetNn8KrJu0Md4HKrfvldznPar2T83K8Z7z7bFb9I4A1JhZy+7720bUIKy
zn1dtcKzlzje7jJ0O/crWyh5/FTeMXjRfTksph1/hq0AmN/3FcetJSo0K8lYueDXVvlHzjl1D4M2
PTGq7n3q5b59QyQtfrYwExxkcWGmRC9SVHc4lsIn5fOwPvc2Kix6/53og94Nx9+jg2cL3XrwW2Dk
SKzj4kffXHerQHpHM30XpqGzLubFudPVudKYosgeW47POd1mud5AjrB9i5A5FElWTjK4M/6uAqiZ
Rj8aael3uWR77xpBNuGwct5F4UqxGsPAeRqithpupix0DQRTs/qHPNTAlNhoR+7lMiissnwcVvzD
LFv7hzt0Lla0mnVK7mr5KrcCsLRemLYSXwF75FiT+JccghJcu8kgwt296R7rs9PAKW5de0vZ81rG
D9r7JIhE9ycTjVJpawqSyaPV654qE5O3CV9eTqdYtZi+uKaUjyMtiJMGqHweJtr/kXIQFZBPrI8s
bMYbZ6TJzg0O8FnTr0lNrWM9aS1De0VG6vY78qtKJY1cVEPC5m7f1qUSL7msRgIV7Th+tHUGWrsS
Jlcni1n7hwB70q+Rk+cepFk+4NnbuQ8DWvgMyK6pid84M8SmauX4IwP5cy5IzlweGkdOzQ3BkPue
DHxewYllRPi/SpxNj89+w8dmmujlvaiMS9Q8kyhTJLbFZ1uDzbJEOTLQirGuoYn6unhw2YZdjuO8
jsc8m6D4Ca/0uL/WpakYtRM81rKuB251Tq/QoQb9dGqI6WM7UYpTWxne2Khzwj+z59gnZZd1uumj
gCOHAOlJpuHqmw9w8FClEyLkiwDr2+KqVMjjz8ccnph9T15s6nY5uB02NG6WAuvub5VZ5butdSST
1a3FDUvv3e8g3ACeMXrGcLWCAv6x6HANE+00cPh+fg51nQT/5WYklfiSBGSyv4c68v/Ae/iwHagI
zmRxw85VqybGLIzjnS+wE2DxlqK2pjX0oXtrx8b5roUa3KMgs7BMt1JHZxw5g4wPC/DfA15y3VO9
efbToOR65weR0sKwodtjyHZIkKphneaLDf/0awAfZ0sI4DbPdEutPpADS2hqF+3Cu7By9t4dvy1f
UakWPxew2XfsPGVxAU/dvA5V6f8e964gjVrHDpg/3Nxn3w3qzsTRsI1Hf43lF8Lxfic/uMIEgDQK
VV85td5+tMR3+cTittl4mFGD8CKz2PmH79EMoIcDPHG5akuLh/JmOAa1KPrjNJbqZsJtArrJtOp3
5p0DYWUXZYdi3ILtFJY7asJy8R3BxNCJKb/LybflN8MMiNTwvtpTtyyeThue3XUrOwcumYXM33W/
zY99u9PUimzK/NQCV3tHv/VNlfaO9pybPdMjmcD74L8L18AItXnkzqeKAfYprIXs09gXwl6RU+6+
IIfFGcCRBb1B2OHh0s0SdCY/9wFJnmX9vW69XlPct/ZZjNBjnNIkfiS77MNHZwrW/LSJufkZ9nRH
adkCVida5D7nmav7l3kw/i92LsBn2nrpwmScW5Yv3hROhvLOs9bdb+tRlYIs2gy0ac398B6tbl8f
Is7hHao9GihKwl9Yr1txhzjlBLjoi0wPYXXjUj5AnothlkeyKsuXqs4tcI+/ifLYoUtSwHkusHI/
B3vq2gX1sKz3+pW9rqBJGvwscv75uB+C1t1nol4NHMfCSfN7wkRXHWB85HWwNVmNh2UcXAd1JAyA
/maeC27la7/vLBmbiuzYVNTUvnQt3ALL4bYb+hOQUP4wFWd/Dr0F8lU4xfKDfQ8+v3bJEKDYpjfT
oVDRpNJc9EgxVBa5V1PF9/eBToACqcIWosv1KLY1bRYfZ+uOfSJLIAbMTRBH4ps4McSWwTCTDdRI
70LP+L5xGoTZURmGiETVNj616yyqW99uhChHxjFlkq84E6W6BVC9jIhw/937Q/GjpaQU3IRwueok
LdEhQgOlnvZaL7dWOV15S3cW3G69E7YX/tquJZG8DaIaOgfQGilXOR6a1RUAMHvOy1P4fve+2oUf
Mnhl/tgwdP0wzASs+JBSnid71Gff6yjvLduUeximAP/QAFC9403f06acGjD1OtW9HRfWZ73xm1y2
7kto4Zc35IT7l2xfL1/Bqv2j4xbL8A3oHs5rZinSUpSG4E+8NuUvC7f6W4O+vqo+QDqR9Tj6pF6d
073NA635oVx7dT8j90AhBgeLj9JqDZTDqurUutiQY7q5jR9hRTh0shSg5ZwkczimVV1OPIot5NWf
o75VSUta+GuM9Oij0NK8OkMYLUnjtuajxSRaHqpiFY/0EzsKlYE/Poya70ot42ttOidOqNWyYgcK
3QnKMTXStNi8L7E8Ctqd2W2f5qTEAAaoAQd5YK4+HKNEkp/84ctZffeccHlUggE1Idx5+nKdvKUf
YQjqDxm05lXDD6SlyxbvpqQlDVJdrhPZ6gW+1Zh9ehjTrj0iCz79pr/gLCw+Q7X5M/bSloxlgqTL
4KCEH5aHjBtIIjXWiXyrGe9BWrpeiWwZzzD48x7BVnKuySyt8IBVMhIrddtGwJ0wcnX/isGU/lWb
dexQ4e/6vtV0nke75j20FvRuc4irVZmTqaC1BxM0Q2rDWvHLMrZEj3vGAQM3Hpmffe3UHwwE7HGX
jdhfXGkdtlbEsL2o3FZPrl0loJHcYOE4Pro+Ra8BM62jubtf52z41ijX+z62TPqPwE6eSgeUVz8t
m3XveWeb5ymoabFRgFdowgjGfi1827GBb0uPZPRIFZddmw8fxdqdFYjMIHWyYeM2XyxOW4tkXWLO
C2GXCjoJMvElCBC1VAU2l8k2tPPvlYWLnwEjaE6/4fF9ejQJdBNwXPGxC7ZyTodpz7/LWSIm6mF0
zqkaBXSF323c57LBfjpZFlc+Gm8zjw3hZD3Qpao+UNQxhNh5/WVQFjdJMZ3f4mlSZXe593X71kEI
80LH2pSpABhwEriDIk4AnYCi9qAu7oq5b8N0VO7IObzxj05DoZaCeI8CcFw7wupL1WQIh6bczI/5
lCGxqM5C+0SprbDo0Rbxxmyu7z0fqJs7X4n7fpzzB9ZpMM/NZKuuXDmDAY9niRIfnO9jEFl3S3QI
AdVeARX7dyffXP8YOhpcdh1L+Q3NZBuk7JUAXDGvBbDSlQxtSp1FvEHr1T7ahYiYgxg8HngxQyUf
+ATY8shR7L2JwuvNwSusc7kJ6HdqeG4+ot7PXny6GO5TIJZP6e2w/Dh4lsTMSN8yqIuteJVZ6WfX
WLJu9+2AY8yJT4HChjSPs7LzyUKGgV2HnM7dG8Gbmj7gqLDdeCsUtSUJ53yuD7NWw56IwGb37Fus
T6sbzZ+rmtV4KfEMuWk1VDydW5dBSyr/Axxvo/yFY37ZeWzYg8WW3YWzDSh7jBL9DT91QtoQukWR
Wlaufpe8P1wBD/fT5DTBn14VOjiKcW0/zuWBKQ3OAy9vOomrMDMNtobwpe9DtEn2HQovbzmhRAQ8
A0bxTY8sFyCPCbJve6hJ9NsB4tAiFHu3HuKsy3taIlVe734Lgt1n6NQBMFB/nAZh62913HF4NkOz
ubw+o3dd+3BOeN44nWaGCuonZzbV19bt4c8CPTiCzMJzfkz7wFDka1x3lClQ2+Suw45hvjgZbXmw
ej94C6tbpPhfJpv0kHptT7cXlvTn4R65OEK22rms3B49k9khOSnY1VAcq4iWPVkFk2hSQdchNoo3
9wpRThEdcbojmylohffRIoajWnkcw1W7OpfFNPBJAPzHD5Pbew89CHR7yDZvex9cTk1ePrV9ui1x
Q0lVV8HNOqH9Stq4K183C10GJrX5d+xgb7zhiCuL44Kwb8QbqldM82ENixGM0rnmwY1oNWojXurY
5AjZzgLEzidx6GId1pKCm7XvI0ukb5s3dd9apzTeZaV759QKM6sLiutQp+HczYVCNQEkSBwQeIJe
r+sW/lOemUQ0dVESslG6XprYb+AbmjKYqEAuYC9BKSw64JUPvb16Nd8TDyEb0THNfgDxsUZ39VaS
aDZ5wON3LJWBHrSmDkKyZUb0ucASoBWcG8V8XPtQeyeSgoC0q8Ub37rK3X5vLWcQjlwwzodqtsNz
GEuhbxH6ljcV1aJJw+08VcEx80cglynzJKT3esOHVNywtQiNHe5b9aEKtf2G4+OqYz3V8QHcSkf3
o2oAhEk43JkH8L+FdW0jf/zBHlzv3xR+V35HdDDPNFxrvyCZKQWaEcMqS52OPQqsyxxIbbplnXa6
WxGaL2kE3LVfkpDYl8U9XKtxX1BY7J80Xit6eBOqbHqd85pVkOOIBVd4JaDyP3D53t5M7pnlAk4+
6g4xUzEai0XgDsl8Dbidh7t4j7FEw7YrCuJvxVLHBWqwIqK57rrnCRofYZVTOp8CeUR72Mvaz46I
Q2KkUYymzUFNaIRgus8fgFosZoVuG61DGnGmBHTYIUozmL74Ze6G6HFfvM2BrNz5mWwoDxcobbe7
fZ124LedynCAGFmeckTTC/yQrAcwzah+LbFH8A5L1424/qACpMmsGwtWPPmUnFHWDP0RwhCJZGye
Z3QpoqihGASvDfwtNo51v4fZ5QC2XGJSRIObdo4LZQgF1wYnbMd6vJmwUotOIPc1Z5PnQs0pZOR4
xo0743I7ri6klSfyZ5rHbT0WOKheYyYjQVicVgiG44nXdzMOrgpD1dgsqS3lHR4RwOcKV3CGaQQn
IdquvZIffu3W7A+32GjitrrW5tB4q/pV7C01UJSk0STCa8Bo4woNcLJQrJ9GPejvCBO9/shUb17X
vGiKK0HjDbdR9t5jmLs4bBnZ80bOQTtLWEMp7zaam4+hWqNn7IJjxEekFWVHHe+sdO6eO38bo9L9
WXRu6B+qyjhXu593/f0Yd+PjZlvfQbsRoWDvzq19k3n1mCpnQRVGRy7YvG6D6UdbaObcCltQijwi
zuwAMq4eKQdwSOyYIcn1Wi0E4jexPFCm9jX1qhqNY1/haLQN/zoH1ByvSed08x2lEZ4YHVH2xiaG
vrQ4q5oDggfoQWQ+w7tlP246DAjehmtyU5w/uWkj78IRYHwpMIHkKHECEiQpLiI6ys1j/MR4fP7V
5O600VDX+Sseu+ujLcaVE6YP8o9htvZPHiKzO9VjXH/GHNLjMeDDgokYqmjAgqYK0YVaWs6UNx6y
WxWC74YtBho/Ru/6C4y+/ej6sNwSiTX8KywuGM02zfau67b4A+8X1Dwwxv4AC7BXSJY9Ef3SVbN/
lsxW/Cqp0bQtTbiqtCorfz7Tef6aOmWof5Z4uxLcI3fW7RVIHaxned7pmNYYsWjb7Q3iE8fh4efQ
dtfTZt05cUJ38/kOlChQGVX5eIz6GNk1ZwuRSlGu9jyFkB2+kTzm2EPoBM6tn7eEDZRy090F/WP9
Y+ioyjRxSI8Wt6f0I3hsvpCbVg/stc7oDEu3EUcU4dnDTH0qUtp8yZhWdsuzi1b8ew938+IH8AiK
0/G26bT3VGlPtY9DtS1Y7cTlai/daDXPUzFN2KDuo4cNUK/n7MJ2XvW09N4E8rRZllass4M20rtg
mrq7UR0dmZJEcCxVx7hopiEYD+7MV3PM59JQH+NtbK9aZdyFddxNRTHYqk998L2Z/7lgneerL/de
pHitdTgaVNJWn1GHcOICi4w1u1uZcRB0kVT/ZNDN/VaMBjxqeTZzaXOw9kwVyMksChjkDbOjP7fR
ZC8Znf4vTKHOMKs1m6IQ0AMeWcXx3tkHQenRsB70PpSGg3ycZXwx6K2GZWVDqLk06DufmFV6go0r
d0I+77MctMl9kOmk2URMatfVGoUJIMkhy1iToY8MwwewabpNn62Am2pEfncoiZiMIA8WjifENd6r
a4fy00Qoe1OtQ7pctv/GIR2cKHtoK4XOiM6fJhfatahPndcEz6JxEfIsmIY8TELOezpE2bIlrL+h
ZupDp3upw9L+jJZAPgcQWs5RZrsjDkUcQ06QDZWXaT02tKZaeO2jjOboifTG7t0Rk49gqetyN6Ue
Ah+SDtfespImWvaaR+8DP3kEn8hxm6uRxav1KPF9n1P+HuclY+f5et+3Do0IAOqvqS7zdxc0DUXt
YJoSJpZXLHG9RliUgutZd4nADXEAEvgfWWsLdUCRtEPDh1F/gcKef+mhres492DfaI6R5CeLh0/a
MR/n8Ntc+cJQqrX0wf6q6m3s6/Ilzur4AdoQxGXLsl2cAS7TJVEgWG0xpaLdt1S2D5oGRg0XlWUy
dyw7JCxWZZ9BAVRxmuKhUgeLFiJG5zXba7UHDV4XzvmEqZxBl0e1FsCyGkWHd5RNFN6f506forLs
V1M35WOaLSvYHv5N7u207up7XlPFEgwuSxKIGEtO0djTzmDePP7ZWPi7LYdmdg/r6MCXlxFbBdxp
XsjUn4dcJ+tuxRsLiDxjY7FEj8pdvngmxKplQHfpAo3RoiVb3bks3tRt/DjX2e4nDOsFTUMmJR+E
44rvW+nt37NyXSSC8DPOjBnc8qGqyRvSfQOHSXcSKLKzr6CFcAMzemhsnwvks4zVifVCece62Pgt
inMEx6Fs6OxzFc6ERcX9Zqj00PPuZKF6d1Nv2QmhqMovtZziR9EWuGjEMYz9jbdusBnQ4dMho+xP
rFhw1l+5lYpFMs1kKc/tKJhFZ2j3I8NqW7GGWHXdo2slsgA0YxNLNJkD38WO3HIcTGH7w+gYqdJo
ZwU6Nc6yfKzeJrbjtoyyOsVFXPNNFXFAp4UAdUc+l+fVQQIJlr9MDjBzXHYh17TpWICnMbM1kot4
cMtr/Mfi5m5by+jBL2s9HLx116xpdWjs7ln5gdRe2FPgZgxe80vWrZxOttgzc7AGyOqUFzTGB8ld
HA87RZzeooKl4sbqXkhQITd7KoeQXmIg+kIg9FxpQizf6m/dGgLVS/Y+nrrZ4vAyEANwRyDC/IZm
VkFCdlNwN/jwzqm32x5pcdRXeDGqTKK8pXIlAiLlm8wkkhcDkooSb0OWfdDsD/3qst5+77Ss7hWq
dOcsGAQ7Bo0NGUS7/k+UrQx/4LpghaCHdFyVD2Ezh9r5Sce3zSkjSksLuo7Rvey9QV5kKtp/5mJz
7lgxXZ0blsm8X5svvTM4o5FnkiWUXwEMFzv8qNPes1zgSTT83lJAsxNwkCIC4osKTeU8FoQe1Gmn
HB7Y6jj+yzKN0MrDEkDv1s4UX1mRz9vFxvN+3jnBzaUCzbiqQE8eZ28FQ8LjbLlFEMEp2aE++UZ3
wHGhnalbk30CxLiIymEEwHLZJngGk9S0IN3qopdq6+gxaDrEsBw3+f2gURInK3f5Bwr19f486CHF
cTT7YEJ00wN7ktlX3YMgp6tnmDCUiTQyESJV3uPC8jHnfWFD9FkauKKpMNY94oanvjRgG86wbl+8
FKqdmXydeHjHZyjQgGyt/srlMKKCyGogJba5dY8mve1fZIcCgCKL/kL5eB4n5UQo+YGv2P6MbbCv
9PEeWpANqNZHhUPbiE5a6SdVssuQwkIFn340ho+cQZN36rIcnptXdzw6cz7S4o+916fn6mxPbgW4
c6zMDIztRzvCyCJq7s8aVHsozGDu6FzaKbjMYbTtsVAyGrCWG8TdtHJqXtZd511FYCJuEmEwzwjf
mV7eTywD/hozZ78P2Badkw1hxXI57+BvD+yeZXibirDj3hTK746keM3h7T4Hun9lLhCvIgYYhQbq
HfT5QUWXO2+9fNftrhx6QMajrzivVpEwfqFRzCRLUxf9gGr8R0hqaAzlErc+RcIDGkNnmwPCIwAq
7XfUpSt5GzGrSyevZ5cn6RZLFu0/7zufvQT+t7kB4QFYf2LX4MShCwr513K3ltaPB4Q/EMLK/SmW
LkuWelguwnozD0JozF5FlvPo5uWg60Ve/PPl/174Pl+erFbW8SNsbGHB/n3Xmh3WcUa20iSsXjEO
aaTMy6WDStBju7O/h6OIk91X+c1oNLLgf77436liBMxxdddxYB294Oyf8u9XJycs8KHu2qTOOHKP
o8z4kBpiAY81U0WJrAkULWczG/68ZKJiR/RYt6hNaGIAvIdgfvsvf9Hfu+d//0V/WawgeM6GseFx
5J2iDkNhHqo8dlNapdeBVpjCAxc+so121PPm4+8V2Yu2BQFwtxxpuAVyQE8S/5c79bcFwL/+LEIM
z6630vsPZ7HBUKEXxUjcNjlwK7tzOcIODRpZT13QHf75LvztDXG+2tnhIzy7m6KJ+csmpd9US8w7
ShDkwNGnKkMPeRzrUrSFxjefBP26/8VE5/96DbHck4F/fgel/5dvCQLJqasneHjWAd2HAJkJba5E
izs75gr1XHzRt+xud17w/4t/OEccBiiNg/MbyPXlX29g1LGBiP4Fug8jPFaugH/L/nujOAuuQIKg
tv/51v7nD/336/31ftlAsJjS9ywets7GRLvZO8t1b9BjeGjFh/kwRMPwFPs6P/3zlf/zzebKmM/4
mBqH5FGd/7L/Zfk0Wb+TpeLNJiHJuc7RtnLw9t3/06vlX/eTkEBeGzYyAHH+/SpcuvTigS/a2+R8
7Z+lb1EjryHlt+cQvfV/eW/+87vAfZvyAXsMIcjT/PfLRep/ODuz5biVY12/isP38MY87Nj2BYAe
SJHiIFIieYOgJArzPOPpzwcun7PZ6I7GocMORyxzScUqVGVlZf6D5VmpwE6tGm6zhtKwQ8XxB+Qa
aX9++Y7PhIrOhoEbOe0e9H3n5f2wfFC5qmoIuRu8Ui4vyGDgYkEfDh0AnrCSK8q5K7brJ0dUEGKC
AQ81YaleKPHCLtOWM18EQv/LGyl0WU00VxKrIL5FrdFc0Rk5tUOwTjAhQpjIPy3VxXscIVQ6t0Tj
quW9Yk1FXbiFUXfZf7AVsSBCE15SVb7aYi1DwORkFKzlVBolWOfGAnM0lCujnFo/5MolwFO4oICJ
P/xivQFONw4YpQEhoEMttKZ9FMjVZqDGSgefWtj5LXJqM1qiBXqAtIxotjhhel5p/mjOW0TqrLs+
QxjEGXzfEDZtQlKzEkmWIkXzSbMUQ2QVVVQjljYludUm5MAwjyvJT19DGnrgQ2OgK1NxZdbZbEks
NN3381M8Eb64GBAhk4iVOD3Lh2s6eeakaIBEbTQFYHRKhrerR+qtShpty8QzqUIo6k5VADyuTPfE
10QElm4zmkwEF3WRqHRymAdmyUmvvdZ8liFeR9zFUrfHrKzd+vCjN+eneuI0zAkZ1iyKxJW0DC11
bzVg7BJ6WcBDXQ1ly20rKGuu5Ce+oiGj6KZLqBQh/byYFnI1fpTNZ86TY2kA9R7X0U6pa0ncSpkI
GjmMxPFGAv8brAS0kyNzEUBhwywQvfTDT+mB+x+aFI+EyGx5R0OG8Vyv5mxQJKmln8R2wK49VE5v
ZeATx4TxRLILxK7Bt82/2IdIWkF5N2CYsrBxMVzWmdhtUIIV7iwqKCsR7cQckf9TMDDhqMx24YdD
lYkoT72Wws6H++cKFdCyQasg3oY0kO4KYMpPsWSt6RWfmKA1a8PjH6RRQREX3xTCNBrMHYcklBDQ
ESvgSFBbvJ0vwlL49Ca1wHxYuGxge4MI5uEEI0jn1JOYoIcgkGs14Jj6UlvTezs+CrPjgojJqobi
m76UBBQ7ExePEh8YAQGBm7iPwfMFUbeSip0YZdbG4z9ETyT0F+Gzha+SZppFM9oAI1pImQZaJ9A/
fazJojlyMhqKsoj62eGKDWLQDaTvgCwAjaQ3FeI6uZtXQrN2vk5Mh8AsoWYvcsmxEw4HoqOk+hn1
U3vqUSYNU7lyACyuKA4fR8V3S1H0srCIJ/1ZzEYmYemHjCIn040vCZ7huAlr8B/FAOt/A8O6GJ8/
u+UQ48WsEYi6NlurLOJGCKyb+gEZs6IUPNkCs9gW4zC450c5MTHDJC6qIpebzjvvcPV69Fv9Ki55
ilslLcMkMK4wk6m3ptEGTjH4a+Y8p8fjCYCRKfndUhW/k8XWMKjrAEEQavp/2InSXfV8mDaRGOV3
7VApv85P8cQGYYrYmHHLoPl/9PRGHx/WCgs5BlkIczenu5A30+f3O5o8FMY0ZY661kJo2Kp1OO6Q
Duw2Eb1bc4DwVEfxuOJeeZwXUIrSuEoM7koo8Yuz6+kBclOzfKaCtR1IbVRZYM3034DsWzurN+Hg
xv5AC69u0t35ZTzx5Ui30AvU8CqUqKUc7pQuFMOyxLDEznXVf4ICpD1BzVPrbZIj22HrMZCi7fkh
j68VjClYyrmTw+25vLSDXs6sHhdt21OyaaeBynpJBDqSV4LM8/zWg8Er2XkZUM89P/CJLWMi62ly
AE3O31JrFt9LElj0Bu0Otaqvkaamdl0U/afzWKZnoXspQ7hC8ntxf+XFAJffBPhlJWa2g9foIfIm
ZAZHIUlSbWWDnto6XM1UA+cVBTR3+P1aBUsscKq8S80h3KHtBbYuCQVU6T0jukaPcLzWKNrtFJLr
h88vp8Ey4jZisn20eWt9yESMkNq1r2ug/wEz3UpoPm1yNBVX3qinNqgh8yYmh9R4qi5yZjSfCgXF
eZDJemzYNYCFF2VA1RP8bbmHJ1Lv/4NZ8ZRG6JZnD6H6cFYTcio5FEF2p5oXoQvLvdCBeSGStbIb
T06MV/6cfPC/5uKtjzIVsFAUGlBw8eAQ4AxMw6TOrSHZx6km1vcTzJ+1StiJQWeTFN49LCZX+OJi
mGRgysUEz2bEsY0eFRSuERx8jq6Nn6bu+aU8zuTYHLxQNd6p3ArKIrakfQzLFlkdKFEN5CInnIYy
eYL7ZZQDDPGxl9dede++KIf14NkyhZeVybqSPSy+3pBaga/TmrAtjl26CbtGvO4HFMSssMn2nknr
SArLeheAjMQDUKA9ZfujQUMwRSNvZeueiDcWwieEdEUnti/Ty6AHmYk7VA62pvI3GOkC4fNRij+/
yqfn/GGY+TN8OIeR3iSd6OF+403ToNtVO4trYRWpak6qWM2NlgbChdjTXzMTFGuLhFY0wuUmrjyR
uGI2cmp/8cX/MlYgMixOa46YnGeoTNkHO+6ooFXflKqMgYSJ/mVX80Y7P/lTS0zxm7uEm3M2dTuc
u6pPeFMgy2gbmlKiuwaDyBjTfmVWpzaygZG4hDi+wrecZ/1hhUEGq8nQ8k5AQq989iKfPmIp+68Y
b6+lAicnxJtrVigH2ysuFhB1ZAACEglHhYm461UgAmnUBCsJx8lRIJUQeKh9EL8PJwSvyStkbFOx
CfZDc4tMkdq6vLRgQJ//PqdWDvserlYK7xQfFml8RXJvQmplIKERtwLIdNfIO+OugDH87T8ZCuFn
a06s8QA/nFNaD3VjCXykYmiKG9NrAjqcJjBe0ER99PgfDIbbFSU4Umxp+QpHziZAHZqEt6MBs23b
BuNLEOJu1yTp9vxQp74VKRoXIHLM3PCLeYFhUvU6pXSjKFp6h5SF+VU3O3MlVs1/yzJwIpJszOUh
boilFnOWdPoYTuy7rAY3abdgRS8Ijv33gArVtmhh+5yf1qmdQbEPiCJoJXpYi+tPaSCNpzqtM/S0
MieaoMdVESZh5PXBysc6nhvVEpVNwcVHJWM5t16VrKQGUz2zqatd4JV3uVldApXT92IVdisTOzGa
ie4y9gl4vsxws8N92LeKgNs47XWtF/RLP7WEB6ydoO5I7XSLRJ+3km8e7w8q6xLGOeQRMkzXxVkO
RR3AvpBDaqfH/lxI00jNTe7vz3+uk6PgcsgxppRBz/NwVoLQ6cOEOhOINhRY1c6vvgLhXPNUOrF2
cy5Eo4XHAUXn+ecfAi3lethRJrj6rBu7W0nyZsgErN9LNe31H3LpJX8+PS22IEUmGbV6OjyLaSl6
UoV+wJMAhTGS9VT+HWbGJz2qKSzwHlAJSwR0Lo9lSikLiE1kU8fzLldQ0a3RjqG6rGYOUAwIaiLf
bOU0H38t4rqG/SZvSlLMZUOw7AoYOJ0Fni8p2ytjirxrse2V/tPRHUqFaOBcbhDdZXMR3c0UvA8A
kBhljCbfpHH6Ns1Qs0qP1mywjiakKxIvcEPkiSzjXr44VCj9VkIrQkSUyjF8TnOh2MRN8On6PKPw
NCWdmM0SmNDh9gMICtrbQG64goZb2nFmIoXTj32sXHdtAWwvqi1AdPDkOfwoXZarfbJT85zDBi9y
Iggdx8PfIOGlMxN+QS9VCViZsFKCKzXU0s/e/1wns8cWFzM3M6HxcBgRefhWnct40MJM11L6twyQ
8f782Zpz7YMrhYrnbBcy98Kt+b+Hg1RhVldNrb+0cISLXLjTw30qGttckm0cb0hwIH3h17CyJ4+q
C/OokI0o66qzYNDiG4IlRK130F+G9tIKzKu028i55yR65E7T0/kJLoeidizSfcAkh4orDOhF8AjR
lZiAhsIK1gf/K2onntP2afdFQG99I+rw1KjsBZvzgy53yPug9PjpacqkGMvSXoTqkNbnQ2Cj3xHf
wQ9INpM5mu75UZa381+jmOS8ijIb6y3OG01oHzlgphZAc+oBlQhzKRYVJQde+Rpg4sRgs1kIPDQ6
3lhkLKJ+lefYlGkzGjHwGKsvzHsuNG7MofE+ufGZ18FQi42v6Z5nTCVDwU3sITGk3g5xlc+mbPMo
VH7wxqCuRiRZxMW2lQKQ96gzEmS0XU/XmGbbZGzPf6PjnUB3FhYEcYpqE/WRw/MF42CKNB1yohcW
Ba/YOkBhMfls5KXzczDK4hTzIEETYODxiCCoZ6Ob9SzG0vP5mRxvAMoRSLNizjF3m4zFVxkSoZH9
CSk1TIv039KAnkMCQXfWlTDWrJLet+7HsESCwWCUCOiW0F9aOtT1aCSoY0cXiy46KjLkjAJkbaO+
qoS0/Ar4Nt82etvuEX+VnSGM5AtUcpOV2Hj07Xgj43kigd4yZw7nYsZpicJ6GhhPVggDoERm0Rn0
eC2bOjkICA/WlI6NLi4HQfYFGWH/OR7L1NoopaJdZnjVWbtPfb0ZEaPyEKKFwkD4nyxiRZskgxXo
Q29jhheAXC7MR3RToJCqUbDyxlvM6K+hyHKxaqWHjZ3h4ZZXPCOMM5JbW08hf9dM0G0TQfpckHgf
hdbP+2SwwFwiEaY8R0YqC2DaBDIKbDCirxRxWmvYLeF7fw1Dd2E23+O5qi3WDd2cjv6ZAIy+06p9
NJTjFSpy7Vet9bVdwIMZZtegQcSEv9XHmKhAlG79Cw3dFodPunbQF4fw/dfRaQXMR5CE+KgeaWYy
EnpIReTjkNi1GidfBuQMtiHcthVD7ndc2Icz+D4WMDmZjUPzntz48Duqaor088h3DKLqoYXcg3SW
spu8eI9k8V7Lq5c27F9aCfsc1fuWae3TQAd6JOsrm/gCXfq1OsUcKxe/EBe5yYVuzV65S7QQFAtY
uSYS+aJUWcpbiv5rfJnVdDlv0c7M4m0cTql8jyZc+GsKUaNeQSudWPzZxlYEqgRgAvG9wwXxqklu
kf/sbKBhaPjqee6CHy7cMogS9/xxPXGGDoaaf5UPb6xSGuVgnLdd0OjCRcyGuCIZbT9/UhnF4oyC
ZJvvwsNRKmitXpZwhtrJD7ayNQjbQkZr6j+YC88qiRYgTQh9sY8sXBYSpNfYR3kUvcCKrr8KnaDf
nx/l1OYA6sGRoD5C73YRdQBc+EWXwqqOQynaYdkaGDBCJH/jq35zJRaoOshtUVwqXdQ9fn5o7ihQ
ZWA9jg8K1OpM6lOohQrFuetB0vpXfBGEC6je2m2KqhzSabp+S+xfwwYebxOA87y3gCuRTBMSDj+g
0NPaEaoI/Q5TLa+jOMv3gVWvdVuOl9akA8inE02RB96yXh+IZaeLRTra0PLuRV177VTzwZv0yw4F
FzRbm72hVp+DtRB8qEjKqAVQZpWB6C6uRfhHPc/ubIR5iljBk1UgDL4vJCXUHSRmiwDNxtqnCYNE
Z/T9/Oecd8phmDEl7i3wDLRfgNQshgY8A5ksZmhTB5CtDF60yYug3OB1BNmhqdYqD/PfdzyeSisE
TDLg1cXOHaXJU30ZPZy6R+5AHtLoR+L73hacdQS50Sj2aBGv+f8dx7K5HQhECVgpO2dZLQ/wGoQY
jb4igkaCE4u54MZqbW0L9LVWYtnJoXizQwJFy5Ab+3CTItQ24deIyAzKgb3MBSLG4sazwizdStEk
6Z/L2nCZMbmrAVSwZede/eLGFga406YGA0Mb0O4QKvStihjjtE9ukhmpzhBET1CKvCwPJ2V5AM4m
NKgQykvNejP2QZS5iR5ov+GGmWihFdGaz/DROi6GXK5jAgHQxNHAgepZuJIav0WG1LhpmXQrkzsK
K+8wfCAOZFf0rfXFvRBMYyAiiYSW6Fi2F2iVpA7coGxlXxyPQl2DLjyNTq5UtNsPlxBV0S4ySljK
VlxrmzLoJhSb9Gl3/kMtTxe5C6eKc8Uul02USA9HgZkl4fkE0qX1PPF+sDpMk/z2YlSMzsaAaLjv
8rX20NGQrBgPlxm2PaO2l2++RDKUQakhUoR1JbkD+uWaY+WNcCuhrHRjmc2sVzc2m/MTnT//xzBC
UUwmTZthhwwK2PJwosnQt50YYwTVbEO7dfpNvlOuZXettLHsZBI0DsdZ3Dlki61eJoxTuC/fMxfv
Dfv35e3r+cm8v0fOzUY5nM2g1wHMP0aRdwAKbLw8NtJXZF5c/E8cbUPrzf5S2ZfI59vjj/NjLx+f
RzOcN+6H5Ivnc6JWs6WWsFed3gEEb/8yro3Lz96ry5WcD/yHcYYkQw8iYxz1ztuV0Oq/A2i+9Fb2
xfL2Xo6yuF6g40eJMM9m2uIN4iAc6GROsXKWj95Jy1HmM/FhLkpYSWo0f6/rcvMzdh7etN3r929r
zpnv5r7ntsUi7AJkTkYpZJhyA+zUQX/A/o7Y5s3kGI/od16s7IR5L58bbhFyLRwrCR8M1zs/EX21
f2X25R/n20rCIZ0IGB+P7vJxntZZbSAFOs8KBSyHYpGDZ5Bjurr7unuu3Ue0gtY+2Eq4WBKgGlMp
rGAes3N52HHAws2Pyf71+DWwb2v3lTeBjdjmysWy9v2W4HoFkQ45mb/f6PyctuIOR6xNvQ2+hhee
nexae+X7zXf9me8nL6JIrMKhhF44TzJwUv6j2ih+OoizrSzn8m5ebP8lZEcVsCIK6FzaM6Ld7jyo
EHnVXnaxsTantb2yCBqmEdVmNh80U3tqvX2IVnIhY3aWxUiRrDWc3+ts5xZwETwiU5A1BMf+WsDk
Bp8G19jiAec8hm7o/oF0TyAW7T9rs3zPP88NvIgnvZ/iJVAysPJNvqy/51/LS+Wnd0u5Ednt4nV8
yC7DG+VWe1jZMWvLuwgwfjOEej7vGIU9g/IC+7Pbk+U5nm04xSbb+K7pmM4aZPuo2LLcQItIM8pZ
nNTzwaABuQ33kvuQOpP95tkFy5tvZXv1Hj8VAGgIAuKf2XLguA8jdh2baSbOWxYT4o3E+VBci8xB
dawvqYOF3119i6L1rtqpV9bFyiqfiqsfx16sMnoyY0KDhFzF7Tf692QbbPvt6Mbb+kLer9XMTn1S
+gk0LQDV0RRfPAgihKqjsSpqu0L9XZRg3yJPpY5vbVa50XR3fmrLQEDaT92TYoeiAPIHtHC4qnoT
yl6QqJMjKI2yRR8JVWWpCvFYG6eVmKMughtDgeyk0Q8HyTTQxTocKjFlfZA7nLM8WOpfcivLwAMr
yUoMXa7ePIpKB4vXwMyWXdZVVFyq8YNE7qiBlXuD6KRxWXVJ7YijnN5ERZo+QmWSbj+9ilRweFaR
tNME1ef98yGbyBFKqOoCr0YMJ4sNuqzEVLVJ75CrT9b24hzCPkYaJsgbjsINQHwN+tXiHODGU02W
IYyOkXWZ5aB9UT8i/oaGUqXlSvyQSF2D4GtqFL1NZbsWbLQR09skGr3vWpM1OQICXdddlKku34Em
KfEYqsLCtAsR36Tz63KUfNNzpTemS5SawIXRuzpcGBUTjawxDEwspa7Dc0RI/JFoiGZt4A41Pq/I
QGvdEG1xOO1eKzqPv/za8k1Xojs4baNC0dcY7sv8cv6VFPYH7S2kXvExOvyVBESaQlziBweLhRih
YUW2MaNInyn8I0bQF515ORYy127YDSup7fFhU/howNOoB1OhVxa3E0quQj/CDnGqxnwpAW88NogP
3aC4uYYSPTHSzKTRacNTVQDLczhJv54t7yx5Qk4v0oFSwHVy8zFCLZQ+1dv5j3x8rilhUvNCNgCu
hrhsyfuGOKQ5UlaOgRTOpqkGDJ5Kf6V9cvTI4bPBqlSAZNJA5gqYZ/zhiPk0J5RoajvHEwLPHnAU
taPUV2w2VHoZtlO+MRIv2chipF7TzU/etHSUViLY8dHjdwB3M7OVgJktK23j1PV+XnK6TLSc9Y2f
e8I3NRbBBFoNWjgXyBcj5fLp1Z3jGAQfoD4SlfrDeadakCp54kG0r3MUcEY13qapoew/Pwrg5rlZ
AOYApuzhKH7f0Zsaow6ZF/w8UUJCZRgz7U+vnyoqTESiskav8v0bf/iG8ajERgMwxAn7IrtO1Fpy
QwH1mR71UDdtB2/72VnNmA0QlXRA2DnqYs/Io1gneNGiDz+F/mWUC9OFhyfLyiPhOKCYsgZnk0nR
cjsCHcL6paU3mrWDP2zmiiL6Nwki7XvR1ISNmWo9yrBD3V14Qv1vSNZ//Rr+23/Lb/8K+/W//od/
/pUj9jTDxhb/+K/r8FfFt//T/M/8x/7fv3b4h/51071VTVu9/e36taj/tm2z369NmGfLP3PwVzDS
v38T97V5PfiHTdaEzXjXvlXj/VvdJs37cPzO87/5//vDv729/y0PY/H2z7//ytusmf82n1/r7//+
0cXvf/59pjb+18e//t8/+/qa8scuqrfkNfu9/ANvr3Xzz78L2j8sLHkISTpwOVQs5h3Qv73/SBL/
MV9Lc4cAHD0xhWGyvGqCf/5d0/6h8EnZqXxU/qjBn+Jwvf9I+gfgUiBAOpVAirX86P/+agdf63+/
3t+yNr3NQxzLmAqn6n+vcvAC5AyInYKQhes7w30OT53kI1Nak+o5pSw/g5iYtrj/yBtwq8JOyzBP
+7Ay/x7+43CLd/tf4/Gbo20DscfQl/z0WDanIQsYDwdIGLAI0mLKI/vytrPkDIBC1+wsT8I3VNEq
BP2hbUVaqdpRo+YXRZ2Nl00/3A9aEV+GGLu4QivH8I9QfVyJefO5XKwLyFM+GTwuugzLDoNl5dOU
oabrhEb1UuZ9cImrOKnOWJYr18rxF4BLRUwX+dAzf3L++YeIJLWwuqe6QCPaCspdPwz6To5MY9MB
iXoxUOVdmdlhdjp/AchuYHco/Bg0NNTFF8fuNkwrOa8cGQ4cviRQC4I4Q3s8iMfrts8qGynyNdzV
iUmCynsH3NCGPiK0JxGutQlC2k6mAEtBvwg3kzqO3aody72SC3/Ob7P3osjh52Nv0QbjYKFeTL5z
uKhNXfmQk+MSEdgsCO06jLtHVB1RrswRo3qKaJaj9QV555tiFJLlelOlfysTU/uNXiKe3L1SRAjy
jpWUbXRApwYSUy3G4swBr2wvUvU5yVV+QeYTX3AjxXqnkCfzW4T9Z7k/P5lTa8cGmRlV1JHJuA/n
UuF3mOA7WzoD+oFXuDLFO0gB01Xqx/kGPu/aw/rEBmFvICcEaB44kb4YTy+r2kO2ESnUWFB3fddm
V4KgtBBEjfhrmQreNwyG11hjizT9fVvOTHUuLyA3kNcXx6DTQx+P5rB0kq5XchR4cUToo6TaVWoZ
bUQh8S4kuQy3iaFTR8kGGTdlDedo1O5XYtTx0Tdo3M4KK7yjgIktKmCCZtbonWgFkJ8WRWHkJHZj
aA7fdLGZVuAR8zZcbFPTBIdIQwfZgyP5CoS/daFSkVJTJ8X8osa4JsClL1beaydHIXNlC80xRlk8
12oN5YbSwA1G8aUJgapc+JZh0L0Sx45H4fUMxpcEka9HK/hwm6paF0X42SHCW075FmdMmSAvGLX8
6c9D93BeMTg+OmoKi2wUWWNP6YMmdwb+pT0KuNVljlqukzZj+PmhQG4CkCBUzrIUi6E0nD8MEZlJ
B83t8ouQe8aFnETipirrciWDO7F68ANoQmngtGdWzOHqAXAczJo3jNOP2I4plhXtTdPPVkY5PmUk
G4DzZowt0P1jEQqN6mRSMQzSGMMGDCR6o5Fn/hw6RdrEKF8gf4k+ZRZoE6rBOU4WRT7ZjezpKzv/
KMjMpAGwdVxDvA9xtjucr2/oAN+1FHfvzlOwHCNUF1mmfUmGqnBrpOxdxcdE9Xwkna+2g+PGoAoI
CYD9gO6B3h4OavRVh68XWzRLlAi5z7RCt0mQQSj4yM7Kur/rxMZ0kxBpxPMjn1p4MnTSCcgLPIeX
byhpTBVNCJlvALobNJZnORE5u43xmgxC05ec3pLlr5FeyV/aDt6qGRmzE6K8JqFwauHZY7BqWHSJ
atrhGkitJ0AHiAqHGkSNWC5et1EIHrquA8f3LeFyEs1q5QZDDmS58pTBgITOGQeQHbrKh6NOmt4o
Jd3494hwibrNLBZUyu1tGIogU2KpDnc5LvAI+bSDf6ErifLU6bn1BdObdrRFNVWir+pooiKNJVVG
zRVdkM6RBT28FCJfR9/C0LnoSysb35S01J4gAgjpBUgmfEzq1MerNJYxt0aZM76McXxSNtjJZd/b
Sm6AWWlmMOwCYnUCvFPTrrOYB8/GyBr5ssDF4y7yLOSPa+4e/I/NwATSK0uIUJpjHt0P7YQmYt2J
r6U5qmQCUlIJGD1U4WBjQGndNxDJ5Y0CNgeT8bzB8qITB9nEQq4pv4PqaCrgMjFwLykPu23JzkWh
oCqsxobhUmp7tS2EXx4qe9/JkpHxIH0pn1B3r2/jttbQ6zRCY2+Uono3RXACN9QIxH1NRNOuwiFN
nvO8KZDXDMXyJ45h5iP8VQM7IOSv3V5BkBTfCa9RsUvXhtbte0/8BU1EfoachCtuiSQyXqZjjbJB
n8ej4PTZUMvIzgMotf00nHePXoma05kqWVUFiIZOOhwSWnOAgDCQw5X52sgM+bFKC9z9hBAlUBtj
dAk7qUyJx8049nXqUODGdlOOMCWcuhgwWp74ZrhvsdFGAFmLw2qjRh7QLas22sdeLkjIA1zVsfFq
QvW57kUTdf9CHGtnrItO24x1V70gPI89W+jnNU+GwQJ+32EvsZ0MxD5n/2L2/RSUxdciMylUYtoU
wbVFmA7TAdRC1W2tIGi7jZoaAxtaAz4FnkLRAleQUCd3SjLE733YdzQ5Ii5AVy+sFiOPHmluV0dE
8IeF7muPYGglID9qIWbLBu9N1L7bqXcsI1aumrRtEQgXo+FHhcqihd2dVWK4gC/gc99N7KLKioZX
o9CgjfVZU96ikT7iJImTnTnZrTlDEVX8ZL4CQrF0NFoDEvioHZJdAPAAEyG8cjunaxAAcPXR9/b6
OI36Fh/cunYKrTQaB+FX6VbGdjLcxF2DAaLnIUyL5ziGEGGfxH8QEMN/ihpq8iPRtf4WhnKbkpKS
uDjRGPtf5SRrMc5iX/db38uRnkWnOsGCVlYexZ70eTOC+L2gloRzt19j1ZR2vdVtLSDWkds3hv4z
ELXpAdSsRupdtQDlRsz+fhtdK002ynrNc2y2HiZqyZA3W6VSws4BVwu+TRRKS8b7qhwuWh8pZc7l
oGWbkGYcZoBRgBdBbxLUm6bQMLUde+nPiAic6FRKBx65aZPRcvFSrPIN/vUQ5qGOCF+CBpNet1c9
P8USTkS9Nw1CDVW6LuOUB1qoXulajLs1KTKa1YKqD4nT4DJdOq0vCuCMEJzHTkQDdLjJBNo3dt0U
408Ec/EFqIQyvMVLthnspq37GfqSiiDAzVx/koUurjCQQVDHzXK5p7BYlsgFdaX1u5VaflnU74UH
LADGO3glBpbBmCUETl+k+0IUvfv5PGMhOWal7hCZumdBLSzsdDhEtkT5g575mPWhYxDXEE0oUusN
kE2Ae24r9l9KAJk+FBm8LfFALkN2XY+FKDaIfv4tbNquw1chz3HyG+X6Kk4aDVOHVkxwnMeu867O
eqIBhogxTjI4xz/KSO6hbY0czW+tmZqXhvdnzsui1hoUnyPPlXwR8110mclHGmMcFDzW8vYeR2Wc
QfwGT45t30WZjBqI0eEkPJt6XODF493gOaTSai0i3Ik0A9wlxfw5PEtBH+0Cw1Mad0h85YfcV+ZD
MXpis9NGuX2xEGtILpSmL+G99YL6NOK2odsBEhW43sp4Odh+0JbXzYjGLAYhdfyG65J1zUksXgLs
nH7pKP9j0lznckvEN3qks2VIUkPXC+MXXuHBjWiWSQxhKqtkm5Cs/Z5m5KkTCoX80sZV4DtBbRU3
UVMqrd1l/pg5kiCJ11JrJsCYeTLH207XasUxRhSj//A5++y+b2JNcj3QfI0bp+oICLLx5d+R5ycI
M7Nv3EFLjccaleCXKTBEjBUxII6dIelb8TKn4oRuS4Psud2kUf9ElhmjGG9M2s2UVQF+FYWR5nsE
vk3RDsWxSxz+3xqmj1UNV/iF96kj4e/0C4ZklGy8kcNgxyV9FNzEZfjbvYkRA2c79Y0LM0X9kEsM
v0R7EEfhogQ6NsBQGSbdLqUcdc6gEGRcGiKMBSK9rzEn8A3UuUsjUAnmxoQcOJ5LgrCT1Ty+KePB
g1hShQk6/rinPWJlaNTOgBd9RHtfSX5waTVE3h735YKyAz4ghTf91OMMGhE7dPyWwrdkNdKK63uU
usLfTnqOTXiZi6rvtk1iVfxUz/EiT2O0GuMm1Ut3zIzwIvVqfbKNNDZ+moYXK9wB2KKBB+0J6xLe
kghQFLJ8lesBul51Mk+BOkT1vVTLPHDDxMDeIAy8IXfwtOdQ+l2DG2GdT0+KjsuFragYtNJoNZQ/
aeeltSMHBUZyOaZXKVLVSfaMRghmi3GSm78kyw+Cq6k3ipdOassUS65RvVcnpmA3oRJdkVtVA2YM
nfTLKA3xTRcyxTXE2dNTrDvvj9+Z2HTCw2jbDZAP70dFzh7Y9IULze3T2LsKzVb5rUx9s0E5O39J
21G78YLBKvGfUarbJBbkawG5+4qrLnk2dGG4NUMh4MEUzv6v4SA2GwIM/QIMfjexqATb2PDzixDz
J3zZ86h3SgWzSp7xQvuGLs30rGmB+iDkav9FNsrQpy5ZV8EmM9r6ua/HFJdaVOCxMkRq4lpV8Kbd
R5PW/8AhnJyWhROvsWCSRwcB//YHhnnT69BatXQRlBOGeDmOmqRP2Os4PTxAvJOSprwqNSN6UjWP
d5FVZvVWxiWdNQRfMBtn8sKwkZPgYGEU214iYFHgeNNS73HN+d9xuHTHP14Ly5rGtVJITtSVaJE0
USd9m/LRw34oHSfMWnQhd+tBG79GeWmhaBIPtQ+1EnMgCpyDVd0Pao/eSeflxkNJGxAvOzqUGnw7
nKoCp5ZoTG4jFGAGlzqU99rKSvW77uv4AcioiM2PBNzcRpisfkwBZEd7r660Jzat8RAUfXHJPecb
tpUag4DtAGAGl3SwtFxVDHUDAX7sT1yjNxvJFuWyCbZeVBTeJpISX7OtIAmDSzEx84uyxnZoJ0T4
b9syfYYnYcQtEu6SUChOKUzoGdG+DK5ken4VCiax/JOnSNHaErIE1ia00ugnBo6oIJoVppdOqWsU
J8K0DL+oozgkmypJrHuxLXVrr9b4Hds04+pv2JLjWmtZQf8oTVq0b0UsJyH0ROnzmGvyvUql5XeR
iuODZDRAB7ooxEIPX7SY9Ksw6A7WaPI+ezj3gGkSm6SE2SXI/j60+uwOJIkYuomRWrjaiYFyU4I8
lRzP9CLRBllPfDc7v39E6a7NcanB5d1porbklyMRKB2c2YTbKvJJ0fRSzi7whCQkYYwW/6Y/R8I3
NWNxN0qejAuzJHeXBURh0TbazoxtMoLQ2uHZPqdpae+VmxhdP8vNAPHfRoJXoU1ZG8VvBEMDnh74
v4OuCXFlsAt8zi5MX9f3ep7UuyE25Q3ul1nsdNKo73MEivgybdvdAqolO/e6GnWPfIAH5YpyPd4I
et/Rq5d5+t3BrVbw2J2Cnk5+N+GmQ4r4hiZuZdgF1Z/GVv2SSvWQeuiRhGof10igYsy7z9Gl39Qq
pj4bfDAp7xtt2T5XlTEqjtiJrKlHMH0rTd9wO7UFUVJE8ZS5ppGGwibHZlzf6l0bGC7WhPQFMJzH
d6SR44y9hJn7a0cyhJ6yF3udYylEZgzApL5ykiowrqOyjpWt0Q0DcYCMEF14ccC0S6oGtGam+bEv
jKJ4p4beiIFEWOaKM5ktTYNkbEbVhQrVXBvKOLWOb1Vco3GNd7nCfU9Wzr9te5XWe7zVle5N91W8
Z/wUEWuy4ZRPOFT4pw15j0tmUCn4ZGgdcBe707vhITIR7TGrPFbsgVz/IpaKMbZRzjQuSvwEsVNN
CvW+7Yb+0qIP8aOTxJIXAkdTIbsvhxdPRkwKDzex3E4l+SAF+0Le1lrZYLyLD2y6KQR1uPMMwfBs
fBSNh1HXIUFhKyQBh8zbydtItC9qR0uJOc7/Ye9MdutGtjX9Kgd3fJlg30x3q63OlGzZsieEWzbB
vg3ydWpUg3qK82L1UZknU6K0tWEBNSjgHuCkkbKSTTBixYq1/kYhLyjWatLLW3PMiWwTdG8/LCbr
Z6u1pPVVEKF0YGTZL89om+9oRbryGuJD+RlLx4580EnCaM9rwn4vqqLMbromM+67eoydNZaoprJC
N7fFKaxGZoa2f8PKCQu1E9uIPTfa5AaGOWjKltOnpq1NeaEjRMgrJdK4xmXLSteqQeFtjZVOdTbV
+MCsJdPeXmEQagbbhpxXY3/Lst3gzt69HoZdcqXIsf6ojLrXb/j42ru0BoWztvq636Rdk0ybUm2s
c1pstrnWkx61/Cn3okuvCQuAXHitklW6BOTVoBX5B2FFtrvJWim+V6nmXWEv3162ZTH0q6rCkH5N
ASX9PDi1vEHfX/mZuJiPr0bFCpDb7MXgrOHL68gQkLleYQjP/B+CZNC25EnzQUWglbni0Onu9cpp
PuOlmzZn6pjHh9Zo5A/I98a4d3FAtjeNq8QhXmgaJQWEiMJvZmeofLAiz+kpRxNi0hUGGes+1Qax
dYKJAa00xeGoXKl4oYk2x1OjF6GxY0f01A3VQSXZtSgMnEVmhf8ltEHxFdt0fAtGpcsu8fRmtKOo
j691szd/JfVo/mxivb5wY8fpz0jeOMHJwYs/6pNj3el5SLywgywI1rg2JO9GkgVvzYcD85RXeXSo
6QPbKxsVv18VSsbdxnRaGX7GyM6k0AULztz0Ta2eU5uw3FVdhFO96rSM1FGKZDwUlRQmR0aYjrs+
qcDNFHGTpHt21jTdtINAUSKa3NjdCqdWLqQZgzDiOJQQe+Kec7KCl89ECld+b/UoqTZWEQ7XwhDT
F9m27WUTj8oX3FKULynUMRd3lgJ4aDR6uXEeVhXleY+ds10rQ1lX5wIvynDHibH8Wudt4Mzrf9TX
JeYP6bors9C9NoG0vs9jqKDb3h1KygxZrf5opYvcX+vNx2Q8XIPbtGkKXFe1FMSrqLXkzmoH8x7T
YUcesrYyf8Lln24rABnh2kvNKOE0FdroniYa1syFFWAKHFacQFYpZZkLTJ84RRaicO8M1cq8fYw8
ZrExCrBunCa6Rqxo0eGyO8ATF4fB6N1LL4cgQ6yPooNRw+tem2ZUkZLmnYHWM/X8lV6YTX4AHGL1
G6esk/MGq42S6FsEDd522BZQXoBQu8lbT/N2zkDJDQuvhNJx6tnZukvsLttg/1ddU2aPFFpo2Wjt
q3ZqPgZOU7/D+bgCGyfKKKACZOfmLquo0KxztHF/xCOJJpaIFuZyGeZNN9kUKtHGDoW4p7bMyTQe
gHMcahYze0wBZnyrdqWozqOkIZVcmTXny5XVaJBmRjabYcPfuu27ISmsb7FGQRjX6VFhM8y75JMe
4VlP89usnY2dBbPhbIhvOVMSNae9RqHvF/V593IitQd3ihfrN7Y4edlomR1t5pIkdu/qYEXM+ySw
cJEKrG2I5nC+QZYk83BZQPtnHWMo4ld1SmYTJrpbnVM/SS44UIwQKDoOlOuqQQLuUomnwcAxk5rC
SuDch1FWieBfCvbI08R7ybvlWP6hiqn1DmDN1rBn1r3bYTFv9BE40VHvv7H/du3Oc3SIlgLTmENW
JA5WSEVqkQE5dmFto3CelImdhu/SIpH3/406tqbmrcLHpYrol3013Q5u2F7/dx4INBazgdZqmuvp
RmXTPqtTaiS710vmz0rGLuYzIAzpJdGJe8bbttnzjLwiQXastNyPvY4bWatC9cd5ZR04RcPuhv9z
1If5iTbBC8V6VBtmMMQsbYRFgPe0Wo3TLgXAyC7Whe2QcWZ1eUEexa6Xh/FH2dZiMwok4FtFRNvY
rutt2JnZhlJyuH99DJ61Iml1QegE7QFQBOzI4kFk4oqsztyC5kCN41EObs/qWS3J4J6SmHzWgOJW
M9aXuyBZguzi03dOh6rXW4t1hzqQOKvSNNhahjpuX3+h53eh9UAPBpQvqhg0I5/eBZPOyOzkkDOt
1Hqvx1l8K/Fg3bx+l+fDZtPmmrWpYJQhnLd4lxZ8I27cDZydknDeR5nYR6agjdBThn/9Vs/bKTac
RmRcQfzOaN9FOyVIqj7qDG6l1JHabQf8PHdt7NrbDDTp2ps68tU0bMQJpYFnt537KZphsTQQ/eD0
tBhHEVAIqeammWqHuCw2w1oJ0+RCczJKrFPrbTunPkWdfrYiualBzVqjg8W3W+oCGdkQlRr7A0Vv
znVdT84+JJW9r638WxVo46Zhqa4D4aQnBvn5gpzvzP9tAwE1wLzzB3+EkVGVYK40JnMiow/YqKZD
SocEw/YLrVSNS0XqVM1s1BPqsu4uigaM6Lqa3HIzKWF5qpX30jCg/gUrl4UCUnsxu6wmo4NTMwyq
I8pb0ch0o/eU2QY5/ez6ob/MFKNZN1MicLZrMQwy6/TMMxu5FtF8putjtNHDUkcx0ql8oDD6AX81
GiKz9fHrs/PZo7r0/IEXoLGIWC0i/U/HDf86pcn1vlg3jiJgRyvGhcTM67LXhvES70rMnwGdrez2
VKf1hXXOjYEazOxsME2LMdLSQQ3ctivWDhYuH1JYYZvRUMXZ66/30l0Q4AVwAO0WTaJFE9kKZFPa
ZVZgDK27V3nh3MtEKU/QE168CaopvAVALbQqn45h3wEzULuUw5QhzLNBq1K/nwr31BSfp/DT3jR4
PrBKNlLeHip3i3fpDFn3WR7kfKrOvDaGntqvbnuXpPuYX9KVWGlere7sxoxusIxP1lODIxzFhwTC
KrbYZ5mlxxduI5W7wurdr6+P9IP81vLxPJRodRaiqSJp9HQU9F7C0uBcti4z65cah9Xnrqxu7WEq
LgyPrDBtxgKf0I6KjDM43RWE83yrOd1wbYfIbRWmpIKrJcOn15/rpQkOFQGJEZSmVYjLTx+r9roR
lwWcn7NSy3ZhEVNg67Vw46GqfT5V/c8wnTnzo/fj9fu+8LWg5c/RiE1wRqE8vS+HIQQrNSaFsEmD
+8Alj0WmeDWo2anNbAE7BxnFjECFHMQeulsmDbyn96LQjAFlFdPmFRm93TJVN1k6Glu0ZoxtOwq8
38PYuy6a3LnGzQjJdG9STgQSfZ7li+9vAmBAowjoIOp3iw0n9Uay/pYORW/qyMHpQt9iUohsptrU
nLDH5KCN0junvCS/lshefTE8+atubQ1wA9WrSleidwIDom1UVfggN80kV3pW2e+jkXJaWNaKRu+p
lPq6wl6OckqsuhTS1FMA1BcmDOh51N1dFwNnrEueDiZ13RFdyo4ERDO7nxYqwbfoKmRbq7XyWzzp
lU8avZ4riZz4iX1j/kyLEbSQk3zYvpg1y6QyMtUWekuWrzPu/G1wA6icAF9vyTbV22r0Ti2NF+IW
1omQIQC7sw0seaM5jV9djfRsjUmLdguCp3s35qZx4q1eWAhoz4Jtx/aDrG4ZF9hh4kTz6ATnfNj3
am5URKwwfucKTDxfX3MLJuzDQmA/mR0OwEkBpF7MQdlaJhGmzuCuaNFaM7KU89DYXeB5TyutDekd
DqpGc0FlrcR6ua+H7KMWB5ekR8GF3lcngs/zEUa9BlSLrj3g0MzFzlCmVSi6Hh9oU0E/x2w4jZRA
TU4svefzhtQS4AyNLMIAWe3TGevp4ZjiNQUwBSHmT3nNsbLHN/0sB6Z7XeQUcF4f5udflPuhbkKg
MQCeL7l/piKwudO5n6nn8a4x6YfQEQh2UdGovz15uBU2Rex3iFlw1nv6ajGl2bSSZbp2uq4+WHMa
PQlXHqzYPUWjfuFbzScp4PQzAIwz3dNbeYLOmoPfGnWyuNhZmW3uo15TTrzQi99q5uaALoPBYi9e
yNUiVciBFwpodPKZrPoipy61bmcPtsAW/YkE6MVv9eh+i2jmyArZ7Lrirepuel+hn70CTZ7sIpmd
Aii+dCsIofNGi9w5RKunA4jifTAoGq9GrHZXqK9jdd+m9YXSheaJ8/dLt5oVdkDheqglL3UzQ30o
pdbTWEvK1jz02JYjKZRp14XaKpvXJ/uCND3HFDDwHGUwSaK8hbrq09fKrJwOdgu2IceC6ltlF2AA
zcT1SyQdk11R1Pa6y8zuTugT7famHnfzOcO3I3TqEquskHSuAnfTAjCnR9OW1QY2hXZiST6fvPND
Mqm0WbgKhaWnD6m25I1lR5C1pSg3UguCXUip+0SgeT7suJLBeJi5nVRdlmdzmgfAUnsnXevgQZAT
z9JDVdnTxhTWKRPGZ8fXBwYd+S778IziXUymAq/HFPoBHPx4goVPa8f5KF3aoKPWynylpo4Wrnt3
PJXFPl+frkmvkH2RPykMLO4beOCeTJLpdT8ONvzKMGzoM2jtWa8FFwx8ccvHb86Z6tO13pv9xSic
Yh9FTbgtHeCw68Tp4zupCV+lyfNBq4ZT1m3PPwIwTxtNGkQgyRWWIxN6rSzVFgBErbvde0UNi6tO
pWMThcopMPDzwUAqjM0LzgkBmAP901lVZUKlihALXHw874uuCxcPc8eQm7odC78ao/HEYns+jRHd
AkxtofiPzs8yWU9KukVVSUWtqMzmzh2M8dat4RKfCMLzcz9NtEjsDLxZUPCG2bT0YSqtwCpcIQH4
UvY9n2QGlK6j+grGzZUzZo5uZj+4w0GhWoybEa3614PKC+9JSYhMGVk9FLz0+e8fVStEM2mensFf
II32tl7RJViuyfD963d5YaZQCJk5mWST7gND7PFdiJE12Ig2ofxu9Lft2N+A+s7urZSt5vU7vfQ+
HuQTDd4Om7S9iJEYwCrxoPTATlQv2AVl1n9zVK/88PpdFnoOcyimwAk4G2wy5SXdWZzlpqKEkJN2
yVoqNYbyOqqdK9G6WPiMQbKJhRdu7SYdN6be0vRKx24r7eF7azU4t4O02tGqB7aYjO1aA0P/hknF
tJoPYLMq8VIiDVBNQNLV0EiOo+ZdA3prnQu6K1ODzR5tB5OjuB3ku9JOQf8BAz9x/2ff4EF7mQM/
ecXslrGIXATHOugsI1glSS/uIsUTV7Pg/om7PD/mk1qTH1GFmFHqJJyLqasMacOGHK1VEBUjhaEo
2idDAF4wT+kwoOXrnnkJxOdQAyq3zaLpK3oN/V6ACtwqcYeri5I6dxG9oM3D9Ph/wTMtf+bv2/rn
zxai6f8H7FJtLhofp5dex93Px9zSh1//i1yKMugfwOnplBAB5goBx93/kEv5K9bTjLWHjsN/RJj8
i1yqaO4fs6kQtf5ZxJRUn9n0F7tU0bw/oAaw/8DDRueQdfg79NKHQvSjYExyz5PhWgX3Fa8SJHif
TqgJX/Mw9ZTyTlVKusaIVILmkoZxnk4utgcBMMzrFklVoFP6iBlM19PpAzCp7YlFE2I5saTsG9P2
uxxqdFEB32bDj1GQwCCyW95FagUKpHbL5qps1OjbRG/6z1r7/8y8/+LY/trMe//v/1X860OR/ft/
/wt+87/8+t//J/8el09m48Ml/pyNzh9kchDMaNph1Er/hWn952S0+Rs4zh4QFkOFeTTPt7/movYH
J3mKIRw24VUgG/5oKqp/0MVhyvA/9jfUKem0/M5kfCix/DMZZ9ENekI2G6aLQDrHwcUOk5q6BBHd
rYoYyZ6hLQ8qwF5JP9w4U9O4vhKBjrnB0CZTuXLSLjg4GV2zlTFFxnkfKX26AfqZ3akyrHx8CCHt
tGjUfBmrXtmEnlt8MO0QFc1HY+7/+XiPKdMPMffJU6OFD22GPhPVBijYcx73OJ0wizGtnc89pGf4
Qr2m+VEcjsm6BUpxExoCxVO3z29MI6AqMsNa36WuXf2ic2FcwaMxz41Glx8VtU7epdIG6x9WrnYh
xTABLFT64TPKv/kHPrRqbjN1GrctcMBLLO81oDwAbb9Tchh+gqQob2F+yJ3VGf23xOzjKyUM4ClH
vQmWsc6Ty7HQd2nfgTFX8TXJ185ELrSaW3G/oJW56zIurEswdxY4iYak9vWBenqoIMpRm2feQQ60
Aa9At386Ti08vtSZx8lpN0gAXQPfjtfweMytDh5wpWnAsB/u+D+R4b8Q6340+LOiwhPJg+tZpeBf
F0X98+uTrWn+r/4MBix0VjaHCkSCyE+x2v5PMADN8wdCFbSzSRLZX+bj/V/BwDT+4HxLfsMZaI4f
81L4a18ynD+QKsAMj/SE+MI/fycSPM2mFGqwNI0MtsanU2To47gcQhneek6WnFVhqEH6mtQT3MZj
V1/kyY4dqGoDofAmT6zPWdtE2BRNu0fj/FI04An/CQb/PPkiCDRwAuirZ+FtAMDKy0p309DFf+PF
FyvHaMu2yvQ+uMnT5AuVD/2Qh0W/fduTz6P1KHwZfZOCBufJm8HVVzRUL2BOnVK5nJ/wpWFhP3t8
cc+azBKBq/CWEmyw7Qal+JrmqrcJ+0w/vO352aAe32LgDgoeHuGtNnbyohjEzsEz+UQ//9iUYcI/
vrhbekKGiRvcTKkdQuowgZeorLm/08UXpsyxsVnsdk3QJ9MYx96N0xcqADMaRZYWR2s3Uk/Mm6dN
lb8n5bKl0RZSTjn6TzehU05X6VCWZzVnbpjZcfsOrJGJl1T3TaFPvn/9lY4M1zOZYMzpJE6E7k3S
ddcTieUqDczx1Ib78lx6kC55NFHpOuQwkG3nRg3tL0oK8QXyyqfXH3yRgvwzVIv1i2Fj2TlN1980
lbZFx2BL5xR670FvP7rTXVFPKwzNE/FOIHag5Da6+Gdp9z0gBWl3/LPwvgdqcOJF9fmmL6yah5P4
ozetCq0xJ7vpb7oA5aNy2E3hhZLdDskVwLqNZXzjuImz5bTq9UPv3juDWOUsWTho54F6mXmAqv/8
o4KPy+9Q61jBqtxlyrhVil8G5/ATw3bsSRfBAypykMmop7ahgFA0vo1utbYZEUNe1PkOFAPKhGJW
LN9M1Q6FjrVutqRucq3m3rkAH/P6czwcs18asUWcSWEeKLU+Zjcqmv7tgEAII+dm7V6zGaFpzSAM
7n1Q3gThTisk9ILLAjUyrV8ldb0OTOTC2vaMXxZiF+jGqlNPjNCDvMJLT6Y/jSDZ6Ii4U8r4psrw
HNNr5wA57t6FLSgMADFtiuRvXSCGWZbvNSXtVmlDshhYycferS8btfoVl95lXGb3nhHf6qNy1Xnx
PcSUO6VBewns5qjJ86HRoYGNF+SEV04HFk1GzaENjDt7qL+JTN0MmL1TQ5dfqj7bRmhpeVF00SER
GAfBWe0m59E0XdutfE9ecA5Dcd91DoZi9O0U9XwesVjDCCUar5u+20+mdpMozZc4r67yEiy9oVdn
Xo/HZZzexLbXrSrF3eEVsRnT9OOgDLtUim1tJdG6HaqdnspzKy7PHb3YN311AZvu2tDy2zQtd2GP
K+fYBf5Y/R7Y5p+lvYjh+FgAwm1F5cN+Y5yllCt77CLwr3p2pTa5+Q6UdrMKulMaRcei4DKwy4mt
f0x4h7rc6XG9S6rsbZv10rciGfTY9DK99M2BCTG19kovy8+vL6Ijj71EGJpFJly7NCofj+ESynhw
7brx7evXPrLXLds4vdJkSelYlY/O1swbllZ0g3hM8g58Gp7nr9/k2AssYriRG/Cc8CPzx8G76cz0
PFGF/7ZLz+/1KCI7daN5TQUcTKkUTK7T4rZLvN8Ttvl7gi7brIolXZwdw8bvPRecoAWjUGuEuhet
egoOeWxoFvFRovdVVrZW+60y+pMC61qH9vrGcV+EuA7xrBzR1tofHPYbzwrrs6EW0dtyimVnWLoy
aaBjNH4qoTByJrbt8OfbvupioWLajm941NW+5vVozo6Tj1TgKVzJy0NuLtt1jqukaD0SdtJAo5zB
kwOZd960Vil4P52PiaHkhQkByRfS+z6lMdrqsXoiFzr24M7Ta6d6PSZmEbd+RuU+rwf0XrTqFHr8
2MWfrdGxqYTLxXVaFWWD/OgQNL/XyPrPQsL59umTB5asO2G4RJmqjs56ZO42Cdy8E0nGXBJ9vpOj
z/P06jCmhTXETet7ndmtLESU+lS8rwSo3hTegRmf523a+1aShyeQNccGa7FqGxsdCJXSva+X4hfz
aW3koNneMvdp7Dx9G69wQjFg/ePrdUm0p7sNCNA8e/3iR/Ixcy41Po6XrR67YVwqpd+3Tv41zyzl
M/INzSoFiredKqnuBNNsneaVfu06Xh2sqjEArWdpt6QM1bu8t2YJkLG7g4luXKe4GUJ8F85GoQC3
gtwzXNZj90MAt1zZvXYK03dswBcBoUUXWkpFbf3SdX+GUkWGoW83r4/Jy4cx2KFPhwT+MR2qNuNj
OkIBDUqXszOcj6rZb+0hrS+7LILmDQ3u8Pr9jrzLg+TPoy1ravHvypWq9WWqrrRaFSuNbtHbZs/S
y8rRzSCvO4WtdrQDsPVOi7oHsfn1R385W4Bm8nSoNEOpJjCLrY/sT7wJJyu7MGfVgKajuPr6LY6N
ziJUdInVcF9R+5FScGKQtrl17Pz3/LD/DkTPbPUqo4Rq6zY+hU19FVrND2RdTh12Fqj7f66+CAuu
VEZUferKh9BlHtS20C7aIf4O5olMvCqnbSJ75eC6kbgaG91bN4mB1VfkeCcC4bGxW4SOgtI7Iix1
7U9Zc1uU9UWXe7/e9lkWcQMtcLOus7b1C8f8XqrmD4QQfrx+6Qck1Avxe9kiHgJpdIEb1z4WSd1B
q0YbXjfy6HaroDEe1mG/KRNpbkTifLLhwUA7hgctCFbnSgv12I7SfO9hFrl1Bq9772S5cpXFbrAb
vKzgdIPykhLQ8i2zlu04EPV+0u10m5eqt08j60OFYsRGm4Zqo2SwwGfQMJ2ByEJqKABNo7XZWQvl
cOPJwdhR2J/WplpVN+5oQRlJRwQP7C6+VjwzXxmgmjcZgpb3wqNOX0dBtDNGob9HvaO9D8QwnmuV
VSISMSDe5Krfu5HWuDo4CcyoBoXvQctWtHTU/WB7906fye2g0zWe6h7Gnuy/yViBRoIC2YkVfWTK
OPPPHwWjBqGqcZRF5bcZlO9xFChxtNmJSHdkY14yAOyodM0e/p0vQxSfxthzEEbJfzq2Q80BZ5Fw
hcYIAiAJJw94tL9HAvt7GS7xOX0NxzBU7dInlEeHJkAZQvGy6iD1/k2pL9TWp6OmY3ErbFct/aAO
LpVMc0Ey1KfAa3MwfWE5LM2PhT4UQa+apU8pvltHXj2se0wDqBwoI2BxRZz4Osc+/SKYS6SFStXR
Gr8pq3ddHXxR8+LD60v6yD6xlLQEG5W5YzVU/oBq1WcXVvwtMlDFForuKV3yY0+/iHUjpH6UZcbS
VyP1cijHH4lwT+TZx55+EeuQl9CTISRHqtNYh8CIBNzY2eqVxeH4xLI7dotFPtMZunDUsbV9PVa9
S3p6/ZnhoP5Qjq58U4Uc3PfTOdopnTPWo44XaImcgDTHu8QbLl//vkcGf8lSmhy7oqvJtZW07lZd
UoMheFtl/xloSoxDF4Jysv0ELB++x287DJtz9+xxpHOEq4wQ9m0/7dtD5g1fQ8N7W86yZNnB1Jq1
f1Xbd2JPQRoMUUwU4n4PTfZ3OFtio2vMNIIRLVy/ijR14xXSXEMH/S0R2n8uvkhZjEH2lZVmtm8p
RbKp0/Y6mHnbr0+T+WD6QiR7Bn2WVat3MM38Su3L6yGgkYJMCMKEnlavgRwMq8oZTiGTjyyppZEk
cJraaXo4166s5NpLinjlurVyjZpIvnv9fY5N+8WqBe0pZh8eyx+QxBvs6qOiez/fdOkl3CeMh1Ev
65GPXCmo/KmNtpOWVm3edvXFfuUCRxMJhDx/GLGU1tz8fR/9HnPx7xlkLaoSIvLUCqvc2s+TAqyA
g2RCad6//twP3IkXZtASwjHDOKMEzIIvk0vMaPaqC+pW7vT8QxAFm6a8kjHefNpeZj9141tqfFLN
6cKwD06DRA3/Vp3Hk9hNwYm499Ave+l55sn3KF0yI1mMIskc3w1QB5Jy7UJi1SqBaKl+UINLGhVm
986pkoPor/McpZeA+FiZe1lRbJ6bGJWdn1hdR2ajNf/80bMMSVJMtp0WPsnBDk0CA8Gf5JQ52rGL
L+JCjiJRyVGy8APXunKK6nzQlVOR+EgbDXjS0yePAmEP8C8y3+3a4bsVJd0hK8OvFOfjXTkhKadX
1niQcfktCvoPplZ+LHPVvZUjoi2lhWRcFqKjLgSam71N36rotXhjlPrwrtfM8KZo+L2mdZ2zoig/
x43aI4Ghf6HZcGVU1SnTqmMjtMgSJM1/qwvq3FfU6BfybxUip/0pRPSRHNBaRJopK6DwaVrmVzK9
KsYWRAQHO5T7sq96OLwtAVyKJCAtCjZpGFLfCeXXrgu/2cPH19ftkbFZWiVMDkLwldJnfiC9beYl
fhKUp8ZdPxLozUXAiVHbrKJJpn5Hz/IQyUl7XxpFcqUrE/Y3aRwevKwp0Z5xq3rThoq8zo02vZ06
A2lBOEa7QbTxxh0SdFPjor90jVzdhTGlw5aTIFgI7YOlI5MftMNPWRtttRmKwd5kFqeWLH5bRx50
3dM1gOZk0HZ5z+CjGlfr0Z4TxeZto78IUjEGHGgnhsJnFe1tJ/9otemJgHzsw84/fxRzANVzck1b
4Qs3/4mmyr1mnwitx668CDjqIOHwdEXih7UVbs3GrnGOaPZvG5FFwLGcGuLONMR+1g0ZQpmVthlR
2z8ViOcl/8Ku8ABEfDQqRq5Y5aRJLu/s+rFHg3OgOHaTdwda7pkFhiTpt2rx1Zi39vgnWLx9Znqc
7A9z20RoKI2m1qaNBuoHH5ECg2aH+q6H6NwQrQsNNkuM1PIHEVAbKD8BbCBHRmZNfx/01bahOsmd
Wvd+4KdWu/vztqiBvq2qZC5i0aCiLK2ZaerLSf0mUIBrMJU4NXQvj9ySckI3WksM9Jf8ui/olctd
Eetv++bGIueJPRHaisiFH1ThZaE378rubXFzaQthhEMSiSmb4yYlH1fBTUymd2+aqUubuZQAE42W
nfmWjcKvD+b2bdddxIQiS3NtgAXnG32qbzxgZYeyq523JcZLEwZEVfKMAydXL6qrMOjuqct9etuD
L+JCXkC3ymoz89VJWOuwE+VeSUX+tlC5dFNAHdS1Za8Lf/JqFBAKcW0GuvfGiy8yBOygbCwau8Qf
0/ATvjlom0gsdN82LotVidGMawxYQvljiUxsWK+QRize9jmXbp/CBMwck9X6WuI1iOK7ZFxeoJ+9
6cmXWNKJqlNoa3Hmm5X5KUvyb3nJUf/1a2sPJYgXYjEsjCc7VBCWQnToX/uqruwJxJcse8v+SKy1
Kvegprg0ZYdGHuYYLad2G7WfbGqxOkp0Y4jWnckRO1Nuwn7aGp2xr9EPHpofeHNyhZTCMOY5lziB
wPDpidbdGbXfFcJsB0O7jJE7FwaTtPhUcPrEuG5lCHXVtvWqnnwCeJlbZ0V36NXdHKobB8cDNcG+
4TAxLZRBPbB/VEZ0yO0vsigc6PpX/KWOhl8N9Kl1x29u8EN177RAW5nmOw67l2wGxuT+qOUBG4cN
0V/hY6GEvq4SxH+7Axp2CCybe+5eOe17K6xWkheJy9skOwjeR4l+BmPJ9/3edOh/ch8uiez1RgmA
qCVX/JoLvp3nsDQJcosSbvbnMDbpSq2NfWuSv0g8xpp11l/zbkmAmk+5Y0DYzXq1PA9Sc9PFiG+g
tJkjBNiqOy8I+dfdvMeNjoboNX7PWndRy+pT4IG0LD/p1kEM4SXUrZWWxdtQtz/xDIitQufPznTt
vm70lZ1bn2MzuwjydptV6Dqq0XYKtVXTXun2pUMDKQpDHCGGdddAwFa1rZywDK27s3kINamuOZR1
6q6r7Q1P3rafk9xCtHa8yNVmk0bAB8uNKA/zO+rdvSvsK4oAgPTVTfXGosLDIelR8hANtHthIyV+
k4RozAfWFwQbTyyHedK/tBgWUT+Mmj5DtSMjyRw+OC16+ImEamYUfMq4jlps2frfI9z9XQdYkjdd
GN91DybER/n0sreKOzO0L15f1UdywweNlUdDhFxXiXZiI3y7i8yDi53QypTOcGKQjl1dfxoxyk56
djgfdenY3GeDvEK4/EQNdqHA8c+gLLaAiqa1ZQ1G7OfMfSw31lo9nLPAos7aMv/njKcRNwNTr4/O
okm71toTR7Bjn36xP6SyzVOJ6YfvGukvel6KH3hN+SGzXfHLwIzh2u1QoXn9+xx7zSWeuR5R1cfc
OPahgFYXg2dZN3mDPVEexJQ/OkVe5W4Sr8Ok6tZm0HkTa1LzDqXRuOuchX+I4QSd2F6OvPgS6owU
GjrKaZb7yHmXV/Ah0uu2cdP7WDU9oubszYHv4dvmzhL67GL0Zk9jkvuWHL5ig3efjeHX1wd1zlNf
WLsPAgyPJn3aGlNWA2LxtVBYxGcnXHmix/2oNeKDKmrvTPEg9UKFL952BFuimx2pjYErRepj5dKv
AbjQbUzf2Gh8INA+eh2Ijnpm0Sz1xVB8zvPya6bqX14fqSML+GFWPrq0EdUNQrUdjjti/KjZ/Rfq
nScm07FLL2LD2CmiTUw98VtH/Rg0yacKaZITq+bYtRexoUiaulULLfW9Xv0UCG+XVu2JBG6hPvV3
3HmQxno0JBoKt6jImrFfO3p2LpFuWqFsa35oxhFHxkSPcRDNXbrLhVIhSDWMN3Dy8RDxrCzZRF2s
7YsiwjUkUbKNAk1vOyAstY1Dr9pQVNDO6iw0V2Yf2jvBS2wGXUONIgqqky7A8yC8MPuXeNq6GftB
K73I75C1EJbY5USShF55jtqCzG/IZ0YAFfyhNhkar/QTSLUG+xNe1NvE8ueMaoJIxK7eTL4uPpTZ
eYJhU5qIPT/jUN3aGbLHGU7Qn6La3M6pQ+8GmHua+Hh+ycRt1/Qbw6Qn35hnbf9D7e777sS+cOTT
LxG9duaopZXwdiS+8bjXTi0yZOXm9t5LA7fIf2uvqAeqo4mf4iH1fozLbkfxdLoz7cE962Osr13P
q7dCy3AMGdJwnyv6rAKFjuxec9VhDdw6mGmIOV4+bYCsmFSzj0KPqFcoDRLFOZq9m7gZ6uuhjil6
F7aN3UjS740OyxEaa/21LCxxacDNhJthtWc5it7ZqrRbbdeWg7gY2hx/mzDTz9W6JBNpkrzfRWAO
+UKmcucWeBig1WZJ7V3U1iTR0sBz1Pq/HJ3ZkqU4EkS/CDMQAsEry91z3yrrBcuqzkJiESC0gL5+
POdteqy6OvNekCI8PPzAkKH9jsyjYQYcgc++KxvJQMmSdq6kEIiz5HmMSn6fDkAsxW/UUX/Yiexr
rE6Kf4Fx3VeWu/TbTnb+5nO3Pvh4Alikz/s69/ghYOFOigWgoI8GPOcabwjoDhuTEJczUopuC28N
TPyHdN7AwOkAi5ri+AnBHX86HgOKEQVBmaSDOnWabxf47NhSSvIDFMnbY78sXwgdssXsLL1DpPU3
8knbd+75Z44Ih49lpMmVkrU5OkrXQxLOYxmOHYwfMnb2QYaDPjq9mdOeIt58gEGl9JFgF7qucQVv
BSpV54NynMQ7dnLneyQ6dhXwn8s7eiImIU/P6RdFfBvAOeoJ13WpA05P+0JbAF60LKJQ74d+NxH+
AKbSbkI4KrJH+hrboe1D06/iQcw2RhOug8KI7rfb5rHeexwj+5j7kx13UiGPzpZ9uK4vAcKSn/xM
/8E4RI/I4pYP+Gvh9FDBmxlgqO5b0BQK2xp8VFbs592LJsQ0OQ3+dDonFUhfc9WuQp/iaAmK1sfm
IEZGqrXl9tT2Mjp3SFaT1Ybk84LovcVe8sCOaTxunwiTjqt8ofm5k1t41Dk8WAj/Gws7AaURqjR5
DEAy+MNlGyORCYagA9Ak3aVJu7aAvxtVGdv3V8DiPS/CADSnIs53pFUMaYbEaJytsI/NCDnSORxI
q0bXYhDbiFwUQNKRzzN0/pbjDn1SmrbfOm2m2jZD/Ie2VI3oC5vpT29Nd8gDcJMiE4bHqSFZtefB
cj9lADmhyYg/RkCMfth/jf7qBrAPpJvbet2HvQSbC3wTYuz6L6QJntAp7C8Z9u2+hMpsCRSOg0ey
3zErDvqjWXaQotMWEKU4GIAy7dMiS+Z8AIJr0yc/rDOiwCfz1SQqucyOyRYQuXnDG6HpxbHpDCAA
Gl6DlipegBEgvxIgfnKCjHrleDUiUeS0COaxKpPnT/vA5UXmPv5cQxHfRR5ghgJhkuKCMKYYpefQ
nvdg1098nfO6xW1yDF22LnWnGZLnrIxvSUDVEVQ/ionZsAO+wob4O+mzMS27ODQHGEzWqzKQayCc
iuieA8zUII5IpmB7hFt/Rfa5D6CSdtE5M0Q+ZEvY5zWizuAdTZLx3cmkO47YqHnTq6XgccTLlIPW
km11Ho09ojcXEYXwJWGBynOC3mxRo3/Zc7w4G/KL/lsTj42VbJj3tNIJKE2HCZh68OgyBBUWaRbg
+gF7aX1CJGL7szu/6b8daBM/f1Fi3k3eQ9TqlfuHDEccHp2JNrjNSGyeMr+mtSVkBHQ2H9bK0MUF
mE6AbbE1QLk4hPY/QWab7xeQs45eT3GdzAbbVZStPzgjIi+dAGZnTPDbSB4NhVrjuYhchm2fnce3
0a/6uqxRUAM0BRFzygAc8nQKqpRtbZ1LZ55CCITV1qUh0BFwtfWAzpUCeFpo2AquDAQ8fXda+y/Q
ClZgh/0PvE+UZlnKZgLgBlyq2QFXVjgPU5nEAw9GRB+wU7caRPgGrav2NJ+AY0kcsDI2JbIimKX9
yeyCTSYXJo/A7qYe6DJHK+wWYJdu1qAXJ2tfstYO9UZiVZvE0DpAcBViNblHnnuL+nUFoHvmyHvP
RM5VhWgqnd5HII6VCf7nb+20+XDACN5AmJCnhZltrnWT9S/gxDVPXIMX9+PMDYtkHrLKkJwDcNhg
K6ugEmicscPMZg6WBL6yQRdgsERf8Z7oP/vIIF7ICNEc2U/OmW7HC902eY75BgUhkqxcJrxHwJAA
QrjG6UO6i3Ur+hTJXsWOubxsSHvhyspjjxytOsxH+RYsSgI5kYj7eY/Gfx1Psaa3bQ/Z2qBuEWv8
gN8qLvm4ue+m2fcnC5Nzqefc/hk7mh38boMPqqPg7Mwcf5oxGvB0mbbaYiAosVeeIk0//B2J7m84
sgfejbTs1ih+GibqCzAPFuy/GncQQ/PiCC6AkQKzhkxSoILypKsQFTfjyQMC05jky9OdFmTED5SR
bTgMEjOMjAe+wgLneAebnH5YR7cWq0dZaS2grn3sUXNF41gPMQHLC6sTxcx5UqsYtd0CVlYxDrBo
ct0gAIGxMkDVWuwj/v82/polsoUQ8YZIvBGETTM/oZ75G8o0LLoE9AxcTcEdNufVeYQ7thrmJEPR
irCugRxyoOx2rsRxVD+/Uavbg+JRdMxaO38iwFIeM6rZvQoa4Bb7OXx26RDVGNz1dU+bGK7esI+P
whmJ/74Co0zKcH6VM0C6h2kFzbTuTSBOiOgmvFqMDc+NDwEAAnPlYEzqQFTJ08MeZ5/Kmr+TCdrj
vpOmHqYe1xhq9zoG5qcaQCbAw7+NFwRJ4Y3AO9rUhGz6wHrDsSE3UV1PiP88AIb3bZHtWf6w4GiR
K4RmIwQG3HhsTgr1mu7I9tboBCoe5U0Zzml/XPNpP+IwgoZH1/Co5Iqv/2c3U0SBv8QgJCCAwmFr
dFZtfrbDEt/gXXumYkCcoUiANKMBggaxwAynw/L9U9neY1HXFKwhgIFypkHBygCVrSbS6mrlqiuC
sDelSObkGMQNPc+Su5JNeKdH08kCQCt2GSdwYBqZBlfErP3ivkvPUtDgNs7urQ0tKUO4fc92ieLP
NO/aqqP9P7Vbdur19M7muC0oCjlIpz38IQoEwTcK8tYXFFDQK+dEHiTKuY9xF90hUXnV8f3Ak8x8
gueLOTFIJPciSKJTNi3NW2qcunlcn9XPfidQuS84TFylg82+LT7kfzPR9+c92fyZLO1yiDOc2nhj
wbti2YaXY83FMR7W/CgBqyyxZB9wkHdicpPOTodFshbZPhabwrkCqyIG/swbFIo5dmNnhLLfppG1
17lLe+iPgKt0qE2AUVAyK1A+bN/5OBDgSVawGPGRITSgANuowbIaNslnOjjA6sIcPVSQ7cCmJcP9
soI/mS4bqt82subRZ1v2OillTNESEf/lJIzAlVLtFfjSB9SM5LWz9t2uXVM62P6r3bchqDdkfAZw
EpUG/CJ15+L8QTXKfIe0d5c2F//SfA7reBbkDaxA0JWw2j6dXEuiEwe3D87+jt0NUwRLcxNCeZ8M
328NeG8pSNN8+bmzl2IyFqhGOKvxwQSyCt0SBjWOUvnZS+1BMu17UEio6HEW/mS6dHl2MGK9R/wa
u/p9Er9pOnVHLDmnBXCAQ8UE30+guP2Dho/+xqz82uPcvRpsmBw2nYZV08jvAXEo4FgsW4UPjN/v
CB1EgY+KbyZWwXUa7QfVJR4QtjjHAkSvChqlwymKYxyLwDlhauvMAPXL/+WN33fAabut3AORA+iX
aByjPCfqgGxycCU53YTHwFsXYFP9GpEBf+tkhOoQRQxWc/u/02L9Yd6npSZ9O+GJCj2cXJZ6bJbL
ENWFysnV8Ra00Gyc6/Znt3cCYQXZYv03DV36FMdqrw0E2sMm2aILswbjaz7TESsQI5R1/Nz/GUTU
nUXTBkD9deywqTk9IiliPC8Dy1HvGnlAKC1s7trNn8j8jH/PIsnKmPkQwDfUlAqw5RN26wB1tc4c
x7lZb05E7amzXt6ZLZpOStu+jBoQWyw88WCnmPze2Ji+KcCWb4lWFrw+FiJvEI9Ui4WKIuM43kIw
cdEMcF5PE66bLgDmrAMr7r438c89j5QcTB3YOY1n+Q520E/dkIa3ED9CPaxA3QKzBcvWjvy5TQ7q
PuKAsuBUgyOLrroGugiELUU5LImmf+l2/ARQztkZKzRc4LsLQIHVAfrYzcrPcdU0rrOpzd4XzXRX
bHuEHe8k1HcKEZgPA4qPcpgZ/eehK/iCcCU39LHN+mr3kJRZuKX/tU0fnSbCFLLQQwonGeOwJvDt
IJL012QcABwh8idoHvyjyP47IBAmPpCtoThTc2aqBVvTr3mLW48P7XhtqUmv+xRG1Tzl3dUNsTzh
1/MH144/QyKdXkJktSKGUJI/QE9+KImVL6A3McYJuujB+TUPioRKfUrE+g8Wg6+kT0CI2sGMqBef
/+fAzq3HiIOXSCJzWlfc2Hqe8UGZNbxHJ+x/4N7Yn1dLcth7nFCZASjPGpxu+wx2p+va/RmtVP68
/+RF8Y5vtQmcqMAaTEtsPaSVHDRgrMSTg2oYNjBoNt3Jn54kISavFWjC5yAEJSQOhLpMGfNFHu3J
C+iK6JMNErQAE7OyzPD0Pc/rxOsGCw5w/FiGNyGNX5CzbQGoNhj9xGrCxhoZgzKDKe+go4gebIPH
ClGLy3u3bfBt4CBH9Jr4B5oRSGEazFLusqjCltJwQFalPHbS2ONk06h2HTaDJdnAuLPbfG+JAibe
rfM/PjXi19CL9oqLkr1Ni+7PQUJ+2vWFFhFiBY6+BQKMBgrdozfTmZNsvwfmuynjwdNjnIN82eBv
PYLe64EMZEsVZbBBNkAjlrPZpwKrRu4JM1p8+BMPTqsl/r99idMqCDFiG+fcP4od4x8rx7/jIIKn
dLBBPaspfcv82JxmlN9X5PGin/FoJsAp3Its86g64kwcaIcdKSzLJq/jPLR3fqDNk1VSVTbB/sOI
8gRV/sDFnZmi+DkiujlQ+JvO7eIV1gET+4adZnQV6DQA9bCqThf3y9EUa3WrhNikWIZBJVtPoDqD
co5chmuDkQIY8Izdpw4TVrPI7G4F5v6mt8Rh4SbfDYrM1p72CJYDOdIVz4WUx0hBskpbK36RER+T
ZAl7hPpBkW1gfjeCYrdvTsfPGXTgg1Tjs7L0gdgdDMmdA1SpRXe/Yh2vYJMjP2HFj1M2Iuw0CTZ6
CScOWvXShgxDVBbwg16y93RCoLNn4lcGaAcJO12F2n+jA/s18OazX4fxXza2olQGKHa2hZXZzE9A
JLi25ZBuv8NmSs4Z1sDrftlFGZMRqde4514xjW4Rj4ykglXMfT3xzWIpyIrbDhrJIQvwKrepXmq8
7F874T3QozBI4Pb7bhCIDKlscHWk0ceaeBUXCF1PPVx40Eo8+N7gveFd1elWDKiKQCtHlMVghuRV
EUUuQORt6HTcad8W8xz5LTgM4s8coh/NYKk89nR/RHvETmi8bcl+4onA+fjoePtAgd8tqVodurN0
+9BryP7rV2hgeOfm7Blg2PlKuoA8cyqwXxmb8V2plj42WoHpGS9bYcFKA1dLweXeR+kFwkl0LxI0
yFPIGniP8l+r8fcxp9cGaJhz1gxT1W+kPfRTul8b3ovKIablbYTccBeiNP2vMx10pADBVVbveaH5
etdP3Rs+M3BL6fzfoKMFclIOChFoZMU+6fddZy8oyB6RJYC2OSJfIh9e9Si7M8y8rBwDJ23RJBna
3AZXzeagQuzxPXoVXeBluQNyrWxcJ2vv/HBWK97PgoWsuzMiWG8BdnqgN8jtUQ/Z/pttyA52iUIq
Xif2stlUtUzJQaz5LTcdINEyYJfONgb/TgL+ogGCHuVTWLdcQOzODX+Pcl6F4KvpgQBtodNfCFJ9
ozTZ3mM8ricRTeqWjjx9hdQvDoHk+phqQQo1Nhm+zqRqjDlOazb+Z1oTiUIxN+ExDKcLTwfQiqQO
T3SK0xLNwFK0e7q1hZOwnxTJCEu2m+OnALiVUGZZHUuhjgECUi7A+SBxAP18NY2iPUDAmquQ5/Q0
qhm5JGpMDhTst5ItI6+BENRVGgQ/QDwKDDG4gh8Lz9OLIZj3Gp5U0Im7e0/WvWCsQ9MQtpdwXqsJ
qHTco5E7SGzj3UzXB0+eLN0bqCtRgW86v2ZELrXJNaqAgDywLEKnmCR4vbIReWASHSSqgb+JnqBs
A9tXosJ/wLmVVgsuz7vF06tpphuLRHSbW5DhgSBViNwegwfwlb7s3iM/cEaRkrDQltM2DseA9uBX
zf5v+qNCwe33wpTJy1l3rGCZiivMlQC+3NTfSC2/AoBj6ygU93aD1Q/jDg+VNHrahvFKQAwtoVG+
+5EhtmXOgQRhN2R3IrJnNTelAEYHzQU835Xc1ol2RZ/bte7Bro5xtYESUKLf61Aw2gC9gfltoabE
qEGjrXmiSY6m3Y/7KRyV+EgZ9OsO4MmHGQ3F2SGW8IpQOQDmQVkoEVOJTbSZX5gnl3TFTBdho0uc
HCOonixa3vhCssdMAquIXN/ssuS6LQMw+cQWoOMjgcW1nIVVn6bmEKb5WfBpqzkHOZv1eJrDxK1P
MJh2fyOglegcvuGJwBUYCDB7E82KiIQnp5GShcwa1Hqn1A43H7Zfa9xcwGC+X8Yf2GGwXYV/Wn0K
Yvd2FFwsGE84uD2SoK2Q4q4OYAidFoLoehbkhV/kT933C/bgl1jIvLI7Tvp9fLa+uWRZ0J9As52h
QhjoIb2vlzi/alxwWmeHHd7gVnpbezzzBR/VQzfH4LZIcmGjecPw9BHZOteo2Z7WFd++pA22BfqE
luPg3cla99jCClVMnTDVngj52Pf5dAAPy74ATQxFXPhfrSTzQQRfau6+fAxdH7HyrkwTDEaW3mFv
dGfikDGV/klGf5l2a0+cN10hOjwqHGUaMLz5ML8b070OmHkpzd4GKisQAlG3BvKTgS/crgOc1Lgs
GjlEP1uZN4GLPmAiugtk+4wRS+lH/0RUOJ4JUWOlCYZpftlbWIL4+xaYf52NT8Ao2nLONzRA6hly
QX8Emj6rMi950W72hp7uBsKVrqSPTht8sGXfN7xkK1KZ+RYG94zjx4+cB4Q1vC5wMuPoAbI4kTx/
8Trk8BHhM4swf9ga5HZ4TUG8X5Ia0UYvYCjJ0ogGsVH5WOXAvsaOzyfRt3DHkjGFBikHxDEb/bFk
615T3iDdYOW3fglPLPS/sFUV1i5CmYQaz5y2ds1LOzRQn/btbp5h3o22P4rqEwrJoCBo5P3Q/U1V
bi9ecwMdTJ2yTR7lLD67RdzQn1+THXd/o/n82kTxdWH/Icv1YwrVJQ7bSm0PKA2qXkAMSfNeXEH/
hCsY0jz6Ghc6X6ZyBboklX9Xh+MC7MqDisUv12h2pVtmL5mG5kfaJb4byfQMLRfkVxW/9lDYC+X8
ZdVKw6GKNeggckFJmPsUBKfLEuu7fsY4NNGPdJ/A920/oX1Ohci/cjlBAJtLDtv8UqhovIULWmol
IsDgFdGlixH4qtrKCiy3WEMeSAC7fasi9XM2defFYFcj9x9jHq4FdWBQwtgCzigmJJillYzOC54z
QoHfaw9t+4JQk2sUPEYOfe2W/cZxf9fE324d5gK2alR7xuu7jYG5TIftu6W5OfIf+tpOg399HJwi
ki5n7Kic0fLIM5xegD01ZviD+O0huNhoz5Ij1mM6CNm+ZQr4uH3ARHtIehTysSnQpr/NQb7jXsni
Fkcm23J42Zj6vRL33xpgNIUpZ/zEiX1rfl7VNB8mDBEY2rdopihWAgtnDwij97NtxHePBfZgMffg
b2PzZEEFgXa/f4W+/x0MwXwKsFW6pJxUQz8/hRvaX5KAUyqwpsmBLaxjm35CGk8rMkf/VhDdU9gH
I4lwuJaDpgtRc6njZhqPS/NH2A0dj5mqYFPAysr+Y4/ATaHDeCfzG/zjYRlaWwPAgUG+XduC7clz
gBGXHeZvg/ovJMg4Y020oJKV8MjtISY/IT0EsKwHGlB2m6TXwYTl1KK58o4PWNEZrxYfkd1NyUJx
7U14Ze6H396H9tQN4cvPdUaW7WpCJR+2dHvGqkzNY31k1HywXLBCMp3/h6TPY5jiwmvQCGEm/rcd
I1Y5t393/VqEYwJBOpv6Uq1YWNsRhRYMj5lqn8MFLfccS4ah5Hbt0uZgs6mrkXZ/GuegQZyP5HeJ
IN0xJ/rdrQA67qm8w4xzwDGEMUlsEWzSoKCGOvNnGmCGM7hbPaYWpgWkRUTdJ6QuaGMp75GMh0Gb
MQCUBHGRTlbWyHnfcfaML8HWv4ZJjM9nvQeJvhbN/Fvj+SzXRb9mawdArDQe26b+9xLlfwbR/yb5
+gczRl8HGZnLSG6ywgUDvng3vRhPbl34X0RB0V150p0oXNU34/qh8K1OykDm9G1DsV7HK79ESMer
ZIahRhfEy/O+JEkFmPJpFBqtExcWo2fo4k2HsVEA+t5/YlNJCQrax2wDXQUdRIdlB4UpAb4LJwIu
KEbk/AwuLa41AJrRS+7qA13gc4MUqWM/g86IHJYep9JOT1kTqFIwO5cADPan1Nj3ZArW+7ARTe2z
CFbUROqD2PrtZaBL/85tB2GY8vUlY5DiOG/dHSZ/aR1sWfrCjGVP82Q+F0531B9ZhMADPvnHbdLN
HVob+jIGInzFTRA/sxYU25wB345hARJ/VHYgxKBESTn7FXq7HNm4SnzWOMub0MXPyyxd/f9SNV9A
9K6w6WNuM67AWyQk3ISA8L3GOxKPk6R7njKD6BQE0hboSmTlI5M/udRn4INLnCRIoioEFV9YZZXH
EUUycOIOUQYRxlhwIJAjJgs7Rs9Je/LL+LovQuPkju3ToJIF1aHsC9D37lc+QfxuB+QtBOudRWlw
TWcmygB7C6cpaEB3iQyoEXreTt5NBx/h6d15F9SpittfOLFbzGPX384je7OYNEYqOVZ3qySZSA24
6XKN+pmegfgktTDjXiKI4TqMBGjxjuT3Q5sTKIGNwdIJVudeeUTljRAvkE+CVErW70/EMLgAeoCK
izjqkNKYdLgoG2TmAaD3AGPC9sSX4Md9E/6LNb6vXibxK43lUCWBxuARbKUKdPCPZcNswAF6hG4C
Q3qXNy9ILYdsZ3FwziVej3jBK9jtFfSF4A2pGRCWNuw44wHqUB2uyXAyxCynyEIzgLqYJpXIMn/d
OD5Euyfq3DYOTzJsMi2pKK74al2peJX9ul+mJJirwSXu0bEfyYGCMr82g0QhFYh3Z5CM6fc1fyLO
vUJdCAuFMTrI0HNjTt4CELj5rL0RrcdDsw3wEzinjlYs/ikjjiwo3JCTNceiudv01p3TTcRfi6C+
8kDW30RHYM7XFJOsmf5cCgnIEFqgFekxYzti6hvjO5tHehW0EZBhm6xYXDr+16wU0UB2jFAgwkdC
4BD3YfPHLU1/Ro43Oetl9WdHDL0hTtonCAbsxr8Or9UD/vBMS76E/j21GulNg57u9nQNn9mkh9+0
J/EFLGF0p7yZP2jm4j8YkqXwwDTjocMkr4S9C3cFFFNaCb/zOyifbbm1LbmXmcoLsB1HKMgpxFSg
YYYbQbz5EVMwXs+CYX2uX9ezMgPkvN1mR0yh4w81htGjxZdyJlrqq0J189qjkn/Ol07911qyM2zO
i7gKxxDQ7X6GHz+CxUVoWGcitwRA0hr+iPT15R8N+HiMPOTWcmsmZ0vb9BC+hyaX1dT1A+JilgBK
vjYN+jkcM7BXdwfg5wG/jczELt723f02M/9f7KXGO6KQ5mln86XCBf3FJPNTv4c4GXsxHdu2od94
6s3NtnQ8wL+YPXurgdGO8cBjyjTyHXp0kny2hPM7pTJ56K1Hix9NiNstMKGlWNOa9MaPO+P4GYDI
Xqt9Ferm4o0/atlGN7a2QTUKNtUd1Ycu7DCygxiaHRf8nvDmxAz+t2XLvgxNx1O0QrgWxvzEDYwe
OLYJqfW/03SbUe7Jaf9uBnhDMS3EsLSV7ZcNmDuHwGW/smXoVkTMUFcRsm6Y1+DgxUAaGh/UgDS0
eAByyIBTtvzr8ORGnVzvO4YvE7Y4mn0lmLU+YSgqv4hI3b8ptxnQKg0ENqDCHrViOOiXrf23pbR/
FnpkFTMxxn5N4y45x6s3qAmTnAiQsJGizG1x3d8GumIDZ3fXIY3VeUgprBNbny4ffsLlkw9/eMva
9Ue5GU4BWVzpFoV41pw2p571tYPLvW62fYKqFGBvYHIZNt0zfo+52Hs/4+YExg5PSdi8DDnYF17t
LdY0oGpM9biO6V/aOkhLAf721m3DBTBbgUxhrQ4k6qObTHRYEodxEBtg42mgdn+FQd7ez8xizNQL
VWLsyx5MTBFxsqjPQKtFFR06FJyJ3CffdBws1tugs3QdSPd5JtiTi1Cjta7VfTFjavI4wZZ3MCvh
L+s6wyIgApgFcvxpNGs46n+M24d1G/0htvhxQI+bzjP2VSueJaQO+gWtOptiYPMa/tX1GEKGfPho
JxkUIEyGQYlQsERUSySX36xNpw+Hz6RmyYbbAfvFCFaDBWi3sNUUIpD9ceHrl+tVi1Go+i0yth2x
O70+9otbS5Tg5ASq93w/0DR+Z71eT1TsI6ZwMaSpbUalvyY7+hsVHcKp0TWzQL42yeDK0c9wq7Uc
8/AIxewy7b9JsqfHPXTNAVOcDK1zxmrW7XElu6iHGx/zYp+77ZBnAebFLtd3q+9TDEwwG2obRDBH
LtYF8Kjmv7mBv84NS14aGH8KMWCnxecZCPTNBqErbPu7liV2LHQct0cSUzyUQiZVuubvgCfiTcD9
PHzyWKmHacv+pjpUN+JaHAqrDHGzkOENZ76teQrNU7+GCIF6ofsMqUBN8bkxbCgoZ/11h0Z2kwRT
cy1tUELo+TeO6YggKj3eHOjfKG87ZHI6p18c/JmYqyfuPdkAbApdiPkGIsKxkNxDqInltN550u9V
1BB0gg1e/XRADB9BMtVDQhU4FCE7+3nfKnRs42kb1/Czzxp72bnDOJnBu7TqNnzrVAAnJ9jbKMfm
cndkxOfHgweXrFtFWMYqONQiNH5DjzEjzLCi0aJAoCX66nbFr9/B0qmo/21a52EISmO8FkrW4AhP
tc4U+rV5zu9h+u8OmqGaDjDdLpt0+I9nc3a0OUQrzsPxFIcWrojUrNcU19CESZsjVzu57jZvlDwL
stPzNm3NMQ6aX02jyXHjfXDbuCFfzaLwj4vebz2zyZljTftIQ8HPIFao4zzZ9rnfoAsAVZYE92Kx
rqQ2tn/12IG0zCV9yTeyIG/YevhruJiPrPEY4yv7N4sNTMTo9h+BhN9nTJaz6Ja0AK/tCSZSC9hp
Fwqzz1yNq1Ff/dRs+AoN+oghz//2JpLXYaXpI3I6Yczvg18GCNKbXjCWJECM1UsDwSlgVl9CLO8d
ofrt974LTNWOUpbaa/8rbjmr+MjiMqb7+jKqXL0ublQHp2J6RiQnqRzuhk/h5AGOt8KqyUI64WC0
wWURhOYZQjpk8DWmhQnU8tAAulcLkpK2wEAbfzfQjKUeOY7DiDxgAPRfi3ldDSqJPcx8gRN4PGMQ
Xrls5wX1q7zMHgFI3IX2FQzgpQ7s/9g7r97IkXRN/5WDuWeDLmgWZ+aCZFr5TEkl6YZQqSR67/nr
90n1zLSUqqPcwV4tsIMGBt0qVZDBMJ95zRTdRjOgMTNQuxeLGhVFt7neVlMpFliO8a9BRAeCGKJw
xKjf86vNVnDnrlF2fglBUTKfbb8y/Ch9ntHFuxv0pF1yMPjnddeHZznwTwQnNHthzNAeJiVpnxVw
FU+S3lgGO6fxvayX7zveasXs6js/KOo95lxV6JR1Fy2qYq48XM69YJSqxZRn/pnSIzWmtuq0hyg5
oSGna545pflNrZRAoZISTLxaWfEVhjRijRwasXetdFuAC+NuFlXhxePUer1a2RcNTakfpMpkmKGu
ZS/SGEK580vyoDI2KW13anseK/10RQZ9Z2rZtEJMVSAfHHTVeaAMd+VMXqtWc+X2mvXcR0I9q9HD
BgVDYZnGIybmcHTBjIgdGjpPIi5eLD+IKQVE1FcRa6BsYZTDm6zOtH6SrJs4VPPWI1fNOfDJMVDr
k3+qpq+tskLEG720S6httAx9Rw0CDW8o3G1qZOD5z2laSOtJBMna0gzzUgrzJ2mYwIDOaNStDTsq
zrNoAhdlwXQ0yyams1zm9F/FjZYY0bXiF3S4zKi+mfCnvo1MROpKunVQ7uiYh1kyrJJYekpH7GlB
Yom1KGmdJAftyBWqicFZaonQoymqeVrA4YDoaF9dgl++myRRrGq9TDc5upluj+/QVTmLRwF05SzK
eu1BWMBR4rAPl/bo3xvp+DNCvM9LskxfAIiADFiwpGpf83cFJmyyuBxmABdGVD5JRhZdVlad70Rt
cFFatQd4RZkjCd5gOKNRD+o9oHfhGKl0NadlRCVf+1lyILvc7m+xZSxbsQqqG1lr2ku1LZpLA3bi
3BnBwjdBJ1pBaF/I6fSzUZTcU8qeYm8TW9xdXc5tS90uzUxSnDzTrBe7QonNaU3QVOGsG4tJk5vl
GFXo8lGnWLQCEGhjg8aDafXQN0XqEv0juiP7puQB+jX2Bkfgldok4XUFAuIxjor5TZ0KTIpkgBhm
2yk7gB0JB1GXU2+XTEcK+viHkBpon+D+ZsJjafIA3YPSlNS130nlVrLJABe5UNObNh3BElGzrWj7
+Wb1E7vGzAGuUy5KQFhrhRYsOO0IsexCD4AHp4oLDpbrYyj01QQ3lRaXVF6HlOY2o61G66nAh7kL
leYcXXBCSgwJ/GbIztJ0UEdaXT5t9yAY9h3AuxVgL26sIfUXNqjE20ouUo+oflqXfhy4CrX28zCS
Azz4ZCo+PQmOQT/FeRep9SXKEoGd2JRotZ9W61NoMxWJMmIyS/bVMBKID0Fsr/D3635V9FhJx2eA
TmqfLJo+yu8rQy/AH9bUQtxOtmNPGJW6gkUgW2chNoOKm5JbXCRTgwEEhMsItI0hbiKz5a5E46El
m3hrKONfdnocxV5g9NabmVtA1DpwOz4d0ZWfzcYlLmGUfqIo3w+ZinNVZ1OVbOPppw0ydVtI0AnL
hPJhL6Dj+HEf3/UApyhI9cNZW5cAIXy7MJZqjcCWgjkQLwICWJrs+qIBuUopPgZuEKTmzpQzICVS
rzrxCJqPSEVelWr1QPExXFE95S8NgJDPYf8LTZHspy2P7SU5uH+XUdda2dVcbIs5GbnPIpKSkgVa
R8a0JiNSDz7j9dbu8sjrSIzu52jGvqHpW+4hBTHN0Ai2RpE0277GU9Q1Y7Acoyr6lZVkwWXu5/Zz
31PVq43GX5jZWK/DhGim6IsR8wo6HNt56NU1lI2e4BXX+ckmRQsnMJRjEswx5WGreqyxPl+MnIWO
EUfjuRlBVCQiMsK1IHzAMIHupqZEII1C0b62qjRGrt4UxQPl6mw3NsA+ikjyzyrkjxamRq93VoJo
3+bdcD52gCkRFYUzk5GTaG1v0wNLjZ2phHv89fyVnMf04zLlESAN/pwJl6Gl1f4axGyxygdf2bSl
CYJLD7TYKQJD32uBVZ1PIOZY+3XiVuwjajvCZqvT0Qp9g0q+NBrOgITwDzZ5fOnrgE9JkrP71kZx
wFEHY6J+YzXhwu604Uqt/OAp4OdubPVkxTGXZ1H6yHhMUbdVMiteNEgEL0o7KD20JwM3FVQ1ApTZ
ULTizKVevxdA2z30M+kjBlH1s8Eyg3wgHtYBwG1XkTCT75UZ9no0JJvctpplNNvjmyl89oLNDbri
+indgquc5uqAm4bU9HBSmngOFtBxOJebKKVUE0w/GgvqO/Xhl1nuukWvgayUtWAKXXTbpbVuVE+h
WtG2BGC0ALiDJQKglAGOCP4b1EmheJjV+GsQeNEFCe3PzuxDLx6icFWxAy/leIZt1MntAy3jdFEk
MEJnktWNPFnGNi2tGCSBnz8lSfrYKzKFzpAzRDchdfjF9ChJxQw1RhdgwxvJLcHz7hIYDFDoU7by
JEyRgB7BrMYIOraDXll/ck3/I/O02yLjn2OPzpfxf70U5QQ1KWz/sXotLp+z1+b4Dx3G+fefav7x
/uPgtThYlX36l0VOFWq6wapk2r02Xdr+47/5zX/+yf/TH/7T/Ox2Kl///jcAzHl7+NuCqMg/2p+p
GuzkfzszfTFNuy2S1/S5+/Ib//LyNJU/4JJZYLjxPxN07//lmCYppvqHUGXBftJNQ8AC+LdlmmT9
ITRV4yTDYBFXM+NAMfyXl6f9hyYsnLxBbFqyLVv/kWfau6j0X1Q8YZqqgWezTPQiw3zWj9VRVPSf
p9ko5b2q3GhIqONXtYzzm0k9o78+BBtN3pXB+USZ3qfyZlxCqmri5byFr1z/sBOO3/PU3nb5qii3
UPuodDjBW0EO4oLXWQ4FmbTbx9fmeIkrdwdKUr/KQDkiPm1cQ1m0h1UwAS8+r2yA+frGmBWHOCwB
aUVJyb8L60dAB1npVqtidNveupUMQOJ4ACoxFdjrKHqSlEeDRo58Acurqa5S9SoHdi4npWMZF0py
H5BuFbC6aQtMwXka7OlKoQPoVFdNtRUIw3/4/Nd/Tt1HZ0flQLv9MqMqHpcWt/HB25eff6C3DjKh
lhVm8r6JxIPo6aGOgW6eabMJmAZppNb2CiqAww9pbMWFqU09B0BXnnqMz/TNw4c1wdAYB8M9SzbU
Y5nbPG8seiL6vOc2vlc6xdqJgH4YVRgRxQ+DVTwbJUAkeaTzatUrVaaoKbR02hcx5cxeuft+Wj4z
xXkcDdNPnQnBhp7nOZYUAxerBnAJhj0gLjQtysiG+6o/tNq0ymJjq2owQLBIVhbvw/5H59FF9FIX
TfHWHp82Hw+bf1z9P2YwLJjh//lYcosi+a9Nk2Lx2nw8mw6/9a+jSZh/gAsXMn7x7HyOob+OJkP8
YeEPYlgmi0jRDz6P/3Rz5GiywddDFPy3aeNfR5OqYEHMjzFkVVn/hvkfnU2fWcKclbJiCEVTKNjb
qqVqnI8fNxLlP0EV39d2RPt0QbnIXD0szFUrHHAUQMd84L+jo8zz/sNU/WYLH28dBjaxHDV1DQi7
iU/r54GzydBFA8hvh8Z64RW0QB18KMLN96Mc/paP5wQ28RqW36CNNEqPmtA+jyLyPu6yrpVvZkkD
zVK9wtClZSGN22T4FehxvjUV+c/t8Ofd95s347t9O+bhzT+cTUWT1uUYy/JNE8KIo3C9UppsWoJW
u7bK+sRgn0UuDncdvuPMpMwlp2vysRBzIWV+39oMFuYDwkUJXLgqpVIY9c68z+QhPCEocGRt8D6g
ULltucx0neGP3q7vGuLX1lRvAPfsVBCY57VfbXJitEAabmt9kjaR2m0rndzxUrRwZ7//ou8iFEef
1BQCHVlLmAe79cP0f5xejfjHbgv1hqE0kkb1MoI9vaqkwVwPMHjhmQPbkftC9Ywwb/cUUtQupzCZ
xz9IqTbSBrpne4LH/+WbqyruucyKRawAaO5IbCXAtFVBedK8nvWOthkqC/jHNbZj0mIi36xOrbGv
s8CAAm9nFS9ySyW++TwLdW80FLtm4zoXduBOVrSvFelMycpqWcYT6XerznCX4afSoXXB1IHSHegt
l1O5UcHT02Ur9kEHl+77z/PlPOG5TMMEkc7deDBY//xcskp/jnaueV3I1YKS9gYE31MWdxVMRgvP
WBgZXT3H6ylV6hPiQL+dE5s4zjCoUamWfrTZ6zQw8YlkbFpF51RV3uyp1+6UgMaBMEdgJx1yAk6+
mgVyD0Rp6IQqYPdNrQAPMk3nlI9U7/vp+N26wJaXo5+jzrbko0eSVM7XoELLPC/r5Bpb+Qrj6+4V
1ZhHYgf1xCo8nnzMf1kN2uGsU+XD9H+e/AHHQH3gFNxZdvdsV+qmLqVlL1W3I+q34dzejVHvtfns
nziE3jf9xz2JV7GlKVxjtgqTEdPx44HDsvTbWdkBc6WD6SRW4OmZ5gTbQFz20nnVLnoKLdTpcB11
4gix3v7x+5k+UmRmdg/PoKKYwF2iY4p0dJMVAfXxGR2SXQ8Dm5DPDeHaq8vOuBQQhd7sN9OglrY2
0A/L3ZJGAFRMB3D1icc4DPNlKj48xtHxlNYRYn/osuyCN0Nfgu5Faiz04DQB4TZyxDVo4rrpswEK
Tdnqp7TPleP74HgWjpZAWwSZL08MP6RepKwDFckPDx06oFKDtA7u0DGD3VjPd2nuRQ95ek2jNXw9
MQeH0+67OThaDl2cUdTSZWXX0fAS1SP6ik5n1U4/vuTyTckCqe2J8oN+4vB51/b7MrCmHC59jZzL
PL6cZDLjKUrVnY60Cy0R2YWU3gWuMa76mR7BBHBhzdXgJMNFDO26Hp7m4jLXt9OwHNJbjLccHO17
bQ+YMyu3kb4BexoYF+op6cP3uOrLk7JfNG5urrHjUD2li14Xiabskno52qu5d66M0bNGt+i8FiNW
ii2lh6ENuLfGrV76t2Yj8oW0ot/kA8DLVyBJkGFQbSefnMGTl+K+KTyKgB1gJsW1u7V6St1W/SzF
8+cO0xWZQ4ZoEb+Bo8OsDC0/k7Re3SX5akjW03Otngc9OkKPpr5IM5f+CUwDnYdf4MVrKOgQ3MzD
3SjBOvLGi/DEafeuO3s8hx+f5+hrwyUMc/QWeB7UMLCXCVzz0uovgmQxR0vDXEBRiJOLhvwaLu64
zKq7WFsrUwIr7Sp4yjiI0ptMPhPymvqOJJaJ/CManLoAubg1zUVf62eVviqjlZF76UNi3aQU7mpH
3mXziWvisCG+e5Ojs8uWQapILTMbzU+tvbbNZZqtfKAe072mXZ/YnV8+o84BaXBNkl8ohqofTRvY
GWHbua7s7NY1brRlti5W/tq+sJ/MbXXCH08c/rJPb3Y02NGbgejVzZC8ddcNQKT4B9LyIjJs0J4L
s9iKzLHzLY6UenLW964G7I74aZx30bAupq0WQx68bJUF8lXJeRUiVuGIG/l8Thbj4KAdN8CvTR1l
H+1hW4Bzbx50pJ0cZBrjMHLK4gABv200YFwXYQywxsumc41m3+BEL0bhhdIOpYwT8/vlBnh/ZVvI
hIGkfMd3PtGmLun5pOwg1dObqVxYLnAxHgbDbWBfRitw4z1csPC8AtlanbiAxJfD9zA8lzD/x51I
gMwX+RAfS0OqA3FhxoFNxZoT0/+Hj8wJLHLH59JZTPElKMYCKUgcJtZh6o6/dOrJloemRV5cDNUy
xDkrwhI5vpdKiq4OMHk/u8l7j9Z8AuWiuYfvp+9VoPWobi3q14rCMa63xS6QXKVYIpXjW7ezciaD
dfaswstPSTV+PYve35KQ8b38Yx6L4zVlg29nwCSn4aqZKax76rPM6XlvBNhPoMRzUQVwZbe575aw
iyEMOtoMhmMZG57coFl6YtrN30/7Xw90dPH6ba9kzTgqOxj2UQXt5T7WwU564ZUUQyK4qNqrPrrq
YTPBBzG2SGdQHFb3iMlBDwb4DXEdbS0z8KjO5zmpi3co8tNMu6JnFhZu97O5N19Kb9qFN+LZ8B1z
z+ry583SQEeF6pvl1Dtr6T+AS9HulQN02dHfuFos4Qz32SUxgH1lX8dA/7MliDlVglsKT8ejv/fr
+x3wLsD/ZdNbBiUPShsGdYrPS1CVDVmRpUHZSXv7SrzEv2zNFT8zrJT0zUFWQFoCS57O6614rWea
UZQJeffsmUAcoQcaIc+S4mWX7U5blPfZbbURb/UlS04GEffQQY/k0nmJdvm5f5ZjV3bTnDeb4lQ2
cRy6HzYQdGFFJa49lNMOwfaHfaSaKYA9m5dgcsEUQdf3aZbTk/ZqUCbCodXPZzNfgW9VdNxX+amd
/K6yfDyNhyRPp4JBzv2+5D48wQAdGzpiCFXyVw696y6U3GiVdJ6tr/zBoSqTYt9tLzk0BRZyD6pj
nTW3+Y4PerDT8HId5BiZzUV7N4TQej1TWn3/ob+UYQ9zJPBgoYBEwkUW9XmO7AzLKsNijuqlPDly
6tD61zmhF2h9Ntft3Skh7ZMDHh1uyHp2knFYWXCPU98xXnMacFC+6dtPznwBex/iKsp1/5fvebQW
4A35FsJ2ys6/m19a1Rkuu1frFqv15/7Zvk9PxM9f0rjPs2ocjpoP3x1Qwj9HC+6RYJbQ0XlWf4nQ
xQkZUZXvX+33i+yvT2gcooUPgwXIAoQIWbHMZzSFNloHA+SqKKCSTJCci4fQRPGA6j7xVJEuI3mp
0/OylohtjP5th8OKek1PoPQvZQHAqL7X8wud5daTeYkrv9oX4ynB8y8lqKNVZxwdLyDgpU6LOGor
09NCb7rLi3VRewNCgWAXX0Ts5PGJAO1LbeF4zKPYNwe8biDNwArgOyjONC0ke5k3e2JMyV9odwfW
6g4ELa8urv3y1Eb7XcxGXUVWlUPdV37/ih++ElpZuQ5NU935b/JzMG39R1tZ5D/LMwXKQXsVndQr
/l3c9mHAQ3/u47JQgz5HFqhSdwaSaRboKBdxoWy6zXl3FH96tnvUonZwhjiGk8iADYoTU344O76c
fn+9sna0MPvabnTN5JX72xp9ss4Lc4c4fUpuv98BX2JvA5ohyY0Mt4uK5ns89WFqIZoP4+T78n4Y
yRlrJ+22U7XsMx8JKhU63H9cpzga7/i9ki43a3QO98m0SK11B9MB+CAsAgPFXTeFWZl5anWTmiCY
XHHX3zS5Y0DYP5E9nXrto000WLrwh57HsBRYrnDV3azZKsFjlLuZ9Z+fMkcvfbR9QK/NwJIZTbKQ
anHR1CmaZdg7snAgwNj6ojeusgtQICiSBONGfoTqogUX4Et1kFw+skFYoi2nyDt4qkK/VihpUsZ3
S3X5/Wp4LxJ+WnZHT3rYGB+Wg0j83ioLnjTtXODJQXkeaou5X6FvWlyGzSYozkpEuiq3mZG8WuVs
CPwjkL97qfRLvSTGRt/PhEeuoRWi1xeDtZ2ry6SmAHaQS3JHEAfpeTh3wCNXnRy6B0I/goJ4iGMV
4QLjSyVYhYUrk6hW5j475bL7rob85Q1petMoPLRF7KMKlZDCuItU3rDPr55QmAI56o7GBsqZ0B61
ZGOT2s/XKZ3gUyr076rD3w19HC+gxodbJ0OHIM/tVTwwCQhoggVyG7aC6qr+qav7y8l5+J4f3vYo
YsjzaPjn90zPC3kju2O/7e2lbPxCqW+WL8CYmqdcht4vzeP3pNkvGxqcB1k/jtwOvlqGHE/Knipc
W210eVXhRKBRnFniIGojZwKT617i5LQ9NdrGydIMV+CywmGpIojacmtu0BBA8IEqEOjAWHJ9c6HG
HoAusRsegRRauMO8SE/TY8BaDPirWzyEHPJjXXX6Xa0tddBHmWtfgLOkzNjAf38PVEGHhta5XYIt
139Y1aoNQK67AyA+68RWMg6b+ussGPT3VA2Mg3x00sG06NB7k+Q9AGHGq+ENnPdvKHvNS9O/snVX
hvpor3S3D392xWqOPLYPfMPt6FIgAIWwSwpEnJiACwI8PVzI1lprlp21jh6D2+QiY186o1hElpf2
q3A660BLWo4B7Afb3PHOlhad/tZJ2xStH8SHuiWgsMhy1BWlopnJ/BEigRu8+vkGOASiQWV8Irr6
Esmx+A4Qk3/NwNEh29qN3aCmDExBvWlL0ohVJK2NzXOVWQ69+O+PrgOW5dv5PjpkQ8maJOTy5D1F
lk39YvKprWwxVMSPgLogdOMMIr2mKSRtp81XKkHzlhyTvOqlfoLsykXj/0xOVYB+91CHo8ZEPFqz
3yP6D+epjCJGlMyxskfyQkPyK0AE4cQsf20/HKZZyIbJX89AxxWXvEpSJatHZW+GTo29ByquKCL9
Sn8G4Bp9tx28GbUbZJSDdfDjxKQfPuGXRf5h7KP7AmlqO9QzxsaRW783f8iviJOxBMWP/seAGkXs
tNDKSccfqfY0ihv88KmprBPmOnDky++f5neX+seJOKq2QdAuhmgc0DZHmiBzi5tMuHLjQeI51Wr6
mokdzfnRLYK27yRl9azsmylfoypL0XfuPblzYUyg2xVIJC5LSb6YuhPHysmRjy6RJJtCefJ5ybry
KHChGBQg2DC4DRmKimyIV1nw7T2EBr6f3JPL7OgqyZJYR+SVgY2n7r5Gs9sxnmfIb7kj3UuvEO2r
yoNKTmRyYuDfHqQf1tjhmPmwh0STxRYKKcpeaDtN8fTeC6qVfEkAqV1Nz/prB7oS2yF5PrGc3p2Y
vi7uQ7tdRieL3ft5YDs1W60fZIV+iBvXnqa5EqKH/krYrTc9GVYPcvu2Lh5yoLt6/BIF++luLre1
9lgpmPoo1wPgNQTCTFqBuIFkKHMhfaXBl9PUhg7L4vuJ+v3y/+txj45buKxK3zLyHoAc8lEl90yz
8RUk+hZddarM+7vAgh6Tzj0PFII65Oe5aVMpHUq9VPZYD1VQdIdydBWdXgFQg/MQaQ0fL9Nwe7L0
qX1JjA4778PAR6sBRLBVdgIDAxQPfYQB0K0dXTgCqbpApEeG9tNDjvHmHzRCEnXZSq7ReShkorkP
Qk/WFp2CXCXCBF6IZOl4ptIMb1d6vNSMc8NEO3gfRMu43/TDVnQX8whz5cSB/dtr8a83ODYUtHKE
ZZusYlnpbktlumZ9UA2d4scWqntIvJOcSCa/liTfJw3MCOYGpkpd7/PXShW0rYeWiCw0N9qMz1V8
3igd+UcOp2+jdkjKL81udZCGBcLYZEv8entFc41smdZoGN+L7CJNLyi6qa0noqtxvsAQoJc8DQ2t
clNBMSZrMosftfwYdRcNkkDpQ6qjqb5RrXWKZlYynyOqBFS5WuTIkWFL4xjKLkRop9l/vw3e3VU/
bVsaAOBXQQMBbdUAvn5+2SkSUWigZbq3y4uC0E63QEsjq6hAxb6v7Y3Z3sTlFbs1QzUy25hgTVPa
sjeicdBl8BMXSS5EGe3X1na1N2VahPiaqV5HrEYQRvBwKUmLmkJ7Tt521q5KNHiWKRDTetmYm+FB
PUNhkXIkMSaSevnN96/33sX97vWOLgBJzFPbN7yePoJwJ0N0G2QVni1X2tqbHi88PBfCRVjfUEWG
hoZmEzqwuqAgtdTrJSW1kndDb1N4irrwYakMb8Axa3XRMU3aCiJXjCGAtCrLFe+OqsC41vM98nRo
DQ1oFKJFb7lIEYnLzAQi6zI1sFZEALV1aSTPWbdo1QtK7A3EB9WjY4vef4c5MxIHKH0zfU9j5ZRP
pK+1ukQizEHZFpXuWvxAhO/7ufp6Zx2WgqHb4I8t6kbHTss1imUgbQJCI32BA4AMV2xur/OgdFog
Qfqq0N2muw6q7XyIvcet0Z4oZn45rY4e4HC3fbi76l4dWqMi/rPitVXdle2lidInsGf/xBb/mtce
jXQciZVCAxNFsC37i5bUcpoeFONGNTdIrXfF1oYqXp8hoVYcfB7XJ+b5y5F2NPhR5AWNpkLclTVZ
obMxuUbq2SwGeDHSasjPm34jMHUdF76/RRtPiS+DGnlvmBDOyLV4qnT2Nc8+epqjA2BGZ1Px41DZ
Z/lZa66RMc+7hb4vfoHbq4APNKdisi8RytGAR1sSRI9ez4j37wE45tOvqt9kFr57GLBnu3zyquam
y1AsWRO6QMrcfD/5XxMfUC+qDLAJ3g6I2S/Ar0ZNx3zWk30myp7g28odvcUzsLXnR9+EIzajokpy
2WEBbqP1fEi/GqENXmOSDeVCiBVSTZdDneWuPk1vllpMiD5Kr3VrPBHzTSsInC9hsOznwbzgxrqd
m7o+EWwdluenU42XOPARFMsSmgGR4fNGObTqYUwryb7OD6AKdKcXI9fW6vu5+lo8JxlV0FYxwW/Q
nnv/+Yf92KI1ifqTGe4ry3gcCxQ9tagF4FugqNQkvrIAqnxuc6oBT6Nz2tFURyzpxLt+PZbenwL4
qBAUoGTr6DoeawTOAn8K98ZIKzNpEOarDLydusbY6LVXHOTXbF0boNnjZ7OWpPMmVvdmpdx1QzSf
WL2H3fBh5i0ZSIth0ZVEdEK15eNIrhohkyMFF+xHBvGqKN2HY2M6chu8DTUqct9/AfVorxyGE/qB
dUJHTwAWPQocMc4W8mwXvHuvnRtqpCwVrQ3dqlXv/DRw0lKP1q0Kd7TMs2fEisAwyIV01sjzQ9Fz
i5e9KTmw2KoFRpgvNECDrhPrqodBlo265kYcLIqAhhUaIj0R9R733Q8Pf+hCWKwdwl5ZHGUEWCuZ
QHKEvVNHWh9zRfmwVnIdP89k47fpBZRSZZMHI3IMUhZ6VpBJeNPSQyqrpHJMo7hHwhzHJVndqKUF
v9k6Q0tL8mJzjF1xoHsJ7dT3Vb9+4HeYFf4H9HPhXx1FzMPkd75qBvJ+NPCJybAJq/QYgnvUnM2x
f4tCunSD10pA130012lY5ou8UeVVbA2XIi7bsxFpbhd46fkUwX/ukEgofXERgeuGqy2H1z7v6ULR
JQowRH8Zyt2AeYAcu0UWz+6J9XO4Sj4vVwMAlm2AKTYgbxpHZ21rdLEdCbnZ97FdrWIEDZaB1EQE
F7m5QBUSIFb8YBpKt1QbYiOY8ROSGgkouIKYrc5xW5KkgWoUnWX0kfzLOKIEF8zGMqLJXdRtddOq
ZkEQNGXLti8tp5Bq31NHsuvvX+UYswlUGrCoDXMGCo95QDN/PvPwfLd7G3HqXYwS9ZkUDWjyZl4G
A12wkNzCKBs3jbo1Eqo09xB+vsxCAC04iyXbFFmDbpDirZbGDolq4QF3ij1V47p/f8z/z2/5m3pI
Df5ngsseEcXwv/bdr+f8I7/l/bf+JLho4g9bP6RUIG6BKgibW214bdq//03V/tB1i/+ZJhQXgxLw
v+ktivoH95zGXiRr5gwxeIjmMNTf/8YvcTNowGhkyoWGoSt/+xfr8PrPPQBh8X9kYnyOPU1N40o9
oJLh8L2n6Ec7JUAGYDTr9FHEiowmVaAt8jGFZJoj46DqPlChqK9OgVD/LDf+tUEPw+qWekBB67Kl
sEGPYkFhoxGAwOR9URc50tqAocdVMQn/QS+jEqMRuR+ITpssvbF7E0ZzFnbmrVrG7U/NmKdVnRSa
2FCSidA6MqJYWZVdK9T7Ea8MFCqMZvyFWVq0NQ2/kZdajIgCe7VCa7Dp2jFYll2nlqsGIYeLAOuM
B78lO6BwM9XiAqcdzVg0VjJdBQHTgP+MIZqVZHbQ+v00sV5yvnZyoam0Sw/SXknhZjXP0rkFGp9C
coxeSOlbG8mN/2h2yO9V4LmBpTdor4WjWi6qZMaObUHjxYw2M58YZVlrrCXjAbmSDoPjwPYx9ajH
ELq+V1rI+r/YyN0NXjGrZX6jRoX8cxhQYCzQZskRfilrEO1RoQEssIbgnh+NRoRQqD1Ly7qKtJHS
voKSha7EYo+Z7HgvWakaugNaFAfB/l4rlxRpa6NxKrSuZJzksqALVllYI0yZ1r61LOTGWqD6RLE0
hBq8rlhUDc2JmSJtMIwiWiGJUiqrqMikC2wAMfvo1BEdwDQXCM7JTWFcFUM9ZEtlrkukbQOEAF0L
dCru1T1nIGa/ObQZR6gJUpqIAevDTRlZbXgLwOKnWg/lgBaQsAaM/Aa08pABeCqTok7Q1kJd9GC9
USCEJzp8JUIbTpOnzK3VOIk0pgn0c2xOHODEleaoZZY8hLrRP2JMgaBDN6F/6slc0Ogct4peLmSw
x6icqxp9GQTrSpjL0ZzLZ3KbyksDTvldBL/k0Q/pJzi9wbytirxoEZHs8OBwCj8NMfqwqeCsMZCa
N3agH6wNJsYOzfi1G4bsFaulmTwZCXwEZRoRvjby1OteIIcq3l0A3KqQvejORamuy0IjZS+zAsUz
X9Vp3og6g4im+tlwXo8JBfRJF2SuGHrgooXQXvRLzuA0uJXm1w/dHArN0Zqh/BXAKKs9Q47KbZ5N
1Z2OlgF1nJmKEMmIEBR8smGgRJEPKDfC40E/btJ8BIAq1stsxUg+hhNMrUWa+HgkQeYRO9CUza/M
tqPdEPgqrNcxqy8jSxT3SGqjxDpLzXAu1TG7yUqSelcIBYmsFK2CrRlVQbbqsY1YYteHm2JRjtDB
6jZg4GzEIDBLZq7WOcd9KtWKYXQts+HutWfGc2xfG+AEa9CgqJ1GPTovE6hxBzmVBqOYoadjE2pj
QmNLFnMA3rWrb606Km/Q/yp6dLzq+QIZ9f4R/UXxhIDr/EOzfW70UY27a6FAG4rBI1zO6PcE3lQP
9ls/FxS2mV1TAw6QYulhDVX1oKN1T9yUcjUr6TjdTtPIJkZc0N6hoDDdJx3Gg3pvhwk5bqv4LoIy
4MGtPkXDcEIA5brQM3VC/EXCbKVENxXt4VmJkTrGA5LOiIoGnkcsNdGzVPqQwkwsEnmZoM5YRB5y
V4nlpgcBSghushqVbwTWwz5BnKl+jbRpRpTeRCXYNiaFAAFR1NbTRJYXNPVyksIhCVQqdR3L3VVn
i2KOhX4z6KpQz6Ml7jwR8pUlPiPdEk0/S74I6lKIXxlcJ7FtApTPIk+UgwbsbJ79cVrI6Mji96XW
dslSlaEfI3CPbmQ5UFiqenNcQpWT7vnI6I/PdW/hzGFoobEom9REaaNo1d4bYqEk5tosprxBLrU0
mZelNKBx9NPopDlcGQjUmAmWLf+bvXPZjhpJt/Cr9AuolkJ3DY/yYqcvYGOMDRMtG4Pul1BIipCe
/nzqqj5dmGq8anYGPSgGBSbJTCkUsf+9v11UGp2Uky1LkZP5lr9f81Wr8rob1qLdq0GP687pZqHO
89bJUaomd4Db6Rm5tA5/teuOzrvKiyqG/cscUHjRNzBWcz4NK6h6dExcv4HT2RtWD/jneQrBE1JU
DNjIu9geUWhiFbPO8FyWUxdAeG1i1rhcliWItHAsVn0NRZPy7cQulQo+wvL1IjBWxSDsbVVtw7M+
CCgi3S2108wf05nU9OfB7qkPBWLvVnsxyiF9EIWmfcaX6SftkF1FGZ7tb51jeufU2pnmFFHbU7Vb
Su2fgXTyeNb5uf3Iapd+X5XOr8bSpiSvSqMT9YRypPkBPzaJ+gifZtlxsEkMaM/raKk4BeSDCwEP
f1X3IShk/tBn2XhBC+H4NDVjMELrquSzt4wx+IzG8IZnmQGMSNeeloSs1Ei5AQxEQDqzb2uaHXv7
nsVjyHeAY7p3rFhgw7l4bVZcC//IEIpSH3gIObioZpkSxY9cqH0iZ/5fG+zOUDfb8Ak5qRSQUnq8
2Y1xxXr0dbcCf+PZnyhvwtNcVI394kb58HFqbU7P9IfxuFvrKvyQma6eDsHijPXOcXv+8WtcM+YF
UAiOA1zGXUx377NZuaaTBZgVME8aeuBpSotilzMTRG1+7GtK+ID9VstWS1WaW19H0ae1kiN1TLJu
wA0XLcU6bBaW4cx0bjODaqbLYV+XmVaHulXzZw1tq4Jwv+RRAhxNsNBJ2TCVFXl4bzV+RbNeowAI
xVYlsIIUo6vpaEWZOWZAnT+7i/b9nQvX9cVwW/tJuU75UxZw/wBjamMsNVnVw7GuAdzv47jkmNIX
Kz/udWX4zjMVzdRQshiBOxEAFpD3boUhPIN+AfS4sy/j3FCFN2HK0nsWZIw6bVz0wXUzDzVPob6c
IGZZLF9scdaA/RrhyjkZArsPTuXsWQ+VBkUNRXlxyFoNEQ7swHgCppppOnkOAopeUQfyEBipYcFU
tNKm3Ccu7S/LPtKLXPA+sDAdl479j1lWEOWeUlV9UrqbvQNZKkYTy+pPVIG5DGfCpg2Di8Iu5Dmp
VGvG3p/GdgKNPWBdilhxB01RDF0waXoFC5vqrmq0mMhRqsMRL7ByrtTZD1P/POPMrPAymfJB656z
I0ymBldFI9QLLb+hOBqxzsiUOqfBrAFI2mEgN94NcLPodp4N9PXVFqCHDUBCoMMLvPHA8t8pF4ZY
3OT62hvB6O1KuhPecWmaL+AgcufomZlhiscY7SKa5/C9bQKbhCC0/G/9uJobSuas8Wj6ynrgnQch
xIps/mhtvYGJWkJ/3AlFZweFXpH31IVdyyMqpiBWhBTkAsZGwSoNIuDO5E323rTQx6IyGr4uQ0kJ
Lvj4GFg9pUSPAKL6G+Ck+TX1edUD39Z06mefADVNJ4yI8LX031uaCDhbAm7/OMiVuRAgeiDZpjaD
pjYlXM9SqSZ/P/lWbHYzTW+fgcqPDW7CRhA+01FGkN6ysPBmaUepV23P2Ps6eNJAM8Gs39VlN2Zn
XR6kLW3CBglwrEz9ELFVAc9WscSAJKP/D8y0LFnBCmqWkVFc3EGsjbgcsmWeALnTe0hrlg/pJik6
E1zpKVs/0F9XogQID/Clu8aOOsZdUd0UkbK++05mwcNlw5hoJcJHeDrlDQh975YCtug0hw1joais
SJWBFg7weGtLqZOMQ+3vhjRzI+zXtJztPDfN3/mgN761TeZ+aVhrmIHk+LWPduuxKPhswUHjWItH
i1zF/O/EWLW6omhre/RE1Nsem472liQu1q3BuGJxSMaZbrBDaYlGYmBf2IXKsUvlIWqC4YMo6sYG
Upm1lJOP/vbHJdgL+E6pHM8mMU03LToUXScZZ5sdQfHhvQrgLu/6oHCP5dqyNIWt374PtYgfm36c
vd3GqWJevbTy1I269I5lpgI6GhsE4TZMUXqiIpuaq5JC7JxJKosNgde61HToBHlwF9mp2x4itomE
r0GqvSeK1VCsURRs8taB+iioR7PyrxDqchKhpYxOeijlTZ0tENVrYLkpUmwA4RRWJxEQ5pXxi0jr
4hFWU3ZvXBn3CYebrSU1hHK7A3nfPGcgWj8Xs+LjjkQH4Wx1ljWZPWdUe+5v+wvgdPatPUTAhBXA
ux8cAQUstdLuZl75B0F7J1AHlboonyvP3jCBcxp/EF2Vgp0r++hjLSER7PVAxbanZh+o9qotLove
JuDHOBX/g3LWITgP/RaXplvGbbyre5tzzyit9Spjj9wcYneiHQC2H6n81lKg7wEGuOeOtamgjSXn
ItFuPlEowabjvtMyIAFptmWqgEQKN96zKP5hsefzjePFafY8jOPmYDcZwM0mWm7LlF0IjPKumg8j
1QZ8yLrHG8SeyueYBR5rOZa1qunVadyelKAGIsrhyunOaDvliWhCYUJcddDokpXKNcVVm5tHxVGk
/a+4BDXq9LIpQOis/1lc+vjUrk9t8fSDsrT9yO/KkmejHzGi2DA2m9/BRyT6Q1kCzoStUsQRUe+A
FCOq4b/AKfZvAFUE/w8sENkjQUz1/7QlHnC/IXsy/Pc9ZxOgsLu8EpN+JS79OK+BkoOyw0SGoQGA
qNjzX40w5qLazI1oj1OWluZQpo19XsjWZG9MbH6Ue7fXCQXyKLMtm6mBH75W3Llc2S7R71SUPWtj
6erpq7eu3QMynd7/6Rv4Q0D7M1fp5/dElIcPOwwwmKCTb6OLPw2HKk4znYTCyxmXMjxUhgiG/VS/
MZT+UY7//R0xPfAdNEP8x/80eP3pVXLlxg00Gt4RhmhMB7KdErYd+fsqWtkXRcpu3nhfP32GlLrH
XDDbxQKJwX6lM1cO2Fh25nx6gMXHpC4Ks89RzhDNy8y8MQt+68VefYjSXla9uAq3rYgWc1Y7nXuP
9mjD3jZQuf/mNwbzgZkVWDH4GT7XyY/fWD7adjv5KANuLy1cHWG7z7Q/vPEqf/GWsPASKGXkgGAb
bb//p29MQOsZnXwiOd0v5WVVuCMqZbjuFPOtN8YbP12CvCF3e60gJILA6frVSxW1Oy0crZN87MXJ
583suKH1GzfVX70KKSuKQgXQnJ8M2sTI/HpZcNgPvSfI1EU1jbR++ca0zN2+6n8rwVzpvBk/2JgM
cRgzqXn17ThWSKmNTXtLhRZNcFCZAMpm1NMOe9ZAhOShs2JluWa/KZ+ywSphWk+tFOCte3KQzdoM
w0fHcLfviOOwP0rNRD1EMbf19dIK/HdiTCfBcSnKIISaMfCRDCoz7WLZES1OQyaHHAYEk0xVuOl+
dFeosT6To6egDjGlQ/Us1h27UIXOZUt5KtjpRvsWkOnnzPPZ//76et3e8etPhAt1GyHiTaKX4sev
l9WACl+68agqqSJ8mktA0S8j+lvmTtWHYBtt1lBqj8rYqHU+Zclv+JH/4ptnGAio23Y9Dkev/wGw
f3BNaXaKtI1hBdcDJ0eXZqxfv82/uGFcyFGkR+mKJUL6asHJ1tVCaMb2O8lp2Tmz41+6o40/VlbB
11+/1E+rKUua7duCDnmbuPdr8wP6/Vj4Pt5/rxral9DMFYwbhqi4kAe3uGv91PHfGN//xWfIaIOn
M4Ep6qxfxz6t3hRdEfGSQvBEmjjKHYsiWt54TLx+FVQDD3sl6VsGQowoXl0qhdsOhSvS7R61BE1d
lBJj6wz1HO1//Qn+/EIRXxF5fR5I2Ei8V0vOUAX0BFslBSLwni+oFRFJSLPo3d9/ld83DBumBjDA
j1c+tQIyzy3ZJFGM52ea+nLvRhzS//arYIGHCYa0Bs/PfrUrabTwxq31CWpb0Fx2HTOuda6tm1+/
yvbR//kuJobIjM53OKrjVsHE8eN7Yf48SRDvbRIzYbktREO32OQsL6J5cSaVmBb99tev6Ac/fUs8
F4DG8ajbXpbp94+v2Zog83WgJLMRhkn0wLYt2fmmtaZDhBZHhmOKgwdvnlMEddpanB0rzchhGpjt
2dr0E1XLNvUNdNa6Iz4DRItoL4Msout8kMTwCvwm0YGevREVi76kZxUL6kpE4wwNZ6Oh+r5K4Ar7
ORgHB6qBN5THwF1LTiHuqLaxQ5vVF37l5aipfTnDXnZX+hJM6VjvnXrFVNmuIV3vi+vqOz823peM
uVF2nJYcMbDOUnyCJnb1+eC0gQv1d2j0rmX2PhxqLdW3Bb7yurNQRemI1boDFN+Hbr3p5WRfDQ9N
0k0UuWn6ROr8EdNpsB5E3Jcl9kLZd3vOb8PE9C/n5IQ7DJPTQrUFgaTBFdXFSqkDx7WW5xigdhFU
oJaj3j42s6G2KsCXe9zKFe3raPXCZ69fLHkPGTwKYUxoAMZJ2rVhRz5PtKUHhLQNpvXCjpcOxci3
u/CBcpwALCn1tobnXlv0O5Dyfn+Wt5IQSgZa/OPKg6jZeU0AqyyYF42/Wek2Untnoopzn/aDXe7R
QrBpZJvCtIv71v3qchHUewsA+vOYIzl9oqY9fQq7eR2T0eLWRhCJlg9xHVgvphKhSaamkR8hMnvW
cx/YK51VrlPsRiUjaCiB0HdZBFX01JcafL1X5tikBiuW1r2MWgydkVWIxzFQ+ReLaREzhtjpP8us
Lej7UyNNPtBGNbq9R9cGzp42VD39p42mb02YLDoGJS1ASO9yku5FNS9zefSQub+M7Wz3X8KqGb2D
RSNYzjGVo8HZtPbucrSCequnV7NrHS1Fw3TSqDWF4ooK7WDNleQQY9sKv1idUDR3UzKHkpdnXOdx
5bofasouSF+VgRxfvMJylkvVpK51Yl6B2iXtmqkUrPexPlYMcW/43EX54PCQQziu03q8Z/ik1PlE
b0uJLGq1Yr+kS/iY0SIW7LO5L2loWwr31C49H2wb15sPcEkrSDvNTH4TgbxyqZyrkENKSq3D70Fj
I7gmlFWUXzHjGevd3Nk05DIEdosLcGljeSUpOxC4fIO5f6aipyFlvRWLyZjZZL6e+9zx/Yu0kaIT
totDACx/NUzDAsEgbIk1LuW0pTqOvoQF+Xj2cx8/vKAKNWknbwCIJSePWu+lkffCyTy59+se42Rs
5ogQMDC77OC7hReR38rYA3eM8RuiqaGjrvMCEb6FRh/qzDtTbqNpJlMcaC1YJAyyucbjmXnZoeh8
Klf5pKvqIgZZDv2dox6JuHHtvixz5pwaLFDTDUtOro7OPAg6pdq890eJ+Jb6w2cVutM4fhuKiYMM
5Ce/9DsYR0GcRdV5PqBQVp/KqBLUdGkDaWRG/0hEX3orciNDhyyLDyvaPd6D2RlyMV6uQZOZxNRM
7tItYoJ4yIDs0PdO/BG53Y6SrKCwE6lplJ8oG5XE2xuDvEhDfN0eO12ThNdeAKZ8aCiv33kcE2LS
hq7AgEkzfJTE+UA0RAnLZixWcVw4t8YY+uBU18H0olfkcMYWkh6YsSroAabt1LXPFjNn6bWXsU89
9FWxUFoobYxBxdrQ7xHNDAHPDUG34mDT0vjOMoxcIXtpH6bNmPn9CWGTMZMkKNHsHO3GN7WXrQSD
RsG/vmTXYhI6LJq70TBE/GAHGccYiapozgIfIZfZvjeyTveVJIrY9/atVdu0AdMhmNIEbPfZTUnN
w3tO5FbLbjot7vg76NLUk7Fh/VPRUV12dcTaLBbVpQleDA2sqIxycVqVbdqj6Lvojk/KQZC1dPPY
LRnl5qIL6m+jlCHANu34nFSpkCMuHeGmuHC7KH22onCZ9j0nCUbeZQjNji7H/pmW5ZCkWZlXHzFB
jROku1nap1EI/JspI4JrS9O4ejaqAmW5yqJ0u1mauD6GrCqfmJ3ZNHOXgwMqsOUMSZAmZ8QhM44S
qsGmc1ghWD/1PDpxCzB/tXe55XRfmm4UXbJiPDjFsuhk4sDlAXtpTazWmE/XTxbsUioGxjwnsB2M
+pKbA4BAabf9tVeGBVXjkz3Zh9VJFe31toRb0/U0q+2A9ive5Ohn91OpmAE1rR7kzjadl38rOu6R
e/6ZfncaqGqtuYCs0n9c8yXoL0f6kKbLQo1ArWkUlfVhGqaWFgpGo+kXjx/DP6Fk2J+EEjrbUdm2
MvsJJs8njDoy9CoZMmd3k8F3cHCbLKK1doCNv/MxydjXqrJCBWM1cCOK16hV5QKtnO4iqlvQ9XYv
p4osmrSmsxhFxT6ueQGpZynjeL5qsfeUlxELT3EwjreUhy6NF/+L7xSornQp+pU+bbU/7jGM5VJ8
mmxPpgfsofyqZeOn8MHN2G7opXawr2IVSsMzvDUqugU22Q/PKTPb4bsu0wlEg1v5zXnG08EkGJ/6
4nxVGEIYiPcMxC3WFnEexzK/H6oslXyrgabvQUX0nNVFaUFzSWOy6RtXjyWVKdCYEL8A0iWpoaNU
ohh8dVHWPU+jcHSwg+ZTwazDp7OYByp7J/cjU4qJoijTMgNta87+5y1kvIJH87y6u8bxJ4dORYpe
d75V6RlriNZnUeeyhhaS0+ChDSqeYRySse7X9PnNFz7zixbHI5uyJScQQq0T7plEov+9Gwo/pQCY
bcsASYzn1tlEBzx9bibsvi8ss7SvFHl2T/nHwDXJSpFeRm44BEfufTBMlt134MOViq+zmYKhnUQo
kjstmtTbiyUo73ObwrH96iomI2NdMV/ol2n7fGvJxL9ZuUeiumaeW/q1RQhNZyu6fkF5mYe7EgAZ
ev0hzqGTHrB8gFzB9Lp8mtRsvVcSX/beiYfge8SXZie+XGu6tYIgtSk1duhW5VS/juY7fnH/c2rZ
wfzR5MZYZ3bK/nNn4dpZkjnzh+FAO0T54Fap/xW/aN9eVf3EKk9hAYGxwHUNgDXdkrr3Wqs66wLd
ASWgPoicGNYQiB91TpZxArVFcVgNfqOOc5pxlCnsx3KiO30X8ihl/2kGpzla7RSiOKSde+c1DS1+
GSZ0ZnX0R4f7egg51IcNw41EzavvJ6OCl4qzdOJO97vc/1gHZffshakuzySlbihMrKi0Dlfr6CWR
bwGggXtuotuwRddh1DgrbKJtyTNQMCk7uFMB8rGtgfcxTc2npHM78TEYOwT+fK3ap5nOQj4foE7/
fBAPFuMVSVxYGQ+xbhgGmmQ5E1DkjhrjvkxyIDzUFrTvJSJvhJuoqesfB10ZEjv12iAethUcy4L+
IJrBg5WWYGHnPIo4/lfhoaWC43Zyucj3zjwxF2WkjkG1ViJm9M81CTUiUN6nfrIzquGDsr6cOdtE
R1/1oJRGbzacXrpieSM/5b5WDDhICTQ2YQdQAEH0vjoj2j6bU9xjDeQYNj0XjMmLfMe8J12uoKim
+IDz0YrPKLWjwzQstKT9uFqXm1XgCKFzHgsSKA4WE5As9epT4NSA78KRPnY3NZbx9oM3qzmiYinz
12OUWaVzomXI+Tx2VkswzrAa3nLUzigdWFqm8C4FQp9JCeThRzpE3JM/tkG4j6Y+++Q5pflUrm4a
v1/qQuDJppIwOLPSrUkNIYmBYjPo6S2a7M8fke9gWsXYuhE6/deJ8lzmPUNFiHlRK8S9FazpeRqX
G0SvKfF3eMv08Y3z7esTNXI4Rg/EfmyvjrtNO/6ssM5LGdrUhjNor+3662rR1s2hg31yt47iDY3g
tTiFJklIhpxD6IW84Gs8Gzakeay9ApTisLmpZBsdMTVlmDWr9o1j+8+Hdj+GT40ICrEbF+4rDSdu
00L5DWmzNOof46JarkFVD298dj+/CJEEOHPsHLapz2vqaynjRgazYWOST+X3pnTyG+pY9OnX39Bf
vQpMawZS3DNB+Fq/aaKBow2HnCSP6/lcFBipaLtqzn79Kq9AUwhR5CvCTVKhqtjx7fDVheAHdhX7
asAewpdEmygCsmGLKIIOW8DgW7tospW8SQuxOveVwVJwV3KUWw8c2fFmOMviOVc8mWRwWiaxhKdc
ZFUIPqQxb9HY/uoTiUQAnw7cN79sv/+nqYAb9xZo+u1zD8cPbg/QQlld+MY05S9fxAkFvnDmemiC
P76ImOPZGaGWJwFVTJJ9bU/Wcul7akp//cn/dFe46NFcpQzZGLhRhvDjC1VtOEuMmZLo1YgXT+eA
/QoZWbvV07L7u7cgAh21C0DzGEHA7n+lD4P/QbjyoVIgIA1EhS0Mo1P0acB/t//12/pJqmP98qBj
UFREXgfB+8e35Xi08jGSmijvzabEWzp94mlWvqdaPbtOgyJOxil+C0//05e2LZoEqlDZtxHO64hT
Fg2To8hwJUXTp3uvaDq4NlzN/3xr/81lkMvg6vzPo/O7oh3/cZjU+DQWk/phgL794O8DdCtwyGbA
oGWOCwvehcHyrwm6Fbi/0fXMzMCjRWAbVDCm+WOELkIKk3ykcEZjDLVFzF/4RziD3/IC30bw4U8w
CwQH8Tfm569TWT7pJQIihBGZMwMk/mdO7k/LR1NYS1XyeN33MqWtj+OvZ54yk43nbTzhHCIdUFws
7lA81BqOSW0Fd46fEdxobFqUTbOT2nsUmrqudA2fsxqn9VCrG6FtLukO7mzY3TkpcoJb6tsO5XQs
y+X3+/hvXYK/LLX5sf5mJjE6Dd/+cf3Uq38cp/aFL7BrX1fmbK/+/6yga+OX/+frEVxV9jT8aOXY
fuL3C9GJfgOC7NHzwpbzhw4cx6Fma1vaMWVwsVFl8X+Xoef95nCCESxeRIGQ+/99GXqC+BDzAYwX
xItYrOO/cxmyzWIF/PcwA+s/gaPtH8dIg5WYv+/HFdKjNkFPKS3BOsvgTbvE+X2L1sAdjc72WShz
M+/6Kg2jfcOu4FtVR/SXVy7Gvj0pmPKBHo5AHOber94NXpGq3eJNJXT9tcEGXzp0+grPKiDgop5y
Qqhmh+Z4/ncItRjLEQQMA5Ohr1P5YXXbOMYCm3n0pUc9Fok8F9HtZPnMRYVxmOakQ8di3jqYxXaY
YsULamz2VDY+2+R8Sa/GdOVl58yAzBv6PrRPoV+HCwS9b46otp18xoEIU3N+HHT7MDfNkRXkveM2
7ylAfLQA5hsdXVt+flVto41G7TVMhXQmlSGtg5MRYqfJOO/NOT3U6D3inD9X7KvSndmD+PZJRvRj
Wlg/xhtD2vaZ6BIiiA/sL3eusWBu7lryk3SjhsG5svsnOYbvUkvv26i87GV8b1fmdomCDmF7PKyC
n5xCTVFpf1BgAYUBvmAYeKiO+TW/HCQZAEZBka1nCKD8CMcWWq13/YASNbmPWdgdaQA+DdJrNww8
Bw7AHWO0npvCWxJOuV8cDGafsYUwyBxLT9LRaowPKcBj8GFF2YPl6uwRLc0UBC5q65t2Fi9NRLF4
1zMyVcXSVVqMlB0xJK47MHcQeUFAtu+bnhjMbFdkaoiMl5HVcW7MXO9qybHRjW0fXtYVJGanKqcL
Xc2ghp0gLz7gPc/viz7Pln21aB0gWEq8nkE598dBaPzlLd1Cxb5QbvEhi7cdkqtEcVlzMZ+lAS1x
FfGfWzuYlqO9uPZRLxbZlcHc6VkCVQupdvxuF7TLxcEMGkEgHiS1BWYOT0eLqkIHK1e+Oac3vNhV
qECo1+18GsNOnUtVs0C3Kv+6jJDkgecj/c1OU73HEQ9uI+2/Zt6EGmvS6Xs7LMwlpBceVdrAkomx
k1DyTr13Rw1ut1S77Yi5yUd6jqlYTLuX0QTjI9Xl/YODcNCea3ym4EtQcm9Je2qRjJ3iCyZkPbwM
sTt8MtjbH+x+rDlpzL5/Y8j1KXTJKPzS5Y16GJbGf15aXjqhPgiOZFuq9sp3SyQpWY10Yze2hFeb
lpvYLNr4K1L+wjWWO/E9vaKz2DVNWK9k5HL1rLIVCnW+ZFS8limbtgO92XFxRMKgVpuMn76izxqb
vzF29U0xHFDMS8xwpbSXwvhUE299tpcFf3DvzPlVV3vNN3al+mvoDnb+TjRFNzxXZSXoS9eKtgdb
lyvfqNVPZ3nk1fIYDl0anYcyE96+XarR2/NfOlzSWOoymhp5j6xODhHtFLl1Mdi9koIDntkzQW+6
KywwZXGq7DaAnT2GVXQtWp6yrb9W4rZGLmUFqqia3jncAF6Shwq79jJWi3XuWlkmrtYyKoIzjcda
JYK8w7LLKaJK361q7IJ9M9iWdzBZmaf7NKNGfu+UpPtgnK/I/JOYBZJHrQM+Rgql0FmmbaVp8tgN
QDgzlHyXCW5r7LVGMoFQMPxLl8vuwhO9/Xn2Ors+EOsv7EPvUTGbuEE0DWdFFVKz56Ec6uOkkYiA
805ucGxUJvpD7tl9f9CAT81Dniv9vmCDJA71QuH7nhWWatXYG2z3PFqLqdsLPRp5aQhEfkUtGebN
6suB3FtSl8zBSGJnrwE0mF0Z2F7H8KONJRWLKhpPPbXFlHDUbZkfOxOHoPFjKMn5vLjFftBRqo5S
Mj05OXa72omT5mTirbj14cYhdTUXBJrcmBhK2uorsoptfUh9+h+zSUXTjamV+27pFmUzouDIcqhl
kXXngdbY+o1A1yQWOeJJjETaOwdndlNxRgoDBmRRMAI/rHmmxR4Khd9fmXEsvq0yGFRiVapf3pPR
b4KrcHZETsanL0/2zGW8E3MT+vsw6yPv4M4YFY9+a+iTLAeCbiciku1TPNTzVSr1vJJ2AKPbZDVj
bB4BtOzwg7M4LrOq22Q143zZ951X7lIenU2i7LEANzo00j9tZdOodKQHvaQhIJEhE1fel4GZcnYg
AmDXpMRoANtTbgVktQRANJne6hJtVbjdlV+XexvULPXoU+pxAYgJ9tU6Gw9OnDOscGUnS447n7UV
oZPnDv+nceGISxOO5kh9ohPudD7g1/JWl64YMk3qy0KJbEZyhrn7URRlSNYP/zfQZ68UHnmDZcWF
FRR5vDduzsw4SANTw4OS4QCmYe1eGiXn54kMO+OcaULocVWKBTye+m9KZm7LT2NmxuI8Q/30MpzU
wrmTMX+5aBDSGM7kIIN9zHFJXlMxPtUAPvYDZZJXa6b1g+cxpQBOZfarUHT1qlI7z37fwczPUl3Q
vqFFcTFXmbqsZ6XqQ0DDck01fFMUZ3h9LOpIG3pT5qzLPvvhp8xHTc0bb3qheXmpKVbxzD2PJ9fd
O1kN9DkKsvirl1KonATruLxfFgvqYD5pmg9Yl9OkLkMfjbHGH5vwAQd3ZJmY1XcjVfGO9kdiNrbu
v0aM94dDKoeOovrUr6tEY6C3GFlG9ompBe0OjWnGx8W2+hDHgIYNGo8iYAcdud+BGLsvXpiF496S
xv3CtM8vD6MHjWvfLcHsYYvKmQwUtvBon8L79T0jawsXv5+dhWIwH3ceLdYM7/qYMRhKs2ybZK26
8EOnPOKm8Vqpr0a1E7B/jQlpNyI2jQTJbL4kN3B4GtEFPh5cZ0FGxXpPgXtdf3AHUk67oa5pDegk
ttpdHq5UnSN7DxQeLOQudzgCgNOo1jByBKXoXcyM+THFtTRBM/Sr9BGDB7hkHtCW2Wu3k7d5Wlgj
xI8y/8I9G7+saqW5w18DOjr8JWKgUWb5zCYk0JgKeic3jP299nbESvUEE6bjhlxbnlvrOox4U+wo
XVBkZ3nR1QN7D6w7wgJb0dMcl3bI/knYzMvAhJ4m0cNqd9LbTD/Oc1RE1fPIrzCSqZ8PIVcPBWOo
2Icm8d9z/u8WecSa/3yq+p+h+fbKH8+f/8MdH/zGgIYWJk5HgPT8jY7+uzve27gLSC5gFAJsp/zW
v89U4jfO/CBSN+V3a1BEdfoXdyGii9Sm5SKyPW8ryvxbZypsZpuA9adDFSLpJv7gtQ8j9Ac0wh8P
VWTGxwWqQHlgOFIcM9Xney8Q86Ff83BHuD7jNOGOABjC8d7VTXTmNBtqyduXkM5zlvKdCT81a3nK
lv7BXYILwl6X5GQZrovzcXDPu16e02hI4bZrvKNhNz5kbfOpshSAp7I/wRRKVEOuzx2whIi4qL+4
TTy+szN1ZCN3mwYoU07rOhc4gq7J7z5xOnLgp3DsEGZKckZL5EDMM3mtHk9D1u0syT7RzZs7Gc3n
RRnhp5jUJxwv2c7rtT5Jv3Ru8kEoxvbrh3H0z7I5K68Lr40+BGUz3bKHo6hDjvXBzJybDE9p1Mbh
oFKrez91dyrt7rlZE5eEy61TkW5rydom6WS4MdOYxqOiOY1V2R1JuBCeGYL4ngPUe/bbPiHK6l0/
ueM5bpL+uBq3flYzef5AlIS4phWv3KR2ogXvhxnmpMvls0S43wm3VsBizdX2xGdnRkWOqOJjXejx
zEQp+YY1my6HirBRGt0rzzrosBlhNpX3ZnGG88adxa2jiB7GboYnB8uEs1gfwEN0GJvgPBRNMpdE
H+043NvcF5x8H3pLfXMdVJ7WIsDJKuztZd/uNee8zh7PfO0+tliGOEWtX1ISfbumrnNiu/2At3W6
c4pWk9tSWUdFxXCPGImdwaqBRmNkeET+4vyl7Ps4es9Q6R20wD0T5McW0MwQBBexSPHYBdlVMKp+
5ylvSIBRDYBcy9242PhY9JbZtvT4aa6j+J3Ca3i01/5LI0b97HWOOm+t+n4ewg+4WfKV+pX1pikX
c+iilXkUnS2cUjk8N5Zz5ShCngjBfI7swMc1Ddl6WwOgg7k7ZK11A6jtG1aps2qhZKFvAnwe7Kij
EtKTHKp3qU2CV7Nt54HxXNpARcpPQwQ+mAT//Ezr60iyrBoTgogU/kidvneytN7hq7KO1f9Sd17L
cWPZmn6VjrlHBby5mIkYJIA0zKQTSZG6QVASBe89nn4+qLv6kDitUhSuzkSou1RGIHLnXtus9a/v
p5X8YIxh/4S9pYKduDi5FVPSq5PkvhzIbVdmGtwq3CSduDe0XSUm2q7TB/8tSpkxkT8+kr5W3Ciu
lWtFgQkPgK3aka/W4TrO8gG9VcgJ3J/uUYvSgg+WwaPVLpd2vh5gNm5G8ZVVjdW3RDaSSw9vUZ0j
1K89vG3/iADduqSNHhGk6SMqEvClkgR2X92HRtDezWNXPucj1epUFdNHg4ZxOywkJqeEpnFKTSaK
lu1yJchI2XT3fW1WFw2wiTMZVXanydNXS8Xqz1SL7NSzhzuiFEe0nrVVSXW7TVuv1udUt6cOULuY
G9Ul0kgqZGAeHrsIeNIQyCFecFr+OSFletuIIdYDU4hWAGezCRGb1n0TBCE7TOFY5ruagv9lRHd4
x4pJ+lIif7tTjTl+lARfuknyyoDNOvky/dRzJy8TRh/vE1qrbyh5DlfpYOT3hhrkpU1jH1ttYlWg
OqKBUmnn6yGChrib8TKUNaQgxvBo5SFrVWP46heBsuqpK2lzQUOSE0g0floOjXiZTGTWymsUkMio
jTJVPGlSKS2ZLfLQKcaKKU5C+u8SZr1KMffY6HCZQBSIliuNTfiUdXyY2TQ44oqicNZpncBOy2fo
ozjSyOlUw+0o93SnKwaajXTsjhTD268x6AY7yVufg0yXW0epIIg5fSdf1Q6cQGvU87U0CmAK9CCJ
arvkGHOplSz06HW2EDbKev+US0RqA9cKZ5rZTxxDBSyiZLO6aKjogc2HeYZMXEtXdddkDukY+SiS
tLtT5lG/x3q3vlLRMbxVFnp4eg2G0J3qUufQlk+PRlQKx2GSySZDkCKqTIQN9MDn36cmrA6oiNpz
rYi+l0kDOgnBtDzsEyra9TF8yViKr2VNMJ8DP0xdIW+HfTTkAWmfQQugQscZ1+cUKWoFM0C2MzXt
v8TceW9kWscOVSI1d0EqD16o9cD+WeJ2ckUfR9BJpYdUNn2kiQqG/Sx1R10bRhidie9xAzf2taYi
DhgniWbJKWu1t8yKpXMXJvmXlrVmhr2MyWqWatWjkNM5SdKRy0FD8iHoqJuHmEYiCNHPLfSNC9xK
tPwZIiRW6Vw2j1OmzzuroDwVyl2z18J23ocyFUha2LXdSD1HtCtUWE4nBLJbFHNzLhJszMo+1K9Q
+nafzTCa7wJNTO5ozn1t/VDy6E8ubSnFbCAfi9wbEd86Dcp+d2wL47lKyKtMQhQ/BIqJLqWT5asF
HOYWVN8giIxD6XXcVylndvRvT1FSHCpRK72mLNNbIehg+Mw9uLZqeNT0qD1QXCWTQ4s7eAM1u1sK
xw4pmWE/IsF2Ci6zdKb2Ff02+Hv5iIKdcJiNA/fxzqkzUzigRpC9ALHWl2kumHvBXHm0qJqeIvif
yXFOP9RMys6dDMZaqa07Ycz6R2QqdPc2+BDALoSpiECHbbucrJAvgyRqPh7xXDnWSg9kWXEnhTSs
DxDK1s2vNSBp0ljYnWD9IuVfi9E4jRkNFhFqarUll0NXu0NKFzxMFjdcEkmaZRUcYaGWF0GMtg97
/TnoFZRIXBkwwiTBpnXPzVQ4vjpiHNbp44G0cvrWN3Nyn8t+/NSOkIO6Jmqefd1gwIT8hm4vYd/G
knIh8yh6qaFGn82xt+6nuNVsEYW+i1jI2qlRiB1FEYsnzhD3KqnEZOC8FWnKXh9zVzIgE4yxcZOp
oYeuZTcTjE4yRLJNmzvJMuFez7gnjpV6j5LjhQte+6wF8UsmjNJZI6lxiDhold1BwZfZ1BpPxTv5
mJq+UyomTUvTkHptNmFtFpZH1Kk/6K4ANMKGjOI6scUOTXpOZ6+TNQhp1Pigtn3mNToFIhK7ZHYr
LaKPvHqg5FUeuMNwiEh8N5ly/DBKk0ta9WYSt+1Q3Y/ZJ5LQB+pYL1aUu6GiXIt9ygVKD1xjnsgq
o9K2vpPOvEdIlLnVYOm2xaLvkPtlIx+uaQC77jh0ddFiyiD2tw07aRL3YC7yBhjEuOdi6cICGV29
k/GHVE3jiv52bElJ+MuIsIR5lnayMf0AN4Whsr44OXArd6gFQFIQYgg1qvGCW/geJbybc4o+IWJ3
pCj7UQGp0tThU9nT9mwbclld46Tsldr4Y9Snxw58kKPK0szZCIFrEOypgDRnXct8VI4ljQt9g6Os
rlOwrmRrry1aXfY+4VlspWivkoBgDgX7Odf3kM6c2QIGpQbJfBDEWbs3I+OqbDoQ/ap/V8gUUOxW
EcV9O2gT7UP9HWqG4ibQzPykNQxXXiJOIbd+RUF+waOxoNPlLhiDI09csF2pSh9mAR5W6xfTJyAn
PRO+4/AWBufUaHZQAee9JUY/2jHRnEDu9WMLAMKe0sLcGVhp6aTJKBbkOpB0i3oCIqDuUopx19kz
9xCSiVeWEJuH1oIcrfVZntPhLxSfh3q5fI/ZcNRqMz3x6vNhoMRwLEju7+s6F3bMXf9R9DHw6VPL
uOlCgF3IsotTLU+hY8mjYJtRL8DDVPBlJwm2D34yNYrwhmY98aCnrXwrWSh2FcOingiB9d7PtfBZ
ZXtDRyvOV2kWIG+HupedC0FkT8sBMvlmWpXk+sATlFaFNC+pZygHRr8bFTy3pXCMrtWhN09ALtQd
qgANWfZEtkU34v5tyM1uT0M+l/5qvq3mKhEhAuXSdWG1pmuUZXwiayldFQrIgJKGXUw1RPlzJ8/J
WSbtfYvhMxnTvG2vocSVbivEIjilKb4zgLDYMjWTZ5YA8wvJOO1qnDjRwxTsrgCgtbtBRgJJM+ar
D8tqp2dCflCNCrfqijZQrf2eBThM6D7mSKX0ZIKEw9vVNXBxmaPPRaSfzPmHj8sJ6JwfsoiDb1tW
UINA0RlQGurWP8gxUge0qXYykh8p/L1JGjARzIc26984bZMBB79jG+rwUqtg++u4vQmT20maD5LO
eaovpj3K8yVMKVk7tY8ZVD1gGOObMz48Vkp+pGZf7anf3OgdSWKYKTu5BenQ9q3iwt0i31YHw0Er
x+C5SKP2BOEtcPu4MJei2W0dkTsx1IRtWQw5jIeF8ND7aQyqgTzbdyxUykUPgLZc72mxMSA2cYPB
Q5fuzfQu6kL9JhL6BzJHqWLXCPBVjFCU6gUhe4HJUjuWWAVUFQnIrnGtHGOgImqq54ZsK+qiws/3
JbLOPZWJ2m2lbHiTM4H7c176zINpaM6qwLslpeZfADeM3sIXeyoTIz3LVfGYiHH7SUYs71SSANgL
/mtzZk9kswgK89TRU0XhU1di3UbPzsV8Uo2JdGwlgrsNVPE1ajoR89mQvuJKKim0mmKxkOjMH6Op
wrPoVFnkY+nRITGyZk8ToOVqZRLvaz+tzzlwLHyAltJINuRHow2LJ4H7rS3FhfEJ1lNrN3PfH5Ie
p7XWaksvjnz/UOWp8RWiSHAV5GJ9L0OotAcK1Vd9WoX1qddwYNJZN9CI4xudTGV1rAb9WenlvSlC
cqeg3OCZNVBzaoTadCsrHp77Qi+o3RWz20GBpLmhbsC+DRL2BgnC19c5INvp0DytXMMG4XyuGBMr
c9J/blgpPKFuSo4pve+hxsRhLOtzSpJ629kkVwtOLJF5Ljh/cWMfyhr9bfq5061+iVDpRTA5x9rk
DnGz9qOp2dXUvrmUIal9zNjiTpNKVj40oUYZPuVrCMeddQIeY1xls4YG1q8DGnBEpN9+TUrbrWPd
P2VjetEno3yTq/RNLUlezrWmeAn/cqekRn6JyIeeGhL07ogpO+LxlFpJpBWTl8u18GCpafwjii10
8UYw73HS1F7Sgs62RmjTuzzt5CtZbCK3C8TuMZbVXrc7Tc+56cU9YZ41GjfcBM9eq1ra3Ky5018y
aaYZBTZOfKf7HCtIO8p4jnLKhYpnkm9KhvSE7nm4KsZWOyi9MnyB6sfyVmCrllB+H9svoVy+JWIn
31aDEuxRpFcXMvD4WiIDeEFySrUvh8XMRABihNft5FjT9CoH80uv+bdBtGRIheKqTRtnyjrjn3K0
v6UsuUTf0AQUP9q1QuS9QOT//KX+5H+glkRe/Cp+nfb89Lqom56i/Nsbf33Nv/+jDd/+sa/f8tfv
Uf72Ue60POpPuZP0h7TIJkVsL8hfKgaKkX+mRAVdQrhENXDpwSdn+pNS+6fcSfmDfQGjX0y60Dwt
GsY/1U7yHxqZUqouCs3OskiK9e+onT5K4sjHwjpGW6Jr6LCWhO1Kx0gTRW0KcwPkrqfkSiNVTpgS
ulRYS6sBqxk3ifyo0qf3FE9c6215aMxbNKDNo0gPmDjIGRrrQvY9OquqeC+DK3iOUYdSLh2LcxlN
0HMkQQ4eTD2j/joo3aepLbLJ7VAhHuJG/k17trzIxP8rxfvzEykgtWVRQ4nDr1WKN7Jo7VFj4GpD
1DROMJnZLWnQAmCpsrgaNo3tN43x0FjUpsWpSC+shepdZ5bJfk5J5DUKjbZjLN3GqTqc6FaTd10o
PSZcZMDrNdOhzevm8G4q3f7z7d4DTj6qIX++M8lliYmA/kTljPkxLW3WKJSQnSXOpCB8aYd5BP2X
PQ1zTt0+o1eq9Vmu//pnrt0Ylq8e3SXibglkvQ6y5uMP5Uuy6N0ihWIhgn9M4umpHFDfS51s7cCp
38g6+aQYTsVO1Q1Mg0iV/E0z65+vALxDlpZJCDhn9V0ZVTlMlHTh7ea14cKhJG2gSvnzKHH0SrXQ
uIgNypxw1Oe9JMQClyB53FlTK7i6PoVXYUT/A3TBb2U20C+tCOJvBmmlwvr5zYBpxk1aRwbP17OK
j9nIhQxEJIOkPEX9petpJBZGvBBJOsGHoTy4S+MbvYkwbRxPVAvOqfJdgQsXC3Rn+5ozyXsBCWDK
36LOIOWaO4r1Mpk09Kifwa7SOCt4kfWpphH8r7/g5ftbBQL2AZZkyujD0bivXr0K4zzPZD12kD9L
VLfR7tMJHe6sZKbXUpjL3yjR1+4JfJvAahXEkyCp0GIujKP3wmtT69E84NHAlQ0/rsFMr8SpjPcF
7SNumiX+Re6Ur13LwVtMi8E1E2AQBpciTvycQ8xG1/et36e/ea3/Pgy8FSVEjeYgNH0a6+/7t+os
swbMyVtZNYq5WYX0W5RtfWCNLbA+7Rrn57D/rR3yL/e+j7vk/7faSxgL7+aj89q+/oOdEcjW9Wv2
9r//16XIX78VbIM//9kC3vr5B/65K6LYVehhoQqnLfU4FOd/bor8m4VbZdFnYGrogFFR/ikBpoRI
BwKcb6SV8rI7Ulz816a4/CsZRyFUxUBzFo7K39kUMdH+EDoGPcQyE5nel8V4AyrXaj02QlEDSUmZ
qJLvMHEKnO7qjlDezV64i53+cJkMpxNzO/iE6O80uLmT7aO9cUPGZYbiN0z21VPQy3iE7PbKnqQI
TITnsbZPnUe/cOwNz9NBO0GBOw3BQdNPIo6qeL9cPzVuY2eH7GC4pjfX56nGkUlxM/0gZ0/idMh2
StnakV3sZnJsl167L2kL48WmHWBfxyRr6fmDHXwB+bi763iLu27nu6hS9uFRd8M9gki7uArvlGGn
T2d6UUl820+UFc/itXyX4kMrnuhF9+RTedb38r50tJcrwUl5iOCIn9VDfUpd+Wvk+W53eBp2wifW
X3v5Cb6tGjcJKfCz7ymRGxHk9/2LfOF6bN/5u8aVbmiK0uyn093Tk2Vfrpa/mXb1GZyo+0XdFbZh
1+f6XNjTCe0D757Zmf3sPTwE9tfRKc+t07nZPQxoO3mqsESlk7ox7CtxT6aRrwNckGXZ3VPo5ZED
0JzHfYnsB8bKjo+tg/Gijcbsm2XDigeYan+tXxQnuSfnaudnxCjXkxXvIjrt83toBNE+bmHPBgN+
jaGt3FXf5r14LA/tFWxewAEFxQp+CH/urN1Ft8EO2u+hs6WbFrZB0OBM5so3lAa6hmvmidT6YNzW
z7OH75gTnYMj8+BpdCdbc/Qv6QkAMCx4Cc2FYxi7fLjFsDG9pQeZ/ovkrvyqQujGP++tvJGQdL5p
XnXX7bs9Jr7fdPBNiX1FH/aC1zx+GZeK407Ct5vvuh/t+a2/gJNO9gonuT18o895iSbSFh8VPg0D
d+l3vuzWX4LjSI43PHIXCY+3eXh8qcdj+KMDydHZOoIqL3DbK/GIXeq5fpm+QIMfZZusHZVpqzqE
akx3p9OS1xv25FONc0NjaP95pqKeXlt3bHdOuTc/l5fwLF+UT/V52HePunErfLW+FrPoiAhKesvG
EpffiKfkOnSEGzxgd7FwGQYXA7yEbL4tal7G/9PfTG8k16oRX6X9cDaOlCJnqsahq1rOlLuydFGa
I+KYiHsbnFSI2LZk2YPmlQ/dKxAr7dzeLP2VBXWWEw5rRXhQHP8U3sbH+KxhhfzDv+ORzldglfbt
7fnE+9Pl/alyBJaAYrRbroLPCLzKhxx9L/42eG//0L/A570K99YRen9a7QQXkIYnMMFq9LWCq31r
+NOmI+2d0GUvzhCWesEd9GOShXDzhM4en5l1FdKgz9Jt0uy0F0eYbP+T+C32bCrvdr/vDsh7lR3V
Y3OnfeODWXbuQUHxbqeDbNm7ILmiUZPRoYKMJ+e1cuM/UnV1lggWlcfpc5g4DfWAr7wXaTMMhp81
1g1jhynDXXwbXI3fdfIGb8JXsBI+taKKQ7FXjQdtnwefK4DF04OsONJhuuSeuvMmd3Ip+LTH2bkp
Pe3qK824F8Imuoq/J9f6CcaF/po7kp3gacyQLNCFl/RrBgLsIL/cBhfrVYl2lNDjW/leuY2sRwVt
gPwyU5TfSXfKRX4xzygKberqQ2d/E48SNoc37rwz9uazbwuX7AyX1S6/yrdH5X4PHOc6/KFcc0/Z
Ucz4pJyuq2N8KDypIvNzbyRH5Ljqk1rzgerrsrHDQ+KwLLuvr+Ehhi1+FO1P4aG4PcWusvvs0ltn
X0+Oq93JoftNdmQn2DXfqaE7si066nP++qKwmNM4m9uTh6mnQ+3sFR2ZDVDdlnY4ZrnpQdvN7nC+
lj1pd42n3ROQVvVmPvERAKftsmNx7pzWNW+Ko8h/Qqu2TYZvp6NttC3+G2tPQTi91k6Dwwvx6/OZ
krSdFgfKo5ZyVEGkXvSX5Kj6p/aHptn8Nv3xYux/vsV1+zQBSr9K93hDPBkuhheA+CEqN+fqjCgV
c270e3b/I5ZPjbPI2Wt73k2ebmP+vnym7Mhvz9a+R5aosVUBI9ds/yZFvGa30h41N+gC0vC2tk81
T8DbzNyRwdbEi/otEKmhah4Jx1tt/yJcJD6DpTqQx2mB3jMrHcwH3MJ5VV4fYzs+fdodfgjHvHPk
K/3K9B6vMZNC4Aa3Q3vVdsmRXODJuEjXybCbbpGhOZ1XOYje9sv/Wle4M7Ay/sIey+sb+0y2g4f8
FaxxY+2bMy9lPtMzfj2cuaOS+Rvs8GJVXyZ/J3zvVQfFHu0MkXrju3fkwWg0t9P9BLgkOOBRwT95
SXllAVk751bTK9Ed9wfLkVpIw8VJt/7ly/W3jpMPRcavv8y27N+K5dzVrP+j/4GJlsXb7dd5lv9b
B8uRMX/9cHTkj/wrn6Ipf8D1gCpJ4oTsCT1afx4dBUP5g54+ldwIuQxDpzvn32dHQQayiuxsoQJx
PjTFpafnX4dHQdP+EPGco0+X2/dSvdX+zunxY0aFH6QuZ1CwqB/vGWrV0SKwFNyDtPtMpemr3z29
G4j/kCX4xZPXMM1UC8RW7XiytNwrSfECc//NXfFXj2ZU3l+OIpgZKvrUxJ0s41ZUhNtUQuO67bVX
98+SBA+qLj9hvVfmS6Fxc/enVP/ndYtLUvBW/I1BWWUvfHSEkJJx+JZ6Tyy0XRDV7rb3Xl0YKRzH
I/W8BP1p3p9woOmcNJmsT9uevnwT79oLZb+eB3hkqVsONbphNZ4dnUzAtocrHx9uTKExqPqIA1mW
6Icgb18HMTE3jgvR9f7NZ7OJ1MqgwUGBdkfjyzmqg8O2917uY+8GBcn+aLYQvtzU2lvNaxptjJxV
TPK1lSVa1MRtgka+brS8+6bEkTj+Jkv0i+hBnfrhtX2zN8w46sD4TMqxraeHRDM2PnoVmEY1UNRJ
abCIzW68KuJOuvim8LeAmf9eqrRVZGotNc56YlhC+VtFzZPU5raYX7d10+Dlj0YsL5TznJO5Cf5T
AMezaZasMzlA5JNGLYzEjcrqBqEiV2e8QbxND1dXU0U3ZPrY6LLDrYwWLa1TvytQ8zY9W1vFvIjv
T9lIZerW0wRFAxepI5ae1m8SXb+ahaugV1M1QdtH6wSYqZIEwcaXlteTG51iFPPYoVk8mKUKXOMs
bVtL1n6dOcm3CoODxA1GqqXBwE1uIWVsG+7VV9nj11JWUZ26vREgeh4jfzeYXbVtuNVV0MOW8els
YeMxUcfSVsUB1OCitenVf1qov1sIZyhNQ9BQljeCKHNI33OjMNp246uv4l6Xuy6bC55eYjPfPRTl
b8DSv5iBawYJVJc8noUpdSO5v2ToA+w6L/8WIPnfa9WagguIIhStWUWxr6JnSbLsNSw05cu24V4F
ZqWbTTMOSuzG4Km/YJ1DRsCiZrxxTVlF5pxhhROpeuz6DWZeQ6EeJkkY99vefRWfKf3WUiAyMHKa
IqTT8uQAAnbj/vMzQ/puItI9JqIxQGdVIzQRSUDJ/fdN771YK7zf6/N2joU0NJG4laKTjeUX6FPD
tvBZWybDSjeqWaliF+sC1Y6o02VGVjrbXnwVPW1vtBNEvshNhuCU0c9FK1lyt+3Zq9Nsb4aUajRe
POaxopI/Nll2u+3Rq+NsPiLYMmnYcGujNY6tYpzotja2zfA1aydJp1DFWit28eGyNc2p1Y1vvQod
zPeaOmPPcacUdh+4mEUQJm2cJqvQoQ+xnkQ9ZJpUgooXELgp3Zoet4336iyb+kKZJ10Wu5DTVPTT
EgLmF6NAmL/t9KastjfDKFpA/WnshjPtnsJnrOK2fZvyKjQn+JgjHjWgH4Xp1AalZEPyfdg0LGuO
UamFNIYYc+jG2fBVELqzr5XVtsPyGudVoIfHrEkJXTTG+n0sjo8q9qe/ERYse8F/lVP/vQH95MW8
Wwn9vIoixeoiN5DCSy603HvEodm2cy44kfeLoSW3gohuimaV4a0Ojma+7UK1LqzDoAZyHPBcf6Ck
YwnO2CXbpt+aj5PjxppwOw7dIXeHOLWpr24LS3kVljCOpXiq0tAVcfh1lDx/4UIbbnz4Kiz9MuG1
W7CpUQtOzsTgyS6yetshZV0vzAXyVBH+cW4ZvVghLf2huO3ItpRD308QoJ8Y7SpqyOyjQliXkkW6
QCq2ze2fRujv5rYY06owmDzdD8ozAXQnt2SxNwW8tN4u6yEQOoGgpIeRTZlKQkef1LZnr7bL1Iyk
ocuWmYKNjWsG7VMTWOa22PmJwns3KEMfZTTC8HCDtoJY28tkyre99rLEvHtyp8mc7yemCTD/HYgs
1Om4vm1bBKXVjimRmGzxlA7dzKxEyObolgJL+Hu4wX+vgpL88dUBW+ECI1D/kCfM+sSBZpcSmPO2
s+ySIX4/MFrfd/1o8vRCHHBjpCtqFvSNg77aLgGh+L0Mfh9SPsAQS1XdZG78bYO+AMvev7gamGBr
6Ily6T+grifhVIojYLgtPJec9funyzV24OLEq5tCuZvLW7183jQR1/RCGonmNggMGNIR8pt4sPq7
fjDNjU9fRSdOEDiChQWrCk5/YerbgbntmCyutsugwHYyqXhyXMX4Qh9oaN42S9aqwXqijxkcAtGz
NHCEylcawf7lqfd3U9XiKjIhjU+psOxryVBLTjhpEL/H7LLtq1wFZlmZSlqAHXKxDkWXNuO6itBu
46is4jJscCPAHIaHt+eIZoN+27FnrXc0FlF7j1+u2xbTuUzTy9y7W4YDsdDHkBEhpo+m1fLG1DBp
Fdi0wZvWKhJzdeiasKGpmJPJUcekAFPRTddKHLk+vjFeErkZhj2xOOunbLgoU/QbmeV/Prma1ioO
U/Baw09SPFLA+D5Umse8y5NNa5NprUJxzGr4rSNfIZCoT7V5gZa4afmgaPdxQEZVMdpaZSNTp4cA
ynq4adKZaxdBKcULom4IQ0mVvtFEY8+zsu3oCiL34zu3lh60bca0Wyy8934y0fczWMGmMFwAlx/2
AYBFCe4My6QuBLCscuE7Zvc7b7BfzZLV/qhkhjJh+MvD6e9+NTAtOofaDJRtU0CuRaEp7c3YuvH4
rppNuw/pJwwEZdP2C3bx48CUQSuaS8evqyV19RmOTad79Mxp47YIMlexGWCSJ8RBydkhje8SCS2U
OR22jcsqOIueJhm6F9lwMukQpjR3RlmyLQOOkvLjuBS0vhj1sARntjdUIEhjuWm7Mc1VcE6xAkhH
JjiV3Dwk+VztRWWMvW1jstookwwLZF1hlZ1auZw8+nImLG7jbtw6GVdhWosZzk4hP6AW1PkqSbvv
cSWr99vefhWlXYkbkjyIrFvSg2ZAnxu31brNNRm/8+nGB4/D4Tu0dqECy1PHqnRbgK7NIA1gCMII
HQwzr+IQRpdZiDad6k1jFZ2pSVuokrNsJWZzm5qC5OkhSs1No71WtxuQzWQfbwe3t9r+3OE3eq6o
92w7Rhir6NTx0sHtasZzIK4Dp+7V/DgNlbbx6avwhEMSsxW1uge3PcOLpZ2PfhtMG4d9FaKGUbYw
1yNWQn9AAGcEkxvqYPe2jfs6RgVzngZ8QLzEove6DmYJZsLWBX1BQb2/8Yh+Jlh1Xun0VpbZtaUF
s5PS3r/x3VcRiudkNPl+oHth0mNhojRIuUIaxf96ZJa58d8TheZaAJSz0eWaEIN1jIv4m4HZ123c
KDOYtSoGChLp25bgtRxIT8KxLUVD8wwfugi7twhqJ/C3xZW+CtoC079xmAo+haXnd5VaKccktZJt
i42+2lBFzozVOJe613Zjd6fBxjukoTFuKhoA8v44eyLOfAZ+ZlBwOlPfxX1rPkMK7DaO+ypq62wO
x6RLdS+f5PggJKFy21dte/fXs2eJzv8we/R11GZQwOSW2VPg2GTnYpJdBjAr2w4y+ipqhVxQKtFg
ZLK4A3NQ6tV8EVvoittefh22ja8Kk8DjafUqvEowJXqlg20iNQDwH79WA18oU4+YNEMV3lUATc5l
bw7bbnb66vibKmQOY4igXhJl0QmHCgDSIp2QmwZmrRDSRCmz8oD1DDBO9aAVufwjLOiN2Pb0VaxG
fRDh3c3AjG2XOb5oFIeOU9+2ObNWCVki2KRiWS0zc2q9cSh0GyyV/pvV8hfzfa0UykAWYInpa17Q
dSFEt1R1e1NMNqXNzbVUCGKBFdcqO2wbJ7LX9ErrNmq2cUKu9TzRQEK+w9/LCzTgAq0IkxoI0DbR
Gi7DH6e7nlRVExsZc0br5QPHMRA18pRsO2Nrq1Ad50oH1isSTNANYKsHAY5hwEu2zchVqMIWMBEj
DfoCcb+vwNWfOrAm265M2ipUYXTkpTz0uie2xXegwNZRaeNi28PXsp4gM9NQnE3N61IN11AlAdsA
Qm1bpK51PUpX4YOpjzrAdxFEqpoq+9goo00lObTPH2dMosLBSzOA0lJrCtBqVeMkTAr8sk1f6lre
A7HHwq+zYWuqcA33TQU4vQGPbdvTV9uqDxM8hWyueXKciZgpTvrOnGN/2zKjrrZVPFjLWJEJVTXJ
hE8+QlMHkoeVbRyaVayaRofLuMKUxE80vIpzeNGwBvvdtqFZxaqcWm02JkRTFcmQ4bIk8gQzVH8z
45cB/g8njrXEx4zlqMg0Wfe6kKb4samaq0Qb+2NSVKaz7QOsInY0MAvzgUd6qiRPz6Uk1ncWQLfo
N6P/i0+wlhJFEGepzPMJMHLIr4Gu5DuSWEx+LDTH3/yMX+xTa0lRWOpYK49wxZVy1I9WKATPbOPD
t00DtMYv5H2U4xEuaZ5udtEBv3Bj37TSxtTyT8e9d/XGzIgjGb9mzZtnM96PtZp5Vq/723aSxVnl
/V1NhvMmse1pWOlFBpdAn1YmKUm35ZfXyqJUSzoumEydUBV0V23kyEXMLW+LLGUVt1ooAltXZ82b
9JD2XZht2JaCp9r2ra7iVgMLpjczN3DssDHujqDJzVo5bzts0+v8YdzDpY/FiFLDmzTWShSF+C2Y
5rZCmLlWF0lQMaMg5tQn4lL7fSwb/WoI8ulh08isFUYtILteKjn1tYqMBYAwWIe6BcO27emr83Av
4iZPpQ1qRdtPOK/HRv1WBoW8TQEIV+HjyI+GXoOG4/nNNMm4f86Gsfd7FR7Etvdf3V9HoUxyiGWa
hxyj/WyCHzrjstr/Zr1f3vI/rPdrrRFK1z7Sl1nZKEkfgLPtl5bpwrrJlIjW1wSuU0epMtgWBGsJ
Uk+FIoaua3gK5WAHmnF5XQxSvO2qv1YhcWmbzdwnQRfADwM6DBQXDz3V3fZFrAJYHwc8XksOyROC
hEd29dpGuaF+2vb0VQBrTJhJHTlPNVgDXVFVbOn1b7fJAyEEfZykVI9wjA003YP4lkq7HJRTBVat
VvxtdbS1JEmi6J4GLD1elcnzU2f66o8aB9xtX+xakpTkytD3msH9BH+PTz02PjdqE6S/iYFf7OZr
UVImFzJuNSZDL0vtbS/QFIv7b7FtR5RW8WsC8QmFvDE8qx0KnxZwqfjUMlGFbdNyrUwS6O4qRTmz
PG3B+vk0wHnCxHln07T8iXd5d1qIK7UzVTymvQaw3HWWZouJd2I8b3v6asdVEzCaYQio2GxoqBM6
w3oM6nLYlptby5MakZZIqVMsz1Cr+FhOIWSGcuw3zslVwOZ+AbpH0C0c/RLET5qSfQsDpXjbNjKr
gJ3oC7B6oEsgYIXpCUEYEKYY8eb9psevJUq6EYJHNiYI0fhKt3hypDrmWni7b0ugrUVKmpg3Y4j3
nDdRkrkUSQvEQayVbVN+rVTCWGZo5Tz3vVSTRsASg+8UWtxuu5+Iq4AtIgzbVfqGPSVpBbvLROGA
WZe1ceS1jyvxYoH2/6g7k+a6dWRb/yJWgCQIkFNyt+olW5bkCcOyZXYgATZof/1dOjfivrJeVZ13
NXuTM/CRtjYbAJkrM9cnMK1cv8vR4tJubXqB5pTtc8v1Y8fSKDBW1gxLfWgVYmOwntKbbdIgXn/u
tfmwXru2Lsa8hePjLAnZR2nU/xincXv93Kcnf96aJV19o5MJzlegfpUMBmSHzKD++LlP/7BeuStk
DcEiOrTFGD+yFDQbZdv11+c+/cN6hds5DNw2cAxqALr2GjSro92i+FOPFR5Jf94Z8HeXfi1EDTgJ
jNejxQ93PB3Sn5/57hj8+PPTvZODey+yHUQqkmswdeavSNFF9blP/xAfB9KOG8B+0cHMxj0nrhku
ak7Cp4QieOX9+d0p71UyaFUfphCSg1X9TVeP8lM6EezC/vzwerTxvEpbH3gWKeAHHAzAQ9t+ahfj
H1uaasMmFQ0mOlDzlwsx6Y82ARzyc7f9w1IFTFaDaJ9Fh20STTjPQs1fUoBkPrcH84/NTc24oVLa
pBEsj4YUDR/WKhh+6458akHxj+1NPU/zeAbq6zCSje0gIddPKe26Ty6oD8t1AKAOsAhsNRpuWpet
9/2ZNu7vkqp/HVDiqPjzvcE5DefzPMMu7LU4gzdDvw3MwpboPz/a93f7/87ZkMb/+fFKIVMDGxte
w63OmgrIHXLElJs+AJQKaiqTjIfPLd6PvU5oYcvFSF108CsH7qZJEwwYyfWTn/5h8XaSEdE1AVty
6tILQhs4QSNH/1T4B1e5P29Th16qIhrhD7/azNILAgjVo4Qwshz+82P4d0/5/d//KTRuC+k3l5P5
uOm4PmRpZk+9Wj+5O+Qf1u8WwQ175HI9yqERO+0NgB9BduH35778h7OW6gw2mRhAP/LCLbutzd6B
lkP/ua0t/3DWAu4L/2vYch+pRnTZSgH7rz773GQX/9j5VLdgFURpVh8zPxmYz/YRe6NmaT4lGPGP
vU9ASObtOmzNaUgiMsGFFGVxNizuk2/9xw4os84SOFTYZIAxSECiNfpqU0PzubfyYwsUUJygHBKw
rla9UdiTiUbBTKQdPze+DIOcP9/6QU/pOOgcQLMhWyoFBGEFrmT43Ivz7ov8z2tqBoid1EOTnVQP
1w/0D6j7Id3sp+RjOP7++ely0BbvpYvgjqWevM2mNwHc7cunVhT/sGCX3PR27EbQPVIqvmdxr34p
IJP/bs//q273L3b9j11QgybgOCcaVBm/pc1lBrUIqFS+AZA3Xfmk1VGBAZ+1J5cqh1Pv9WBtBFRd
nPoaCGgYwKNAN/Xv3EOySqWB645CtF1HlE+gA8AyP+UHzkAMep0n60eAN4gDGSMCYCe5aKUeFIwm
YYlP4EgP8Phr5FKFubBAmY1f+PuvOASQ3RweQEJdxMVUF914zVveg5TR5Kp50ZOe4TGmAKxevpB5
1kJVg982uATiIurmNQKgEgDOgSSy/xXZaLOhcoV2zWPtWzubktKoxUsn/VLfypj27gq4gMCWao1N
vu2AzRzqB2VgJHEtUbcN0Q4gX98/8FkPwC9Z1xDHd175bPkGhKRoj5g5mNS5yHWelQ2QK0YCggJm
Ka6/1WE+h4UWGBogUTs/J8BRTTc5oF5zV9mFsu1KFiYBOtNal+e/Rqri+Ya32Uyex02YhOwM6MjI
viSsbDhgQkkLv/YSYJ7B67PBZ85gp84AJ74GQbJ2Lm0+952qwAmsAUNFz3LC4aQIKMgEChuvjQKv
2tbypvfTlt0vTbbiE0DhjZKsFKB+ZX7foHkguwUyGsCnIglGnArkJgoXVFP43G9rjLwz5Hkn7ns3
KpvscMBLQJMyn63Xq04FDL47+GOZL6HIkk1UW8FZM5eZC406tSTOopcx3fw6lR26CnlbGjeCkwQN
xGUWSItc2RVGd3GfAvGJkTyfppe+B0K44iT2YMXVbuJZf4SrlGjWag5rlKEYMuU16GpxWlD1w6Sr
tcCaJXn7+A6FNiCwK/jddLCdhh8+r6K0SeFeqmXGvndrAtv+jfAo9Ac0kofknVAb4dcq1prenXqH
q4qPHkRvAUdoOBjEpIwnjr+7B+AdRCwMr0mdA1bTtLBw6/q5xmzinOspAmV+01lfLW1Iw084HPvo
FyUcHneYothASu1VMe5TZWc3XQJu/b7A+Ly18x7z5LJwu3aSpnCXtJNpvBx6wsFp2EdFu6WkynTa
1tMO3NR3jAX0Bv2Qj43v1t0mt5pVg25emFsk3/frls9AohO85svMu+1nDMyp/TXDLF01uHlj7C8m
Mo38CkPsa/KQz6h3xiXyRnE/MtZd2HggdwVgx/SXtEYOFSy+ws8krP0upZ7D9iduwlc6xLb51cCb
HrAXXoADWzapa+f62gm5DVcWVG1qNcBadTE0z7rFSzVc09AWSXcBxxnXicoOxdI+rdgdQG5bese7
dpfUzEoYp4OsNe/QCtn0844Kz+wTi8ga3ly0GPXIVhi193DRhIhMSp3SLdy3cY3jeCdwMsRTBerc
0IcSu0fkZhASUGZUB4M6/pKcODFwuDpi1JGtwPjCdWj+jeEw5WF+C9eUTaGFHOYpeblRnyemBPKz
n1/g8I/uhYNDMCeAdE/M8M5RngoNQGSI6Exw2z0srp4zbKWAMiaTZS8pAMINSPFmXCi+mzWW/hZA
fcr7rl3z+dnJUcZjSR1VGljEPnE/bGN6Aas2TxTgJXVmFjhQzQpOUaA/tWMXH2zDONoEBr+kQ3I1
mJiYuBR0mlOzW/I6RR+BSKI1fnbaerIHgoXR38CaYRmdV9kUUhz4AKH/EJNkXW5mA0iOLIfOmXAA
YpXyLy2cGcgrHqu2dZm7POvGEkeDLe70tCUc3VYSPSn4HQ6u+WufyqXB29w7AhfHCEiKRB+HWW3R
DNcfxZpb1qbRvEu2LJAz6eiG84IzkzdlBLjjLz8I094DvGL1raznLDni3jT0p8hBI8OEYZ7lzSMO
eg1umMiHsYHd5DpO9gyaYACakxW5BXUF9SHUwKuNmimxFdeAND/SAsCyE1mS1T6vwlLAjADIage7
FwChb7ZS1hFzr2fsM9drDwo1zHNIF1cxwslhB8p1kYPlLWV8z1sKZMkkfAfupaLWiSeA2FmQ94jt
e+F3C5ixvboEViTwvY1X5S5R6YsysNCTadVHtGvHFG6s0MZEXo5E+vE1EyDPZeVUtBbiZDsvFObE
uoVrD4AeUdPe9lwv2LLr2tEfMB8T0wjud7/FFrhAviiA5RN8xtOa82K9HQdwVKdjC672kB+nGOxI
so+bOOouEzmR1d/a3AzJVBWrB/PjOg0Bz6qc400saCAAJxRoHJlEYz/uJoaHO1Wzek+uwfhMI3Wv
tnzFssNkpk/mfbAQ+aZyW8AFzG/FbBuQ4WSGkMAtW+LeYlx7qEueJr35Ra0t0JTm1hiUUxG5aTvR
JLdp1QAIb0Em9ZvNH4iO0braFGsHN99MeKT0v7s6GD8fFCpHxSN2QJLAtZqC1HAgCQN1/LgwZYa+
nKYWbEw/B7Vc1sngyUU/82C/TiKs5pqC1gCXzW0egHJDbBGwCQylwnoM7aOzK16QKlk3Hi8VbOq3
TlbeJaP7hl29j75r7jk4uX0yok+h6Yu0fesLMS1fl1ynEqAVmbZ5XM2CzcVVRkDSY5XWcjBr1YHo
2J385DpSAJYQTwrG4BF2pwcbcYMtmdKZTncps0wDu+Q2dh/IQMCJBTchA1s32TbA1KoF9yQHxrdJ
0eWBkBTksaFtJMaKeAwU1ZdikjjKS5m12QZupjXNm+pruiq0A49W+9KgGt+/FOAdzfBTtqJPn2JT
gGvxziFAAlPWuQaArHQtfJ7i/RomNWC9eQSEMPUW1PeXGTMLe0BxNi2+dCGbxYYnkcQzRFg2dxPk
r5zh81hoBnWRU9A8vomgs+knTzqV+JJOqYONriiWmP3ssgbHQJl0THRPjQestsGsb4TYB0zcrJ7P
49r2dVfSFF3l31ag80BR6wxpI9xAtoE6ixex4w3AbYhjk6qDbWePfdBk4C+aAh4wGhHUgrS47Eah
6nPb6hV3EEza+AoxB82/AfVDh4MK8bvV1xRgEffsZToMBzcnFs7YdB3T+mUMhVzv8VUybHK1FuN6
aYlckzs20jwqC3TmxSUfJw2acjFssah6eO/VDxJ8wuUcOyGSQ6B4Pgi4jSweN966BSOPa+Nf6sCX
QZe+jVLwh+OWSHodBayJe+J7NJ8BqQZWO8BxDctEhy1WbKCYzl42fYZTw0zjhJCEdnTYp4BQ8bd1
gIOZKhUAJ/j5sUeB9ZSNOKWegq854It9LrPnJsZ+8jNI3LD7Ydkyc9tKMI9vHBpb2gu0QnGM2yF9
tvnFNq3L9jtWoInsgUnkcLc2Om7lqTZpr58HBduNLymaEtsHY6NUy1JiUNl/G7p1mE+ox7Y2LnPC
uPy2ENRMf4Uxj6cYeEnjmAUDcOD2K5CwIPzCA9yq7Ozn3nb8NDa9wOBp10YaXJFa6ewt1kOf4Xwd
GuBNsIng/kCR6wBKJi6q8RSwnuf50oVRhB8EzXv3HqlWdsV1tLxjNzS5cxLoUXjMLzCK7rquNyOw
LnTJrqOhGIaXBO5S/e0AESIBMQ3r8EezzliT1ZDVRYaprLhIMUMZ0zdTy6i493AIcEiebESy00Rg
1HNGETrfvkqRbO2rL5Ycl4+tfvC3gPQJYNRm4bfpuok8rNGTprXTc+oQRpYKYDty7lWj5quFtC49
Gt0Nw9csUy1cyw3oJeNJKCpn7AJr+k2jG0vd6tqY4bj2WxTBmZ1MefS1VSAjvg1is/qIk2925YQG
unfkSMLxVsZ9su7IZnpytVBdF98mNQmKPTvPFLiKYNk8uolCj8RdDlgEa+Abhgo0Q0h2H612g/Ss
hxpoLJPN0bAzudkAjW5Wl1wspqH81AcrBEYRXCFuQJwaAPYbA3afr67wLqvktGiJ06ap1zKwftWX
hNiWPcBrbzRDVU9cbM0+j0FIe4AMB0Zm78yAndBSuK0dgMrNCNBuY873RK2mWXcYUaZ2D6OGdrpC
8MnNBc+bmO3HVTcNKDRYoRcjOI71PqOhR7LLu3i+qg0IXDAj1bIbLruRWoFekNgO25n4DbSVBPmu
uDFovoIXfBtQYwW+VoJYBKSLYCc+NR27cRnQL1cjQUlkl7GoB4fNYfwLKIMmD+SyXtggfzZszNdn
4IHn+DYWiKKRwGFEid02ah2W/bJui7liNmEKBtzzhj0/1oacO7rE7goTpHCgKFm/0eL7IDvlDnkX
zPR1wCqGrUMf4vm4pEhqbplZqUJolfe8NVCMkmK8Brg6CTeG4UZPotKRA8T5nPmGRmGHdr5ugjd2
5HkB182ERenfyBD/RvPkH4S9bAQ0T/YUXACciHBvGeWMLhjUjb9/TkT5oMvPSY11ZZb2LByZL1Fe
JzfDJD83AABv5z/1n2TcNLjcSThnsgXWao3nrz5X9f2nvvvHISmehWWeUmnPM+vii6QV/dN7xPw3
ha6/OrL+hf7zcUqqsfHSeLCEzwJkatXvKWjgfRnTpT5n6EXC6BoMFwFbYIBjX3YelLwDgaf2W1cM
yLV62WQ3HV4kEAoShF7BVVQVC7jVdPEpDqIc44c7qkdQLstV0aY+gpZYqLIfVMJLEO2j5joqwLG/
aEwXt3itV9TESPAgu/7n+/euIP6rC/ygLKJZGnzD3tlzwZE+HMxSbO601rH9LUFuHcAZHue/qwX/
m/eYfdAZ3TykkVn9ejbwvYsuRCeLKNulXUzkDjBpyDBlVgcKICtEslxXLS2gn6FFLobDfeQDAbCx
SC0AJtkWLQcn6nU5FSMYZFegGUcDAAqYmNN7ug1RoSEILGJabzrgRxGQbZvSOUCBzbqq5RYNg1bf
wCKgRfKwtvl88d5fJqMdrwdk1eDZR3rIQN4EnHSXLK232DGx7yRH0McSdzTNEtuvI9h8cVQKZsYW
rD9Rw5AL2Szyd3+c0yyGEDOHZm0rUvtZ7hIg2sb92ERuNRfgqBfmZgS8E35gg10tYCl/PdL/lV/9
/yMg8P9b9NF74+e/d7C/9j+m8cfyz/7177/w3/71MQEPENb0YGSxGHWo9x6x/8YBFsk/YiRS+AFK
wRwC+e9/3OuT/B9AJOcAJcX4zzv073/M64t/FLC8z4o8Qwt9BnWO/W+86//qUPs/CxIJMcvSmIOS
hTgfhdiP9ZYWxVJOqWQnSCdp2AHs3IEQCk2H679Z+mCD/bkiUaWD3T4M+zOe4LhnxceViUJvkcKa
Mjk6QMzN1ZqEJByixIArjbBlvAVMLI0xj5N4dgG2FyIKEUUoYeVtsJc26QitODTSDdhslTzA+3x5
omSefNXXJvuJmHp5dt4q8RhyzBCX01L4sWonhWmHxYBCdeDjOKa7WVHRISXXCLA4bbnG2Y1e2TLu
1DKBbJFkA7YD1ca7mbXNcyuh+ZVA1tCkTJ2RW9mOND6OwJwd/OwpmDIZvBNLVyNNPwlEYKDST7Lg
OwZ+NIjNg6ivKL7Mj7FNIcpEizKkktZHb/jGNqoSRDFfxDbZN2iuYELnvcrPvhVbfcRfja+cSNly
qD1tfiDrRyjhBzZiBDDb0uMafKvBuU4AWZOtASvADS14K4vgI6g1VNOfyrTFy5xkmpQDRRdChUai
AEhO0mS3i1M0OSI6y3g54pkvVa6g5qPZDZp5m0Q0qWizgJq79igpVv08mSfV1fNfejf7ipg3c9B3
6AjYTd0sjyvUqW+YXZt/tw76RLmElMMZRTiIVZJk+EotjcNDiwYJwLw7ZULJucumnSTKvaJJEP4P
yN/SuITACNw8FGZ5KzsLtk3Ml5GV1EAEK8W4RFOVsHi4BIF4AP48GyJftYqMv+YUKRysYHlAEJ+v
6pkBYo9JzFmn4C7noNmwvO+vA/NdcwvXDFRLdF+Dw5M3JPvlF1mD3QUJ53VdoPVnRM13aHQbbAm1
0bXVKtZZHyLIzr95jOVeNsIWGFpffXcWC13tRa5rhoyoTiP3ls1xOyFNBRLamT4+i45JdVqTWETV
lvFN7xab+LdgvUDwp2eQprLNvdNukbVf1qkJwHKyHrmXd0UYT7hM0pd5Dv955NUuR9ZYAyRdth0j
Z++39ecKSrAoWVwTpJJ10RaHDdM+G3hSplcQ+pSJKtq6HNSqcUhv5waeqzsVEf2AiZT+eVsgmFws
JOqfEIEDJVCbjqYAX615UnEFX6ESqU1fA78w4O8mMejvla8HjHTCzpGwO4ChB9ipo1tHVCyLtboO
fHTyBKaFOUx0NiA0bXkGBjai4gcPlRQgMPSZoFzExuke0FaGxVYI/pP3JIn33IDgcdAkynGVgoSh
tNLAgXJwyPUqjKnRrFzWMCf4m7KY9qh7uG63pTAdTY3wL7Mb0a4/xtCdq9GjafS9+GV1aTskrCi/
JOSXTJP2muer++HF6OiOCdmBVB5xZXZSI4vfi8ULVxYkBsAQ28AW3URs1Tes5cCGh5wYtVtrCV6P
ZRTbhoqzAoSfMCHQSlP/0izSI86aMb9fUUji73KKZaVko/xer4gq5UozQM1iwi9JUPnTMKpOlChi
IJSwSxZfNRGlFypKt6/FSDdQJaca/LOazlG/i2BC8LjZwapyRozVVG6GdF46kMluSO6AEYG7yvpr
dYVSZ4/tTZXNQMJzDeURy89P3bQrnI0eIYW5+li0LdKVhiEcAbgZBOkDdk63nRa8kW7HOmGe8Gdx
TwG3l2oXYfblqPEwAd8hBSoEMtFJtMtzu9w32G6iR4MC4wpThAbAbRWv07jPreC3RVz0oVrkHIAb
G8ccrr+gQd9n0wgvJaogV5ZexRQQ7ho5JgRWzSFMTmBUl54YqGsZ02BrgjjJININWfeYSw12EuZE
t9eiJSOKVipi0M2Ae+UV1QqIW7dmAJK1XL0SOuC93pjIDeBtEgrQOKNRuYTXBfBXekPSXDYQp8UZ
vsHYpNvEZN/DUNfxfkt1fz3y9woqyVh/7C2K/RjZMwUaghSUTeDm4vAzB1P3bvIjV/sIWrrAnjwa
tjPY08IhT6GxH2DG12J4ZTFDUY4NEpfzEITmJWsKgULFnCAzhLAZ7nsmrDiNiXVPNED6QG7AClRm
MVSzA+c2g9ZI8C6UaQ3hH5iikKHdBpGHK2PA4EE8kkZOO9zT8SFno2p2I7bdBJJ8D9s01cQ9KxOX
td+R/6/PHSp+U7W1LJvLVDpz2/h+qKuB1MmP0DXQQ0SebexYbAXSh75vzW8K/5sWFU6XmUOE2fQz
+MMivehQwSkuJzy7AgS1eB33EL6bq02mUP2KpEG9kIHX0UHJEJQfWJZNFNCvBoq+R16OAnRchBIF
XIr6cFhpgoZspnjFIgVMWS3TjQN2GqgtQz+KLwiqY3TGJkApV5mSWbiwocA3DzohDzJCCQ4NVA0O
ucmR4cop7Jw7BV8KUc61r4E7wLYPcOo2sftUFtDcV2rHl4bT7Yec5sRcTvDq1ycLDz6NOEnM0165
BttaZNVWYfEQmJxL2YPcWBNQxibEJu+uQE10CzMfYOdkxyZeJaJu6ypt6ui1gaje7jZbjznKX6vy
e1SDpd7jaFj2fkny14ANGmSaaGpvM0RG4PHxqSOlSLqF7XmiGe7M2te/UQZMUbTKgj3RYSnw/ISe
v7ApNKYSxQo25RwVCHjAL8hAobSo1h8DioUrwr5G+h1k920p0zWB7Nw4j/QTQ/Y5OCpJbi7nLc5f
DWbHcC4XYjnC5mS8qCeMHYt06C49Baq3im3fg6Y8B/8GRdg/ygHbMZHqlW30so2W621NMmjabCZL
5WW+vEyjil4w/mj3nI/7bl0uWgogu8r6Fh4khFS6W2C+kboDKCAdDmB3zIulOOUKSldOtwvNuhn1
XR3wf7cxJm8Zg+Rfv++2LSIRAPHqRvJykIzSXZI2w+/3sbxKY4Roh8axoUqCAOxyqgGm0AH1dAgw
MS49jXR2Bf00E6cWajSFkkNIVIUtgB5vFHtMPcROXdwNxiGeqmMA1ogEKXEebyPFSRU320E0LL0b
SbZG+IYIgaBBaR8QfbTNQS3pXOUtetBHvrGiBGdenpHd1dD9Yuxz85SwB9A3hm+KDx6SG96FKmY2
q9QCWRS5Ay8DkL5716MGpfJRVUnRxa91PmRVr5SD4lkXCvgBDY2WcfaSo0uoYdG+hmimygSdT6VE
ywBeLqTDbI5xeyZ68AFVtdJC9dqhMtzCUDZ5GiOaH1CnQM2rC6R+tknf7R3nZ10T404jQYBYDhmh
b0Vw481Mm+4UR8bwiiN7xaPFeQvff1dfczugVKNbW4IshJ4NdHrp69A2SygLt4ofrGmK75vfLmYO
Vas3OFCXuruZa1Rt87aob7KQ15i33o5ilLyqe0J5iaKuPmmwco6wIF12hY1wk7otHDgwJvcBff4n
2XSHdRF30Ri+F1s/f5k1kInapDVefoF6Tzc/9GGDOSDKleZl9XzYoTDfH9BGMu9QxZ9PKLjjb6ks
yCdJAxbaMO9gooc+CaiaKHUsYYP9bqe3a5130TUZ5uFrGtKrWemAH+QjkJMRcgFSy32s52+1FWcN
4+H7gGyvOCwTk2dP+uioUHN2gC3tNKz/dukWucpkbO/XcLOhFnM3BsQmzmDjTcOqTkuXyTKM2e9e
E1MuevMP0L6+I4DvmpJAQz4hNzHHFVI7atATbv2kx/ehEEPeZ3L0oyOjuFcFzIMRgxUHnfb1aYuw
Ceh4Vr+hgPhruiTNQZLa7Far5XwiI0IIt9TYTed8QV3ZrGjNGJt9Gk1fCbZgCMJ8Ah8A6YE9yXEG
02h8XVCUgMIacQzqpEcSMvAiFwSjZEXk3oduO84Ttoe+jYsygSND34ZbzEirqh04vQSx+6Erlvu4
z5sK/ckUhMopvmEejYjmvVdKx09p0V1MzfJr7cQ+vFeXYbKn9l3M6DEyEKHRsHvhW0CbsKzcEq2X
MUfLCGF+P6aoss3JWabhR0aTVx+vTJbtAOqfJ1iU6Ywiuc9ZuysUR6AyZ79Ta3PUG3O3HzO/Vhve
wGsf4S/nKJse0BJRPwj/nnxwAQC9ih2In3lQO8ntu2tryyuBI70Al1tPV4jukrNifjpYAXR3Ygf0
PYzfUAKzZ4MGv1JoT9BMk/o9bMSuY/iblFODYv640RSZQNrQY2eYq6IovFJvn7q0BYKRD8sttqTv
LTdfmY43VzVtv647302pLmu0ZV0X0+BQRM30xYhwtIwE+rZ8oKEiKPHM0/BFK363dfH9BC0NzRKw
MISx41jfdJzdzblADzpsHFBqqHG/SZq8hcwv2X7LSYH20+n7isobJyvu9YDlVXTkCZMg4GMmNWCe
jorLKLbbdwghvzpeLEdNJymQspMfCB2usHZqEFyblzyKTk1h7iTLHWi729WEnG/FJHqEadnLJcnQ
QmUxMFQ2pnniVIcvlDfPRTMge0Kd5gTovT10cVT80OmwYqKr60HA5AbscbFyJM1j/F4uGRjHdU3b
07gWVyALIgVOc7TwD28Bh0lb8XZZd0xGZ63ohQnJXKGafoeAr9lNaAFblNQV5xsSr5gfsTLX3ZLS
a4YCIwy76FkoGV3AIeit4+gY6Ab8UzYygjaaHL00Wj5j2AzxKu4AAa89q+OXJG75I6oVFzOKVOB6
sL1ANQCxA+Kky0E6zJGKrNilaS32EdlAVzIo0GQoGqy8Blx9wSPPivaIUs1zt9qy4PPlpNilLMaX
2jlz1XD2E2WoC8xZ/SoY95foALnN4bkCJdMWxWUUxfcNC/317E1bMe0OyBcOC81PsRzbqsNw5RUc
PLqbpEmPy1yk5RxQbVnaPL9FvA0zR47QFpWu52TCRTEr0OzVhRbBpHjwvKE4igb6nCI4Q7AnTrUn
X3Pe3QcvL5YFHFkUIRJonssMYPRqdnHS/26CvUK9tDkmZKs9jjLVAtvpkY437tQBH1KKbkGyx6g7
xemoMYrc91WeKHvlUpHuphA/oVgE69aagOncR/WiSvR3rKcR72k2yHgti6Kw3xNOVbUyTXYOYmqZ
SW3OaCGDlzgakgMqu8hadkWYi1vMZoEp3drxGbXA5nvTGr8bUSZ9wdukn/XKUf9z3V0+pZWeVlSN
m7G4CZ2vDNoKdxh3BUQ6QAK78b1/jnoymoPfJBxIkbuAmgp/93vRml/xmO3GgsBhDo2z+6VGkM9s
u5tTIH/T7VUFpo82jq7VtG27JGrks2qze23T4Rte4CuRy+hrMbHmSjHHK1kM4bmTIrwlIcUrgW4K
CjXhnrYokK8eW9MEr8iqGHLfokKWkrdBM3q2AtDxZLtNHdLQPNhdq+P8Bf0P/MSTBP7ffbFi/58P
cRe258IJB1C1ZPMFKg4vWSyP+cb6y1maKyO2axQav2x9j8uvx+8osNnSs+UIF4XXepnu0N101Q/6
iU6xvKN0zZ6Zoy1I7ONTLOavKXEW2W5o0d9ufoOf113D7PNQ18l/0XYe27EkV5b9lVqcO5drdxvU
xEVIaPmAiS/gAXAz11p9fe3I7GYx2V2LPekJyWS+BxERbnbvufucewnaZ014qcZvmejsrkVvMTQz
xCQDLGf/yrVhP5m2s3eQ/ssE10NhOHxa+7oMV6i7OMuX/HbGBPosNnmjlaUb+UhMQUnztWtnk7eF
tLk19Mvaeqgsg9Z4SXFCAuKcJkdPYR3pM6SZl5FUyRs1dw76pu6tuc0Dc5SvujEWlLU6Ox6G/Lr1
1xNcykFjaVxAp9qEU5LyF7LhJhnn97LVvlFpR/DeTgv8mXKtSqSKtHJaecFYUaSMqfpMgU5xgefX
hVwjTWhsqU8a1AZtroaYaX/31PvzXDNHmjP2p7vsG078n3xmu7yowOoaTcmT45WSR5OV9jXqDBKe
IXarYMBNH/rBtekFY6+9c99VodPzrfltbPNK53sHomq8uDb028F2VJBUOP2QH5QVbA2ijp+Im0q0
694Zt/OGUY8uXZQAIfoB0KLeJWz94TgASzvPMIpwqn3sdCqiwHrKyb8Q0Zx6U3qes217SAvrOOXE
aAfLKFToWMu35zJZ0nx+NRbG3iQAMtFgD0fTWZ6MZEjMi/DqRYYDhVfWh3LjVdssBx153ao9SY5b
RITuECjZ3s3maGkBUyoZdF6rHTxI6rjKioT8BGHlUWYTMsZaHu7YIb38+NUWy9pi6GLacMGJ80Q2
bLpf5GCEtlDWQTb9Fvkq1UXYr1t9DSd41ULh5uvM0vZlXxssJLfc9VvQpIQM8iCEsw75LUXqDrpy
0S+/FD++g74cLIwVYg6EHaQszpR6RumKZuR15MBqRf6apjp7X1ujqmJSDLmuFj5n2dy1Bw0mIACE
lIGNdylqdadAnyz1k2ulpyb1aMvl9qNX69EwEQ1He7+K4bVHprt28lR73ubtYMzdy2RPv2u9jkXC
SXppGzmV1hJZjzE4UirvSczShafO8R+Ybvj5LjFgMoJ6SqGnxNwFshnfJ39FVdNyNIhF2kjvqTj7
s6BVGmz0j6T2EGuzMdmjGtk7XUtC9txMEdlIH2LxtzOxPD913uyq2i9Yxrysx1H4dVQUw3dlNH24
zPkT5OR+WurXTcjPZSIEfB6aQ0LL+LGalFMl679ZspLfj17XY65vtpOve88lpvIuW095s1nBzMAv
nHojmnPESshuHa1YVU8zkE6Iy4Bj00aZz8meZGf5nBq/eCfX2PSMWxD2sFhpNBcrrYK6IWUbpctG
Asj25tCflxHhoM3wFgV47uqQ4G899OttojGrtrMwsRCzW4oCoOp+EjE4UKK6+atI/zj00qm7UhOr
svJVvdOl6fG0wr6qdb0q5/5XyiAFfE0mbA2X/j1p0/N1xa3SzbMXtAgzLKqqLytm5G6bGGCYs3u7
IRs8QjefR8czbvrEl1FWGOMtoU4QQwlPMQ4XADkZpCN3eSXWB50zVbbuHTLhreolXaJaqr3wDecF
M+gPaxUOmbOE66rfrgLNbd2al7Y29ZAD2ASTHl+tRmS0muWrx4LVYzfVacARCiRs1vus67N4FlBe
NmfNQMckZqniKR2OqcvbYYl6fgbKQ6pi/BYQulYFwIiHlfvBbQuTLtsEcDW0/EG0Sf9EI9FGFfzY
wUjXfte11n072f7ZH+f2Fqr6NAKGPpeOXX/1nVX2gVlmbVDJfKdEW9Mb5g4SqfvB9VxFVeZTy1yo
0F3deODufXZrY2AnOE23osHhFCybemD7uO4h5Tql095qJCxuOzMXX75eTHSp2sFZ/PRm1tkV4bPg
IC6Zn4RlobKdMLZ6L03QvtZgTpFoqRFv4OMnuN12jzj54mFkjeet3SLhCBVB1X6t9SKuXOgEB0kz
leFSDO9l0zZzaADG7rphnPZ5n0x7ZIIm6Nfk5HnFt+UWL6QiHYToPpccnRvQun9pZ93LQ82ni4md
xpw0xCa/3YIqsfRYtoD0GlVHEvKBJChBApC/0kJME4our1hLVOXZ0RZtCzVCOMpQubKJUCLp9bjS
P1ddt4ogq9dHIgQ37ATt+jiPw7aFhuPYZwQWpDlRNNUvgAiTLkpvf2/unD5npk5tiHSux6tF+TfT
WgVi2+ZjR7PLp2htdommb5dKP2dsR8bR/MD9N8IOd/leGeVj7VcizCr5sebWmka6twwZXOcyN5Fg
VMSSz6GPXUic66VuCfZvG27mTgoW3eup4nNWbVcAgjRT7K0LO6crfszN/5UZhhXWieUH27h9DZPi
sVqs0AJzDzd3KJ/MiSawJOnnIDPPiNOtH062FGk0eevwVW7sH+okMh+ry4cH/F1DtFXVfLPYmh3Q
bo7xMpQ5fHuS7i4Q72tFF9Ib6lOkfhd1er9PDSOum5UR7qK5N07WGQccMs5+0pLqaAAXBIa/0aKt
FbgzypJ0dpNbJ48Nu3bfjK74lrP6WKv0Ph8NEQ/sVAyqPj10erKEJSPSs41Gdgb8/9nI2o2aZP7t
JvUniG+201P/0QJIjRriAp/SPknfE0M+MR68ddLsvsgK9znf1st+7W2InazFqaN4I7XtWNXW7bQU
nANT6zfhmJivdWW9Irz1Efrm741cOd7ifu+2tI2Bav0PmaUjH1MkTIREBmcLkOy0XFhmJ7sIa25+
bcxM/Qy5oeK047tbLW1sGeZnmRvjt96A1YajLZ1jNRsfvkpyHt6aYkKt/PG52btuResk5FXqW/mp
LzP1WjuM71iu0TEFjDpZmfThprbfqBoof209zC0e0MBNxhWs3dVuqmmIC0+vzmti7yxf3+UjSmip
7+wxvxuxe92xVAMxkbjInXdxyrqsl170mUw79Lue1+hI4Xeceve2Lbs8HDptaAMy3JeXecBx5Xiz
2JOmOMRla9Zh5bdotKsN/dg1Ood76u2cpDu3lusGVmb9LJl80AyTYUBr4/ayqdpS/4FO3gn8iYLN
6l25W/icnI1a2y+CHazeeG7ztE5CLbGbE6B3l4VjMz2NeYH4OqhjKscxDwA4Gdgv9j3r7c6e3A7A
sO3BV5dRzWYtp2UurZi5jhfnY47ORbZKIFrNemgX6NJgmuf1vWAgfWOrgS8754GTdtaNteSfJSU1
04X5JWeewvZ3ZX3NDmkYNLT9wJPW+CfdI7i6F9WddKajK7TslLm1+WspjCxKMM9Eue4DyGaNzpqf
TiAoQF50u9xz5ZsFr3eNjDg/VE1H95dQoyHmmqazr3i8H/hZxy+XaeZJdi3BgBI2Ouz8vvr0B6X5
gWFdChmXWWEVp6ZixE6ArqBNaShLWm9mNgCZMwVrsSVe1G56960beTXTR156eKWhT8o8YZLeXOD8
yuz2PKHLaV3r4kYzmVZzGyPL9bZNUWT3oacqxMSt7+0fp+H0QnT4MOndIsUa15st77U0anLNexra
Rtc4LAxrT0aUd7/0teIecXv70+ou7jUg+fK36MkcY8yGglPyABLg2odj7eG78FMvqiv7qsEnfh5U
9XvYnHDurSlUI/HAq+tQc/qqbB83M3vFUsYQvmDNFG61A4NAbk8rpWDVy/JxLEVO+bpctqjS/CdZ
1TynaPtvWq+Vvzp7edsA+9GySlxWhDw6p+pCoIJnLZz9E644HqvMkdfd1tQNdRfYQWCz14rJVKFN
+s4svOStBnp66VctPy6J6H61ZHMOPC2NYuyipS0jD9t+0GoTkcZkMO1FQk6TZKST+e8eidAMcotm
e+JV4bgBYXXCVXaUtcS5b3NYY9Z7awGnaQ6SzKVPlWvo2nX327scPuO27BUYctDrfDm9vWweY16I
M7A+bEuK8mjz+YkuqfFFpBdCfUl9UT7HmuuFabLcOP2oxQN+nrC0+uZk5on9ysxJcQKvr1XXl7db
mnJ/9LPiRLSsq4kkaz3Uap93qRisAEsfsDVh4k5s9D0Tl2V7atJF7jA5tRcrOJNvElKLN6Hy/j7J
xvRudLuXhMUKdHoMgbW4dXN1bdfboMdmPjsH3ZA4gyyg9aHFXOKak3GN/zM1gnnF7HlxG8ijfnEh
CA2rIYB4csZCRQUzbx3esK6+budtV3Q5jY0p7KPt8+nLDIWWseb5lTZ4LQJsnjyBkdgPMl/ldszc
tr02gFNObs70p7fFQU3UURzW6mDmG5/c1BifvYJgig15JHK43eLa1T4xEh66Wf/J0mSMLC29l2CA
CHrLyEhI+lO0kvfx3i0jpfrqXrQJ9uEECuPRo9/zBFGhFIHjmPpjbohkDjRYwrdcqy8O2/7cqNW8
MXlCvy02AP2i1veBNrEK8QrIcq/3pnbVV9O0T2efatQpVa/vL/a4Z5dJRFQRIn8kBeeISqVFqdnD
Pgy+YM5eMoPf1vSm2yCLTAZmzlBeaRpjMZuzeI7xedTf1sASIEbo06El8yMAS/Z3VuuMZ9rzKTQK
3KxVwqzbHSR5Z/n6nBsFgiIHaxclC3anZlPzrjNteet7/vw7MxljORf/eCdwbSRVwuo2rRk/W3vA
tCmt+dXPXOtHa/sF91wtf6UTxiVU+exrNHVnvMqw67BP11ieoGOcU5b3YBrjlsmXhPPssHjYv9p6
8fcXm8qzr0C5I6frtRB+J+d3F3ob8gMQxDknKodGQC64G3MsX6LMmUxntItoDlrEWP6dBrlbOeJW
/WFpjRwuQf1Uuc37VXnSjTMr2QLL6ozQWnSkbrXkIYsqip+qMcYPsifkIafWC+DUrJsM51mYrNBL
9vCklYN37Zn5EE+oEZGHxaAn7NFqsHfZC1aafvXxsfRDFm+GQxIb/6ndjNAJTwJy51nD2oTNGvcR
O5GrhbtgM+CWEnu4WcZFlgyZE/NFJioDwTL13mZoZea3mqFWnnsAiDPFzaZT2i2MP9W2cV2VdZXQ
cUptPun27Ly5m7iMq7rConeQ+WlJNhUqyfERan0BzzXJSWiBu27MB3OzkGfWUzWPXV/TcgGBupg9
9cyzmRwPWuR61RYNaWsbzKcV8qi5VXLn0Ke7rtaeYBOUHlq9RfXq9p9Fs8y4TYzlmW0aTJCGVFxp
Vn3ZeAw3lVuz/9vIpuksGD8vYPIFI9aZSBRpm++iMRGiW7YdmWb6qs/rcN0lqBHp6N/BUADQ2mho
tKFE8+WBQXo4v88m4lRfmqu8pwC/wBiMHrK6DTP3sv1zhiM267Q/mmX/i5atCwbah2C1FVd3556a
0WZ8iBZ5yrr1Vib5Q6by9mSiDIGMuRWinX0LRMRCQYxGfqK5dpTD8qx8juoHXUe9M908oZF1l5Ya
Y/Png9bWK/dP7/vYX6QVJBPtlIGWG3bVKGLHGezIQuMINVm8Y4/F2w7cGHa0bC+MIPp9om/+T+KL
BgSoBs4LsE3pLGbI8vRD0vkgohCJf9X78ikjxz6oBBOVME/AGC56j5PEGAoR+1bBfGRqnDNj1vIw
IpllcB3eEik56jtqT2pAMJMAXVfhk2nr5HURC/XVvFiYkiwItCct6ZdTVnagA8OFFMKXfqdDLu27
dSw/2IqoXjGHaa8GhISNVXMTb8x7sxvddnGMdUIXL2i4tENmN93IITXQLIqETtgYbEOikcF1qGS2
Tr1fGK9yMeWDU9U2PLo+N6GBfviFxNmdUyN3b4tFfOFzxNkD/GBI4zuvoI1mKLioxcwRDHrnBpnR
v3j1FtsMyiIXqqzZGUy0wD5IK5gZY7YMm9B8rQf60fMwZlcr0MdLX1d4H8VKACod6Ro5fv+V2uKx
QTY/bqWgAFPyZvaQkrz0i8TM6X0c+y/LGMSdGhpuNzVNY6TD7jEkq+KJFeJ2kq17LLXYzgrvYZta
7V1IY+TiK6Opqw54XNYrrdr0nZ8lT6wGb2PbTNJD1W/0KFbvx804scxy7vmQWqMw1jC3vZzFs9ln
nujFaZ60t620fkourmM+6w1W/PVS8j2thF/fNvhFz83snHwcbwQHGMe5L41AsaMLUPbidsMMUK3t
q7c6Z82iJhyXU40dM4CkwJNiSSA5sOMkdLeGWXLHMJI+0GzMK5rR1Qo7XEvoc22LELDY08mZyacW
HFsHRzCYEE1+tWYuzM5SPqyLfKzktuBpF3u9GDwnTHvmq0FiszQhpEyoPhZ73u5yNd7gzr3lTq+I
8jeSNw4W+BnW3GUPM5LpkbVrzb1D1hpPaWm4NXp7h+vVnziDDGtASMot5d1BdGTlHk3dPHd5wbWD
rqbN2ymvEp0WhKciYFVO9TI6VroFXaHJZ6qF4pTU3U+P03LnkoamB6QTEQZQE6uAu8sz11tFHk9U
o1/9Atqpbt1FGjY2va7z4xH5k6hcZdbcghpNLw+57lwPrehik0rvZraq/Kk1VU955Dqcv2Vbgglj
wl9iqMsBRUFrz7jHIwWfqtW/LGI8gtZptFgudCYNPUTGutehmW8qmcZbO4Z9M4IENtayXjd66ZzS
GevwNXDzUketMEhfMJdaIkTMyup3KdaaLJRasg4IAJlSaMhE9u85VBlfpUUy/WbpFw2XX5Pj8dmg
z2/cHlPDCb9h9yp/Gq1Q5VHRXdDTTZs+3TlYmrsoT6zmuRXtcp9xeDrvVlPWj2JWw/OwNIQZpBPh
CbsyN3kfppVAK1xgU9fGc11U9/1kjxr5+0lVfRFtL4vLkeuqM5ZQWx3NXOnTUeVwEIRPG1tyrPrG
1GPCl+gq6MGmFSQL8/7V1tXTJe9g8cQlFHwoIxe2s9ppyjUtEoFJNb6uetvoon7IXfNIaEU3hBLH
VXVtLRUiWDGRsk4pYUj/BTDM/ULr17jqW5KYvvior08gg4w05LC5ZShk3g/fWEVL7kuNsRtymJ5L
QlSmzUDkdM1y56616Uedmhz/7JRzJgNt8r3pfeu5vq+bvCgeB9MfH1XeMeb3O65Z7hqG/BHWz9Y4
Y6FN1hi83bSeZLc4awQc4ROK0pKoGa4pE6PDlGaGuEeiGOgpUOndyJID6Jxfs0iMYf1QOZFJ6Kyz
q8yqUQdFQKT5pSzNeQHFLLgEWZjGB4xMjDr0EvjOiOTekoAMNlauDPUIT4XJ0E0nXNJRvLmgPeo6
T2lp+Int8suaZXvt9ZhcgV01e96NaY3wPkqqwiKDi4Sq8PO7Wkcc5THdLPeQz4PiI7et2Anw9jfF
SXTdH4pBDklxyWeh481Hmk324prrblUwSgfFArYhuJjx9EMpO2/d+YhJXbiQbNHeLm1pvBI8qpgS
44YlOKsuAQxAWQpyqIpmxSU3KZFdTore3xf6UHoh9RtQKb6fRo/KeTV7LaoUDsdQjOUIkaTc1CUm
chvUT9N1SETk7YBtlbKf3SdiLFpkUsNSV0Uzmm6AQ7k0iWJoLIcchHaDB7fWSkL3b+V4VpudN1FD
5+beVgwQtNtCscvwIMxia+KZeWnDYcOehX07k4x7AHhdWF7QsqM1O8yW6SccDRDEiH0Go6+sbcXr
YE1ee5Niz67Pqk1bbmboQzuuK7wBZ8DRuQ1oqFzKbgreXyuzbhS6zPCgA5lrmSgCRW7vLaW64Shy
18Hz7rHKKticSTO+ROl4Pnbrssvs66zv0u7VIqZgfWPX2JRAHnXpFXFNizqCN27LIwVATTWeYTkv
o0FNJZWbBw8epXbpOvse0m3ZadyZ5n7iJctuXLzGfHg1Y3CPE1s/mqua5LzPZh4NY0duQWZHs+q0
JsprkLhXkNcyvXZrRjxcr4BoIdUpFpAmI3EoQqZO36SAZAaAZCr+zMdsvk+SoimiidS8LcRJKr2b
LMvs9cqlQZ05TvP0HeGkGsklEsQDWEPt/Uy+sdivftd52OxFW9T3kmi96pjrHbmnsgXJvJXYMOje
XN2xrmFmofkYC6aWsQYOMntxxCbZ2o8gioO2d3o2soVV2/Rgm7XOXk8sIrjOJ0w/acw8r5S3OOwm
H5G4dsbXpqisPkJsMZdTV7jF+tBYkHzcsEwfKQ4X6F2kHcYQv1Z3nZLnBvRtJudm6otru7KhVRws
uWo3QmFiKMdEau+X0jX9AMZa+KHhp/2X44ppiXq9ZUKuzRKPbqH83jqmXWPPEXL1fA8cvXRxJpW4
wQLcLzeI1GMKMWwK2DwifvzvaU6X+mxoWf8Eys3wjNeSAkbTXZ0KIVWJuJ+nbSn23uZAW7oOpUg4
KRZuspRG5Ws86HJMwtVqaaVA8IePZfRpERz3AqGqhptiP8JP+acuTYDK2I3svDQUSelh0TWyIUvd
00Us++6SX4JjYzo4TcM15vYGl7QJwz+HSVGPfEC4clkBN3TrG0kkqg03qecW6CNb4fbAyMu4c+pO
2qds6VJ7NyVDQfVBONEamngOkDgYFn/Tn0JBVSML94hGagzSf/R0++0C7kruaVJkIptgwGeB8++6
xnncYJ9sSYZaR98yj3yOWdky9LX7YTulVcRGVvQDtV5hTIeGVvo3L9PSMh/N/c96tdRv25trcGFb
c+7AfmyeZb7XditU3+9nMVuEnjhKFbeq6Ms1Rvoex2sgp8IDElzoQaAlTeuBipxT9W8XD9v/D19f
8109Dt3393D90fzxDX4zYOhUKoc/v98//rH/x/ePPoaPv/xDjF91WO/H7259+O7Hgr/65571y5/8
f/2X//H9x1d5Wpvv//zb75oq/PLVUlxWfzHnXVLg/2c732Pzof7PP/+nm8/+O4Y9g3XgqDeeoYvL
dpg/3Xya4WPn04XPm2QRUcMf+4edz7b+7nmWjX1DeIYhDJt/1ZM+Jv/zb6b3d1fHF/NP9sD//Yvz
hq9pXfGa/Y8L5/+IbP9vO5/j8g1c28MdyH5u/sv+l6A6TbqGvxrMR0xueHfPg1glgVZVl2krArcZ
D7lh8Liy7JQHuPLBN9PCKDooqGV+sfu8LJGetQXSKnEob7VWc4u7f3o1/9cP/R9cvXc18Ur9f/7t
//ZD+obg7BQCBw8/51+t2jhiLnI2SWRu02XTHqOUW59LPtR7z0OwGxhAfcPMTU2Y5Zv+iaNnG3Hu
ioRym5gEN2bwQyWweBhmA+SZTfwbq+IfWwH++WX0DcuxhUlIkWFipPjXpcfoKbJJiJ0JhrEQ08Ni
Iwdz1/bZsjcaNgTdsFmcjAOQe2eKPMbl7jFd+q24Ye/1smAnWAcMuz1z1D7CJXD5y4tl97ukXYz1
XKrWmqF75sH1/00eqnV57f76kyOhcrtbrglxber/YrJvMuLehbwwRjZBKQcrXwv/nelsM8UawAMe
xJb3O5o1aefXKZKMAR1vyuwmXd1anh0PouQABJrkiJJSFTtEwT6NZqdHm3cISkOx8MwiEnjBmAQM
q/niOIkL2sldxiigz3J7R7fD5VOWVRO2HuO8veaTmXVRObUfx+iyB0u3ZidSxCaY4cK6hI9GMt25
n3vpPonFovGxMFLX/yYa0vyr+xwPrmF7PAA2kSeC/+VwDPxzAuWWMtfyWiOFbJMLVJfyhQxHuKYk
VFx0dVw5qGXXhKckacxg0lzhlFxCrSk9+d9243m3UJ+92ouKhz1kj5PdHDyX2LIzGLFv78A5SV7i
jCCvo6XIRXqDCVrP5uLXqsW+pIs58rsx8z8at8y3ow5m/sthQPjvFu5c8g7++4PgmToXvuHja+DD
oHP0XLy4/5xgOxsr1tQku/AmVQyki5ikluJY6mVzclVHo67X7kr01mDGqyYgHf7NY/7Xn4CzyPX4
5jqkr+17nqf/y1k0+yMoFxFDhEIRpcaclDISkqpygSAJ0tiTONTrIQIqAp43acsYLe7Ek57mK086
gNnlWPrj2Tf/OIts6kPg41JxaCmaU4hQsiIhqnWPsY0oZ+k//JtfgXP4Ly8jv4RlX/zRNoFMJm7p
f10706xM6ok6+xkdw5/u+aacSr2YB5jQAWISBnSjrwT32WJDs7YrEoe2vT+b9ndC7U+6VpWM1t7t
SmsM6ZzW/DX12s2IerMqqSgwlobGZFnjxyhstNCuNVjW0FkrtYzTeB3wf+Gw4x6W0uweGy0BpsVY
Vd9pXspMb6GJmeJxsZ1+v00kA5Bh3uIDMPHYFGG1lZdettA8J6asAZwCemuBd5r2TjMlpaI0EQgi
otCQAkkgA9BiEd9oR23SaM/SXZFt01Il3R7HZvVjVSifNGlm1t4oQ7Vvvpm7xnlYVrFPaGHZUj5X
EH3eQIwFAGPWyGAc1TZi7bmcGeDPuhnzRa7IjbIh2AgWfUDf4ni0lmZ908xaTyMGeKP2uLVpne8y
ZxLuaV2YYMRFnqknYH5iMmmd572smB4G2Ih4HTstryS9/9Iu7/xt2BCQt2l+IsfZ1e4RL5pxBy6r
q1CXtf6QEXXiXE9Y2dadNfQzgTib0GA8+qR9G3BNoPBMPTenXKfuqy1lQrxeRThuoJPssx18vBZL
mKFDvzkVffZOcummIV4wud2NFp6anU/Mzhxg/6Vl2pQBomgjQKClkWh0CaPxblLdaq0Hb2snFSUZ
M/OI07B5q5GCBbJfYt7Phu/ULLiTw6kBikljm1HlAoy5dnbYptPS3rBiommCZO7tNfJT0VKvOmzF
Ohaui6Zu6eV28syWY4i0Gx8Q2TYFcKCdFJHlAKHKykswptpNbsdOMjPGumQCAZ9nVdm+zarMfupG
FoScVnZqfNVoW3feIMn1Gacaohl9AfKt9XmTfNMhTD/pB5xsgLGIuX0/Zi1ICsIkNjCCuJ4bJ58/
yX+FvYf/osTmotW3SKFyD6GTJKN5u4GbuicOar4YsZo9jrUOGKWPW6V1tJwtvxiv7gR0dK4XHJt0
ibNv7CohljvaOR3TvoeC+lggbdtHdtDzsA0QL1NQlyVfFNN/ISOjW5a7xdQJvGQoeXkUB/J8GDyD
IvMlGocdJ+9LDWF9kESC4HqupbXUaThYtSy/7NwqUAAGMZJtSTyZwvSHOUgK8bLIGkY5YnTAN97E
0rz5BE6bt0Veslvjz48rd0ji/BqNke9bajlHw58fum6W7Prxm0mfIpMwt+qK1MPL1AcOaQiz3v/w
7HRyEJC0lg/9lDq/zM6v3WNlz5kZpKtnXcxz/T2vCYF5Sq72mzYk+RUXzHDrGjN5U0Um7c9Fm23y
EZL6K6OJPZjE/Z0laW7xhEXvOPbw0CwwGIoo9c3pkJbVTzqSw7DhSkt3rlbmN15hehgmc13Bhtcd
fiE6KotwKN1hvV6W6K/AliNHf27G2YaqsDS+d1MDwjyLCWWX6yCt3+dCF2fSGZUVsk1azuFIjQoi
n5T4r+riRU/Y+dpi7L52xpWozzJtsjsLgnMM18y3DkweMMItqyefwcwffULaDN4ppdLQ1qdhuMfK
MFI78hWwkqUe5UZDv77yLUYCI11H44WuC+irPjFRRHORKmzHDvbAxvDWh7zuNECqdXLuXCZ6V4bf
8B7gDnwaFwF3lfTOidkL7gLgbYY5A1VNCrP8sDYSoYk80vV2Ixn5Kp3rPPYdtH5RDM+5N2Q3q7n+
6DC5r+h3tRNvTqJlocs5qx2n8jK1ybPHcevS49CO3RW/PUKHP45vi5jBnyaVHHMBWNoUY71vcj66
09AgLDC8rE6oUXasJjkwvwauCetGNNYF/+PJzYypneMtl2STOoX8GaEXHzmxsW00CSvgQWR6dj5g
nuH/gAW/nQVxUPGMSLpz0r4UnBcu6ozkTjBJhCizq03YSKwkq4+/fQa4WYAfs9FQvafko2ZueTDK
ynwfy64GO9a89lMp0p/iJNHXx3Zu3b2u0paAG9T4PAKDG/xQ2JkZ16nr3mxFkR91osP2nCQjYGtO
4dXb6Ym2vT1cYu/eJxKTQ9bLjOWupTq3LpPO+pOrET9q3g7qgJo3HMq66dAlpcFMya9s80SwgeMd
ijKDXZhG3jE88/n0pdWL/U248A8ju+46LWqCl+jsnldbJG/MMLx3zV9mFZHT+EloBzHg2aoSDNgJ
saMQ6kak+FzwrXLhnUF7M3EG9GwfbHtNImo2+OxOzM03SZn/xdx5LTuOJFv2i9AWQCAgXuaBJCiO
yDypxQusUkFrja+fhZM99yZx2KRlP41ZWXdVd1UFAYTwcN97efPLiZvqiR2ennZgf9QrJS3wv3pr
v+tCKk81do50U/iz/UBlFOVHnRrpVvqG8wY4o/1PVk/VGxj50Vs2zMxr6LjwCcqvum+dUGe3Kf1H
B63dd/pl6Z86Iq690TTtG2Wb7rZEowRocip2mVUG/ZcWsBj7Bzas5lVmhPP7OStlvC0TZwnHGqgl
xwS8i/sFOjcxtJFiXscnoVPI16PaqSnR9tNjWPjWF5KiLHYA1ZTK8SoNnmbqqKJcNMO/nHZAxoRn
vvno1BZnP9sB8u2IsjfniY+pLYxaY5+HWQ+YpQWLzknLJNrkVg7GfIjiccRsryWfEqulEW+bzP29
qfLe3pXCTQ9NSw11uXcomsNWAETf4DVujm2bqZ9ZHBR3c8jmTiVOjhauDysFj63blC3puR1lJOxk
Z3abkW/gfOipzqEE4LILdSO1C7Y5II7OZ6PiR29HoWJELGq0zKNvUGTaaU0fNh5BUAJ6hcW1o0Rc
Yn33c+2nYXeh2A8ox30KMhOACKUZ1Q5+dLsfFscn+BJy2Bx3JXs39AmgkaIzSNZXjds9lNiPIjL5
Nap9wACW9naAiEfJqndtyHucm0jLLT3VvwKv0L920p7Gp87FNphNpllC3CQU4gwQvdjkQ1+FXj33
ZfdkESlFD7AlKdqV/mS0dwEKBxifbOfJg4uZ53M0meUbTmSnv6OqV+DbJeqAq4Czg324Lssf6BhV
euAu40KuIkdVLFJGjo/U1eVRws4PDqThBPId7o3bfnZMYAGDsrgjS0HUSk3V0t+klZlSyHR7ak+D
nVVwiPTygGPPvc9KlP2eQYDX7Lp8EMdpuXewmUQWwspSiW2UjPFRUhx8a3Qj5yqafEyaZfnKIiWO
YLIxKvuO6gA1CNsCjLlxSxdVCxu+lu01f4zvh6SQ93BOSvMgOr8jY0op07wvspH5D+YC9ix0TaA2
IXHGF7sMfAcowVC9AvAj1BaTwRvTh42yE52gqihLQdAx9nJsdxidMXTkmkl5FT48i33J9WEXaQjW
Z8KAf+o8aN+l8cyxPDd18ljrnfUz0O1mP2lozHxU1JiuYwSlSZqVX109cLkdAUTha1QdGE3XLIcM
tEqP4iaZSNNCQC5J9iMTsSZAD4pJmudY2DZDHyFPpmSVJ/tMzFUFWzEwJLIdpT0IJO3VDgAs/a24
+EDRLGUXfXT7uOHG6ObO5yGrg12kzAnLZRg5HytJF6hFi8ihi5W9PMU9pgWjdFDxuhmEgm1t5fzM
UBbGR6eM8wcXvARiSNmqZAun2wartuSaAtGZH2SbFF+o6FB7ad34q0kti8WQFuMPo9WrN7gPsMP7
FWjyU6dZ8pQbshlOAv9dslgJBDyVAMPt8HwJCFN9NB4QmX2MARr5Xo1Zb97381A4x9YZSskEwu3G
VcUfcL3r/i8avUT3IhLjifPfOSHsbOmJiGkCekLaIdwOMXXvOndh7xL9oU6cDTl/CvWaxpj6RHUG
WcL8zu5ru/FwN8l7+hpHPwzpP9eDR+dpcJhhIKlNHZIAmwX5EGlsofM0R2zW9TvC736xK9gbZxoA
PPvLhTCEHbvhxSePJK2KUwNNwSMZEZ7CMiTVT3FJzNF4YtEN+jZ1gG0ntcj4yK1mHamVJ/iiyvAN
2Or4J2U9yOK90t5mblR/dcfQfRdQXfFszle4X1qmbRXEongj6tx+oooz/PSHUQvhhAj5uUXkWm6L
EHUY5TTIVQeKpzbC8QKSudUAz9OW+xf1aIu/Lpxqet1TZKc8U7R7fAQAPmCbIBsce1B6Mpf9ER9I
fje10XjgsFwMgPq9kyJp3fpURMuNJcYnQeRxiN36U2TbwQecfNa9USNeioQ0jnM2HoneptemVhmf
VTmUMxX4IUTB3MzSIzipD9Zk5E+GJgGhMtsTvFnm2J3gXDQ0ctL7D2OKZdcOCOBxbuxpk96/blp8
emiBpUtTXvsH/BJt3iR+KFiisJjunTyKj/TUZY340PXirRsZzl1UjMaJ0wcZfRD8QEzVH6dQlwj4
XEr9bqFZD8iwakkGzaIk1arY1bdt2oZv2SXTx4zqmjeUSzkVbqxmcta7eYCszXX3A7KLz0XkBtuu
CSD7I2vbuZirthkXP1xEff2URVHuodvrH4c5/ala/ql+arVTbcn03ow140glbhtxoJlYSrTsJ6wx
6UV2U7120wZfCoBnDI5xjeL6QFWsfWUWTfMGYWByQGml3dVaAJ2leVZGdjQAQT4SCAhMCI3x27tI
AVItI76mG0O4xdcc32HS7d8gnvmHDhPjHeFFe0zweD7AucFHJR3zNTKu9CNsw77yRqde6lsc9J8G
Kv80rvAbwgujbdFbu4gX0S8xl5ifJ7+sMdaN+eB+M6nrvs0b0fLx0fBsyhp42r0+pL4G56migkT+
q/+V1hUXF52ohn3STfD2lVFyoG3M9M0ezPR1U5Zld6cs1T81JKLZsoyZ7Z7OE/UPMYY1AXPSYn/L
WvmpxrS6MetOzw8JKJ1vfpKDloqJOli9pPXxH2hcUJjGpIDt2sTNNIxR9w5JgXYiGG9QawiFk5t2
1ejAuTZ5pcxD02s6s99XvvHFrBAJ5DF+hCzX272qhtjaj5r2VYzCPhi9nW/1OB7vQyRmJ0jACPFa
qJ3EKJytNQ2xN06CrKaawDFv9DafjrUt9Q802ADSxL4A8sRq+c2jpeuf0J377bZFKUY6yk2eyIZW
X7GXWCm386Z4T3u893UTtKi1LLs+DbXGwrETs4vf19g8KYm7nWi3nRUPT5GJ1eT1pKh49nUPq1gs
pm9LDIepCZJ5PwYDkDvCgWlXjXH6lnhw3usUwcmP6qr+luDm/6dLgpqMWdV/H2lLUe86OXsTyJ1D
j8bnQOSJZMZxB/Nu7KvSa7Jee8UBWH3rMHphAQgqpHc9eh1rHoxHg6t/gRYGnCqUY3BbXJLeZD3m
K0Tk2D6DKf0GgAKVFUeve9LD7D5B0r/Raz886mbGRtHN4dEuyKEMBOvdNrc65ycyY8gPtC521K61
KWpse0ur28MorPmNPffd50pN07HojKZ9Qvgy7Yuw/cpxnL2LnXz0aIuQPmVTeMI9ERw6QBCoEa2k
+2kOkF7u5ridxV0AmGzw0LFrX/EEVJ+drH1VwmjzCqVb2Art6HMU5OItEgvkfnNikEATEcx44CAa
mg7mpPZuwZrTk6HOpiMxs0vWV2pE29yT8TMOVvbQd3Ny4jqZH2TtW181WlbsErqwPMZ8pRbZe7xr
LR/0ezir/ESup90NjYHfMjS1tw3o4hMxj2IpyLe63XV3JP2CbcgxtUe8az6ihJ0eisjWcAaAV8Jz
0kgkb7OjT4QAqoteidrVv2B1FsehKWrf65Bc37tFP5KbK/OvdiiJ4dLpl56Nw74y0uijkcqOwMoH
9uaq+G50wxrlymy9MmwAkBrRPyzoH3bhiPeqaVhBoCjy14DXNuYwNh+BqYTRg+bk7cfGVBAQcqf9
4uQCHbRCKGk8oawnB5TTx4IkrN2JdNf6XYzhKXEs0l1DFFAPLzMqQXtSfXn1FM0ZyVSbpgrhLhRV
897OLCJAWXN92UxLJghRHC3lQtmTuMS0T5TqtgX+jCjVxIepwk1V9Yv8HH6AeY88lL+Bi731RFeW
7D0nbt3vLeBPpLIGkL9IPAPSAz2XkQyNVV2V921b+OGuCAmqNqGTDJGnRhR3D0Qmbryr2ppt5ncx
i2+KtTODUt7fyPtfypgrUykCSqp7FAHOCw9VYfoDhaafjmVPd07WCXUEKBImIJ+CFu1r54Oo9evp
lQ1e5fP1hP2LkoO0HJfal3J1C0flM+30j6KHY/VNpRfzPw59FR4jV3aHYML/M5N0RTdedcdCpt1b
zU/MbBt3mvhdMv/P5dcX4yObB2JqmHI5uKjEnj97aKtQGy0yyTOuidDLBHDVY+gibf0Od0n170vH
RCwbCpd776gJipvoVXCh2mQ3vaFGOU8XkwYi4wT3OTn5nTal912BOOKgQspnOzNpqvGpmCn9bPQp
ltqtGtmK0WqQyTAtRfEQAwMikTXpeg5RouVxQw4njJpibwW6ycY9O8Txv9OoFMds8+T6Zvg50ooW
01JYL0+jB8Z3GlmUWKJLFYHbIiHiY3QmP7DP5NB9zWOqqER8vn/S+sGvPOW65kHhIit3FQEmLhc1
QzQAROprnjJJDhyuTw/j/PvYhi6k1B1H15UlbYRTxvn3UaEVCJRIP4gGqkduN4BSDJpDAJlxGveR
yK3zN5FuS7rYJuE/pci5wtt0e/A94dCkBx9y3pJghG37eiIbseunOH5njGML7kPT1Tu3m+J7q8up
BAtf5fGWjGle74QY9MdodICHzTqpKmeScbIr87wDtkMh2cuQhb81fQKQ7fUnXkQHZ2VAnhipggWq
hKeHFLOqB6daYaeqSH+0csllSzKNnNtFs9xXUSUghee61++pDBaPaY/Y66BQ1sWcg4QSbSXD0bv+
g1YFteUTOJi/dGlQUkOcaS812j+WaGaaEQt3WsrfLKFT0ZXauzh2c7BQtNqsdqO0pg+0E6ZbjmpT
P/IG5EH+g+vmiFoVVgDQnRSHoKMHyv2Vh07cejHKyFdL02TgwSVaVtA7lAdUWWWPXZ9X6TsBmZCY
ZikqUB4uvxhlo96rjhwZfCfBjfn5f9Xo1UuCTPSajf6yj3oI4U6S7htEv/6maPECiL4hZFINAJaN
KjM26CnDRguAG6/r1p8R2wEGHhtmdJ9zQ0YF2IX8Kwdz2mbUfgGi5AX/svQ5629kpkQYbnc03bBM
nR4Bfk3wpvzO9wqHKJLSgl+MnoxTuN65neGeyqd4KW9pBips3E8fGnciC6MK4o1NEtc2CLvMfUxF
aen0pMMT5Encpj2Z+BSkVcnb1QCNdqR4nz/sX8mF3hcZf6wVQGyf/yMA+j//kRS+DPQ/f9v/Jzoh
g9V0RSc0/Pzx81wotPwDv4VChgn1G60BFFNpG0o5zPPfQiFd/Mt10KGC8bY5IaXJDpwX9SIGstx/
0eMFztJSsGePMlB3/FsnpNS/pHRsA+63AyObA+ZvsN/nZ7TlLj8AJQR6bUfaQujL///HIuxSTADu
4GK1KUdEemVnv0kTu9mZpDOOWU0ixIgLC3G+iv0b4cG5QOX30JyQumNw1CFWWjasP4Y2sqByGxoa
be2FxZsZZvkY9U20c0o9v9EA+vJQiq8Aa8LihZ4PJfC56fia1BbiRrXLkhHJe1VWO63XhhtPdX5q
/n4qRHbLRqujFJDLwfPHU+lwO2ocm2qrR0gMhw41NwrR6dUf8+uCcurSZyP/bOqmMhARu6vwoqPh
cbwYgrYwF9xjKyef270oQQvm1YmaAJjEEWiFl3fxqN94wuXf/b96kn8/oU1MYxnw6pm250/YkXJG
8F0pEmEt1MPOrHO0JGmx7zOpbQtgylsfyceN8+vSJ1xIIdDeGZdz43xUNx0ANliMGrXphGJlGreA
S/NjWSfN6frLPY8Nnh/QQJOG4sNCvCfl6qR0Wtx4OtCwbWVMJDTrTkrMcKH9xqqTcWcaHAchLifP
derxEazS3zVb/z0+hVb2A4PHVUsHgT+nUB6FuHJSPm4P2Zreby55JT5mq7zrz3kugvp/46hFzGJY
0lyLoHpB6TKIY0XD13Q+la0UG82xmocyDwFIFKFzvD7ehU9oIKIjQNIXKZ1av1dtTLg3odZJBMUA
KyC9OU2c8aqd4xtz9OJQiKvAn3IHIwY/f4Upejg0/xlmhqH6nkJ7OgRO2r4JVWLcGOnSZJEM5Lpk
RYmWV/PS76mL1CriJWJV8WxwxgBDskB/dFzRvAfXNDrbgSZQHwXei4eqF9nu+lu9sBwNqeuIUC1a
KRjrWxYyKnq6GEjwwtIA6uZ3EeTBcDpVbTZ+6IhSduC20huf8sL+wwzVUZkC/+EYWu0BAJaQuBi8
3wIdDrDxItxmjlT7YBw0UElad+hqV+1LsL2/rj/upS8rbcZ2Sbsjrl3trxmNDboWw//WoDPSBiCR
OsxponZO5Wo33uzFhyRtijjVdKDHr+ar3hC+cQKaSzGj2OnVHNMQadS/0bbKeszAejz1KT3jMOWZ
cKf/+jHZfSQiQXRnwpGraRVFZhyIUplb6KkpbQKieNfoFN/pvRDe+Jarm8HzPiC5BaGCVIj0rPV+
R1qbhqKCsYKaTABGiA6h8NztOUrpwTqlDwTfxmFoKuudzADt6LH9Q0M+dWPb1Zf3uTpYCG450VyT
3UGaqwuBcKj3zSG/A4EN09kPP5DadD38FlyjS6z9caiyrUkxiDpitdc68fP6S7+wIRKi8UIMxxbs
/cvc++PsbrmuBSI0EQLlLfcPTSX3kn4Ge/iR+R5qafj3Z5q0lQmOawkQuWafj1fms9ubCghYi4Bp
L6JS7ihvRNS/NOfGXL6wTZmEoUQK6jngWz0ahGgyPmQeQFSnwbawewcktj4N76yhq09+pqxjBTvr
p10O6et6yeNef7UXlq2pE+ZynFqmK9YtxaYe12iupcwx1WVbbNnWEa3OtNXE9O/7x3/MvVx4VMdZ
4mLXEpJ5u9ohyrLtczp50yGGI+j1ZMqIJkuY5OIhbEBxQxoj5xF4CbKwTZnQwvn6ky5b32oW/zm8
tdo1ynoGtzlpkiN7mbKBgH7VIK24Psr5VH2O1MnNYCLj4sxfqdXUQWM8lCHEKy9P9Wgjjcz6RD1M
7gpX+B6C/+T+vxgPNwMnjM1xI1bjYVWiBpa65UKlb3YIQ7AOlTj0AxBRbugENx7v/Bs+Px4MeRIz
6IX1RTV8vjIE/SSpjXWtJ8pGbGIjCfbzbPyTwN/ZN+jy7k23LHZW1wVANUPzxo54fqT+e3RON91g
xRhcUc5H1zodrS+yQc9XOuZRSZI2MazmjgwmguN00D1SNfLp+hu+NOhySWTmQruj0cn5oFgfkeXr
Mck/Pc5OKGJTT8Cr9aC8Jr9oCphQSOiGG5/1/Ih7flLsF4IzTkcn/sIl4tOk00mScrF3KEqaUaGO
WMytragQbm1au4DKGBjdHtSMvPGSL8xgl9UpUOILg1TQ8tP+2Gw7HxMQTJ7ay/DIUYbS6AZRui61
cGBoRkWv6evv99Kj6jh2iAd5YPTw5+PZ2GVjwxhqTxck28YosO9sNVRodS3rAZlyFS+1kPptiUbz
xj5/8VFtohbuuQS/Swbgz0fF85fZfsinBaYa39t5BU66bcePWF/p+T6Nt16tbvAv/N896Pdn1V2b
DQ7QBpv+agsUvWHleWAiDSilu89xZXqlFc5QsdVcfihwrTrb0rBpDDSbbvgT+4/7FPuc6DRcmjy9
H+xbAeMqyPj9kwwu+2RbOVjJeZy/g0QbyYAhaPHsbPjA+nL2bkCeAREV1UbXQHFXG9YD6gwK5ALj
fDwMco86qLuxs5wfRL9/hyT8J59NnzWi1/PfYUeZNOmH3HhjZ8JQcyeAAUPg7OAMRDcW1zKj1l9B
YUukDIHRxH02ofwxwzU3F+FAu2/UPbb7iG2yAFBftp+vz+tLk0uRiZZLmmi5hpw/kM5JF+LYaT23
1rOdEbnpPhWT/kF0Fj4KVDx/F5r+foOksUico6tUZAHOB2z9sLKpXrUerVryfTeL8c515HCivWt4
+PtnswiOLMtxYKyt5zGVMZKcHR8La2XllcLOj3Pe0oqacuYumNpqf328S5MD4ZsuMHxZOPhWe1JT
T9kAWwiNeU1Lt85W7ZGeQiXEI1xQ14e6tB0R9VkmN2Lmx9pOYi6u1iYMW68tLGPXqDl/XzRO8hpu
hQFIB2tMrKeYh1uayd2IxZ6TeuuJSUFHcO/nD0es1iJ9pWxrsqLGczLLAZU3m94YUdaZ7L7dGxqi
5mhq/O8TnIpjmM6uOLbY7GjnU9jhBois/xoscbPN4Mg50AsMqP+mFvonXNr11krxdt9YSRfCAS5h
KEotZgMrarV3+wZ2DAORFYLKRH90nRF+u9CfoC2Hr8dg7F6LSJP/RA0gCJmP7vH6p7qwnboCog11
CrSgFBZX0yJV8UQiE+2fHSaIkzEyW15Pl2nUb1pBdj2cG5rNwNJx/ylrzdo1HdWJjWPSrHjpM/8B
K578eP03vXwjHJ7cu5eInnDhebv9Y28xy7KicXNSer7jt3s77Oj4Hdvt3awG42slJvkB8hOk37qZ
3kxlZH25PvzL2buc3RavhNwtwcMqyO3NUg5u0ZDwUHT1UxVdSJdy7MEAW3cHF9g50k0loC5Z5zeW
6OqWuGw/SEXZvYVLsoXE1bIf/vHk4OWpOnYUpXgz1hER/3zgwBLygO6o/IUH3jo11hDcj65fhp7s
LeO1Honhw/UX8HKnWArL7OuUmOFLitWuS4MygLz5VHiSLj87MzV0Vqoev7anYjr9N0OxhboWsahc
zz5WcVHQ3qAAIWi232r8pp7fLN0AWI3WjYV26btaZJIcprqj2/ZqoQ1JokCD9qWnBLYTEA90PQeW
YNmbyXfm73QmgBddjfZIhObSfvH6k16a1ByX7MAuHjtiwvNPO8YZUGU3LL06CY173wqdbQT9GfUf
eO2EWvCRW6x2TBwtvIcafKPgvUyc812RrqdcNsi3PB+mq8gg9lVlt0YK8b9z8ldB2Q+ER6Fl3M9K
FEcd/8qNI+DCgATdFHN409Qm1hfVfupbCp9ahiWvhntSafTnakaFCNAe53tUJWNx4wUvs3L1iEQ+
OGGWndSwnNXnBeBjw4t0M6DZokRJFYePU5zZ5Oka/x79n9gg+Ur+ixVrMJVIMTMud7rVcdMXIDXp
zVR4dksjU4kO9nEE7LAf0fq+0VRn31Vun4K4C/qGFtZt8gps4fDj+ty6sGA56YBmk6qljLDO7dC0
MneRrdFexezhTet9dpD2mO0NVdc39oYL35XzmQoQtTVSh8+u97MdSl+mKeQjfPbBT8As+V3uGyNO
ZlHvVBPP1Y3PemlPXGJM7jVLjkday8L6Y8QmBYI3OXnlkQPGFaZVLb4px0/eoxYHFSdSs/9asZfS
A4kc0AEJuN8CGfJhef/1WwYfbLt0ECZxifjm/Ifw//QamIrKY+9GQZi6NTWw0dQh4lXkFq8PdmE2
86i0R1Y2KTSOovPBZkf2FTL2ykswHTx2NPR9ggmujonrvmHzD7xei8Tx+pjLClmtILmYmW2AD4uk
abXvK9TwQzTxgEFS6U8DvXkgrcvs+/VRLmzDpHUYY7mWk+NePVlc8MvVpEqvc2sMcfgv7vwkarYz
VMx5i2MeEmVMt8LyMDth/F9MX8JfdgiqT9J5UX6SVh2qERQrCtrmgf6j/RaiJMzv3Bz1gxUWICav
P+6FD0kUsVQyybUzg9eP2/aQE6Rfeo6NsbNEFoiFzB6+AB/4IRrcuXRz0oy/n6osTbgTOF3J7Zur
wybtxSyQXPKYtH06ZYnrvGqHOX+LW8T5fP35LmwIzE4AEnKZp7zb84kqy0YvtcQmfgQPty2rRMdx
mWn3erT4xKwivxExXDhHTVp4K6WbREuYCc/H41vZseOkjWfEIegMk4XBZRTCKM3ALOSbxfBQI9Pn
oGn90Zunyb6Ry7r8AxxuNaQMmUerB1a9HXKQ8QNo25V/rf20e8DoCnMOufnDc5tPRaODxf1cfI5r
49Pfv24HKYNyKaISqKxGjzuw0gOoPqRalIha3wGp2Szc576HtMSGf0tN9vKCsNQ1JeuUBA9/4qz2
Xzsjw6YUSCBnTuxjlJSws8cRP702vs/jXJ76sKPvxaxpaP2y+OPUadE2pg3vrtKc/vX1x3+xRfFj
qOki4RYm0pJ1AlokQwVCAOp4VA0gVkecaeimzP3fj8I1kW0QKgI35tUc810A7Mlg0fnJTud93NJA
uOrrW7Uptd5uDbBlBgwbKsIU4tfnScEzGjNwkt2ICxD/Wp2d9AXCjQc7OF5/oJdDSbKCgPlNqhS8
udXODh6frc0SBpbMIP8ysDI+OFNjI+iKrBuB34WhiPZMarVE2gKZyPn6dMesJeU2GdAVoOMtzZa6
FiR/gCBwLMwpvrHTLfP97MwiYU/ZZ6mZWiYR2OqypmpaMEeDKXfQab4hYOs9NdAWo+5tCiDZoN14
kS8WPyNRPVtu66RQ2IHOn05PpkDO9mhQdQnDXZRbFSy2vH0tBtU/Ckwkdwh/0Mv5DZ0B+rrWzMP1
L/ky17g8K59RwT6C9bLoqv4Mh2yo8OhOO2PXs8E220D3wZvYPrC3EON0vKU7j/xkYrGjEpZVENGi
Kp4IioHC4NZLamiv13/RcoCtvgBVN8Qrgh6nVDZXH3woqxkAdyZ3TqOZX50SOnQNc/nJCOh9B+T4
HSqS9mc46urGTLvw6QlFdTLAluK/1mqkrLEara2oQ9HIfLobUglKVwTtPQAybR/PtJK4/qCXXj1Z
CVIT1E0gYK0jUbebZTd2Fp1OpUXCpNZRy9D/vGb1pmmHmLhRJdfLEWU4AHZqPA2NqqDob0Xs1796
YZDdu/6TLiw2fhFKEEnlyiRaPJ8MKBxBqrNDY96f4hMNWMttKSbXY5W3N4Z6GYdz3jAIlSuqVqRG
Vt/ZMHK9DoQDwJPqHL1Owx76adLfT72Z7zN3YQFqfe7RngZ6ed8u3PGm+ftPTnTqctNZ1FkvvkCP
IdHuczntOluvToUP48nAbuCVGOI9iNzBjd3lwnInk0jJHlCWs8Ti5+83atIhshIldhI46QbdO7h+
YGF3jYPVWW+khHqsudUbhCIQCGdCW/PGa78wyREtLOEOGWnSc/L8F8R01Bxxr4odObHkzhAgUke/
mT/kozH/HAog1jde8YXlDNGIjDQuZhr6rVfVkBnJ5NL/fZdoYgjvFnvMnQTfobaYqap6SyHIAbJc
ZHDDOjqG3MrAX3jlXD04QQQxDo+8/L4/rnthrFAJOCF9e8E47EVKN+oNaEzrUOLhVrRztet3aWn4
BzqVz3QdC/+Ls5IAw+SFOwaygvULMNO4RplYz7thgOASdzjGC3pueg69zW9c8i7EVqYg5btoxggn
5TqWHGk0kLi4JXZjl+M3XvqweQNz/8EJa5oUxIn9pcllDfFac44JnQ9oiowC/9VU2zW0sja8AVZ7
+fE50iR5R1T0RAvr1OdEmk9HSq52ygzKxwC8y5GIlobR/Zze5XCLtx32HLhg+a1X8TKwIzNFupfD
jSqauc45JljWFb48ha/LjI6o+fs7jSV5Qyv7cjURAj1zwphdSqjVHhZNlLbLyFSASU3jnRNUxiGu
QnMXywo4fsIGcmP5vtygGW4xASy6G2WsC7MakE6eGQJvD32abpbj7EnZRBu+dLn/27OAoSiUkeiz
LWBoq71qSGnj6aS5teMw1rcOBNLN1NCA2RkhJ1wf6uJrXKxPpCgkqolVDDIHdaTpoa92GAQexi4O
9hEtZ73e8XuaktM3/fpwl2YlsR1SYIplS9bgfEsQBkg1mPkWp1xVvkcQnO5ZuqBLQRW+LWc825ku
/UNhYUW5PvLFB7XJdbE04cGu9Ycz1VSs2wPvNNLrbV9KcBhDKB4hQqZH6iW3qjEXx6MeIxYe28ti
uu4U/hSQB9u5lDZB7mGIcwNaJBkpXc2sqKx/XH++l5stibVlsaPqgaJorjbbOAuiVE8Yb7B4gXQ3
BvswqfphoOnZPoCmvNG60oL74yanVle37lmXHpfCJ2ku9ntyJKvlCFqdjjgpr9coJ/fo+0oekDQF
JOVd845WQrfq48sSOA9VcfsIyzEstQi21hWAkhaVkKVqC8BIXD+m1LDfaY0liR1bUNBNa+8DK7gV
H18clKscPgcooKQszmevBOqSKvBVOxSX5p0byGIbxgRPpTP5x0nrq8NQQoL5+w9rc63kzs7ND0bi
+aD6GEu3GuCm06mmqLcd6Jp9gybFpE1cb/1KRJD1W0EPe8QxUQ6ypLbD99d/wqWPiwCQVCmnKGf5
Mvf+OMjbcAI6HhpqJ/xW3RWj7Gkro/m7UqPbX9e1t25Gl8YjD8WtjGOEZPhql6BVappmpBZ3miGn
77T40veoPYsvOsp6uWmSIvl2/QEv7O2kvdAJLDkCC/XY+QOCQymLrJMSjzDdELtwivaKkNcL7O77
9ZEuPBqpAkm+nbQPB8lqv41bLNQYPkH/ILOOgQwUs6IZcoQXOqaR1d9vemiuUVwTlSDa0uX5cxX0
GRvnSNgQXiR5LGAhGxvcH6RP4Gg07e1vBB0vn44dCIsMOv0lb+CuxqsrcDKWFgXeCLRub3NAb4dY
04C8x/S99vv+RhDw7Ig53wYs1DpUeIntucqskZ1l2tP1SHBZqOHEfx/NyPnuzE32Jht68UrM0vya
gWZ5CgHwnqKyq5KDb7vhXmTR8EApQlBooNtf6vjOJwJY7rvXv/byNdc/j9uNiW2KQJwvcf7+XalR
E89Df0dvb+vIyiy3Bp20TtdHufTWWSkmez8HOfH++Sj0whvxYsDqiuIBtBod8040inuf2W5zarX2
xgx+uQlSkuOAcdEM6WiGVmtFUvsjcmz8XQL4Erus5m5dv5AbEeTjPlQ0AMOrdUtH+nKBkhIibuAr
c8Cxes4f0ZQYfENrIUpCztnqcwarI4GKTpjx1+UaQjuiZkIUlHBLou18KPBUeJXLhntxGo53bWDb
G9OqCm9OS0BFg6ju5wKU0fVPeOH5FHdDth/MEYsg+HzQeAxHqm5WhMwOLrohsg7Jqt29y9q2vVE/
vjQUtUUbYysLx1lfQ6vMCWjdaIQk1HX5q/StKt9YeAVYCuaYHK4/16UFSudbTg3c88ufrFYANz9r
GIY88ux8LH6WVl+/Hoa5g7ZKjeogMllyUJsTTX8do/4uurzwmhzI+G4oIGm2LUcN0IzuwxQM4eOC
O/Wu/8DniHO1RBXJEES0rFJBqvP8zRc0HfEDYEHeSMM1unrRQOMuMkrtdRypxVc80LcuGjPjCS5H
SZP2IXpswLccKgBdj5UsptcgxwL0FWhSR1H7zSbO6+61oYX5F0Npku4VrqSWWWnjjTnzvHuvfvpS
/MIMQSqdAthqJULbKcDRtaHXifxdUYr0BMg1XGxS4TYHVrAJs6Y9JF1pbAY7aQ8ahyrmhM55leZG
4KEZKW+8zRc7EXsdXkJqgVTS+c9VgLRoxPIhnE0AeBA2gjxpoHeZZBAT+BlvlfCz/fXPd2lAlgsH
AIWrJbFz/vX8Ni80kKaQlaVuHo2wkXdlZ4xALfLiVPbhrfn8YvHgdWMY9Lkkzyz22/PxICF3pgKZ
vIUrB9YDuwryBPQIM37t3fVHe3FVWgp+yyjYEejcKlbvkqBXi0ECmtt+qFQNj92Yf+k6zkISox01
+0Qc3UwbdnnhNjeGvvCU4Ma5RXDhRQ+6jr80LmMNDbjN7ah1jodNC/oudeutaXbd2+tP+eLawgis
P9KA9lIfX1dxZRvXpKIwXFjRMHuaX9lkKPxxV2b2DORgAEefTcVbuM89vODslrD8ZSKY8WmCwBLC
MUCdaDWBaEBVoRuKGR9LD1BVQVtRt+njY2nTyRmCWFJFO9aR3+wjfdDfg9CeHhO7rI5B4g/b6y9j
GexsQS8/BlEPlkpy05S1z2dXiQpCtwPcL4HhwseC6LbLm7z5+0VKsMC0cuTiUFt7tkQV9oZv0ycP
LX+/71x4oDQHQQhY9i6tbeStq+HFp+KuZmAzZk6tjbgTBhF7RMa8lVQUTkv/s4eu6tMb7+5FWLK8
Oy4Ni8iNHXEdeupDhkwErDSQSun/AHrMNTCy8m8JRRNti1jefALBaN8wOF/Yf5DfcsMns4BH3Vzd
jGKCP91cKMYRTYM+L2BmYGBW+X9JO49luXGlWz8RI+jNlMWq7eTNkVoThtocek+A5unvBw3Or2Ix
irH7RnSPFFIWCCCRZuVa6BranZGfR6s/qg3tW+SyUNujmL2F2fVmJ13DY26ngxYwrGxoevUEaYrK
WkGo55BivfZMWjyL5GIUkRn72LY2K9MrVgRgLXhHkA13cn98ot3oHPjx293DCj1GkCoBcdd2kAai
2gS5IjUMBeXrezii87PVB8u7qRUlwE3o/iG01gfnAEd4+zEJuiyyI24CDsjdPP5kQdxpwVWwGSd8
FHGfP9pQb5wzP9ZfHL+cD5Z569OxZ1Oh8UyPh9vZPB903SFOGQJA07A5nW1vrp9EYHrnAE3TM50/
ynAoPkL8bR8Ntu04OkwzVAKZie+B19v4liWxtQkctXVyEGmOknHyTvPomOd+8KpoAZOMPrHsL5WY
p8ipTJSxXJTOdQfs7v0Ddfu4WNAsUc2g+8Rd3Xpc2Lzi1s1xcpohi3PcdelJN0bv2XWgH7lvam97
OVeU5YnuIHDYOHcIPifNjGGNSMToRF5rzafeWLRH0/FkaAzjdBDt7tpz+LZq4lglptf+eygtYwIz
ynHiYJ0TreIDCrd8I9hVJmSH5SD93fuUAEe4mY7izNkiy4Q7uaQLkDgUvi5CQ8+RK0Qx+iwM86g5
f+vELZWaAMMn/qHFsTk+2aAVroVi8qn3EnGGrE1GVg2l0+s3DOwCBURCWqrDm/uRTEuSxh1SHxMz
vrD2li6SvAtU1XH+pyc948C37XkdAEjgq2gQ8RHVfv5W14ppepqtZzDYOgxI08258YB8r8a0Zz88
D0x2nwajdg8OyW3EQxmPtXELGBWhK3Vt1EBP0IYr1IaD0wAdreWB+DAvs3jUvYkEpG7m/oOvddV/
bOjGnudCn7/f/8h7TojBYUIM3kumt9VX+W3VsLksQQEG7ITmQRqVumAoXnTZg6EFwRfy3ZZkpg4i
zW2nj/ct790ParUEODyXHsu/tmzNENO6E9/bL9vuMthjB6NfgzhNMo6hGOBjvW9vS59F/AoYx2b8
gE4Kr9iWTKouHb1w9YQLiQRKGiL56TItiZLz35NP4huZFVLoEITESOG6CAnp4VJl9Tt9ls13I65z
xLartrVDJDmN5NzMrUdSlSHAEc6ikVAyp+U0nXyQed+GzDX+W1J0HpHWgyD0EcR/MTChWLdUSVw3
/8fyxvln4c41LEsxCg6hk6+iDttVtgfwhp0jpmaDwLThFwi7Nud6hOy2kSsD4h2aIpe0cN3Qgsb/
rATQTmkn6tMSuN3JpFoXwil2hBu6zakJiCjPoyumiIHoS1zvc2ANQevEPtzsK8yOi2WP9HXcXv8L
WbkBMti8F59HA1BqaDsFn6PKLPNLZywucgxjZn9vfOhHozbtOxga0dX54GSii0OT8vYcZpMg8AbN
VeVhQuuF2aO0mo4Ckh3XSmsYzNMvcgNSg+sl5MtaOah6WidPs+fICJbyM4xvSUhCvpzvn9I9Uw4d
Y1AJ9PzA3VybguCvbQ0uJOcG2CVbR6vGGFZejXI8qM/uODw1G/Q/U5sHsUYQyoDOjCDAEcaLRG/z
+6pSo5AsEHkFEK3z4+w06+X+CnfNQivKEAp1CuK76xXadgKdSsYK/c6VdWjbg2L3nESD9HEr2u9B
kGnn2O79A7s7X5buqWJwA15IQWJjN/WHek75PSe9t6rHQglataPfvYlN/a/7K9y1pKYNiesUqnFT
NCyrZkBVqCBjTr0aQPDsXQK7682w8tzux31bO08xL+P/2dpEGXPdyDqBx/SUDqX+WcKF86NVfen7
VnZXBD8UNRWCRmcrzGfrjT+VZguzh5F0oLi74JNozBq66PhoVmrPlKFo9khI1fTF5lRmTYB4PYjC
k9Wi8gBbUXUBqlM8Io+RPt1f1c5JJK6gEUILjzRxCzqVlTdPZhqTzSw9oCe4LC6aP1HXbWXyUOSd
gUB45fxx3+jehoFtUweDphY58PXxz2DS9hrJhpVLxVnMJGO8Jqj5+1b2viLpNQEFo15s2saNUD4V
6F+xtKHvzT+Svv6nrU3vk9sV/+KssxSCFMinqHBttsvyJABVOVtwqsvsbeN0vCJmkrTRusbawX7t
LYpwmlE6fDH5y8ZWqxgjYMC1EP6axsjRgd2NgqJmsyxHQ7x7u0QwDa2Lxdw3/ZrrXYJUfYKyGt9o
oJp4WVGxevDG+NVIR2p5amaXSWu+Eof+2koLPe/kwohx8sb+T6K+7owS+XoxWdBJujJ+vH8odhel
aqPE7Srt3CzK1YLFbn1BfYJS6RtEFsi24tKL9ei+nb17xQT//+yoffwtplQvjonKkHWyJua0oDNt
Q9OGvtaDYR1KjKB8hhw+OKgd7oSTJD6k0bQWTBgaNkaZakFYrV4xOjBoGsbxkH2T2TKiqeN5b8vR
b9qD/GTvc5KfUO1BNpkQfhNY5UYx5ELn6PfQxj6Na/uzTnTzIKvbN8IhUdMtDP9vXq3Fl9VkugMV
nkqOz0GXA9U3EWd6/Y6pATOdshl1q5s2l4FiGrI11gkgU/YG5hk41susj9DqhkE+9l+mIP7vfZO3
C6PSYlLcAf8IgdJ2/CA3RrM1Js5+SX4QBU7rfjKk5X+5b+U2vVH1HIPAX3WGmXq9PoowqyOszaAt
UyRe+TDlw/qCSLz/rkYj8FTBrh828E6ckMgQ5/uWby8BliHJpKCMs2Jy7NoybBHtBKycjfPr6oOl
Wdk3QM3iBSLW/smy4xpya0DN943eXgIKSaryqDC0DGKpj/7bzaO6iXABl4/xq0mlMo7PHJ0H77Iz
fq95RS//xhxwTiaEftXNrs0ZWeLC2qPMNW5/soIsOMU8oNGcj38tcJsffNK91eEtkT/FWQIvUn/+
2+oQm6ArunLFCymYtgKWF7kpQggGg/5fC1FpB/XcvSOqvImaiyQQ2SKjoVJmJichcyG3Sk50NKdH
PfXtgxbs3kEBj0Fh6lfhZlsCy3vI8BhBBGkSDNk7Et/pQZvyHLLlaURXqvMjRufq6P7O7SyNLhKE
ImrgEaTE5nQC0g1GBrKVcF0yvaDKlZ4DiZe5b0X53OsWBtgvUk9QzoqRexsI253nVmOJFVEtAG29
Og0z2x3eQ/hVvDqZIc5RJRT+LtXUbS9uohAl3YqLbuZ6HGnWnId+ijpCsLbNybBrcZoRBzl4AXYO
pEubXnWrOCI3DcC6WzO7rXnoUlv8YRSJ/0xTq/6maRMqunFVHMQ/alOuP6ealwVpQY+KHucWxes5
FU3bdYELDHGdD3Y+zWeGjr0TzDDJqeza6YT6TfWMjmf1yYdv/eDM3O4mwxHEDjo9GkZYnU20UqYS
vcPFA5pfJdMP3431LoIEvDqvzZKIg0+7a0wVLdhQl/HrTV5TTeusi7VmIrgr+ocOEa83/bq4D2Sp
xsP9U3o7AQEDje3/GqGnfHpDGl9ryLsiPFJF6VQiM1vL+axzJc5BLpaXZJxRoJzhQJpTh8FgbX5j
S7//cP833N5H7NKtUq8U3DFb4AEoGuSgVrhw4OKdn3REbs9JtqYH/nrXinprCTgJ/2z10X9zoGTj
nNHSr6LJFOMjApvMr9PiO7j1t7dCBSqM0qjiHqsyr61YYz8jaEsRzRood1vZKp/MUSbPmTstVWg0
43CwgXvLwodRk2Zg6Bb9ndgDRMnACaK1s/pPo1G4b2WLaN79LdpblgcmBPyKqfgtNx+vyj34bVHf
Ay9XIIswQwFQrtCbB/pchaORHNm7fRf4gr/ZU7/nt81CbwLSEAd73qK9LcFDfYOYdXnMnCZnZNP/
MQbpkXL8zRIZKab3pQB0lOtuRiT0GEr/KoHtdTZ7GxldEZwm2+sf0a424IZujmD7N5cce4wEUIXy
YQ29oVPz0nodxhz9D0tLs0vatzR+LOAN/MrxwHn9au9cOU9ly1JtBA4Js9ObSHDGPTYQ+VbR0Msl
OKGiknznLM3vvVVIqOuyqqbptpSnpRLBuWsD66eeoVQT9oWevxnX1PyKWBq8oksOJS4ydtSRZklf
2a6rn7B+8PuR6flGUj88Gm6/fKSCLaFss7o51Jr+INDb/XL4LBowvLB0S68PR91C8zxznRDFnt03
k+6Js4NU1sUfBu3AE9+cQ/XhMAMgQ7GMbnEIYvaseSL1jkp3+eFMfv0Trc7loc5HVFFQNMzlyS6z
I+a7PasKIQYojf9vhgDrICWmtOYqajRjOQfr3DL/gDh9DGPOpRo1HZi+aZzvX/G9r0qxhAFk2BsB
+20811rkIu5cDeVHBx6yPjeXaICAkzphfQTk3jVFwwesGVyC5HfXGzitw4JsIe/bCCIsRHmkQ+B+
iqOUyvdr/TEbCKMeBO9gBFTh6doURJeTPfk2CkATMrQeXbVIOqM8a0WaXiy0XP5z/yvevqfKILBF
mxEEKCG26AttptSGTB2P2ZygYWvYTXAB6Fw+i15r3kzJOrxocz7AyVs0f2dBbyLelzcHL+rOAcIK
0A/m1mg8bAlcggr0YFP7RQQXgxchttZE62y3IRKJy7sgRqHOrez6wOjOruI6iQkpq/PwbdEtQzUy
rOjbqKOggnqOoSL6shreQOsFpMT9r7xrivoUpMPMdxCXXe9qV5NcLhOmkl5PHoahTC7SN8W7wenL
1zsbEDuKVVSNO9006WEflLZVa5iSXaDkfP2LBqHSqan7o3LHTYhL9KO47ID1Qu5MCne9qqTKFUwp
LiCCqYJITwrnAaHT/uTIIPjLdbr5LA2oU3uFWIBU6igt2vuoALMVVRepBIWJa/MdEZGrx0jh9kpn
WQoN5tZWN09GG4uDws7OWwvMFOCD6hDgBDYefPXytKscUUarJXUmyPr2c4lQMp+3rxHps8qH++dl
7z5QOCX6c4G2UHq5XpolKJK4xVwijGa2z5XndOemNesLvD8ohxtVhR5r3h24HrWIzaMLIfj/Gd08
utlSrbKHRTOaY0tCoVyVy2eGut2Hpi68p8Ky0ktQeAbCD7ZZ/HF/wbu2KWeBvQCsAGzyesG+MS+j
NFfSlXm0XtZaH0MiQxCTg5We+lr8LILaeBazewTc2ztEVI4VHS6MreBNrg0HS137WpaVkT6uyeNC
7vs11ykg4K6OYKG7pojWfj2Tirbp2hSVrbJWOk+MFBgf10r3PjfSY2BZ6PFBlWLPkhXQySU3UbT9
m0Xx0Wabab0iAluXndZh1c7TXJfnfPb6y+s3jqFRxt4J9kAkbm5GTV0wd3XcDRSh9dNS5T2Ke2X1
CQl37cFqmVjmkdRoAvTz1/uW914uapH0WzDvMTmn3NNvMTewUwgKJwdPt2pGZAa5del6fXjyFzc9
iX5GnNLL/G/oT6MBa6pWuqTGdhCq7t1UmuVMWOEWeLU361/irFB1kyIa7Tx4EmYKVx9yf6eurH8a
PnzZtHKOaN1uUij8rkKaKGJA8tBtV6rNzEom7YLNjPHP2R7ER3h//IOC2t6VZCgF6iJVx2Dm8/rz
jlWyzOmAvHgPtcz72mY/fbQ5L7yWP7zYaddTN3rtu8WFzuLgo+49LEr2gbk5wJLeFsU81RIao74q
I1uafXuyx2w6z0ORPDpO0X/Lx9b/6QfJjKqqjwDssPr6kTLDnsNXE/jgMKD3ICrZLF4UXQr5aBEh
6U2ZKgjAhiB1GE061Zu8to8G/vdurHpBid4BVFPZv7aXla6RjBr2kHkvEW0L1sjo3PySBn15cGP3
lsb4D0k/1SGu7cZU3s/ekDUWYQ8iwmHQ+C6j/PHwWLr1cp6G1T44R7dLw78qEk+6ZlQXt6181+6N
NU4SxDXn6VPSD+J51Ak0S1A8rw7ogGBQklG+iN7INh4pFclXYA9FVOWteJh0LjtQeXmpemkfnNBb
0gAF9+A/utHqxdz6PYS6bYrBFRGrls1/mEMhu9AWmZ2FMNevnxeaen9PczmfhkBkNMUd8VE2tRua
sHVcqmlqDrzhrR/ixyieVFwi05dbQGGpa549rgV+WMvKL03tTIjKO4P96E6Uq8K4aoeviWjr5CBo
2LVLhQWmYR+swbbNK8yk6pUQfAQP6l9IBmdnoAfeG+FQCifbRqxQONbn+55/70QxzYEogSIBvAHb
B/S+7Ap19sieDNQP16m4ePmkv10s9DT+hSleNbjy8ALkSdf3cp1Ewj/KNvegGy+On63cmM5FyKQ/
0p+6vZcmWA0OMC+2AvdvXM4wpKMjbExNttmEsmDWfSTGjbok0R/Bm5lPr1+aerVA2AALBbp5vbQ+
c4VZlx23pXbep37fnHjL64s/puuBpb2VkShwOhRY8+a9WurM8rWJlZVupriJGFtYuyoJ5ywbPo/l
VB+A6G7fRwURIWpmIIOscrtptrkkmtd4eeQaXXeRnja87/zePIBE7p1CYC+K7l/Nsm8b9IbZUOOv
2jyC2hSZXM1wz05Bq0vgc873t2pvQb+bUj/lt0inzuyxTkdM+U1hvC/GOH+AwFv+i6tMHkUjEjw/
E+ubGHzmKTQSxG8gDSvml6Ae/bdxD7WoI+f4T4+O5KkdD/vyO2dDyYwo9hX8Ftf5emnJUKNcK1FQ
oYv2dxxTuqlWy0MDg/mzhZme13/JXxzbQEpJ+qGXuTYXw0qFYK+dwQPQDZchdecPzEi9TvcMBmnA
ZL8KYUT7NCu2B7APUNtMO6yIqpU9QOG4OXV9m/+Y0ex9B7z0qCOxcxaZS6CuQCTKTdvWwmDg87Fo
qbM49ydGwJyTm6ZwKueHtCN7pnjwKCxQz+T127gpIfR2pv2RRbqVtWESo8wiE2PEF1M4un/s9x5Z
VcdkoopYhWh3kzFZacG0N043KqdYD5EuMf4yYs2uwzhT7Colemg+4gRROgf6QwJr0gkGlPKhFnV9
mipX/Lz/e/aWrmAJyIvzs6h4XB8em1nzydH6DFJ2LXtvrGX8FqcHR5GeHOEfd55VjxYp3UpalYyI
bq7FgPiVW61tFqGVUoaW1/WXohVgrdOsl1AUGai2FsH6+NoF8voADgBuBPMAjGbXC0xN2ni+XjB0
1WfB2ZxFHxYzDsHJs/wgRb299xajxcDDmH2nE7zVeADS77V6kWVRNU9lmA2dPANYQ6ulYao/MODW
vb+0WxcKek9VVin2schtnsakMCixEUL9Faq4b9R6qzNzg9rDfSu3JwTqJI9cictBi3kL6RDF7JbM
tafRPE5WVHV5B1fWgMQO4i/hfVN7C2KWlcQMzqpb0vaphmyuNrQkImLXAL0xqTxR5o/uW1FH+rom
hAWqwuh/cAo5zdcnAs5R2oIynaMaSqqPeh/kF9eBd6onN3wo+Guhl2j1x6Fb/NcfEB5xqotEQ6rl
tElTmDz35gDl2IgXGCmXMRCXwRqWf+o1Ry2iLpaDs79zIImG1HSD6qAwdHC9UkSX4sEZsRf31QKE
qilRURbJU2B2y4NbMtN7sIG3V5zkgUiP/ivMjezhtcGyHeEXqoiQh7yLH1qGdiE5Xc1TnPXOM80q
+9nKRH4QtOwZZUYVH0ZmD8mYOsC/RRKysIjM53mOmJyvz2YhvLM3oHFluEJ745pJ8zFD2+wgsNi5
FYCD/8+o+vS/GdXNHowEAAg6oW58arrVf6EJNZ36sUw+3T+vu+sjTIfkn5txM5Q8FmU/yZbzijju
8qdhTMhm+JlWXzJz0aKh4ijVjffq6THyQAYRufLUoqF43WylDalQM6flHBUOUyp03ZZohpP8mRg0
oL7n+K93M9gjRENMQCXym11sxRogmlXPUe4t3YlQZzzbMFCeJi/3Dt7gHQdAaveLCJC+F2/R9d7F
sTZIhNPnaKB387LCt3DuY4shozzPDeMRLhztITb0+m1joXh+fzN3XBztPdUNowxDUWRzbgpzzkUX
rBPv3fR5QEnp/dzZ+Zf7RnYOJzrKTB7Dz0SssS2HEDUZNRquUyRSS9EriuyB572NimzpDvKSncPJ
sB89S+XYoCHYhDNBVhRLE+A9/ZrufF/IlYqkXj9XDv2+ss2H/2iVLA+M7qwP0gNKeMqPGjy41xu4
6NpKaSabIjeYgzCtSz2Ca314zL1pCO9/SrUf148Fk9yMiTOgTvkFpoVrU64zxEYwMe7Picx+aADh
TjYjUp+o4lVRTuH/oLK0aw/UJkgcwEdUP67tLSAu2qknHrIXx3+uyjl7m5ZJy7zxnFR/doGoDgze
HkgWSG9W8bSRNG87ToOfdtNsrDIyejRSkk6OL9kwjwcv0Y4VmOcUwEhRAkGRcb2sNF0Ly+w0EXFg
GW0GBvGMPlF94JR3Ph5FG0YZgeJwKrcFo1VagzB4VSOZWpNFRD3Jh3hKim9aL7KX1ejjgyrAzrLU
mJRiiqA+xTt7vazGmZqMpq6IgsbWH1pPauf0eMj+9o4RttKIgJZc2dkilVffLLrAXUU0OkP2IenH
+FnrlwzPPBmUk4X3AWqT/mDH9r4lDBSEKZA5qdTyemlZpgniFUeAaar8P+H9LU9JPs+P6QLtdi7n
I+qb2ztNBkbdUZF0Mh6whWoOQcfMV1tJdKAqhHLSrHvubQ4M1dsjGO/OrtFfAdlEvY1RzO308CLy
YB3GmiNfy+65yy3joUhJSe57jp0FcYuBg3GJqSFuH7TVybXeN1jQHJflBzPvx3NuN6gLpkfkqreW
wIuAt2agHpiMvfUZNKtSb8wbYhFf79/bg+58CapqNRlO7IL0YFm/xsavPSLWfu0SRMm44M3rCd2W
zBDNmyORpY2EC7xWEP01870QXgvSq5Uuy6NIqkU+OMQ0sP8smQODVJ3rpLCt7pRhjDLxX+OqOcOp
CMbm6zQty1+aP2RfltSWfxG3BgD1OpjQHhdKzFZYTqa1Rvc36PZaMQNIgQGqDMWZsUWJSAYbCivJ
xihLqNeE6Vw1XwvaRgljcr4VQrLOEFYwHdyrW+oDQnKqQwwVQNDKkd88XgEed6jSdowkA17f5njV
YD2WzmqcWyGW8SETk3uxlcbupZ8YPneX2Pqv5vWtG65FagcHLuz2nkO7Te6oIBxwrG/1uuc0KYeJ
DgPc40P2MpApn5ekRL9KFuNLkXnJwXuzZ4+eNKgRWuOcWXU5fwucbaTeCyMfCb4qxzxVcOOeg47Z
2xTsZCjQzzp4E24vO2Vu9MjJSnAwNw/qIGmrlA1xZeZlHViHnhtYF0fR8p4V5Srp2NJzx1VfrwoB
UGDagDEjWefBQ4ME7oWWVH9wYm8vuqIlUqSGPNjEI5vgQK690STIy0aJ6Wdn6m79RzvuilDnDr4a
HaJMEaMyDE4jeIshyBfA7GXQEf4jLxY6azX9qDzEWAnJ50c3bpL/3L+Me0uDpgL6JfguFTP69Qds
4V5jkom4uLVn/9RDSp6HZt3AX2a55V+vt6UCEY4fxXtKNte2Bq0VHBjIqpbBTl94/eIzxafirdSW
+khlasfJcCCIVZV2E4HCZl39PNd4goTkTRf6ozYHXgjbXRO2gJCeusWZTyZp+vn+AtUCrl00ZCbE
xihy8C4ALL9eYGx0czDqykXPnQCsmKWfq2ISSkzA/7zAGPbUxtK7DIs0vt+3rP7lrWWYm8EVAfSj
6bs5oXOQBOtaso2io6gK2xrUI/j/yf/zvp2940J0DFeXGkmDLO96hX7peQKKLtKOlQpxRR8xLFu/
RS+2nQ8+5p7DgmgIO7yt5KYbUzQQlklbYqjNuHxhDqvcpc2hL8j9/sUtJvnH/ZXt7B2hJDwxKtqz
wA9er2ydiwytWJWc1o6BTigITZEFbRfKdTUelxE94jQVQSit9YhobeesqsCLtINrz4o3IR/oDMOs
+oI4IlkL5iStEmmCDKyAZY7ad1qEdTh77fxwf8E7W3lldfN9rTJZ1nWi0GBB/oNMYbm8GEkyn9pA
HBG67C9QlZ8VZSjH5vrbsmit0xec2qwn2WW23QUoS0NNQ/AGo5k+vfiFcaRvof7RzZVQTQXIihXx
trPFSXpxM0PEYcACWOgQRCd98i6e1tfjsXlS6USqiIoMYUtJWs6TDoFsxjMXJN/HMvc+lasXX3pL
mEdjp78mB7cror5HsZsACkFE9Zl/e8IhLojXsQEh4w5+9d5JS/Ekk9gGOpw174x51v4el36MzMEb
nuGDbj5ZUzGuJ5xD8Wl1HDz7WLoOAhvu30lqxycijeG/9FqpvpbOgjRcIo66jXu3ikk6UjQa34h8
bSqhcTKtTdnycprpqgimoAYve8CVDSCjCB7n5pyIej3T19cOHtLbM0eJGZeo447pfGzP3OSOzlh4
HjRWepstYecX7Ue91rsppGCffTDWxTeeBOM+yYHh23tFOUYne6MkihLEFsUgpQVkZKH4Oy6ue1nH
Lnghuy/DVcbxq10kptQcH6TOdJG2hNXuqMfuPOOz8kWrmeH1ZBtp/eS+d7SmG8JisI5oi3YXp/JE
wCGAY7Y05LrW9VC2CJ7V0ZmiLAvcS4WMRpiZvfF43z/dHh0WR18V5h4g5RyezWmPhZnb8CBF1ejZ
l9Fci38KrfbfI9g7nFvJsJ8zMgiq68URRP/25cEynormHMUTaifXlq3E6jo34E4v7TqfgmKO3zQV
L10aT5Ac1EXbf76/1F2DiC3RuqbiBWT12iCha7cEmYqVfa978RjhC8smb05VP5uXNAMcfN+eesuu
HYkPlygdLJoUKoPdfNrENhB6afHHFTLoz1lvTc+BAQPPgvJTBD9T+bkBzPHQyHYN7bX/+Wrrtqfq
6RY/gA7JJpFNzLIT9ATJ/1ybvnKSUbQNrcrHhwX9eCqY77gwYla/zTMxng2zO0Kt7Rziqx+wfW+n
TjOqyRujsaOJR3sEDMlYyTeDMx8NOt0+QgQVtK74vQBa6T5f7+xsFF5QBbWI0LseIugg7ZPuQ9x6
/4vuLQhvx4WkkghX7PbATpPjtrITUefSso8XHM0SC5Tg8+DVAhoUIaii05ogXFFk69cLyvjD1rCF
iPQCydTYsIuwnuApbJdKP6XaIYvU3tIYJSRwYGXEfJuwTNb93DqtLiKnSOpHX8ORpmOzvm1Bap7u
f0Vj5xqqmhvcHPQBEaXangtLdUF7U4D5Y2SZ6IsedlgsmvcnLa1gDdECdi6oLi/1w2Iy5n9O4d55
74vUqei0CRiGQEsY4kyFuflcLLH7xmuyPIWCwFmOaJ93v4tScISEz6JGrv78t1iAvhvVoHIUkZmN
/aOQ0FPNffolS8rgwDntFE6IE5EKg2AATCCl6mtTs/SToDP4LHrTDpd+aBCp0yjptn3enrs+/Zwz
L/WAls3M3dX9kx+s4zMjW/3B/uxsD7+DIIJ6GwnB9u3pFsZwBUR1USPKAJXVbHVCiNvcE6mtxbxi
4r062eGdc/nAZAOErtuuaooaXFvlyRTNaSaePF9Sr5SSopsTawdr2/HIDA6AP8ddkDdu2x161QDK
WyYZ1a6FEgEzYk9rXuURUiNjxGghEJlRl4/dmq6RVWVHyMud00Sdm2octlVWtzn5wmWUNmt8ui1Z
oj/7pfVnhfjOf2R/eMl2HCLpHCBIbhmV4C0cu4OipdazGBrnurXOYizaL2vcZQekALvrAWhOkRn9
JDrC10fW6Uo7JTeVESxS63O+TtM5LTODoqnWHuzcTphCrQYqDOZdAHlvY7DOC+qKDoyMHDetvop1
qJ/LOLA+GWZhhrJFmqrOjDmsRvv1VSlA3pRSqEsZQO2CjQvwNE4UiHMZVWVnRIzcEOt2TX5e0tE6
CBh2fYBi86MXB5wHz3/9QSE3hm/JofPXj0F30Y0qeajqvDnPRfp5bJzig3TM8Q2+qIqkuxahCPzm
QZAbHXztPR9AWM2AObPKYCU3vsgQvt/5TTlFzQI7XliuA/0m3Sjnb2ltA5hOF6jS7z8LO4kEaGjm
h5mipLdrbe6GvZhuueY0dYNuzOj4SwthKtd78RdkdmYUyE5aDF/UfaN710RtLI1w6FZJnK+/98Io
oTAdwfcmfwpLd9Y+WUuTf7hvZe+aEFmrA0QoxiT5tRUvtzLH7lHBs8bEOcexbMJ1Kbp3s9kcTZjv
fkXODc8IhSOADdemgmTJBcpeMkLhGAJFI2bENhOyOcMF+c84V/JrqdtHJYC99fFegaTgxPi8XddG
7cpwhNs0UwQxx8yhFEMT6cI134nSOXqQ9xZIoVvndKouw7ZvV/ZrbE7pgssxZOo/uc6YZZ86GKSd
r9asXqmkgS3XMafyqDO0dydAn1IWwKXxemxizGldbHuEaCFqdfjpE4L4qJWDuIjMmM5gCo8YOo7s
beL32Ihnq82xl7VjHumdTM9l1zcXfQn8SyKtI1axvV10UJZXnXKQvVvyCsUnJMXSyEgDw/YNyT0U
skVsizOq4NlBl+TI1uaYWjPj/4UJDAAIinmeFid4rhfqYc2SHmH0d01RLKa1DEkVLcTrw5mMVgdD
JAAAq62cr6MYs1MqK/0MIvb1M3x0eEFs0HZTOfW2JFHIQJsak7PZaH3wALud/2D2oAACrsflvkvZ
c1zw4SCQqLBvNBauV8UD5NeOKWXEIJVtnGu+p1RTCEdeee8Qkg1w2qFnAny9cV1pkVFqt32CUtvN
Ptpa6dJVcPLn1rOTARbh9eh+722XEm5lFpLclYGn64X5iMRDWJMAmCVCu+iusC9djR5bPAvzoPKx
a0rhGxBs3RkUobOb1OYaE+jqS30uEA39wsEQ1ASc/MDU3naBzqVFQpGUzHHzGfvYN9EAzmQUxHJ4
qsntPmvaoVrB7oLAkrs8o3R9t2AlGLpWP4VGKGqYonjI3QoBLFeKJsyatjh40/b8MCiz/9na7NNo
NZafewAYYBsoHxhl8l88bfZ/jiWDnZqeelHOaNm/OPX062BZAF5OvVMFib9lY2Xejp3IcVGUNpp/
KqNngisZ/fggKtj9jr/GcNVgM3CbazNOWeainjj0TDjn+ZNRJvZzmgxD/6AXYEzv3+RdY8xhKayG
wiBvnpUeiFeTLC05gRzsOLRaJ31exl4j1TPw8uG/sAYgAH5KOIqQ5L5emgGBlS6L/BcMpXnnxhPq
ILP1nJSH3F176+LbIasD5kmNBFxbio3cMzRm7MAOlUmkr3H/hCTI11Q22gHseC81IPcghSRLh4N8
E364a9e7dcYXbJG6+qbNMAt4jVko5uvsLMdRD+tZK0/rXH67/zH3KhnINMJCDX+LUh7dXILEDbSi
msiy4NFeX9wJke/GWZqHXEgY3oXmPJSVPX/oWpl9hz8pfukhR1xPsHUX5yZthgc3T6wfeiwq903p
pvU/wpLLf+//yN19UL0BfDhUIdvDDP94mxsB71+gT87nPJ1A15Za8ncg8yP1kr3Hgh4NKAsAk6oX
cb3lTs1gaufxKNVxAEEt/uHiDgsM/ybYB1S9joaq95amoC1EuiATgJxe2xtrI+MpmXnaiwU2sdrN
v9mKA70Z/X+TBDJRSAtN5Z5QXl6b4uqmtCpZmtvlSDIgA9V/g1JbuqesRU7kX/gE9VT40AEx3rVN
vxolMMgUBqGfkcePkBCMj7WZWSeEDdPz/eOxt2eg4FTeBWoFvOn1wqT00sSeqBJL1cBPTDSs59qm
jlYlBcLagSx/3De4t2lUNqkaANciYdj4O2l3o29luYC9zNaektKEELqW6colHeODR2rv2YV6DpYD
CgcqNbleHMm81yw2thppy09F4Y5aRDoovYP92rGjOq6MjjHCSE9q8y555rDUFWS1kTNZ6ZNTLd25
jLvqj/tfbtcKmABgOORZN51WJnoqifAwtchqGJqLbFLzKcnMKXj4/7OzOetUcEAm8gRGQLPmcPHn
FuhWmh30727lIkAAQIP264zT0N3mG44dZNJACDZqTStdnt2ymY2waUvckuzK4rs+Zs3PaWl68Wg1
pUEyIlKm7W1QJT/RtTKts744w5OhJ1oaVfScRVhnpYd7M73xR18bhhbqVpp9HrO6NKO4rSku9AaE
pu9kX9TKDS6WDGVcW+tJMEdbUGbI7Sd/IJU4902xfumXsj8iid65cGrcD5YYEhKqZpsSz+ROQMds
pHwT34c2oMqWz5bbyEe7yWto+pej+aa9U0M4yLn5BSffdhKKuLaDFj6ICHLcvAqnSe9Db2zbo/R4
JyCkNMdkLaE0BbFt5cEcuiqXrU63p+8ZRDNB/ROt6VHTVsbD/+PszHrbRtI1/IsIcF9uSUryHttx
HCc3RLrTXdxZZHH/9fMwF+dEsmAhDcw0BkhPSsXavuVd1q5Gw4+06MJWPXOZbKwKGtAUIMnvTl6A
lc7iavV8TB1Nj6spn4tnxXgh/AD7z0N4yuHB1vhBEYEo9PguGUqqKrhg92zXwqEAVhVfLfrCF2KZ
c6u1tQA2Xc6Nzbftnt8iXKmZo6mJmqZdq2tvIEunPJyojscfH/FzhcYtbKF1v+l584gej+MEfWEr
0+9RoM4GPXb9WTyOJa7mUV1n7t+tmuDCtJ0S0/3U1f1nzNuXv3LX1YydbRT4nHz8e86tI+EbZR3c
juAhnBwKEIsyBzbKlWNRu1qFYV6BiP23NvpL4OhzI6EHB3hr41bAkTueeDvps56sOKT7VMS+jQbd
LiRmizlMMBq9EGyfOxLbWpJDUBqDXXw8VjGLolSWpmJDaZ5xbwrPA8w45loT2UjbFs9BrvlliPjf
/NfH3/PcJUMJlVuGjgqPxUlguqiyUwYut3Hq6FiNLH2J5Q7+PJ+MQLgRzPTlPywgDVFIth7NUejy
x1NNHc23NW0kjCjNItQ8zUNaGWV/6Zrywt49OzcCzI3ATzXuVHShxPPaLianj5ve7q+xcXKjxEnH
w+jK4drZNJA//pZndwxAXpTgQA7Q6jieWkdVmMiWO8ZWY3KbNpqFhU5g3FipcanJcW5qNJg3c3SK
SMBpjoca0SrqR5QDoBAr5zCMSx6l0sv2nkr6V43xL8Qtv87VCUIBRi+1gq1kQES5/aDfrhuivwmV
U1gQFU2eqBoHPwj7eb6Vc72KcKrU/KVe7eVvS2t5WGncps+uVdSXDsq5T/z7zzg5lNTnlC2ow8cj
nwVlfIib6AU7qKGk4j+8GFx3IF1+ySacYkDS1BqxxYFDg2DbEGV2bYDizNW+7WZ79/HGOXeXIwW8
nb/N+Ov0pTf0KUcjjQw4XbQiKkxzuqP0qr99PMqvG+t0DTEBpipCQWVDRJ2soW93atbmARZs47m7
fDKWvZX5bQzqH6qx6093jpU3d2kNPq+pZvvaKkR/gGjaVSHlr7nfd8XgwWmg6HIA+9281InjXPfk
zxfi8V/o93e/1dnk5VH/ZKOfvNcmKoo1cmMD1LKu/6cQ3nhQa23o9Ht6G0KtwjO5Kjw1Hkyz6F7A
5wdvqW0Ve7x58x+ZtIwKf0pfybiTU31hvc7tQpqYpJMGy0VSefwha4lukEENHGhq52VROyX+FZhN
57uCbnvhUjlTs2AAQEh0FJB/OJVTb6hpKpEsHDzPIkGeK7Er8CqJ1gxoDoJJP3v42Vdyzi7dnmcm
Cd0JWDECBRDj3p34rllXAjgKumMnml3fzhx0Jyeoiw1r9osLN8yZeaIcDd2bG4a27SkX1UbvdRp9
uEh54tuhOyCuXtuTF06trO+B/Zr7rNC/mfOkLqQXZ+e5SbxRh+e1P8XqeKqBP1pCT6JMOYE0capd
i7TlQR/9SxIM525RqvAbhprkDIHz7bf8dovWMJcWy2g56LWVXbXLYIa1J4cwyLE61nrfi4xETU9C
44rRpgzrAWv5Y1snRqaFCesX8TcSiNObPAEBlfa0vjCjk7er37d3Jp3rsB4utvvOz5eUDcTGZktx
6sPr+XkLKp8y7Lga2ienFs4zHDD/JphwT9HTrgjXdfHiCin50LMWb+fnyaUn40xsRVT1f7/hFPHq
Q+AgHUFOXpqqe5t1mtIuniOf0Tuob6Y5C55UXhV/ngMQm9Kc5tyQ55yeWpUEqVZVwEdGNU4hihvm
bULYemGUM1HARm2gZUUxYfNwOd5OApFWAMSMYuDq8CLSvMmj1u69h3Va9F2SUqm5cBudeang/m5t
VWpbW7//eERdz9SQKJ2PaafLGlZBpzehmQb2Px+/VecO5e/jnMQ3UAZTDJWpRdIBkftprpJdK0He
TNXUXlABOzslE5QPZiYkh6cBaWmIVejOwHlAFTHOsVCI4FxfqkCe24Xor6Iuw1bEZOSkwORaqFfK
nKUabMJ8YSZb7GvPu2Hp2jjlrr2qFvcSGevsV0TJZ9M445+nbR7fbVDrHH5VdJv6Rl8QtO4drMgw
UUgvXN9nt+JWOAD3jHjlaX5trMAm+p6+ldughV7jpmyEq8/9BuGujEWt1Of/sEM2iSILPgqA/5Od
OPnoSIuZmMlqrQpl2dGO8mruny3sM6//y1DEZyQsQJBPKVnGsvrasvXkDIX9XbosTdz6ub/zGusS
cfvcimFghdI6/6VUvb2Svz0QdoeSvKFtl1XbtK9Du4rvWHo4d1NtJC8fz+rcvt8i+Y0jjkDJ6YNL
Ht97w7S1k/Tcf4FCXb5qaBdc2BdnJ0QZjKwWcTjy9uMJ9boG1aTnxaOKp+1x92jDqejk1VTryYW7
6dwWhF0CihmtB/QbT3aEwKVkNnweclkOYo/WunZVdnnxslpDt0emK7lwcZw70sAEmNSmYcNnPJ5a
BxVd4FZAgmDPbSwHPfiUinkOfaoeuyy1Urx61+Svj1ft3PdkvaiGgkIiYjmJi91ck3LGIyUWVeG/
QPOfMAgf5G0yoaj+8VDnIrLfhjrNSsidi7aQlFp0P63mfZZm2kPZeJoM3SkNIq93qvvZq4FHct0F
8ceDn1tM3k2kTIkdKJmf7JtV5pktNXDam3fQPdnmp9Lp9Fg3l/U+M9NLPuznDgOgLlgGW6UHfPvx
Wpq4JaIKOwELt3XIQrYz7zWl/7msEyZrpHcbt4yb8jT865OR0H3S+ngQqXFt+BJTm+KirNO5fcl+
3KTpKEMAJTueS5qg4YT3F/tyHRYwOsuyy0tKxn3nmHursHD1SJGm/ni9zn5AgGt0SoA9AZo9HrQw
KzMXijIh0L3iIHtsKKCEXGqunRuFK5htT0kS1MfJrkgQALHcrKSxMVcSGAH+MkufVLuP53LujBGu
olkC+pxUedubv13C8woH1xnZ+DkanV+zvJ5DSD2LCL3C/S8B1UZTgynKy2K8A8Yivl8OLgUNT/rO
PneaCmaNf4n1de40EYtyM1rQmAlAjme0ubrn6aBDENL6HqV1ewsEnOogq6K69rxGXDi956rGRAEg
ZjawAmOevGO083SAFzAosU0Go5mtwaHUMvfO1tZ0NyXA+K1VOvt2zbWwL9watzo7OazmcslL/tzM
6TRv9h5IxNFCOp55P42TWXrTFNNWGn5adplHFVAX3M+woTBEbn/7872DntnmJILDMXyA4/FmD4uN
oWe82uybK89Om51ry+7raC3TBUz1ucNAZ3SDTqCg8N5FPUsWP5jgtaVzF+xFoIovEyaqhz+fECJU
RFkIBxJInkzIKMvUMmaoUDIxtbA2chEvmk/0qgX/gcsGNQcuGztnEz85uUOabkpB3qHvlbt9EuZO
0oStkYwv5TItF7onZ+5IWgj0zYHtION5WnBXhaI8FmxSYqnj7q1c1eFSymmPSloHncHzI9qyl2QK
zzyom7Un6ROq/ZstwfHeGJMhK32jnxBf0PLvZu5bV003DpGluuLfxepWmKLZU5AM1oWdcuZCo60H
0pDuNqn/aSddAn+gmwc/cNQyc0/n/qcaO+dKz8WF6OTdlqRYtJEfN7aOvVH1jmfojpimZ1lK0S0t
VbQogAINTdfnj7fkuzO9jcLrxsIBTaIZdDxKWrQ11fuSUcZhunFB1jzUWIXsCQ6f01H7Y43zbTgE
GeCgs19I346HE6U1daOkvtakvn/Q9KGLtdHOMWc1rD89bDQOCQ0QoeIC4U04DUMWOphJ08u4Debh
xg6qNVZLXt2itnUpMN/+qqMCK0MR+9OoRJh385I5npXei8qrhGyBOUybl4R0Qq9zi/1Sa8FVAsI3
RL2lvZYUv8MpmP9Yy28bnpwQEVTIZBQYj4evkPdqMgX4p0LwaEelrH2W1cYtJRSLu7ql8dUtl4KU
d+dgG5Rm6Ybf5yk4nbPUO2zFKtHGm99RpGCk7xsNb08rS8T+4z16dihybgBtFMLZPsfzc1eeXOVY
MvZWbz2o3ORucQnWZectFx7bd3cZsyJ4QGuSUvlmynM81OZf5QLukLEeiK1lbyXqm5nWwxwKaWtP
jdU7T9Ay0i8fz/DMWQd0tOEFtiwSZOzxsC0/pZuEIePZaJArWEaiC9H0/+E7btMi2eH5Bi59PMqE
NS+pL/ukHvv6YDmaGfuZb4T9JILdf5jQhhHgCqNEempqKxZPC+yECZm6J5+tikNKNc1Fbujjcc5t
DepNYDh57NBNP51ST6k7LW2JwFdW7fw2/3ceAoApY3Cpr3RupI2ch2gfE6KWf/zx0BkONMokTewa
q3/lA1oJ2zzQ78bckX/6xLAJ6V+xRuAeNtDo8VCCTaJNHpURR2YTVs6TfvDXmbdU2eX1x9/vzPVP
QwTCO5sCjswp05ItkI2ImNexaNyhDdVS6vm9SYx3XdDCzCLp+fLbnw9JcwDE1yYB/K4/j0GclTFB
PFDVlO2gj9phruY1NPDOPtS+f6lJfu5I/z7eSaQwlwmLOWIP6gyGHTWy16J8Npdrf0gs9BrS9CDb
4pLS0bZEpy8CpQw2v8GL986mpOa5dpTe1rGp1fWOmrgelVRUbrty7RA6NeWdQJEismbXvHDy3k8X
HulmH0L6CAveO5mulzmdKztusBqpsetSrFY89XA+RlH2n/Viaq89k6Py8Zq+PxwbeZUSAykyPLpT
8bvABLjSjgg08E+LPkSt3czkEaGJQsQfX2LsVv5DOQORJYY7PhxDQ2TGXqbRWs7OqxrnJZydpPpc
dZ68cDh+idwfryJCoHBL6NsBsoCKfDxW7riltjIzEJlrn2E1ofw8rLWm+FbOdQMjEKPgqFWV6KNh
NtQ9cHMe2wLqmclbJbJvblIgquDbQGMvXHzvXwySasJCLgqoL/7pwW3Hpq0K2+UzaFb+Oac4F+lY
rXz5eF3fXw90msBGIGxNiQBNqeMPgF9kX6Y+gU2um7DFM80J6R4HL0Mh38yp9y+0D89NigHJ06kU
AJvettlvxYJ1cTu7pcIZ+25v7zso4O0nvMndS9qG56a1EWjheiJi8q66SX27Xtk4LeTjFuGxPi2L
EJypCOtAiQc1aJcq+u/1DWHxkMSj0Q02iK17smuRddIpubFr/TwV17OYmwe7WZorl+21W2xHK0Jz
NrV72CP2i7cksAgR01L3yRAM3wo3UHFSBM3XvPbdW9UL/7ZXufuvXTXOF9mmNm66uXgupZHRvmov
gnHe32b8egx0t+IsMg+nDBAvIWW27KyDh9vXXqgFhf7UrmZ5Y2G++RB4vX5XO4v1thhacCG5PLdU
ABc2dBrBHzKvx1tiQX9r9keL0Lq3/x1mETwEa1vvMt9+7cD/XqoqnhsOyBH0WzqOG4D5eDirzoJE
7zIVLzgV/aw1Z74acMFAC8Lyw6GyLxV3zlycv0TNPG5NgpjTkn5Wu3bdj1qHUIc5PqR9Z4RUT+1r
6U+XRIfPPAwMtWV5ZADkXieHS7fTXi8wy4mV043r3m8Huat1coQbATj8prSUHyuRZRcq+2f2DvAa
qpjcotQ0T7swxkTFgW6tivNSJF+UDVPvAFFPzbeOtfiS+qkqvmVd3h8MCUJw//EFtq3XyQ1OhEmN
eGsA8S6cFDlrlZS+aswu1qdheMsHGzF1v5rvOmNKUVwbrFc0CWo8Iswpe17q4tL452YPbwFoHmVW
emvbfvvtRgvUmkC8ViruxFK8Sfw2Qi/N0uvW00TkZ/n6sshhupKNd6njcGZnba7rpKN8el7mk5QC
AqFj9POgYulrXty6k3g0dZHeAlkonz7+yGeHohpDE3urUJ5CeHqY0fRNGiRgahyMq1XY4QB8L6oy
MN4fD3XmfFLr2fRm/K0ketoabQYDjj7qG/GgY0dzWLVu6nmRHSCeRr9UO2WmlxLdj4cEQHW8hH5u
4caExCfOyR7dUddPMrJBx9WibNWWu1E585/ydFHK+/9JgkY4HrH13CXXtKQDrL6usXA7ukL9st45
hXXpUjg7ue1s0vX9pXx1PNSkKSNL7AKh1mK0vmbBUN6to9Swpl4yEFJl4D5+vIDnDgTGIhSzSUK5
iU7mJlNX6muGiGlqDlmYNHVzHYzZP5mZdY9QoJcbTznBAyoIl9g9Z2ILShUgSTd/DrpTJ3ExGgdK
WVnXxclQuFAKqy5CXOvPs0RYaVRgNjTQ1ko/uWSXthoslzQ7Frr80dTlem8ZRgJdc+l3H3/IM4cO
9z5apVS4kOc4LYAqJZtVjKRRboLDJNp8bTxNeEUge3sJ9XPmEiX6YVr08qAkn/bs7cUwFajKKu4s
a1DRbOTtbTdA/0MYSFM3Pkpar+k41Te1XRd3+QDA7uO5vsc+bS0qxqfARUbM4T/epqvvjV69YRP4
y2csfaef40gVr9Ua+9BZFGqM1PV3gvgnrHs3OBCtXzIyPHNSoFOSshKE8BveyYrl+jL3GdbtdjWV
eze3p09TGwBPnndZFZRXH8/4zG79VbWEbM5RARt5PGHk0NWcFEwY8Yr0tmzc9Ms4qOzCKGcOI6P8
KjrpDon2yRtRDkbqEXIwJyyEv4164YaBVbX3gSflbYHxwTMxiyTqWy/dO+e2FCEdfHMuA6SvTsO6
2V/SqdMpAgjDuUo76cd1TitJZPl0pTKl0VMzzHherWbv+XP5+vHnPbeYUI1pZm39NAqYx5/XzIsy
kTY1gdywVq4c760lrNijZPuvrqXmhVzt3FGl3cN9B1iRMPZkMUHy2GmdcSmsbJs5bFStbsy6yB5W
qv4Xjsr7JaXrzih0XEzirlNybOMHXT62yLEFU7I8pa6TRBVWGiGoPeeAdLuMRZbAgEr4IR9/U+P9
NLeMirTeRiwI3OnJmraJUEMqpIo9R2D0V6ROtjMHreOixQe8DPXFtK+8dXJ2njb67U73luKgxjop
9kWT2qHet10eam5loRCowfkZ7an/ceFHbt/6OCAE90uBAiN0KoaER8cr77sib7IJIdFuFsutuW4v
0VA04dDPNQJYfn+3us+09ONA2FMa6rPrXGVW98cQNhIMcDxIHG0cdFohxz8DaQlXCjEgf9VY7nWv
jd+EwsprGe1ybyCDusuT9VKt9P2mh6q9sUU2fSqIONuf/xaLitVsMpEoWE440uQ7bZ1HIyzR0dQP
oNdRhAz6bskPH3/w95uC2NemTQesh67Zaf4GqMyzyoFUe8CBJKL5KKJ5dJNPKi+dC9WDX4iF47X1
SE5trkseYDohJ2s7LByJoEKKKtF6GyejNqnWUCVWYIaGTKebPkOV/IA/ZNuE1gQWJhprd/5r7bTR
2gVWjriLvjr+vT90XRVp3jB+m8wOZwrNX/xX1HDlssd8WPShqnX1qRlLPP0+/lzv14i1cfhgCEls
nc2TKAVkb5OUOZtyyEs9sifXi0BFaf+KJi2hS47Vy8fjnVkeshNCCIpc1F1OszOck/nrvaKLvdwW
LnqYMnhakTx86ZyJz3ZhsPeXE6A1ckF6OFy8/I/jHSiLPHeWzsPlvNSb9r4wrcT5NhUT/vVIaFT+
A6gXZwo1/Hj7WCs1nCedasiTvUffPN+X0yZUvXSl/GrSP1Rh07hmGvp6k96LKqNCPoxpQrlEWx+s
oRqxXwhk8KWVsLhD6miYMCST7z3ma52+rMMqzVD3EKDfJ7mTfvISf7ibfE0XcdMQD4VtmdJGLkoL
uUQQhKrZgTJycC9OwPZFkzY4Du7l2P5djTC/lmiW05Lt17TOsXuEQCtuqqIcrLBoEC+PgnLW4YSh
Bxfc4u8icsyys3zc91rrD7cjEV761oH3xLnA7IWJ9mCA9q0l9OTRmgtDXqFShidGbZSdR1HM9b+v
EhGkP86vAEFQagFtTbWK/sPxCgEwNVPTpW4tvCwIBb7skTOKCvnkINiVS+rtLmwJ/r7jIwsDCSXh
X4CIjbJwPB6GKa6hgHcDGC7TN2W3ctcjvPRYTyjLfzzU+6NFbkqOio4SCQAZ8fFQ+ACIFpJnG5tT
Wx0S30hvvQU/TnLH5RbayaUE/FeP63huNPLYVVx820tzWtux+sUC+wSCd0kc3EwXs1u/mvmQDYeC
/8NdbVnJXwolXhETwSbisVwau4oaCjNr5LlJkHxp/Hn6wlOdNWFB9ze5tbvO+NnItmtDHpf269Db
+WM2N9RR0kys/gOSzyT67Sim60rLkY8j2zLnqCvcVg97MwtSVO0C59VTlnhz8Nl+aY2uTkLHrRy5
q0Q5i3Adcue1S6uhiQDFyL9ra6o+63mtfetHEHJoSkz+a0r9sQq7TKhrOrflGmf10D2JXNP/AWuO
jLcMknwNvaUmYN9W46s52MMrwm/uTakK859lxLIkdu01+4v4rpM7Y8bjJZQl1r2f1tSv6I7krfeU
jqV6xaJopY6uJaqKpIJaflsVhv9lhWAnHmqV6k5YsU/l53VIp/TRSyy7R+BA5WsZm0KvncekQkc8
Cgi7OHjoBdyUfjC/Wn3q9JFmteOb1lWZgpnVZcu+4QigwYl8ELoMWFUW8QCYrKKqkRRPZbHZTttG
MjxM6DTp4VCjXhcaIzXSfUNt4mXQctLXGt+QPnITe8nDAdrP7ToEzfQ4zKu2E4Iu2IX9fXqVb8Lp
RLJ0yTm7kDRO9vfEMQMNDOhrdjt5Y/RBeQczJPeibuEPLgy23QO/7+1tMI+nluAF6gvQyOPD1Pfw
JZbBMTBA1ctoLgdv7yfDJZDPO+jb1tnYfPt4mbYCnmMdD0P73W5h8+mRkdeptqt9Md9SaUp2juDe
DTszmD8nwhlu3bFViOeWvj2Fpa9reWTURnsJ2Yq36zbi8cQJ23BK4WtuGuGn2EwUBM1sXjz8J2rC
uhdvKLURvJgTdOiUu5nzdRJ43NrK3qiARouMgpicer1CSSVH4rRu5x4oganh9y77Tr7OWL9b4KWm
FBCFqKc0NoOu8EIlhy6/SrBtoLIle92MAJT0yZN08sLaNcqs0jCZs8TYFZWL64aCcLEz0mR47EYl
+LfLdLtyglKF/uQ3Yg9QcR0j7CSXOhyc0ft30rO2PgTWmJW7XAuMJ24Kr96V/Rx86kw1f68SYa9h
myVOdmgb0b85mZSP/tAGP0Zb44inieKjT8JVc5S6jf2jlSOgzqxVw0NSwqgPhbKM4aUbi/UlMaX2
rWiE++AhKqbDSuvEFBmOQLS0rWRxpwUBMnRFWeMPbrdmc5un6Tze2frgvzVday840nTVtUpXJaJi
TVt9r3f+/I3GX3+9dHMOIKRIjJfB9nsn1IYGqcdCNJ9oIjV5PIsVe7jW94skHAa/sSJhevk9VHB2
F8205QUyvHeDdQDhHfrS9FCqJhn8ENMkHB16CC3DgdQKBc6iXNZbUVY1kHEMUSIPzZ3vnAd+oQkY
4GbQB0fAp62wHZKl1kz7VtgLxDR/zj+78GOMeCyclpwsxbYx7LyukHEyVumjqIlange/7b6nuY4a
tMCR8AsdvtoP58ScvtVITWrAIef6p66r1b1qkC5eo0Kr/Lc5E51GxKNEEQF/cN4o1i6fx7L3H1If
H9ho0frg75Uf/3nuJAYOaHC43/rGyKtI1+zgiz6vSbpTbprIeKlXwwM2lJjI9GaWxM9gEkkfLV4i
Pg1GnZrR3MMiCnEuFjmYHGvOwspdAvXaVL76OWqlvuxAxMsH8GU0HazMcO6qtTWLOBjaygq7FvIv
wERN1+JANfm+qzT0ojq0IKw9vUXvZ92Xyz8k8R5/dWsOVn9d+g7k7LU0hn9JKupul/rz+sWBtbJ8
8SyBhSlm7JqKsrqbtLtp6Zw28lI/z+Mx89wn9FuyzwNsSOfWKfh6IfnzRpvrVIYMae1m1YFzJJ47
a/TxE6u7tc95E/vxDm3mKrhxhN1M0ZjN7rzbuHZpOPV5We/q1uWXp/UyWte1mus37HDVHLaepx3S
vMdBAJ2a9K9srpOHZvLbEusjqb85wFq9sLIs8TRMuC1DdjDtmANBWqhNjnq0Nac0IzddrH/GrvT6
0B5g6oQzai0PZup3bNFiLD8LqMjmAaGp8rYYE9+584wEYKRYbKlf45RhO1GeF5mTh6L2ajNysJi9
s4IW8yVtNjmvc5E/18lWXpuLdX5JcFBLAPUKV4ZVUkxjFMzgrmbLlC1xiGFjkNPAKXtwSYjEVTJm
8hOsfPeHrCevC/sVO5doc6vq9mjZDGNodWyqGzu3ikeh2YKw3Bqk91UVwjxUU0YS5YjKitLMFcOn
ITHL7MnE4LeNVN41JdK0tHBDUiPDj7V+nJ89y+z8GAUav0fSVc6fPRoPddRbaQIoR/hlE7qYmo+h
MedZude6OoXQ5CfpeqvsqStvqtXO/9YS0tbrMhfNssPwJ9X3rY9+aQSQ2QvihE+2hv48C9yiFm16
xv90Y+7aWfGANjlIEhNNm/YGyqkrs0OeyCYNG7EG1f0oXPEvnQrP2wHkX6y9Zg8IC3jlov+YJ7q6
IYomkxN3RmH9JOMmFmqW3DqsA2XHaBMyfESRpEqiViY9mBxv8oB4m3lJpdF2ev1G05pAcBRXa4ry
FZrOvcm2k/ypHzzL1PQ+jZ5hfxdZMGVXq5ST+wgdeCj3bROk1b4uW/1pKZx12bQr60/elLImuAOl
2KRk5cq2Nkt5nZtO9UPf5GUiHEqHJ3us/PSAm2093yzjXA+h1lTG61p1PVezOac3IxKfDv0Ks3mj
ZmePiEvV02uxIG4eTqvX95jAYRQ9dRbHpYGD0u4ru/Cfxs7AvmU2es+JARKv/q4cAOaEZebMDK5q
/99uHpwO7EFbv3Is9THE90Urrycz0f/O7bWVN+tQGU+4aljDLleNe1OgsCcPsiyVz0dquufEdYke
9c5016epy8WtRohKZJGwLEKhpX3tCVm+aJmmKx5EVf3I5rExQ9lK/S/4tZkZJsnS33cJ2zyeZvS9
bhC1Ug3If9vJ9k4aBFfuPK4QlnCr7UJV6pjlpFM/BpEE+BMPNfyRGFxcZ98GadcjKZ/LuQXh1RZb
eSxYvrfjhgcPjL7/Cj6g/1SmxsJb2XXoOxZDosubxpC8mDiNZd+IMm2M542gaSJvBKx8M2VjmkU2
fuCS6MDQbghTHWhU7Pq1PGDB1xQQdrPBRh9waVCYd3JpYwHdW69d13IXZuuQ/QS3K8xQa+1SXLdD
tphhY41l/Zi0Cj5gs45me5/7yJt8WQm9s7uGjkoa0l1ZA4wv63wDv6TGp2I1qiB0rSoZdgvHeozE
aJQWmUHvw+Mt16UL3XGh+TNMZrMDirYqqh1KLVeJnS9pXHpN9aqXeZ6ERdvIT0orvB+DXfGv5a5w
0AOau+WTzGFHREJwU+1lFuRBCI4g/5ppuXyio2z3u7EwvHmPnupkYllT9HnE45Qgeu9JyCKNO5l5
RCre7UspFooQwkz1cPRndkennOleGu06guKZjenOMGYyxY1+YkeObJNnTLspmxtCJs+aZgx1JEDU
/JhFHljx2OoJOvBSZ5kWvesejLbRvcOUdVl3Ix3IE1+zLCOS8/LB+apyXesjvC29N3+l+hGbTol2
lGcOCTptWSnu0XpP/JAi8jDdO6k9eOHK3wpEsKF+EfSmVoZzY1oUPkSm2Us8NP7EsyL1nOQd907e
0Y6ZR6Iy50/esOTYfiW6+0hi5V8rc5i0qGa0n7iXCmSPBQodyiqtcm/nJiexzbCAPhRiMLO9TuU8
CBPZJX8DIYDsSwinp5+9QiprJ11Lfs0Nr6zC3B6Nu8AdV5alMqzXlAID8mZaoV0hSaT58WCOtnXg
Lm/vvE0kIWwXQ/+HgoGDP+U8EApMfhK3c0nYpFtJmlzN/pTpUd46aRdJZ3LyGO0K4ycMBW1bDWGw
dQ2riIvE8oc9mi71s9U4Ag/RxVxkaAVZu4YmjPXvMGJ5Nwplg442StwPeCXqJo0akfvTrcUFld/6
Yz43nGUF1gQJPe9mrUBih8vUdsmeI9m1UeX2671dKzOJ/UGUS5gBkuNd9eyOwgYAsykqx0GmhwGa
8gAPo6VXnisHH2Ex+ONVZmqGtzea2vzq1JSBDwj+cAjaWdefSI+yYucZtR/cpQWejKGelNN9aTlF
cV0aPFahtDLUZxO6Jp911Rn9Lh1W/Qeea52+T4TZdYe8nNqvnj7TSiKHEI/ORCIVtSlCcKETTBJj
VbXQMuh1jJaEW/s3RNYWZHRKpdWBwpXmxi0dUx2xdouzW6e8N3v6NVoauptYGwY/eGaTzDUu3oqt
qUKbnINqFX4IHUEeJJQIaw31kgQO30chMfSmBAo/bM508SN9SH0Cytr5Xiizb6MSlyAuI7Y1Tznl
k7tubtFOU7oCpGXSrNKoUnjtEhZmr+7ruSzGsK28FYyeq0oZ+R37NnLX0rH2tqCCECZOAGKctYe4
xchiDOUkh79Unrk1V08VvObu4BtEkJ2dZCG+OW5+SNwJwB+dHekThuHHGRbAmr8QONsEarY7+mE7
CetvWaMfFpr4R6m9r7Uyf/HrOaCjgSKaFzrOOI8w+CSl/Srwyt3gWYXaNWALnRAgupRRBY2H6ywI
sB/pVq1ShzLL7JvVmnOmgd6UcaicorIjq8mxLVqtulgjmImzEVn1MD46azqhMgfe4p9WCLckI8i8
u65pcU4xa7/2eAKRpPofZ+fV2ziTpu2/MnjPOctUDIudOSBFSc6p3emEcNtu5hyLv/676J1vp60W
rO0d4B2gIdsUyaqnnnCH25Aw/m0QPSdIyrpcvGyxlksiA2m1UbWkJjj86q9lFod3bVE2X7ulUIpL
IxulgrqcmIMpNpCuWRkroZ+6dvaojlI2/hhOusVUyXEv0kiKO96IZvgtZcAWzoVuB0k5zp+jVIJz
yUCsab45hkbqzyKyL3QEVyw2l1pfiUlyuLeJUyZw2ZiMbsLJMnOSrVrZpK0ySN/tWuunJRbhXoi6
jz/HGI/w9odx/joMTKc2Wa+0L5Xp0tbSRtM+0ypz1H2nM4zb2dBkScevyS/nTO0Ac2Zx/cmsItLM
MUp5zVOPeZJvNXjQe62hF71fznV4oTcI0fkTBFNjk8xxkftj1MQPIzrCDXjXFshL4iZDfFHHwxTi
W2NNlUdfs39oq1kswdjFZnWOtrx4je3EzDZJX1OOW9oU2XsJEazadInVT16bucrjUupt5QsahtVO
L+pha+lD4XiitKDR8hN0xQqVSqAbi2rwFnucU7adWycblqf5g6MvfIqVFPGodq4H7MOJ5wVm72H/
Ipp+0K/sYsm7wHB763VmSoJz6FLnVNIkpl6XpUm6mdyUjluGM1DNsV3wI4uBLdmLpiz689BELGM1
TVdhAjgAHROSRL7KMInPo7S3auRJkIHxR3piX1rFBF6JG3zBRlNLhcDYDeYjIpHOT1uTAl8LrXfi
TTrOnX05FWZ/Vw5W/A2xNivfJKPaZR6N2245X/Dae8ULoD9zyLhcnEfV/FlTM3Xi/E3oKQytMzzo
9ZRE+16FbLd3QmNiA6pz+bOY9CkNMhKzjEZoaXydy3x8Guy0UnwsTtSaJkzh0oTJp3ber1y32hP1
YjaeGM2x8QdnsO+UVjAlQTHaBAgbImbHyR1Wlzl5FcGlavUdLBbcWMsmMmwPDaLkZ46lQOzBEkCX
uwR9/tJjbPRjSLs4o4zKynwDaGrIKGdSziKWP/5z87RWPPEcj82GrCxP6SsOzfVkhyZvAyM8ekL2
qDNO4JFPW7UZxVe1HhkSWG469p6RVHblpcSZMmhnVfxsLIt6YkzWkSeaC9TdaQKsmfXF9y7KbvoM
8SRK/IgE6kGZa6UnMZiVfcOAxvHgvLUczuPAdDZDtMIzwglP244U/3NTNAbW7fM4vChl1FznTRI9
F1kVfpllknwfyJbpVaMC/dhoyDX7YRktjxIPc+7PVGCy5qYjPQPdkMjXc7CBNrVZ4mlJpF+1khoH
sim0zUDOWrQb8Vy+b2XV30snod3S1V2aUUw3HIstDehho8ScED7K3vUnx8Zi1TOjar4jXtNDSGdl
eqoVs/rZ1FNVQ1dK7NYfFzMrvQXpvjsEvYyHcAizM6qB4adYeuM+Zge9znUFcC+ndVJR8qu0bt3Y
sKAHNao1eSEauo6nUoPia29K57GhMhy9mHbDk6Z1VbwB1WKnQVNbpN/oHXdMVsTS3tLHkTm5dZ+O
PkOZsr0TlKDJueEucANSvTC+tbFV3g66Pj65WZ2Nl43MnYnR5GQLT22sqL5M2tgpA8pv9LBnd6o2
Sde41VnG6OAlodV/4eIFWZ4jKmnfoVW2Cswxdqx9pL+cLiB/Ka6XuR7vwmxMf8Ayny7Qvgtj3+xj
4zHpM1d6ZVnSQB4Y5V7Z3VJFuDdZSAcD4Mo6rxtK8aUo5iEkglqEnEla4410c7r/mqmU7Z5QXG97
s4gVz9JDgvnMecaITK0U1S+I2XeLxrENs7mnNwkyTqDppGoVjdI0Ku81qx3kOd0N82EhW2bqN1I4
B7OGs5IX0YJf6Djm89lY0DP180TtWD6tQhu/KLDA89JWlpofO4qbB7I35sJvhxzdMx2Q3U3eGih+
Ra6bOdcmI8SfOY64j1VDwcteXDPpWGbOWRQWU0rKpjbTHbuB5hB2OcN1F6Vlixa1NRV+7qKT62dZ
azwKs2J60eMVsc5flFK7bGKjP49pZITe1ELX3ck2WpogTEo7p6TWZoae01I/T3JOHgHlVs0GPb4o
3YSxwEmgaweTxIA5+s9wmuZL2YzLS54RU6/USpvYoXC/+x2p8Hgulkrv9rLJlb0l1WhgMGQN4baY
XLfcdeQvT+48U8sa9aJv69Boik1hNukdPrLKjWnX5kPHLDXxhsay72AsF9+aZFKSoMxsUXudovMn
Z4kvuW+JsaQ0nMyQVsAsOTpa6kbhGwTybBP34Yo17vrVVbKU/XeS2vRLPDgcjHao1BH732GOBfR3
2NMbWQY4rgYbJMtSqi1bqjUyjGqJQEbWkCi4InkOjVF0Xj8C0EJXbI5yJjJ6V3hw1qvZA0qvP5Ke
WPdmPtudP+TOfB5VteZ6tS2Us3yUvXkxWc10Ng7FkOxzqcePxUIj6TJG57HZRkj0JuT6IyWKadTi
20LhEgeCRjfHQ0rDat/bTuj6ktH/I3JAIt3CPqvEZshlE28Z4kZ3IKZyfFU0mlN1pbk7sPPDN9HM
9lU7KxlDtkxXzwD3pxUTppaNkBVudqkxz+o9fcySW0XXONvbYezSoOzL8CkC/1d7zdgSGHFyhhPm
5ItZeCrp1EMoR400Mi+zPrDGsPuy5CUY2LYmanhILraPEBeV55QF8NyDbIh9ZhbhVzPT05uuJ4Pw
l6kxmI8j6rIblpYeX5zU5RCMVtThejgW+XleDkq01dROOXcIfFaAQopZbrrRDst91uVL4VuYJxRe
nVgcPF0ntEvT7Ac7QJ2A3IsqGAqzbifx1m31qPLjttHOFhr1zBeqZtilTMaEN8QzqatVjJNDk73p
S/pnlslBTbQl24hA97mEH8mw2E2v7LZySY/Eor8UYDJ+VCbCr36m5Ro5QY+ihRslBO0B5Xif8Vtn
e24VtjdTsSTahp1R2Kh4SKz+THeQ5s7ScjWiiIiXL70hJtXPpFUZm16h50M2oQ2pb1ez+aXKwXRf
xNgv6V4L0ORKKtLV/MYttJtxWctMgo+IL8CaVp9CrEFWUImu3QsS6c5jpMZYt8iz83FNenxEx5QH
u0FIBKGsVL/JqXbKu1AvlpcC0INzVpnl8OgkSXRrNc42iWq128+KFrd021udvoApMxO4gete9a6c
vjKycOo9HKnigoKoeVHyiMjQzjq/kRWKfrtMS+eSW449WFHKgZuaowinKmehdxuSRNDUsc2ckjMz
4mAtuMdNVGfOhsAauTRvpqHZV4C96B7VOeIXEk/4/LLNjZhgaU7ptTTD+VvDsX1v8HISsFy9/rNy
YrLeVS3vsjfcat5xj9WNmaY1aWw6h3TKDT5TE8yzPKSIgX8tuZtTjtoscw+rCxNebDGCCeTF3hlT
SG+f1r74bs02GYTehskz2AjknnqUP1PPRqLDvWLAS9PPKU0aVPjbCHUjWaGC8J0rEJrAmbQ3cRkV
qldZaIbh/G71UVCVTf/JdPEMuxgYbHSBzKHPUQ5bsHNra6lxDMEZ+wk0SVZvpUKNHahTymGjt3G0
7Fya7o/Qo421bSyoXOTIyGkv6VoNXt9lcMniVovAGEV2YXpZ6jj0gBTODo4HKyoDcykRFSTp0/Jt
smRAIQPVGVy18YxmkmI7Gn2hXBf0njG2rbO8r1/ruG3j6zlyJrwLuiQj4cHH0pBE0UTP9CDPZwUA
yhgB6Wyvh4TxtPStzmiGx2ZommVHAlNHipeGBtgmdwa8iTCdHisPej+bDmr0egZEyosKizgY2I1W
pvdGZDVj6KnIi+ZIiMrG+GRivlteN6UyqzRiOHTMfada0Kqw1dTJsktVUb6ocTEVZ+k8Nfb6e0VS
XcToVQwPljYupFqKszjVKwajOqkNYz+u0dcuTAZvqBQxUeYvk6rtxZzp01Vj0kRnYlCP5U+ErMel
8hknU4ht29qKwp+hu9j4R5tpl190Jfa4XzKcV/oXR+PsvFadKrT8GeH5+TPjllb9VIwWuZAfulah
fauUWqjWNs+ZEe5DbRwZKnfG4iwvylytgB7SufipBDqb7bhMyzQxWu24JUci5gRfDVNR2dyaHen0
yzIkhRHId1qzQ+qpAqBAB4aJCioPGU8H8kQ32GI/imVQHgqhV2Qaw1QLhiXh2Eogzr3asKUEuAvn
h9UYlv1jsJzM7ncJc9Io9szZSuuODlRiFl9rh1PmxaV0DYPZmY3kYk6SvL8RskEc24f3huR3bM+h
fTG3UDZ2iTGOxaVKhW7uHBw2piCndb7cWTXfv/JUh1EBEv44+L1ESTTnn6xYVebvoZw5NpiVSHff
sr65NUvL3B1t8WE80/qRIzNWdUYptNem9lwqA6LOVmdn474rJrxE+jJPJo7KoUuvAUTFzbaa7KE6
bxd1SYNRFEb2HWWPsKHO7Zw2oOtpqvsWqMnipaVctI2hyMJmlkGzxZfCLJ2vGTvmHk3AdL7spKCa
WVTO16Cfe2QR0HuW34Zojl/bedHaM4sgkG1mMwu/KVFbqV6kjNMjKpuRvp1VN7tPqsIYPNjzOSZL
HH9mgIpZVn2Puiy0qbUMd95HNT/kc27I8Cxiu7wMoknFRgXrLHcAM7VHCEj0mAQ9e9cbXPpwHqQa
5ZZJapRvMiddvsvGru7hQ2ufpBOpNgVTlwRdEyclQwRyRC9uoNt6jFDiq5La+9ZBvQMgs9kVwgut
MP7ed1Gn+aNo+9Er6lp+LfRFTiSyo6putEFvniWi5F+nIZvPFZL9HFhMZZ0NHYL3FGlWoBjsC0wu
szMjTRswA/1yyRhozIMqGs2Lit0zeYs+ML6pZYhBr5lM2WVuY5I5UTZQRhp1XXhjrNd4BDAYZzJP
E+hHsWjzp7qqbdqndj6WmyYH3r5ZYia/9ykR8ZOqtB09aTRMMYcQdiyZaxiAEHLNAvQR83Q/JY0A
NJ1VY/sV3JFzH2aFlm2jMrTt+wrn7y8NhpYAdsxZvLjVmEmaMaKTm1CKovTFNGdBG7nzqu2Q2Sg1
IxqW+9OMC+5l12sTch15U5yN6hTvJ8DM1ZWAypRQUguOb7ct6WUgJ8e8BrFJej+TrsaXkNZF7tdD
mEb0njv8ezn4SwafTWibXiPs9nsTcTYFsyzAc6SU7pzGmYvz7bCEck9bKzI3ndMV8QVoKqXA2TAp
8iAJl+FxASbQBZSR8kdhafEzQvaO402xmC8KhJ/GrWya5HvbT8CVnThOb/vaTBhd6k4FblEuPVOW
Xm8vqJcoX5Hhd69WekPka4UV9z5IH+YwDFeZ9vZjifNBXeC76mE42nFYjbmpeE249A9xTGXs4cWF
eL5NptNuzFnOt31qjDWPZBaqFxOBFi9q7ZyIp7kArqKxI5y7LtLqO42W5hcG+yAfxgxRap9lSeM6
XZL6IppJsYIR6s5IcFtNCcWSNN+yxjA/qe4c5h5hn3Wjd7LXL5W6bRNPZRL0NYo6K6fG64B0V12b
OluCkRNvMVONt4NaK4NvM7zStrnmdneii5YV+yf0qypqrVukdZB5LSqCuKcsmSODOJHyNgGa+2Ak
TVNctK5VxUFojmnkN4AO+iAUYeQw6yHJ2DotU/G1hUBbfxRDVNPL1ESz1fQiLbZDbbr0fygAacL2
8+gPUhu+l5y9pp9r6OB8gWJRLptGBftG3y22o0CN3QSVdNvoLpikyOqrli5OEiym4jzZVecYftOU
8xiwuVFPSIuywN997lzzrFGr/mqccbnyUUKiy+4URXmuVwot7FijktuSIOifGzG2r8RQhltZoq7N
IjrbKuXnrDl+m2IG/Zim7bJPgVLk9GAVRrPAg7LHNm7FJ21GmPhC47y7WwrNIh/4GKT5G64MtDiy
Sg6qRyo53aHoUZn3ciCpog9bp+22mGNxNqYnr3JIhUXkF7kjFMBRpnPRPDpAwlOkNFaxlI5f1/Sg
7Zy3LyoN7FMGpmOWRuQnqJGfuLXf8HnrRd/goDAy6Siun/8Cvx8ijZMoRJbaxGX4Ap3k6qHCYmBX
MML/80vhmgxYF/UoTpVDwhYKPFous9r2aw1cgeEk/S6ysmEXa015QqvkEFW76iWvLu1vphAo0R0g
9OKpLtl2o+OHaV16WYhbQmYXyU6mqeXVw3KKxHBkgayAYTypkTcDGXjw6jJZLyEQEhf8gNTP8mWc
zxwC6YkHeOyuQDTDadWRP/1tgUBmL+xsTl0fCB+GsxMIcCPUsk0+Csa+aStOwCmPrA0NH3edRB62
BJP692tDByHedTD8fddqfiSmmm2iCYx5MlSn5EGOPT+kEVGrIrCzGg9QolDkmrpREtenA9I+AAiw
r3LS3hPP7zfC3rosXHh6rAgLfYVDnm4tWkF1yGtSepr4VVbrV6A2tE3rKMbN2Dijn+ZxeN9Ys/aZ
yeIQ6GBkHv44lsDxAfNtcmbCqFkfxS8bjtLOhqbBQ+1aoPN+4gJVAaVlGH/qVaJB7lqXpEPnDvdn
4+BCehrD5MbwFJauPZoeFgPgySa11r8sU31KtvP3pWIgAslMC+gtcdI92HBKrHWMTijhlTibfzA/
Ybgp0UT4CtEuOeUxfUjYWO9s5epaxio7zx2+f4Rp2mkhYw4aXrbmXNV2+dQwpd6S1TzT/Sp8+BXm
JovG6QSV5/cAzXVXhQ723wppPriuNTutQkLPfhCj2NbYdfnNYNrbwq3rjRJZ0le1Qtt+vF6O3iyO
xawZwMYQcN7fLGCS2Wwy5ko9zQy47EDdwfjJ7YzhoNebWRPoWgOSFHH/P97+3O5qJLLya20YQO+v
XJoNBkHF7PqhsRSfc6Uo76WR00qd5qm4+fgufw8AUHhRPF7PP86jQ+GYxOjSemxcrlVGzk6dZLPT
FuYIH1/l2CoVVLRQi9j/2qH6AGV5SBvVJoDOooUxXDG3GsriQoKPP3ECHVsrQof5BZnUXmdB7x/e
krldY6PA5Lugta7nXobXJtifbxp6DGqwlGY4eSQBqQg+vsVjDxL9O1zQcFSERrs+gl/Ci5Kq9D8H
Kttl0ovvuR6JYpO7vTFtPr7OIVV23YMQK20InQLtMePgbOgUDe8DablQCaAKIgHLjkt7bcNEAvok
AAbMZwbx0gKCvJ4M50+tKtfLE8aFzeQSXdRD6/dh1BnPMlz2Q0SyfROxdi/VbQznphRtQ7U/pcB3
bOWg2bhqsRr07Q/1NWNEOFIJjdV3BnXc4gFzF2IatMEfzTlxSJ260sGDRUF0SWTDg42sSgR5oWH4
kGbhpmhq8+zjd3j0UqtHq45sBXJjBxucdlYYtaHp+qaSmD8QqsAJ3Ujqz3USn/Io/z11Wa21/32p
g8OIBMMaGDS5/hi7iFXr+IlG9M8CPL4FgEy8JT++tcOoqQsSl1XRQX1TeBYH16O4QcxtyIZgUiZt
B/toBpol3W22egcYxjxu7YgWjiHz7kQkO3yob1dGGAhO4XrqHnIXU32A06jrQ+B0mfOzqCr3LGP6
izC+Vp3Yg8cuhWKiSmxGbVCYBzHGQng/l706QJodnZ9A6k0fWsSnfmyVU2XC4ftb7wq62KoPvLox
HO63PB9aPYlAsSrGfMXERfvcFlPrMZyw7nMnP8WKO4yeXG4l56IUA2YRwcuDO9P6AeMTxx2DWUnA
SFrOTryRJuBQMDStKr4H07sTb+4wpK0XJZyQl5lroeceJKGJGJverkBmOgw5V8ecbD8iRfLYwhXe
knGIgCZPdR4PjfMUy3l6+OMlS0rDW6Q8Mrjng40/RgzRWln0QSHbftdn26q6N4pouC1iRwSMWisg
I9Wpmz6yhmDmu0ibuegewpp6f16MA8k8F+mDrE2Z01i6svhkqNbPqE3AEnx8i8de68rGN51VAJfF
9P5izQAwhNyshyhlJL5bWNN11cbdbajJeNs3gM2UulJPvFbtyNqFMoVMK/KDmHscKpXniR2pUVb3
INFb/VqnbcvUxbH6H3lfuftmnKZPdrxk52nf6XdUePkXmsJG0MDYbfC/YVQWukVCZwq6RhBWoeFp
mIufyqCPfksQaquAIBjTwyU/U6TjKp0CSlYh6DW9s3isErFvc6Xbt5bInz9+F8dWuw3VBUI62AX1
MLuD7FkWhjUNgQEqWgGDqORhYIBoAiwzlxd4qSYb2EvhRZbk3T5E82LcfvwN3lQffmWtrRuO3MjC
6R5RZCAU75dDS5NTXx2Mgqy2igvabsXWxv98b0dJtqk7ufhV14urTl3qQOQVMG7ecNAMQ8YoBYDT
x1/n2OLEasYhz0YswjyU4gHAH4WVzoh5meLiopC9vBtVyBVKLH5kdWQzY5qbE2vz2DWRfCD3RSSW
0+rgmJpyVV2UKeoDmEGpb0p9XEdRvX2XSmfMPIZ3dBOK0LRPnBxHr4tZwKpUCSzh0BFNYwq+xLTZ
MC83LOYHfbkKxw74kDJNiaHNKmq8TbPGPPHKj14XccM1ykHkPnzjVR/PySDKPlD13NjbaWZZwIr7
9CKE9b0ZK6kxFIFMdiLurI/xcKGxtTjCEMRGwHHdC78kxRPw3kE3YHogmDk+JsncbfTBEo8fL6Aj
OwpjH2jjbGD0Ig91BMCS5qJ3ly6w2ioNXFSHzqAFAKLoop/Qlke/02fdJzUw0PMfjLOPr37k0cLW
VDHwNDVQe4d5B3mCbDMtZinlqXWRWqDmHTyZdmSoXdCXOvoBTXdKMOdI0OKidFPIClYW+8H65SRD
adblzBoGZsgop3A6S5rqmR0mvi2m8c/3KFJH+npI47qsHp6RTrcKLltOH5i5VC46q2vvYpC91VaF
G5n4at5HW+na8vbPny2VPykdD1bHivn9+ulhTAjQ9H2gDEu/k5VW7HtRqwEsW+dWB68OQbCVd/+H
i5q0N3SkUdbc+f1F66JL1FxwMltZXF3MJn3v1hHKc1TX804t9WuMdWV2YqccSQdIA1jCOs9RR4H/
/UVlmNpWboZ9UIVFR5PbGB56PDZzzocWCurHd3gkScfYAjY1q5aLHRb9Yw+CcBgnEi4Jt9iAPnYu
psV4UJhjej3sbd9Ao3vbZ0v79eMr/2Y+ytHDIBQH2VU4a7W8fX+farlwxEsXPBGdAuYTsrluGEL+
hIAht3FtYI9q1K14duqwhrsORhkwh6Kr5znG349MYwAk6lMZb0A1wRf4+Nsd21Wcy2wsmpQUEQcv
QYyTqhC5ORcdwGoOXumQhyLrism46oXR+KfKfm8Pg941HVhyMrwy3j8MGTua3TSULPFAz1r0qBfo
NCd3id7rf34ArPrA4EbFql58aIbDrMjoYvhgQQjGfEfK+7lkl+8IMNQubituXL3Igj9/nBjionuH
hD7+OwcbCUpbZQHiHgJRVPQKtHK4mZJSBm4IsMTE6+3+4+sdi8Ro7DmuQTLn4AL1/nE6pYrvpizH
YDRDdT/HgwaHvusfYT9qaE8X4bVVVdmpvsGxRYOQKT4uSF6uqonvrzomsTtFcAqCchCGb7kNyLI8
UTYAA5VVksA48SaPRAoDhLBp8D4xAzm8Xu0QgRk7T4GQUXZVi6T90uqm3NFPy759/ECP3BqdcqTg
uD9avtb6+S/Ht1jodS5LOjGGBH5pO40NjdiCgKgMgL+Ril9OpGVHLmjCsuYQZ9a3avu9v2BZmTBQ
IEsEWROF29KaXgsz0fdYpdWoH1X1iQV65FEip4muLxNeNCUOyyIG6QNzX3UKOoJWALIv24FrMEGX
W6fEw99U3Q5SoTUPwgENmS+6yQeBz4qBjlnJPAd9Gsu9MFAtaBJluEuHVNtYU99RfqrlbTJ06nlX
w68RnbvcqNMQfU9Qwv4Bq9tE4cBo9+NqyGIbInyIwna4dij6zlkP6b6ExLKPoqw/JU92rGCAp0CR
StNR/G5ytWgGFprg3wLRdhUQoRAiltBncYFFXfmlAslBFivn6KvLeXxWNQm6I0CFlNfeqBJIIQgC
dJuP1+aRM4xpAGMyjVzHZoD1fqmoSoUwastS0axeAWxUOKv60ogqC4iuWjOz/aK4HeTKyjhRwB27
Mr15GtnMIlAqOgwzYsAPPo7mIFXtFwwnTBL2pb+GUS4CrdfzL1Y3Jt7UucOJTPPIcmUEwlyJko3l
quvvbzmC/VX2tTYHiKLHwMuszMMj0AhEM56y4T4SSlHZXq9DLxx9k4N7NPo8MjgOZzQbwhWcb07F
DqTOzAx3Btwol3ZvN/p44gaPbP810mBBQWKg6oc9dKmJoc0qiO21ROFEBRELVhu5jv0yzSURAGmP
2v94Gf32TFnNJJhinU3QzjusUBj9V9rsDJLdl3TXnRaXO70ypx1Qyj+dC+pcigWLQgVZjPObH12d
5qOV2uhgrKDLc7h3iZeNDjgjOtonEpljd4XSlMEbdBCtOTztS62WqWMpMoAKTIe+aM3BF4BWYmBK
Ux58/AjXY/xdZENEkMYkKuk0WAHeHuxEB5oMSFhkExLg0tcgsBn1L0uFAMvH1zlyU8QeCh6d58f/
3PfLX4sQPYgaQwb5iA6CCecL/gs+v5FbNU8fX+q35b/qIlqkxkRsSo83bctfDj4rc5EgWBvm0Fab
fT90ddDBrtz0gyK3tL7lF1XLp+3HFz12f7TnjFVOlkrg0AwrRiMPsqoG6Aj4GroZenJfSnp2dg84
9v9yKQMLgvXmyJXeP0oL3psGanHFN/W41IoO1BL6c0DiXfu/53H/8Tz/Z/Ra3f73Quj++V/8+7mq
JRJfcX/wz39eJc9t1VU/+/9af+1/fuz9L/3zpn4tH/r29bW/eqoPf/LdL/L3/3X9zVP/9O4fUCDg
Bd0Nr628f+1g7rxdhG+6/uT/9sO/vb79FcTWX//x13M1lP3616KkKv/610dnL//4aw38//Hrn//X
Z9dPBb+2fWqr17+ddflT+dId/trrU9f/4y/F+vvbDI9uEO12TjFew/T69on9d8ps+kT0TvDOpq3w
19/Kqu3jf/xl6X9nskmtvSYtrM7VtqmrhrePND6iqUTIpsCi2eP+9f+/3rv39O/39jcUhG6rpOy7
f/z15oj2730N9YDBsLp2KQlYVD2HVWJalbFmDoDTEjuBDQe788xso0+h0yfBOIJpdXFGCBAcWjKv
VsROd9LkOkXp6TxJs3KrteDnayt+iNTM3C9JfO1MNpB+pc/uZs0+0Skw1t1/+G15Lsx/XFpc+mF0
mCgY4W5CWJ9DrfscljmCRXXVOp9qo4KVV5mAv73UPdMhhELbM4cGQ7u2mL3eTrWzHiZZF6AYWGxT
eBZ7Q+SGl8c0qkErDsRNgRSGu0q/vAIE6q/VpuDEb+zQq6WZxZ5upgvyurqCyMIiHmqHAZ+PLbMB
Hjks4CYoevjSRQ5TS2d2X/swnO/jRpBF65js3WoIl/hJbte6X7Zh/t3Niio5ET6193nL+j75j0PI
AZbCpPpQsrqfYAmJotH9qKJEGdwOBYFqvBwhy3b7eFJjCFaJbXioRBhnEC5hQXRtPN3XNcIbflQm
WBXxAwFqGbEWlFat3yEZ5hZgMZl1S9NoTnzjt8P3/TsVq9A3X5vkHEzNQRaCJCogWKxU/NaIlAe4
T/mZWgn9uc8d8HhtIuJzVa/Dx0REoocxHkZ7/Kl/mvj8AYyMpdaCK2qvkNOIGt+KcFnwJpgan1VI
qp9DwNCJD4h1gkMWdvH9WHfz3cxgBoHERSJsKEfoEgKhRcGvzel3gMRMZvIwV4KeZg4M7H7S0DOA
qvICtC0DxTSaNCXUCSzhQB8733S426KgSgcUjtuA/JQicW6d7PiTXU7h18FgyjxacXHfJ3b9NKjc
RsoBqm8Wtx5I6KN49kltlW+xPrR7WGTdC2cExq5zDrB6qIpWbsbFgtkibOV2Qqn7piokmYXba8nd
L/HrXwHi14Dwltgevg6Ka4tup7VutHWB/XIqKk3RtqGqaP5kNMmupdWIfUXKIwF4TdtxjtCkC9Dg
iT2lRH+91CJ3aw+DeZ9OyE37imJ5Fhyy0WzH2wQpQjNgxqp9apjAgel2jOYmQqK78y1oOgKduii9
ciXdHq9BhxFvW7KaqyGs9nWMoJfX1lQZoH7D0Z/BBfiTNl7KENisT9MZjHmj9AmA5zgP4jgjSsPH
/QxtY+m3GaBlZLcjEPPo8MQeYMj0oSfhX2XVZMuMIwXa3I1RlXFTtFWpPRV5CS/L02qzRvgjlFVg
xIZKetzB8uygVylR0V3BUcDzVM/1+nqB8bIBlRufV3A0qZbnPs8gMZnNJXoBeu0PVmLcJrp1o5Ba
bMqhHOJ9k92Bo1cLiG3xVkVOa1vWof3FkoXotsAS4gck7uDW2IlyoVYRkCtN1DfpbKffLKqfS7Mw
8nt9QVruRJp8JHas4yqaOY5KenLoKZnrS0ZqRmE55CyuRLbqZQaE6Rq8hLpbJsPaIJHW/agYbpzA
8xx0DN/ClkBPFssSACCufqiBXKBjutJtdbr4dRUIpZ6/Ye9qX7RCv+icMT9jptLsUNWAATnFEG8V
bAbRXrhS3MYMXFgS1GJqecLH5qCef/taVEhMJVHOJik9BDqAfK5mWjGaj6qWEcSmPe5g2sCZS2w0
GNJp2RoYavsa2HRUel0HQleUP0YVqnlV3BkIIY3qDj68gSKpgYhXYlt+nIXR5aTmc4H+nPFMetD4
DYYiJ+LqW7f+YCO/IWbB77grXONgI0umI20WQ1MMFcxWrTKVM31BXZb7MNMeypAMD4241v2q5gUa
RGnW3mR1/TMuUth4mYgZltkTWgnAEFyd//9/7J3JcuNItm1/5dmdexr6ZgqAPUVSvUITmKQIoXX0
/de/xciy+zJUeSss3/gOyypSJAjA/fg5e68tpXI2MtRwa2sCW56WWnKalbreA4rQ4mAc2WHwxY/1
qlHprs6QnU56QVoZNFQmjPyOz7lpz77qjupqLFW4bUmlVIcSy/93TRkaF/rBMh7aRpzTcDwvViNG
nzZu8oAJD5aFkrnNWfJefxtVdbnim6rppl8gv42ynw56aoR3Jpa3kywSnlxlBgTQWF4JHeggrHkR
CN5d58DxxoAHq1XJmmi3ZQszZ7gYeju/aJxF7/MwVV9komqTlzA/HXxhLfodcSnwthpzQn48W0el
Sx6Rk3dv9py7gTq3MEt+7hvDHMe/y7/5uz3d5hW7npqRETEC+3VJ7lOGXYxV4b6MSfig9aqxzUmh
I+Y1H1Zth+3ZpPniT2yjhzpdsCLQyvMy3OabBAXCOpfK29wB046JDfMaum1Bk5uxV1Vz95uGzc9w
pS9PHUdstuurzJDzlfbrd22jYdZ7nPz+OMjsua515yAwCeuRoa5Je8BVRxuZjnSprvoYbENT19/q
IRv3rjOmG22BQJ1zmPc7kcY+oGht1/VDfYB45xVY79cqntJHHC5m0NquCFp8XODvUtJrGs/8lg1l
eurwuGykzai7EbX4zRr57ysVrHk2RgYr1/YzesdfL1AkSejIeuQC1Uy74DR3/LJcxmdt6txjIzN7
pZb1xJYV6Dgv3SlZWVdmEH1j/GW99R3kw/i7d/1n0/uXX/0KwHevGykdFaInr6fOv2zalSPDQsG6
CAEXOLRh0x4Xc9NjQRx2jDnybdIUrtc58EHZKVVjP/Wj+49OtqyVhOAoBgYEJDYsN1+FIEmSdlNN
dxSDxfhhJoa1HdxBXUstWn6zLOvXkvDL5aLZRTbLTuFeDy6/Xu5EpjOs0fza+Z/yyyBt94kLo/62
bZ6hPhR0U6m4feBS1aXViva1BBX6hO2OdPJwAlU1mKY4MAlFPW27ufqelf2W8TX4qjo3kP4uswJn
UubLJmWGX8Cf0LN0I1kzb4BzQR7RW6Pymtm9GiDK5q0A1Zl7KnjdvY3TzFkZevqbtrn5a+Ps5w+M
goLmLONZDPfOlyePQ9ygJEWt+CNVT1DgK/Np5xfHa6rBI3Z2YwVYaLwDn+lA64DJ47WjQWKBYUss
bzX/HBfDjSRC1AzgQ8338CKSCNaWKt5harT3qqgOSo+FXTbMtrF6D7imZ+k0b7WxOE/XIdB6EBGQ
DjXPKLbNgWhrFao6alTL8Fwgg4GhVq6Po2g863Kpvo+NEN8VBD7fCJt1XvIxcw660Oz3sTOoqivy
lI5ZrVklYMneOtgwt4HMxNlOBQ6PPqiwe8PTnG9SG/KXalKLfOWWj5zSBnVTxXAYDTXlkxTo0HEL
ou5nMfy/bY3/uga1/M9tjfsm+T/HtyJ7+2tL4/qf/NnScNQ/aGMQYoU0wUQ1fz2G/9nSsN0/WBEh
7ePjYh23WYf+1dFw/3B0mhlM2uls03i7Tvn/1dEw/+A1RgZPiYW8AoOK8U86Gl8abFffB98KsTuN
PbqIXyV3VYHKLhz6aaU2g3nrWlN96CzoexAH5O+aeb++kfafn0Ufz6WPx4D9a+J1AvGsSOxiWtlZ
HgeJLoob0KsSPG4VXZBf/S6p4e+u7eo5QddFC5bF9td1zwaikwGfnXCGtlEwjPBAJE76wKjBDf7l
hv/dOfCXJfbPS2MfpyGEnxxJ7fXS/7KjGIktWjQM4wokgntRRdu89+HcP9gjyn8WyTC8wXhZYnnH
h/m7hIhfDyJ/fjhKMRpcrPBMYL5sZ8hS3XauxbTKzKLY6naLXK9YlOKcakl5w/ytvSha6uxSirWP
/3zdX/rcP28pGh/kuKp6NQx+qV806NuCqoZSWaQwdi2ZbXUyN35TJn3ZsH9eIa0ObI80uxkYfN2w
Yd/kJkyraZWrU7Yvh64/AslJwcrW2j0KURreSVEBQsTTd7HavoNS0s2XJUXS4f3jK6aS4XmiDYkI
56et6y93OuyMLp2kwsBJ1FkgSkIOAdOXvzvhXYvU/7dn/3nFtCsRv2Ccoun5pYgFJUB8usM91RzA
12sM3OpxqXM2oNQQ8ysSA+Asy9gWaFUp/eki6E70oDo5tof/fMFf+v7XW6zi3UAxj0bueuj88mhH
DemDHd/E7Vtr6wwyejK60TgIomY/knFAdkLa391//tC/ea74UBYkh1vOEfvLhzpOPYoKEPtKCdPr
NCP6oc5utPnnH8INRJmPceTfP8TtKjtzcnNYjVUCP9eKM5p51f/HA4NuxmL150hydRT9+vvBpSJY
Kbs+MLobH3pJrE0XWvlv7GB/84Mx/2TCjSGE5/Pr9EKzxtAa1HoiuwR/RuvEld+A7Pxzh/9lbvHX
dtffPAuogFjkqCI55X8V5+Bax92phuOqw2a9Aq06QDrtk/JxpvcemFMnNrh0fndK+pt1nGMcId7o
O1TWmuu3+ssrp2dhNyQNKYL1OMu1kRNrGA2sOYrMfpcQ8tN19eW940lAc89Lx7362hDOMbZAol+G
VQ8emJZwkehvjlMaKdybRrmqrQ0iISYVCtVGAGiA0k2w9A+1rVoI72lYBwU6DRy3pZrFv3le/+Z3
wO2gcl7AZIB0/ctLsQBKpwWto6pEFrWHVsVAoezd/QiD5jc3+ucy9uvvwI002NEYnlyn61/2lG5Q
hracRqZ9lkL6S7Vhf3lIxLBXlehojj3d/xR4ewUuV4Ac+YcvJgormzkPGWU2qvCvkUdDjwYfVHG7
GsnJ8xctlKvS+W2w9L+VIwgHmNDyPKF1vqpUf32shslldp4gxV/Ih/eJDJq9RlEB+C7RuNEdsfrP
F8WRlz/4y29KtByCNgecGaNh3tRfP3BkDLIIJS1X2mwjq8/JhKlxaV7ZrC0sOPD+MH2/V6JsDI+W
eE5SeW4nyVapbFL/LKYRsIVansY1E4052mtKD11uqq3+iDVLq7ZuN5QfYRRLNeidmaStPC9ShwiE
NtNpyXeceTozBBAbTmBnPeY7sJHtMlSTdVjEdr0xUoNcP+Sk9eTDQ9VvY72hdWQ7UnmyU8csaUmH
8YvsoeL4WsJmHEBdjaM10wfKt1bVe0430E61R3js8I7VmFl7YBdlogfWgA34UmRVOR+WgvPNpZ4w
7K2AuvMLjEYaf9DNdgnMmJdJeElP+HthDJgzIAX39+2kpveZE05QMNWp67xR2K68L4Y0aX3JFwLz
wGTOjAK80ywRlUMii29E6pXRgOmpAJcy5menSTLOqvitL4UCIh4TnVW/McDQbF9hLMiB3OaDyriG
8BiadvoWdvg0AZmBb4X7l5Z+quTtj1BVtGXVs+gqWxEZcbwLOdER7eou8EK51yb2JG0JABGaGVgj
JzNKP+uX2jgxHozKA/6dtjyadrX0MxYQ+NDc3Vro+Qn9laEEPXga3evcASo88SkV/MSejSOwzUoF
gsWbn+0G4p6UnQY/45UBwXKFmmdkm1RF475HJcqNnQqTyl6Vi0zWjY4XcU/OFL4TfbKfO3BQideY
dpiulIwH5W5w6yHd21DSbx2RWWpQhkxZPX0qnCEAvaKCHmyoOUDIdQrAWqftSWdrOMgyIIvct8oi
HRmSGnhbEuocusyD1SViPyDet/n6ZLb6RaeGkMCZlR7mgZLPr5dc7Gt+ZICbY2qka9fowvKgExAQ
BRrLTh9Mc2hcsijSm73QahiLOr/mw5yjxds7Rd8Ro7JkTXcobaM/o4GIjSCS8FEBoYnqOUunGbhx
HsXKqogm7YxILzlOeU3muIj74pMaYH5msUPnwvis/RbNhQG+kilDDQeXtOI1Teg62jTSSenNxWUC
JtBGy5EBbXwz8opp3HItrmHayOYzZwVwA0ZS+X1iTfwNyE+pBmE4XtKtHXf12myV2rqfdCEYyTlO
CoCn5NauGqOzp8syLQvIMyK01Djo9N5Yu2ZVCRpFZtvxRCht2/uK0wqwSYMhpa/VJRklnaHQySgd
CzizwqIw+pOW1+LEyK3qP2xYzPKxnVwEmK7VV4+QVq3pBVlFy3yPAYfXsQqyVsQ68ERZhUu4FiZP
Oi9fHGNtnVm4fLDiyk7ve8gznhaH3dFwu/BZb689Hwqb3Fn3bqT92cn537bCf/0cF/7PfYXTj+ot
/2tP4ee//1dTwfkDfS1qFaysV9vUtan3Z1PBUf7AgozOCU05UjwEsf/dVdCVP/ALUMdzGGZ7xxvy
310FzfoD8flVIIGGDxktQrp/oJPgq/xaKgLgpKlhK5xJf93kUiHnCOMzWjjSS25bWffnOA7lrnHV
ZUWYgLhVNKLLGcYOUvUSgRJ8ozWt2KSR3d+V0Fd9MD2AXxsZbpN4Tlb0+PtPkhnAlptz9j7q/bCF
56aS/ZSmww+GvuZK6eCNl2NPrkZEmhQtzquO24jv6zBtTzGQK4+A4TpDca2XvtaP0w1N4OgeEuiy
ihbiFLKxdEGEzYymGiWzt4g0s1tXkQnHzVF5WKq0VL2UbvZdJh11Z5HQ8TJwLt6lMs/fF3NKv7VZ
P+UB58KauSTjP0DptPNVNaWVrWTOjcYq55ttAdW6EcV+nGx7Z7DB79CI2XehjOaTHo/1M8lexFl0
o5uxfyERtwO1I/FpquvyR0K2zG2tgUr3+z4W32w0lbCzm7A6oTCtbyxlMFdpIs0LS5TvlEp0gHSo
0uU3p20djvPdkFY5vDMzekyyq8tRS91xW7sKfHsj1pfXoey6g5QANME5y+QltDOOFdeSdJPlRnfs
E616ncxx9MzZaj/1njUmNWT/HcGnckxbdyJdKoKJLaYY+h9MZHXHmMV5JiQQukm76HtYeLSONaKQ
r3TAlEgnJi3NM9QaBwYqDZ0PijH5gRm02C1sDN8zExcEjKVB95YB/hbJcnPQIvghfMMAdTfQjS0c
udG7hyrCNlCWEVCxrHyechXGb1ysLCNyvYRlnCNen94ReHgLemqnmg9FlVpBao72CiOF3NiExXkC
jKeVZaSSxcYWc/8JTYKHqEcQ+slZt2TKvg2Z4HP+/4ywdkAFhBHX61HtCXzJRbq8W3O7VV25Eeo1
OtakgBuyMtBGphy9cdcWBr1zGuZMF4HPu9FqTNy3MU1J7cDFM1vmJ2mSKszrSZ88JPbK95FOPY1o
9ZMj6viEmrJd1VgZUfiS1ECCAyIa9U2fyDNy8/h5dOV4bvUmOzSOE0ztu6U1HljLgVERwN3RZj+Z
Wk/RXk2s4FqWLaswFruEtr0trrkf82SuHXmnGkO1LkT2mA3XUdNDr6dBKeObqnesXU5SXJbYPvFD
NbLb4RZPB3xFOV5GHbVA0/WbqM23Wlx81EUCyM+RK6mGz1Yx7XSTiVXM4MFH0DcwbFF2jVKfDcg7
e/j/QVSa35wk+k4xdu6bhuBzzfzBQPiSJdAq5AjlRMWsFxgzxYYxxQyTl9AJxlwcRBeRoxYThpHR
NHfHix27KwKrffxUJuzZHKeFTO6W2L6Vod081ozHyVJIsk3TE9Sm6uHJJOiE9nkgrSol2a7wJtsd
AzKXrmIZE32Uk24rlScRU0IRdIl8Voi5a0mGX5eAGxkGmMZOGvm9Vhefff44OotCNVn3jEJm19N5
P7Xckl7SqcYKEUG5nzJJoNCs70g2Uqg27ezBHjTnMi4KD8j0w1rmZO/Y4aPoyBnqJ8GlO2iPE9tZ
u6TDdqyxmT2sY0k5mfT6PRhPKGfRrWN31TpBeXE7N5H9WXRLCOgwXPWDnAKzyfSTbSxvdkgEjh9W
0nlj/txJLy6RsjGauOZLTIa8tZqmf5so0n11KprzSKG9EV2VnlAboZKMqqU7IDFXgqFSw31WXpG0
YlnUx3JQqiBmiSXQiftrjtXHjLHqjdS/5GOJ3eIHAwn9EqHl38GTG9ehCy2amMoqQCXyRBJHuymt
0NyaGP3zkmg4VwWlaacCPYzZj57lwstcsorqdJ5KRE2ZYX2C8jw0WFB8qO4G9bNSrmgLvlKUBiDU
q8Ag2/uAtC3aF5WCfgtLm6927cnRo8rv5GA8AFPtbzVjOhT0kEmQJQkhVbNLoTs/o6RacLRleA5t
S37gw7ah/YQSTD9HkJOb8qpmoSbgBcYNlCo1QU3giLS8neYivW5chB2G7YMAW4KcRr2VkfqxGOhw
YjNRycmytIdBVEMgS87bnkKly3KWTcdcc+IDKW32C9PD+1oqo+qVdhe+kV5d+VUqyBlJxw3ZSse0
jMfQY/tgSY2kuW7hLe5Hl+mmzKbZI6J2gx1HD9SoJa4OGyrpQaQXm5Yfxlbzjtjb3mJ0Hg/dYCy7
Aqj+yUZMmGIEbmiHGMuoViuWsTwwkp5xaTb2ehlkPGdNc0NeVscfGnaGlivrfnCjwCWOyJsLSNOZ
cdRlZ5367iWvGvleNpWOoMJQV0o9gWEljHbVWQXvtyRkAYnQmlsh2YwLwtyEfc1aEltuIrc+Q84d
a+LcTFyop+g9RH00GMThFa/QyJYigCW2IFka3ec0zlAzAXFma3ApcgtHOA1mybb19IIwEaMb3GCp
mlVkkjMJFcB33OgGOI7fRXmxiVvCC4bOtP0phRoJjX9xmpcm64JxMj4dZbKJG5jUVWy1Ib/O8DiW
I5v0Uts3idAHmOGwa9a5JbxQEm2lC9J7KMYO6B8HxoYZMYbtMvuNycaxXP+qkISB1uG61L4LuxtW
khPWZPM9rcIEem1xD/vxXWb10YHO6Et4p8GUjz+GaQRvixrEZHkZV9rI6jcYSkKCw6Bt6dcTlTwl
vmXPeycbYQJFfm+rgrGI5bdwO9cEPbu4HeF0C1PZw5gO4iTfFdXwpMzidbLq4kT0pekn1Awc4pjP
x4v+aWv6eYl6wjr0ca8LY+tm6Q2iV3R58OerZao9wlk+7OyqZIG5ySQZGS0JEp6Kdm5l6+3nrFin
aTpbZvNtkETRGNG8KXVR7wdAyQTnePQo5I+ui68RhgFrUUIOVf1KkdMd+o7Av76iLec6lRoQ/HfD
CTq7jfoDeV7Ck/Wk0QMBej4/hBlickvlGGXVNy2qo5dk6Lf6dKf2UkH++MHhXztGpKx2k0PMQAer
n+QRo+1OhYjXA8zZKIe80xXPMcdPwjTlk2qCibeV3axdnN64gdK4I4pJ2ac1cH1uS2DG8VuikOBO
j5hoCfLAMn25Na3oOCflqc3tywBcFLKrsR1Yo7cmrplFZO7ambodYZw3TgL6eZt0kb03BuJ8jD4m
0QHePRXA3i7ipzYXxn2xOJ8ag6a8uaedVHPezpgEc16L4vDDJT+MtukxQ31HJPHwbi3JFRR+pbrz
sIps9NBBvZKwkR7r2vQzBRz1oiLjDc2TTWCRN9DIKZTphTl3cq56owmuP5NJ9OLaQtN7YxjCOGUW
w/L0yZmKnSlGrDlJfqf30yftHtUzypLouFYsu9Exmu8iMQ+0oXSvD4vHIVEeRigNniLbI89sRtEl
XxxS4FkCQN4T7bHwlmVrIyvpU3Hc9i1zuThWoYKnBC7e5SksVQGGqZH5NzsfkSw20IuMdq2ao+aR
Ligz5uQi3EDeMPw5JU6d3sdpLMqjrChq+6m46yNrS26SPwnnQe9HKg0VzXavZtt0jJGq5oD9Eybv
cTn7hAHSGLv0urIZIyuI6U6oI0lTV8LPUa2WjWHUgaX2FysifNQ1b2JyhLwQv4vn4tLfVlnnlEHE
8zYvaKqjCIlExIkeIZXwZ7KMGVwKA0FYZq/d4SPlrVpfm0YeCbfxxrT6XUNAGOea+QcLv5DRgS5x
vuvnec90jppq2Upq04RtpSUL2jdVpbrHJil8mzyLR5Hpezqk5lGpyoNrE/uWp3d4zOZANfJt7tbk
UjqHVCgPDSWPVuvvNSELrJXmeWhZRKtBB1KrnkMzo8JNyyN70hEexpOYFpqbmrOPWMTpWW5KaOQx
iUO+k3ZnRT0njrZrrfm2IEiSO2KFrddrvKzaQk9yqQ6hLe4NpXNXbRu/ilYS7Wd6wxixbnSeKRLW
6aZ6sNpR1p5CVN1pYATyLZzIJKJtEYBSeeeBZR+em3iTwCSm19Ou2UA/TXNEwFfGx3RG0EIm7klM
9Pod5YViCqUudIwgTXoKHxcfpN0U93Zin6D6qSyrZfY0WCYPpsFgN3RSHgcErJ5VajuaWuuyEDUm
gO+NFY7BrHKrk3i5ZyYy+GH4JNRhf/W0b2X+oE8VhSvhx76qsLNYVeuHGY3GMLvKA0m/8QsAxR9F
lkyvveWe6KMlopsC3YpWi9SPmsLX6bqB2A3NEZx7awqgzsiDOHXGtd01GzcrH8VkbUdL+571CHyK
blh2emb4BFduQNk/Fu21DHHrtdt2REaVJrMpPeTpbrp7SQQ8r1iNpDvtNaLsrNsCvL2nJd25bJMP
uxO3trpsB9uUG/xJ+KjcvUp2xabuEd1YpKmiIFTjdZwM/oC6K5HDSUMt2NQUabpWHsu0+0FsbnKq
XHLGyFl9n/knHem2wTCEzToT2obU7ZdBUwoUoWp7hyx/2k0krnpGyxkhya1r3pL7muB+WJVE1l2k
I5dbJ+aRUklAtBrToFJcQFlXxaWsu7sE+gmwH6IqYOEf9cpqdgM54oEoxLvs4+9LHb/ZyBd9MTag
oEsXRLXVvNhl1bwQanqWzpQEnCOqIIJR6+tVdo3FOCr2mLIUISKS0nDuTFc81PCwtoTekqRgOofR
rX40MZnDqdIgvtRtCcmwvealEtoUod0xq2mvj8odd16uUGwkKwj2ft7i9acHS5Zvq5g04kN503W0
PsAHEqpMg6CL6Q9YCWgWKNbFUGsBjY371pjWY1OpG4G1xE+74UCG2dZKGRE3stpMNbxbFNpK4Lj2
7UIlgEr/o6WPG7nnNHIgETofUcoS53bpD1rDjqc1xgpcUOwpUbEdXe0i3fEq6H/NSV70ZqPkT5XU
suXjgMrPY3K+ieIEgWVO6E1ccGRL0f5NA0pAMNyUpAIhKlYur0sVXlTy76p09lPibubYBfpikztK
dKeKZbXhSm2OnXUehNZcYrLumtUsDN0jj1I9VsL67G3lIE3GdmKIzoZSrpd2XPwa/vPMXfWa+hn5
hbkb1WtwkmWl5HWE31hqT+g17nPNJTvmmsmasWFozUjKTBOfy1B7IX/q0tdjtrLGEW9I6OyrSnlP
RudHXyYS3RtehV4REv38dKsCevMZk1BskOTjsa+uBVKF20Kvn9VBf3Ridl1r6jY1ca9xb24wzLlB
V6G8y+XanYwH2YF5xfCSjG3HSxrv0E9eDK1972T2CALHN9LyQres96PMab2lSB6QRtw2Wv0ZhtH1
SQnhfi6E3eI7IjpDCJq4BdlK2WdmW4xNdXGni/SiVAtPuiSTxSzhT13NPAt7H9KywIivJPFFvAOr
i7hAMqpsQiKvIQvtR6uS3CdNY03+K/Wo6a6Vxbgp53hVR806NOLPlFnS2JG8pU7DI1S9TSYoRiva
K9dcitqv5vpJT7R3OG2xP1Qt/7LNU2zD2lmiBNhUtaLscpLcezShIr618qUPGArd6RycgmhYXvjG
vj7IO6KrVl1mrK4WjHMYV8Ve75L6ecCj6+GRoQnUJd96Z7kAVWhXjW7dlxE/4qJNwZxQBGix+VRN
oPiy2Q7ykaZPn9X36dUbESYvhZVOG9lYD41q3xTLeJMmA4cDCQr4ESuRE2SyeE4abZcJxkKme2wF
MSldturZRNdMD5HgOPBShDC+ycIIhK2lq4Tfw0pbv2KhXyE8CGxZrcqh3Gmm2Lop3omi1lfS1GPq
y6jyyJPfWxUWC7o9WdAR8/LcXBcX1IOhaT4naLkZRMdrphy7tliOrbWsGye5G5yq8Ocwfsr6GOmI
kq57IzvU9XBSe3U9qvUthBzIeXF5yqLxXDoLJ44x9CvygY70Bfhdi0Nj5O3azeygXsjPy90LiHhi
2c3RtzWQflOVTlcG3KkXztmttZT6OTuHMPE36TXyvCjWuUGzlv2J1Nu7fCmejWlS1gzMqoCxGg0X
shyB9GSggZTbiDOCnjadb48hTmOc7LzckXI/tc+9VWwTAu8BtjLCw0OGSYlHYlIQsn/QEFuRCgz0
J8Y/N5rZzGzP3KhRuEm10AE/T6HCo74b9LO7pAdhOEfbLc8cPPeyM7+HFfFfmfowkYC6UnLxFBPD
47WlTVE/P/dRsgVOQw1Q3Vu2qAO7fHYzKm0FRFXbzPp2nO4Vl8qn4ezfh8lmSdR5nSp9+0ry7Cs5
2QcRkxEkwmZP95TUD8XypgbqEv/j0rnX8XY8P+TjfB66bs8rdWSU9ThAgvFGe3wqEqw1GEy9bC4P
ZuGcysXZWFZXMGqq1Nu57DXOVzPa0o6JmSQLEvuLqj+FnAk8Qq22elpd0rF5SSuqNtVu+g02wTgi
nxAQf1Mfspg2n2mcE1O/h4O1c3rnzMwNSAdRH2n+w+5pctGOzHBtkFNUc7S7Bm8azWtVWURHQb5I
tXEjo42izSdzLlgFWpj6qQTar3GEbjRK+8hsiMPJ60Ch0Dcsis9lTE4MwT0VwKAn29aP69pPx4x5
HqmFhGHB+1E/lFg86R0z2brqSrKN3R9JTNhbg47YVwbWuiHL57u+7ZOVKLvqmd6inpZhgOBmJPFp
9kmkD+rZ/GYP3becw1KQK+RwhNgVWSab6OS4zdZETm/VS7pONCx7TUmZNSy+IVt9Wzb3htnt1ST/
HMs+frQUq1kbpt1sCTQlYidzh1voPZQ+CfSjpq2blUVy98aVHFadtD+gy+4YhWZH2Ojbwn4hnylb
zcQechj/SADsEeecMHQjrX0aNsKiUmqqR8cMv5G0qQb0X7xEeXPz6EEZpqMzkFK33OGU8oz6Ov1z
PiMqdYPJBIKdVyIzPgqlWsdLsprMFjmgeDYbe2dpFhy5fOtMw9OSxbulSL/P3NvZpFzp4nuh3QrO
eZ1hHxQrv9Uw23idpR9JyznCrF9VdrtNFeKhCOaBJXaVH7fEMviJNcwHJYmMm8RKyFOLuQsujan5
KdWwVNKwxpFWu5dySR+WJr8wH6G8dRgKwE9g2Klk6wHUhzeN0YPV0IZ2XNYUOkasd2YW1IYGwCV+
Y9RMGRuuUZ7ra1Q7j1bYjMxR1Es2EZUqjEonuqUd1wluTjxsWDhmWpqrer7REudjqu6a3ohtmqKj
Z88FmjXaPlEXpQMHjnGjxdGpA5eRmfYb3sXO70ZzbSu49lSaI3ZLXdL5mpDxxsGTCfBTObU8Wa01
3XOAO5usE/zflnU0nXLnavXKTahdEQKjkxlIwiHS7hWEw82Q0OoWyXdKyieHgRSgQZ6ZjPptJwgL
JIdWC1cZVKcY4W3oIulLdMb9UUEXUWVAkLg/tJ8hWHEKxye5taa+97VBNQNCIrca3W/axM1nR69D
sHMGg5EUB5ww9IT6IMF0dFsSDrnlxF8d3IQSjUY0FS77JWJytyJZxPUbjtqoOBRrw8yu9PrB2iIl
W5eKuFS9QrelDemvTso2DjVrndad3yTaq97z4iy6COIqPZi1afqTkuAiVjvevlwrqVtmSyg3g2m2
W2mk9HPSxXooarcr/WRxqstE+vhupsPzipNkviERtXwzW5poLG4RbtoWi9S6x0FEQUpMcNBmkwOj
Kz3QIrod59FFLgG8YKLZP1kPeQVNMBCYWW/GPs0ZDCrh0K0L1ah3rDs0DzRC05PkHbpMDT+9vbg9
EaRkdXwoc34sSRqfUikJElxuVFIPvSHEtepYGBhpF7wjDCguU55GvJ6pcxsZA437fqaVljs1GmNy
0FCmoojhNK81b6kykNQsqYHBdzSyXSO30QKyNJa9FDg+OcBMFCCVVW8GdCTnYu4VkmR08vbqWVkX
S6lKGsa6+52oCsHohsZ106XOodSjZJVz8FqFNkFDk5YSbszvt1q6PjmCa3BOMcbnoBrRjXiGWaP7
Karmx5wwAp3NBooCCTCIGHql9LCSdVuTc8R+zKPsZNuJcmenA3mdo2Muu3ApOPpR2eNpzXqkzihN
+m6HzbZ/j7BZ7iw749Ds1ouvRC0BMBWHf0FJWdULj42cxyO/aLd22I+1tUiXAg8v93YLVIV6N9Qa
MlRo18tpDcOFoNsibwDLmYk8z/rkHENhO51PNEPzOV2VDJzneGXc0U4fl6GViW/0A90iRRX2c5/W
0IuQGW0bbeZ4Df5c38naHfDKUVut01CwE5lxgTFlaQ2iRyOcic1AkPV8xQhpvZO8ZqR6fxcqWRpe
3PTWWieMbheqskK8IfkP0d3VbKKO+xZNE3+NRM6TWcXLmkmtXXh03bRvk1SnW2OptCAc3Aad7rXn
S4Zku5kt0hcjGkHbbJLfELsuD6oqyo3ucspgvwqPy1xPwAHM7EIPY96l5STXutpEK5VAwXVpwt+2
/i91Z7YcN5Jm6VepBxikYXFslxMrt+AmLqJuYKQowbED7tgcTz8flFnVkrI61TnWZm1tVjdZmWQE
IwCH+/nP+Q7JsfsJFetGDlQ22QUSFKWbhFBqCa7lhrMOY7moJ9C7GXSmlnNn6FMUde7+NyXz8Fqb
Yb71Gyu+jzwO7Fu7DqyTh7azb+fMjJjV4+ylj6U6CRmVN3iOxKUzxeoljhNlLgrt2/lZw674Co1d
JxubDK5+Cela29I6wq6ysdvqa2q13pHevGSmg4o54FmUps7MrCknLsiphfFjfUl/JjOncrSyXVX0
C0eraWiZlgNUumUBCdBoii66doMuk2dl1bfpLmyZZk9jE7gHEtL9cRFWcm+31n3C/H4tyGNZTJy6
ulj6eH6i4U0/R2i5+650KMENx/S8a4v5pKLGg9PwqYo6/xjgmYo3Y+/EH7LFq3az67X7hQAukcw+
k3e6GDvWoKYnztQQXzsOLPH3CZXvt6bPgubI3U5eVYwTR8Epm9Hao2kK2s1cj/F56SXLZedJ2AvD
QL8nvfUoModI97duUCbbOieiSxUxU0sqAIHiVB3YwSSPy3f+v9b7nNtIeWKUjcKMVBtEjjjtqaqe
IAGS9O0fUoy0HjPZyX8aOFw9d0E4IW7Q83wxiGG+QmXrz/vGt68aMyefBkv7SCLo5zTtLWYXScxZ
ilTlvilQ8VGq2UVQK/paiaG4jwPTjuvuO7pM41J87Gaa7nAgWbQb1sNdF3bizIsW/1DU8/xEIdsH
fEXyLk9HmlEzheLJ+hm+YBhIp8OExZ6JYB0exBjU9q2lFgr9QPGE1+EUvoiys78MaMWbTE9M+nzB
BAUrAOc1hTF/O4UVLPM5aJNbp6yDh8WTy2PFQynQ86q5mUfmlfGHkaYY1GYLVbg165jP0OOUzawK
c00eGRYBZghob+LeQDZ8zoQhFlY2lB1BOkTeyeNhB5nYPPNxV1S30W23saykuISVS0OVQcYhs0tF
dl/IK0PtKY1aQngvtozi54Uxw9EX1UHmyFPpSJdajVr2PMRVeIdFww7PY8lnSlR3dPaE4aeHKp/8
ixHHy76gCZsjhb+UOXP7/MEDyUJmjJlt5jmcHCUfap4zHtJVn2M7CPHJkcavdjheeIaTfrwp3VFf
mqJM7rQ76QcjU9TQsq9OicTNtZncgjPt3C4N2hHWGOLRuF+nghFB7ozRdVu4JV1PUHlhmZAnwYZY
DvG8SbleTkqoHvgCM8ZiE9jVeEvOF+k0CVtxMouXsOutzbSr7HCBi9G2nDZI6WkOC7O44pzX79Ou
vkPaxu9ZEnMCvuEWFH0nKIHaJB5rHxOUUHXTW2KxNQzlPN40RvibIAnaG78Z661V+365Y2U2VK86
bfgwNiVTepJTGS5eHiyvwbSEUAkEe6OG7mtciWlJs6im5In2GZ5H3khfNnCCpng2kaKVTuJXORk1
jq80ELp3OYGTbkPxsDgQCZ8+kuFh1EZ0K92nERFwdklJdeOKIdBnbqxsUqyzOS4tHgHXiuV1qC1v
h0hcX5h+Ul8DBlSbqQmXW9e39ZWYvfTcZne6J6Pwz0j73/LNPTQV//sZHPQDcOj4pVnpPPrn/2h9
nc/f0Yv+eN3/SbqQE+Im+yu/XE8X5Z/gQt9+6nfXXPib67J6gXv2YadAsuL3/e6a837zACX7tu3a
LjY7gpT/cs353m/++m/4QY52Nnmcf7nmfPu3FZNG5sKLAOXD+vpbrjl+0fcGcftb4xrmUMIHUGj/
hChzokXPpiDZrymgejDaRwXre5tjwpR0GnmSqfimYAy516GUx1zYebW3QoUQM3HMdu0ZXTGf3Iso
SOKXhcvuuZvnksNSb0XlYallwcatjZMH4Q3qPGafjPsmNIfvPvV/E4b7ETtEziXGTo/BPSb24pEX
+clYbwsTEWRXzNrzxTu0HhooqjH7aC/tyaaUVXdPTTTlkXTmnduLbf8ijPdTqv6PN0CuG5kcL+Of
qGFGdEBgJhNtdFLmVyq3i1M/ZaAB+67HpAtbDoknHZMLSputs3CgAVMC0ymp82bMzXN3Udzk8XLG
u9Q3C/blG0ZngBM5zR7bSKtzoNAYdxqNHULWrfUIUcLaEuKOX/JBI4kK5eQBlVDFcmDYlFz8/lFX
y/iLP9X50Wb57U8l4xzhBPVB2f4pv1mnoc0mvUs2Q1a094XO42s925BRlqWNMS43y3w9ca4OmPlH
dIoN7dxX20KQNiijWD7H41S+hiqBWGPPXowKhyJI2VnqD761w5DGFffXVweBnT9d5sRXYofqDlKg
ofMtuf1dnmfyBFJiX2NlHrry2nHmL33RLnsEfdgkbjFeVs2UXLBp+8DDYjkLqwl3ctr763iouhmx
o9OXVjfVzplld0xIJbXXWREPl/A2psdFcuhPwYXCjUakoX1bVd2jWGqL0WY8XXD8GQ4Ylu3bCFZ3
ntTiyNfYHSwsKbu61d5xxhj5Vsw9NpbYU8+F65mvDZ0E951D03uYxcMhSVr3urVoCBaNsPbhOCOQ
qYJGSuC+N5Gpo30zTAwO/TF+x835qIpoeWqGDjKorOsnXCzBbnB4sjIW7i7pKo73ydCZWy3r0jCt
pfiYMvL5ooIceN2aVp8aWp9vUPrlViWj9+wpN7nynWXexlTv0jaqr5Oektldg6h8KFQ5ffCQ+lfn
QnLezTS7EtBfR6ujmU5haF1FrujPU834bc71zVjGh1kxdIxFyrPYfnHbTmKYiKJ+l8/WnG5qy11R
57F9h5tpwhFXj8FxnslbVHOUn1KZtruAAT6t0A33dsCjZdMxLt1Q9fwcGSs+jMHY33ahRvqwh4uu
6JyDmqvmFzmbnxhtIREd7gZ0ICokKX8TPwfu2oAhYcOEewsJh1oY8CuUuTd67I5u26qvw+zaZ/A9
rJ2VZ+Zmsgt1MkH43FuIPDtVjApjTWeRfsD7mO8CL62xnDXZ2bje/W5YacTn0PkFTP7niOv6rtkA
ASQLgIsK0CU/+qZJWGD2bkb67lvL3uUtVqWYoz6LOo3RM1cQlZHjFycZp2OZOt7eTo3eAVVOXv76
9vx5QVnfBzoWeWIwpw54zh/fB6GERi6hy3BmHruHGIzYLg+7bCdpZj2gGAcPonX6X31nf35VHhaw
RkEPC4oRv5GFvlsScKqnrjVMTM4MFJm9HKfuowhV+nkoPG/YBFVaT0cf2eARoE18TGy/KjhUDUPy
MgK8xGYXi5du0PrKArC+aSnsugy6eVfYlVx+sYAF30KA3wW5bBR0dgTsI6ENAgtadyXfBxI5o0R1
Zq0KXcw21B/CG978mzStx9nLDZNjLKOdozrj4c/0m2M/BpdUPaecOlCFtlpnDptX97UVorn1s1Jd
F0TC9gG1RkfLL53dJBL1VnvWWWY12cXIvHNb+vWzZ8BZCIeDY1br5AOZ/uo8wHBxDEvxqDhV4XuC
w3UUNn26SdpGH1QiY2yUHL0Y3dX1VvYhdGSbf9gCKsAPoy1xjNPyapYuW3ZBqHg2ETOUbhyetevB
RhcyvsU0whR3SOxkkya42KgclwzdmRsT44qAfuRqT6dzciB9pJZtighxsCYyLto0xKM6mRyLStPq
nQVqj4+PJzOO7xcfXr3kVMEvX3In+Dg31kLwpsmZ76OnXdVMz/CpBPpCTa669f1O3/VWPb6LFDsL
y1lxbbcupxrKh1HTkEFAC7YuRO7Gmnfh3Hkn6aN7apwxLSf5j0GCsSZNUv/aZ2Zwa+Wee5EmdbLP
2fydM+/AfdiM5WZuOIy4RSUvdKCWC1UG47Hy4vSmake9HnhSyruTaW23b0O/OQtCT7zpLnD2fRos
WN8HOnv83Bubw+C1GV4LJGpF09LWCBp0Zk2NcpThZN7VtWpfnbRpSfr024gq9/MKae3aZBP8sCyZ
r/I+Oo+CrD9Uif/RtRPv0uvkU5DmgPhV7GJwyk6RYafYUWKOCFBTmoPH70osaCKFv8RvyIzlkWNq
1GzGsulxCdLCvvNGjMKL30SnPlKPiymTk2766CYaF5rRiro8hWNdbJHq/aMO7VtbW5+kzuZ7oyjJ
tnKNDbsdR3cnuzLY6yRXXPLuMXeWdqfz5GNaeM0d2kd0UwaGFnD2Qo9JZ5wnttHueYOieUkTEv1n
TLQcQ822jArzUEFZYfjZtve9mYtLkmcGW2vwXFtTuQ0sMd2qoDW3Y4xN3KojIJoV29myiY5JOU7b
FqtEuBujIeW9DQRM5Ij9FgujxtFTT7tUz/0nvsPpA/Uon5K2zC7ifnZvMRL4V9SXNxc85sKPdFwK
jqpBcwiCiol3itvaG5iYUGl9rJphDrfx7I2U2tegPZcu1odKzsk2yBMSdZ38QnOXW2/yKswOc8HJ
rh2dh6Q2GcmIpTsNNrvTg3Ib667nhrmbnKV4q5v0xDlzZjCims/sxdDbQQJxBeEQvfBE5d4LSVMk
rtPhqYZ7kLepuKhcsmSb0mOW7/pcyEvW5Jw9W9nvqsE3Zwy2o9W0KF4dFv1nK+irM1y87mNULu1N
q93mI1tVuV+83FxpL4XbqQtkaebU6CjwMad6X+tMTgcfDwYGu9whSFDEMvlo9fCpijzPvqhQoZX1
sqpPmbbkJkN+PC9T1z1yjXVv1tx9Djv4jwwDI6hDxmxLGQdHp0jNZZhi3szKbLnRrvIvQ5+5bhQu
z14WfG244zEe6SOPxviQ2i7DzTzHOT9U2yqe411C6/2Ribt4Zbpy1sQlEns7g4MvGVw/hRjOGdLF
dcwGbcmmp9AdOm8308Cz80XpdNjii/5mIif62YA0QiggS9PqqWA8V4/LEUQmwU9fJyDz+oQJvZEr
Dzi7ljKwufOKybqeAI1/kIQ1WBZanR1L9g7sr21G4AuSphcQGRydHsk4MvObGdLosmub+oTvsWhJ
JUb5vh/n8j0L8IFotVTPESHFzaQC8bYiRD7IwWLhR5dKNAXn8SjwIiA5nXFDO9dF3MakpGO+mRHa
ZcCYoq2Di3EGUZsWITantPaZ0WZiVgmzA0BEG57/zYvpDENoE2Cdd1jH8q0tXIs7YL33UWv0xi2z
+cxO7OoG7xzeBUKOCT7ixHOBWs/4Yh4zKNuH1q6rfjf7gz1jHbOd92lgYHEz5jprf3+lfMqDEyEZ
EjnJehuYKEovKkYbPiKoI9sNj5HJvaPhLWjehzhhXMM7vh7pNqu2jfCwxKWBvVyxUTc77NSrIXD1
Qy0+D2ACYNmxrZGxJ+RQcPdBg/9gXpzrMGqj3UJk/zz3WXyHKiApOc3OfFuHDYNpAz4TnbtNVXvQ
2Me9wzRm3bSzS/Yol002lFyvfcWna+MppqMjOwIdja54jsdPvHjZ3duFzPO3ZK5T71YEnTsgzXam
YBeM7++QwQXV29SJcBg0surfx9bGsV5p57rNM3X27a0WcSrOW9XTBu5OzkNrV8yj4fReg+hTZ+j9
zrVt82Oxw8OYw5uKdqbnUZXwlLlyqloD7Fv/+gyD+74ShbmnM0aw53ab5nGNmxOzSg1bIK8Z59ue
WAuhjTAY72ercq7l0hADZzspXvOu4dJwZhOuvgE/cQ45B0qNHDhlR52sv8hmJnOmZxVfMcdLGfh5
5UubxLwPYAi4hGzVvsSD6rutaqL23m1xwmydMu0jPOYEAutGivMhG/hDMKvwbeg2pyXVtUKyqohz
VcLX2VhbN+JLKhUnoqHEg7Q3clJnSrv+DRbSoN6WxKqAjtRxc1nOtnFIV1nxU5w2fHQzc5hNq1z9
LhowZ4YeNwZRC8VQ7Chmn5y3Yz878ajxSjlwaA8tLSW3OZLI14V8xknETXTw3TTcNMC2NgNu38it
LlqVIPIO0o9v63ix9jWOWYi11G+g0/blIc4sudejoa6HYJmtFvFaUoxy8o06n+j/3OtF13dxN8uL
1FqmazlImr71uFAJMYfJg1cWat6L3P/cyH5Nd3OauvBKDISxKoubEBfH3VC64rTEdr9rypqf60lD
T6WT7ac4Xk9qOo53gp3EgZBQ+ObormT1get81hFFvnR6g7+N1u13HbLr6NxjITGuXHkGkIdPvOIM
flX9tTbNfKqS3n5oJVLoVi4BuOagV9i66q4dXuCMrVuVFiMgUEqeIEmRkTOoOsfdLF5tjqrzzlBV
iLe5IezPbU1x+1nQy8TwBPWySxdj7jbsGwcckYhrFk1H8Wk7CdP5NnCSM3uuw8tCW/MXEeV6J0oX
F7NnzxdOPjr3ObWJxBQ4+Z81YklPouDO3pajeUpc8cwe8wM1FHdKutjfulZdamM7R4Lz94zlxo3v
gaofpHpLG2agFGz6RKHC9Kad2UgZv7LurMmwS48ydTSLdQcBmtJkyVnSCnyz117C5GjkQd+7/nyT
9uNw2TR5c6OrZT5DRYg+eYx5b6seKyRGE2/1UtZ7oSpn7/hZtp2IYJ00sblrpvf6rpZd/jha3jNF
k4xOdNSAAB1erRH/tPJbDAOWbIkt5hnGFeZLZ3Gin9KmC17If1HaDrDzXWXwKZeFNOAU97gnl2Ba
zZqROBI/IqKSCZ6ZfX+Hz8Be7csREqHjhUecQ8RwjPee1f5j7JrT0lNg0pRq/3+yhgxtjtth4+vo
msNLum8mUe7ZiT7i1ia9Yd8wspg39cyJzXPUmw76+2jwP7uF81yPrOmdjesiGT4UVv4gpdmkRfbq
Svvx21n1v1vh/q+h9v8X6eDoxv+5Cv5/4fSnw+s/YOz/Y/MKZ+z9By4dP/tP0r7zG+cSIEsAupBK
kb//KYYjbvwGaws+tgdkbg2RowL8QaZzwt9ClPPoX9Q64uV/kOmc4LeVqokazu9aT8fB31LDV5n4
P07Z35h03JQw/x3aiwH+886/P2UPbltHbQ7MG+NW+CHjhrmg/o3bM2wW+81rY848/lgkh8l2Bjya
ERa8nrJ2QYWIDM/dOe7ufLY957B1xTP1yDremn7GO5f19vJG+3J55MHGWC3kmHH93Wf+bzRwb9UA
fnj3AE+gbQKwEt+YTCuU8ztFw7KXxDaNPyGc+OZ1mj33A/QExo9zzPFJxrF6cthLcMclGcHFysXE
PRyMPQEPpv9YnCONYQ3D9+A02wm1macRYY3HFM58wVjtOnQiczv03vRxnYDhMsdecDvO2XIgl7js
g7BUAycQq/64MHe0b8iwKdzbHKjugjyXV4lLJ2RsVMmyVIkZP6YpuiM9f9hZ/vqz4Dr600eBkgTB
jc9DQK//8aNwBjFWZdDMPJ58TKY9Xqxhtq0tonjwCz38Rx2Ja2YtZeC6XbFFAIB/7ujJmko4eKXn
XRAatS/Jdl5oK2FPEQOVDXUSHtOhvvv7q9B/bYm5Gb+QeVZf/kGZh/7HYajfX3uU3P8Nk7cVKPaf
rzm3X9TwA6hi/c//ucxEv618YwRFilW+zc/+tcxAxvRc1hdQqJG7Dta4cv5YZiwoFrAqECEpIWLw
xkLEv/xjobGc6DcqCUkPURMIyddFA/4btIof2WkoxUzayWnTVhrySyG5/3h9Sp/uvVTl6b5D1tq0
jb+Q6SiSXyD9VjrXfywIf7xK7EJpo2GYupKfhFXVTm5DYIP9rGrvrTw6Ept+lXN4Eg0aXVaMt5bX
fP3uW/g3q9CPt8PvrxmyFw1R4QImnj8Rp1g/0ZekZpCTGCAZ3An3aTQwN9DL6zyO3omD3K+K0X68
239/TZQsvm1vpWx/KyX5buGbek71qO3WrrUyttqyvyh1umwwWZSHv/7r/t0nCrQUjdoFdBD/XMXn
ND5t2lFv7cysp6emtq2dl9rl9ZSODkljHLcenpiDqery/K9f+U9/I6/HSuZC8mJK+6cBI0Zyzy8E
Xs8xj0Z7h9rjfKhQK+w19S1/VUD/p+uTe8cHVY1CA5zFtn9aP31sxal24FyEQPK2baZHTP2hPPvr
v+nfvgqvRCMy+z9IZT/eBT1z4JK2XsWpa05OUQ2i1ZLur+oFf34Vn80GYBjuNN/l6f6NO/fd1eGh
hGqBQXZf9rW5BW5lHQCp1b94DPz8/ayvQg0kkQDBUJ9nz49/C6cTTOglRsQB092mqZzpA9aS4KLt
nOT49z42XooxN8/fFVQJb3q9SL/7gwrP732Lgzj0kDjYxqm38vVRBv/2q6zE3JWCuGKB/Z/+IGUw
8UZZixl5csKdZQ/gz8yS7v8/XoV+NNuBAeT43wa33/0tnLmbgrkfRwmLIYquMOtXQ/SrAd3PlwAL
A2s9SyA1TtCLfi5iM34uiOyA9ey6OF8TcrNzTHoiib9YHtbb4vsFlyEz6MB1cYCXHIEy/PGb4UtQ
Iy5Nex/asCNBtmLRseziJRU0szCVFPXtX398P83wGN+x6yDZhauNa3bd/P34irJCixnHyN5nOgeV
18HEHByrOLBTyS9E0L6mooqPHLQcRA1fX7qizK7CKf2VAQOG6XpBfP/HQ8vkeuHpaFNvDpvnp5Vf
i3AZw7GCbZq6IsS43YzE+cclrM/bHAtfsfNbptuwG3LhHiZMJ9UTcnga3fXJQOzeKqf0i7GFLi+g
iM361M3TRPiKIsD+tuFZWl3ESL0wd71KsbwP0xSCC2FMc28hwmQ7VwVTuq04pKuzMp/aW+0U03io
p1Zd2c1Y6c3sSVzcsdsWDx73V3UmA039bpZiX97OJovwsFcBQ+e8H4JwZ6NI6H03ZuQi9DSZd52o
fNmPpMDFx9TpsPJtZFBlTBU6UdxPvqXNpS7S+XKA7hNjTgXrgRyKmrRjVLeYa/gQ8KYuXY8I9lXI
xMnfpak1XDVZQ/tFGUO12WJxbR6pnIUxmNlU3sU1AMU9mLrsMq+NyndMvIqHieAwhjrMrFcJKmj7
DoyIUVo0rLdsACInRzZIlL1dBqfRB7+UTJEarHhreiew3L03DeGzDhXQE9ftVbS3cNkLZBHJHNgX
2r8tBFvobagscSl40mF/X4Yi39GOJA6NpSWWacyfclfFXVpviNj5w0YLC5QKqcQFjrCew3u7Cms4
9/P6W2wMIQr3kDBfrUXFElJGVock8xP9Oe+xJG8zJmrp3rfn9JN09GoSbr1Plpww1zq5AUEwi6Lk
jCEmezrahUspZpY703yHmDe96LSdvy6i5sk8iPTj0AkF/8AmnVNlE/aThK4evdXJHHwUuYlAECSx
kGTQdHgVKEwNOOgi68amv+lzMbaeJIMS2hisA2XQiNsg7PZunuuLVEm4S6iaXIwJzmjCp4XUB880
mb8dXSy4Fi6Za0bX6knXnHqPHpLGuKlV1trAPJKYhlsZeBtSvfBbE54U/qadx6wA9yEhOBV5+Imu
g/YjbLPgefLauaxuI4orowYoSaKX0xCDYxz2feiCEEwy6i4yZOJ7vjLYVp4/Wdm+YFsEc4SpxVNQ
DO20ryz0v0024du/jKx+BJwYBkuNdaMYmCz3UVdv3cLvmOQOmuEJweCQRpmE2GupRPatLdpdrlAK
c+c0KqfokxdMJuomTedp4LtJg/fFLduHtp9pL9FLv05WCEhYm1p04ydrwuGDNdMJiZHlOEMw0mRo
9CO2FTmtnB2Jy+WmaVx4G22/ToCJytSkyBw5PjBaCBh1RXn8UMip9M9nbyiuJW0peLor4XUre7Qr
Th6QhxdrGXEoOf28QoCsNQXL8HxtF7Z6XFLDAht/J2vpn9yqcr6EWbtEu0GEyQXJdbdEgGNkdPAd
1cPajpsSWaxQgU5PXY5rfhtly4p9SZxwOrhNlOyszKUXJahrJrm9tKTe2sTbLsOC9Wqv8d+R0YHn
IQGKRRycK7s23Xaorf7rJJD+tiA7M5CYNQ0SF9IPx6txZJZ/QRMTbhZ3svDbNa5K302Mc19BzrfF
CUKjfGt4lBm8/wR9URNnHwPzWD15SmjgkehtLyYS8lPh29nTQjjmBaxPFx4Z1AOQNGlFLLmV6fyh
pK6Bri5KO3DH6cY5RiZnb2FnCL/7Fd0ARwcvxUs5eeYNwaO5jyRzuB29tARkGrhyjEzk4lP1pccS
c2njJg+2F2fuFV5/M25bWcQ4xkRof26E7rr9kFbcPPjfxolOd9+vNkGmg68c0Ogoq9XYlWfUEpFS
q/w07M5psvCYsYVsc8ZKds+lDkkQh+FUzSArRPNFZYN1uRRl5KwpI+fFX8LlI/1KM2UX7DCIhFpu
WWyJV9I7CHSPuzGESyDPo3YUR67lUDD77ObXxZ40WrfbY4fyzYCfGdCGuY/qIvoaI0gLlmJ2AcwT
sxXONpbtm88a8I7xCQSAJ6zgzu16UpaTKCAUpOAvibHwDNpjHNTDPsNxcxsz0iRQCYpAbZqiyePN
NHrybeg1eFgRZcgwlEoP0548hKP28HKLDwnXfLpJctcaj5law7rQj4ZqRWAVN8XoZv6x9wIq3ilb
G0rYaqr76sjMG5k8otGHfbgix+esc2/tMPLvPL+drsvarj7380hk01IRTcbtNy8GTMLXqbYJHE5D
bj1M82I+0uTe91swNVz6ldt671SShOa8tCnMXusV2xHDe2X8g8Gugwrv2fWwIf/BeknTkQCI0Muc
SG9d2NsqH5w7e2nRbWmYtdb4sttPWz6JFqOm7BgG2tIXpIfm8isRnxi6jG4EbpKICjg9MAg/MGVq
7tyePObGTWKmA3IKjH8GghHzF36sidSrQyaso4EOilftFmTrVi+1NLjrhFaev6PurVFX8LcT98wK
StzY7YL7dhcoOxshbOBzvNScXO7JjnNrGxWEF85ska4IpalvnL5A26tMVd7F3gDHqupLLzh1pRfC
XFoosCNy5OAuHGIKvGieSu5mHnE9a+1gk3oInZUZmOhH1hx4yTzY4+t8Yuu1tcMx+NLZhAXLVukv
jESoTyJ4n5sj5WXDh3Eol5D0Si+LE0PnWZMNSZp4Y4gufFKiWj4O+OBbzB+Dvk+8TIC5wxawX2bF
kyWS5blZRp5TdeC4KzzAUZ9MYGygIDMsXD7QXjwHbuN+XiCrnA0lDaRb3PnuU2PqINvicrRuoCpj
rw8zT34RbOGJZKf2m/AKl1oYfrfceC6Xw65NhM1wSDi3bdZ3X9jbgWBIU79/BONd1mSYbX1yUyY3
+z6KEkK8wIgqxEXh3TlkCx+YG1YOOcepvRoUZIDtMMnxbamiqdsRp+Qm054pzpOuB/w8hz0bvyIS
OT7muC/YEzvDeZ2OLmEhNynuOWAuzJfyVnywyjlQQFKWZtlPigjPZm1rXjbCw9iwa1s0xA3BiI4Z
6hTn51pRm0U4ZBU1I/K8DJWSKLotoRcC5XGagNyOiIuH3CFCAbBYlG+V68CimRPt3ILZXBjTE1SI
yHdNi8CrnJPpxupZ2zt6FfRj31URMYfSdEeQnkm5JxHsdA/Dkrg0wdGhM5xZ7BsgTIB6pDytSkaI
MYV2PZ6hVglzBr4EQ72ROh8eQ5GEAlrorNrhRYyXPaCkwd+rIWjlxmc0iuuyV6Jj42GRdJulnp9S
L2x7itVwLVVyW+BHGjdNPNHZyqTNf+mj3r7plybWZIxyNmKG4StbP1NYb7bdooNb81Q9DqqK76iF
IEU4d9Dgdgin420IcY4WIGSncYPNpzkoMyyQNJkQ5odazrI52AU4r43XFS1WSbtYsyHYUU50Y8zu
Dj+8+twp6bFmuF2Vs1E2OD/yKVxcnu5xxgmrjav3LhyHBUuBEO8N3pdg23UObNC1T5VnMazicEOw
fmw2YmZ4dBC9N9g7g3WJg0Wat+ZQdF14z34OpkxCeOwRM3nWgYPX3rloqgSDZApTj76Tov6s9Kiu
YJbFDUDPkNibHzTyS0BR+s3YKP3R9tT8yKdWfemyloRympOi34hQtm+Lluo+jZMEap0klbTJyjr+
1DSIduRRFJyK2njxNacfu9/GAT3AOyBZoLlxdYSGrtsZX2ji9bYD4UVDshpN9QAVJjGb2O5CmlWj
8h2sBXDRAWbZOXo0i3Dh9X55ngJSZdkEAsBogrXpRK8p7gghi/ADLlzpUCXceUwvraxctl6W1J8c
JUgvlcPcrRXwgOXw95XxW2nb3rCN4bxxdsiH+ZH7i1hkbtXzV8J1bH2LeNGvgVcC0/I4vbHEFpSu
H7puYhasQrJcCXRAAu1Wbl7bYYJNNy05c98O2F0oVVHQY+6a93S2iedJ8Aun2insS1jn5sHP20ls
bL9wm8u+tygIqMc0eo+KrsLAtCyap5E7fGIgUuNRStLkytJFeZMa33sgWjXdgGYZ6IcM8+5Wpj0P
OM9deao959AzSVHv1zi1wMsS5WuSja+a+RlMZeJtsnoRGOy8Wg5YrbT3eeBK4DSSMZ7BmOCmr1la
WDdWU47vitkLZbFDzYZ2rHK+MJ3m/r4C4snebVLTA5BCskT5emdWuSW/ktauPszOUGIHNOkg2YpP
oBzIWPUZdoyG2Y3BiwF+xzL1XS7sKtmHETgicDgTXCDQavF53SX1WxEZeBhRgHWHTtuGYAe9i/iN
nbZxRpK4WMS20grrz34xFDi6AhWxYwp6zDXVkLIP8YFOvCbh6pC0ojT++P+4O68luZEs234R2gC4
Q70iECoFZSaZ5AuMlSShtUN+/SyQPXMZEXkzhv04Zl1mbcYqekC5OGfvtQHYtx0L54I+qLUKB9Be
ZkoeYlJ7N/PosImgebzc2m4J612Eofs85qHeEklkrHhPI9dvLPQnOtqAuXqy8jGeb9MagLTPKtlj
Q0OCRn7bYPAi2LXC71C7rvFINov9HtnnnHMdXYvqvBXalxoa8Q+vWe0VTpX1b1lRkFgwURdv46ad
vyydVzw6opoL3yym5GfYNi3G86lUz0Kp6EePjB7Ze7mUKnAjjb6YZ4/Nz5lbCuN4sJ2K9ctmyWxN
+XE0ONZsWmRzB7MQBlwxZx6+OtAtPve6xDUXtRFV9q70YgNcurLptblemOzsvsOJh6tS3KkS/vIG
vQ4nNm1ulpnFCw/ujaoNnIYEGzgsDzDhFUEgKHcg2pKZjU43rGaEH7DS/bwi6INvt3fawOxKnNzt
3A0fqXOmKDINjeUZ0RGHONHUUB+GsANPY/EyZIfWLfBBOlOXL58yLYq6YLELgOvRiIGWE4br/HA4
4bzHVTv90LQacExuwff1wZotHe98BLTBzCWi1wEBRr5pBpuoTovEhq9hozvfZNo1K26jx0/amS6Y
Y52Nv8BGXQz5thLkW256TjD8LAcCUSDSJprrO9KkxL0NAv5REixaigdlNKSEPToRbdNg7PEy9wkd
PDd2HxZlJe17ahCxAPBZqnTr8Kef4cjpxziLo4iVo23+WTI5GQEJQ110NyQYqH23yOELovtTB70a
6ymYYjQdm2EGmoOAp5LTjUxrO9nattKUX0YxlI3CmdJnG9ZgzgJsowxNlhTyaIKjwvO9gTYuTL1J
v9equfmk6Q0mR7Oeq0/6tMiPaVe41kbZ64eqT2HyecriFtGUXs13yJOmn6anmd9VWrLQmeRNFb50
p47QPWwEto/Si6jiybFoF+fGmA4bM216b1PY2fhOifid0rAL+HURt+/yWeA1ivreI1jTNeTT1GsW
Bu3JAcqSV1SLNxHLjcU5fo5xEc14V6jY9Hl5jPCFNE9G2rv6nbeUUMDwxM/MgB3dq+3sGDwp1B04
Xtt1fV2YO6SpJ/qOqsnI1AJeNBWcCQHT3RVpGQ4tivBicI+DHg/0gy3gYHLvomuaQFiQhwGBbI7c
n2XOqkcypyCtsElj92as8Xk/TCtu5U1aisoFdgDzAGCEFnXqJlxcq38gCX0CVzgRBA4AIqMC6Nee
khCvaHKHeGFIO7iLce20Cbo6p7feePnCS4m4arDD0PdIjtY+tcpZuvdC1eX4lUxWO38T1aMCdUJs
NkIVGRP2Gsx6BBoDsXXdE6hQZpGLDqWM6V/7Ngz35H2NKFDfG7lCKdo7AlEjDW3Pow+lwnhigYQT
ojfFimTE4bHRbY8QlMBEugssE2OKR2XD7ChoIenuZ8eNNpZOXeF56rGF6jtaTS03S4/HTuxcTP05
B2gxeY5vZVob77zc0SuWmjz/oZGLcT+UUQeU0sDTYD3HZiqX/QxkAjALmRoZS4KgGEnsp8OJmwso
qdAkTTIrosArjgaPzIGpg+xokbPK9gqQE6DFtmYCJYRdZFbx3UWvCLCFsAoqhMqqih/FsKyzCLWz
0roFG+/l0BSbFJhzF1X0i1LE/vVz4kC43pQ66DSTFzqZmrvJjZrxwRoQXsIDrKj7vwNjrDsUysyc
ln1F0pOAMVOlMLJ8cJRl8pHFqss+qYR5dZPF9hIHsrSQM2H0Mat9KBoXuFALx+7DRP4Gd8KeBOBr
2Yfu7VSR8MIhsu+7IkOJSe0fPZ9emSTwmLKyRdCzh4PR2jTKWFH8tiaOGa0Vc2MVXmE+FWEbfqDF
U2GUnjqBDWYfgVjPpuNskBOzIKm1p8jdJ72hIML5XRIJasWZwMNADZlTkpMTad4ptNPzaDPDwrOq
8/ZudFrc1RjGrYbc9ojXv1ulFAVd6N8tqr/SLv2fVw3Yr6oG7r/l3+YuOZEnGet/8ls5YBjev0wa
12srA8ICPaP/Fg543r+wSGHzF3RacN+uiZr/1g04q48X1YBDC9pEdmCJ/1EN6P9y6dXRKEaLQKcG
iqf4G9XAaY8Rt5L9q/frmBSY1hLNWVc2g05jlxDs9rJf6oO70hqXiOWerMf0Smv2paG4A5bk5yNv
cc+GKhtZ2p2VdpSUenlwyuTJmHR9O5tM4q+3sNa20P9rG/2+KPQzZOJZv4JFzvqMcZZXE7ET3V6X
Cxk2mpr37pDUW0dzuh17VPODtvTNXc7u+ikHKvf4+vBnHbR/j0/vFi0IggxOaqcdtKXoLLMe9W7v
ACH7uBA5uBtgLO6cTISPoJbS/RI26fOAIv3G6TugdjomK9NcquDKLzkVF/z3L/HW1w5SjuGd3XP8
T3WvmTxe27Bo1qilVu9dO8aNQpPpCI8WFdfMEeE2Do32jTeWxT0h8TEsEB0uE8HmQ4BnQD1k1KFB
sqo60NVYfZotskUGDgRX1CWnzc5fP5csGA/ZHZ1bj997euOsCZU+une1Z0UMOTYNFdZxlxMUPg7n
htLZ/PD6DXrhnaQZLejMoevC5H12f5IMR7SKGLBfvHBXmisRIZT2LTV948qzME87xr8vDv0fOkRB
UxeFzunFzV5penrf8lboIcW1gmPIsdJXyJMSVfGELIKADwSrqS88o1goNS7uxxwcJP8upZK3mYmp
yWflwEeXRXb0eSkbuqG0DLytRSlR+oZQ8sZOM7XTMSThrpynvtymU0IIWJxmi+kPwmmLKxd2eQ8d
EzkcSgh7Tda01+v+o99e5skQzQk8IOpCoS80MQD4pOYcLsB0Xn9cp0qg9RYylC0cRFVoN7GZng7V
aYOHnrvi/UgG7U0vJ0v3jZKyakhDhHM3+4++HKwr08kLFwg7Bd2XELqNCuy8IY5m2YrdVJFUD4Q/
zW0YJQ6wP2n0/w6f/v9GU168I6vglGIsekhSwxAWnF4gzbyF131Atz3p4003WV5gyEpceWIvjUIm
oreKGXUY9+tt/uOJ1WUHRYe+8B4wo/nghZZ7AP4zqytPy3hhHC4EDa5tcOBE93E6TmuMBXAXvdm7
nRumR9FqGe2mjg4iiXzDV4sywvcwm5UMyCOhbErcuj1AvsTDAA5autl92gMT82Vu0cKlN97U137i
xbNdl1GK4sgreKMsa72EP24FfaSGOdAo9z1C+y2ZZygLxk7+k5LcAh6R3tDCvjsQtoZDfKBGtjpp
sQaYY2D3vXEDHEvekANI4HSFKer11/18OkSCYaM21SFykImKaOb0xxkFp1o61eVekwSvkLn8oRpq
MoP51NVialde84tlax0OpQlvnTSJR3XZdJzci14ZBSW7cj9WydbBMQnwun9cm39tNu9cDztiJmmK
FGa7axfjFqf9+9cv+Pxp/PoF6I8sHW020/HZ07BxF+hNY5f7gXoUXty5wOCx2ETTdMb+9aFeuLcs
MnxjgFIQX3pne4Qup3hqmaQtYQDb4CXX/Jg28yYZWswdAKteH+18HXbx9CDzdLmtFpCL821W1Q4l
CVFzvqcqSAVGalNB8c4w6bG4RfNOubN70MlwENvUhE7194OD7uCJovVDdX228LjuNPTKrfO9kJkW
cN2YaFJnMG+oONlbdHQAXc3e+DbaGHOC18c+n7G58FWXb8r13QIyezYFRGQeDrrR5HtKr9Y9AQTQ
Ml1teEvAFXQ0Iqg+UX9ur7xGF4MiTwXz5JkstEhuz0WqJdynqBELNt6RrImBl3q38Frx5ZQ/6G2A
2o8mjDCvX+nFI2ZQVIeO5JOFfGCffaxhrjzCcnVzP4E1vGshGB9aqzcPM5jgA0ETxj6lT/k8llpx
hbpwPs0ydUHvMdggGEiNWThOv9uxSb2F+g5mqIkGTMEXfGdRXPwdYPi/XpoYRa6SNwrNNgcF42x2
MAuMYVTLxN6NugHwGMhiTUzNlbv466/5c+++DkPpmBYtkmna+We3kdT3dLKNVOw1KJ27EfgODC5g
yyTi5e1GWp1+0+fzdJjnsj46vWbcdtQtcccpfV/oKgf6GMLsf/3ZroOe/CjEiohkWR5g43IaO3uL
8UtTGafjtG+LBoAOwWwBBt1gyvTm+PpIF89y3fsy2bP2o5Q1nfUt+2M9amdaB2qJzX1sOjgDaVkf
8TQPu9dHuZj8ENSx6UW/jbzUNoyzm5yA8FkRhOZeNCV1FS9x9nqS/JZ3HBSSwyvjXVwVweG4myXz
H4dgS56Nx36nSZZF5vvaIX7ENhonQLt2TS978QUyilz1xXx+juR0fHrvUqpVPVjxfE87cfpeLYZ9
13QFOS0p5IEbpDbtjaT+lgShAZj39Tu6/t0nbwhjM9lw5kOxS2Dk2R6RbfUAJWDK91Y3hI3fI6JK
g5RocSpRYjxmMLEzdj0dqFgTM6lPUlnx7vWfcPlQ15VsnfiYsvGQnL06SnYLk46R7zN2Iu9d1QoQ
7WCSWnLo0VwA1Hp9vItZlktGTcDV4pFaFZqntzupbVcr3Crfg3SB9WsaFa2C2P7oZka+y9MM4Esb
q8Prg158ib8GxeiAiFx3IK2cDiqddpkF4XH72e1gR4t6sFjRegQ+AjD/lTv6S8d9/lSZVP9ntLPt
ODw7fkbV5WQdeIAUp6UzvtOHIOpAq+tP1VpSu+niaf7CBphy7Gj3dXpEopNduerLR4s3ABoX089v
k8DpVQ9xYWpsGeB/gBUvMtppNFsJjjC6eKtlfydtdlaTBZ8R8x1WEtBW506nAW3SPKp63IdJ7+xK
SKh7IBTulS/m4nSwDsMHi5/DkVRK9LNPpjRRN6US5ZHCMTBsYippO1nPwz+Ty2YcBIqTUYKgG3vI
+9JNgtEd42+EoYW3Eknoo2kgSIW1uDgTa17G8eH1N+1yzuIwy7JqI6VjMjl/vds+b2O0usXezLnV
LsFzcL5xir4+ysVHxFmWoFo2voic2SCdraqyIWBGrxlFuSgi+opubUpnmkBIbOeqtT8ZWm9cGfPi
yhxmfPB2Jna71WW2vm1/rDFTo8qxrJN+77KTf0pCq3wDGuXa6e/FUSSkZgZYK5brn/8xStbpHF7M
ud8TTuAdyecOgU9K+8re5/L+4ejmiIncAn+QIc8mPWaCmJhovd/baL035I43nORm8w1qguSG3YV6
u4AT/dtXg/kdYAHzHv9Hwuk6vbSQ9YVsB6pGCLEglOTlHHiVsQSvvxov3EBOzSa5yARzYWY5WzRz
O9E0/qf2tW4vROuA74W6nTofXh/mYkZlgpNUn3kP+Q5xGZxezDhEpDsCImUvQAATXep+03jE1hQI
PP52G+DgYTC5IqJF0Lyeu0zciWRhkzzyPVBIQqxiy97alfb8+vVc3jYGwZRBMQ3EO1vW0+sZ2iV3
I7Aie+SP7tad4/AOptNw5Wj+0ihMD2z5PSr4F66t0SrjeAEOtS+81DvEwKj2E+fNKweZy2cjaBys
Jzddh9XlnL1ocWoNzdhRAMjD3r2lqI7alJPbm35omyuvweUFYTPhbEgbghxunFqnt83QBGRdt6z2
idHOtzkq14dZo//9+sO5WMjWzgXHMs73ktt3vrQQwNdQSHMG6G8TsAYiv55BH4Q35EeNHxK3nK9M
D+vnf7KA44UEL4l/jxMZULqzLaEThU5PQjMLpz4U+xZx+AerCtEs2ZXR3dDj9G4Kx043Y1z0V7ZH
l8/uZOiLU5k5WyX5FOM+7up4C5hqzWwlHRRNXB787V0FXeay8TUNyuYXLyMxE6UF3YmZgnikO7Mr
jK8Rqqof0PnlYfSiQb+yglzOupYhsW+vdj7m3fMDtjbS5GxypSieLPYNqRcpvmQOdFtg/uo2JSDy
DulBsn39Mn9NRSdPkzINUFaPET3MOeeTfUO/dJ5z4DIigVfkE5qXP+VZOdzCO/TaTRpl8dOSZLSS
dZt57TApkU07OjETic8lOpHJi5YPFm3RHqkdnPhtmLgob0ShFcW7udFmdydzNHbk6g3WtzKeh/jK
nbvc9awFQuwe7op2pDBy9kZWAow3MevNQWkWuSxzHRGsk2fEKBVIsG6wGEfpSqaiATCi/k53MWCl
T1Y6hBpIHm2Ecd7z994o9Gxr+Db6jStv06/1/4/bDB+bcg3eQ4vNH5tO52wqmLSxtiWhukd7QK6z
R6lC2GgbVT9sssG/I2hkrxCXqYksnsyxLMDCg2GgmWrC15WRjmh13UojB9c0w/cypv/sE6ezJktn
1nzNlg/T8fIb/2VaA8RqcwQ736glIU4is8SzYrKOSt/LkCRtpZmp7430bHiAdQWUKgkrSaa8NplP
TRKBZalF8k9RKhSJjmoRnpX6KNHPl2nZbGWTRhRcmb+QhBKI+IaiCsqzYu4cRb7SquIJbQm8JBot
HAAIDtCJCDa0G11JsIhtaYDo692sOmYTopmsNwCS1iDsPhEVE/tmZH3GcuPMG68jgrXoXA3SUhQV
vgvRi2SpZARq3Ga6lm9hZYmHzEWrRjjokhSQ/9ZIZuwlBObMqQ2wqeqdNQrWWkZ5N2OINA7QB2sH
F4NJ8Fqn9x96KUYUh/pSPndlMyLcpCq1QQDekT4yWOQS47fSp21pjwThlmyK31Wc6PugqqzonTSK
BERzr/fiVgHO2ycZRqCtMdTF0wiwKvTbAYMEqfZDO+1AycRvwBtlns9li2IXwvfcQxwUcMzQRxXa
phyTXAPnQDgXjIPFBG9MgbQNUgFD75B3c1zft4MMyQrEQoU8MW3cb33d6gXqqVzlrT9gN4m32D4A
TUStcuVmlFH+pZelum3ckTKcbJNmOUSL075dDNftdv1oiWjnmYt8cGITLaxwp+yTSHvtm4a8/oeg
vFXsEYkMhLgg5NsvuQBF3dIpJXInKutHEB4giGUD22pr4m1Kg9Bx8nwn7Nh+IhliLn5CGxRkLZu4
eQBaJpG1sVQ1Nt90ZE7INAQ5Y892atB3nmpDoPGBI71Xk5vrd/Y8uM6RidxD108FQ22KdoDcT4BJ
ZvC9J557iBPMBd/DeSEGpREK7GUEJE357WjnIogmpd4SzmIMu4wo5vslE1BFs1SAw0L13UYH0ABF
eDdAxBuCCuNYFhiqJ64ooSvu+sroSWNAfgsMabJn8VFPLdIU50qg34tsA9FWWiSTP6DxeTLnDK1Q
hFHgDXIY/eNs5PGyTcwu0Xj/i+FjxOpBLB8ci9AP8XmMOzvLk3Zjotnn5iZsoTaD65VkW5YggKLQ
077WeqV9j/PSWTMlHzk54vKCy7tpqUdubTlkA7N+vLzv8c54fmNhXvMJSrTvyhbTmS2dbAxM0Ibi
EOZW82ggikdL3pN2Au8nsT/0Bns5Cl4YqKXlTMtO0wFPkajscrBmJzI7Pqy77GObGZC/O5JT7mAK
esQoVXE6b9lIhiszOHRzhNOoakg9zadjxq7W9hUqJtwRPdYmevlgy3wyXvLbLhXpA29a+i4jLbIj
jtvqV31vRSEKF5j4lrXgmwPR8VbBbCJvDZ+J4wE5MmZYZ8hDNnOn4zDDGYZmXJLrfVuFLimtUZLH
USCzFoDnZLiAj6wlMgkLdpu03nkxAqzYNJUI9NrQnrrQrJ+7xaz6jaO38iijom82o4U0D7dgYTFf
sX5SmWoljD03dGLehHUBbGxzfqsw+EFd4zg5BYbuZIemKbMS2PiCEbUxE8lrMqjI25peAhRxsFs8
+EaB1XCbVlVSfrTHonD9zBHREjgl6RkoslvjsXISFmMNHb3wV18xtBPLHMgIzgjbXJDHdEHnUD3k
7k4Lzr8OfT/kz2m45/WFkUpczFijC81Di4xvMY+3Ew3yz0ApUeOyujl+h/ntHweyNvy5yV4+5nrR
FL6XDu1nuUhrxM1BpJcPRw1P4WCL4oce8hv4JKK03Xk8TQ3F6qKCrBaA6i3olc8JV0FQ+pJCJ0P9
RZWPpGIr32ZeQ0Btk6zqQMiay8OcJGRtmLx6ZTDEekNWhyjaYpPGvV4HLd/JmhC56E+5GkbxJjGm
DLHpPEYyiB2kwlvWfZPwqx6VI3ljcU28cCnyd3U8FOZmmKA4qkWr7WACMkSEN6m0Gl07Yd+ObsnW
rAw1ljBUs419PyVGXxHLnCqTcLXY5gLcBM5ZS6Z2+Ba9XlFuzbHEy6BCJmJSYUeK75CiiZkQCsas
V+vGB9uYnWdQpHBeVWpihtHZvJC23sVkvI6l4XSPhV2I+UEU9gAfVkS8Uz1Rlj9X9OwnZvbVigRV
C6FRMg0fOuovbN1UFxK/2YVYy1IsimJDacu4k53bDoB94ijbkCzWJZsocllw8UMzxxWJMn/KqBmW
QERA+NleOCAe9To3dh7i4nYlG2vEThHLKLfkU7kGpoe4+k5MedZvu1ozjVusSayU0xTi+2iWWP5D
WHVJ9mbGTPdOV7r+mYYI+S5enmvGZsqqQtxiXynTA0z4st/VrPJDgKdP6PcCKsngo/nu5V1cimI5
4G7XzStnKNM83fD82p9RBgVOIki+QndxelRD16lKHb/4ceb1uWd2KxxaechY/bqRRrjBqIAkgjaX
8vhsWjywNVPi0SzH8aFTlDMCOdXsNUqq8bOfrNCBrYNP6n6ukwiIi8AZv8lE7vzTQlAod0XqTQR6
wTZELuyxir2+rT87ef6+nLXb49F9BkhytiP2phS6UFPJo8KUThZ4O91oahRXag9nu8Rfo9CAZeuN
5m4lnpzeNKv0rFg2tX3Uc7YIciQo3iF19IiX+Foj/YWhOI9ZtK85SduoC06HGjAsOVMS2cdwpO3h
k5FBobID+nRjSTb0r9+9FwejHAV9iOPYhapuaAaDAKjCPnJ6NjdpP5KWTP4Q0apQ8/+Dobgq1De2
SQdw/Sl/VPRmnV7uXCn76JpTy35r0oPcQkzN9BJfqbCd1QnWp2WZhktryhGUvM8VdHVDMMDSOJA2
Qyd7XDC7Hcib00DwaVG802KRXrm2s0LB7wEFosGVIMfVnT0zlsHM0ai3HKd8fmLzRHhs9wjf6K5T
6c9x4kzmzTjrXr+hLw9qOR67Ds4S5zWXsfXcHFmedQx1N75tlg5mvBLeNsV2iptZY28La2A89KG8
pml64aMDKYOcCQoL3BfjrG7qLUaHfakmTDrjPbFV1+5zy7kGmb98Odfqpb2qVLFhU98+fWOGQXMc
5KXLsQzX3Y7TkMhANWYTs35c+Q4uL0gwE8pVMYu4jod4OlQk6xLIqzYhauTQJCFs7lw1fH79gb1w
PUC+qMVSyFxluGfXMy9JXiOvV0eiPso3MfA+qpi197ZTorkihTxvhPNGChJ8kPrRg1hrzGdvZKjL
jMQMtz8OqYpvwqgybkp8rl/bSmk3E2TRd84cORvTGaqt60XeARBp/+AVWX+ExqEOtP6sv/5IuLcu
El4kHVCJzkvFEfq3wQA5fMQvom0KoRlPZO3197WFqQDz8HJD8zq/zTPXuvKlXN54OlLU+SET8QNg
nZ09XQMsiCK37cjGcvKJFezxhUVkrS56vX/9GV++SGh2GeRXdxEZ6jo1/THL1WVFZpbby6OOl3M7
IlEI2GZfm0vNdb05LbKQoEbTFN31qhs5r2V1ngqzGkL70csRxkRRjYPLxiNEeXTaUeYyjxTsXfIF
HfPZbgfg3aFqfbn01Y3uwbQdwSrvObhjwZtiQkutMXmcRrFs7HmOd5bowv2C/ws3dtKs3Fdta+ha
Gf39cyEnHFohezK6WPbZNEIxOol1rOAYmW39scaaj7sshT9e4pG5Mtb6wv9xx1YJ/SpgYm6m+WtR
PDp9MIZoTMMizgMZJgwZwsuMj02n2L/T5d5LuZAyHOfjeAWBefY6UBNHkUI/nYa6RCp4rhMj2YWD
mQbiibXP2fZ0wzeWF8or1/bCKL8cAkxf9Fzdizq1hZUpM0ko1svRQPPMqeqAOAT6/usv93n5kVkF
6exKLkMez6wvz7ZBYwPlwoMlfowR6id7q1nx3ksrTNxQ5hBDoO+1rzPwZeKNRZW/FZxxjI0kWAFj
vzOAYsfnFVNgZXn+SYcovLYQn92J9QdSqF/7hRSzOdyePWX8Lmm6UDo4ShJQg1rkuHxmWR5evw8v
jeLSm6Twg5IYRdPpu1STUIgejeUPT3YUUJwXgVX01zSGl6NYUme+ZA5HwkmP8nSUdKrdFpGwOLaD
+xUFAR3esoS5d+WhXk6ObP2InEE1TOUWDcrpMEvrGYO9ROJYpZ3+wPlF+HNtJYemr8zt3943hqI5
xKLOhp1m0elQErwBxU+ONOgDhqOVEhOPWMkMXh/lpQtaMXEE09g0Nn7NnX9MwW09uETAD+YRSoP1
JjXC6Z01dzmn86a/IvFY780fkwqvG5ou9s2I9mhnMNzpBSnS0sfZCw0UOiNxN8SoEuU5iekgZaze
ZHVIsKXoa+JSVYef96+vE4MK7zr6eXZh544AdDrKjCtOPonymjtAP03gWvp8Y/ekT//9UA4HXI6M
FD0uNtR61kmMLpLrXCinCaMN/SGWlDuzyvj7d4Qtrcto6z80Lk9vqdOYY7vUkXlEgp4ejKGNNrUW
/QfvyMoCXSmMHKDoXJ6OkoeNFOEkxTEq+3zHxcFFGXS8kAmUltfv3QufMUORI8XmA4nBOaGTVCTX
6dmuHWezpHzpuAntQ3KAXx/lhZee1QW1LFVKulvi7LbJIqpbjyCWY4HH4Q3VqMVXY91/YC6/1i88
W0nXl56h+IY5oTLHnp+uMJxOSZcp89jbY0qGK1A7f9atkfAgMqoOngQwAVNIuxZp+OK4xnoUQGrg
MPrpM9PzJaMz1JrEE8ZfWqrjvjake2Bi/0iJBVYf3If/4J4KsODrvMgJ62zAyZLEqoA3YjHxaGR5
yRrmls3besz+fiTexvUstb738lw7P4x93qV5Io6AU433jUWudlc5/Vuqgn8pz4LjRJfeoIOIZMjx
QJ2e3kVoHC6qFFZIc4wmRMVLdw+KRbsyMV48q3UUhL58W4yDAut0FLfVGjXnvPREARAe68xN/U45
mra1ZClsn4DYwuI0HudfXn9k5y4E9lp8BBTf18M/R2L9bIdimLlTQN+vjmqA/ehnaMYfXKscHrH9
tv02g+ZPuXUw0oPSrcgOsL4LdeuSJEzhsmzxDbz+g9Z35GSFoACBSxKnDMcOKkdn32XFJKd7S18e
4Yctmwp6C+wqoV9RC6y383yUlSTKsWNV/Mizh6pNoWWD1iPEWHjhVqO0eZgxWe+MKH3M00m/Mtm8
cFEsA3hSid3kUHWuvQP3MiyWXIqjInMu6GrCJPMmNK4sOhfvEBJNNnIoEiRlACFOH+Xrj8H4reU6
u0e4iXglYBVTkzw/Ebt2YaRhH8aHRlniUxcWdEliXe8hbmTND4rpS4V0ycbSSKekU34hiUjZFDQE
3nXRqD2N7GweR9ygP63JNoqNnk4ZUDHgheGWpcrp9rHQgEuVpSTFvZRGFnjWQB+ojo3VMb7o4p4o
uLkMMpLrPngDjapNM+Yx2Vxg8imFN2V9g88bl1hdS0r7WTybwBISiDM+iMQ49ivsa/Adopi8u8iu
qnDbLg0cqVmb5m+T01FWJ3wq1bdAWEMyaMYcwgL9u/Jbreo5vHXCJRRbD0pDD6wpRvXgaaHx3UrJ
f912fVx/inKsLZsU2ogFqCMXT5Ua9wREA+0vW6HcXZK7UxnAHrU+1AgwIW4QJwZWKdMt9AiGlgdN
URTbMRXL/GFC5YEW03VjSY8jj6CE9BENjMGRw0dMtW680xOnsXwUhwV5REgOj4ukYrGf4zb+AElW
G4m2MeM3kw35b5uPkPr4O0rxXGRWTsiByx/32GHASsWopfMQY6OiML1Zsrn5uBIGe+gldVYGtO0d
WtQ9gXiNo+W1b6Dta3w9beuPHUxMDTNkOn1e4kq9t2JNOqDuUtK2WtA8nl+Drv1eRXJ5T9w1yFa+
sd7YrjAORXuxrIA7yAx5Bc1HauPLvMBGgAQ3H7TYGAc/VtLbwODLgWJq0z1G/IRMyZ4fHbhs8VuO
S5bzxYscCLUDLp/pJvNARtDDRUsQsLXI77RsLuJdXYfOx8nRzEdRu5Rosk71n73RmtOtq0bzSybT
/EeoUDoEHbmVXyM55TbN/XTsuEehzQs6ONrqeKj4tQNmY8ZmxiTDd1TOERuboa3ZEdmniGSe7wCZ
OOEhUnPlFqnH8JaTiuKdtHmlN7VK2X1iCq6+V9WUxlCfkpSHwEnvoM2p+2yJpb+NTYQgAWjMxfYp
36M+NgmqHLcD4TChT3pPX+zt1s0nP6snUFGRpxHVSKcA5NokGzinbtqa/3CMnpLtiislkImsdu7k
bBAglIm6uYF/ay/gJuvidhItiITKEO43oqSb9wr02DvyDBPAozZUCQoe+JS33Yz8PCihJX3WI2+5
M8yS3kesRer9bINzRE+AinHME8QaUEwmflE5ydqPFmP+4aSLF9/OddVJeucE+NEUg2HB4QcQxEA4
r7fRizH6Eic6aUZe5NJ0NPXxp0EGVhF0hD/QYPHiRoBOgf4Ed3OInzTPW/4x07D5TtZc+z4x0+Gx
YB0fd6mWll+yKlP3U4PtGb5LMzUbEl6dzx6ecDuIBwRHm1xri5a8rjj94cDYl/sKCpN5W4fL8jnK
Y9Kr3EgiMqkmEIt+pDz3uVhGrdjaS+0e7Yo28WGZ9OWZME6ayXozgfoUlGfezYs9fYeCQ6sfVVFD
IKmiihfDk/SlkTRvqtJasq0Urf52Nm093tIUXT5aSaNrHPVpJ22NsTVItYyW8jt8Ywr+5FVl9d4i
5InKgEIktKmh3BwQhrWFr7djbPlahz7p6OQuXsUqsltAzWqlO0XhrAAxDV4NUU92ILjAoZVkF2Wd
Q7sPuyfk0Wx235q80TAKE4sIJhooakGaIue3c2lUB/CFKl8t6rkVTHhk39PchZ+UIE6wdovG9dxG
DiHKZqWzFtCeo5wwS7cQvq3nvCmm1TjFdoj6ptguw1IdPUKTliDTSPQ9VDZxRzDCmvh7JDBY+zLE
lbsxLPYcG6r1AMtcMllNUHul+QnaOH95qCz3veUBV9skfRuBttFDvm84bMsO7QtTtUV01reGcJLn
kThhoqa8JLqHy2Kl+1nT1mejka2Ejk12ImiWyJtAXndAZ52VgrOtUXCan6I661YOzGJ/bkYECsTb
yUaHzzbYnzWXTwPK02jQf17c8mfb5eFEMlaJ1qLqWyvZzYuBMoFOdvnFxb512xTGkAc9cRHFUc5L
RlZVaS99oJH+Vh7aihTH3HRWEB4kiS/VCJB+A3sKSWFqeMraO0VuWD7qjuVNas/Ot3loCa8bJoLF
89zrk2CwFjqTMW1v2yd3qfvWIjkho6mzrMc6s7SvKdZByCWRZR/sCLHYZiaw+4fSNT5CugVRGUg9
a5wDypzox9QnzdPUARUiFFNLaeIBUQCOn1a0QrMsb7UN7NDhC4oCLkIhWIsCCpcGLOMGyukteCWL
hSMeuvohb2LbPFBvFVoAwqcYgm7mB25MUjrzjSzb1tlr04DVF03IgvDOlc1b6ma5gQvf7jw/GudB
P7bthMJpUw0yM4+cfpS3sZ3GFZtqNnr9wR6NZDh02ZJl/0XbeTXHraVZ9q901Dtq4E1E1zwASENS
NEojiXpBkBQFbw488OtnQXW7S5lkM0c1MQ8VUdfpJNwx37f32n6qA5IbFdS8C/aHByuHWs9JvJWk
r0meNNpGznpwB8nEwuZJdkPLGcVPsIsN5AvT2Fqvel+Mr4ERhkh6hEG6ZZFZjQrAz4KxOSPaER6V
ldh2O5SFXylqqJ/Vyhq/8SOmbxgnpl2qi/QnggLnldR0XrSWRv1NLwl+iFTCye/McWDGzKJHCcHE
T2Ww54Hqx9JTHuJYAtwPbfp1AJxzTEvN+Ix60f48d2PI7iYpZZIyKn3YWl2NzIIyJJUGp4Zt4ZdS
6tDQijQj9lFcIrZrpVq2QT8Z2ndRdFN8G6dNvWeWkq1V2ZsduqSKRu1KxGObEjTXzT9a6mnNBr00
sEWlqCFm5WClM7JziY/fdGaiI64YoqpbKwLa2QYeunrHJxwMPv2FBLIXS/oPaHBmtBkU7CfejK/m
KLdhAh7DnnvFS3SrehBGFn9PgpBfmSlagFBPFSkYLRovHXbhITbdicX/i+QgA/RBbPGgu9QpgOVp
+eC1NRKeNZNLtoPYRQawrnUvdYsYkMuYQOANec39rKGIjZ7mjCPgpNwOZNb5Ckj2oM6gxQnBTdgH
Ll8LjTy2ivCVwMNP4EKBZZJH8lkIA4Ss2mbmg827H7kpGQuyhyaRrabcozHz2RLG/VrtNKf3J3jX
vEbNoupZ1Df7diDejbKaUdouKqL4Z8eRQb5i6zrc2CIS49bumxfQ6S8A9kPAfVPC2a+TQcY2bDgP
TW4S0RoYiHbc0TbKu1SL0Sbymlm3AkQwNylRY8un9gYHVgdfJzyMpFrgzcoY38GKIMpu7ro55PdY
FdGTqgiGL3gfo+9yncm38G7L516S+juokfYPxck0ZUt03dz4WYlEyCszZazpzc5B6Zl8tgk0QImn
Gud5VsOCk4S5bTKV327B6fphBrN6CNGK12uhV/11kkzmXc86N62sWdh3Y9Ap6BjTZApd1K4t+3uU
OsG6g6GUowFJnG+zkuXxdZ2WPC3NZgX1+07qhU8dShlunHmWVZ/oRibZQYqkH1NIgABBIinqzTzT
rgUH394XSVENR8kM573WhS0KDV3VYzxQs267Aw/khc0CecdV2FSkXmsqz3A0w+Y+lrX+JZCjEgBj
5TT0d+a2uoXniWRG74Vleq0wEGt2RN8RAShq9nptkpC/14H7F6sqS8CSx5oTbUclgJZpRirCvxjV
spdbcvKSGqr0qCOoYsvLvo638qkslH1XOJaXTeqNlLWPQhu2ghhZVwf95kLI90OAWes+CuBbW/VD
ZcxrQ7dXJnL7qZXIA6saUpM1fOdzN0UATkTNmiyy4QlTym3tDN1j2tX1KkJbyyaQ/5c1zt5gJ3Cf
yIn6iEQ1L9w5pO+77pLS/gwfTnFLEdp3kAIA0PbNKoWrOKftZ21gCUSIaiCV6hNlRbUCxVoirquB
/DVg9r4x5uvB0YWXwzMNPJTgHKIkkpOT4nqsY5jpAGiDIL/TLJzOdZBmnoEoV0ca7ikDUPbA0u9V
oilXamr235VAnVdQ+8JDLkUWRzZruC7iWn5IAHU/KJ3VAh1T4+vJKa8Tq21WEsC0h07qOl8jXdqN
Qdt+tXX0UBUZmhQC/FgE8yfHgSw8RUXpy+JJiv24HYfPg2reJYjAxBxve+bHxW9ODxQKivw0MCUa
YXc/zOkTMZJkq/TgBDrJEybx46JeIUR07ci8IhBn2+XDvWXNvll2Ozm8RUPqJ0n4HHJKTNMrWekE
bs7hkMnkUM8ZHG6oSd5sHWq2iZI6w66vvA5MwkB9HHibF2kagQVHSso+SP1v83xj9bCDeouECCkL
1xK6Bpfjhx+N8yqLPnUyZKZWi4sV7dHZJ4AVaDCPgNooiQwIWR9sa6QqqYQW0UcqORFFCp41b1at
Uv2wJo4WEs2jTxb8m6+s+HwJCLJVsVYS4g88U4mmDaw/YJQm8Keg3RbRTApn9Ng7JYuAyB6StHqu
tXRlBwR1OH2rP8TC+JRH0484y2d/kqx+BdNu2jit2OV2GB/kKlZv+q6RnzsxtVeI5GwfZFzrpYPj
F6NSrmIL6rExGJ8Jxhz9XMJdkmS7yNSkmzqpCk/LtUeFDasXocwmo6usXQ4Bt0sE7r0saufFsson
jWKer5jZQtaGa27U2a3I+43NOktqLHTPro6/00+ob0IxEiFt11tTLveqluwmZgbEimDKhXkFSuh5
UuODJr7kivhhd6ROaMp1BUxWmK3vTMpGj+2dwNZOdv1RtmdghQ0+iN7kFMOs4AD4IP/K2eYN/6hC
F1C5ZBd+TyPt0dH171GmfdWoeqro/YPENaMQLkDH+RFR5nEasePRGDby6qjq4YvVVOFrmKwzpl4V
sCQyvsAHFvw4zlnxmcYi0vfyWyhV0x1y7XGvF5F1o6QG2aqw8/l+N6lpUZpO2awbzVWtwN9XcpDV
QV+JnVYiS1atvL2urGLLBI0CIUvl2TNCOLLJaL9ypGN+MVTf1vLQL5N2bbDxcfUqWrdttSax9nsS
O5W3iOYMTo7BJ3bK5Q89Np0fPSDKPV++IBEUtSquv28BR/D16Gi3mRbuUxXwkSSH411gloagXZou
BFTSdOME8T/b/JtRsu5GVfc0pISjVX4v9CZek8shEk/Y8wPL2lrL7Ts9HrY1W/oO0V7ckKBtFIV6
ZUWj8B17VH5CpCS7e3BwvIh1NAz3vCvPU3msC+ogQjpUYcbOv9aPra3dh1JgoZ2qRpkfV93o49WY
6AGrpUyDoVM681rRSu3a0b8v8Ekf2bwGkV1mecK6YlzhnvgssiRP3ZpCi284rXKtisZ0/CpOHC+w
NcRRpI77QR5Ove/kWrdxsjLU6MEkYlwDkt0meV1YrDSKww5Ybqm3yNQcPJ3s884Ne7ZQa5ba7MoC
jLdQtSVZvrID5mBQV1Gyc2RCSm7lhoCCvZ7VuMRcpLCm/Mi01lieUluadFVnZdbcR5lov5ZIcbmh
Y9WYd5QLE2k95IXawEKOSuojcyWuOioY2QrDEI5iwrmTbkN7LkSLy98ocZFa0fBS0zzBVtCQgkwG
u4HGuqgqIHJVkNnFceBJ1M+aXU0aC2yW+Ho3xM86jFZpzX/ORE65LFhz/sqlVZIizFhFSYNuHHrx
gEazG4do08AcJyUlrctX7LHS6KKTUrdoeRSqKGjsX4sBxivnKjAOm76o2i9qLuJnp9Dir1qRdJab
iH6g+kJ1mmjMwdqxDOCXGHq9fKKuQjw1JZXRdFPK+4dWRrjvDYUI+0/cqIr1ItMy3dN1o3gYIo1n
hqxKJ3lBxV7ly12ZhPcUQ4kxT0lV2keR3cI1iSKyashJuVIbIrJdW5QAyEbKpb0HRC4luIS55yWw
GsEfPY8S5g7wxgofWVPt1SGP7zrTNFahXDGJ5cl4JyhnrB0o748qRqZqqw+YHdZRIyEPR9VPXZ+c
b0qv/cwX6GnGNN/UEXooSrtzPzyUXRS/oMTGUTLFcsop01ZIV+IeNWx2u654lJqQXfusL9/ANNvV
N56jmfpt2znYDrS4RyE7a+LZIuacQO/UtlIeTc4e1hGZTDmZtHr7lmYDZSfef1bJVOmqLywJ2as1
kZft1qpA9a5kano7W0D+/Ii8huaVpHqTwpmhSV6kYmHBKdeNL1mbRoqbThmllBA48UM0B1EJ2amo
OtYvwsBdw6mDQ1Znw6NC+F/gq72p/sh1yhReEmhEvExlNuQ+7FxZ2cZyaw94dLJ018zWbUjJ9Snp
iqG717JZXDuGCVpeMuyJmauxUurUMaVUZr8YKjXxRdJr6wzZo5ZO2idCmkYJvK/M/syu00pZ1WCq
iR8xzXkHVVza93Xs5F436KSs0C+NLbeyYuWr2c3W3gkKURCCl/WfgfAWRK4lSvOoRmZ1rOo53xuB
GbcudXo2Z1pLpoDLFnlRVQYZFgsZB9emFPGQXWirvO1z2DpC6cVop9JXOW/dwjMyGtIw2it9lAIf
Zkx3P+tmc2GUtz0rTkXo9JbUNHRQIAzp7vwmWMjiaepDuZavJqlS+g1bd/Ozk5TfaqQLKyxyJKWN
ZrAlTF7bo/XLrgcqcWviD4ILfZ03TWS84qiHNHpoKNfoo53+kKSAbqspGRLdOkpNt09GioaFVA2f
ZiOyLlz2256VuWhIUUbR71ft8zbyGGVKmkLfu6oo521ajnHHgSWEKAmDL78yzMOFFtDS0z9tAPE0
eZho5haw57leVul4vzjOdlc2yT/Ni9Lo5hPAPORvRZWRtcAJjNCEPNYnCsM9eWkbhy/HDUtwiZuP
f8ubF4t+Foy+RY8GXZOG6+mNBjjegzUPjCu11yuGGZtNqRbmnyoPUNrIRPAhh0arhVvxdBTg9kY5
GcrMHW76jVOk2SeHoAL/42t506ZbRlEBLqHQtUxQHKejDDYZf0kczMSdmMqdxbFvK0ytP5rIiThu
hd2aLLH4Qm/wnTcVJyKCXaiOcHPOwRcIuwyMm9Z81cRww1NWNJpHAD+QjswXPop3ntWiw9LgsWIP
fWNtT2OprrXOnq9GNZ9flbbS7kJbby68Ee/dRWCvS1InkbFoAE7voh1QLKtneb4y9VS7x1NpAjLv
+2jdtXW5zjWOknKIO+fjZ/dLjnryTXBBC0EEPR+xGDSPT4c1IjHV5JDNV3SsIkCKwcQO02xT9QfV
2IETFBCMbmlnjUdDG6avE1VTczkWOSmls0YbaUkMyzZaTvVP5IERy9UKmR5loyy2q49/7Tv3CAEN
YgyIkBwXzlUSo23VsjMO6MEHKl66gClbtplfz1Lry+QruVGFBPbjMd/MUjS5Fyoa2lEev3xu/Igz
nIAlXeGriA5bo5KHl2sJfbko+VbQ/v14sPcukI3Sgm5mhjLtMzmZIEotZsclXxXaBOCuDHuIbEKK
29VgRfKuwHl3mKdYefp42Hc+JkT84CuBUYABOFd1RrpDHhA7wSu9zdKbwEA9UeScDkrjooH9naEQ
ukCcA9yzSBuXO/DbUmdOGaJNoY5XulPUK+H0SyJHaHVXeVGkF7Qg743FN2sRxoNADw7m6Vg2qVo2
Rt/5Chx/9agSGucrGsUkN8sm54LO953XBAAwnB8E/oCWnLNJkD18pDdGxyRYmmbIQTuDn2vn6XXI
47TZxFHG+/ihvTMtYaGGy8iCtqBlz0Yk6oZ0zGUGTINSrAs9kym15Nru41HemyAAWCGlVJn50Jec
qUN7qURmrnBhKaDFl5m39x6XFK32NirVr5LZy7d5jE0YRWzx2WExvaG5az6NOSpEV9Xi8VMQxOOq
iwPEFJQMww195+nCk37vXsC9Y/dv/JK/nP3IJi7Kqtal+UpHmOY35AX6bdd2F6aC90ZZwLrchEUm
e46GIaLWGfvama4IflA3eUyXRCjhJW3xe2+tA/QIxaC5ZJaf+dminIQxYlLnq8maJVJd9GE90ZHh
2I+45NfD/f+B369ei31bv762t0/Vfy4DvJTVVMe4L//36V82//zr8LX0n9qnk79YFW3cTp+713ra
vTZdxn/6T3zk8m/+3/7D/3j99accpur1H397KbsCusLuNcTjBzL/1z+6+vGPv/2iWP6v3//8v/7h
3VPOf3f3OvyH95S9/iiLM/L+wln5i7xvqX9fODMobE12N8zH/0XeBxb1d1Uz5YV2xNeLLPa/yfuS
Yv+djwRXx6L6t1kxmCiasmujf/xNUtW/Wyzti3oe+wEwNuffR+8vwnN2jqhJYfXhLoDAfzq7ISxr
Qz2sgl1ePQ+Jb8rEQF3A35wuR38NwXXyiymG8kKeDiEBMSObZQx2Wiyvkupb68Qr3XlSwkPbX7Iw
nB2C/jnYsk39JZNbxJCngwUxdSm2YNJumFyauHeOWI2gnwmyjb1c38LnuJQn/t7lQdRlUV9SFLB9
nY4oJ9SC9VKXdt3P8nt51PcsthcHOV0Y/nlZTHg2OxYcE+xeTgcxqmSwl5PargJy00NSyMOFQ5qs
Z5pKH8/V71wPYneVlwLPyVuvCVhKbelNBbtWLjxJP1bZN5Myp0o2nhn/GQXu13WBe8JQtZypkASf
TblWPZZVKdp4H9kUuut7VDcXFrjTiZBTIY17Fm5sSsBu+JbO3r6BYkcxRlO4rwL5k63eyaHhSwSQ
fnzTThX8b0c525DoAiz+FM7hPuiJ4nVN7Wtwb657m3DQS4DR0/Xjn0MBsALTx5fr8IROXwWlCcl9
Qbu3byrEIGm6FgYJoB9fztl6/dcgFG8ouFFRoKN1OggeLup7JDDtayLn/GnJol3XxdX4XF6pz5Fw
qRcRzKt+Hejw0sZ11h+Pf/66Lw+NrRaXSW+e4+3ZrKRWWoGap4z2fXacdLGEKG8JB3sZwKN/PNIZ
XfOvK/1tqLMJo2njxFIGEe1p+cyEre3kdX4v1uqn8Tb/I1zb26HOnlxT94aVxwylmP1VHc0ezos/
/Hi5cRaQNoTCJhs65r/T5yYTUNY59OD3DpF8JDLfGHG0SuwcJJKyXbIYP757bz+u5fnge2CiXUAW
Z7uMpjE0CtBquMeQA3eCyZWWzqWggPcG4bvFncxqyBx7dpzpohnbTM0cUUbpT0ndzkZyjIfhwiv/
9rOyluUWd4WuUupwzkZJbKp/CraivWiN5ABhPvUia+ExfHzH3h2Gwyc7AiopbxZDeZxqFJdGtLdJ
boOgY0NUKccL1/LeHXOoNrC1WOo15+ysBokAEX8hsyqZ2l12F2XxQx8lmz++FGxYmP41TEvsQ87W
pFwgljRoLOyVzFOgA3nsnS+F6PzywP2rsrB8M8BZfxvk7LG0Iq9Gx2YQ//b+oG1V0Fpf+3s0fF64
fd49zN7kyz5Zhtf6zZIlvldvJvfzv3Gd7LSogUFKY+91+k2Rj15GkdTEew3fv9um5V1YtKv/tzHO
vtuoyWInkAVPTM+2CONX9XChTvrOi8dh+V9XoZ1exZRMUhu1VbwfWnvpQaJLq+s/803+9bSW0Aaq
v4tH+2yGG5q+HOy8i/cUNbYJccrRpXPN+5fxrxHOFtp2RGM3Tj0jMME1ckhu6oUb9WuL+OaV++0i
zvckVuckQzzGe3rEm3FtbmY/dg+5h2LlNSAgexcfH16szeDfTe70PMhusLM9/UIl4N3r1PB7gNDW
IfOezaxGNPRtLc/xvsNKH86pD7bpz6ciDDr/PcSvlfG3IkoYg+mJAFLtnXvbjkn3lC6s4r88n2/u
JAbzxcnO9H1uPYV0YhF7qfHxPqPu3OTbak2F+ja9Ne6Cg7V6ebzeWj7P0dxlt+la3RKdvIFS6f74
Nz6u337G2VsZoWkM41SJ97a5L7plG/vXEfh/jCVQlzngoys9ey0zRZmHIrXi/eQFm+B6em3SlTC9
mUDwleWhQPOLVbaqNlnnpwSrk9p8H66TC9P+u+8MQTKE7P3auZ1d59wSeDQORrwPF/AskuIntCjB
68c3c/lD3lwpzSW4wxSMqPWdziNt1UXs4814H5d3dK6Ri99MHTLT8ZKr/92r+W2gZZH77fVU8LsP
Zc8ttafYo9Ht5heHePcFpSeHHZ3/gbc4mxTHqMhmjZVxf/ucX2dr5Ub5ityh31or4RMP7dHB8TAO
rLqb0Cee3e3cz8M2upZvtv/GGsOGHuO9A6lEPz+2dgVakWjOk71eNnfoou8WIc/HD85Ybtjpk6PF
AYQWrxgNCHY5pzcUkRUZr1ba7MOit16bWer3OFXgOZQAzgbP0IfxsRfG/LMah+zbNBvtUwOA6Vjp
fXJraqO6I/kZ0aE2IfutJ0krkNr2wYs9CsHsOJe5TsO1FbddkMg/x1CZXnpSePGpVll0O8iAldjx
KNAhapt5gbD4hYuVqY2OCFrFJADcqvhsFoZ8q5oke6KAmTXHQ5xaCjfNKgKYiajTR89xGqLLnFgp
7oIabYbbarO+m0l2v0WsbCKdHO1RW42tkZZIfOol53XoA+h7tTrEsOoihC1ONxp4a/QAERfF5PLb
ZMvU/inOWqjKc4wnLoJa++fHD+HtcYNPZoE/4bOWsdidG2z7hlbzOCYOYXZTu8aGRIZmJ2eaKwlH
uu3qRdQnAumGzsB8S2OkdOGyO18//hXLbHTyJmBopCBFhZWPGCfF2USRF3BqYjw2e9UI7qZqB5T0
p5NBTovuWC7+dCVbOO/0o+C1LDuCc6jRTJefbNtQZjACxME3SvWFKUlfdkcn1wMgn2+Ht5vzgc7d
PX2zZXSrYV7q8cHONN6Sqc2qRxMh0Y8ShiawQ9isO4ngL+Ki8fUopMQa1nWdRMnPPE7Dhw5gHjUb
2lW/csez+tiFfZN48aiTNk/mrcB+Ypc/AlvNH6RxrH62nSn/QDvQfUcWOKDFDHoNOqAxNku6uF2J
FYG3BbrYxEh3JiRz4SrwK8nEVsbwJjTU/DPd4/FI7rOGiSURceEakQbRUwqAyLooH4rbsC7Q5GY5
+rPNGHMYh/KXxZcoyr+OhKc3j/ojqCKNdtivuuLpzbMkATVP9PFBQkx0K9sVsfNKVwNiJJDbRQ3R
fjetRrq2g1JGzhNqu7AIX8JBDKvIMcvNx6/mL/Tw+c8By70cjwyL/tzZxseqSqcTokwPqZxWa4wh
oT+StY4TTK5WZauEN6oFgXxhdu3rqrLcbtLK42KsIc1X75pVI+we8n4wXgdNJXtzmUl7BxvC2rHT
gmIgAtwgyNaYXMpbLVC7Neh+ZZ1NxnTNvFj6zdDNt31mOT7OpN7FRqhdmomXk9HpNdLhpmYIWYmT
Jkf101s+AOmsEfLIB1z1y1SEW+dnT5MpRY2pqDdxKemPeQWxSlNqaXDLrNU/D9qU9Ntabov7kCP3
obCn+qkz5+lhTovoC6ubcmimSsvdKVTMCYXOUD20ec7aPLEx0XoP2qdymOiwfDbilN2klXfprSnX
SuzOIghkr8Ni9gp3avwW1U0NhLQo4te+jMLKM20U6PjahMjuJTPthRdjjUH1j37mtQpK56uUJs5D
1HSoKuWkV5HZ5Fb6Te1j8TIhexlctJLyF0EddT9ISXurpl2nu73pSH6QpZZ+qYz5phLMCw3FhtMj
eT/gNc4r25MFcyjoB+fQNYCp/NZMygaPelDFbpN1/aHD3BX7AjB64gKPxj/bicbWN1BvUAAEU9B9
+fjVfrOhweRMO5YOMMUtjfnw9KkT3F4FHfTYQ9NB62e5MvwW0OXDx6OcwXU4gxFpQHN7yYaglPHm
DCaHSiwhvi8OQYBqXwyd+SlIJGTQobxNWWo8+Kb5hBYlgB7Mst2O90MeFDh+pwA08mA8NHyD649/
1TvXDpqJRBcTFv5ynj+99rINIyPXhuJQDLa9rhe5/DxDF/94lLf7ObomwKyYyZZuOyOdDpOnDdk/
SlUeEBA2N5EpB3e2FJpbGNgkoU/pvi2X3PLQ0ldDRr7jLMXailQkBGX6mK6mrh1dMtsw0GQqcUWB
TDyALGn+nKc7u4GE1w0kBphmYGy7poi2vdRXN60hBObSFIQRsJ8VO43YgyGaXdjdv9m+LdfGiq1Q
xqbYct7zDu0Qr2AjysMgsJM1piV5jS5TYE6N6MIkvMyxJ/MTQ3HzKOnxFtHTOJuD25nXVBdzebDN
NrlxgsRcWZXsuCPGm3WPN9nL+yw9ADB2vIoG39XHj/HNy7IM7yADAr9IpexclUNsfRlMZlsd2JhK
3miOwZ0Mc/pCW+qMYMqHwjC/CCRLZgsl07NdUFXFclMhojxUcxd5AwyC2E3nlmxzgS8Lv2m71qlP
7cIcrnIQKLe1liher+j0U+n9X+fdlOPFAoudASbGrxNbP2MgXV46C/Dl7KKBF+d57NlyqK7Hqhj9
j+/Tm20cJ2tedGp8YAjAn51NKJKUFxLKN3Fwxg4ItFHrLoWE0DMaY99CJndVqb1w0970OX4NiVNx
GXbRTJ1+YJEWIPMwZnFIJYOw6FgJthhitdWgoPINJBTBzK8cd1N4XX9+sSgbYY0sagUWzdORW9Xp
1VDM9cFJwc1hpgD4jr8JyiK6VT+V9W5f2mp1YdR3XkXuLUU/mm9c7fl2Xa5zXW4UrT4kTQkQnRBj
T58wFX98bW8/bY7THD8d3kl2sef8J4V8WfRgiXIIxyTxrTF6hojBeoSz/Y9fGbJceIY2ixDnQGO5
3t8O1V3Y9JUZGdohLPi0HCcJVqz1M87f3PSgyKq+IWnhhZdGWd6K0/mEV1ShWoAmDbTa+YuqhnZH
FkYpHRLkVStdMq4aIPbIblFotsM1FvIbJeoOqJjXbYAHB6fVrg2wyQdpdGHv9faBcrpelDXLp7MI
ME5vQK01eqyZo3SIWhpbBBn9HPG2XrjLy7t4dr10G3lnDCR41N/P7nKmyTnu/CQ81pZwVia0c7fE
/edr5KyuegydF+brt3t49jq/JAGc68Axn0eh2FjKJdlorUMTm99LoW3CANhHokefx2BvIMBrqDqh
yMbwmypuZKiI/sWFT+XtRZNPyQcKitGmLHS+qaUsxZETBdVBg3LsFeo0X09sT+gKlNMmKdGFffzR
vLvBgw60nPgQQcArPH2UecHyxWppH+AjTIqPEV59LNBSPDTqjP+npqWzw0yOsJMIBQO3mFoO0TqI
M/1Hy7r/x+VUVmV0yMRKAbVB7nc2G+ciG3vMSc7BHHHnyQuxfc6Unx9ftPHmqEvWH8zTpfxGB5i1
+fSipxpHKmEj+TEOqp4Te5/zXoHr3CJwV3Aa4dy+kqdI0TctOLIBDLcFEwZ7ckkvNU5Mt87t/lmu
HMzoehSNoW/rgwM2AbAxB0y7upez0lhzWk6/zTlOMNfoKmrckWKQKBCagf3A4az4WkU1GR30RmrH
H9Sx8SdjTB8SDiX36lzUst9mU8cBWEKZrZI2QqJDGkhfOEKrhZfEjfMY65IGDV+xsKSVhlnlPtAD
aafXs3osnTmnxuQUkB+aKCj4ZQS4hYR1JGR2NUmsTW6VOg6cCJGMHt+gZGJnK3eZLOQfH9/yd94z
WLPgsVWNl42bfnbLI603m1601TFExLoWjlx5zqxJmYvCC79rgh3BCLJyayXJtdETkxomVXoUQXup
rfd27rIpv/CJ06dEN3Ye5lSKKregqSZH2crCm8kMKxcVR31pMnlzOqVtyMkbiBhiHZ7H2XeFWUEm
XTJIjkNIaLCIZRuGhYmNHgMKVcIg3QZ23KxgdEY7pRsslxet+eMZlGBGFTUN0iR8Wec65jLITH0u
zfgoO7VzSzN7PA5jLd/lpXMgIqWuL6zAbycvimGKgwqKhYoz2rKC/bYuViSzp+U8xsc8VSRfwkS4
ndVlJTLkcW2E0aVu3FuBBevwothno0s3mKPR6YAc8aWxiXmWY5lD2Wra3usaPVzBQDNJ+xGCUumw
GHFKkxQUJ1uTtqH5UtCrrm6XhEhZxFkMY9tcRWEIModDw4U+2Nut3vILmcc5SXFuO78lhY4Gn8pY
crQVHoFRO8ipGB7m76hv23QeQR124ljEF8vy77zndFkxAiyHZZRz5y+gMATYJzs5UrKKtgObzDWV
xUsN/3cWTdtCKfYLIs++67w7ZZLZqPe2iZiAwLKNiTFwTZd0wpJpJpuwi7U1zmENJ7JZE2jUpddG
mFh+AWrYH1BuXHjjlwd+umfgvIM62qD8j+bmPHNZKNjkJdTLxzh37sd0+mna5cEMwsfASu6asn/+
eFZ7u+VkHwjgjih2Stpvmvc25WcrLsv0OMxGdWNKobGT7PkbJUzlwoW9PUwif+ToChYG+RqL9emb
3oaBkeeNWhyN2fmehnL74AxWdpcM+uTVSjOslIBs4rxVGj+2Y/PCfu+d6+TEQC3AXvi34GFOR7c7
u4xTOp1Ha7bk67ymBFjJplhZuXFJewjE9M0zBGIHN2/hUNNpPyezm5VagnQK6mPFJ4qBto+JvbGF
7mpAcfNVpS+G9bLQhu+zMWnyJpAoSboCmMBTUWZJB1gty/LNEPdq7ldzhetVrUpjr9gifACKNocr
k0T5tWaWkJDVeKgPgyqVq17uIm0FzCS7M2OehK/Wpvyk9IP+MyGTZtsrVa1fm2EXPY340Mjtki3O
tFZOD8ItrK5YsKXsCPyQ7OZHp+wITLUGtH8Dp+JnW+10miEdBKexm/TnIkydmHAoO1nlplbXXptZ
wyecpNBh2GhMuyDi33N7jvg7p0i0Q8Yxo3MdaKnHJpQnt2Bf44M87oJruSrwWhhcGjgB3YAnpxmY
Iz2gMNa+wcZ8C5fNsNd4VxGLj50aaLcmceGSa1CC2JItpsvu0mKgckXfhCz2Tr0OqXQeSiEFPzkA
pwN1/E62XDYXPdyMjp7TbKTZqiux/6Ofs7Cvo/zm78hIZrDG4gMMXbmbI3mTKtVQeWHZRqDOpoEN
zdxOERtMwpE2DpB/WGQx7YFESaf5vg5T6VHYrdx6cPv6DgGRADhAo2my/aFMVDothiYMbK5NhF9d
ZLrsU4JKV2YRVF9n7Inqauo5YHojz818kERJv6TCeazCMpc7Yl3w8RXE90Rm4KeRCe0s6OviKzN1
W/qdOmaWa/eK1K5KalEgNQYx3QRF6DzHFHSfg17Pb6cpjMgwcurSXBlSuHi2h3wmoatQg9jvdCO+
wgwlITPN9fjIGqHmbp9h6XMdq9fuHDaXhWsBPsEWStLZYzZ3ybotqVbL49ismAKM67CW4sPsKK0X
GvHok3ZmhN4YBfPkq8N4x8cnV/dmk9bwGugEQNUrLWwwMzyanUNLb0/kfNL6MKDC62gucF9r9vSU
UEI1PRVWjr1NcEnIbiNZ4CTCblLWjVLkr7aRwwAYqa8faidweIx2GH1u+fAeuzSwHqvOFg+wF7PX
rsuyT7VuAmONQr28GWWhOr5kNuGzaJvwKy1LyfTtqpAfZkTNpds08VEHtLJRMlHiFtKQ8nkLyuuL
VerdjTCnaAORK4KIqAJxpjYhE5Mnmmr6Uk6c5rlF6Wx6NQaP1A1x6YHigMTnjuxrviYN+IAyVeXv
oqmdmrU/rncC9FPj1kR7h+4c9Mat08Y1WCZ7ht+nm1KxSlp9VU9tepxUvb+rlJhkaPD6bXUfK/+H
vfPardta2/WtLOxzBuzllG12TXXZOiFULPbeefX/M52s2JqxJWQf/RvYQBAEsSVyDI7ylbcsUoIM
SgnDadLH+LHAROeIblr4XEACZu8LOgzQDFoaH9o6DoWpfwnohkOl1hAwdA1hmR7popKzLyZ6P6Me
YnfSZJluUcqSSpTGhHTQ7XAq59fatLrdMCXy2sQYbQXTN3LSFhOpcYjFfTqK+mvUmEUBbLRXHkRl
GY98DlYerr+W5k3C0CLbFJbKfcyftSj1lJbpxJne36I+YdEsHRdpdNrOWhCuSqVjb1rZayhbpYCG
YFXdWGFm3OJluDwb2qTScYOG4nRoWa9wpwi9UFUKSrR1tbwNGs5ruXAxJNbGEvN5napB+6rTt3DV
PKULCBrgIVRTNIJY2HIJT9hUDkJIZgN+PKi3eYrODeld3NDwM6W5RChkQDBTNmfxTR7q4JJobbwJ
A2E+KV7MW6sgWsdcLNAJJ6nPUUaCLvctMS2UDMMazWimnFO/KuUJiRQQO3wytLxUKKN1LWJso6Hd
qGKrmHLGxUh5ck4mV4WZxntxTErJ5dvhNhqbnfrQSFowf1K++WcgiD0LoYJF2e07I+H9FdolnSDV
yGDeQcTOt2GroYtoonbFpwvsJEN5qh+Hed2H2mdR+fdqzPugCD4oHRxqGifR63OIUjPpShrOWX+X
klwnTsC1u47UIsTLUtZGVywNM6c0C9/MnuaZKw23sPnkwJ1XSGi27bGFUXiQ1UTO7FGj1CSmxvLE
XdfCi2mNwUekLlRtaqtNucpyrTsizIKhGxPSAysYm/guC7tidmSZ+LOVjDizKXpn0SoyJ11gfbfo
ocgTVWT8yqTwqtczXOQ/DtX+CUhj1ilPkxEB6CUBPcsVVBXSlNVLzZ0sVwESSrN+NXbqU24pzYVm
1ci0NiWyLogCrxJl7NwmR89rxKPSIx5hH+hGR2+rU/bqOHB9ZnO2rlpka+ERyBdwYIYVon7SCvkT
2RvVxcS6JayuqduEW5X68ifx4D8jslOtBiFsPq0BWfCsuZBwy02zpTV3A0Y2yBCU1knMtHf6XP9M
b/4UWp4tn58e9Y8g10J1Ecym0dzNKPh5SjxqLtJY1ie54y8GBF8NxgSMUgpA3xtyP+WOk6hGcyFq
xV0gVE8jZpnH0DRrR0HN6e3jlfCL8QAQgsVAjw+g8nkLqAIW34exjtJKNxn2RHnX1lI1+6QA8Iun
EMGeEiKCWWq+Z/WOOEjMWofxeBdNXHFdFhA76dK/pTHokL01oCdUKDjB/kGDm0UBVwNlqO9Tbgpk
IREeqzoAGB/P2Pck7uclwBOYLJiN+ERg4nA+ZUvZad0sB8N9aT+6yKHbi41co1PZb5FXOJ+CKc7X
wvnjzuZO16s4QGRhuEcyyZYdQjUn9gSPs5xnJd5WtGP/4xGeEpjzAVLQP3mvsS44LN+fzgQC4GrU
cLzXsYBC3wqsXJU8Z2n/TWjLT0qu5yvjNLqfnyW/f1aQWFkrq8JwP+R7VUOO7/bjsXzvyX80mLMy
jCyNVBEnpm+Hr6qNLIrbe4O7eVadzDZtybmOnBVHm4t3pJ26ov0JQeO8JED2JtLqgQd3mk/xH1gl
qCAlCjjKdJfWhSg5QVrOlPlmE8/GKpXbrZRWQMqqIulELy1jGT22dDYiYEVipnrkDNoxE9EF9T6e
l+9GaD/Ny/f34nwhFqZRaVAWez/xYhNHgVDW812AKs+XHu1SO8Vv3cMtbtn0NbYTRakE10YZK3Rx
LKzBSuS8Q6EdkamtdL+3muZY18PVKLXZHvfkzp1rMXRjNU2vP37XszXy/VUVbGboMJ0EI6Szy2oh
vySq06c7azEEt5+h7y9IL7kfP+Vs1bOVwbJziZDUw/ZDP/79hLTqoCCV2ht3M7E25hG4RKRV2zsp
Zbd1oI/Vn+fI/+e4/h8i4Z+m/sShfcdxvYmL8KkqT5C8H7zY7z/zF79VVP+gOkgHmlKhjnsm1/n4
re0gz4rKH98PDAIX+NTcWn/zW6U/IBeqfD2uF/zl+NG/6a3SH9Lp/1FA4VIwT0Xgf8NuVd+vE4wj
QDDQKkEoAPKpaZ7zC6cYGRakKYpVXQTpS6R0LnbWKgpEy0TSLuv3sj7nTx2I2QStcGU2Cb0Hcu48
bQALtm3XIi8UFASZ5hxutLGJvDa1lor6a4/9ZDYbpjPgfmn4AT4bk1wh2dWEYuKKGXJhdoPnzOCk
slAcm6xZLpFdT9ByhaJ11faxcCdLeXYT41PCJpFSc7ZFazmKJTLPDv6xeuYEwbKSxCHl8tBj/SHr
VbNwtXAIFcpGloAwlpEiGZvr6DajCELUm9bLZhhq8ZMk4Axac5rJU/uDFh6WorAOz8vB2RAYnQky
YzUt2loPxHLXoOS8MVvEwvNCRz84n3O/IY2gkC0O22xMDkEyfVXzkzRfOD5NnRCu6WMWF42q7HSC
9n20ZN/KULO81lKulCXQnsMS5Xp1qJbDMpBvGklMJQnRtQG8b4rSWKAu/6rM/de4aNnRr8WDBoWW
9ycJSKKyncSxXBWj8GzBDhCMDEE9JO8cKSL7LdKLKEjrT1Ba/1yXzOZpnYNwPOG+z05JLYqSLFGn
EjPrwcTQNlH8mP6YjVq/ageL+JkJ2On3/bhA/hwlDQ4KoPy3gqLa+1E2yN1OxKPlalbl+VJAJ2ov
A1tyJZTT3SRYmoMxydMnU3v6pR899OzWKhHj05vJLBGvpOJE/msibhYgQwUM3f/pULr885f+p+jz
S1y6u5bD5VcTikYeXPkT65FW7PsBFuJQoY9vVXzGGd1XpfEaWdm2SrhdrERygazjsKZaob9Y2UXa
dSfi0JC8GBVKD3kkyEjB5eWhWLiudADZf14fv+WH/OrtQANAySOTO0FJ3r9dE4ZZHxp5uerNB71p
413XLMtGhme0bj5lPL+/gf/81haNE3JFg874dx7AT/lIFWKiUCXsVDNYog0rMPTRJP7MMPlXKwpD
ORmbIfCVBEtnQ5qDVm36tlwNc6BumiTsnEWvZrLodHC0yaBUCrvA+/gz/3JoJ90DIjQQM+c0CR33
jrRTGNqIOrszFXHnlmLSf7KYtPcti9MM0rA46bWhCH0KZc5i6m4swWrONIUiYxP212azCehoo8zp
laW0y5rKG/PrsVgjmN7Xs6vi3d1ViWsJb6Lg0y3zhbwFKn0355TXS8UHpTRJryPZTVCicULJIFad
fk58cUTz0VgFir5uFC8L2x3ta9qpHv6mSD8+5ehhjUCvMwNvyceuBnG9CTKsTjXq3/gfFdKqDK6U
EI3GYd6DF7c7eXTyXAODRs0u7G2jGz2tjP0Qk3QVJa9PFvZ34Ob7Pc7diGWxQcOD1Pe8Od5YrSUs
cVqvklgQ/DzUQdKxEa6KRE8QezBmp1bqxS8VDn8MkyW7MMd+3dHP8zQtbzYi3hgX8dDVNENmcVUn
aBsIYf1Ux9RQAZGkPmr17WeL95evjcwLiCQkmQgLzlavnqkDAkhNs5pNxypsNXJO9/KLcae85Xud
EN/TnekBlEErY3dh6yv9+kr/kxjxr2LKY/WBIgrHyw99lEP80pRt+da9F0r536mbcuqM/V43Zf0U
d/HP8eR3f60/40nBkP5gY598XKkMmAZ3yp/hpGAQaBokP6DxILhhzMmuRZD1pIkii2is0GW0AMag
PUXW8SOeNP+gikGX86SHJfF3tH8TT74/GDSqVdStDHJEFg0vcd4yXsxGEUYzMrxiOKmoxiVqrUht
WZtyjqnjnirSBySnhW9Tm3ZHfWrCzxi27+/U/76BKmlsolOQfHaTyEmdlk3dGF5Iy8pvagUESlRI
iIAHx5++yS+u1Pdn7Z9PAlx1EoAAaASm/P0Br9GODnIRD/BckmpXrBZcRIosdz9+yj9nlDk9uVlD
EDrhps4SuchE4JQ2kuoJBLnHppzxCarLMmztROxE1ZfzrFvXdSFcoGatPQxTKX9WQXl/k50GClGA
ihdoeXRP/tGgtoyiBrojc+g2sLEqvdUP2RxY7pS1+WrSNUqrYiCsPx43BTXm78fJeXosBckTahe1
Ab7neWXKkvMAdddGQ+m9SkK7jDAx3ghqRi8BN9PK8qwJd+VN10jj4kRWjXhDIGozysvUII5hd5Jm
WURkboY00/Zk+ZmG24JeP6UYeeKtVGJjYieNpexqaaFZUdE+mzFkKWRUZBX6Krhg4HfkoEcagldj
U3WrxozUW9GEYr2KtQkVm4YIXH0FviXQP6mEYvQDaQzuIiVOvvCxkmuCZfXZTOt0QGAfL5Y1kqu4
eem1pV+HeEw8Lnid6FedFmX5nZpOMN0sba6TtdkL+tdQI3i4UDLMJu9Sdc5WKg30wTdBKcqOpC9K
a4tdPjwYY4RIO8ATq7oI+kyG4WoULXq7RnKHCgGeuZaaqaqtj5GV2SV9vcWjndk/6XUivSihJrqi
no/KrhziiZ7pZFGlX1SRTnMt0h13aNcaB8TJ29mDldSEtpFEAWZjCWZbGI9lWeXkLArFxzymQm6g
wr/IHbqpz12562TIqSUaIm5XVuGmaBaz9vQchT9HM7Tcj02jkVy1B9Fj47qiXZhRPN2GVThaqIef
CtJTtph7A23ixoGOg6FSNmmpA/ockzNA1qpLLzVZiaQIkj3D+ZkcnY3Sr8as+iYADb1ZMKCJbVpw
I3Y1bZ6/1Vas4oowTxOmOUU6XBbN8IzkLiK8GXZbvd1AOKWVBHnzBYpb7ixCK61hGw2GF6hdfJV1
RrS3ENr+0qAf+I1WSI4Mr0D/yjbMRfmSUbtdVW3WrQxVMHc5dbBhl+BE8rWuhOxSrhXcIWLKhdui
t4zFNiZFPkxoOWAQs0jW1UA1oXH1eOK2hRQn+yEFtdwtZaP1gm6GPD0Woro4g6mOsGEjpIfVfCok
F3hCjAkIcMX7CoexqypLM8GL1crq12Fg6rGTtVnomYk5Jff5wKQV6Nsbqb7t+6hB4H+pVSwWVLKe
vZVOCUgLObeuY8Oq6dgLVp7gd5Quq3aCMOjIs6nVbh8USoZthLAsbhuVerlWxyx8JojQ1ZPLeII+
UlCZ+F4g4W/XNJFeKqNMc0fpFhHgh4ZBBJ4juqAcTx2awEEDGA2JdGrLi0QtQArGhHrXcz+XX8HT
yy9hVxKrTWAYruYyMY9Rmhi6LWlVeFf3Bms8oZL3zSjN4tIC8SE6Ic6fV4Q0XeglgYjriBxDe/dN
TdDuVUHMHxt5Kt6soqPfi6r08NguZvAshZDfOFwkBKG1saBD2appLq6pKmvBccganBhkS6SqKBrY
lzlkFZMEREPKTEcUpxGMJjgA1cZqzrrUBw0fFnkopIcgD04cPboVrMEczxEHcT20l7pESW3d7CRo
8D2Na3ItQZzcSManxyZBl2Q/FstKBSVAMdQZYmv5Wgs6yNQh64onjdQGzeaoKxO/yHsoB5YiyIpf
DjJi2X1iNjIYIiWK3KBvZnjABdGp3QhLFh4VYBSto6Q5Xn+6WY35qh+UKqIxK9IbBiyRiXjVT02G
8qgV4wInQQ0DnlpEHANijPCIPpjT09Q3mA+lJXwYZKorRtYh/46XlaWGoVcnjTK60zCK0VYN4lRz
aEgq+BymZvGEbVp+ubB6IzuoI1mxEbtajvosFJKTmRCprb5KVJ/t1n/NQkG8rQUtC9gRYDBoERst
pSVRHhOnTSpYkSBfGkoHxazQr2yaFBxuW2i3Oa4CxpqsI2nAT5hDuR17CjcOLpP6HdLEFKhAuKAI
RDc3lT651d7nuegOnbhdJ9nRE4kdEudZMcUsOYH6AtMIoe61q6y9KqVA2yZ4d1yrBnP18R36q6cB
wpLQCyYgIyp8H6FgPQhEtE00L85K4XJEV9cdR8H0B1TlD+BHvn38uLOk4TQ64scTRUOHOUSocva8
k7dnwxGiesMS9leRiXsWWPremByxwZzVxrpFaZwxSpLRS8hmiju5M1H87gYWvoe7dourpUqS7HZ1
qx7Evmg1YA9KGDjCUMzjQbHCUnfrTGhnaCZh3H0ruPk+E20646CfxoEkGppeEuB4muvn6S28iD6m
GGd6WT8KoaPSC5ae1WjATGxaUkvfEStN8qZOcrF1J0lsT4AUWdB8LLD0/s8A8F9lQb/Nbd5lQMfh
W9P1zbf/IB7Z/sfvi9enDsHG/wfyoZMv+O/ToVX83Dxl3VPzc0p0+pG/MiLtD7qX4BcpSpz0fGn/
/J0T8UdUEVGR0qglUuk+5V1/5USK/oeENBf7A9oSy/X0lf+SkDz9EfkSy+BUEATdK/2bnAiR+bOk
hKSMwjCbg3LTdz2BsyA+WMIo0aryTYJbskEn/Da/lr4ghQ7WxZzsytW913SbbyMHg8x1X9vUb1bp
2thZu/mbth9eu0112V4Ut9lGOGavyavkauvsdok842W8x1Gufmo90Sk2FBM8ay071SZcq561o9L9
iq2fIdv4WG7ZXFf1Vn+KLtW3eF0etL38ZEVun2H/bsv3zW23b7eC33r0Sd3MR/bZyTbpvXxV7Ucv
uEo2XCTXsiN72eXs1VcYmZW9a97mXrzGTsPyi2N5NQJDB8Nlt1fL3lxN+/6+29TXwlF5kbeqE/nj
qtvrq/SCvbJi469TT9wafuTob8llueUtL5QdDar7/FqwbOvFfIOHHZo4byJnBSpLxdySsk7rmtt6
G/DQzm6Olq+txbtwOuIeZV0+94d4m/Nrw4voEnTRcb5nCveM4U32Cj/YLHa81R3R03bF0bCxR/Cz
m+BW3pQrXtBpHZSMDI+YZC9ulX3kIgjuRxfmbbDFCcQrHdWl+7EavxWBj9F19EVbl1vJp6Tldev+
EFw1SWkLu+DRWKcr9WbJ3Okq4s7U7MCP8dqkie/EOnw8r+DvRwfo7eFzJu0wdRl32gbbOqfwp53C
e017oDoIh3ztbnAzVlRn1G3ty7LP1/FVtcNqJ7eTTb3WXN1JGFdnZ0xLsok2hp+vyxVCANvitn0U
LvKDeckTHixfwszQiyDA2CbTnq7ile4a18q6Jp18DS1HeEh3w3FcmW/zoYGi/mBdY+byoOy6m+Zo
EmBFqwXKv7i2eFGsQ9fiRexLnuhWq96R/P7J3M5b/Nhci7R4Jx2FG9bnAH6lOMb52vAluzzw827s
yHbo6zu0SUSf4DdeZW71tbXhY18NWDxh5GsrF0xaXji6O61BDVJglG6nwAcpKOTYGTvVfvBHUDF2
/oy3qFuvSC8SJzxc5o6tOuU12p925hvr7NXvblFkoZdVuGFyGE2m6bH04H+aXuD0TuvJnoBXMm9R
P+aHZQcW8VjiSJBDd7XZbywj0cGXByaHdNTrECjoPsVD0G4wMNS/9LifWh3Ke4Y9W29ZsNNyHAKd
SVlPyqGzL19a33Cmyct2uJk4NqS+TnSUu+FqvtHuoPmZhY2hLv8P+7lsxizPaV96F5DbXebRWMfe
04NMMMsOOZmY7fMa24QeECc4YbvF7tHaZqLdzWvxZVJPcAoWvxesVC6lp3q7PBT0xqwtsZeLa2Ky
DV7K2/6S7DYqPH1gGNt6U+DL9pRt46N2W7/Fsr6e0YC4MDiXOh/Vhz1kKV8Rv2l3tSe3bnvsbyoX
krOk+O1xOJwybHs5EEf7GGE6matDfOI48kvJL4yOHNvO4CrGqisA0UvQTYg2ODTji6yhr7DcUh52
h5Vy22zZwrZ+J5La9vZQXuFNZmBBm4FtwEnnUF6qr6Zs697kt/h/buvYjyaMaw/ZU3wjbPSVJfsF
OjGr6U1wZ0esvYeydBAfSez0SvDY1BsMFzXMyZQn5lf80pIFqA+6awVO/q1qHgQvVd10BQ/eHuG+
r1Xdk82DknnFM8DRWF/Tu4NcZjc7nLDbrxA8bBy4r8n83VBy9WiH7aG1eCj6sCI6pg+TLelhPlWb
y8coxQqTfqSbBS9w7HzFV276ZZ1Hl2QM3bBFH/IebQjpq7oz5ENxV+eb/KF/iBfNrpCqXFcjUZQ9
rsRDQ7T6aOgrA6GG+zTydf2+SzHoeWipkqwhVYOvFmOPYEos3OVLb7nasip1J93M1hNzPd+QZJjr
8Wa8Me5ZU07B6r7orsXBaSsbyHaz7a5S98bYABLFlQD6menP42tk7kPrKgTV99A+iFcn53JflL1e
8DEIXmFht1Z6t7gTLs3rdv1quTVCXqKb2W11ENQn4yCeQGxfaqCtoIV9LRgPUnhd+MqxB/us2cWj
0d/heGfHtbGSdbLMAXL7S+LMq6K0oVdtYjSmOje+Hr3Z03H7NA6JW7OQb/k9XzInuooM4sXRZ3NI
cJS2aDtWB9k66M+5za91E28gM4w2nBsga51Cf1DIlJUVaC5Pqr1yxsTYNg9jrrqcb3ltG4Mr3OPr
neOkZuuoJOWH+ItYfJGOTfcohZsTbjDct2/KSRahegGzZx21dNdvc2uviiu39mCUHpESHCbnbvC8
8QVrPD3B2MkBhV3b6kO4vA4HKQPEXsluyEHpVQcanhzuDst+MjhYU/7gqve7BOvlAbuYOBYvubGw
XHvBYhj/4Hs1Vn09zR8EFFkOBanjTZA4J3ekwStW6KMk234zurimPZvX5oWBvavbHeoUGpUtP/Ov
7pBt531w1NDzqp8x2N7wKD4qsiZetkcwiABXWFcbndsFQ7lN/1wh/rDrn5XLca3uQNmNcA9wsbos
92bt1l9G7VJa624PDomxjg6+aca04j/IFcU1zNsgYqGVPgoRrNUqxj7XNsa1Zno4O9XVJom3wYLd
8brTHkbZCV97GkzutDiG4BX5NpDddPJLY7WNtiwyVvNwUHPSC7tfx+6TuUZ6Vyp93fRHfRt0l2JJ
t92ZOvdVbBxRXX0PRv9VgH5b5vxzHmm/i85X38qTKnp7/pdOz/m7i/G/Q9adfsBH8fjtUzw+vdOB
//4Df+FdkF8nmhapAuKyhO4pYfVfeBdJ++PU3QVsyN9HE5WH/Lc/of9BFI5OqkzWhdb1CVzxVyxO
6+JEl0YMjDwMYxj09P6rN/9XjZ45YwpRwv9Fzf6MqyrIEhorROHnxfohlCCAT6JEHCgdp715ma/l
y5TLZNfdfSbr+L5e/vczzpWZ1LARpygNpb1+1V9E9/boC19/mudfvf4pg/5RE//xq8/qBgbeZALs
Jmmv7I3rYD88lPvSF5/DN/UTMbLvnaVfPuI0qp+64uOoGRTWWnGPd1t62Rlz4Blhgh9pj9FrZ2jw
Z3KoJ+wkYT3LbbvBCjpYjy38zwwDcBmrO3VFzcmgYoQMCHp02JlpreHWQRq7cosNp0XjdY3zvO5g
iCO55lBlHGumCaiasGKRk8rrR6lxQisRV/gfji7SUIanV4Fp901LmTGKopXU6OaDKWWaT/UgfJHE
rnwbrVR3jEpDwL6m5IzMY+gMYp7jn8mdOidFTbCXVc1KN/JDEXHhcWV0WB921lB5GlgUSnd9tIY0
YNopNtsbcAOWF055dilm4kuHbbJiJ1Gf3MgYkPpmb5k3YaPg+tdTK+7qsXsVS8S1AqytVzkmrQ5I
h/JLnZjKrm2aaiWXXeFpqZleBG0muOUJ7NCm8lM6jcKq6/A5HLpWOgyRXtzOzUy/B67VLrOaap8O
JZkDwmJOOLcWj+C2QbjKfDFSlBk0LEmQm6lHCitCuElFo1jFilbv5CgYHTmgAWIppEp5EhJ9K/Tm
s0BSNolSf82xGz8ksmB6hZTXq4/X6mlJ/mqpnnWOe7U0+h6Jrb16iLkDxJELlvP6M8TIWbHpx1Y4
5do/rVNjNsJ6Pm2FpnfQl9EPSe9NlzkxktBvsc9OrqOCQDu2uSHrwcaMprGjeFsI9jJcfzzEMzjs
j3c4tQZ/eodE6LEOQRVtb0h7gXEau2ZZR3CSEUR0BWOnQ0AA+mUBjvhMtut303rqlv30SJz78AsS
MmWPStTohBFE425OE6fBQd7W5VpeBf00eEIktd7Ho/xuTvWrL3lWtbB0s9YswSKRr2PPCtvb0ci9
pUX3rU4OqhpzFVsXFFJh+ySpmxrGV02VEvRSlnLbLIAIMabWDHuUHiLyzrrBr0dIqHEY5ddRqHac
KPbHb/q+V/rjc5zBUYyuA69QtMs+q1s3B8SrxeSYBuSxuN1pr728/vg5Z2q2Px50VuDUzfDkxB0u
+2RYNc3tMNoBEm9UNr8Yo93qvqIuWHl6ZbQztmPmxIIDQaq+M4TLrl83+U2VXn78Jr9ZDSdQ6c+r
AdhlKSyzMJOZlSb0IrdQ9nr1bCGKao2bj5/xHSH/i++vnx7+05JDBgDKa5bOewWcebo7Dr6wn53E
1S7Sw7DR/NbGMmTTu6UzknHSKyOXn5wLTHBX1lXt3+Q2FSnvpnHMiy1UG7vffXbTnhXW/v4Q53gx
k9Jwn7S8mmSuRNGz6BPqh7ynhtK65RvSJfRti3Gb2Bj0UlN4/nhGfhdF6Gdn2zSXxYC6/rIP41Ph
gapJO4F5yhWyyovyrqAMvNPN5BOgwe+OGf3sqGuh4nZtX50qaYCDHMkmr3YwEXCVLV7d/seD+t2B
eq5LM4RaFkGbXajLBav+vtg0+9YpnWod3Fh3xXrYmn7lIIN0CDxh85kk8xku8ccXPD/PKORShe+W
Pd4/8I2f4oTOn9cQshMTRBfg1xxDu40sR4kb+kup22swd+GOfrK6rfe12R8vcHa66bD7i2Aol31h
RE7XZ/emqF/g40tLkJKMmDiJsRmwcC4fW9QRS+p0Rar6mWas6kjX3STMvJjvoo0bHG6eskaBTaxR
Y0h3afEV5plrWrMvTsu+mh8Xk4KXqLvQb3xUfX1l6Ly63Zj9Rkj2bXltFreyMdh1tqsXxenLrVDd
t+J1n7CFlKtYe0hmjJiX+5EKgGheybxhKY1eil9QIIfX0nxUKFigO+nO8YsxU0AKcM/60purLJV3
UlZeJnDVZrTqIgH7cKPzlHrVLRTClIhqzCXyWpupHd0YV0Ip3oTtoSv09aSR1VHe0PxxOox67+AQ
swErx4dCmkDTb/RJeuis/hGdC0oR4+IpnXahjNFLJPUHyKSfQGF+d+xqZ9vOMuOs6xeOXXMV7zTZ
Fg/ZTlqTZ8dOQaLZecuT+SLupzv9oTuMN/K+/eTA/905cw4VBVw99HnEk0PhUl6cbrQLoOjAHTNP
v0eyymlDb8m3p5maa0jYj5N89fG2/A4Q/MXpe65EJhmofnV5s+ynrD+cdJ4XkZJ+xqXWRyNAlOFy
SbQNEuDAwe+LagRdudjI1TiauVL727Ctv7TW9TLtiqal+DTbSbx4k3GraSWd4MAXpdpPIPQuFINB
SsCSzJAUqhoW5BC4kwrpkRJB31BaHAcPmrhfgljnzN0CsaJnXDlSFpOvXyzhXgpgtAPeTL82017U
j0HvVQrmGhmwjzX+NJ4e9fteJmCVkSVKP7n2f/d1zmXhRFOYzKHjDAFm69RY+lL2iTBeBRgBh/kg
5V+7dM1M2Za+NRucCTS0YqXMFvJPwP+/O0PO4oHgBEhpM/Z4S703n9wCmQdJ+GR4ZxYff59Q31G4
P92/Kfdv1Vq1vI+bWnyckmihFByHXjcU8Ioba/CNIdCoslIMb5JJ3hqRgtailFqMdkSYBYd7R85Y
tCbai9T+dWPdBv1gV6rVOKBreopWAtCDAaTcYum9NyIyco3q0MQSAlDwkg4j7aOPF/Rps/5qPZ9F
E0sugGsImSsClnlYm1yaGNfY6fTy8e//3Y2inSWwk5n1hdqwYebteGH5pUOX3RGchvNB8t6EV6rF
289Immdisj++zdn1NceVpI5tNu+jcNVLwSPkH0/Mr8i9AvQ+xmsk3uyhc3EuV5tdmRwb5f9yGuX3
QVkcjVKVocy7r4sVAtqZgHSecMQm7JPff0Yt/zGys2DaGocyCxFP3ude/Sh65teXluLhBlHwez/f
GrvEz+zKnjxzXdiXot04svsiOaCc3P45febWfv34e54JXv94kbPNpQ9VZ4mBMe9T6aCOL3PpS+Wa
mmz8mN+3V0PsUwHfAYOF+NishG0++PFtchDEVUMdQnSpf0pv+dchXANRjrb9J1RI+ZTj/WIdn1s6
DSHuu4OazPtECm0reUzN+y7x82VYLW8pGh1jiAB//aJc1ONKq7ZL78aIpc5491ok8Zt2crV2S+t2
Ng4xxB/ts2DxNC2/eq+z/VWHopKA8Jn3y6k5Jjz1/uABvnvQido++SK/G/rZDgP1gCbxoLPo9zRR
9uN1e8BHI7GLXeIWa+rsX+rLZI2AEF0DnDvvEXKhyyd9kvN8V8P81QjPwgAKiGKRzZwgc/ZgRatO
xs8obWxNRcCGFHi1FAJ3kov2Cwg8N6pesnUS3C8TQFVb3ZzkUOsrFfkeQ3MbRC6e4aAzlv6TWOG7
luSvXu8sWtf0JconU6OQHtBcFg7dEWr1xTLvmtYZhrsMTxPFUxrDiQaffk+40htPQ12lArd4oaAr
Evlm6k/FfVGuNag5uisUChQGcZMNh1bbjjm0iO6yLS6A2Nhq+Zmn3e92/LkAVWEUlgB1Gn6EP7mm
ByjTHlzNNlzDXlzOMBdHGEewadfbuRNuMlvf6O4q3WBf5FRbcgO7cz7j2P/2I58drIPUanMmFYQ9
cbRr9GllmF/zZSMYV/H/cPYd3a0CXba/iLXIYUoGoSzLYcKyfW1yzvz63ui9/trmCtF9Jx54oIKi
6tSpc3YgzaGDCDuzKzMJYp2hliecPJROUQHHW9Ny7I9oVteQF3wbG5wuQ2pyKfo98CTieNwoWnVk
jh0hKGRLrPLop7V/76vP4nFECJnQldO2Q+6hIOWncE321PGj2IXoYMgQQ0NJMd2RwpMXAvmoUmss
shlc6T8B8nZv/5Ef1IQbd3RDoCi8d59ytXmnzOE1gxLSLtQe7/ibjO+9t5vFYLcUOlqKMMQAmMIu
uDJ6ccrVyk6NwQQzxxr15D0GtoCX6yux5Q9A+z/1SnuVbNiX7DwFuZjubXFlsrKzqKw81MKUM7Pi
h89EKQFxEcrJepMvjLSwM1ehJB0141zNazlDmqsNxDd9IHWghCHtHnhqI4ucwVJauQ1bXWq/SfrQ
RSrPaoF0BAanSOw812EOkFGgBcF12fRqGdop4+vjh55IGPfWyVyXlIGCPNdCOchpFE6P94VB6bjA
ac2Tpz3jFDV6g9VJnbKrTfz1eMili/3U1PlZvxFKovfKFkOia4deopNtYth1tRajVtuABTailnG/
FmzPGg6UFsOZ4+PxyEvvOgvULZHHYzoNzNucg4qI2muhOW6Flax7aeHPRadpksxIyJdRToVcHhhp
RTrlVyZRKS3cBiuXzqUMby4ZXKfSII0xBpHOkxcELk07tNAViE/xL3DUs7xDtF87O5YKS8ws6sGI
wQcneRoMWIBLfxbM9pn44lHW2kYE6mePv8tSinw7AX5EDJ+I0i4fMYx3zd67E7hz370jmPyZBCiE
MCp9vDbntfW3dCAys0zSh50ST+UYjTYIXEO3kLDjPuNmU/vaCDQXFSrdAUJTVg/ltFEtOSAu2lML
FDu8M4BHo6wofmUyFVUN8uDiRqdDIKvzdmJ3aLDJ65WEd6Yh8Z8wOvcbTxoXDgasSzmdDd4FhKj1
auRVz3vpGo2BSFjGfDbAJHGplQGw1MCNnDk0Vg5IQaJnK1nl0mq7JcE/vgzVZVA7pTFXfmuQksr2
Rxqn15ljYrnhUFfeB05fbARSqwJE1ZV9eiug3Anvc8erPAaJMCw92iGlXROhLKC4olrgu4AHQ8hp
gBN2m2dy3eg0YuVeKrdEdgAKrUA2e6Uh4iVp6K4Inpxem1ynjz0FtowMdx+h0DuCUKtIDxKdDV8L
oPgqlQwBjT8A0CJKZl+ZfTeB+bypffDVuLQiIBx2V0gfJs3Bq9E723unrNCgIVz+H40w/vOxb2nH
j3kWYU7AJz3muVUjLbElndYgbKXnQDuK8DHkVV72T4NVb1i1cGrF39YGueEOg/EGd7qnx9vwtqvv
TfssPvIt3bd+gmkHcwLO0d3LQFhlog9G8w2BfobSUHfTgIgpzmKrSK/vKK2Ie6hbgZmiJLTcXgFO
2uUQXsEtPkBgZwWlEhUvujx+vqW6ypxFHKAhD0OcKUwECnSNE0HtyiuI/9vebEaNtgRBrTcoRvAA
xaxkGjMZhf/5MNOd48eHSWAxAdQ8xuwbw9eHAfgbra10CMpy050zZ5UCttHnUXyKDIzL9c8oh+dK
9+U1Cm12VsYgDzxm/B4gI36XrpWJl5LjW3Psx3NN/TQhIvFcAChZmewbV0pH8ILqDg20KDxwdfTE
5C8QrI6VmmuinBuFVqtPPcwMKQXqw/L58Ve5ZQr3Vs0s00zyuICADp4kS9TGBFca9ok2dFCzVAaK
V7Qy9H1lSXGv1XO0Y83QQPGhkdME+2sPca/BTEY9fKE2Xq31ZwCozskx+XZ3PHHIw2emorS1BG0p
ot7quD/mzIt7MoJlGIKZ+5GL+lhtUbCC5wuoYApuNoyvxnZNnH0jRhYCYdItMRrSP57bt2zox+Ak
k7vtJNHoZHKnJbvIzhSLO2q0GmtAtD3+FvQ053e+xS3L+zHIGEdlxE6rtcRiaJ1Ga4zRzLXIAOlF
c1VpW+6CA/sCAZStb/AGtBr1xyMv7c3bnP8YOWFaSnRFjCwasN1RPYBq4cqiMDbWwz5SU9vXVs07
p+zj3lvOEkgWIIcwnS4Ywa62WJtT40vuiHaCqhqhJJcUgFkgWm1kQpZ3yRViI6nCymdcSCFvGcyP
16Q7sgFSaHrNI6VeepnduzLQsCtXiKUM8ja7P3/eK/m27PDzjB6ZpPYlGK0mGYS1NnU3Nad7UzcL
Zx1NNnE1LZBaL+TpZKmAtBYvQC3LwDEr8FFXCf3PmnnHUqmYmuWPnlsNItylkWoposHbl9OopOgW
nlj8GVVK30cK1E0VUabVRK20q6e6cO18vCQXrmO37uWPuQxBwh6lEmNDQEFLFFwFtbWElZlOxHvT
OEsh66EKRX76TrVeotFhjDoYXdA1K7TSSrTkFEM/zgNjAYgikwG6HHAlnOQHQFjfaTXTgXbfc9t+
g740akUwwn78xreb5r3Hml2LWSaAl+z/yyKA49cnmkMrtzYIdU5uBSZw+RprNBBv1KorJeM0/84A
r2z0xOm12jBR9rNoFSBXHYhTDYaplqevhaal4Ds3Rs6LIMyG6fCm9iN4GzxYDfm+UCi1l2mrAsa0
s4Rjcci34fbxbCzdKuYKQRHRE6AzYsTcG2VS2IeEPcoHxjX8CnAkFTIdFNLLRIHQkyayQCytfIbF
V53FJ6H14oDqRcoZP4mX8YLGFqpA5R9kC+8t4Ah7WGb4ICpazLmz2I/ieeV9p4rqna8/V3aBMH9e
l9P7lmpyGr5HNUfo96dVRynAqGGHhSiAemq5NsHcwoDT/3/usKRGxQ/ap86Iu9qXC9x4cYzQB4zl
I7DFSDvQbpDrUmV9VbqsvOTSmLMARrfgy8IsFJWfIzDNhZpUuv+nrQF5b+iJe8C8lUj1I+E08Nsg
WCliLw06C2MdXFXcvuKAHevfKO4qgQgSh8PaRW8KGve+2yyBqokwEsoW08hRMsRh6K13yvVoy57J
lxIb5Pp45pZWxyxk9X0H4fCYR/4xxAIucgRcecE1yGsIN0iiZ2S5iysSqNePh1sK/eQsFrkChxQv
xHjFVQDafNfs3GuxDfcRzh0VnlFm5Yx2YJVy8F2ZtJnbYJIbMLd/8nGzefwMCxHgL8laiB2MI9Fg
sXTfnOpuUW1iXsIDFGNGoy/l/Jux81O584/86R8HnDU7JAhC84GEAb2d9Cm5l6aTMRDPgAwjc1/0
M30OwPAIFf6P5+Yq9fp42AVE3F+SFD6UqkeIFVDOvj1np3qa4+op3ndqYo3f4NicUwOS3/Qm00Ac
4lElLfb5U7bSYLi/OQCJ/h0FIJ/MNm7MAnRIQkOoPfnFtQE/duXVpuXy9+aA5MfvXy86qaj7DMuI
N2i7tgIw3YBumu4YKPr77+/vpDlqIzzaOxR+H4/JLo05izFxyntD2+ONMJeOHzosQJSunKDODO7a
IXmDMQQyS6Xbk8/us2DXopLm18DiTl1ntsD9g/2AZjYEyZRg238z1xhihLb4kXNgqExsjY1/TFaW
+NLkzyITVDe8foCXqgMAihZdgpWz5H6aC7Ww37NOwEAGknr4WZ57cUFEFN76+uS9kq4qQh5gMB5P
9EIrFXoXv4fxBBhCQLgCke8zOEHSGkxOmgN5EJIYrpZeGFrmL9xW3EOG94mfGDtTGd3fFVMdot5m
OoH+argifreQGkMZ7ffDjBLhs0WFlTaAODqtL18hlVjnDFfm1S9Gqfa+FujFyq5ZAA+BJvx7OGII
KujzYzjw+7QA17NRB2UK4HxePeQyo7Qayo8qb7cqpmLrraztheInpDV/DxsPFUsIA75sY08VNFqm
STMIFIgltnKwkU7tpjGoDf1KX4htcCBU9lh+wpH1LT8iN8SdmNc5TidfajvZlvteczest7LVp+zo
zk6fKySxVcvXEIbDYqhfYhHpOmA/k2pCSJLojPkro/BLw8zCFRR1YQcEOQQn5gGR8yF6N4rEtiIC
cA0/XR6CJ6G4JXuLA3K9JgqocqSyWKNakL2W7bmmCY0GxFKc6r+NSQZYrAAQ19GHkOSy34ISGNcK
Ve+gcFeHTznKIYFYHQmAmZhIhEDQB0vqCUw1UtQ13R6kqGLgdIrrzFDUocHSRlqXipZL0u8xmrBx
CxKAGXpXSZBhrAWk0KUf3srwUlK2y5NXyOAbPrhXY9OCVkXbEeUaYfwcFfvI9yB/hKsGX4Le2KLb
xAVrt9QpuNz7UrOYDCNKGI13FVL5T5YFQ0wlPsBJLc+1TTdG8km6ythp2UooWtqX4iwaJ00MHSZi
RFpLfPSlGhO9BpiLPKBXGldanx743qy2YMMR6DMWVgODNxQmY+AsQlp/HKimtXHvhWdRlqxLgctc
PEJT0hDkwJmgwxPKrIt0ZYCFNhwsAn9vy77LkrgaMKWl3qqDFpkhMsDabD+gQW59hqepYBcb9Ia4
ADb1+KUWSjbQ8vo9Jpt0fpl6DbJaY9CqXb+hNuEZvi0qZfN6bYArMmzStVB/P8mFdN/vwWI/7sZc
ADWho4cL1KMsxusvsEvRuwHi/uFUWQ93hc8alJgr48BoPUytKebPIEKjpWZAM23AT4/UunxjAQ4N
eLRuQV95PBW31uOdDzzvtfB0zcU5vH+cULRGyeLob7gdQrmKBbOeU8gMdGuQmjuQryEwDsMjmx5N
MrIgQ5N1chnbEzk1UaPSCdCH4yIGa9GGaaXCjGD5ChASVgsAoqA5qfmEA6xHWL+yzHuCaUdnp8hf
Hr/GzHjiv4vV3JzplaRsAbUqBiUP5Ehb5lUwmXO7D1GiVpnkjc8cAbVrxfUdPLXLac0ZyGJKT2B4
+eQCNQ9AIpygVvbttD3vTOncjaBI6zBqXKwuGACV4qWBwP3jt1zITQTh90oKxCwLe1ikO8WguJRd
orBOpdcW3rTSExdkWlJqjweajsR7bzA7KRLofcKvAW9QBaDqQAm3YwgtFDY19M5if1v134/HuVXD
7g00i6djTfChm2FvoKW7z0CO7568o6DF7+LLeG3fopUvslAd5ub2tgCSVzCvx8yxRrUrndiCkIYq
qqMiIdvgAafBzaiVeZnc5E+xifbm81rasRRrhFkEbQGMSCgfQ5cHCEbADHGqT3lvwik1e5v+ZN7F
GhrR6zD+pW83i6dUGfQhN70qTGX2uOlq46TWoEP1Agzi3AjUV0EBu1tba8svjTeLpVITDB18MVC4
RTtGki+1XDhr1LKFqjB8tH+veHgEN1xM4sdrVNaHHTQC5dDswVxZa05MW+fOApzTdvyspUDXwgKM
4zem+8MdC6sjIW6yUj5ZynXnjJ2AzerOm06aVs/s3iz3CWRSQjXU0WbftBu4nqndHt5gGtS30L/e
hGu6sbcAfu/NZsGCa6sO2mWIiPgqL7HekhCggymXEXEQZTPH3CQgDYFuDySBZQ71qlirctl79UDE
b7RhwyBAq0UNVNEA1QJBEdRgzxxWtv1CVjFn7QhdWORuh1kvgFnXeQVp358gkokT2Gsb6Uir7bY1
EhWeDysDLn3mWZwpyrwUC8gEOdl1dKI3Rq2DSYlkOxruGW1byULTi9/VRvCarOU10xK9N/+z5G3A
fSOC3wTeEUo9kTl9bRid2OBt/GNQ42eRpYhoWCPCNRzhDIXH7lhbic08oyOsRg4IwmZuDmqpcHb8
nqJGQBrCZbWkvfRysyAjBELXFVNayDGaBOdCA8KdSBPyTR/a/sZfuZguHKR/sQmiwSWkApfkqKcV
WO8ocWc+XhBLhY65EFs4EnQNnVAsiFgNXz24Kp4YSin3LvOaDEbZyCHMCVvNhT81FKrLs8eeJOqI
m4rw1HYX2nQ3cK5s9mBZNowSHiFEOrKa9119+QFyOjVwYTmn2CFKNibXAxZwfvzcSwFxzkBgPdcb
hinaFtpkDeQZoU5bwPsa4ukfR5ji/I/SdhIyeV5I6VTU+nQTlWWgFNoVEAVXYd4N8hsQatdVavLS
FWdOEYiLLo7ErMN3AI9Va1+EPa5yp9qCspM1Hv2re653AJPm79nKvlw4rubMpYFro4Enw6nWUdiw
heQ0Dki8r9U66EK2P+cnwWpohMNeO0kOYEk9w71dzrekiqAm/1n5QgvBbM5DCt2ATeFEjjOFUnNs
9VCr2gSugkaKe3OOSqHk0GexQAnBxumss4dyiID/McuVbbk0/izuwNuDJQvKQ2sTF4Pv+Nzabqy0
a62VhbOBm4UW6HsOfg6NTWfc93v3vbW6TIkP/FN38uyukykDQkng8Iajwn88ntCFtJqbZTAu7/Wk
GGFE+J9KqAwhFbQzqw6U7LDGUZjOmTuHATfLY0KII/hEjinDtf0j3kB05fGjL0zWnPogDpDbdUv8
rtuNkCyq5JbY+bChitYOzqUBZtEgJ6VcyuEB6UCOOYHenXj0UL1xIIaruA5lE0aqJXvi4q7hIRdC
PjutuR/Rp2o8OhgiiXRiLlOr/ggpfhWC3jW/C3xIJ0BV2OwpcD532cXnLmlzfDyPC0uanV7/x7AU
PbYBN80j0AdP2DDbYvX+v4AkhQr6798mYI2X9C6m0NsNV2jqXRm0J5lBGd+j/do1fimOzhkDcQm1
ZUDrAfCxWA389o3w0luRTefQq0X5GG7I/qbY4/wUPRkFs8ezthBL2VkggBjJ2JAkZq220HfJnigj
NpsP+Gg8/vmlj0L/njhYt4ewuUF+I0gosZEczDRl9qMRVn5+6fI5R+tXRFv1fDRMDdWhlKkGFs6w
WZIBmoHe88nVi1hvKLWpVxoWC4hSOKv8fp+MG4sighKLIxBb6oPbdiDgwwrY8o8uxMt0VEEdAJhX
RluIOHNI/lCnQktWOIem6x+AxOY/fZM5aF4k+6qkCBfRma+gcHclcnj2XjlOkaQVLPkNjHwnVs5B
8lnSllIXCThe7BxQPg4ct8CuL+lBgMIiZcOoQ833FWAt8LxQSLBdeD1QfWBdgGi/ipsKCl+CtQal
WWjmcjcczI/IgC6T2Enh1DUApCXVSZs2IhQm3Uu+aRy0ZBQUtvTa9ne82ZmNSajI/1QW+DLu9fGM
L0TgObQ+cDmIT3e4QZbDgQfZJkCncdAI7InHv7+wieeoeqg9V0FBZCjByIxD7CCSIhMH9/T4xxcE
EyBE/HvNN1lb4wDBr4/xW+D49aZ3DeENHppQDPNR5Qc8pfHltbbaUrFlDqcfILxdSkSPKxF4PqMm
HkPonJeUNfoKepAB0stIVElwqJT46q91apcCyRxWT9Q8GVVT17ToPt6ZUu9oveX1wgpzaIvLrNmU
z+4brveP53SB7wiv0N9zWhOCy2QCXjJ0RsCweknOToIOGSK13HQ61GsvaIqissUf+m/vtX8P9hVU
aa7V4fH4SxX7OUa993oh9CAL5fQ6eW2uzc6zmR1alSqnZU5oo+L6yQNrm54gNfiPWeEcJc5XksRD
zx2NF8A7uU02aaVCcjVAi7JWiFdyUx9rw9Uev+ESquAWDH5selooJDFvETwp/drqyOW39QV+Qadg
y330jmtljm9mFnD06P0YnhLu/hdQ3YWr9RzqLVUdM7IBTnLASiEDjNq5NabQ1JTHTPEHLYF8Eiy6
H7/owgl7W2E/3pNyU1qiYmRbPqP0gdae3fi1l67087/9/Gzz50XjClWFheJ2KtpkgwRVjxM4d8Na
43QpOt/qvT9eABpTUEgrOXwolX2CPdkTGUEK2D0wz1N2igoSEKQD0J0AX2Nf2OH0sYw3KNh+NCu7
cSFhnSOrCY4v2rDOWAeW3dBsTr1tVrUrR+FSlWKOnE5cLoSpDl5PzHw5zK30QtI67kSsxUhqLemt
+OQWB764dpAVBQQ414oTXN/T4jkrruIIrZLkRQwhk2s3boHWJKeg05GOdot6B25TUGHmIAJr9UYn
wXrVpNFDFJJNXkLSF5YL7coqWzhhbnHkx0eCP22A+w/yrHFfe09MfRqgTRLoDPRRwpWvsJRkz0HY
fE50DBUElENe/QtjQsgZFLcKSrVb5AXK4+W8lGTf/v/zRSq+EaqmRpLdCMeGYT8p/4lGu54zE0np
h29WiiAn62toaLxWQXJqOIhPEYeKBq2Zy/a5tHas3sojd3KkG+zrx5M0KaxQ6qn0R0YbbgCjktTb
7FI0p2LY8y4tE36vCM/sngYpKgghtWaU8BjMdnxuMAAw+JDBGis1jSehmho7E/wJ0gz3CfsFGz4d
Un3wqiNIMIF6XRK1JCNlH6A1eMdJcsgaAQWoY61KeK1Y8ViNp79IkBqoIIQc+DYUUDfroOIKH5Vg
Wxa92ngqOG4aDdaDWDsk+/b4eyzc229JwI9JiKtR4vIcnWNSKc+8/dXaqd0aofH41xc29i2L//Hr
AztAbMstEYe5T7J+db2VTb2Qz92SiJ+/Ww5ekXj4dGOyRyE+800JMrfeqkTVwvkxB3+PfEhzKazK
nC60OFdNnlqbsSEI7sA/llhLAaYIfm/9zUomTR+HhADbFLQ1oHkiR3JuUWZiQfRcR7VOOsQrW27h
FnMrg/6YLB62P1TJRpgsmLPw8asAIfu2sR5/4aWu4ByYLcGzi8QqwgLC9W9PQTUSKnVIoxITLn/a
uEH5XMOKL830CtyyXV9LI7qsoq4WwuIcpE2LMIpjMx+lTzlOFGRx7DXdiE4AHv/UmJCUwBg1XwOs
WHoVVi4TS7hQcsoEfkxoFoU+YgdWdQzNZdeojNYJL8Em0USVM0QdUjzi5+AI/7hO5sDsYSBRVUmx
RTsoiYt2tAWkiD0Qp1imFPJZOgwr94yFzUrOaix+mbVhAjNlh409mQFkKuQujxfJUtAnpyF/zFhf
VzUjegj6VNNsI6ZCJdUH/sXdCwzUxLheYypBydynnuS1YkQL2WVUjgBlEoaafFY7OctobPu98jQL
G4+c/v/jaVxornJjiPtUrXZadWq2yfarxmTSqmi2W38l3V5amvTvUSK/yLOKxmcrqcghaaiQ95nW
FuMm6SO1ZBMrrfqVTbh0QyRnoaRjSXpqz0/0KRZ+G5EN3I/sEEYGtgi3MsgSPIScguWPaaMzeDMK
E8IutWitMqZBPC3a0q+sCsShARpsuQGL0vDOsRE+CQfC8iV5wJVCWnmChcYNK0m/nwAIIAAdptcE
ZgMUmUKB95kMzrqyFpOnH/o7JLPS9C1/vOIghi1ZUqguRaVeJDi6TfgEVzoFBmRtN/7KqbhQxIJH
+e9hyhGKuUKPmSTMSoanAT4ZeCQ2mDXQHhnUaL+Gm1p6n1lJdoQFlsTQCM51pQG3AXNe1CaCQ3lc
g+lMT3xvwmYxg3PdxIsEDMDbFdxYxmO/XQOGL/30LGbUbdRwYYafZmDPyl5bV2ciqIDsc3+lXn1/
g8Ly8vdXKBihEYgeAwyU0ZxcaKpIQGQVoGYrvLty9i7c82FV+nsQ+C6GBO5XmPxEg7Bek737sSKi
RmozqRwNOwoXjApyQ/DlgPS9VnzTkgo15ECCLJT+ON4t1DrglPr7GWhUlMaOwjNE6MSySp3shdgB
7BE+j6BxdORVVDPimgWdGvZGU7+Ig8lDWAT+KnqLdjvuPrA6cCA+9efxAy2EK3aOlR7cwEvyDg80
nmFFsMl2tBYcDcrgOBl8ipUCxNLUzyHSpc8TAYwysfiHZy6zymFDZpCYhp7gyL8V4iCz0NX3M9zv
1BD9S5+2M9EciI3QX8j3FM4K0RpWckGzhJ3DpolUEGASixoB19GHxiv14DVIBwWWt2bL6QHTbUNm
GzDHIZR5JBXhFep+CWWRNa4S24SEtMDGTf2VNbmwseZI6SbPfMkt8DDEkCpNDboTDZlzmM2RkOL0
V0A79zN0VpxFHtxWk1bwEeJywRxHtLu4U+Gj1rNyFNzPaeHO9ntJN2MEue8c75A2YCNRhUxAHdfn
1jpoUwi4E9bmoOG0aIlamg4acDCN3BnldsPsJsukXgPMBeWPxxthITyLswhESECOJiKGaeExBGVp
eaInkM5aQ2shN4dj++9ZAna0ZanpckdDkOvgnQcl3kc2vJFekvf2mX4RoMAAeSdvCydCSYHmRaR6
UOZYaw4trYFZ3AmoPE6bdno9wEKi3oIsu+TDdzNcac8sBPC/QMEhXJn9YHo9kIOLHdIBRUTreWWb
LCSt7BwOW40ewdcE0nxYhcAIoLumuniG9LsmdnKjjnatCJcBJUw4HpqP18MC9ZOdo16b0R+zbLov
050qIjCYlJkRMnyQaBiroEdDm2Wo8nBoMqIDMQXLYWXkBYwdaJe/lwqd1mSQ0Ri5/wTfDkaiFMBc
6BZrnsHuY51Qwit0Q/Cm0ja6RODmI/WCDcvj915g8rDCLFpIgScNEZjlaFd5bxm+5qizCqxwpLNn
uurwGhnDtoHFFlwSUXs7EcexlKGCvQ03vJ6ZMCiFtdbX42dZqILBm/r3THi+xMKlE5GrU1I11dvN
eKx0RsmNyl5Tklr8zrPcpqTYSPQ5YPeSnfSSwk8pUFoHW/HqqoUCuWTH1TmN1SEPxAH9tLJdFmLm
HERLp2NFhv3IOGJAfxM1QHviAKnhPP18PHML212YRZsBFX945GLipL0PMmblrEEdlxIYYRZIog46
sCGLC1sKbz8UwbEznutPRke9DHZph2IbPGGJaoEBMxWHLs0Ydl0290o7w8rULWUscwytUEAl+AYI
LiHe8w61YNhWgH1QETJcZZT+S5R9b60gv1BfYOd42qEaC7/k0DlpAaKVw1bJgbr/Qx6ESh7tEXWu
TyhlV8+d3dnwk3r88ZbuJHOQbS8QpDtMS7J+Sa4FaByTExOvMqpr1Rq5ifRVWu394hp7o1b9uGS1
OUONRQ/EQ3MioNcgCwacVPV0WyDMrdy9p3105/yeY2MbcWipMajRixWTxhRpWKlXUVGuhKule+hc
wV4seEiIUFiP3juE5witnYy+POWJWkNtLIVjfhYg4PYy+E1TkI5w9k5ov4aX7pu9AsoDmwKYexUT
l5CCgV+6hfNaLA9qul31zJn2673Jm2UlERv+fzzUiEuAXeqjsE8MSUshRBDpQqiVarGyrRYiBj+L
GBXVh/HINgAqoRg+khVMzndiQ8lEuiaDtpBhzdGvQiiU3kBPrXNXh2h3CQc9H/q2sCf0iVQpoRMU
rtwmFxfFrDwywExorAWEP6E794Hqlu8NvKwFCOA33ivxQvQvwZq26ULi8xeA1ZW4mPUAYE0DlQHT
NLfq5E8j6b2g9/DHexwRFj7OTcH9xzZlE5gvk27BOC5swt/5ME+UuA8hS1J28K3ME6mVHw+0FO/m
+NXWp12PypvR8ZWwAx43gpVb9QIPbFiPS4kK6W+VgbJTVshZarGj2ravaemrzNpuWzqO53hWQRSr
WAjb0Wldu8s2DezPU0hepRoJoiBEf90SFEmjsIPeSlxr+ETYb7yvJHbyhFxZPjfA1J1dN8e8urWQ
SNDlh1xteQFPUKbyUO3GV1LQfMYJe210odMojrsm30X121C4SBpYhcpekkB3i0xp4wImtanCkmBu
FqmSD8IpjE0GysxS72llU2gJUyiJa6LSAfHWGFcyg4fYMJVs6DzXkvC9QycqpaEUSmp0cKmEP0Oj
/+MnnsWzgGSCoo8ww/CQtenv9AJ0hS0ogx7vSpM6Zpc0ks/h08poC7uem0WwQOpSKm3h/dHAX5eE
glOnoe+re5OODzQu/XfUeiHxDVVreWWzLAiqsXPELQzPRQoGVJBJBvubvlQVKklpuqc9CDzFTxUP
joZ3YDlo/IyXNOQMnwc7PY20OEgdXhj3RXGBLAmMCrAFIEjM85rHAK3gy0nYK9B/awY1ZzO5pVI4
IvSy4GtssxtqfmUP3kLHveU3S7FEIapHgengAeTWkJtAO2Vk9ZEzo1BAJeIigvpSVdiXKNE09GDQ
/p+I2OVZ+Qfi4LIXf47Re5NRxuB9ifFzSqGgZXUsIZesWYfPRLhvoA4OzWjp7EZw+IWfK5QsuLDb
JNjlPLS9YULOuLBypp55NHJILt2zmZHnhEyQR8b/gsqJkvuQWvMJmOe+9GW8bQkjlrQKRhkDfg6K
OBKTbgVJVIRS40Hh7bKVFukCNAkf6feNgAiEIqo5iCGTqAXAgvNEmamKgu21sHwA1oiVpuZCVJ/j
kEN+4JuCYwdHBBKdhRC17MEGw8tAzR4uUvv6eHMskFVZdhr+R1wPsKDijoMudqt2W/imSHr0XRoA
b3ImbeDsrWT0B0dKVBojdISXltLgaMUJMq1kXS7TToTipX4iJuujymx9palQzISORruroRgirizI
pUNhDmJuKIqFNwQ2FAJylH5Ain3D7uFCO0kRRS+CUtcgwoNkolChunbRWOB7sXMIM+fyNen1IYmS
cA6gfHVkRzQXwPXj98FzDj/cfD9Sly7/bCqdPBauMohyL76wVC9XdfZMg5sI6tdnA5tPBl0rMtDb
bjsMih+rCYp+3Db0+ZUb+9KVZA6JDmnwoQkGKSJV2YU36lKIOYFQGmQWKK3yXiWw9oGULl/JYq0k
srRCZ1F8zOu8j0gMCWmwU6x7Fm9Wh7Xr6dItb46EDoe0itIJ39+CmWDg9k3vuBwzbLUf7AVlcojg
Q1NxM2y4i3RMv9tTGSvjgYL0uJHBY/zx9liqGrOznHTgGSmLq2mzH2EM+wqvISPcUhalRna7iffJ
FpUPArKYyR8Wj/J4UI6+rbA78fcvHLXIAtZR0zAhSMILS0pHcnjJiegDntjHjOFrmHTHPiVTEVBF
IzQKqOaFoU4B59llUKlllW6zwlNpRMH0OLgHMdCz8thm55CDj14aKQXaDrBOlBm4Pnl9f3AhPRok
wx/fbezaG3Yll5hihu58mMP9J4RgLw2Z5qhCAlTisjl5SRewoQzKzejWqMJ0mhd7WgfNy9jXGBcc
WbI+EZQ0yKXEQ34k0yWaUoueVeEfIIu0lSZO3BTbTjoXYEkypAVMm1anog/O255ytboXFYJ+x5Gn
1i7MjsXsvQkskmsVCq/Lia9hyAKSA88JUnabjySDC0wcvw5SrqTCt1dJpthXSjTShYrjJqr1vH8m
E52oUVPPxDJUYg+yCFEbyPRw8FlYtDNUvvMSH7p+QwecU9Dl+lhHWt30NpIlsbRgl2WzHP/mevEG
vp3PbRirUpT+F0nnsds4twThJyLAcJi2jMqSLecNYY9t5pz59Pfzf1cDDJxEntBdVV31rCdL2Ajx
ntiFu/TlV7LM12FJ9oodjg1OoEMl74bBdpgUUPvs1KQdRkqCXbiqWYWDkkir0elrnYNLM/xqI88B
iyv1Pc/DUj1k8Xfdj57AAUi2hJNkFqdv5ZgTM65iYpRjbOThoZ2Nj97SLnZnZ2Fnjkbpm6WR/ZtK
tf0a67bElqUlIaKyF54gblqEOkkLSfGkK+6lmESPsu1Nh6dIznln8pWTavirmBxd4/BiQt6vbFyh
pe4tMbr4Ta+r16z8GIphOum5HiqL7tVTbu0KsX4o/Vrsak3v35IEa3pbVL9b3Ybb3GOc7GfDPUqu
8/jcGdck6V2JKI0mWHGiaKcdWQJU9GaV3JLOzSPb1+IwJ0c6OqxVSUREScSiZY8wNPsuIbD1IW8J
zta/I+Go6U1jDjc5ZvG+zHZDc1i6a08pnOSRq42NF2H3tDh45iUz4eEebq0s3YRz2PBKKVzIFhjS
kxhP8uqO4gFD6kLsaEQxgLOkx2k5JT2SFiPUOxcA2/RJ8tXcKH+RtzMZG+WMSrKTvU5xImk9FnJ7
jjANKeFRsEK7WVvyaBPYuDLJUTeXOb83rFvzbZWJGGtJ8bzr1niqu5+y/VnYc6IjVET9bBYWiTY9
9kMSWrl4ha5jtMqkJZEWLxUZcj85wb96dOnS3YQ9rjRPlbht0VM9q/XerOQrZiPXolPOndr5LSlf
+3WIX0fFCmIDPHF7zJVLyUTYMn9seX3kY6wz3KSEcU//ErWbO9nDcZVjvCbsw6xF9n6o1Lu2ikcy
bbUnK5r7XUkUrpR4krYURz0DlGDzNmVFYFOFkRVLQ0BgdXg9kbZdy64oXrU28ZY1e8J9e1555wnR
tK0Z1O1l2jai5k15b2p+OZX+khO00gXlsr1OLZPdRL1NtkQt6izxZXwvVoOHWl6nmQxdCT+pZAIq
T7HSIBpGiiGyBl9iqehFGtCeMW1JkM78tChZ0JmbV+uaW5s9L0lu90rrVaov/w1J4fpSnyqpijHm
PkumN4GqyJhq+6RGeX8/R5AKuZwqHZNo1Q6zVLeDVu7rnZbg3mEbzXvbiFujrtGpjO/zfB3bnyHr
HJKHhzXM2yeLt26koEWDh2Cf3VEatWuOsttrR0PapVYVedV42fAmt9L2JCXFvgTsj+W8dLvUfooI
F/YmbkNNMu7q0GOhLeUHHvActsUZ5MmO/XFwupPJyXaVga7N2zRg78zIT1I8yJMjFR+MF1v2ncQV
efoy7Eh3JOQaH4UdyuuO5BHGdDPDHQpX+eI7222fEWNOIIn1l3auIGWEENCcCSd3I73M5BfVJ3lz
4vKxVm4pnleVP9DAxG1gKcchepC236Rktq36p5T4XpAZYuLCno/x89QlOykr9kZSPA9Zi9N6Xqth
Xx4SiI62L0NrSsxAY3xNt0kAXoyw574aNZXMCwLex25xc2xoseXUudJ0TsE/K8djrD1xkqcrcUor
lkUfOlRCrB9t+itRzXg3mI2r67tE3ga3qht+QzwQGV+Z6Zdy79Jg0f2oYEjOcNU/eha9ZRlqphky
RYXB7WK6ipE6LB4/7oUr1ShQUgZ44tusq95mDo5kEaVonnsCiqyYQ3Tbl7/FhikK8xKPDYkHOebe
+8HI3aEmoy6r5nfRj9dlwC0dQ3Kgj9WvihNRcrmKXRlJdpM/KodG86XEbzU4Y1xtBn6vZbvJnA7Y
yfDUPtP80uPUndMWzQwvnqttr+X0kuJHkxnRF95aXzL5udwkpwYJGA6m4Ss9FEv3jHVUqPenWHhx
wkBdOz7o9aWZ/B7LLgEQQDBqSSzWcN8eJgQ+2fDIDGMVdSTnVT4u3ZbpjykhI+J5XTmPqiUwmNnu
1dEd1oXAam+UP6zs2yT/YaCNCdKf0eKQYAS15pxC8IJoFoN4ZV/bmquqgaL4dvfUxc96fdD+jgrH
mM51dYSNisuLsfodvr8g1MKpTbdpOOfepeVebk81TYsYvSnaqwyDjWE17GySP8H43rb4CP8o2Bxb
8kn6VmCp9sk22jNVHrm9M0i+qQz+2JacQ9n62Kz6PuaNNrF8FXShRZMOp4y4o6rroKOg51zRbr69
LYcM1w4/lnuumDW/ks/uVEriZ4bxaX0knZ9WG4s2czVD3cV9ccSK6jD9PXwQXWvOg5GE0HbD6b0O
Jg76hncBcjMsywHDC1dpR69aLwUs/dSat25w7eFQJIOnLm24jlPltl170sEBDJK0hdZe2+GkSvdI
K469+kmAdLVGjLUP001LpRsjJ26LQSguk0+jCaYkHQyJ+NMWi8llVhyxuJmVneel1TieKoOMzro7
jqpZu/a2UlkpOzV+G00go1GYFFVyT7FHUZaoZrCWS/m1TVz4mal5WRkgXsYn3q5DERvBKkZcmHpv
3DRnBP0HtJTPZsP+zfdcAqZg+rreDmK1ArWirVSNMGnn6zK/wRc7rehdGe/Arpw9lQzGtRZuop/s
QkeXXa1He2uJJ8aLg4stNe7N3AdMJJIfSZosWIAtlcQny8lbFZmhFH3KQAagbc5mH2zzgZTT0I5V
gk//FjODQFElHOuh60K9jA6Nbf2uWqx5UybdymofNfKnkpFflfKq9akN1WbmiYHMPw/QTlto3RGS
67rl2OYRwXdLFbJ1H+u6hHaHP9L0UtofqvwybC9ipazzm+JhIw5AGYKV/B6spqN9gmclpYCrGtnj
rGo/E4NRrkyABr5vI6q08tqmzbmebNXRKmlvNKxYqduZU6DWoVxm/4TZ+ok9YKH7RyvWG+HxhLN2
leHPhZE5jJ0v5EzFx7Yq59Ns9IQJVkOyT9blMBHo4zAF+zjVytkY1mSnydN7zR2+Y2jRDuvuU9ky
v8rsn2UhY7XO3Ml4yQzKdyT74OzpjWh3QjmV8ivPaEymktDAGauUqfX6AvnWOh6oZvdtJB0rJdsl
TRQSM/qCfd9RCClcZ0qcqUp/NZswlJiMPp1Qe9P6kFeTIo1lZ5DCzmmJSqKuLlzORw11cd+dtuwj
td9lnaPiYuZ24uRs+Goi1BPT/txvAJl6vfellqNkWvCnge4+9ttCvDOjWE5qj8lpGaxdF2nXxuxO
OqRb3JTHbbGx66IZ6KKgiDOvVioeXyPvxFBDlG/raYnLIN1SV19fZWF8NAttmlIdS4UNBeKa6T9Z
/55QIQ1lQ5w6kwB+q+v+NvZXNR1cWQsS9auH67W06i4pjw2uI938TCbqqRTFbRliJg0sfhJxOpeR
36D2KzEmxUrRpr32Xf2+avau7vOXKplfVPCZRb2142mpkh+SQcgMJTGObLFpjbgX4W9KCV8aJ2qe
YhJFFVbgfSDXir2Q+3lz4YSta1/tjzkktBKsdlgWd5t2gFrjb++K5jDY6k6pyHzj9m9nVgkJ4k/m
2O7blGO31b1VQhmqfM7yk7F6Y8bkkFB+1GJ80+dvFqFHP8b54UZl6XdJ5kX54kXtP8Mkblz7qSd/
M9vTSiHXz+lJ0WRHGn4MS3IUUqmrZ816KFOvNHHhBuqu8W9YwFK16l3Ts5sdKUR6SPl+ZZykNVbO
OCjUufZU421LisNq1c9tinqgL3eq7JYyhtYM0RS6Z9oHkzpR+5fFHmfrkH8Ik4fkpoxhZDy5cdek
vkifIsZSq7dE8yycL2TpZMm78guCsdPdmLCf6n3W3nRrT5WwLWHeg2Qoh3Qm26NPDqYd6C03NW3K
UV/G2zZb5xinCeaN5L7yJOjeYaCkxTB1MtwJG6ghxzOVmmj4XjaSk4i70N6iNczwje+Ys07L2Fez
i2g/DcaXrCkjUJLWbgpk45yD3GKCSU7bkAeteTDqC6dnxw0zZScNXzr5QcVYcmH/NINnyQSRkPEo
LM+2PmK8aDqSsdW9DgcZfa7PCcKE9s9/uFQDc3tZGOnrC3cAdCIFQNk3bKj2EmmBHp0tm5wyl06n
oeIbJG80L4NWchYdiwG3282+WFTBIm99BSMlAOGxyz0lHwkw48imyu7LeB/TcWl27sd0C2rOtpbh
1B7XCtB38Jo1PuMQF/YDHcUyHKQhCWwFz8z0D0hICRdq/Xj4iUhjTYs1aKeaM6520i6c4rDTC5wg
nzuBOU1YKr5ZRHyI7pgVsVdnGrVx6hnycp1rc6/H8O1C+5ZjXJzKbsfVfpNmEUhFEOGwuLxFzG90
VbFfZV8zDnX5a3L0LBVth68Al0bZXkVZ6VjMO8Pk7Mf2wxT7CXF9vX72zU0w9VE58EsDqXOcAIVD
9Z1PfrE61Q8RRk5bGy9lv1eTyyC9ke4dSjMhFRbT9biw8fStwSP/1rLPSkFlFB1trtqpZkgta2pw
slpPv/+sIemWTXN8SOp5ftdbeXkXUdsDVVqjOEhSHWjzEmbV4INPtG6S5IFBOnQ00PmqzEpn9a/F
XourDkP2WRyKbjnMcRqqNplIxnbbFJWJqTwY1mlfKd33ZhjpmRL4yZbjaofUxMXq6GnQmse2nH/j
mMZN4EMQRYkZDkn12FjMT0WW/SivtuEsRkL3skak/0oPtbq6PXHUfC5PXscvq5iSMI6UX8lS/HqM
vtf5MW8vW+82H1r7D45wZPSDnmf0tMIt/hk4c2VT56/jXwFnDsf6VVLJqcDGDW83K/wjWyw6MnFu
Ugb8fFMiNM9TZmetfGUJhvqzTvnrHaE8id4pGjcRf+MJe3asqP20OFhKoPexG3UBmUJADGv5hj8l
hWCF5Ncb5KMCYte0hMHvt96x7VtZYw35a3wpV/GivUtrQLi3Eiqjpxhe0wdFeh+z86j3Lsyxfhu4
rPXYA6xgkhVf7CQJ8/rS8b8FH28BbXP64jxm+wrrzcmtsrDF8dK+alloEJ6NqLgy/ZaYIbrg+CBR
6NTPBm5M0ePUqv5YOlP+LzWCCNW5shdnDSVivWFT+GVmuVNEUJ4vLVNr/S7TjmXZ7DMjJASeUdd5
+EpGT033UfYjJZ/R9hQP/6Z82zdK0GHj1Hi0fhUwYdxhEuyQ5Nu3vt1ca3PjOEXOFoOB5QcKua2p
g8z6tKfsUuh4Cht8GdtDJ+igIWdYVO6SsTTyfX7XmpgO9LHNfO6SNfPUCu+oLDmjJg7bPjkJ62Rc
9eaEY6aFAw2ymcaz/0lTS5ftx+ZLCTJRXftpr2wkwudQ9fhttQZ9+LHLDpQJEvPuMjkHDFXaz6W9
b/S3RGEAsZgfDfHPxKA3A2AipH7mMKveREcmpmT4oj2VlZfI372K3W/1ZaOfK3+b6abD/mvMltc+
DpmKDsBxVst3cKYhuUbNvtXvVX7u9FONUygS8BKnUMRNsuRz6a3dXlH3FARb/V1FfkFueVF6JqDd
4GOH6qhgVdky/I0h4gifTIaX/HIlRUQTLuK56gXHbDBKAC1kN49nypGGKbN/1Hhe2+wUvMxey9qx
vrhU+pf6R2+DuH0qjL3Af5ScexI+BiY7sDQeNHu6RmX9QPKrozU8TILq5Uc7Cgn+TKxnPotZP1R3
kbzEyxWvYWl77jQqmyR1s7S6NAN9PE21kZRImcbQkPlw2zl6raSNkWnCW/S9wGQtb0BujoVdhGaV
sePx1rM9JblJB4GHdIVz+Kls6xeDW7KgCFMTmtniRa9v8erU5UM0sOTPBu1MJXgDSAJlgf0zeaWr
G1u3Nb/b20bZd4ZZn7orcjXHNE9rfau05za66BS0NSxYEWiRN6m7sjimzFmPGuBhHoBbZdW+f6w5
BzFn7lWWLH3NvakC0/gYt0MpgfGG7Uef72YGf81Pjew3mUuTscHlg89lJuEsE3Om/KvEDnDTKeqD
nga4lxAeaJvB+MMuk2x/EDsY0JkKZLul5nNT/YzFp9H2D+DtqBC0/tQMrsh5d2/8rVX2vmid03ZQ
huYjYlGb19fb8i4Bi2jqh6V8X9PLhrVG/NZXsVNqD1kUVvTjsWPaz2LxgN3sS9aBg2mhVu1RZ7km
J9VEIwYIVJBcaL4q7dFAdpQnx4lSlnPEcLue9X7KuPdHg3Ze4UzZJA9oiJKiq/ZUQDTLKfuRVD3W
QrQwUe3gzA7qZTPIZgcRd138Kep/c/HWd65gpgj3Fvta1ZWLRa8BVqIc+xocxbgiYpgq0vpCM7vR
O1Uq16ZROKb2YlFWRG69uTKK2P6hxYSx5PL4zfWbVt/KwjXiMNa+dbvwdOMpj90i2yddOIodJAfX
8GS6M3EOzTO+wVmB35d0Xqt7TwZ5cxmzW9K/6hUA7rGXZn9iZiArPhZ7r8m/VHStFLsGVYpKHZMc
840RttyTFjQ4btuSiuFUrHmqF5l6xEk6az9H4j7UMfwJnw+HE/LNdKf/nusdO6VJvKwLrWzXdRQv
Tz3BcH38ExlHIzpsiGATzyzC6bvNKNWwPmJMX/eTl4X84sVT+ytzw9SCPQ2e+mSDuJ804qMtWhTA
JZm9nHIFhgYoiZTt27jwiu4lN0iRLyE8jtlI0Wjupf5zs0zXSA8lRoF97crmrkLiTNKGynUampd8
8YX6sv1o6atKFL1E8/saMSbPuWxUrlzy9glG9OLKMzmxyjNSEkn/7oFbn1ZhgW07JabxHedoQaDw
EEgMTJISCyOwfC/CH464ka8KEiDgxSduIDPC+k3dqca/fHnrbjUXS7JLMTyhTIt+jOJ1RgkMlFVw
1ApXGyIPjc5kUJ4DO4J/OHO/X1FL6uZ7rJ17gdVMHswJD2l5VucjK6FowQhdjXG81rP7izwg7QTs
9VTxmgI+mLdp8bBN0ugjlRcJvluAJEut4U0LkBhiDNMx2586uszYStt78W6A5ySUzbvVutYERo6O
YeE78DJLtYfu0dnW7z888B3Zrymf5OVhQVJE69/U4dr7TRbIs1tLXtT7/bDHtlpOP6xpn2eVt8ww
YfL4oE2Rs5lWGMf4zPcP1cIOo/3USTZApXfNmsd48rtm186H7rklCxiH+V96zwgppHiNUStafnQf
EZS/m79j7iWKW8s41O9U22HKx5p302GAPxh9lTv6R8sOyk8pcO7HhS+OhD/GH9bwtigP4knDhkCd
Hvo3bQ1r/iLN39YNqPKxipUdNQhRnC5dfJR+bJrsaki2ME/QK3PPlQwuQ7fAcwjzP8iOo/ca659K
yknpD+URsN5Wf5LYK/qvtAhBWkkWt5ZnRTr2nZcvu0gOafiMX5Gbbveeie9m/ATkJWrbyT5USup7
XlkssuZP06DVYQnyXlyipd13xhke2ynWk+DWlUZQ2KDRwAcXokk/RxwArAf5t64faSUKYyfi2mmX
o15zTS/0rXsz/9cq35r++If/46DEyaaWt/+Apb8lJ5zslCY7rGNsV6938AOouGSAoWT7MrK9TKSh
/Fzwyme+eWNAOr+DNztwrWZ0l+/wJj0hh8YStsuzXtwz1lTS4MKNx+v8KPZDc2m00Fy9aAlASxCE
EQaAe3WJupFeht2FMVDYyftWCVhv5vIxci3Ep0H3zcgd4zBqKo9k6Hq+bwmWB0e7vQMVz//GuHXr
NyHuvHa59wosvo1w6gKg6pmRh6/NOGYRsQYGWMLothQ1UstbW1906Jn0pZd+ts5VWTjmCu9x/Asi
EH86NteOS1drfFupvbH8xu3BjP3stnWvmgBfUbgJsd5/w2RNyndU0c3qT+ilJK7/sBNIAAjq675I
sbb1Y6GHWb4rFNemdiUix8KWawgtizM6KGh9OYWIm5fKXT6GbE2jDEC4JVIMgZOKQLZfks91oFMv
4aZUd0p2unlRkPmp56Hd2eq/mf/c9pO5b3Knkl6j5rn5rNToEGXPMCd/TY89ItLv8Mfq3/qzANLv
Fs3ViofOOCoTl7nC2PKzHb0uCaKQ2uUlUKspFNqb7mVQYpzEPZWzAUM+OfL0Z/aeenmNtpt/7Y2K
qnkSS3lcDJo2EcysrZwxVEd6Mhh2KH+EprzXCrO3BVjeApHBdFWnatwcx7XyBqM5m/+/3klsqEmA
WufZTUhpqutPQf4BkyvGg9mqbxIAhCPp4x+HXZdu38Hacw1ZIM96mYMSkVYT90+d1h76NdmrVe0a
Y7PrmuhXzpoPe7K+JDUNW6hlJzdSV/Q7I8+Dcha+afmqMXGxOFUcCLrZG0ImBKSOpXh18q0mXypq
BPUYWSEtOCm6nbZXmuMfDJd4svELZV9+25K2SzXcqpnZq6/tfWxjf1x/x0nzUKD0XFxgzjvBT5Y1
X9m0MVyGNnHxPQsm3e+UYLOCCqpFH9PfxTioUCeLNb5XwqcZb3tXWPM5bzEvHqbjOrCJSzAxlfEa
QGo1vdSPdv8e63KQzfihtXkQm/kDEECQj3/xXerjNP019gC1C0HaTfdXJ8v44nMFLd3ixy3Ha7Od
wdSibXpXrHuqZQ91tM/4al2XHoV0x5Szy7kmcIi/JcmZe3Neg82mxjrpv/H8M6O0jkEAHAp8LChM
TxHHGemiRjJATHqAy1H7V/TCDA9/6MMK8D3c5nhXTYcVJBayCipBix/sCv4CnmevK8fNAHJX/Sbn
FNwO9QpMtN822Lgzt3A6upYRiOVeYVTdOZHh1wxoRqSYhJPc7+v1Un+baK5yc7oBLoNSTNNNGg/S
4zaciLNghnIy33Ur5ul6hRqW5s5uYrQNPwZWKfVVvS/avswxvdsTcufkxMJz6k1jQMMtuidhP6J2
wYcZOYGk3lWWPnUy72gW3hIfM6oMmQIBvxYLDzIIoxgjKdKzJ74Q8Lr/Ksz3cd6Z6n7FqYi4ruV7
QhNYQuBdJ85yMVKtlX4OTRwtGHVrya6frmX2Yhvndb7ksKwAvfpBDOjtAHfbv/jupQ2KMQXtf8Ma
B/bkTpFHiaJgbPg8rddWuQ+/9neRGs6Y+kb0r1kAsNL0vhjju8LNsPLNY/JaN58FSjB7Pk7/5f7O
aQApqg2exHjXMLnWqZ0USon3nOqRMrIIwO+0xbF3NklV0bXIw6K629Opm3ypuMpwy2N+JLjY0qzX
9a0F9fyR6bXBPcPmu45+dMvNbZp+tMq57PLcZf2yLZ7O815cLGcNdxUUrm71ks6kJSmln6TvTXuW
vyy+Zsz9pfyO6pcRK1SR32gBISFhj4Q4b3XmDYL7k4nBXjnEdX8UHRwgjkRQjKW83yY6CZBjoL6A
vTxQO52N4iXfoNORs4yIA4o+EDze4hXrm0Wsx5Y6TjU8ezhtyrVo3WXGLTnEaCMQx8j8y+4W/tq+
LzI8vyu0n/VPToGixvbpPjRkKy3Fxl9/k6sUFqhICrcG8aNkQOljM+ibvfdPCq1J4w7abtl87dG+
Td1L+5rZLusBEBSwQokht6TfovrAlawpA/u9otBU3jpgljjbyZXtrZUTo5AtPc10mkT21FtaQYd7
f7Xb+7oGUbRjEki2vlqCxK+g54xYwxRdba6DWuGhz6EYDs1IR2MTmqEe2/GLkdyTiVm22AIJGnP7
iibUEtXT/C79OcEMJwmVRtcQqDkEKYeGvF9oleoNh7xzrKGK/btnYBXUxo/G8xZf8vW9Td/ixLfl
DxmKLhWvRm6H+mmR/cWAezwWIPA29A+JF3JqPNuK/DWW0jFuuWkiHBJfLLB9qXkzMo5ZLxk/FdzD
p0+85pPco9eoUBlap1XH4srg5SDUFz9LdCgzKZThr5NoL888oOw+Tm1gl3nYmnA4EHfbtUFLF0OA
IsSeTk3EORF7Blu7qf9lySUFmY5jt0NEEnc7qyvdlXQ2Goak+9KlJ62cEQfNaPIZ92SHxCbFO9LH
KgmyraKGANc2uKVawzfz2V919DhFDPCg5dehmJ1GMc8jjD7GyJKrqQ9jfCdiEq47thFIOdTbk9nR
3uePSYMjwFToHRooEBO12eUG4TYWXXhZBAm9IswziMnwajWflhKyLmnGgRSl+dzVn4XNmkgBXKhO
raS+KJbqVtaD1Ht/j3p6EMO15BfGxSc/zcyQMVoPhfiOGmymXzMZeb5CA64+SeTHJ3qwbAM2RzS7
1MkRqnCOinKn/KqA9nYSgIy064YcMlKFVxmvEnnr9rHhKNw+a/urj+O/bzmy/jNUMUZMm3AWJnV3
6qricV4SlF/lO1e2pQAnmoYzIdEuzfyjN4BQiwVPm1dwEMZ0EJBBDLzJ/alKfnt4+JVud/rdRO/9
J1S5bvplhFqP6dFazkTZst5qSqK0e5uK/KBZaLKS7KDyh8eWeSQW81guyn3Ek2A+VOIpym8CLWMc
vcj93HubrVzHYYr8Tv2rNuv3pMjC8igt77YCfo3QzR35KONLaj+q6hQsxaHf4KmihyoGUdIehvhQ
qzCHj4q00y1/syPPmH662k9gVwxzL0qXalev9qn0nKoTlfY/o/4SQEzpsNcFdIuTdSROViDvOVaq
5eMwD5esVB8LAVZNfFlSHnRsFMt/okMuMawyrDNx9tX2OfdcpIl9x/+ZPbd0X8aSPks2XHuz6UGl
TPBPKB+1rt63Izt8GHXONfPfOICUcAMrs2Ttxtz6jJL1QE7fUzweFvXZRFZcM0KQtq+6FD/0gNod
DUZqStM5hd0HTrNkt0ohdnOKlkDX5CRoVP3RNOL0rgkEQm1MTV9t9V7Y8b02Sb0RCEfrf2qc+6qu
7aUWNWO5vW7yHwTEkRPLpK6rlyKByUUIJaI/ZSB9o7C719ImSk+ypoOYJ2YB8FVzRKXuRjuJ3DYz
c3eU2ylMBvEVd2YcwISiWliTsxUhIBHaRHaoQnVfXSMpGIqdUGzm2zzmDmZtfpG43yP9tk5PtJ9d
drQtZifa1KtQJFVfuiE8kwSBzdE72qkcF3qLSRi3i39T6VEj3YcmlFEZW5sfyDaChFMQNuQKM2bL
oBET2NaPhSUdW0WaXUvSfB1fDpWNanvWcB/11FOq3ap96hb8lxoWA6tB/ewWWvwSNUVTwZXAWVp/
BB32vbXmmhgZbU176ZLm1TCUe8y9GQ+qj5hdHDJFv04YbwITrFSxFhAWme6UwbvUgCvQ3kWCR2WS
TPuuL0/TPApYrQi2C2fexArbVuZlMjDnmlYZuZHUC6drheInMc/btKFJRjVbPQiec191t1K1XYtT
RFqai9Z/2Bkh5xiNtNNYE32ke4uNDlXXmm9dOpl1uU/jkdm4MQXfL0M5uupTkBEfYjOWpRFJvUpX
zcIJFqeA6pJpFM4uVaSp7Ehv0LgtlvjMnFJK1bmWz6txkLpAtQ+1HsbLfbKOgjRTxgPYbUMzPLCs
42Ag6QI6S2xg9ZkEHqmhAVOQZil+tmjg/or5zKg613yFSVO6ffRLdwBfoRutB7fsnhriJmK6myv0
tmQeRfJo6H6P1UTv2Sk4E0Rvys0y0lkU244OwGZAipFWy/JHJho0H/lDUBPWNa6mp8V83GYft9Z+
XJNgRIEwqjSW7Usy++047tpC27diEHBvlEwZmkNEz5y/L+1jDZw6Wv9Mzm2K32H6LAYbwxrtvfkf
Z+exHDeyrOEnQgQ8CtsG2rMdm0bkBkEL7z2e/n7Q3ejwiGLEWc3EjNToBlBVmb/L6h3gzKuyY+OH
RyXfJGp/M9kfugDsTulQKnU3GvVqNLkPhbQVwaumM+1EcrGfkRa1S5S6cOxMfpHtNSMf3apA/mJX
3kuVlUyeiTxEJKjxBkV3pdx8CS1lovJhMGDdPjaKvFGj4Dp6seOVgml3umN4IUqIXEKH29Xjuq4s
4j6HvLXfu6qQl608CldS/HCpGN6HkqNHZVFrbc1AyaJBNhzJDCpIDS3nf0AfBAUn+ZTKSDprRmlZ
vr1Hgq25MICsjrpNV3EUbdrS3gfDAJPH1BhUTD2EfD74YGOFMThBna+A2vJcR3LWAd+ILov20VCC
SwXnElNbCTzSxtlBgozTOmUzoUQc2vypV+xVKOIT8txjHEYXbzYoauBOLeX9hG8lRXVjmqa8lNus
XZnFrBA7DsZe1iNxOyHtzHvTXmWzaBedu9MH5Mt7wdbsFpNINzZSf4OCSqc7ifAm5agUtGvDki+h
l7y0omRr5KXZvXTTs15uVPpODTlZhdImoDzBoye5vnlbq8fBsql1CpfJ1p5qLNSGr/hZF0T/eeZN
jAKholDOLKp08yWWSjoYyXSH9DEr4ntFjOZphOYGS0hozWf1thJrbtKdrOJsBg9SBUq9k7N8XnBZ
SO5kar4WJi+a9gtNy6qNsaPJKIgDrfwskPLHTid+hb6/1kLIihIULpZ12xkbsWXeDiOLPmsyYeqB
Gse+IuGoulOXvcfea9ABd7KExfiByKCnwk4j/PgNKMUoK8vKXE3tqsYdIZ87fW15F085al4TnGOc
mxoqxKsxTO9h0fW7qH4QybpJzA8jDZlP0q0N5GLM8luhlM+1k9kTuN8lECtuUzhxcxeaqmOSD2v1
ToIaN9aaTTMr7wiKRhsy2Gh+xTJsEiCGc14exgDBE+pVoaaw/KlrBtXGDFBiL4m3s0ZGIPB2LXrC
peaiNoOfkGH2pI2dSJgnf3H4IjtBwlWhApHpuovnkGS/VGF71ZdV1h+nfht6e1WcaiNyfLaYuHvo
qltIJ6jlPoVIXdkZyBuiUxtbriMpxqqTOdZgaIIufu6k4BRTjevVfpCe295esWlfQr1cSf29rulE
r/Z4EzQ3iyXjYlDrpQlyhq5mp00uvimMTVNNZIBQ/i9zr4U3VS58fqcGDiImCmQWbR43NyGdWJpO
B19hKiE4hQYI1HQRtOp4Eok5q5iUdSpvkvxlGkn8GHSnmlRHUZ4aL9/ZQ8LvwAUbv1gW2in+Yj3D
gfCQymfaIoBV64UFJt/g1ci1JHQBw6fRxHIK0pFMO5v51erkpkUAQcLQwlT4PboC2t5I+kiFiYIU
dSNC+zBaB/6qIB8mB8COw01XjIL+bluK7jzII+6Wrg4LQlUhtLME4lpvaD9LAlHMegRz0FZd9xmU
lrhFGVAuuiBrz20Aos+2P8Br+YEyurKMz8MGqIpu5DYqna7QHyxkKBg8ctM4F5m2DvG57CpcyRhX
pGwjUuYgShTe7ShYsBMiykH1AndOdPpVFOT+jtNjPHUS4o2N0sgZByDoSBU2a9U/DIxAKixdLEo1
OmXSMkEg0uYEzGka7aIlwSzIAtdjUm3UTkLSOoABUohdWsm/+l3ijoMmbpphfBkkcEPNkCtXqKiH
c8u+LRVmjtnDLYhrXD1Wc6dcq/5nbhPPHipnjUJUL/rYyW3rrNawyslJ9e5QqSfLOHoumdQxPLYV
h2ZRXj1x0QiwRk/YykTwi4chfvNovqryMeifFDa3QNw15uNggOoq9zKgYTQrgh4jHbJY4zour83R
7vEOeEFZ3lgjJJNnJMrGCgP1xcOtmkKc+hOcXO55rk1xJXcrbW7uWohzbyptkFRr21ex/tJM5bJX
SwzN3t0QdhvNs9w0HpQ7Wbx7reRwLBhlGD4gkWKggYkgo9IKC0VwL71Wso8DJXqp6/TDnwJQssdi
qrdl5D1IwAtyexcOQLKBieCmNpJ4E1iDyvJB1ZvLbsrrt2AfEoalYATwb3Rzk8hvY8B0PqGhK9be
0lAcAC/aScjQydQm2HKQvrGPGzkbprXOsk8tMyEYGyKJBqXdy0OgEBb8lvePZotPCExe123Ou3hd
j+nGBMXz25eclPQ2uMOJhdwdFWLH7WZ76O/bHmmoLmd0K5FrgKioE+yQpYebhjIaBB1sqp9/TVSt
svICLZvQydviqbbkWz+zn9MipYAGvzTHVEJbMIc7IHpcp2n10JiUdwBukdkdCCSOpBW6cb8Z1haG
KBTMOoSIcKuKbqeKZpk6syUWgQS9AaGdaqheDBP5dxEZ3i+AXzaw8sNUi9eOJ4uOQwmQjhK2F58J
MgYmkW6l9iiY5+LU9BfuWD6S64iaRfOdtAflJC25xdaltOyTNHNpblxS/qnE07Lpmm0rIwKZxJ7x
oAtsxYOCqKUSTtKE69AbmWMMPCM9jj5PrFQOhXUDBHmoOoBvYZ4VP98gn079vvo1MEc2a3P8Q6jV
SHi2Gv49g/2gWR6nNfFM27piYRlEGxafvQeQlw/2rzauoJ4Dum4Jh3Nq6uAyerHCnDCQcXpE1l5u
68QWm8kugV8D/SaLQPuohWTXz+3yoLUozYRSITaWd55KMRzVbhQZdHU+b2Etd9SlOFFqA216YMMW
6t7F7E0AJMs4Spa4WnHpKN4xH6sbk4peE8GqFoDFwmEb28c29QoEmF8/ljHilH7Y5Lp2Ypoe1N09
POSIx2Ld9x9qae3TyF7qgicM/8X17kB3q7Tf+F25DflaSo2Gv7vPlX5lRM9s/JsxT/ehbW28ek1z
HLQH495Ds1MUzPZGtVLniuOB7U5W5yDD3gXek1exO/KiIK4Jwumm8I1VA7utDwNQrLgviIjLe8a5
mGcTqTd2a6hn2SmnDx2lVuO12zJ7thliRPzDXDn1aOOyd7t9lPRra72jAwvCF1+GSEHH1rqh9NKT
062bNj8VRKNiTG48un3RYSKLUI/DuQHxx/pZi568/kx5mjdgWAWrGNGFZK3kRrqqebWxA21VER/v
jDMXow3+li59rQkU8GO+6aTHvozXJkm2drhXh4cCM5LaMRBNlx0R1jPNYSpJ5SSdBBg5L/qejT0i
sKV9s40+2Oiqt40N6zlgMGxXJuvB0hkrjuEtw3iTIshTYxOVGcIEU9mH1EE65k2v9g91d+37cF2M
WP/MYqdhIcAUuCRQcfbBtzp3SuogO5FdWfqCHrnDPp+DltEm+cawi1F7GKB0aXCtzFcpvMqmi78I
+drTqL6qxZsFL6+UpLq2T3k24QGN+rdxyPHWF9mTkkfnIiTEttaaszJY98Ekk1+QTk5hj3sp2Rc2
EXM1Y+HEVgEVi+gq5/vgB3xNCwtixXPC0CL7wTuiJM7jPdgxa4vdM7fitZ8jP4+hMg9tcQ68K81M
kEMK71N/tk2uyjZaNkb0ZgCc9tdRuqfeD0vv3BlQVwMBALLfI7b2GvoNIHn6/10TowM3+v4iI0md
UNraY7dpaE6ECJOFKrKjWo7uZKS7MTDUWwZNoYnVGjyTYTMsRYsCV1F89u5EWRfG+KYK6zVTX6zk
PInWSSoJgYtaI8lKbf8ojOEFBXse28vOQ0TuDTKocj5XR7mX3isVaD4tsOtHTct7kc1M+JzuQGUz
FCO9LrEbWgaVNdITF761kcVKqZhOGKIuzY4Mmlk1auVYrGay8XWh7eMUcrkR3m6ItaseBavY0Fzf
HjBirItorUgoS5G2t7qrVussOkrCu8UM0YRvfW9d/PGX4b9j9YXKpws1DclVg1vFuESSdq7B2Sur
OEqD7Ji6WOWmbN5aQ4wSKrC0FU0cAU5pv8KK+Bz2uK56EtpSEekvlheTNtuVTNFM+v8v16UEUakS
056IUoI4K7ECty3PyRhWU4DmCMPkkD0K8YLyb9LeCsgCDclD5w4SNQwbSvEgzOmOnmlrcupkCtyI
7cvHDhOU1LwOU3y0kv1YwnT4uRtmCdYKC9HQuImHcR0I/yihNSiH6GBExU71DTwyg7FqC1V18f8s
E6MEdZJ3pQdqEBbBQxXLS/J7uQX4TkIUw3m9atL+6Nee40Ov5NOILn+KXE1YbpL3aOjqUnkpJtsM
gFaIeJUea6tyWpsddcMEB4DrrYq4rWcagIlbzU18QNqT1j+x8bbKoxi3usdDc7BZUuzfTgHxLajW
bymwC//K+6HbF/Tcot7atMyeuCsyEzbmOpmrIb9pqCSUEtBAb9a98K6sr0wmTk/6yBHJa0PsVHrL
KkkKhIl2gVQqKiRX0UTjhH7NDVaydJfUPVl0gLxR5FZ07n7olvA1Zd/vrMK8ZWpV4dZGfqnr6xis
Nc3VQ21fgBAr2n1T5pTQPo3AMk88bVGWWNLylQzrqonBSeb0JboVLTtFQ4tx/BFL29aWs7WvxOp6
Uqa3wbztqc2K6WxL7+nwCB1Oiz47QhmKQzCvISbHy6MVdG0yGug2xa5E+SDqjRwor11dIDJOdwNA
jJrtRPfuaxPy8/DNUhOwcImzzyYX7KHJw8NACDiT3MRrMNGsedq012HwJ2qJdjjhdwFFGZcjB/l4
kljYnWxgRVAWYTv8wjLU2O+h9qmYm6muz6lxgsmEJh7xG0vlMagyV8ORHxnVIZnOlZ6sGZa6rOCO
tPRSZU9W9DBWnIN4zcU+6dGyV8jFtWNFNlVcCUDKma9Y5RbWqdBNZhUi/KxB0YoKrZ6sQyV9akTm
JviGzQobzCxSasMCb75Y4iAKyKWrmw1zhpw0DJZQvCOjBlUctyvEz6opHL/r3Hw66mbGH4aR8yBE
Qs5WqQRaRIiKJTFLNmNxk6o3KvWNvG6mHZmxAPuLiRwka8DQOj3MxJe/zIstDt0QVNLYAhjp+rrp
TmXrpMBc/lX3l2VGkY06W/8o56FSACMivpdQd6CTQKkU3CAmX8Taq6B/hk1AXyV1EK8VDl3p2AZI
UZgbGyPGs2nKVY1nBDsQnmA0JYPjFWVF6aVOWGerfuxvihpy4xC2+3p8GnU3Mg1HjfdNdKmHg4lg
VA1PhSzxagbxU5HqW0sI7t6bXZwrKduZFixvZaPKxBopvVJ2bGnLgfswaoMjLeskcKdG7HLbZp4e
xi1a3LyB1x6MB1n/NNIMXZe5C/3pPipfbKVN8a1gdSh7xcWd6o5qg/whXksRAlmx9+df1L7SpvPk
0UuBTmP9a3VvmTXFvdy1NyF0TGsRHF3tpc7HJiYtg8q/86P5rQgvhh3uSu606ikrWBdHq9ptox2E
PBokolLCRn7NmLx4Izf1EbMxxd2d8PNfGDUQAEAIrJhftozUrRcTlNwZiErGKXPH7tUwNOCiFnjA
L9bkYoGnVnT+fUtSueWo9rhV5HF0y14nkjO7yaOEZJaAKizrGtAVs/OHlScahpSVtL3l0K6nHAAi
rnB3gjy1Q30fVjmrvfZlRsMZZKzojaqefUkx7+fcPtk16e9dvzPara0AHPg2WIJuo9sUAzJRLFBY
UqTxsZxOSDtj5Vdc5c5Uk1SAHr6Ee36yONoH/1pCAhkYJ+xq5UXVi96cKxOzxIgfrB/Sj6zG7DzW
HjVqi7JfKR8sZvVWaUv51TdvgabeVKWyE3MWRJGeC7KLzFyEm7y7VADHcGqTEi98QDABcWwpHItY
ZgbDWJXmO8ONyDmKhq3Xf/hYlO2ABi7wLnZHmZSJsThlFSI1/PUdnSeDWw28fb1y8ubusYAK0eSn
RDF+EX0k5e02TaInzcePm6XjrcUsgSuo6YbSs9HBvLpznyB8UnA1LGvWWtXeCuJ6kO2HwdvYbNVQ
WsrqUljtFnZlXRD0VCTpNSAvi7ppQqpGtiAlOpMZUPeN+rMfn9LU9ZFnowoNR9QN4zkk1XxBnU1+
ANLfQLLO6TQ5Wu85Ub0M6vpNbYo1a8nt6mDf0jlpseQYsI9WAnVdemsVZCgYrvpIYWZeBairW3vj
5FhpQolNOpaUdp/p/MKFK8aWrTXzBsFO6V17nWmGolwXc3kB6lYWz1h+234lQtxszKcywcj5rVgP
SnWFiEjksNTkGeXWSUbDF9FfKDFhzib+Y68aBkoJLG/4F4Mwcacs4xyf6qPVS7Mn8gK6k0d3ZbnC
eIsX/xxCho50b/foRckPkPnVg6/iGwNkWPnpnWiX3nirkMkibVmWWFoLe1VJz32DsCZatYYzVM/o
vn0G48q3tbcL+rtR2XbeJvYldwjPXnSToD213UG9JuVq7N+zdGlnLyGsvPkcGpBTDw0savgUsFf0
D3KytBhC1R9UAE4pI54mo5+davr79DykIOZCmUWe4Y1vUdicYjYNu7uYhpsNR7V7yPSr6MyT5BvP
BWdnIo7UwK7cHaEma7m9L4Ndaz9qFMsFOHjSefmytk3vJNreUWseWojHo1UxgdGslIwm6VvrZJeE
Hdao7PPE0vfabKotS0HkJ7S4U5Fxnio1lWh9tA2kPVPEFjWlYIypdmoq1FhaPm5aScBE5fXOs3K2
hXZU1x0CLKfEdqWkj6X8lkTjusRLMhaMt62miQCcLuQPGftR87ZKVG2rotwkEm6pRFormAAEiTDp
TTDPgxmWwfQeCEd40UnOGxuI2dwVikznoaCeBtXc2pD+NbBe0T8FMRPgM5UCxoTbUNaabV27nCoe
OfC+MiiIRux4ZfpM7txNINNE53iCo+DSWRnb77gWZOQM6boxT5p6UrWtABKCgZStm4RWvR4PwlAW
RllWO90KPDcKjF9wEwSOQHNXARFSEIsBT7xT9DdfFZsIj1c8wWjHKPBhOYJOY4lrC1PFk0VAlhy9
pgLVawA1M6r6Gvi20ClqxbSrtPiQavU11JH8Ssm95Id7D22GIflHow61hSgwoTXRxhbBRp0wRJCw
NuSjS9RGBwGYXcj+WWjVQxHhZ+iXuXTjtURGj6nhFLP9KIYlvrS8qh2bqzY7lc2Yja4sTdTdpqbx
O5tb0G2o+Xzh0S0G6oBZIKzTRVvKv6TSe5IiaGGYKdMk7SAw3k0O6ypZKgjz7Xo7hCszpFwJxk8/
ivaZjYIdowIVlJED0o2zsjNbt3a7tJCxBUq29MxL4IeHBm2OIYNSzPV5ggM3M+2dUhHqdKdaxMhZ
aIFigF2YtaZ0IzzxDP82cBfW0oOvVq4NM9AkAYKNi883QtYdGaU7TXC72fhe2shAJCgZQl+6EUOU
SG8sUMMKgWkbIilCFbjQ4APTJFvWennr5dnJTIIzc5O3QyrORXuIekKV2vYDIU0kbYR08mPDJXLj
l+IFey81ZScOMCdQ5UND2gswrEPsoXGKBgTF/46jUuacxL+FUX0JvIv9bEotu8dus5Cd1+kRw/Ni
jky89As8gz9EJn4TR/11uG4RR50hqwYKPn0VSHdFc9t4Dz/8gDm18C8/4OuE3VIP5DHRVGUvy30x
C0TV6jCqQYQU0YAdUsaifGrjHmusURlU9AGc60frC2glfQpQH/zwPb7JUNW+pKrHjZpVnY06ZxqO
c3xugp8dCnA1uei78CmpyzJxGDQO5+lJhwi8Qf7h0tZ3t2D+Sn/E/FWNZk6mxckw6ATrkt1l+p6M
IW9YguWhlr7GjOeEu8Fem7bJvtO2vbI125ehIeig5gWTynVj41XEDRI2v8pEXUaS/c4pVgcb1i/A
XMbdNBcl2INeX1RjdNSRSs3mR5W3wfiYsQ3XL1qpbEL0H7KNyTzyzZegv+cMxfyEJdMROMy8YmD0
RLuJDGmX6DXyepLfp5aKFuM8L7aGFz9dmP4dE0msioSzkpX9InfYKrNN2VYbJW52WSChRdIZ0kpV
+J7QH6jlTuW/DQnOOw0W99+P9JtpmfrXIap9kNadH5TaPuhrCSV40ngaiZaZ9BTmMo7yEOThvVdR
i+idRZtpqjJYq0EMj94kGAwtfXir4mQG75Nia5L6SEZPVmf7pkeWW8ZqdRksKhY19+q73jYjGPhe
AcOzEWZhRQohBJMJf2krau+HBf/7ffzbevmSed8VcZKnmTwxXTK4Obnpzjvn63Dx6j7Um7hZyGv0
MvLiUXLwCyIAXuz6xbV1xQLE3fHXn77zhrHqICPwXv50m79bOl+yBgMhqbVk+dqNr3YbgrdkhCtS
+Yvc/F+VpS4KWwNz9ZfgkTOzh1QXKWwY9diuNJoNMimhZJKGknPXwsF11NObkhT/16h+DGk4UmJa
jXMZnG0l2VjI11ufKPkR6qwnlVU21CPa3XP/Jhf3ibEfPo1xvoBFCtm0SbPbSHuQiH4slkh0/JMc
EMU1ax6Oai9wbT12iA4zc4eJV2+XaDgvzJ9eWleg9im4H42VTOZHTAbqQaJKa12LuhZanXWy858a
BZk7Giccl8tJx0i+ynpw/DWpi7ezRxTw+bO3EPDgp3QYVyMftDdy9Ypz375oHDYcyLzxabxPYLGm
4gSRPBSEF0g7VKaVGBY9yWzdwiPgKgPUASrrH6xHOGlDu9E4mymC224DH4OLr+63JmFIbXyco8dS
7W4gIRhtnPpeF6xsGnsPjQTD1CZEIP2roSOyDtpVmE5HfJccm0GgLmTZZPX656TyMTrpD4mqn8Po
4OcIfexTiqaSlIUI3KteNuO2VnXEqVehHlvvgwk9zXDShnJplK9TtscnBf3+UGEsM5lWUrDrkA6F
1UcBnlOvMfuEUl4rPWyJExdXtejOVZu9qrHl2jRyCnVMmtG4Er5H4MW4jw3boT0Kq+VA/AEdNGXp
QkSvqsd89KFYBRDHTL4u/E3qvdTyMaM7AIsodEEgL3leKhEtaLU2ccJWqh05mCcoBw09cca3ivs1
klm0hlNEOEtB5asx+U17HHE4YEOL6vtq3LXZXkU2USHgRhhYRnjZw4hDwWg/BUl0noyHU+8dQ/00
JyAOpv9hzLCGc6sf0vRCtI3ib22T3J9wSf3bM9+9xlwXY/fzn2o1/CWC4CHONpns2MV93FyKTHWV
zr+VKGbTrsPHzXyzTDhBi12m1oL1kMcLFN0Fus42za//Xs/aN6H/v7fTP46jVlGjSCZf7WC2JplD
FnVlvsqJjkIM7jDiGJARKEouniUUPIbID2NIUsF48rVwxpzgpurwI2vTa5GMax3ZVQrBHzBRSzAX
yUc7U1Xtpq+ApHDb9FUBAEFAlRUy69n8YQTv31OlNfNLVdRIVeZbYcg+96kvpaOJSaM4IAj/YarA
vLH99x6sGfNl/7hDOso3XwGy5perKDJek/qnaujv5Zz2Ncnds+vcTOo8ORjqIj/SdND7kULQUsp/
jnc6zYbheo/+D5OfvrlNxpeaR8pJFgxHfkdMW/NQ3Um3sENzZmr+P17gS2UziKrPdDI3DqiPJrR6
R/NJvUMTP70YT/9+W78pgDXjy3kYl5IitIhL+C/DW/YWf+qf9UW6paNplLV4aw7KT1eaY2X/9tS/
HHOpElmqhtL80H8ynY1zDioR/fKtqhMN7lS74KP9ITD4u3r7Syh6S6prwkQo9caLAblDiUOUfRtl
UE5Y4L/vm/j7O6z/Tkf/4x3O5LlISaThBpoItxJBgBUBcUhjias1/Gghah2XcrJC7XLI0HAU8Y0U
vnmko0vehJxscNPuOKFUlj7iEhw8jLd+DflUSSuR7YKYXVYBnS7QwNegjmnnGqntaoh3w9ltUGZr
DwqSPpCcv7gWt0HypijXIOpccDuHM7VSDjVxZVoNWBuHT212zJGQk+dhJxwZynPFnM52WNnSQxG8
KbF8qSaoxyh1uwCNoEIatB1BGUgts/QeSv3SMfG7SY8IPoaCQQzDcxESnc5Mhhb6ZrR3ko3WiIr7
ps/ehuleraCNgvRYDZho6ERhaiNIszApLOffj+D3mKL/fqEwA/7nNsJZ3Al7LDAEkOWFyZHcX6l7
CWtQErTuHTYIE71IQLs/JcpF0k+8guuS3GFUVH1QLZBIDhq+9RjEPPEOfWl9SjrumLSZrXwvBe+O
DCgJCtQxrCO4YFshXmcfYIfBmRe3yN/NysEFUFr0wtQh8Vapa8j+Qy/tmuQgiV2X7mxTQZx3l6DX
SJBWJvWlGDdjVJ876ITEhugt2madQPstjCC4GKH9lnuGk4v32tt7iEVlzGFpc4VRXBbNcImH/lXz
uo0+jI5G+sqQEDav+kd9eh6yrdYcrGn6oVhWvuusvpwDcgPkYpg1JFKzDiQiDHFd/5J0/173sSrt
vJREYeIOuh86jr/vp7o6//c/11SW9SPiGXnf+IV5taq4PsFEYhhJ89wmZz/LCIlJLBd5XUxAnrCM
879fpe8i2NUvSfGyNMlsTaO2l+oKFnfyslU8mleppTDMUAVm1uBjlTwZcgMG+pGW8rKTavS8PbBJ
C8qdA57acih+2l6+KyK+bMuDbnuyGts5CVM9XBjCHUd+8V6ItY7gGshaERoWQ7ExNNApF+1lgSD8
w7gWl7B76e8legFIw9f+yNMjFWg97SU0Uax4BOxUFMw2IY3n1azI9thY0QugKCm26sJ+bD7j5AYV
Oz/3I2ECPOgNJ9pjxawQSoE3akcJWce4MD/QLUn1Mt7VJBVgoWbo3RqpepORxLYon3FOV/IiPROG
KfRlXF9IQ5kCHyHiHsw++2Fgwe9BUX/ZA9Qvh4o6KmU+kR51Qyr8StvEO3iQG6Sbi4Bx1dLiTjBr
THfMHUNbnWBlo7pcSAw7K1Ymc59M+rrY9RZUlhuAvPlvuamDy9Ilj8XRgYJetCUuunXiYGc84Zs4
JmuK3RvilVHjrmEft8m63bT7YClWeLd+WHfflpBfDjBT+F5l5vwqxjY7ePzX6lq+4H0lYJrx4r1L
TtPS3HKbF8NCdwlHdT6e7n03XlGH7LGVlz8cpMpcyfzt9s5n+R8rMpzaeGD7VpkQB83pYldx5ltk
LpDnOiQJLMJVcP/DGvx7faCrX7bzCgQgjudreQfpmm2Zg3Ae30j0drLl/wjEqV/2M7tBeVKpo3Xj
2ajSy/goVOR/2RCrPzy5b1r531H7f9yvRu5KMcS9daNIs9eyZbROGeUEsksrOyl/nDHzze7we7rP
H5fJNLsi330CxIBeLfrW1cd7jh90DtaqNxmTUO8FZbX9U7Xzzcb8+/X443pt3nell6Cy71oy64nC
lMpdCtJLih1pLb1bqIw4yX54Eb6p3n7v0X9cTIPK1ZMEig5saD3JLxrGcvOnW/dN2aZ82Vd93SzG
WNeYzuNbl67EA0ga479f4O+gJeXLXmRZqcjNoAUCrXIikuIKCj8ObLNxMGyQqz2Yk7GULfy5BXKe
kzJALYcGqVZMCwiWqRFQPDJAllRtjZCCtmxALnLbXwyT3CJIVkkhGVFfMhyHLHZZCvdmrcrbRATy
viWiwh0a/DId1nHSrTLxpKuEQjLa10PVFk62dSNShUBRzyNzK5Ht95ZUWycpBrwCiZ4TlED23b/v
xDd1AzLB/9w2MrP3jFZX0sN4iVBDMgjgIy1WKizCLOt3kF7BXP/7Wn9/Wxgc9J+XsrygaDOJS+VR
oGxFVq3Q7mruMEtZ/32F79b0l80Y8riakGcyJqMmQYhocnZEhxCGhWr8cIp904Tpypf7FVaGiS+J
SwRaHK4rBIaEmQfGsrPQ6xmKJS/7waoPald4pzCo2l2SYswjlzbCEVZMbsQ2/UPr//f7qf9+pH+s
vmBMYestc+AtLClTw51ABzaG5Q+P67ub+WUHlkzNjOTBH2+k8sAQCHVYCZvAm5+mi/z9uJK/FJB1
5+n5oDHPIEwqgHYibOtDp8rL/+lFkL8WiU2YJiVS3htTEHyjy/ZzTaqrWvevSRf9tHS+2drlL5gC
DtlgUieZi4zU/W2E0D3Nu12U6gBEwV7Y02nSRmtBULur6mho/v3bvtkX5fl5/fHYSwJxytJTBwx7
9236lEc/IBjzvflLASF/2W+FBWFclXyur+zibE7+Q0iuYAwNlubk/m/f/cu+a4ZNW2b5/N0l6HSx
CuPsh6X/3V35svQr4jOsKuWT52i3Jr728g8DsL5ZBvKXBd8y8jT1JIUPTlxSkUfFRQxN0N+/b8g3
a1j+sidWde/7ksqnG1awYEKHp5Jl/wN2990D/bKA0RENfjR/cxtbqoy5aTbSZ7dCd9B5/vvr//3m
aPaXVRyknj91CeobXcWbrsF0m6RDvNFo//vz/17NaPaXdRxm/eST0psfTNTsvjx5C8Wy1K3ekQDI
+D7Bi8reaycIAHKVqNJ/X/XvpTSiif9cYUGCNmzSs/zQhu1rHmsGOL2WruOEBIg8brFlEPv770t9
M6BTs7+sZrNtc8xBU3TAKhQf5fspxT3tSJfh/v+oO7OmyJE1wf6VtnpXtWtxST7W9z5ABBEswZJA
AvkiI0nQ5tpd66+fE1l1p7OiLtAzb2NWVmaZJKHQ4i73bznHPfosiPveXToY2XWahjWi1Gxn3Iot
R9mkYG6b8HsWUK5a0+D/mST43z9xrjoY3npKle1GHaRY6u5pBdLp12A6t2b65rrHIak/CT78+7Hu
qoOx3hSW9jxKUneDCNP7hht/Hqkq2n58S/79kHTVwYBP4ixWcd1mOy8+GdK7bLgS9Scj8r2PPhjt
JLuNFXk621lgRItgAum7btpP3qjvjZWD4T4GrE/tgatSfAXkXtL0BYzNhnp4vMCS/Wyefeco4cGI
l242UEG6v/Yk3YZN+4OMTIZQIjqa4IC8fnwL3hsV4cG4n0PbDLPmKBkYrnaVDVgbADwc0azXW2cR
3Q3NJzPYe+dzMNbz1OSYkzkStccU7xNHpcE37NZg6VssEp+c0Ds3PjwY5QoxbpRXoCdn9TDoJ607
CB0vH1+s9z57//e/rAdMIVU0pUUBXeF6oCEXdHdi0k8uzzsj+mdM/ZcPp0escx0q33feDo58Tw8c
AfBr0ay96pMZ8J3BHB4MZs/0wzCUHKE3X0Gl0UL4yVd/77ocjIe5rMM6GS26KpYJ+O9LR1Op+WQG
euepCQ5GQWm1Y0ZJTr7LnBWQDAG2At7cvpdh1QDh+8wB/M61CQ6GgafruQyDJd9VQN0s58rVpx8/
M++8EYKDp57aM6/10z6nEbHgcSHwGHgkBagwlaXz9eNjvLNVcoODh961ieCEWZrvxjiDNe6Xw3xl
W2VPcTDTkZ0QnVziPedZVdmaUr1xrZbS3bJi+Z6b0Nra8TB+Mje+dyEPxoiSUdKXfq133XRleRdI
kD55yN7bPwf7I/4yQLpk1mGjC72r4Uwo8ga0DtBdf9S/RI8dTbaYyz4rP3nvJA5GSr3YfRIWjd5l
VKU3wVfTfTKDvPc0OH89h94ulyXxVb4LF2vjwZBpiZWnWACCz96p++fq73sL92c92C9Xqddea9Ul
R+gtlAIGOMt1ZL2ZFhyrm60+ft7eO4vD8R6nlCRJMuEZ/dm9d5tHFDBQe1Etn3nb37kBPyPbv5xF
7lezb08J6SKn+Ko7Q4mx9fTxl3/nAvkHIz3JXEu1S653y8twZ3+v36JH+mU//uz3vvbBYDeuGTRN
4HpnZl8CiXMeWs/6JAbx3vc+GOMGhswf5Qc95Qc4I7/6J8nNx1/7vY8+GLOToE6xyWJGFs4L0pZU
RDoeKJsl83HCgUeOtPp/vEL7K/fLjQ3qwu9jwxWiPQejVw9R4uNzeOf16R8M2bJB1gYmjyfGUN5z
Xp6Ia1We18+fvYfe+/yDkav6TpZhzDOP9NO+I0e/t3C3tCQfke78+BR+xkT/zdj1DxatQ12lidhX
mPTyqLjsnutr6wsvDPebexw/hdvjaE0N8cfHeudJlQeXK7OEL8JI5DurpEgtWCvX+uST3zsLeXCl
kjFyZr1/lSYWBJwqxtTWSXZ1kOWoguwEvdspboqyIPA70ju3skxQr0O/6y9NV3mbSpvqjIkyWn98
qu/cOXlwVT2/q4xb2/muwSNLfdpjfC/3xWNH9Bl8fIT3FtHyYELsxEjnOjLDXflCrzfVhjo80g/O
S3ATPbIl+Pgo79yyQz+4aqpAoFTQuyAhzEoUu2rbT07gvY8+nBNrMVLzzvcXBNmLAKVpFn3yrd9Z
G3oHU6Io3Lml/4dxs/CYlRad/e5QT5Aix2b18YV57xAHM2MlAvAQy5DvBmhe9MmD9PCJ6H+2D3vv
4/d//8uUVfTljE+XdUdRkB47n9PNmHwSdHln4vX29+PXjxauQSnJR483ILsR6rSr6bm4/fiyvLdg
8g7G+NSk0gpHSm1wNk53wzU1L3sb9JX51l0N37rvnxxm/5D/m1nLOxjvuknBX+ScBH433DHz3h1x
BMbM3qQkw5A2u588pe8MZO9gIE9ppKKUutUdtQcwuKQBNrgZo6P0pf7sBf7eSPYORvJeXu1Bu2N1
kKC3RbhCxw9T/TpoTyi3hvEffpY+fGfMHfY/NH3RoV3msjUGwpS17Zn0P74j7zywh90PmbCnJWoI
+A8WKDe0ytZTBSjr4w9/72sfjGd3tPpF0QF9YSC/Cd6Akf3l5yf/58v0v+LX6vqPR6b753/x55cK
rFoaJ+bgj/+8qwr++6/97/yff/PX3/jnLn1pq656M4f/6i+/xAf/eeDVs3n+yx/onk3NfNO/tvOX
167X5ucB+Ir7f/k//eF/vP78lLu5fv3Hby9VX9Ke9uU1Tqvytz9/dPrjH7/Rj/zL1d1//p8/vHwu
+L07BGd0mKadef77r70+d+Yfv/n+736ofCf0hS0C6gDYB4+v+59I53dPisAOlOPTL+MqhkVZtSb5
x2+e83uglO8H1HwS0fX236Kr+v2PXPm77SgRKoobPZ+ioN/+dfZ/uUH/fcP+g+La6yotTceX+cvI
59PdIHQ95doeWDLijgevjyGK3VJLeBdO3XYnowehMrGVvUfPy83YJP0nCYK/Pnt/HC+UgjPzbfgW
h0t4x+9UqaCcrou8IYaEYGxZhVYcfVawcDAL/Hmg0A6VcIFPBoeJGidrwsoKnZDU8ASkKWv6Tm8a
L0VoF0NaJGZmUdXtQz2swBP5kX2mc+XWNB+Qc/tkwP11NPNdPNsnnc3l9ULJpT4IhHheGjqeRLWJ
vjjfho0d3/lZiGdyXpjYf3n8/rzBv97Qv86wP48VciMDGmsDmqMOoyETuIsG2Jla99NkMZ034tpI
gLhmUMWDbdrkvEyW9Npyhs82xgchjD8OzRMrOEMXapd38LbNRJJL2x8UzDR7vKB7NLnhHdnu/LHi
XQIzl4RQaPvg3qOhu0q4zhtNC+ddN0nKNEXtR3Diq+L+4wvyM9n83y+3P79WKGiYcl1bOIdlDHZd
ZoPlSbWWVVOfhHkSbEt3pnt0dkCQgHih7wipkdsCy7Cge8NKsMpzZFn+avYiXEoff5+/jTjPDiEh
eFynUPEsHLzaS1ywozT7/v1lZhmb5Y1PDWzWUs87FuN4WsXxoj855t9G3f6YjHXEWwx4ER7cGVMU
s+8sGKqqCdGw1hQU+CUkq4/P7G+Pnh+6IthPdSJwAp7BgyWRqrrQSjFxB0ndupe9PZgEnFnel7TB
WsXLZBW5Oh2cMqi3VV4g0vz4+KyZD2YzJhUFsYHHT3lu4B5Ww2QWfeMtGtGTehK+i18vh9195AaO
cPA1dP3z4ITi27RQ6dBg87j3cmG3F2pWDQKJrq6eKZnUrzred9jopJDIjUTaLycYuWz4TWkHcijy
idzQhGQlzlXp+PpqzGBgQPb05jsdF6K5n0Pj3zhg77F4erHz5pVqMldWV/SCpljKOe4zetdrRHpT
Q5A4LPtZwoqYW7Y4gdG0KVlJ3rXAOJyQluZmIETmtbZTH4PjVhcp4UiztvocDp0vF4BdjkEekeVp
yiWeofI3vkSXVDrCHTeV0yXQ1qyqgTreNdL3rxpCpl/dKkjB/E37Tt2pKxr1vYChCAsXxw3yzuO2
tgLKU5MSIV4lchpcug5A4qq2HTiS9O/Z3hubUG++HVqwE9tFdLq7Thp7eSvm2qlgexTJSyPiyTpx
E+kJHGGa1Go4ptRXY7Iz9hGjkhTPOBvn2+gFrD7LKFm+pY7pLDqTenxcTCRUl7djbZ5yTynDrFGw
hZomkT2NizV5q8oTe5qvE7iUbtn7hmUH8mOI9Izt6tFYN7FB6cVkeFQ0bqrOReq2Bj2Kyij6sxQg
l2xxwPwslui8VQdmtdj40eBZ21o6FtRwp593Jhg97H8davc6qelno+1F0ige1XqrA9dnFQiBigrs
zkB4d90GcSQiAFD6c9URJowqf3hrK5WADWBa9M9EIaspoDJGAyoK8tZ9clz0Rpy1PybXiRQVUlLd
FniK7CijRi0ZEvF9Ua1ikzq2VXk712lkn8ugs9WuChyVBhtuz5SBAKQ99qHn6k2bWBpN/6YYuxBe
asXcgEc+bYiuLCP2ARvUG5MQeRzXk/WaYN3gMUsWZjxupoinzniGDUGYBXQaVXIkn9TnXoRM0Urz
s1xPUHJgZ+6ZA7ztcWFYin6UqRso8ghCp+bEl1kBPVS0EK2rrjbJZpHap+iz0xhPu8lF9QtaG0ZK
62XpnR3se6PmuRpXvfJkvmqkG4MeTZUPPjf0s03UTJhowG8bWv1oVWgxDU25XtlGN5eAukjkpWXS
nzKVWpyLpxpgKI32DJinRT+nbufPG6zSbXayTGDWaCtIKD9z7AyltA8T8sgXZn7N+N9zHrn027JE
sJ1HHlffXMxJWdrnBvlhRb28QlqxjMGisZrqbviWuqXDAz4EY/x9KmOM6jKbIgzaNqiwzYA2/kkF
dq7XrIIma6OmJckIC9U+TkWv7ujPjissD4s7ionSY2gj+3kM0wP91hHKMNddVqIYSbpNQTw5W3pR
AfdJjSQyD0q0xllvah/6/R4vXTYBkqKOBgoKfns6pdc64soelzmwJkgdAM/9IUyDo0aPqLHAa6DK
0qkIH5c4TS+109NdUdepABwBt2hYgZ+NaBgAzPhDR55zOqbkdnh9efZFtSTttyTLXXejlxDpi3SN
9WZVQ0zzbzvjZ2niTJmjzmpjAFyxTR/lmLnDhc5ZH9BeEjRiuzRIZVdpEUs/Iy0eS1q85xQe2TE3
DRqlI5v8tvRj67kr/PAK0CsyFGuxwRrnVeWAFk9VZlZt5aVfQ3tBGB454X4ii/K6utXgoSgmTqII
yNgSGuiEtp3NuDu0oacBqvXdgjBCXjiLu1dKGGuIVnBc6OSp05oeQTeqa33SUbs4bcJyUP3F4Mlw
2liYffsjlcNKWHel1g/loJ15VcztwM4jHoONnl3rlWlZgUmPYouCx8Rxf6ic5fExS2UCH3ZqMJXG
wh1QlqoGQFzpueWaadg252kJpXPbTgtEfOotOvd0CYqkOqNpoJXkuxymm6NgSbx8M1qyDehNLVGl
OL1jOdid6nJB8FG5yYVb4+KGclPWXxaXluU9LyG4aX1F+0sJZqu/8LvG39XhGMJQ8CJKy1v+dwtS
oscHBJreQOgsszdL1rTnQjNEjRLUMjxnd9+GO5F6wWLBp2paG2jCoE19PmG6RhWXTgO0mRqSX2Fq
Chm7YQbEKhZq+HvdQ8VKmf0o+9YRpMwshCo5jHXq4oihD/Io80tOMY8ydVouAkqKoTrqokJeAESh
q1KBGTfp5qsgqGtxPkeNTB+MpdvqovGogrisljyBTaiV1a5GymAW2AEI6kvnin6nca9FZ56k+SW1
ixw3vDsqTF6tyQY0Km4CX84UXgtiIppoDudqxlkQ0stqevuRN4UZMCGowD8npldTmKKFNtNZO6ZJ
/+hKR9Jinw+uIaIyOeEmz+3iFPBoi5xlbMz8MgddUF7ZfkwPgqktuhy8oKlGuiL7UgBDs+u0v6oz
LaLVyGP70Na8946b0S2h/gepxpkzZeNt2y7xfG8SWU67IW8i67p00u46gOJEd2pj04tZFZbcWW2k
EQYTqcaWnBRpfKssKwYGvRTNRVv5GLqdqaVhaBlqnZ3RFBR3L5EzNviV9ZR0j21NAwmsRq8cr/3G
666jAN39U2+n0UPqWTrbakix3Soihynp2/JpnHUThvxDBQ4DUE0u4vQkBBfH0jD1vxh74jpPPQDk
E5HbMZQw3H9Xc6uwrnRLHTN91Somt9EYKMx2O+vHpI5wx0i7Y06Jogj6okSLAQqcNRFNy34YYY5e
BPW51aAgmc1BrV68NBvup3wo/XVnqfCake98h7WSIDCyugQjsz//oO14uVF1hqrKitz2NmsS6jaW
dGkus8gP6vN4yib96g1V/MUof4kxf2jaz8d+L08QAy8kcvOJ9R1kBWu+Pg80qxDO3H4aS+NT+J0W
pr3tZCJ2mR/S8mQsj5yH3TqtAdBlIOUljsYwqt08YkEhkuImFcMepiAD9uZJHDwIePAWaMYQg13g
5hLVuKck7TGhaJtTOfNuXw9zALUiKxQAyzZlLqDEvaUgmzII3B9BLDDp4qexwtXAVDeiNWWawTSO
OBjXTZTqbZ7BLF7FRCJw3TnUTzDXu8lXnZfcXYqYxjurd9Gl0aeWv9lhbCMymgsACkO4PGa9D41Y
8soDO2ASis64Q3yhWGTi3k+D9rmqZhcWgHHsR3DPKIKDZEm+s1WrzS5eWJ0NWJzGoL1RsoJHNZRR
juCtmXzzwPPQhT9yj1LMJyEapz9l7QiqY91GQ8xCNYPqlK2KzsvkqT9FakQkECg5b1Mtk+qZpVF1
WWYk+2hZdGFXFp521S08OT85d7Fb2LAHZiVoti7KKNosIWW4TGjakS217ayzFe/IMhav0qlDDTkq
iLjURgsHWSn17kk/jN+sJU9ppx/7/t5Km7G4VCxXAbY6LZT8wkW3l8wTWOHWmvN7XKmTCybCxYHi
zp4OjyXr12rtE8JI1oGtfVrmZoMuRdjwtfwIePuJhCvc8M+Lmv5Jy5vgOtdt9Cok6UAkm526mLmA
CubfJPqjVgYghkQZFdtZ5lm+AWoD164vChe9TyqD1dJ67re47awnXjaeAa8ZaThRCduQ47xOh2+B
lw20bck9QjrsUjXvu/IhcRXxxNvE9coEcIAOWnMS+HOXrMoqA4HYhLjc4saiuDKu9qhkBR/ipjRU
eG1mndFWWrnzgPEn0ryVc1ScNkAAZeJVLZrgRfCcQBauGeWgYg05NUfpiRdUvCA7cnib/ZBppS68
KFDRcdlKF6lYtfSsK+vUAe5Ud8ENjPu83s7KhBDjAts8uHMcBCfVuEcKyzwN/GO34GmqxnRY1nFf
2a+mKsntV6XAuFJhMc+2Dsj+mdpNs4gzY1neE9E+19tGjOPLxCTBm3QyzgD47gwbMFP2dS/rPa0t
T3k+Fq/2L/qwzve81DhLTmcqPd7sbm/F6xD+cti4UenG9SbnwahgGvHYWD2yknkvAViKNLhYKhtD
Jl6eAmy6cnt28aM9+rvUJKDXCxNO3IDc6xxIMaKjFTRkehjWg9fU7JnMMqBQGZO9sU3QjDEpBybl
QoWoB741sPBycPCNHdhWeuKADLXWKRtjcRTjSH4gFJKEa2uSbGJ1FfNENW06eKuI+PSzm9l7ovcC
rWFjyn54GrIcz285Dsv3csoGteJRhbk6zxmYiaZzlnCPX0vczWwEEUC3Lftu65ROo38U0o/LF6HD
SZ/6shVymwAFsrZJ5juIiWNW1yelhM19xfzkD8eSvwCjavLhzxaM/6to9ruh6r+Et6/q1/LWtK+v
Zvdc/38Q1N63HP/nv6LGf4tpHy+vL3C3f42C73/hj2i2Hf4esl8jxEjsiknQJdb0RzTbdn4XSvi4
s4QXKHa9RLb+jGZL+3chpQyDALXFPmj939FsL/xdSpvwnCcIGnoe6ex/fbH/QTjbCZx9LOuXcB/f
yCdeLvkgjiP52L9GoeY4Dy3fh/4BnTK8rcoMBfmitr5y77PSwiRAtAcqNgjGlnEJQwTfe1GH12mB
iYuIAODc8Lvw8pu0AY83Fcx9XndBgh9KudkbFCUtLJ46D4qsPKZ5OaNmK7gM+kQAuqhOF7povYEi
77iboKF02zqx5RGd5BDMNQDdXRtXZO4z+l6rnZLFN78Q0KkjFp7tGwuTXdC5Z6IOviQ40WhRTfTX
RIEAPh9gBy5iK6OzGN1all7Y4X3euJddhradkM6xQGAcsbmltLFxJUDU73y74yHeCZ8GgghDQpHS
vwpbmk5cbI7pUdp81UN5OqMGDwFXR/F5B/cm8GaKVW8XvXNS+Cw5yj5pvTCg7xd/OR3VchmqGrdm
gfL+bixo33UwV7dPCyUCNeDyGrzKUgxHcXIWT9BAUJL46SbwUbOt5v5rXNQbruUIql/B8XUvHew4
Yjk2IVCITr5asXVXdj2IE4X6ybueQTXZVnfXxs/hXl9BG76+jSoWbE62tZvpZMYiUPrR9Zgsa5k4
q7AVu8SriUjFIAsII9BBDrBVti/RFJ91LmaHAdXaPI0XgRivkrkFxZZshzT9jtpjyp+rOgcyL/b6
Qjp7rXTlkOCN65u5tLdqgF1nXXkGnmw8FiA5PQFQjsMmsYvY5syFW+N8zWDr9GC16vFam7Msq4/K
YTiZexaDOlHQKfvqYsgRM9KRwZuv/YJT9Tiwr6MSVUcAJqptr2N/uG3DnIlWIntyAeizLiWSNxdP
036zzkv2Jq7ABw/U+wQpzvpwAYBPHHkScEFHYk2Si7zk+aM7zWBrZQUizX6zxatnm2DlVMNuzr7S
BbbBVXLcBcVxOzzUrm/jqc6PM8IvIssRJiGs76LpCHT30SgggM8sxpdTZdCBm/IcvG52TIjyyp93
rt+/ZcF02Sm94lXMG6za7N0LMn8qAHsO/bjqQhwEqGc8kEAw7BuWno5Z9fJ57vV9GwPbziLwfsVK
iuG6y8hUVlh2wa2Hrr32uxSI0Y/EXk48vIbG6W+jtDx19ICjOVwRT79U8x2BdTTwEr0e3KBan2qC
eQjpdnMlXpSWT8lsv2Tto1q2nVWvIgOXrGhPveorJZdnQ7kKEdqxXLrtXeB8yInwovIY+kDAc6xI
Q/GWxJK7YnjNe6ONxmZCUOEgT1wG8xw47Ytqq7Pk580wJ2XCliAdKHK0qADyk+YsnLOnxIoeVMgg
saT71inxajsss9OQIIKGNE6yHMRldg7icd23oKjj4lohQxFTeDP1VnNSyIVUVS5K9LvTbZDFT0rm
yypu8uDK2i+sLfAqSeUtx3MM5HcmxXZCTd4VLqsKhlB7PzOOWrRvQuitQMRclk9LTWO+fMwjcFsR
HCp8Wal5sSG7HpliIWHANq1OvtshiGykNc44sB/pQWfmOgA2ZxGZFJEHy7eX0xfmUbrOg/nCLhnW
NB/8GEW4Diu9QMs6d3TQ3FaJdZF6wjtlQvfgWNz3JWhiemSumzh4jGzaLoaKCkVoJ8GSpmvPdGAC
dNsciWiPL2fhSU8ZHKXyqqlzOmuxePpTeBbqEV9YXGONawPwzbaF2iphaAb9mK3HPP2WO915tU+R
VbBQB1AXVn4RVsTvZSEeWj1fIz47zxB22FRYRd55b8XLqh7SV5OgSx5RoxOQfG1RTh9PeRYCEM0w
SYDqRB4WZmdQfaGhyOl6IO725BpF9MpPUEzMEv9WN/fmaGiz5sQnwxTMjCbPii6iER9U2kCZLIYY
iJ+nLwIZNdvIzIDJKHE2l4b05S4tyJXm4DHD1MXR6VrDqROyihW1ex/UcXGaRcI/Ddmc3lotyrKg
pdRWWmIXzVH0aHrAYQhr0q+tqfGCzEmNRGDO1h1Z0YugSKdzAlX4WzsAo3vyEJvBumHVZbEBYYIl
/kcak00wzG57gemnTpql5eaxkbT6ZBO7mCtt50WKsT+C4joDzxT5bRxGDTDjNlzHSV2d2ktNPK/6
UZv41rYQPTb4P2bnS5dWLkxJlv5OW/eIQ2V13QYpw2ZQfnnZup4hl2CG74nFzn/RHvTdmcA/IRPF
VkY6JezfcFmNC9bezl0gi/l3yNLr04mQDXBRsIVT/ObuX3+x880rhVjRh7xSo1uc5cBIyEeuuMg1
W0KwbvMEAcUQi6NdeylWyZw/mSlB5Eg64ihQyYOOkeQIOHdT3eOFDG7TfC6Bcmf5i4GYxa5szM5w
KWAiJOWNUXOqyVEUzE6NwqWcoqQYm8o/4bqzLPCd70WWEf+JbR5Yv9EnVtVdSw8smSx1tHcMmjU8
RQM/f/9pLivxaGiLK+C2z66tp42skUt1SbItmvBuBFYrRTgeu5VsLnrBQiH4StpObYgUucdtRtW1
Vc3fnYyi7Dme0vNQwoAWXThvC9ZduI1A9tPWOk8bsbBYWt5ixFQromjiWPvtA7zlH4Mf3+REBmnn
LpgNHL2z5+zeTbvTLp53SWHfLFhZXAh+RvZ3DjZeGxJxE+EKQFFbNazSLGDTXHYiUoSNw40f9kdA
JiPvYpr8lV3t10zyLO3kRuHOS9Kc7pNxVQHIGbvkbCnY0VVtv9FoTYlN7yqZoz0rrmJF+8t41QDX
LkvrsqrrTeT6a2sgfBixcOtwb1o5Q8Oz60uuPSuIW8vL1Fmty+AJgONwvgwLNmOV8PwnYrAJFmJJ
7Ap6Go6KQHTHedEqcbwI7E6BsAntxXT/tuUwka2pqJwyo1ema8Nmq1gtxB3X3tJR4U8wW27ZfZbo
cqo0O5atrc6a2g3OWST73/OfGBYRVedD6+fHCYR5cLpLcuPbqJbgplVEoQfCRNYSiQ1hQ3XiFB5v
58HItds5NkEzXkylapbzIfGsL3aikCqOi9z2SW5fDG2VfZsJaH2pKNFZJ9bCKqlLl+i2AWnL3nnG
9BmKzCUO1EzDlXSC/LSppdhm5HsoiqYrwBtdH/XZkA5QDMtyW4t6vsuW2d61wO/OOs/It4K8ynFl
RnOjhPUs8Q2ymmsycxkaXAJTXLGeATtjIeRN8pM+LNM70Y/i1OXUYfuLAJs8ixQiDvJU22SMJ/ai
a+Q4pOoQLzHzkfDwxwmKoD0WZ23q8PYIGnc+Yf5w3a1bu9tJ+/HZoNJHp+sm74T8mHywtZMeLwM6
5C7os2vlT/h0VdHR/+4ntJdmdRjd+0OP6NUqF25qT9SqjVimzOV4bCN+Pi9zPEYLAaQHNyuiR3jM
+sx1x7Hcq/pYKtZz8LwMLIwtKj32kxOomDEo+t1UWtljq3R4OtmSXhhnLBQrTIwePxZde9uJOoVj
KzHfCDIIJkTXWgUWGTGnQiKi5EZOFYVzlCm0GBWaFvGJsM6amG09EfZiw5W0jtzY2kVldRm201cv
n1YoFS6dqfJ4lIZpOmf53kF9IimQzZgi+jz65nrjibZJQrl5eZEK+0IlvAHnUJ8S+7gLx+Le1ctJ
ZkAXe6QoveqO9+qZ24VrgSoAGO6k1xDCnqzeto98yz6ZUoqCG0FB4QgWyiFAetz0BPgk+W3FfHmU
ZREVh9WutpNT1T3zDIIUycd6rfz4a0U2qi6iqw7PDAtA0Z1WVZKcZSHxg9wZCrKMwIOK2HtYRqIr
/eBw8Ung5k74XU2EDXtJ9tWf0/QsI6125ziEMCir80jwpD2BNUJi8BxYC2c2To3MxiGetfeLXtSX
PAeZWsZoRIz2zwAprxAcxojhdXXVtP18VOc8+GFMcbQIoho6p3UWB94JhMgvs/2tgjLn1kQPh3YT
IXzjjbIOyG16ZA2PwMEK8icEEq1pM0HeHXOu3uD0J7Iijtx03Npy31nSxZfKHn70naTHjhX2KtGi
PdEUVhzbEvMFoyptOUNOmD3AmJ9D4EWzQ0h6JYIc+wTrUN4TVnFeotDGInwZW11/RiTrmlYvHCiB
DDf0OhBv7pJNTVJEdpAEu8zHQBWV3bTWQ0HDk6YB6YS3Q7DLB8n6yonTrUxd90GQsT7tEt/XVE51
sPELIS+1IbBedLq5Stx0WNtkzlY0PofnbOUYBDaquxMn1tlJJbS3pUwqObNSXd5PFmUpXmgn19rR
2d5AETy4GowqofR2Y6I6RRC6TOqhCePl2h/84R7wrr4l/+5shRwMfpnIQMrXSj445Lt3uCOynS7R
n5aaoFZTac856ig8YjszNlgv0uJhpLjxLtZl8TwF2nwfWF+cGSoOzoSfUD7SN7a5R1TRE8EvszMr
CfU3P85BqA75MGw80NBEAlWhUCb65tFIJ7olpRx/sfuUF9HQRaxznSgt7np3dr8tvpfkJK0Du0Q/
2UQrV9XTFqtHhEukDO4kRAEoefl0mRMxPF/slC1YwIPpB4V9GzmNtarS1tqVXjyfFm3QXEZ5Kp3j
PfyFUKN2qcvAuehfMOkv54vnsWsLZVs+mHwPkpOkfQfRerdKyeRxUgHNovDXu4deSeOceMvkAMQD
eNXGGbKfIsfXLjM6kKz0dIpJSiBuaZ0vk01Mm31sL1dOOedcmoEXc0jPqROmJAYyb195UsbXyhmS
t96Dng1Q1wPjExGP5dECjr9ZZDMcO5FjY5sN2BkGVg3LlfxOQ94nPOumgex2Va7LpnPX2VgSTMdY
pqZTm9IGF0+XKxA05BNBCc/4d4XVXvOeJcU1sDqIJL2pNDWJImELk0crHY3p1qbu6JglJoUZ5WL/
UMXgwxiD/5y7NONOWfE696m5HHCQpFEBEY4NOn4u+yiOrHCdq/yxihwcQEFyMipvnbnM2UGe3mSy
U0dJOLLsyp/KaiIZOzuPbVFc1hKZQm8JuNcewkFBYx2VeG3PusEZj8nIDmiD2FYmbzioeD/Io6EX
Dz3lIqqHuuXZNAl0wx5gtpyFAt2m0e7ZVJI+TceF39PjReXokyGnhlexAXOxQbEb3e8fb8KAgLJa
xmHrR/+bufNajhvZ1vQLDXYkEiaRt2VZxSKLXuYGQUkkbML7pz9f6eyZabH3kaLnajo6pJAjUUAi
c61//abH4pS4CKJsSBubGRVm4EmBm23wZnkSoMarxcFnhwr1IFR55TWNjfuhHdHw2dWNrN46eV5K
Ki1vggWQmltQj0sCB5E88UTkrjWCZCjC5vxgo/V1UpOkWOe8QwmzfhG9pXaxS416q6Ykfy6MhbBw
bLaqbimrTOhe2RJi9izpp7K0It0iOHArf1j47xBfF1rYsHW7LJpefenfscmxx3cMWEk9n3GIFdVn
so7mNRTaTRoOZMqXdAIdUa2k4w7Q+/LM2/uL4PJtGGi+haN31G6hOtGT6uoaFxxyHDLf3tVxvG9D
X2+bIJo2S4Y3ZWYACZlIrAQJMW5wchjzpOmX2rcx9a++W7HGtKznzIysDNMhKww2pkAAw6kTEHaA
DzXROD0eyhcOy1w5W1Oa+qrmFVobWbb30WITf9IGbC0k6NjtU1bipo8v+BrLsJcmqokrCF5JGR0w
oCuSPdkWjHWvdA8q0SFfktlyY+NHFxuzjlN9g0G8s+5Nl11hQxytq7D1tq1DrGur529hLk69Dv1b
9myiVYr22mXMsbIhJG0LqDkrkN41o7GTAAfa+pGbvkZLyiL06/LTUk7v9th5O3KjmK02ebqNcHjO
OveoyTQEzHjNk0Sc3IjxRmvhECVs+4yOVN9MozOdIbKp/VhWBNPN12UVEhncS04l7134BYeM0jc+
62Cl1KMmIP3FGYmxcbH6Wo9WN3Ib8nE1XbgbIq4CUnon72SBOD06Dvcmgnm37trutsmWvZ9E96ag
pHcG+TLTa2/rRd86MuJ+oVgSQDItySZusTNDxmqJnjMyj/e66P1rRgsU7EV8aPE2DkJWaRNPd3Zu
vCcDvJgEjsWcj8AYN48xx4RMt5MlGY5pofIVdXxwD2Xvez1Gd5JACa7khTPxxoK6b1TwqvMCXGuW
bIUpZ2MYJQcvcddQVRNyAwux9azyrg418KKHPxYDo70M837tF129nd3gWlPx1MU0f+Wwwj9OJ9sB
KOjUZzYgqsSvexRzczckdnWmNLixO1zzLu/FMLrOJhjT+0xb6tiG0ZvNmBP7z+W77+FV7BOs8jiR
IU0hWN5bTsMm2Uz9LoI8ce+TvEjtUfY5cdFDsGtJAj1WXuWdZmw+z6UlkyvYZ8llyAkmMxcMgF1n
zcF1RxRmRQif/8I4dT/Ch9xIuBl3HDx7CMn6yl4C7wwtOV4V7MHKY67vm8eAPI55cH4M1fLzVOKJ
hERusUSzdU5pQ+Jd/eyRYHgVMYxCA0Y2HU0E6vKur18cEnZckOhoEs4ZBlgEW0nJ+yHOoYC/WuBw
j8QJjSuo2gR9kr69ovNyH2c5Z/uA2dhTcWG8LcHElLUg1tMus0MTLuLGwwINf/rgSx/UFIZJ81ID
iQGzs/H2WHyunJFMlRz7yKqeiZZWU3XCEyrb6JA/7GWcXUNY2BTiPJCZcUyhYq4aEj0DNWwlOo+i
qbfCLzGVhF0G2QXeamfNOYUKoGxfHzIdHoRtIRDHB9IhVIowPpk8U/SSldLIKyL00q3ndVvE9scF
2PWTQJF3E7ext3KNQrdX9/Yqa/GhYM/NUsg5oRvUa0m375irpgMUgTYWtZ+zuiP6sy6966JsSbtP
eveqcDWkPbDo57JrW3L3jAfFbeYcTKv32MI9rMzqbRJgpJ9VS7rzZY9hbR5b3lFkTCZCT4ld25nv
MlLXWV2cJj9yDlmffW7I+b0eer85Ztl4MMSUXaXCIAoPEYTh6J5jzIH169i39lsAqWY/yv6UX267
RVYnfXR9HJK829rzvB2kw71svmnYkiXUDQKKCw/mXMAiT3B2ZUxDCmHgDowaZXTEK/57n6v2CVLH
W1yQ0hK5RxKhN2NcWDtMATmRSEpe9zDqWKOdsDFgM+23OvBeoTEROKQH5wmm1BPL4K43frKpnOiN
6keeKt0dndH3rifPuo6G1JB/AASs5zHZFg7hlMMUbkVO9o+d4p3RW+MhqhzSoRcayNI4N1k63Ull
nzHe/2T1M5CDa/beEuH1m8qjiRLo1DW1ALSbE5m0R9dAILekhqhJabsC6WTYmzpsVd7WGDg87ahX
TnoT90cowCp7KrKbrmrOtKmkkatdOCufs9/Pd6omPo5s8EJhKF83pdwYul8ww11QNTeuiM+Da9/3
Fnhm3GRb5uEWxY0+42owwYSccF/O3whXIEUP6o0oCZ2YDOmfSXvliO5u6tJHrzPRwetHiDz1sRlL
QjHlfNtnjI1q8SP0IcITG+bt64QI15S/cFZ9NMJj6wzOxKRY5868ydVX0Yh3Su0rZaHqmq1+Z83B
o67TUzEnZ4KHfxQkW54wrdYrMiPI14u88Txb0XUz08FVavkEw5Bs1ark4L6FJXavSUUDKiQFBO9n
Z76CoZBuFt3u/UkfR93qDbc/WdtjsWrr+X4IxLnizBvFc40SesDLPjXj3uBdvfHyaGua9pHHuqJQ
MutwoEhqQ303Z5cXWLMz27xxpsnObrlc97PcwOk7wQAo1sXCqYEN4A8ZRzd2QdcLex0AOC8Pkac/
KY7NVccMUjUCa+w7/4LP29an3kv8rZjT81CmSGqgXGO2Vi5nSG2E/jmE2GU9GRhgKp+Ro96XA59l
mmDU9Qyjoj0cqIprteD56S8OX7JnTY8E3Ftd/2OAJANFc9N4u9y/1drsIh/zWSUJv6jXxCjvcrrG
CteT3P6SS5JLjf9tjMOvEWebX43bBUN/aT/NaEEK68ad+iPz4HUgkM4N6pwk4TVxqDVHcZpSAiZr
Iwjja8DaHn0kxXu3lKSawuJeQ9FlCYjlUTPYfarbCYdgNePf6UT2kwNtLmaEGIVwh6BQX9MsH90C
lhSsJ0M4I/3d7HrjxmEVp/QfINRuu5F1h4XbYh2i0oquajt40wVbI7nHENLJ0CJULubgHmbsHuFm
+rAv1tKdSR9NccO5NEE4NuaH2qQbPfTnLGmoqASJkM3FwSYsrfusb45WHt03Kaz8wD3HVp4dm9js
rQxOpavho8sgPmrXGndTEH3KqhgCHO7bUZNvqnxSiK09tYoAksjow9XLiIlIZaWe07J+FwJIdVb0
nenCN7BG/ajYATdJ2QFyFbm7txy3urZkd5W6+aYclgcj5SqgU7kfIEndQ15hgKYtPlOF0O1WautU
xe3OZN15qSWO4wi1kmUPW7ELa5L4Hgp8pHoD98Lk9HENE+G83MmW4JwZ6zSyvGSHfXT2oyVHhLL+
qgsydha2LoLJ0x0EETKF8LUDbqujmim3v9MpOZw2uUqV2IzeKbWHtSphWleb2H0iguzssJ0T3nOb
SKL2OjowZ6wuT839op2i3fZt5sJzzuSLdXE9cPyIXmYcw1Ctl55PJ7TcJf5THGEg1ry4+bwLvew2
xr0qag6YzOfTxVxu70bfNW04gox1TTVgXRSxDbSu/F1Wl9N24lMhJMqSz3437Zzue+zuhFN9hoP9
Gs7WnRgv3AISnId4vUBqQ1y7bVDcZHItktcCR/eKdjNlG647kieJTUk56gBlcv8LOmW2iyHZUNCv
qQGPxNFvKiVyWPBJ+FTVZc8UH+QOyrVa+31ObkJAq70KYZA/EN8ZPTZRW98VBkCwWurh0DaW3kPl
kGvpNMk3oUN3X/SsaCQCDtSHdrS3TOpJDamBFpg/Qv++zoLQvXAJ+KhzPN9UVU+MH5GWpMKiESBr
yH0pEknzNrVs9akET9SNm22nuDq7aWF/8RRvsFfNHcBtHr23rooOImOLhlBYfuovplXUq/G0bWD6
PhDy5ONnn57ziODNi7Es75obzMcJ736+fHuXUQ48TRT166jIN47dMsjzPtc6vFKEnKSN9aw67KuB
Ur+EM0GXpWDqlbOJQgq/b4UbcFi9MDAv9+WMtC8ccbAytAkFMXR+cPHOZzkfpQ7qDXFs32Xq3zGs
e5GDe5Bx/D7C4O3aCsJ4kwML0sn3sFaD4KhDcN1q8iBBg+WK0DmLhLel1ZpsIyZfVfiZXT7ZZGUP
JuxsIJnAs2IMqMJxWtWCt4Uk+YophivLEapxdz+Pk78KSnPXjChqtHMb5e65Jmfekt4D+t1j6nSn
JW/2qTdCNG3HjEe5kAqbpXd56RPrCqEXbczRON1nl9N1NZOCgIwj9q6qHM/mySdB0o0f68m5MyJG
egkqXToOUTzMG3vGNJgthGEpQAn7b1723thkPQiK+zVdKkwSIF4HbuGKTvQdXie8kpGjLXJy2AvV
Bs0q1uITxWk+ENNjxbeu098HHU5b4RLuCbH+2msS2WH1vvUhQnNRUl4TU9ZMstg7hXUVQsVGqz1d
4YELF47E4yUicoCxT0i+bVxG12moXygMbx3bQuzSJHeTwFEonm9dgWAg9KZVYswphfAelU7A29dE
YASXPdk2uFLGm3AknKdoQUjKmg+ahdnnalH7IB6OtjtdBooh8ia9EWWV7yuPliXsvs6VOachSYgo
aR5FjOMvoZjMJcOH3lnWIpdfC5ccJCiaXZHuIrAKjHzfpWuJXST1U1LCnWjrXWepbUPWGJmYNTKC
wLlShMaTS04I6ZJKvY4RDq7G3L2dqBQ749wNpiVqjOxMmslXO2Y4I3zrq93PkPZa+z21IQcW6c+p
NyBy0N/FE+GzmnxQEZ2tMdz4bfdZWu25GJqdpeYHpb9piKm5uGVcWK0VQhrPJ1kmh/Wek0zZ0ftk
YrjK0+TNYxxql6uaeNxUwP3Ev9K27JucAbXbArEYeUgB1yY7f5j7x0AdCMC5CgpzP5lHSU501/kX
KoAXMSbzmjVNKm1bSDKInq7rWWXbeJTeaoo95i5Fcq2WNt/WdnhOEWkz5wO1WpaSMRKdLYgyxS0p
yIhiarVPlSZONKNz13m8FmkOHcf4P6zFnKB+PHp9skUbgq9RP8B6Ba3rCEhaWem8i6HhM2CiaLCj
7jPmYUeUqj+ipjv62n5gtLZRaXADxnGkXZ2ZhzHXpL9clT4ez9FgyLMllVgV5X6uPOLs2oBZUGNv
0g6VRGGjAEosNDeMGS6cFVgKdTlA/BQ/3JTEMNd5rivzLVSGRKzhrc/rH5YV7kUfRhsfGgG6jeZ7
F6T3lueCRfXNQwDDNh78Q4JTgi+jk05bxlBYlfQpE713YXXD1lVvbRY8N1N229rzBfEy8rbJ61PX
IZkbF7E2zQCDQSN4LdlHe6JRyhgIssTGAFpR/pki9yDq5jXv489jSy4eneP1NNov81C/FwxyVxIA
D/jbehK82jYA1H6Z35DZ9Mhv2CUjGaz7wH8FPkaOkhCelsT1HWfxUQbzXRDEawqM/YWVoXJ7x1B/
3LgmnvmIGQlkPFFvlqe0MGcgO+JSs7hc6bE6WdCe+ZVVIkuf39Fi8spTqXYj2Ws54sk4J9E+sqJT
01ZqU4CYrVrZIShpE7NWPQheOVuHoB4QdsGQYSlPhHsToTS4ILdwU+xd5eNd7mlBus4lpFUb89z6
5JJL69vSdRCi4icCtvZ2MvAVhzTeOiTZXSfxzO2rmIpFkqzWVNnXBYOHdVOTjtahBFmFvKscD9a+
gtuzb/zBXYcyefdS/Ti7PeB0KsHtzF5Hw9fOJ5PPPRUVI5i54UbHabJRQ/O1aKaTS58QY5OO8AuZ
WLn2vRfdJeTaCA+Uox22M3q81VzEr1aTPnuTi8Ybcu8mk7n3zbHEu1807Kn26zjSZ5mq+iKT9JTM
U840IroMpL51rfxSChj7TE5TQn8s3gXYRPjRDZ8XDU0CLxKC+KQ5oVKEyJAc3EDe8biuLQ0VjZHS
XZoTCEmOYCWZSSADI5Uen5743Lc3Or6duhcSn8l28P1DKqtjtDRXdT08BDjjH0TFq+XZ4ROOVZAj
ekgwsw2pUY9H35k+e2nt34pJqg0T3MelmleRNtfoRm67RD3VklvoyJ2Km50LIrYajW/t0f9srMj5
Epb3jQXXrdILgdKhYBLJPMvEDzXYNJDcyo31vQ2vsYumT5Gff60vrORuTB9bK/s+QDgM1ZtD2dAy
5B09Emqp92W3t0ZSrA+zB7E6YeqKedXltUjLXR4v6yh97pnraeLpwAPGbeZuZgx/EsGQA9nvAiKC
tc5umsGMOpPIYwGr+ohY4hQrKGGB2D7Hem2fvcuEHTJalN3XsR8/JXUcPjSCDwolVRzl3CVvKiuI
NeyRmKE1ybZ5PBSPiMGqdycOOGFkt4O9Xb0b9Ei3ifHGeSM922XUOnefMkhat7Bozb4gcB5GQZ9e
z1YXHOaldnZBXLQndCzxyXhZ/C0siBiKCXdHCtf4tE6T2JlQNFeWCjBMYyb6efSjV1IFbxovfcV+
393KriTBs+kY9BBatYUOSFJjvDQ3OaKRW+UYQcLQ8NIW3EYRgoJuHat4UVWG2Y2UvXO08yBioJn9
aKKLKg6+AskTi03wdE/0cGGfyxZqejBAYvNf2gSGKTls9aWJulMFyi2rYH9zGK4/1alv3fca4NN5
LSkskPUhHOyR4VTZXY0SIurDKwsA4gocydozUTbb2l2cq2To7upEPTRxkDyMfrWBjQxfShaIvCBK
b6a8jVcq729L3/6cJN11Kb+nPWmiAx0Ik5mOaXPHPB7JRUZcwcSMKhSE+4mbMdREPp7Qfu0UM5fI
vyvVcMVQfFVT2Cn7zRqZLUJ9T3trMzv1VydFAowOJ3nhvV2DB2vIQstXKxnmXY+Wzo0QTseyhUIT
zMuro8LrTkA59fzSX4cM2KkW1TFT0Rak5Ba/yYOHgH01RxAGZfKp0WF36V5qdhWEvaTBuxNlU1pA
x7LuyoCOgY1PJhtXHkpj7mrlDrsg6VEqi/BzBr9x55QU1hZkxzEnJncpP5HlPFTJNdmn9+kFTJrS
ItyOVtAekOzQ4U4CxHl4zHt9Ckm/QnhJyMcSJNNBLmm0jdIRPnacgUnBm70j6iF4ARmMd86iqfur
OFvrUeyG4jIHgLeWVRlUULwBNloFW7LiqVmaBCPIgKMVhZda5WhaGi++ibJlN0z2p6VrrtE97+bC
2yeoNCFG6R9askUCr1hflD1hhhJ7EXKtGmjeInioHPcDUYaZ5SMQTJCpJuk0UGehNyuWiThQHf6I
JRPADp6rpYebuo9PqntDkQ4xx6VEchFpEVaWv3Lk8uqMsN/K6XOxlNuygOIacKQzKs9Woy6Jo64p
zIz9XaXfEd/BQpf6ZlTU/z2/8KCMrjyK7LxqiE4RLYhrnqdsJGOwTZwqvoVJR0wF56JRCmS0L7c4
Nz/NXVRu8YxQb6apio0Ab9tEdnVk/I/nlHhhwh3jD5mPMK49M2+zvDVcBWPan8qCf6Sx+K164hed
xf+oxvj/0DjoYuzxP2ss9ohFCnLnf/xVZXH5J/+tsrBs+1+uLYkMC4QGIXds+b9lFmyU/1IOAFjg
256S0vdwGPm3ziJw/uUpDD5gcAicHNxL7MG/XYM8/S8V2NiAaN+lyvxnrkEXw5r/q7HwpK18Dv3L
13EFFa1/8Rv5/vqQFBEWQ/b/Kv0OfZyXjjf11Nc9PCRCgnIG8rBlGPS1sEADxGdJCYyct2MQIsd3
/PolDAZT/cF/7YNX4eValOspm8tA+xY4HxOzYBWlrXZx9KklFMp0mzsi7o5Nl4zWc2dU5d84GRol
0MwOORpa/bke0k9JPgXIDAIm1bqD8XCwAm0hnhgSJ7hnjJksh7883rv/vjl/9eX52y0LHFf6PFAX
XTdSmI9GSxOEoclzLraognGRraEB3Uy6cMZPJTxBFON2AsQ/Mp5oVuAGcbNp2yYoP/3zy1C24smJ
yxr6+OScuS7niaLrxkRZUnxrnGGId9IxbDaO8Uu168du8psNjqWVvqbpQ74QdVMZfPv9dXzwZ/KQ
RUh0OhJKJ0M6ruXD/QjTLpWU4PpoAJxi++iXHdwrv+uRrF5XuKfLpy7JsArxIRdL+OlESFI5Qkmd
wkLMf7Cl+k+XE7CObJy4EMyDBv66oid61BBLAnWs4L4W9z3ZJLg0QuK7VPmTbgvCopcRMgI4qXKC
aeNhEQIf3c6SMrsv25SJwR/u0OUO/OUlcwIlhLZ/uvawfuF+frgkMZQVjECSOMfW4Zhoy+aZQFgg
XM92In+1TIG773M/+YZT4HQTLj5doe8LhmeFKVM4XgDb4W5o+RoMYi48ardI521HvwaJ0hix63uJ
aPIP133x8vv1um3hK4pI2/Y9tqEPm4OclxbDJcZJLtUSIltlRpM893ZPXrSXt7N66Kapmn50TlRk
r3iEB/Edg7Gp+eLhd2CtpHEssPZ/fFUyYMdUHvJvRzof3z+3KirL8U2ya0VZYoMytXlPrL0l6yA5
M20P/GMPfwGKrzW79fKSl4saIPv3oY+hkSmXtNtNLnkXj7+/sJ8Zbb/cLnZl1Gr4v/G0tf6oVytg
3Q2o2EJIAPg2YBmLuQbbpxMNGTrbSdGDXJVyjpdxNSjGaa8FwnY6sxm8A6Za5fFbqahKfsxEdsu/
mwD77M7rTlUyju5l5IFUGp9CpOtXroZS+cNnBs63goACN2r7+w/0qyEm73NgOzAXMKhj7Oerjzd6
xmKQE0CQlx7w5QmK7pnEWF0RNtssGBtCVsMQt4d1r5ay+IMD1IdXRnq+zc7mSyzzsPricPr1lWE2
mIxT6KhD77d5OW/KqG6ifcqoz0CMx7ehwukkz+dWrnXvmfTd6xoo4X9Ya5Jj+69vgOTAhsCiA8z5
HByZPh5JIGhLI4W9HMJZx0X4FeV1mzQnT7TI9NdxaCUV/Y2o3SxBOJheKFaxqyumzjMeA6zKrB/r
9F24kyfWWJim6QwbxsLlZD1YETOMrcToab6OOmX5r/E0EcXQBB5Ev9UAuzp7NakzXD6jtlgWmBnx
Y9dXURdsfv+sP26beGxhsuUSyCI9VrD6+EmhCSKdSsZwF2ptsygxlhnm8uB4bcZVmtYuUAUtUT1c
/iwfcgaifd3Vudq5SaMLi+q86fjAv7+sD8vAUS7Cz4sQlGOfpXipnf5anlSek8x9iX7SdGmX7Zh8
1dXRIgIYAD+O/NsJAxY2wyi2gj2QaRH96TT5VYOKjRLSWHZvj6GmdDj1P2yB6ChGVVKz7Wwo4N3N
hPUQsXFwkn64chRQVJ207e7grPPbKgMbiWGViRXDOiwLOmP3zLpag+IdqDifCdkV0/IFcBTJxu/v
1K9mdLysVI+u7VJoOrim2R8DxlSAxKcNYdJElQWn3G4zSbhEHcP0KEyXP2LVNkx/Oth+dWm7fFMe
TmCzDStWDqrfXx8PZMbJUmPc7/pyEcHtIJbEfw7TzPLObtyOy44bUEaPQ9C79ZVqihCj1caD5NlJ
WIN/8uP7mWH5ywbsU4IgMdOYE6IX/njOouIas9HJWzQ3Qp8DEGN7i51Jag6LAdneR1MMibJamubK
4G+29nXa35u0af11TO7El9Fgov+mrdS/ka3Ira3r53a2ln6GsD4eK4dAYc6lYu1ESWf9s3qOewmB
WwRSaizUfE9/8Nyz59qlSWybXQZ7cLjPRpROISSlyYEyMnXyZZn9ZTpDqUrK9xHxB/PmLPDefr+M
fr5RH+4hbz8rPuDJstN8uAy3c4VV857vkkkmxylzoIkgQArWaTTUuEAlGCHhQCVsrzrlSZdG15xJ
UbPRU4hNmakJ/HmHc9aOfwpMsT++itwgVE6CTkl4LtvVh70g1m7PXMWvdrH0hv5YtSNeFRFKlB55
Ygxx1vK6Gd8qDFD6dUYCRr3pECpEO/jMuXpy3RLVMHKDuXrMSyil5wl7xezMyjbtH+IBfl7Lh7vI
huViFuQGypcfi9Aeb5tZdUix8awwzx3R0fF2zpsB3M1uqwzakg0riw4PbuYSMqtx/NmOrmTV1/Yn
NeOpB+X+krUZYyS5w5sj3inIr9M2Qk25dilrihgExmoP2K6qVxKhk+k4mWp4GJWo9bZOgj5bRd7g
HzGR6kA9sfsmG0ZLFbUNzMCofmTuDprnVy7fAUCOf2WnztLhJvB/muH/0C39rYjAIsDzFP/xAy/l
ZYf/S4MZUfM3VeC1u8lGzXSPtyA6+7xrau/O4eHVh2Tx0CsKyzz/P3zjANjLc7BsxRTg12/cBWVk
hsHpd11hyOTWXlvvPWQp8U6You6PbiKYKeRYIXZ/SBT80CBe3mT8EViqaBWpB/3LQv7LRwau7EKs
g/qdiRdvejT4/XzSU2PeFlN0+ouaVQTRcaoy4sM5ilH2hk2e/eFA/w/3nXLF5sM7itMg+FBAwYeN
XIzHO+Qmom53+CbaFMSeTeZv5dnReF9puN6Zk6GM+8c3XlMBe5eTSHDvPxyZdj1VYxBUwNWO3fu7
eghN+N7yTq+TFlyZIXZgo1erAt386Tz6W8NysWfGMxTLCFsIvvmvd77McCgFS213aEpw5Ilw57tg
BsjywM4YLgiLyPZFSlnuIluF+Z6Oyi/WHJYhOmIhuDn//F4oj8UnXRdL049PIW3LyhTxiI1pi0zu
lOG38JYHRp9qaVnVGzQU/whRNe7/8PQ/1k3BBdXB00PaVO+KLejXG7FARa4aWrQdgcUjcvqpCJ6a
SrZPY1XTQ2aM+vM14eQlYHXvwzr9/cf+COXwCmhhO9QFvAC0Qx9T6xOEL0geqpas+i7XPXqoGvea
TCVq46ZLtoYFLxBfMD/CWgEupnUupza7LsduGY8O+9B5wBtqXIVZDXcLc6LB3/3+Ev/+flxuj8v/
QRDw04d9qW+CvrJCuFE4qM3TJsv8YP68QOs/aI3v7GdiTJxkEwRD84dH85/uDfAWlkKK/QHU78Ob
yaxU9XpeGP04Y/1EEAuz05SXKVz7tiF1s3CLiYFO50DVS3P/ukcxfYLfLe+F8Zc+YqJWQvH3yix+
lf0QBn84vP7WCvDwLiUdV0a9C6bz4aCtYvK73TGE44DZ0neMtWByejNaSdycDFlMCfZIXxIe/IMz
2+khj3BRXDu2Wf6UJfH3jZSNRCpl+6CmbOEfLkTiBFRVlWl2kfZji7WMRrjBs0hah0KWdrKZR09M
sBrSdmQQKcN4CzMpch5+v1Q+2GFfylwqSkAQ+tDLavm4rTDpm71ag9/0fol8vM5gimzTIQ9TcH0z
BBvVhsO3sh4NuLwYwi9FRh20w3SkuMkmtaAuWLLieTS4ov5py7vcg18rDa1cHwdqjwZd0Sn9+qbH
iFNqPCTqHdWI72xjHFtPFvSM21qI6JrSwjz3XVo8W2UwVxvPQv+1ilKv2NvlaN6apGbG+/vbhfX1
r9dEvrCtLr2SzS1j8xMfVngom8nhxuAKVtUYbp2nrF1oG/VoTfyUUi9CKJ4s7NwmrFYHVw2HjKVd
l7iRpMXZr5HifRl/9r8p5PD0PXaHkd7SJoiaZhi5fYm9mkVas0ivRMXAt98LT/RWdSVxZVxepmIq
03dHVVb+FCFf9b6kODHyFUBJ/ccWhQuEz8kSNebhtqGsDB/NMoRhtxZVVCwvDhzdqdzoDMMRs21R
CId6a9KygcjvZ5g75lD3mpSUo0Tpmb8yGmbu1U6Ql55rOCBpxj+fYX7SqPPsL9869JaEXwVFHUIs
RpF6wYFsasRe486VX1Cf2BT02lUcXPr7KXUjgA+8fNo22ZNsW4HzgODjjPFgBuSi06ZqxTB/7U3L
BNguo9kujq5Po8yCHFDFzNtJ+DUMkHCwrHRaR4GWBq/kHHLFeowRI+ZrUxfOpVAmJgiyv4dlCBfe
47XInyGRbf1bvKzjy+9RqtreVWCMbpdD5nYLclrFzZ7ys2V8f3TuLe1EUuxT/FRADirfDUNMELCG
rrzL88FSwb8eLQk4dids/AZKJtY/rzapWUjoCBcknGqXTr0Hjcinh8DscIG+vLyEWGq7ah0ssc10
NC08GIunsCltPjLLKB+hCE8teImX6KG10A9KymzYW6kd9Ue77B0WXgzCw62fnFRwzwUmAdzYWE5L
T/fSwDNYD3GXLi+0Py3gHI6r6TsWoSnPCSrET9iuHGMeeka6NrckLOoL9vbvX5UzWnTvSiWz4dP7
stbli4wgbjwELbLrl6EqGkxt/DB69xkNtM95sIzVazIUYjpV9mQwAacs7kMBU4u5P3SEUcc8yz6z
Lt90iomRwOo3LNSrW3u1dW/PyQWNmXBL4NobBK7Zq50Xwnv2JSDSrkpm/CD7IsaryUeSyyUz+7tc
eeyCRb2qMiwgBDcpuoLqvpKjlWnoFsJGy5dCLKrmjT2pgLeig4nJEkaPTxO8CoIIGodGr6idA+7o
F/QnGxk966PAIR3hriw1Kqww8RqmmLBh8/J67myfVMchVGN7N3jp4BdbWKodPs2RHpbpVA/wFcIV
KMZSp5tae9awjzABZFeIbYArbx0UNN9P42ya8sVu7AF+YFeyA2F60GXYgiu5lEh0cVrkklPeJQ7w
qfSXDKpRNYymP1L48RlRRySYVm4EleTwIHK8fQHaMSVeXqoAS+huPUJjXV6kcC9/za1ZPHSdrlfa
1d1/UXdmu5Ejybb9lfsDLDhnEji4DxGMgQoNoTkzXwgpK4vzPPPrz3JJXaWMLqXQdYGLc9BAZ0mQ
xKDT6W5utm1tR40l7DbTeLWqLX1fIT2BsdWllnJJC1wZ3yxVILO/cWHZxj4Jwo7JZpvANuOdGQzy
n3SYCoYTRlia/PH6lundIH+JJlOZbtMWF9/ZW/jRquKuSJxU6VOfJxGf04zimXeFJUY+9NgIGrms
lQ1zNWkSPfmiKkFT7zF6MoZvA0uf3njRWGYuknHMe26KQctJf0DIZFpnleNoPwRdeaYkOYTyvZjM
irUzJCna0aWadhZy3SofZKJ6DB0FbVhCPuQa3UETP1RaL9KdCkAQKZ4bkS1B9aPTT3fLCji4N+qs
L7K5PdWXJFnRgqaV50FNPFev357TYlaUY1b8tGBpz6eBXP3rDcdRKsHXZqyO7kU/dxCN9cyo+u92
N4X9Y5OGsa16UCIpDLbZXNCU79QANoqNOlZ9tTFC5tDvZaPWCh2WTZHSwmr3ToOA0AVua1WTFdF3
qfTlRHfWohzSrkft7TlZQjPVEFI2u2xIIVHLCoK0SzZNpigjPHt47eGDETbI5NdBgocWIIGXV0IP
6Hr9V36W8Ss02hEKLZzu48WWVtTQtXHU9rS5ke/R2PULCEe37vgiKEOZv+5DW26VzuCo86Gz4yZ9
0l3qHLM3FX2NSixtzXmAY0Dn1E1XGy2/Shp54pmScZQ5WqTyKQOam11pZuugIP3Vs7AsnUTRACQ+
13sAaedM2KL2m6lBB0yLP6fQlmmCGNp2acRR1saIdBP1mhXLNa5qO41tTmcvUuhzc40WsunbxkZd
wJyGXVTpbdiScoHDfoQcHIzPy9LK/fqtzGGogVyu3/byNEsCakOFAk+Sl2sGrQ3hqV1ktvtt+4Wr
JwOFt01CC8yQV7NB2ctPvtZMUJnJ/WqAKs2v2Z0lF3HEKfKdEIsq9+KkptY9b4qxlftnQccmjyvr
gkQOFYJ2+Uq97nqlrsVYLQ+TCGLtX3UHS4nkuklbVAP1G3CIZq8Fo47Hrvma8M6K8eUvd5p8o1wI
o/zJ0JxlEr1wHIWxhPlMENPlIxQ9DwIQzwmSXsIra1pR1IY3M+jMrLlPlKBWLOzq07LeRrQtIjFr
jHbkrazhfrHaGq8lJerjEzcMg90tZq/lHXT0syTgazoturphgQBSVvILNulP9hDRmSTwoXq1MqZQ
X7e+1M7lvCGuka9eXBgWHluDlr6UJV6vYAMmM0zYVhygBNTBTG6gZpinqUCqh7KZKNcC/9URSJhW
3d2nCIyq7KFperlYQT9TRPItAqDAV/Vi40NVSblMUOKxYC7z2KiXfa45DWvj0Mlprpeq3JZBU3NG
3ZbAsfmRGcIeD12krrwLimEZA1kxpQ2INYO+qEe61fMmeVqKWm/o7C7MlKEo48EU+GgO4NQHGiKX
ThD70V2vQheWPSmA17l+lAWUdmIFaHr28BYWqDFW2c9VOzv9/azoOi8jnaq0EE5JRni9NvJOLsNx
ZMfyQ1eGjAl1qZDo1lZk6NSD4iRi24/7smOQ8SLFlMh/iz1gB5f8fA1CiZvMI5eI+HZsamu4aZw6
5GEiXqW5gbki/2DQ5D2f1+z7kpcINYEyEVqt3LbVLCrqLBilQcuPprtyVpiikIWYGJMMPtrbn7Bz
gt3Sb6qu5KOZeotOFDVUm/OKKDWUI22llmDfHa/Uk7oZLsrX+VxAZZfz2RXyLXoThFRRbvGx9Fwn
DoAR8nI51BD8yZRjHKlfWk/ByzdtBA/DI8IH8StniLzNJGu6FrJXQovPgbaSNkaNKOJU5BtFV+zw
kri/jB/sQWmKL25EN9kP2+V6a3x7hdHtXLutii8GfErq+nWSOmGyEgLt00AjSwUSnVYmE8o2pq/M
3IS0dfqYRKJGwzfl8YLGJapJ2SB1bVu3P5bpssyPNciBvPD6BknjsCqaVCMMG2qejH4RdSnHDkht
ZknzwoIKeeg3TGgnyu4nhKf8ky9NXlv0S6RZP3l2GkDnW9X9kE+beiJhDi8XwQgd0GnGhDryd02O
YVGXacXvwBsGGnfrSMMvbsXYpLZ63g1OmVQ3tDDXItu6giaM7sqgocmhUWUoA8DfXRya1ypt30W3
T91WXl+EgMiTDQw2+ZWRqZCIgnROc2VDn1ifX1XtQGPQfqo7pwVIYc9doVNbRChL+1DbgDem8Xsx
anVLnSOY2SOLpEz2oPkFny2qC6qskH8mvBqaVa7TYttcNBM2VONqZHrLFS9B+XgTvEbNb0s29GYX
WQyxjZKxEluWXONJTbvquEEgD3egbSuJ+smDtg7VTcdxKL9NMJ9BUmimWUgDitnSMZloqcOTHWn4
xXkECSgEtotOzUYLLh7tVflaVWhrF2vHjsfOeYRNz7yx4qBpkQeHamxeaCZmH6AbykYe2/TXTS4B
YsXrqCXzzC3orz9SAB2l4bDNF6XLaKDM5KGMA0jLkvF6NoXLIv8WAl4quE1h8vYmxaQv0xEIuEHX
nRW4bOlMFILJ5eV4krjJy76Q8TuHvtLlXq/PKBpAKenypKsZyBlpD2BZ62MPEmFQTluSWEESX74t
FxSUC3aEvqrkqk/gFzT0aZZUZKLmvM0Rzcc3nBODAVJRSh8XsA0aLlgwG3uQS/uMHpp/EieXG7Dt
hLyprFc2K3s0wr/pvgUzRKDOs8r0JSbFbYSP+Vb7pb+dY5YeOnLBc8beZs9oB8EdulU/MKZaUcnC
d5LjgD1s095ImnRvWVU0Ozu8bSqI1sBT62u902uNZ90zbKwazBpTBKnGvqpWE1W3t228gLbEGjmb
1su4vB5jlLYNVSTtltUWXtM6KBzJdnesbGJxmWV07LkLv6VjV2bs6a6Sq2hM3MoB6TVw7hCeI1lR
dCkuKIAh8wP565JHD6VLPPO2uQYVDZPEpw5UzBiiVI4YYkWP68IcxtBBRj5xB5m+9PRZyFBBc0K5
qHav4TptAfI4WJJ5lgeKWeOImEe6TDWo0yR3OgeMBhuE06oy0BK1tjTlJosVNzrANgpm7dusuJhb
7EwGGJY4M8Rxb4VRd2CiCtuFztKDVwlu3WGu0/2CiD3AhT1RBp1WUOZPbiCNr0EBh6Qo1GZP2S91
fnDwFnd1iQvPt2jUpQ4qCnmMdIsMceVrQxjMD1WQ5uMaVrC+0O/R6csdodVSK7u2dM0pPptJmtUw
zFJ8OR6mGj/jr1qQq7QID5EWKyTK3JEGo1DtWzpJkUL35U2c14uVrOJMj509OTwlZiPDuogm9HIy
ntQgmzRfAZeRPCedRjOOsZT2rtCBxhVnXbbQP7N0gzLc5lQXgqshjOV72RZhwqBPNQHeH1AHEoAm
VguIyUNJnVucWbK0MvdzyYrVeW1eiUL32CaNIL6QRzP6dtQJPgvyFkZOMsEsSlY6tRM1Ozejul2e
305cb1E2YYCMel6TBK/nFZoS5IZr9BGnytCtCOBtqBlK4dllLz0woqqwmZTt60E95H5L73X+T68x
lPb6Vk0z/fH7kewR0yNGfJk+vZ4v0mCRoeZbnPv2StjmIMPqGiMq5iK9h7X4Stqgeq6HGeQZhkTy
uW8X3anGGcZ6n1doxNE1DCzadPQEsweI8y0ckaF1nNRytQAS0iTnHSmy5Iqu7aiHpamIMj+zh8VK
cdQLJ7lkIMeS5yCFAwKXd41q4uVPoTrKw0wgOEpiFqPWhKC96qaII0Gw8depwga8MzgrqOEfrEsZ
Sxf9IKq7SespnuI1p7Ixu+OVsiKLxqu5ESMN4VS9/cDADeGSB1jhQJSWzoJRktAXQfrEAtG4QX05
tT90F7fwH8QSffIcOXWdPMSJK5iGbTN3yXOXKOqYrTo8vEDJUEBp8MvssT5jfON5lBqOpViK+VsF
F5vPOxVlZf3AN4N4ehe0+cDPGbOQiyDGaHL9LqtBAOR4TR7Z1CVLXIoKFI7JKsX0gOGAwihYSBsi
BmKjOjb5Ymidxrrs9EDuBJOqFTyqtzWMN84hPRG1g06EE6v07nlzagbAtFX8KzJk+5RVeGDW6z7U
Cx36AbYWL+F8I3R52gAJIZcvV4WK92AqGi+FV/FKGIv3r01aJp0Y9jKVcyBV6a16sEatt5rdbApk
WCRNnUo7L0zQmwwOOECed94TUQcrDZo1k7S2qrblYlQp8JqabH3osfgwJ5qcz5DqvwihSAJjYN/S
BsbkKReVLsWVRg9pBdrqNQeQi4KMiaq6HKIVCEvzIcCbzrHWrtrNnY+WfhCPSxUjlkM0VlmXdlxp
DJuTEWPdhcC2hru3PVUU1UvylD4ptroAwh/wJCOsVVocEKbIQQvnnrHGXUwOGiG3HKYAbgIrsyJ4
y0vAIXNbrdkC5a7ZqDTpsGvqoEWDta1oOYMh4kaF9tfCk+uLzeTqgYL/GRCBZTy8ybQoLMlIgwRE
yuLQvOXyyMMSOXSdLReRt8NiOAQtR4q8t3DSXnGsdGCbxzVcs2de0Bm3M7vWB4cweZ4DlpOmNUeZ
HQpbMmL7WKtGnova6RZ9t6RGnRC68JDIfwqn5DORzKtNA8ZGGuU8uoZiNLcQKpYM8PO44LnHpS6/
UACpcATAlGjIu3o9v2bU4nSw9XPGvaxgBJLv+7HEWSiIvWAyXhqRNg6A3VxnxPbipaLwH7UW3P0/
mBH/1Hmw+1FKw9/2f4G5g65aKiXuP+UW/+bvcFs1T102/x+/lQ0I7fsOhLfffbN6UK3fkMw4QgqL
VBxlqbSNL8bFKu0JrspqRGOCgamowfXeWhBk44KFIolCOuVA8qjoGN5aEKzfUHzR92ohzHQpTTr/
kdXDScFRQdhn8z/9tHbVEHjAH+ptX2/OWrPAncryci24L1R1p9BIaFQl2f2rns383Sj9jShFFsX+
Kpr9dcETZUZeSku3Vpv8ReiwU0Eq9HTyOUv8EM/V86+vcVI1/Osisjr2Tv4hQnWE8wnfMe1vxsXw
jKIDhGF5YYiZ0/QcOIAHYu3Q6PRExw2LQLEyAuuTOzzRcf11df3nq2dWTlnASBUfROauzFPIicB7
mmWl0vZjV0eBvwQ3jBsEgJEpPy/yzyqSP4sw/rrySbVWd5XYZT9qacAwdk6546joE5uAueWoI4bj
WNsHkIb4JNUYsCWrT4b7Zy3iX5eVH+fdcKcG4BGTxK8/Txv3qr/MrrpHun+LB1zQo08u8rOs4q9r
nBQ0FTXSyFmUgV8MulcZrqe6425uYFNPXl/iMUdf6Ce3I5/T30xRTdbE390OsYdwawBM/mg59GUD
PXJo1wXYZ4bxMaNt1QmW3Xk+HPrijjSOl+fNZ+KNDx7gqSTCWpQpWtSx88kc7AYBjpNe7ibc0+3G
MRxyUcuIGofaoWHTUj8Z2p9r/X8OrSZ1Gu/u13EnpRT20vmpBjlqdD0dW0ZlMHYur4wxBbtgAfw1
GrtPxvejmzypl5MQnB3SH45ffaluYzxKVri6ZtYqeGwuAjL0n87Ljy50stbg+ZY4ekoLJm0mGGNB
Hyw46rsv02dhRcNkpAalgtblXny6wKkva+ffzZ+T1QfBMi0XbP9+t4UiEj+oX4qLMrqIbuPa2dKe
4WtnHNpX1MQGb/geWGfRKrssLoZ2P+H+uPoeJAc1wnDzbDhPL3HGbR+So6k8Ded4K6xYK0P9on4q
L8ubjFDKSzeI6sAjbtx1u2349jXcp+7CqdTHrIZs8KhshtV3gO6al0ye0+47Haj4GvPJVfy1uxlu
WucCIMS6PHe6tb1r/WQz701fOQSzP20nz1jrZJh3zVm5gaNN87Vf7JtiG7Tfo4vmst3H+Vm3by7d
G4u/CFFuNd3lN8q2v6rpaYULc20Ez8kjXP+dM+zqfXgoIdOtSXZtkvr37BpsocDM5NmQJsuXytlI
wXAHJmRnJ4d+3/7DlfGly+DdHFdHKHcZSFmfXgtOb643GvEe1I1syk+Odul4agBVZgDlxH/HsPY+
mexyrv3dZNB+frkUBEZ1OgmqGfL1BT5mY37dmNoq0L5FAbz9IVi3zbeYGlDAsoLm6kgT+w72Cmep
z95w+6M3QX7/3e2n1sTiqQ2B7xgHATVNYBWMsb03uslZuwRAIzKYhdljNopDgLfzpjTDswWLQ9I8
nknqa9VWKq7TGLhPHFonhOMRsK9YCOx+RmVH1c7167i+gbTQhK4somnD2UildpsbMVrYxmNP7LGn
Qaqg4JI9KtANtE49z0ESrswxX5ktTtgNJa0sfLRnWP9ivk9C1Z9iJ9oiNtTXQz9/xY8YCyrwcJ3E
RIbGEfj7Be3GnpNkEHNR/2CZ680AT2w7v6R/31OS3MvjCIeUdh+qLSQ3Nd8DwKy3c0KFX8TmJQ6o
V2DK1l31HDrf1M/EqB+FIS/dSu9GPaFknhl1FfhBvE/qL7CMnh1FeFPcH20yAFgsdVZ1MzsXDiY7
DU+cdfiTTeyDNf1Fp//u0n0UioGsSuCrQf1MbtkDj+Mh9DmOge3F0CNLpmLX6J+t6R/smarctt9d
z2icKbZEHvh1sePWTOyNKia53DVXZXkTDTMSgZuolqz/cI8u75P7/CiAPRXLL/qk5VOoBL5llMcC
S6cCMlSW6R6EW89NqoOBdYN5XZQ3n7zQH93pye5l6PnQ6maTnBV+5bpnWdvcK120lw81KcNNqlwM
TXY0VXZqSztI4JL/6yt/EAG9iPPfDTHmEH3aVlZyRmv/oTY0T8TDoXXxOLXmQ8XXMgz69aU+HNWT
LawUeO90GTXYchbHKICnYd4ZmLyT5rx3rILIKMZuFCw7QNhPLikXxL9ZKF9eone3N1H8KOAQq/4Q
dAcSvsCwbhyXbBWM3U5VDzGrIamUq4DQ1uSjpDO+Sb++Nub1H1xcfv/dxQ3sWcg0EvJNwyEd3X2Q
VZCLEcpROVypkxus9FJAumOJwtXgnP7ZAxnmKyqoCC8uARUclmz0szr4WumU9zHbxSRZx7es1uEp
dnvN2jroXPUzdOAlSpyFpWiHQRqV/EjdKh09a/0AvXuPWEPyqNeOwiorJlbZPXZofUBVaJKWTJB/
tGIdLShBbvSF9PSzkR0rgsRoB0u/AUHp7EOxn+w9TBh72gpy/XupiYx3FgEdSOI5OMyYmGmXY34I
jC+mcdNrd+70WBl/dMZDXtyqwy7Vd4P9x9Dt7dYfWl+YW6FC49yLfKdO8kO30bbB3XLYK8M+CmFp
+ma0x4070cDMga0J8N1SyFgNzsxBZED5ZsMjS3T9Km36u0RrzvUy4baWSzVMD25V+72r76253oTa
tKaeSdXC9YfQw3/gEn8Hf0n0W6vpdv3sC0Gqw3nUrfuhLMBMzPssZA/lde8q45Bk5jbC+jNypt9V
6pK2M99CtapXre78oRTqzdw690Z3qZaNr2fWHcDDi0LPv3ck++14upGWOqKNIGpY8JAaLyR3H0HG
UF0oxnP7HdzG1iXKyVtpdVE8LQL3JJD917Ez7+ZlZs0x7nPsWBfpx5MwGAqdaKvEEeciSu+SGq4X
Kr/sRxRDqweL2Nbf2uCPONw3/TYDTjHMFE4xWIt6B5vDZidKc9mQilqVo7WHh7TrJkzplsIzU+eM
tiAfF3Rqi8txrqm60UU9VNhFhfPOtM7qODs4lXOtRg0IViqhuJy6ODFWABUp6SmRth9a/Nyn4ioZ
Bi9RDcIT4QduSVVqB51IDs0VZ8q7Ln3UJXFlUTkTIOEhVEpuKE18ryBVQybdukvl20bvZ1V7YWVi
Myd4IhrY182x88PQptu+uqC9iiIZLw1VrXFt59bFMO81EZ+NoXGTTgYSI+t2DO1nB23HknZeKrR9
lGWUnsxzHM2tGbiMQtxoXg9iPNeoDRaL5Y+i35nkK/RcBTpT+sii14Ht7K3omM/wwE3z4HT1gWr3
JtK+kgjm/Z2uoxAALuF2gIqYNq74iW7ebQgyaoHCpYsvrKyr1LbXRXwEPPjZPvnRQnMSiAGYawCw
9r1fz/7STntgWl6mNPC9EHXI4+YfeULLWUBIZS1n4WenZ+OjeODk+EyjxWLY2DX6Di1NQRhchB0v
eD7g2SIu9R7yd5tRRqWkW122JF7L/DaAdxcS8Anrtp5lQdfB6roGoUqVmwKv6CBDFt1myGmID8Dq
EEGqGK7pi4dv2zq1Uzrk79riqxBEO7/Ho7ZxA3M7qrC5Fby2HWVHYWw9EKJNPcxRbUbJfR0Ox6q4
Se1+BUJybd/l42ddmtoHmafT9swFTT1+I2HqUzQHwHYIsrNMuyvEV3YYhDD4w0wYwZnKCpv39TQf
6S9eu8SsIAIBsl/3k48LDezrVWHh3gMzzNWAIi/zJZX+zXWUhp9svu5HH/Q0llKNaDHMtPHzWfcj
NmFb6TwRQlhrvnTGjUATR/8GmXekHteNpp4DCfTTojuncLzN6chroFr31THWLgYqmEwyVB6ixheL
YYZWkKXrvjcg6n7RO6bbM0n4dZ0FO1wmVmltI3u21i2O42FawHgsthGveIsqb4HxXGKIUCibFvch
C0sduWLU5V0eop9e1pg3rYT+Pcv/kEcA04Lb1EWbdkrXaQgfeE6BZ+awcsUa0BpD+KSM3+iDWo+A
vUxzrSnzdQeRWgOspjXXaednka8lV4aG5R9uKWrLLFSmtVrE5+XjRHsTRbGt44Ye9bJ1PbrrOWm3
BX8es7sVhtsbuvrXbvcV5jjAnjuD3duYnm0W3X5p1r+OHUyZJfmbuEXI778LHRQbkWvaqpybz51E
3ZXFInaZZh1n7DqRClKZ8M3utk8e0Dut6ulrHV2b0H7DkaO01W+W3llnXXtn9OHWyQ5JSNUvhpv0
csg6G+351qwnb6oprzfNhR6kG+qZAHuxmXODXZI2Vy5OUwgFPZa+VW5pfg4US3MGzPhQRQFcBLKJ
zhGThjTc1MOyN2r8SC1sdDN8+lx7n2q1h9KDXb7Y0ACwSeJwoxYQFIFnaoQjvx4n+4O4WdJ03o8T
Klm1ctqg8U3QspRJUsSkbN4HgXuGEXZ7PKov69i91nrjdwr+d73YRba40HhwaZhd6k3tD1Z9rTYo
8MD9zsrVAs8a+P99GxmPWg7ZM+w2fQenzADr56Zrs5CH6CHkTPLVaptztH8HRyn3dIqtRPaECmXt
spcuYepNs7JzEpz3mI1zoVwpWC9VowVMfkSrhDSo7/fq/M0oyfZhdjBM2Ml300Vl91A6qz3yg12O
xEfwby2sDW5zO0FHWfJQ45JpyRNzeRsk4Kcac81Xlh1vFlS7KUzQqXE4+X+2eKgfLR4nOa8yRMfh
6kl0FmOISX8fcXp7TTczScsBBfjVpPDtzNlVoenVrXtPjyvQxQnYeHesZ3f3eVpR/yD1IU4OEcs8
BAYpAIiRCeT3otEPYr5q51IlnTln5L/6Zz3LzjN7vCP89vXltkNc6xwQebP+KitUudfNivb39QIB
Zz3Pj3N2v3SImC3SCmP+nPdYKBPmaO5qHWTEoE53A+I0OdPrZKW5+5H+//QzRNJH81d+/917bleA
k7oxs/waE9Ngjr7oZLQqzNJVmoG9IbGkQxj6Ev2Av7SF29wiQae/fnk+yiSIk/NJutRq7DQDZRoS
wtKjuS4cDGDcp9zoDxGg5GIeDvocYnjbHd0kOzQ8VsR3n13/gwy/OAlbskJF5diEto8D0VVTBQe9
Nr2gT484RByxlNu85K5G87iUycOv7/mDiEWcRCyUaelvnGbTVznWFhSLHOcoz/Uyc5IRmowoxzPz
nz1dzZWf4t3TFbINAmKB7kOmu7dYm/Er2lbm71rkHkznDnyEV5p0TkbNUTFRlUTLweQc9Otb/fuT
PZiyny8+1IXq6plm+haNohA3d0t/OVsoJ7lN+mJ3Wv1p7l2+e/++W2mniANtWOii6Tgn1vOVOmL2
5OT3gnuUI6v0yg7bdHxZJpVWAaNFnxNb7AOEphDlf32vsor6t5/gZB8oiq7pdH1xfMxTdrlmeAkG
qmpKrpzxrBnjrlN3Gtr2kdAj5WP9w+ueLIwgV9VmNGbHb92KwP6LfHfr4KHFtCMqloPK0CMI8OgJ
P6Ll/Sze/+jRnqyBbqwaEIOE608oh9fkAdviwZlJDCTk3xR8CCyVrgFCTtdL+vAMQ4PrKfwyogDs
9eQYko/WG8MLg8+KW3//VmmnLfkZiuQeEbPrV5kGzCbctIZ5iIW5SwMQXbk4NMp8UAPzs/v/+4Xj
3ygMNXqYphwq1x+15Nmh9JhjUVPTdMB6BdB5o8WmV5aPMYfhf/icT5YqHCtCU3GY4fQU7GJDeJpZ
efr4BftED5zncZxJFldfgCQLJfxHa5XmnqxVeYQIESGIQsQ+HMLFPCRUy3reYLksOoV9EBQrwa/+
w1F1Tlar3tSyrEkNXDZI/ckFo+Q9nRad3Xs+aFiZBQbaqJbWHDN4veb/NyHI/0C4pCqPiB8rPM7K
5ven4r2w4+UXXmUduvsbm4UDqgXAAEQ0mWh/lXXoxm+ubN8GHwkc0IYs86esQ9d/020QQWBTAXxB
MOSX3mQdmvsb30AZpwl631zD/I9kHXTS/7TK2hrREYg2rm/Sak/iwz7ZWqbYpc2g77BeHtS9qeX9
OYgsyI5G3RD7Q+zK6LWjidc32jQC62xDJjWVuaEoZXTMZXv0W1V/GHOt9sfYma5xePnalzENF8p4
WQzxfK/ktn6nKSCo1iXy2B2cumnbLWI5n9DaxpSOuqMu7PqiNaGsndFRh6lDRp9EstEUi95yt6KP
4cym0w3nzlTPK+JzS4tp9BVNe9ELC/jrmrQz2Rq6+oP0R2ZmZvkUOC3gfE/HlwhFfBg5CirEiCBo
ngJ6T1ddwmJDN4UR0pk42zRMrWNUaSudpqPDWHOaOFR25GwQPSYcEJGFU68wqWKKJs8DeGchTqzN
OPpOWXBkiF3srtVuKbCNtxqsAifW0k2Rxmo3ratuXKzLuC0jzEkmWi7wBpks4yYAvQIwPBFOeY2e
N/bbbjLCs3GJVWQvS4SKC1sAOw79Rq/cO71FsDnihm1hrbcmjK8PJhaKK4Xem69oQif7PKur4rKu
J8ghIb1aVxPGFfgPd+O9I3I1uTBcuncvcVDj747dZCOmL1zzSe/DhnuIpzq7E9Zc5GeIDXrcGRY1
CfNwi6g+SLDg7IscfSzOoUO0gSaZUKzUpuBebcLI9DHpCdpkjTDJUs5cWh6WaiUmNwOMCHjme2iR
sFsTgJuseMjkcohkRkcjKH5Y06YHDuasVEfFMJAAA1a6QeNIuTXbBEgPYQFO6Jm15E8LHX+w39UA
106zzmYd+Ct5OQvAEN4H46w26zE24bqPaR6b2OyYZDQmZfneaUlDlx69Eea6CAzxdRqBD21yDEbF
rdZkc7ijITR4QNQZPmXGgjPTPLgYI9AY7RqrEo72LQZZiPdMZ86MFWZBJYkukAEQ80WC4K+syv7g
WNPII+l7+8qkCSbHjJbEdhvaBSdZxQSqoQ51W3vYUcZ+MDrGHyiv6PrW0AxycrDLkmpCGQxro6zS
ZFMohn0OioScRVzb7j6jVZkzTjouN/liK7iHkKmE/j4Z7kUqHBzTsyUr/LTR8QgF7GxIHsMy3zVm
E9XrGIn3sxNXXeLxwO3fI7vtsfSwJ/GFBsT5Xq9KLVhXOjpsag4JqhncLtVgbdQolc61YsBFpJ8j
3d2ZZUm5oIsCNNkhQuhuRVdLjdXIXAebwUBcv0bojMZcz8Ou2EOEUS+MISQR4pDIUBXbpbJR0Xzg
lZoxLJi+zYM4Dx2BE2XQFLUcEKsqt7IjU9sYRiCyFUJbjsT4XSq51zrVTk21/EFpzKXaQJBkti2p
m9+Jzo09q3eMS0sUaIexYMQ4EfdA4lmqkNGGlr6mXsOJ7O3rpbKnbIsgtnqwsfT5wbHf1bcmSpsv
cZOnN06JFMsEl4BhJKhfPN/KYQo9hz9kb2vbnq4o9hV7VCuR6qmzGkwblLlB0tBKDNR3uwRgU7a6
dq5NFkkvsNxN3oF/m1to6WKwjfC1QvYf7cAfspt/0ln+kgX9P3AjfkFnfLwR3/UDlhnvN+KXX3jd
iBU0lb+50CJNYZPA0YAz/2snBrD8m7AEQEuXfVpuxX/uxIr5GxhhdnDL1AT/j5Tyz61YUcVvzFEs
InU6K4WMlf/vfzG+4Q+OtKwV0MNPvn6PLNZ+zoJA3hK6cCTJkw9nQjE5jUtto+rMyuzu+yygQ3bu
rcMEuvPWzHtjH/et44MLz3d4bZVHbdCrM6MKqm0Gce7Y6pQl+zRFWQ4CPgzR1jm0AJ27blffqepU
nNsF9h2WOoV7o2mXQ6wuOF1VZhuc1xEJvs4MPs13/hRYSF4PZDRSHoC2LOE44iQdIozGtIgyjVsz
7UOqZAXVKsf5LsZE8d9FW28j+X7kfg5h3q7kCFVzTMIikuo/hzCwNXBWqHrzVqOrcBNFk+Mv0xDv
CrPKad2OrIuqxyBr5WbqZ8nKn5/Zy6W5omVSeQF9A2L550tHOBpOTi6CW8m02EgzwUMWGMZ5aFrz
61v903x5f5f/dikmmUMfOfcIo0o/HU8CBG1wqaXc0Y3d0YxtPeX0xqMPZS/79XjqBJ7vTt7cFRgI
VMZMQ0uVdNWTEzh7mkVifK7vUrwzchZs8HFbZ6GsXYtNPeVbyIgrU/eLkKXVeKwFnAtoqUlyCIMn
HKgh9KwbhcL02J3N+VE0kTfg75VjWZBnt2Yf3U8mJuG5vacYeEjy+NAM4bGjH2nVa+rx13cjP+xf
iQx5M4ZguAhzbSHRQCdHL2eaaU/RsvROTUdlawssXWBaS0BoV8JmUIrtr6/3b7NRtx3NcU0XMKkN
W+tk8KpxstNkbow7VNskaoJp2bvKlHEKCxCETJSwUgWbWK35dIb8nLKRd2pzVCBfwPkSGpNz8h7Y
STJZbhgbd70tnaerguQQvV6fvG0vMpKfBxQAphSVAzEFXWafZCzUSi0TRZm0uz5QkephxbxHy7zs
0txez6qTcZ6mqhFAdliFjRVv2oDuoMYAJ4GxVnxJl4NOewSy7vrpPxx5A+U8jH6VU5ZDDvtkAa2I
XPsSmMc97AdSKRn2YDZt9OugohNWRQe0GdToRsFu9frXF34B7/40JHBM2RsMKlb0uhj6yRwj5ieo
sMzmvjM2S1OgiIsibErG4rpu50eARndJNs9UR9EWzpn+3ImQbtXGs3MjWIVVf0Rl367mWX0qu2qX
9tqP/2bvvHbrxrY1/SqFvqcPc7hlXlGSFRxuCNmSmXNa5P15sn6x/mi7qixVMKobG9i7cWC4StYK
THOOMeaYf4glZbBZ/n1CG8VVzTW4NC1SQdNPBusr/A5jRhOhezBidZaG1h+U2IXGMiF+T8t9q8mb
qHkwFzQyTevcW/Mhq1RHA/qeCuo7afw2jv6nSvlfCO3+MH7+QAhxxu7x82P9okzZPvG9TNHNN1QU
BlphUGMhBOtE528NA2yg3ki6zK+Vr5SPH+sUSX6D9LUhWtQ2sEBwo/itTNnYIwQGKCIWImR4csn/
pExRtyjy+1jfvlqWIKGI/BdxHeN1PF1SURWSVZdd5OCEJ4wvkzNgjaE5TE0nhvkEPwRvxMpvGlXH
Xlf8sJpydph66PYOXGqgpLGO87iJ4qOXUs7fIOpwcVap6WZbnXucfdWm725j6Ou+WkUWTAz46qGU
WH0RVpKjfIFilu7Waoo0r8Ymx2AV5U2ZZOmnIUkPeQewoAUf9sFU2661NWvuDU9EzsAwEyVUa6nU
nEKFLG7P08jiLIsxynOWqYt9eJHjT5T6Xqaf7XYpdGs2bTyC0uZ48LJCGNcki0RUZmieF/vaBEQ6
T/qDmDYXPIvm5vR1JP0rJtX0jBNU9/zL6bHpf/HH6ulxwOfvP4BxhcyYuPGa/m6OXT/C9BY+J+kj
+OPxx6n2+6e/zTcWBUwpEwVxno1C5iZrfJtuvMKRiIwIm1F4mSpT6jvtauvPKZpqMNuYi3TuKNa+
9+cU+Y3Go+YlqjS0rgzzn8w26at/w+/T7RvnAjOT17tblrw0WVMJWVjXahpEujUBq0jZfIZ7/hET
u8i+yMwNTZgBK9cpOyI0gzwaSOJhQei82dWjvEKJN9NHAyHqfYcS34Om1hpmcMX7bO4/olvRn5vZ
EA5aVd7p3XRxNLMrbQQy+N6kRKwkahpnNYXGkZKsCIrc2idJYbxNlIsgubV10YK6N6+wOZqPhTXk
D1qeq+8hLaro/YDmtidO/tRWxccoBsVgriS5PmoiH88FNtAU7VbSHmVEYZxJoqGYpH3kRq3qVPLc
u1LfZyfCWn2qomQJ6wYXA6lbWjYhKs5y4d0hEnPzZy2tolv0LyWAOVIcH2eUET7CeZT3yDQYXtMa
rVuLq24vkDCPQ1EDXagAc7pKHtXPSqZSxOhKHOKf0x2apao+r3IU+d2qx3eoIRkPBrJo9kwnA+Bl
3u0FS5LCKk6VGyjPitfr8uoXRT7uMWjFNA9l6NhGisXA3xZiPbQ+RMyNygKdaG701aEFwFn1qq2r
Vnye4wrghaROu0iLKrYh0M7qFeGC1y9jCy9Kky6gLHbzvuVm7tmA0T3N6nGMhLKWoVBcZCdU65rT
gkjuNYSWKkTSjUZJkUPGSPR8DJSurk7qoMthk4nZWWeb+N2YYppZC5HxVs8S6wpzQuFYxfV0v9RF
se9qSCUJsAaYS2VxtWJ3cbYureJEYKiPaiQD+2lQB7ThqEb2EJtobNZJchobK3WGDA/QUgeRhOY2
FmRsRdDHWyVPFNsVs9MkW0QaqCJez+ngmBflvkQNzestc3mYoVF/ipOuOWnpdGOWjWAjJIfukZWa
V0YX4TeegaCIMDMBpMGWa7T0z1oZ5edRxf/ZgN8a/qsC6t2fkl//DZso0la+/nUTZf9YPqafKb2f
qyEdlt0THlPbJ76XJ7RKcP3YlF5NaxM13foh38sTw3yj6LhSIGpM8fJtq+NXnqpJVERqnUYnlTJk
DNLg94ApGW8oQfE9RK5B1ihFrX8UMJXX9QlmTzgtybhCsDiRmIsvEy6CtIj5NVKGcaHYTtgByumj
maqEnllVVdAuddXQR4SD+xZhwnwENYbwsbvmAhSEQlzawVHF6aI4Zdk3GJgIiJnZY7JGJ5rMxnEQ
NQW+iKVnq3dRYESNeiGgKAm53J5HCukKrR5Aow1OXQ6ayPm7ZjDiytMkY59ESfl2QboOON1g6Iut
x2aRObNWXFS7RA2Q/k10gZsibw1/GpqmgUZUrCkPZWcBcKjYMjoWkVy/b4sGnn4T6ZwgqsRXOMJX
aCLlk6oFgj5aWdBqvXTdz/B4wkQpLw+6KRQ0qa0BZHibi2OJ1tOssiGCRdBEV9o817GUX9xJli6s
PqxLQ7O5vNxLAJNDtF4Q7hFXKad3K5ajL1eL9C7OW/mTEae4HNBzSx9HWaeGa+U8lhwt1mQoOqOM
1pG0juLDMrKIyPGJTcOZHu0nI23bA7L2muGlQL8bIKNFq9qDkhXgvkk6d5IW4YaNl3P+ftPwn3fY
KUlsR4zsqziAtbP3jdELdOhxHQCsJiNtheFsxDY1AbvGhtqShI/WJZugBaSRtllKTThUK53xiJSW
CUJbSIf3MhJJn6OI8YnncBNdyTOCJ/AI5A6GyGoNH6WWAs+m4DUZO4aqrsdpzrP3Ag0hp9cncHSp
lGfEy3rQLm6KOexHZK0aGPqlBo0u1SzleWpH5DJkZRNCntIu83vwke8nOVIKRA4EpDnURdFBJMpz
5atDXsp2h/Ru5ExR0iV+NE7qjU6TrwyQN5v36qLOQ8wB1kvj/DDX/6SX9rLLBNLZpNDhr8ZMBXfw
uqGV1b0u8r2pr8kJ4p88RDKYKvuDpWU/ORR7mC8WEpj8bgLbEm4g0Mr/sJAokAiOO8nIQNG01wIK
zC5AL8Ex0c3w+gRix9Cm0xHHdutaysT5fyrlZ6bai21oixLhJ4vR22cEZ/PxV3WC/3LTx3oZh8f0
l5ttSfBilfrb131LBWSFN6xOJRGdASQ+VIVO2LdMgA3PGzq/PFVaiNvGNqPseyKQNXrwNI1IEbyi
S1v4/nVnW3tDDY4LgkyxzTYtpfCr9vnftdNZ174YX79Xzq8acNrK7m06Zcop26WHdt+fQWuGyGPC
xrDNk7zf/qmezbPuGeAt/d4xwmUv3XaKjZX7TXpGudOrTmAJw8i7+KWXXc1BukfLw+332TF/LHYV
+3MIoyx2swPFcci82L34uiP5kYNwqKt7+h61bG8KVWfk54srB42bv432MlTcy4HFptOG7QHHVwfu
7YFAsxPCxVldgI9ht1u8wRcDdd8GeZC5iyf4dajvm9t4r7iSi+l4kJKRTpLb7Bq/8TW/PMfnqbYl
X3GHUHWF0wYkTm3zmJ+MsD3jrX6lB+15OSWuvlPddV+c0x3et34Z9gHOcZ4QjntzX99E1wjk3uZ7
61yfyrDdeLte6khcJ+hiTzhpgeFAEYX7YdjlKbkqQKYCVoXzdB9djxBjLp8g++4A8HsZX6v4vf28
83o38u/YgHekQHdTT/aiL7rDffWbUP96GqonhXyD2waKC/zYrne974nX0RH38KAOck9wEC0Nx6By
E3/2293qKUF3wFMm6EL9A5ayLma4ju4q+/xoeFilBJjdBvM1u3J8an5b3iT+Glg3eKnQzPaTm9k1
nDwo96Dc82By2A0OFndyUgdRtH2yz/amr3yR9vl1/iR/tj4OYc159C4usHdO7MzuYBvO5Gn7/jj7
+lW9U/3Inrw8aEIa5m4SjkfjJrpajovbuqIvuopT2a2rX2VvxWP5hHy1bNeTHU+OTM6anO4sup2n
nZWzdep3+W1zX3nt7vJF9AdH2xluyZek18lhCuQwCzQY2IMnebnPZv5Jc4sgggYwuqAi0lvj2th1
HM1y0kBxcn/Nr6t96oIVDFJXfIcY514+zO9AIrkA6TlZ0xs+o9LPHzFU35YHZTeGyBctkmOe1bfS
NSMxiLzUL7yWeSLyu6fxUNxL1+kn5g/vzG5gLAUp3pF7NRD89Cq/zU7ZUd4XR/1UH8y32QlL8KA7
Zrtkj/r5of+JDx199b+Y6ls2+wGUObPGrdG6k044tnkQEECVuCwKnD4cbcNuOIfO/fJlCFLfYFYW
u2ZHM9WDe+QMrnAHotjuvfIxuZ4dJKJswR382QOe4eT2Q+qm/mjPjuxAS8F0OJTcbscM8/NQghdu
Z59Tz/AYRU7ito7kKr7h5x6QCldhlA8HMBxlAOqAP4ONybBbBpewvtEOUJA8hEaCOEA47Lls2Xrf
a73TP6+fyvspHA6gvu9ZUV3CNFiumtBi9Oe1Mx3eCo7hCA+q2/G7IYw+JL6+Kw7qLnfAotybH+KT
vJPOcXo0GUsn/YoBuYt38t36VntreL0/7Y0Tey7xbtrHx+KwniO/99UrLVDqa5N304p20K06XQLN
kRjedKgcgBsOmAx+/2W0C+fxQ2F/ht7vzcyFxdbc3hP3g6vYT18yPo+Subu9N3KgaTvIirt8k9fv
tP18zMIpAMtwMs9tiLmjq/kTXDBbcmdv5M2pX2HIF1qMR+EQv2PEuY3zqNviLnVWB+0HTu6JGH5U
Ax7KSThURyyl3dGDMeaNB+u6cDT+lZ9Xf/BNz3wLOaEIkHJg6MkB8rhu6iK04hVe5Wh2tROulv12
3OK0fIqv9Bj7EzvmkJlX+4nHFNi1Ye2pQRyKHtYjduPIbndGodAFdeR17uyojnTIPdFBb8vPfYTa
7A4ZhJFU03usW+3R/hKTESaXqG9f3GqnuShKJLa1y3hXG4pv2zCDwWR8iN2O4Ze+7/h2zVV2AhlI
YBhnXBqcKjd6i8eijbNAIIQNX5Lsm3uM2n9Sj0n4hvzFPNp+/+M8AlklK0gTndgjPq2kMvg8AVpt
bhuWFfOCstld/c41Ha6AWzk6xjHhSVTkqgu3wnIF9xb+jT96Gj+m3I0HOq8+poT2U+VUzmijEO9E
wcSdNNwmKPZLOB5GpuHgT/42ZdG/di/uRzPQg8knNaNkkfmgT8mK2C36BQsLhs2WJHnBjT3OkOQ6
8Wk9kPxuZ+4jAlXnm4TyyEMkzRY/jvtit31hH+qMMdEpzxe/5aeEoNl6PX9Gr4PyESCTYZvO9itG
0OM2nuktuTX/hiq0y9+qfFELT9ZiSMgcJtvNzoWL3b689aRdxmAZ3G8XAjDJnRjdcAld0y3clVGZ
7fjUCcSyY9jtw8jVyQwfnYthaJ25aSRxxSd6ceXMDb9+zO74fu4rCwEn8nRPDAZ/5X5iR+Wl/NEd
qoo938ftZkwJ18V95JleyyktX3gsTuMyAT8hvxDfRrGd3PeHlrGjBqsLd8spXMHRdyXPGQ4msfPi
VzxOi2Fq+Yg6SIh6yI4ZIIpErcJAd0VvclEmtBdn0xjZXtvuGSQ8Hmbsx+QOyFQkRo2BjBIngVNj
KBu7ihS0DeXas/gcTUMOUnENJXoOR8kuXDp+u+1ytlJp8MfDEhIJeHoLo4UbxDsEext6dbjdvGq3
vjdP837hdvSctcmzp54IoqA5Jrt+324D1dUD4Wp70oa7hBUxwGAAx34XFF7n3KIqwTUsDLjK+cIq
zbY43YSogMDa13uBdwUnjfL415s8cPI5f0XygEhFA7lgZcByOqF8GAI91MOBrJy6kWeFtFLd8SBc
z2EfLozj7VgqVd42R2I385KvA1MiVcycaOY0Qac7wg61J44mewYzbxsS1ZHYFBbbSCa6iAyxhOAR
eV0AFNOl7nAaElbvre/X98kOphHykCin1GEfE4MMUr3B+FaDIbULRp5IVm4/gXfedT6wQ36TBHMo
MIu3kZqezQAlGV8IOz+MnPlg7di5D7bpMPAWQGC2QgSePJj2bkKpS4h2hDDZDZ9VwrB13GJVEYzc
UpkhvV0qthhuxR1FPp9DGIwqmXu5eNzRgCl1Y97PN+qZmMazLl3pVLrb/W44GdXJQ8pfl2+zcxeF
fKJe5FAj+bSH7SpAv9uGNMh7Fq6/JiKYwcxzmc8Sn94CP71HytWRmYDHLxN5cSYSBfOCMloMzJP2
WWf6ijdLYJJiOmdxm0chQOyS6U5s8OqHmemIRC5X0pNcMp6NyCTcjoyQny/zpIod9atD2RZGbuU2
vsV1Qs4jEJie5dYuxZxTcJMHnxvrinvla2wTv47wiy8RsbbMs83WxZG2MITvbMBMdeiw2gD5uASk
NqHCkkcS7mnrTHbkSrbsST58yZmPfc16nMp0BOrjTvbFluz8bfJUn7db3e41TrTgNhA9eb3xEI8k
NGR3ESV2c1UGLYVK4irEpzZYD6t+qq7Km+X5Em6FwkBlk1KudCGRg6keBRJvs85WaU8HViVewTzO
T/G+QEbFh5/g1vvKhyy4j/d1UCxHFJuSq8sBQO+pf06olhffClBkcCiCANLeFz5LqpBz8QUbCTlb
9BlgduLOAcqUdopW0WQX9kiVVAeNn4YrFRTFLXUOrRM7tUunoyrayi6B9Qkmv9sff7DFJ8GJWTNY
TuNtdUvj8YD85TSeL0fdyXwUAJAVQviXQu0SogPS8/UyGkmpF+0w97LOTagEq9dSsueOuGsO2jm6
02J74Afx1rhv9ful8/QjhZiX+CVs5gAjH0cLdMVhFWDjG3JCVcTT7yaCyW44RLv6nvvLQFFd+Wpk
FVId5GscKkz6a/fqTqaCUz6qT+adep0G3B7em93GnI7+IX2GyHvQr8sANLRfbk4fduzhBRjfCJ7g
4QoQkCIpM7c6FGiT5sWB4AGz8EsqxZhfR6yXSqewJwcnS/szIuRUUlrAL+zW6e1ratPH6hG6K6qZ
+TE9YvxnOKOvBLPfeJR5IZqGahuCT0531kcNjW8+9l6+RXhdY5zwQ33Hm6n5tscL8d6nhakBtmAk
m9zDeretw6yvz83iC3s/e1QvB+Ej5SkDUOiPUdi7ph3fsWci79JutwaJXzuVm32QGA+fLzzE6PPs
zv7Fe0SagqDQ2aZtMhM5R8MxPPZRbJ3R1bsNYxcfEHtxtzJ0ouxWv1aNMXPcREvHKZEDYM3F8lJ0
kRX0UQTgt4sw2MOXnrD6VUbTnlNOR/5c7tJd5yXnVfMvXxa/8yIOt1W3SDJdWH61HKHg+3Hq4hy/
noVtBbEZCjeyj6Oiv53GQJ2cIa78VLwtzoCLVb8muW1lHUUQYY3urtOELERPhsdoJ6zHfuaVLjYg
HEv0Jd7TEBvIOTw4xq7zODgKiZaTd7ZJ03D0hrJ7K7rp2VFsb4N73a/O/Zcs2OrZ7XZtSxAUUDmd
kWXelj3EdwIxSrenPcxpG7t7ch5ltMP/CUAyNzojIFGdsxCQ+Z1E3uGbyYsG8R8iEJX0VtUJh8wh
qbEYrQh2LtR30qi5XQc3nWVoUHkDJzu6KyfSOOCK3a0cRMWCUjfzTL+9Q2DYt3ZFgKjXV9EvKGa8
k/TrAKzlAtTQ2jOO7tod94ukNHv9w+ojIEVQNsm9mTcFZtiw2iCRBlv/ZQiSLQx7211mCUBQpiw4
TkhpfempGAWf/Uwv82ZyC4WLzQc4YQopP9mJ+/Sc7bYa2zS4obLNCkR1L1wMakwevpDUlltWKxyB
quLvW69ocv5F+b39/ofyG8p6igB5I50oUqk0y9WpaCyR170n6hTAys5CDsEGgAUAD8CgsppZV7Do
ZH4D8ycCotdGqkO7ikJldeOwuN7qrcsO4xg6HAkBjv4UvSQqU3u9iu6jU3TqjtZVtwMVtYN7RIfD
omLtHXpMFNXzXqNn1D8g7+zFIYLO1HuzoxOxRaI/jZqw3Penwp8OCIfwF82PLWmchoO+2yLi6Ju3
07Zs4wynd5d3F/vaIAmVQX+/2tVVf8pu++ctDUh3W34rad7knhZKdk0K6G+Mw8X+PDG5S/LBFqos
W+OPuMV5sh37BEQHLVwTe+XliWm0RbXSyVww59uicssrptsdMHbxJdfc618kCl/6R24zELQzn71W
jkiiCbeUsrKwnClROb5D58RZfHSnWWf0W9Hqb0npwnybXcIE79lqtOjm4m/VjUajgarZxvvZ3WqD
rX0nezAkCGTbjSCXBkKg+7W7fr0cFD0pClvCFE+kJ42oZOd6t+4r5YatZOZcTStrIqIP9kwlTSS/
OFkVjDSIel+/5dIJA2yDeNODcLMy0RTv4in7lKW+RtaeQhJzsBAvFY/JwTor9TNqJTNA64f10VZH
QpelQtxqbFYLXIPCyh7vCuu6OYnvspsSvrpIqZedgIBRt26RSogdp6QIa/Cgoboz3M7dxuTMzx1L
rcNyiP37jEpx3HV2QphmL+3mgmf3vtsCSLgtbVlcM2dnniOFuc0EvNpKxJH6ZyvxFK9FPTCxm33h
Qdx1tsLwwo0bd6RWYklD1NhKuoayjE4ORV2jHLdFicF8ZBONKEUcO0afi3N8PbsXYtLWcgDfQ6Qq
qGf/frbi0vsXs/UVoqfMG/wuEtM4Rc/Slbpnj5s2xFbv3Ytv11sg/qhq+Ku7FbImoXErLSW/uhau
ZrrMwwdtl95q1/WBrtrN+hkjyKv5S342fCUkx3vmHua9n1xF9I+36iG6hvN5Ox2agxQo+/VLTX8T
LQ1n9WS6nIuf7nQKw+HIApoyhqXxbqIkZhHnd+FyVVBr6Nfdwbhf9/T33H5H0vTyfc0QSY/lsWeJ
efpAciT0u+I5J+Ctnge/aSdfyx+GfXkkC1HQyuSyyB9pcra0JvSw31k3ZuzOn9kybXetj+Dowboq
dsR3ojjtczpvypV87g/GjqW3ty3ws8D6v9ib//Nd9xckh7+kQvxb7s0zyv5mb/6565+Xl1vzfOD7
1rz8BpDzBnXWFaAVkra1d75vzctvoBRALrBMBUadsiG+v2/IqPATQThZFvapX3Gzv0OZeAlygwqm
1gA/iDCB9E82ZF5lN9BS7CZyCDgy7BmBYH+1L5OhBpCCi57sTuQE7VVAo94uhLrx2M4UKfjrKv9Q
r/UYyqa6ks4GyYRSBBHMFuf58tTjiPzh0mVYEeGEeRfNWHLYzZhV7zqxLpwM/7wPKnol1+YYye97
ada/zK3wqCZG9PnrTf9XoOya5+p26J6fB2B2/wHYum0jXdvYpn89Bt06f6p/+a9f7h7z5z5JyxdI
kd8+/32LUJHemIbC6EKlHHjx71hWfMXfgJSWgJBubNYX4DrjjQyUHQCGBpIOSAP7ir+C63gJAIkK
wgO2DmQI/Z+MyFf624xpdrhh28D5wZRXY0y+rLsg/GBwqBUQL8svmXp/ETvUYnqX6eBcisqru9ip
E0rDghFHk62KOvuHO/cnu+2v5Dr+eAavwCpJNOSK1XEGiIDC2rvgRkEjwszc+bTstC53zfYmHT+W
Ov6eyBtawtO/aiT/fxZosf784VH9AaN9+5hWwy/X6XMHQhbZ/l9OaTs+E4F+jL1fv+N77NVgkDGI
Nzt1wNsbLuq32MtLqgg/SISbwX7573vhqvFmM0WFlgJdBKjSVmF8H+iq/mbjqUErgCSi8/F/hNlm
4L6oVTSMwi1Ng+K2QaIkIFavahYVIm+SVlPCglfpQ2NO33FMv+3Lo5EOyAxizWJnK8xo5GEScHRv
MWs9rFVk+mgzBglkN2/sliTUshLGp6R81OYUsU84ZWpljraclge1XPe4G/piLd6OdfFx7oovaqM6
C1zfETYwDizYtYnbXtolexozeTdb6oMJmdKGMjnAmayxksOiSmosyOjrQxZrudtnTED1En8qezMN
U2NlUaGaF3tSjE+r1D+XObKL0WaK2E4m6EIxLlyoTTdc8FlRq48pAoG1lotutkkogbrp7UShl6j2
llNUK706xDRPEH1puxQ5RmlUoJYycwZp9sW8bIJg8GjtWGvfF0350apLr5Ki/TBueLIs2i+T4UsJ
hy+H/JOodVaAXhIeAlJF72k7rbQH/9i1LE+mCshlFt9bNKcb5XpdTSACZv0RvOo5iemL9UP6hJce
LimcyQpWaOO5Um0P4kOZTM212kYmmj1YoVxms7dlY3RHI3uKLjGL9/xTV8YbqItdeECkZ3Du78qe
VWo+f5z05aHveXIpOs/2Uiaf5tXYrWbGilzuyL8FUnF9pJ/7lW35pBu8siquBWt9t87cJ1njGUEB
g7s63ozoT+di2zvZwvXk1mo5s6kpgYx8oGNKx+4yDnvEWZZ2bv3SMBGkE526GCe/mNDJk0EFR8Iq
Ohf1g0HSB/GT2Bgi02Su009Rf1lQ4CoaLx5lBMsXNd8ndYstuSEjLbmAggKFm+nT6KSSgLFafyl2
KZ6Pb9VMGXyM3XAY1ZTLvogwnetzTEF71FHyRL94y0q5UF04BQG+/LL2KIxVFvsZ1jh4mjj2d1iq
XWzMKdlvGrrMYTKnDg6GtV2p0T7rRDq0FzW4QHC3wRMGQgHQVS+H82IMIOAShmaBiSWdJga7rrED
3UjerNALy6wdFHFXlaqPazPNLjZ0ftJKe0nN3xZZd22IPP2kHa5LbDTjzJfb/OMP0etPEs1WW/2O
Imf+m9CTRIhhqoatnCa9qr30SkTkYDQQpCqa1jZqLYAVF8Jq30SgiuPfH0za8uYfjqaYOnISHBXi
xcu8Oo2SJAhJRAfSBBuox1bQGWMg1NV7FB1W0LqzhpY2hlYMyP79Tw6+pcw/HJygqmsmnilc78uD
V6UEd16TaR3n+Seyfu3qAlsTy4UAByv/24Moe8eKik0X8Sishv/3p/ASjfDtZkuiSEgn0kIgeFVW
4Fit4qMpxXhITydVLo9xgihYWzqLynIwyn9yuzeu0OsrhvVGvqCaMqiZXu3eVorYd3h2x0GEk549
sKWULA9dfjU0THmoOZsLqXWn5q3lJNr8kKkQZZpPcosdsRY7+XBB+o3m4VAdNFV9sGrBLcdDm00P
KN37o5yHStOeS4uNgidsFiukIAfcZhtwncSjalRuqsU07XU2dk2dPkIt2Alxf4ha9CFa0BZm8qxv
ahT9WHwEZ05XXpGOS1t3DieOdu40INgquXiuUGYl82OrWOhFEjVzUekQq1kFFPHUJ6Pt3mfYxdkq
KSxoRukmUdXeLlCwC4oYbBfm7g9yS/g05Yd8Me+SFdQpLuJ22plnkMeLU5sAUNLRrxv20XXxO2/2
Hy0L/l/KpBer1v8gC6TvlBqG3V+vGg6PY9ql+Y/l0+8f+1ZDAR8H0Lzp0MB930oeKqVvy1de+Uqt
NETmtKgBGP1t+QrdRlYBlYNYpcaB28Z0/3WxsK09Nka/qVJibcDWf7RY+Lo+/T2wfMMTGtsEexlQ
IiMz5rpfoiAu5lOvr2wzCf3kJFPxKZ+KAD3FYFI3GBdJKTV2KR4i2IPt6/y2FdjWiKWbOUasMJt0
NhHE6DGWETg0Cpk9UjPPkXqWqmAtyOdI6BwuBXQHfvCUvnqf67JvWTfD1NtdYh4NqQvyVrhb1fFe
yleEVYvrdWjZ+jOR2jDyq1moFi+Z2bJTF0cx38pa8nRBoNXWDORx1P4+z6rPbansYkvK3EuSYemh
yWdd6o9D1mV2aXab0icLboRC/FgxkEQWEFqGCAhLTs9ckRWKZC2mg+ayh7YArg8IZqBg89YqZmgZ
7Mw0OWq/TXqY5+HdFNNqXhClTp4MmCECJuOwQIzbzU9iyN5HyZexL4O1Mt/PiUbmvqTvUumqVTSM
4ZF60KKBXY76vlPlJy2boScp8o0krh6WuJh499ldXpryqaO821+05WqJN+RwDMzdqsDCmQvg7XQC
QDTUkrfI80PZaOfVUOa9rmvNe2NZQGeV2RQMZdd9nLLUmeTL4uZD19HMTmsUgnRNr1BD1lXwWKbs
YeOaBLLRqrTV1968XmepPY+Yo9vcw7syn/u9mql+Su1zGBGafF6itIHfIqf3er1moVSLx2IuDLee
lgkR0Ohb5vlHEegv210vwsufx6l/w44Yyjcw2WlcSYpJaFBYK/1dnPnf/725rP0KZ/4x3PzpF32L
PLL0ZuP4oQjyrW+m/LZ4k6w3ikRHDW0HKLcqiha/RR5dfANa3kQzhDaGJFFi/RZ5NIvIAw3dgpSh
6ej3/SNhkK1a+j3uGBQSJlIMHN9QYLV/BVP/uDukdjnanlPK9kJ9sexhHEGXDEi3Z7hgw1u4/KR6
+bPDaaLGnd7w2drrpSL+nCo6G8nqZhYmQ01tyvY0FANduzLy+kw2ftIDebk0/XZ5VKcWuj3cLUrG
l+E1xyvDarVCdA2B/8yzNJy0pRivxYK5uPSbSE5UYy1pJUXsW/Iqfesi/6WuxlYdvb69LI65XM7A
IJG8On45ppLZlKKLfBRlmtgKTpVpxTdVvL88ypYkXh2FVheQ+U2FQmc4vzpKFzeSPEk8xGZmd1vu
ayi5euOUYvozoZA/uaFQwOFo6UDw0Y/bXv9hN7Fr+sxUmoUdCNUcwsESVq/UWot4WBehlCaQc2gG
e8MsrK6CwetPrnQTtPvDpcpMGob9poxivipHVfSSqlabV7ddW9ZEmV5IsAzpAtr5yGSzE63sgrYb
URDF9DY7laiZQ5iCloA1OT73txd9Rr0aKml+v8IrZAtqY3xTlArxNUK/y1MajcZnsSnTn41F6c8e
EzQclPC2u6drr0r3DJt1usoig79sLDZeoaa24xB7VmYK1+VFZC9dFE5RFUluAuV084bSdgxuoA04
s14xb1K61yOgtSj6ZzI3XycKvSV69HSSKE71V+eGzdFQNehFuljd0XxoDZB3Yz/AEQK43hud26ZG
5HatfPlHFPZfD0zzCsnBTXxmW3/8MKDgH1eIkim40SJn7RvDsu7aaV7caro8iVN/+0O8vv42J/5a
54ajcW0iRGz6YSxXdOXVZfZlPVtCfoGmkM6aX8mddV1GeolN9lQ7f3+oP0z97VAq62Fo+vC8X09K
KdL7Vuqxf0S1LaDZtV6NU1v+5Hperga/XQ9N6637RjWK7tTLu7dG6CB0CfqslwFH10UaWi9TuydL
61LHaLrVWVdj9P7+wv4Qw7mwjYepEgigWL3eahEw886mLtPcqY7m67kq2tOkRolr5R3CZRW1yt8f
7yup8kV42w6oEd7g0csyjf2XF1nm40VtdQ6Yljk7vw2kZtpRKa04M3WHJf/Q45lAG7AdbksmFaji
HhEYrcp/Esz//EQYPAb6mRuH6FWxrulzuVzMjV2+Cms4Zn17igvj/1B3Jt1xI0uW/kWog3nYIhAR
DJKiqIFSKjc4qRwwA44Zjl/fH/jqdTFAnEDp9aoXmYsc5AF3c3Mbrt1rHMcc3E6hieIeEuPuhJRZ
5c/WVF+abCyP/cCjentL3h87g21LDQJKATpr69tqCyHiusjoV9cF4WGihufKBHdmQhvoJSoMwx01
ittrvopoXR8DizpYMoGSTjK12MWbm2qXRi0zOnCBrsDombkhfYxK+mqpy4Odww8AsyX8YMryG9zo
qBYTTpkpwJMRz+0BzjoGZhh0D2KH6mldNw+eHUGo7VndjsFs7I5HgcjlfnNMtIiuf2hfm6WtmKYa
9H3+2bbz+VNkhMXnXNg/qo5EktTGjXfWfPcu2fCWEE29bg4DzKuLaNpJFC6NJRpcjJ4OrYpqByW+
gHng8KsaT39CAGAw61GHp8hEeOTXz4bqG54Gm4A1wlk9y7ZexbJsXTZXbR222a1frIXIdCpgh29z
oz8luaIdEzcD56BXRdDBTHCWqsdgDU27owUf6qkXBeKsIw95hlz0EU4yaM2QPw9u/9jNrWKEe7lA
EJhYy/G9sSMJGCnJh5msD6YwvxiV5mmuOihfhoFBtiq51JF7QBDmb0LFbGeaZ4mEVjZMHo9Z8N4w
hbpOtx1m/bWx5Zi6ru2fYDSID0SCzb1oQZVGqEGdIh7Cr5Ml9pi/3z3+i4G8WXl1e1ohe72rbYxy
bEDLGoRnfTmkR7LqP27v75b588jZvAeEnSQ21/tbV1ah1UxFB5NaASVsBOHE5ABS17T4TKEjuQ+p
p+9Y4Nahvl109XneaHtd6bBogsTPWTOFc1eGkF2o5rPNYLPvZrIOpmhwHuZY/GoIwdYCQIAjERIc
KAJWd6/vnTbNIFzlpTVQdca1PFqqCkdpaQ6nEonFHSPaOkqLKhKl7oWIbeloXxlwO9p5DV1SYBYl
KNEszM5hZv+kN+DtpC8bLw6ftmSHlHwXurdV/qIo5lw1PP9BWRRdkGTREJTlAMNRaxZnT849YK/K
OU/uomOkWMCqvN45lmqs7+yxtjyy65tjOaSqqgsBDdnb9UfDIo94dkytpnHbxjcGgZRI4jAQU2b5
0akETC39IA4dfJLHuVRD35OLBJls449GVgG+0rvpviJTvty29nWfnZCOHgCEEAyK0yHVwZFcnUYs
ezNJ4UgKBiui/xbrl8YVn3SJanATzoC7ZTFeYP9jYMRCyE42dXP0GlxgqRnj8faP2bp6tkMNES+M
Mb7+1jeuTc97O9bmgbEzRxtOBNvRUdgC+U0JLVyMCOzHsCzaHSPZunoLPyTABaiEqKJfb4DdD7Hj
DBrDO6lNRmEOaI8V8oPSAR6DrCU5ltYI3r3pkZCru+x8+5Nfuztrw3BIyEBVEBDSAr5e3k1mUhKX
2wBlqX3RyQ4fNVWxT4ivoD4X5vHRymH/QQGUTqczNvcdvKNP/GfzIS+8MRCGEKcBXa8LrNPgkcna
dnzT1n11LGq7XCWSm/UGFZndTHHUa0FaQvFFVzOBBgGS8NbqvI+3d2O5BevNgGWETjiL4SNWvneh
pm7zzOC+apn19+DlsEo7cJzDrzOeZOPaOwb3/j3TF2ZZzYTqAKr3taDCiPeXme1o1FvjECUnFfR1
U06XsCkqiD60Dx4lxrzVom+3v/O9N2DdJTJgRyH2Wyc3sPTYNXLoUPxLPfkM8yAzpK6xpzDw3rJZ
xYO/xaC5SCC48jl6rQjUfy0t6PH7z0hmOAfP6BmKzU1Aw5m0Uf+KizthhX+5k+vuuPn3Z7msTqxP
YEdMtT7LfkiLEWVyLUC3krFIx9KReXejl7wkOIjqVNm5x++dx4KCcyiPUMiBrmZ1j0cttzwRt3pQ
QAV+rOsYWPJMG3zKizSAcRzOljYxdzKJrYOk8rgkExTk4AS8vr0o5DZQabOoWprjh4ioLWizfG/6
8/0NxDVoKkkjd4NXcx2RW0bktmWvBx4pwlGzKucoa9lf0tydg9uWub2UA2+as8QD6xfTSMck1Gs+
KBapDLRCDOdpVhn6qn69mMnDTAnK0qAqJW56HRx/4+3baOhjM5c6wJN5Po159jMewIEkdkcBTA7R
L7uxxb9Ss6BMS71ZX92G2Q7nbrAg+6vTFtB1TQqqeynjGhl/u72JG3EH+KPluKBOIYZc26I+1wBT
rEEPJmR/T2NYDUcEDggpNVf6ciymYIbB6TkrKxFEEMb5tpD6oYsXXe3/x5+ydqmKqL2iq/QAviEm
bxAURYuugpKhU4GYK+UUdFHEmA7FgN9cAoVAFFN10Bq0zm7/kq376QAtBO+ET4BZ5/qqDDxljltm
WuBMenrnIgI86R9nONRosqEiN0Tl3rXZ8kA87AstJ1TJWNr1ikqkdaKjaAb5gqUes9TWjws1UaCK
+EuYKcnx1z8Q/hRrIehZyMiXDXhjz67MJi0Jceq9TJILfELhscjD/lD05ScLBisSimRPEnTrASOG
phhKU9Z6V/5DVjkrqV8tDwkwMKVSYJDQ4+FcGWbziebE4NMoUM92DQjg9tdubq7tLK+LSqi2AEHf
fm0dG71piZS5IqF7hwoE2rEYtTLoYwTFOMy9O7XlmLyFPkyFRJk4beVpEcNIzVFhdw0wPkej6K1T
YpXxSXOw7dufZmyYKgkDEQFT+FRrFjL6t99mhKo+WmXCnWkVdAK7+tKpSuIbTeIFRQ0UQtEWcvfy
Amu590EK1XtsdPdFdYVCVKRWsBmO7icblUj0CFTHjxFgO8yWOBnzlN6NOnKdal7ZwWAkL2oYGXeq
FWsvujLHD4noMuAeEaJwqkvbFlCa38LfeNe1FIsUKcdLksbOBc3g5sEaXWbkHFq7kaH1p9u7sLHh
C32QTbIClay+TtOQdgV9N2Fa8VhkgS309hNVjuoY19G8c3O0zQ3/n7XWz2iWFKqIYp0kBH7Fx8JD
+BI+s5mKpQ3VSjo1gTe3HUMlCmQuoQE9Ba3kU5pm+YUqIkrftdGf805AVtkM5UMt457fOdg7W7Jh
82wJiHxYTgiZXpGcb254mOtNJkDIBCN2eu/m89cma7JvHc0z/PuMFMXtI9hcDwA0PUYGBODMu7ZD
x4mUbFwCOK8fwk+FOnZ3behZp6YvjJNZj9nOOWwe+cL1R9mDr1SXf//m+5SodL3Ohj60bbToQypz
AQLPc45DK6edO/bqfK9DffpQcIIvJVHSL2uJrN6uZaajki5llgLFjW9zHObIpsyG8nmyhhFsdxYn
z9nkOM9ep34es4nhuCxL7oxQ8Z4SZHR+ExoC67X+d9q3GthQGIj9ojVt8xCj6oKZdHFr3AuBRija
qjGVMdEdvUxtAmXyOph+HW3q/bmY6NKEoRitA2iMQfc7pZyBUdXC+aZ2kz4f6ji07kOlnpjjVQoX
gtC5HZ8nL2nuvbwskLYZjP5L7VAt8amYOk8RMbl5KuccDqZcz5mXAobyh5UbE8w9lqENwWhVeX3W
nLJE7tzRezhJPa13fUtGTBJbTtb9AAGX/aMNVU9voo/EuTYT77sSG+53d+zGz1aq909OacvfCr1A
aQc31sDV1gNQcZVO/16Q9eQnb7SaHocpWuOQKGn3+5jW9RdVWtpprHX+t1bLzSdROuKHJxPtc9cT
6/njHB6pB80qaFoIDw+dbaCRVERx+1dkQQznU68PVXQzzUWfluQDOVJIcndsf8slkBstqGjXcN63
ZoghnL5uKTXSkbnLShtexT45Gj1wNNfOSn+gO72z5pb9o7LFdYPCGB601QseLbMxEANCCVXMUBpi
ub7RxnIRQW537H9zKYNKh00sSli1ioasGrywPnQU3XpcSSlUZhJLUNbzzOHc9iIbJQbmivBZr7IR
Kt93fdX0WC37XgyMmHmZExheZz2oBerxIvIe28rpP3ZFUR6E6tYnT0YaNIzSg2czse4lAeIhSvLx
WOcGcq2z1Z1DvffOt3/h1lkzTrIMeyxVkDUmdXbbSVflpAZhVFSBzBpIN0i2DlXXob4VZuPjkDo7
4ehGRU5fYCMqjpy4gpbM9a6MvalPztBqMHdmtLtnfM8xN2UTxOUg/izy1K5AQ6bZi+VGfeybxRS9
DKk7fZOyCL+MdW7BHZX11bM2dVq58+tWA1lLZxKtBEqFRHbEVnSWr39doXddLTRm+bM56SMUvKcu
8yutmaBiMCb3oR817beMbN48FLoBLgIZi/QpNow69ynzJb+VsWj+ASEFwjWxRexHrak+zRMDoWRi
7Y+Y0bJPYo4T4YcEKj9rpXVeJpGYf/WGBKV6+4A3HjKd/iMgWDAkVPFXzt5ycUFlMVFjUxzn5CTy
91b0UK+4anLyWkv/dXsCcLhgFel3woy4qqnxDGmhLGaOtlXNI/JZiNFHKqyjqF08Z5kDWXTJtb79
jRs3muopDV19QVWDbbw+sWZ2h7p0OrKNOomo11bQIwE2uXS9We8stVG0JYmizAE5LyE4jbrrtRyn
roY54QOBxORBJCMGGlyeDmfsNN9Q9DBwqpZZ4nEm0yzch2lUy5NSy/R39NOnncPdKDO9ZnQkdSbZ
7jpKSdvRa0IrJ1AsvRofw9DAUMTzvUhKJonVsXwYXCTe7XhkzNhKu53l3+NCuCqmCqicTHsBC+nX
mzE6qaV3MQVco7GdvwqtT77MJjKebThmZ6+wDMToGcmIs6J5cd2s/yJmQcuqE2xVbI++6MoJETmb
LKZV5Y7z3bJ8ru8r3AY4w9oU50VfLwXyHihFrZ2FCitgM511BbRzHqVy5wHbKjyAiNMWpSpSbUQn
rvfCKxp0rCQ1lQku94B+me5nYq7PiQqqPotNToA6ku90zBZQCilrzQyoRu4JmC/3eRXcAdRZAGPU
W0AfrI5EtxD7M2khBNFyw5Mx1/1kHPS72zduw/CQWqJhBZ8pcj4LMvBtCGk7qAK3+agHVm5rnyqp
wxcUSajwhm46WS5M6Jk6NJfSRKCxr8d85wnfWl6jYeARiuiuvm4a0ymK80GiszwPVOXCeZpRuq5g
eAqL7GQOOZRyzuAc0rz+KmJHeb798Vtmv1SWSM0MundAyq6/Ps4RgEJ5TA8SpGH8vM7th14dIABx
teLUDa68W7oClCMnGPdyVPQsJ80PfUhqmY52fKxEngVGYn12xSh2tmYxs/X5L3oNiybWQii7csDo
bc1mFRl6IB0xQNWsa88N4cnFaGkrZUa+zPjMexWCrUUXmSWgSR44vrVTnHodKBRyUvhDBuKa7Mno
y/mUOEZyl/ez8yC7vabe4mbXn0mYi88jPwMWv3LDqYku6yRY0RsND+ReyXjQMho2Fk39GDuxsbQX
mcAzYpDUUhlQS/Gmr5nX/JGjioaCtGh2Nn7D3TDJuMi6AS50qHpdG0VelHZf1UIPjClpviiOzWjP
IF5a0dhnFNj2ZmQ33jzSYaT3bPJiSsarogxk4gk02SUcTZrFdJqwyJF6YknbQ1Jix96XP2u92eB1
KcsAaQfrv3z6m4TR4r7lkYekOO3j7iGxBD2TuINcAjnSQA5ojFZjayFXirpBX8zdRcT2nn7YlokR
kYHbZIOBXqze+CSy2rZU+Q2zV9bc+yr31dl5KVWP6WQtVQ4irX7e/u7NJUEqLbgULtS67pVqSTVN
5oSTm+PuqdRGKC7DBmRJ5FYBoBbJzOfo7aUnm94Fz7IARTUmYNcgoKoxkybTQgwpM8JLnWfimE2o
HtahRBS7TmCuGSoY3WwTQZKwS93TDJDOj7qyCRCo9Y4qo0xM2Dn1QXE4oNubsmXmvPY4Pl5+QOjm
tS10+czERBEbgSk10CBeXtw5aJBASzBYRzOdvL2bvvyBa+MDtLZM5y547zU+CVNozTnTX0/BvSBs
CudTqmWn0K0EDL/i78TOpvsMLd6PIqvaS1jgEMTglh/KyRp9D5pHosPxcnsbtq4fLQZHo88G/Hwd
clpi7EuSYuCYgBZnpD/OYOfgZneMcmfDt6yQ+A6QqQMuBjz49YZHXpskCVi9oFYi59FhCJYa7+yc
O3Mqgrqz1IfISPYwP1uLguShV7Ngs5jGvl40BaKMem4HabZZwqs3Ree5ayCk0jToXt3qKxClr7++
oeDeHFw5kp8wEFyvOGlDnpZNCu1P5MByxSzJoW/ryEcbYU+dcgMPSMRCWw/dKVoidL2v10qMOLK0
ZjSoa6nG73Y0JHeW6j30aQTxC9QZTBp5yTEm5WRCM4fykOLxY1lK9eRaPRzGaT6D0VbgGSewRd5S
ywH9UpuWVbzjercCHQJKEPiQOiALsD6HqI0yFISNwFUk7Kh19EfZa809yr/1IRyy7L63ZoY3q1g7
Ao7Td1Zf9mF99QDLeszbL2/tug5dVmbZR1VkEktKBpU7fG7fqsPnqW8FitC6+kEt0q82WpL/we2C
GwPaANq2qKIs5vnmwYlHil1WmLNwbFEUUd3owZkUiOOE1v0nS7kmT5thMB7grOzOrIwoDmssvQ1L
mNPUofDzWIejqC66420Tf+09vttPj+IuX8T869qzx0wZa/pEXbEy0vZJE30POL2FeVHRfsZuWX+Y
Yi+9r6f6TzpqCxuWBXfZ7E3nfNbBFfZHtVLUs9ci3ayXBjME+F0tb1TfJp0HH5SPDxHPxTmyC9Wv
4nA8KAqjpre/Yss1QFxCvsk0ALPTq8hLonw/R+lgLn336RQ3BfDZ0qzva6duDn3ECOA4NdpedrUR
ggBSXUBSVAgXxNy1RRiK7LOyHdm6ukfMDs/lFyGYEZTGodqioRoYufmtL2wGnKsuf0AVStu5DRsu
H+dkIWAGRhcSipXXiOl2hZmDpQhlbAEkFeKjcJ0fyVQkO6PLq0nx1xKUScccR0gjbGnzXX8tlV0E
WkLdDLRoAHvb0aQX1vRPVo7uyc6q7uz0E5R2hSTzthXlMCEAvHMvtgodpPYUU6iHoWu4NlaLUcNe
DTlnhjmyC0Ac4+CElesP1jjeYX1MOzp1crIROX2sOsr3aMrDoFZ44X2RRMbpttVt/5zF5lwE0RfY
5PWWVIWMlSQjZ46rURyMzmG6Q6sUf9Q7KyiJA3xrGOaTQcR2HKm5XnIDQguBwh3acKq6c0IbURAY
A5UHmTeE37P6NehEh0oHs0CQpW7/MGs4qFlWKEEoQ3NMK20HnLVleoBQllYUowGv4lJv/WEV55YV
RQXPMZ1T39UVBIdij5SSGsDORm8uRZtt6bahfbqOs9vIkeWoww7RqCFOxIpxvdYg/KlW9kxsca0r
d/g6IvjvpZZNfuPlyzGX9Ie4UGnlxb6KmPhRb8c62LGcxSG9W2apyLyCXtD7vF7GcUOndUdCNVnK
7g+bQtABxE/mt0ACLyhR4SU1rbyokVGeXQNCBE+h1Jz0oC3bLofyuWcaeec3LVn4u9+E3Tg01amE
r2eH4qlp62l54Bj3hvJ1QQ7GhqBkoDf1SbeL5s8klJAWzOWMaomoLnHTxud07PTj7V+yZcjU8xeN
cKyLtON6cyzJvFdTLdcqFSM9uTr9QEYN+2kJSqSKM2svnF8c9bsvJ21H5obanGmsFhSGFVr1xHCR
UJ9NA/56q5x+j5TROvcydek7FHPu11YGDXWU1h/GJvZOydRm3+JmjHeu1ebHM5kDYOS1HbHy6CKp
rHyuWgxw7hOYL+z53OY1HNCtU52s2OnznXPfeDuZPaLxsQwQLJn09W6LtLPyrq5JYptY9cvRRnhF
zNlBqaofVAcRLoyHemfNrQv9CsDWqAhiTsu/f3PLFDlUoq0GI1CNCFbkvISytraaA0pje6/067u0
PlzGnPDQ3FZKoau1HHOORkVDIiyiCnxUmTqiJdxOR/xX4w9l1AZ2RY3ayzqIaCXxat4XcPRmoXJq
FJUh+3aMjnqGJpzVCXEpy7p4dE0GIF3aQ6esLpWApjw8zaZe3jEcL309Go2FQAR+VKuID1DdoGOj
OPXHnFHKE+ROOlgVZ6/IthEYm7Q3mL5euqTvcrLZdMu0h3ADwGORBDql5kCPY0QPKDAFIu8oM2ex
vDT93O14sy2TJRZnFBWGNpBhKwtibMlzGzM2AZY67bkXVfsc2Url93oakp2o6n9wRaCPcFRI4ZZm
8Gq9bLCdRDdr/EPrQBeTTLavVxH4ThFqfpUY9t1tf7S1s2/XW11JQ6izFQOnZvyon/xuaIxjo8SP
gHG6S2uOqEI0Rkw3TjZPtxdeMqm16S61NP5yGENaZ7yxldImQ9UwAB+c/eNapXufSiJad5bjC+3a
7EOBNR2S2olOYwpd1+3ltzrFDEBTtofgD0z0GpesNI1SZGQOwZz2nq+GVfIjJAy/h75xusSlCzNQ
q3d3xWSGp9Hs9LuaaYo/EgnszCmhLO4jjUJ/6xxGGMaehiQrd05m8xcuU7bkShT92aZrR5JqKTYv
a52SByhCeyj/MqaaRMmx2nO9AOCFgwRWKFP0M/pJP7kdvQeGq9XHVrfhoJUOzLm1MJ7UyIZwmkD7
y84ebr2qaKWxfTwwwABXb4vWKrXmsCrNFQU+3mnOzWNV6H8lsyFPYyPmAPCH+z2PMvtkKJSBbcfO
P6qICe68qlvGxMCnR+cfXhYA9ddbZWWd1k0Wk2GmRtoORSEU/0pmXtw5jO7t3kbpYDB/zESQp0RO
dA9vb8Tyx69t+e3yq8CqiK1GRh4gumlqzZeQKgWDLRQxEZxVX24v9Qo2fLcWXZDFN6iwrK77DUOq
elZcAczKIvhwdVkc+1Fl4Nq0qkvP9MpniIfaR13MJXFOKs+RWsYX4fLqTWVofSab+avQ0y9IA5v3
YDXRR9Em5zfiQuC6pYL4l+NJZK1tIPOpHR6KRbJUH7PuMe5n7Yda5tpRK9ucINIhmLCy6jx5A6gd
PSofQ7qjJ8gSIFQvC+PRohV9b/V6fepzvT9CCTYebm/Ha3ttvR0uVWoG/cF9vAO+shdmqfVgJXms
+k9xzLAvg3sOEOAoPEAKADez6J17vZD1h3SYxcmNxfgwJ519SAxz/lg5KfpUDkBGo3ZQFBI9qmij
rX+MelGeDTstueap/HuGBOdoDc5eY2XLdBgCgTKLuAjQ8SpYphY1anrhakEX8tPhxGvO4K2zMy2P
ZudpWfzFu62id8yMNDBHhqRXl8RMBrcf6KLJIstO9HgSX0n74klQyfedqS8Dybzuv/Qt//eEE0tS
g4dAi5EPdNaDGVAVFJrZ06VBRRpFh8Eqvo2j84cGXGwnRdzaSWAXy5kiwvguh9cKhwRKYaUGrrEL
mPX70Bv058wx9mKCzZXoc9MJBWwGcOt6Ixl2qZnTxTGPXS4uelFWRya5wqMOi+COfW8uBfkxnQkq
tfi266XmmnIdQDrOzKyA39l1fnJaQqAkduudTGHDPJjRocfKNASjYfbquSmkRZUzpA3StFF36SIj
Olsa7GhAVJm9zmioSmW31bXxfQhwMg668AEytrPaSs9sI7cUHmKVo+sdBZSToLGsyTdzb6+0u1UN
pLlDBw/MCkw57spztpCMeKGkkzJ4DTqLNqDKBOzIUY1V+4OSGM1xYh78pCjN+HsalzWi5wtXgRtD
f6vx5iJcTBHYi4AzQhUS8Gpbp7lWIMQaIvVzpac60Gij+lvoHdWJPCwh3qsgOG/F77ed3lZkAB6G
1hztT9N7V5vRhJ78C2nB1FF1lzBz4QuljR6bvInuh1AQHcNH7Tttnp7qTMqzPanZo5kX1SEUKSqO
Y9oFTTEaH9qhRDDFs6tvt3/iYpcrX2NTx+IaAuoi81we7DdJEJUsbRm0BVYugVCbztTcp7Ea/vqV
f7PKu4voDkk6qhW3o69i5T6OEbE24Re4y2Jlb7hkI8LAbmg4L0wWWOwq1MlHqm0d+TyQB3R4Iicb
zm3dIwLANNoxsfXwE/Fs+tkrDXEBj1vsXM6Ne0I1hb4z4IcFZ7CyXbWX2LWEBGFqmoTPTdL72ez+
VMamPd8+uc2VCMvhjKLfBqfU9clpnQGGZEHxxFVUfakMZzw3PaqeyE+P/wqbfokm7OP/Z8zkwGLf
7Oc7wuZDU/3RJX+8Jfx6/T/+m4fc+68FxEIVEzAbz6FNoPjfUsUoFdNp5xBp9JLIL9v+b2Z8+7+W
MWEgX7zdvAAL6+C/6Zl1KJ2XQUD8AJUt5th+hVpwfWep9cPyDCYeYCrVu3Wqq+a1NyllgrSJKGHh
aCX6hno7BG/24/lfPuAtr86Kv9BhyIRZO5CebIFNl3ldygXEZEAHY0YURLT+s6236jfAWwrCk2bd
fA6nqn/R02F86K1KULPpoPfx4WtWgMfS+EKJfXbU7zF+BeGQcmCmitwU/Kqt58jelXbxNc5kXjxk
lj2h10LY+OSNQwy/YZkz2EKmlFZHQx9InXh1lR9FqGlfxjxJv9Hem/qzHJ0a+Zai876g+e6ovhkx
VB/mZfpQZ1qmHMw2cz+6veH96gwXGwPWYum6L3M/7+IzGWYlJPBaeoCX8NCU3pMzu1/M8iWysLf/
S3m5cQRrX7ZeaHEBb5zzHGfZQm2RHuqo/y5F9QTLiW8bcBuNxpEGvO9O030HMvn2sqsAg+9C2wF2
I6gwAcfSkLteNkqSfjCWef9WgpsZKm88RmmO3FPohIDIoKfRrW6XSmvxV29eotdVaaov7TNADTT0
r1etCQRDb5xQqjF6YI/ekByz3CkPoyz05zor2tJvHZvJRYAOAeTHpDPSFEGOFe9MCZtLMHP1UxbF
C64+aGdeBXXNiNYWjNdHBdTPnV1ZyAz2sfWB2E4nDiGzR7+1UoeSgSrTe3KjaJwCE9a5D3WSWsld
NORecVK7Xn2kzQ6DkxE28ntSjeFns856iMYrT96LRtOQZMqiKvRNRSrybKa9FKe6sVEVS2fJi88/
/2DpUGM6cWg/T4oxoG9opHbna7Vj/Vy8DVLRhaYNTIGZtjw2VSo/iwgu8QPDh4ArHUuiDVpZLfJn
Q65OR89q09+h/KGieNtkVo/Rq0YIlVvm0phpBM65HO4bS6WeH80QsiFjK9xe+K5df5OhIn+KCSah
20utB7Ne1yJkI5VcREjePbFFJ1o7ShMF1lQNFUivc+2D2/bdo6GI5Dnt1I7mJ8NtLfXtJyVTBCOP
dfPJSqv5rhmqEi2uUekfLSOu7qXaIOBrpLCbZhAI7JQbVjXJ119K8AcQEjNimnhVbnCdbMpk1aJt
VirjuUi9bDi0swKFkFDF59wUY3X89c2hUkYLjjY6wfO6f9LHjahfB5Vr7thnK3fcv0MSn+F3KRoU
i4tUmWqfrCi/KyRQED826ZUejLLVfutyA3rnQQnlBZBLVvhjmWWWP1rF8JIwEYSyZ0JWuhPGrB6z
ZY/QeWHmChWaBSa4SixmOXRpaHKaXI7PcKmjh2RYJZf99sa882mQulDnByBH7kJvcmWg1PozWKNc
vAsjQh8ZKmLwSuow7s7dc663kc9UVrfjvtfd6uXbuBN0sRxyQpeG1epWRA64976AN0qVmu3P4NRQ
Y6fJUKE+04sfJqyLs09tMjJ8x5xyQlWpdrwptpF+vf39G9vMcCB9a0IQ8D2LmsXbC2rKgV4sKAnf
iKrhMPUFolHJnJxur7IeYHn9YmhbluY4QD1M7HqZwsqplltC8bMZIt2clvwxy8aeUMUIHQQpI9P8
fRgh4Q91AUdu5k7oomZF/KeAQeqpyl06ir0LeiNyYn2nkL25BURuoHGZIwQ7dP3bZNVnRmx0WFoe
d4HVq8qFECf69VUolsMGySghLWkivauNFnAKV7XXKH6Uat2zU41o+grd+H57o1fdgGWfud06t4Zq
Gt2OVZbjuJRO54l91sDxnhS7zc51pxV3YW3MT5OdRXeG2euHuXDCy+2VVzHJ68pLgEtpiswDX3/9
fTQ6BuYlMCQzbRngTmiFJnDS2Mqn1JToendT9YHSlvKbI0ekMUcRpZ9u/4I1DvT1JwDAg3QWENTS
9b/+CW1Uq73pLo/NmCxDhGUegI97VatIPyv9mN+JpovObW8MFxPKxIcs1fq7TLMZPMkpDGr5yMsa
yfDADAYosds/b7lJq+CBG8YBUfKFpsVcmVmvVUlfJm4ExrTRPma23X+KWsKIQ+7Nw6Oba6LZuXVb
xsA7uDg2Qrd3z8xUTolRGlp0wM8Wfl208wNj6dXPEmjyAURDGyT0dT7I1pW/3f7WDa8Kpn1BPzMC
v/Rvr0/Ci3q1sACKHRiBJBRrDAxSjEPgRSacfFlrh0fR1uGOL9tYFQOkVQxVJV51DcCZ9KgZciZQ
D7VaJL461tGPcWCU5dgYI70xS0toWk/DXJxvf6253KrV0YIzWbgbCFOXDPD6c5uJUkxv1xEcWHQ6
g1ThJtzZdlnfR2UVIqdrq0I5dkRg94AljeEeSgDlH9lJBThOQQ/4rh5U9Z9ED9PorsgiVztEGcOy
h96KUhEksH/9TApj1u88xkxD34oGgTRvbtb5kVRsHk9a7rpf3chEkaSdCHruqNla8tJSNl+YAee2
PLSG3VQPbSYRhJZVUtzh8T0Z1HDnvejuBFOurujOkxvnzExqIeUwvwfT0Pud0zMcxXBQLKgy07D1
5dRb07Evxnan2LwujC1XmEQYKkfuMWiP9XSl4Sl5b6kzVxhGwocwGsdjqi36KEZTxed+4d1I6foF
yZCPj4plVg8es5hPnpeadzKrq4srQTKlseE91Z2qfxwMxt93LvLGe4H7pmNmvw6prj251CEfA70K
G4ta2n+luDMKq/WwUyPc8KdUjBfwEtuBfNMqMDG9ZpKcPoFXLEg1CjcuAn20I1r7HSTGLjzHj3CG
Gnbgdu50SGiB7ATUm99J2xzUCVMM4D2urbobsz6REq0dO1W03zRdotXj6dFOCXArbF8Au9xZkB4A
w1YfSgJXqOTNlBMEcjZmPla+pvYWOHSzOEkLyjOUhoR3qSjlw2nYJCe3npJnvZ29i0gyPfML2ZTf
4gqPnaooAsEiYka+TPM9PON7f8olZ1iHTi7EzkRN1xsiPTVLuozHFS5A3ojSiI8MQ6ffRTVGT7P0
tAuiO9+nTrV33tY1lo9rQR2Wmt5SIQJ/vZ7ALtXG86q4Vfwyra27XI+sj+XgoT8tI+vOmyG0dJLB
/sdWSlCeUdTep2o6PjVVXwXwjtR7tdT3lsHPoUfDK7aE568/901WJzUZ6mpREzQqVgOkY2wPhdT7
nXu2Rp2/fjUUe7gENh165VXIBFWVGJ0RjfMp1rujkY1tUDdyQuepHvRzoZXz80jC/2PW1BCB6nRM
/UgUMmgTVIpOuWqUR3CaXnFoU6tABjqNf+oOgwBlnZh+X5juzpVd3Pz1M8B4/GvqCfUd4LvVqzdC
DcIUOOWBcax+mumi+5CrSndIrCnrdjbn/Vv3SsK3JHPL3OKaXR9oY6Vokr2Zw9T92M9NnjC9Z7zU
UrVfkqogrACq9vP2Q7dph4yVgNOkkA3GZR1hFZTdGpjL/dKLX/4PdWe2WzeSpetXSfR1M8F5ALoa
OCT3oMkaLcm+IWRZ5jwFpyCfvj8qsyutLZX3yYs+OA0UkLBVFrm5gxFr/esfHDMi3z6y2J31XMV7
bs6XZKOUGMPDeHbzgGiRClMCd0yCXKaen1r2MT/Qjx45HTRgJ/ACb8fByVsZtRwmuilfoofdxq0E
hFKaSdTEr8s/UzH+5Sj0owWJuQMIvg4OxKZ8UF2jwAUX8HjoeqUYN8MkZ4x2MtlSbXhq4uX7WleM
HKWT6k37OI2sKsCtgMFbUri9CFChyiJkJpnuHHtJ5KNH3lAXFDbSsEuvrbx02y9lSWq0hbfk/tff
3Qeb16vClUYH46d3HhUlDlNOPnDvzqhN12OWZfvanT2/LkaxQ0JVXOgRQo4Ys7q/6Vq5vsdroA4+
FUDmPLiDHT7TFgEq4QHMuEanBjol2H2flejhVGVMleveK7pzQUyf9aIa03InRy07Jjb8oAN9HSoD
ywJekqx4sJnMVh7JZtS4CbNK76YWj/Ea5YwvpPUZm9NuPy4urYJqEG6/KONjU6A08HNtzj63U0d0
toUB2z5qEvVIzfP+oH+lRAORrYbSFEBvT5UUS6bCjmN8E2Jt+TIQs2Vvu1rXLtJR6Zbd1Hgi3si0
HU8iBrnpCdaIWvP514vjgw2d73VFrk3MdGgZ3t4DrOLO65w0Brk2W58FgsUsKThH+pEPXlZbpzt9
FXuuy/DtVSrE3r1bs3tMjhdDP29JG6LMdPAOxbHvSPXy4cVYeiAOq52kubZjP51RVYlLMa7SCp3o
mg8nMvepr8rHSZfa/d9+eACcPLVVzc7c7eALzJ08JaRtfbOqqIV5NsBHwYv1CPh8GIexvkWQUTHH
BzY04UkdXMYp0nE2h3Wr82DBws2a7hPYIMZJSsLQV7vUscN1ch1RdYG8aom1rPFjJf6uQ+6HS9oX
T+6ggafhMfIDvQHeG6qdIt+yUwPBX62nQT07anH79x8OeAe2MdwxfnoHJwaoIoFpxqj4hXQxJe89
SEpqc8zacv0yD05eUELwQoxIbBCAg8qsKFtgj5irKNVgBx076i7VO+2zUSfOOXVsd2Qlv0bvHV4Q
0IyvgREY9NKDo75NcqWjGFZ8+oDKb+D6P+Bl14bG0g27WMjYT8tInjMPzAMURmNIDupC3OPErLvJ
0+VkwLTNh7Rd7u3OjbetK3SMlWLzpFaMcxOD7e486ztxpNj+4D1fjVyRp7BW4XAfrCF9qaXWOJFC
xl3e0paKdK/M6jF3kQ+vspo00xJjqnpI2k56oQxWQW9bL511KuCn+o5GGOivV9ZHLziMMQA1d6W9
vMvDiPPUnCKqra6OvFBIuzH8xjOysNBKLQ3+/sVeY6Y5/ulKD6lXcrHUUqC+8JukTM7TKRUndQeW
hHOAd6TY/+jp8Yqvmi2QIibNbzeuzsjbqWpZWotFbHmlie6k6EvzCFj2Qf24yu61lZT0Opx5exXI
1o4YJbsJzt59QKkvtvVCZG/V3ciOYKExPWYE8/5zMZvhdYFqgwmKeij3t7pUNMZAnxfT0Pq5KZtL
q1fkkRX+flUQO44V8kqyWJvWg/0GXYoGwsFJBoOl2KqKEyU+7jrORnOSYzEZH30itExMe1eqBa3Q
22c4ZJpIFMG16N7UsHWV1o/bbjlSuH1QdYLgrbFSqBGwJznUI+RzMqd1hEllNHbKsygIl5VaGZ8u
djuRTGIiicgKcaPmcfZpKpP2zMrmYQ/cbDL6XgXBmd2GmhieSSjxbmVaV4SJLtl9p1bRMRf7Dx4/
pCGG8lDe1gHHQalXjLWRlh7LqsMg1m+VmsmK008e49hI//Lrd/L9EgYtIH8DqtvqnXS4B5sWSZ+l
BkLSqU7jGxWTvlmxy6AyhFyPPhHfphjQWUc6rw8qybfXPfiMXh8Nsq5ZyEoMjmkJ4ylrmmLLrSyh
45bWHUI6e5eZi3LizL196Y35E/HSC1abSl5vxx768pxP9dOvHwfn3LtTkBtbR0t0KCvh8GA9lvbM
SNlb0sBWk7a57uZFUT6rzVIUpyIurex2qUa9CPQ41n64He9jINKINEZH9FlzbTVj5QWw6tVPBIoV
1jZLBtK+QHHdW8Z8tokFsVc4uzSO9fsMwnQFMigF0+oRQQWVMVlgHkzUOajVRcNEhxGA4btNhNUE
VkYJJXTnifx09PCNCxln6QQIu4bEuX5ZcF3oJWbqARCX+tJZtXUzePRVwTJNwzUgVYbJaCyq57HW
0u6sH6wmpZJpzNyPpCGtgLucraCdWN7nmGhhdZhC+s983ISryYcRMj/ABcah3hOakwZxRNgCz0lv
zsAOW4QaHvZxGJjl07PEjByUDaKJ4B961jnklt5GLtvP1EzKVFzDUplehFrAK+lk387nVkru8yYW
eeT48xhlCI+HgbJKJe/zwaJYuIm0ofIn6RjtzkjMPmZTqlEA9J2BE9CEF871pGFehxNoXRtBN1Lz
a+7kWIHb0Ez7aj8inqkr3fjitJX5vesaWPvSGs3TOIKk6BeIOXdVg95HamoDhV7FEyOIOyd3/Kjr
l2dcR5sHu7chQwsjsJIm0tGmS1pBnYrVF5NBQrdWGk65taosYTqVid6EWCBMz9e0yL1BPgSWir9+
M+1SNzHHQEmTxNglIi1uyimTjxh+To9yLq+NdshORGoLbeNGpXhpO117zse2foiIkbtaiqzOgxlx
13d3ktIgo83J2k+4lTpkNejqiGOjMtbdaWTQOmIaZ5cMyOO4v9PGwen9wum0+wquJOd+tTp2OFnj
yYBI5Ea76NMpP4vs0YLpgw0/oelaGk/7vJzma1uLlCdV2DNcDc1VHvp0dp+zRpiLX7lxcmtU69R7
lh1xWmo0mXZg5pPzda4gc4eKVy9Xjl3tolKZ82Dq7aXaqGlaPrZtgaFETuzRGDhujK8ZKz22Uf7a
0e2Mo5SOz1OsnU+2jSNAJtX+0zinxL5iO/+pMJ3+Wy7mOjtxJi3Dv4RScKkkAQ/ggd1tnWWJ5rci
TS0CLrBOxpRIamdzTVrIxrIHAo4bo26SLXxY1d4knpplGxsmSB1UhMdhNOINCWnHfaomIXKS6MmU
C5oyy+uHOYiXiDEN66/0k7JJdlKRue17zmLdWqMS98FSOQI01ZmKODSlK4pdNmTj96rLYIy0nZaH
S6MOIqi1ChgEoKu5x8S+qsOi7ZDmKQwqvw1OrsRBU6ViCKAIYwTclTjF7bCqJJCtmbwK6q5NesdZ
qrZN7beetpR7ZbTy9T2cjYdcdPUauzUbZ3PEZH0li40/kL1Vd9pAv4may5qGwOm76RQCMTqARSe/
FvOoMn2pPYxofEdVoke7iutzUqZRsnhT5H1V62p8NGsXVaWzAHj7oFuT44OttXmQ0u5ZgeoN5aUC
89YMFGDIO9UwlsdhhSkGYWtYtZlVjWK614skTPqlv1fbycDxM7G6y0WzZrI1F0v/4oxJdJWyaw9B
0qXDDQjNco2DZVGx8ky6orRFc7ODosCJHRmzOZ62ronjYToLDSazVnmXVVcXz32nJbiykkG+wdLa
tMM4VabrRaTWt3Ysukt1qkXiN+aofptaLF5ZtlOugoy3yHg7TqrAJV/5xyAs9WHOVD2hFOvia9hc
acYLbXU2FOnJ4hE3ropPUb3YxIAxl7mZiPtpAk2OMgsyggJPZYPHSYjWbbgohj6yQ8sc2+ksUgZM
49UsLe5iY2rdNVXbvNNwiYx9pGLZDeadyTdaNkD0KDLdJ7hM+UM6D/2tqY9y2SOt1xtAAqBNH0ZV
/6AmVfS6/ZTs6mwUAq+o1I8TdWF9GEr0o5bW/NBDl8hvbWMpHtm8PfdcNWmVCZFr6ufejvJk7wxY
4/pEDhYzFK7is1u0S7mNeE3llR3DDw5mGG76pTZWVbdV9EnN4MQYZexnmF7MQSaZgviwScpzo4/E
ectaPp9iqQhqgXZx2WrIOOSVGSr1RCkzMs6haDl8ufWgP4EHw0kvsyk+i0TeladDpgtOIsW2yUhN
tU99ITiresvotL0+2xFbhRHll8yrI0ylHQ9OmNcS/uYnYJMZ5CG2zhDfD+diUPLU9vtWlUxXlVmv
fa/Uu8SXTJBuS/xbb5iDRgYfOu+SbeL2Wr1x0AV+xpRb6LsI9o7IIkLQ+Zin8cS7NiuCeSZbGhk2
g5s2OmNzBbFfzeqb97G7KJ8620uSIB4q+1ubOGQW1ZreXmoNt7/RhiTZW30CpOayYmLflATS+Esi
lmmnZkl7k1eam27ZBlIqCKdq4SC1xohStXCi55gN9n6hcf9uKk6u7mucBRg72pN+1ROABkvcxD54
w7HU2qv5uJUGlVdAqut6DAUC2rXF3ZWT6T4i6eDTKDYHB5mJs3MlNY1ZrFSjgr+u2kT368hRz0Uj
yatvVKW+jGeTkOkUOZq602cxxftBG73HkTzO9CRrhbwgA9IVfpUUtfepqLQyxAK1xG79lTDUWZV5
Kad6thhiNnDzsPlT6kBHqGn7eb4Mbhghgin9mODraNuaSpr5TgLouYk7txjOo9TxvlvCmb6AYpoF
k6zIufXcJRv9QmRE7hltWz5RB6IWLLHTYkWPpoqpjTUZTzMRImumOGTaAKoiEiHbkZbmZ4rLVhsN
nt6EtpcR1t0N3iU+y/1NEyXJJ3tp48sk0Zz5tOp4XfXZqDCpNjR5Iyrhxb4cMzMP3BEeY5DN3fyV
gs9t/MbK9SyM1IlDQtXSHCFDK2c1oDTpruO50L/krZqzSy1zjvnDYDufii6pAs8kKZGDiZA0Qh9+
ZJ2tPA06M011mRML7mNrpIHGoRmROhhXWz2lSNoaxqztrQx90CbRFcgtQk/1rcNsur2xO1VmodXr
Y3zD+5FgddLHUR3UFjuRn8eK+2Wa86Q4bbKsKs4K08RU2k0R0Z85qLbgqRRqIcIOEUJ+khNicDFU
JZ4ojdMOFo4HQGY+XjSxuLCGNmo530pkgiQOezhNDW3V45Q5D+7O0au0OZVuluvggJmIt0qkWtnO
G4UJ6WmY8UNTBvm5EEp2W6e6JzeCeULhF51iWr4TV+IzmoicGmixRsRrWl6yDfVenG+kleVzOIxe
/gAjytT9yKvVe6t04jurlqV+qjsyOa2lQ0CwlTd4K+YeLHBE9PqVcHIcl4zIzfbIMKfs1B2H6aIC
JmNMJaES+DA20JBNy5j2/iiRe206u3NWClrrwZhJF7mvcpcSDbMV1vVsKc55LlWt3DhFVzrnRW0g
86WYGqhXEsWLkdZ23g3CLlxYauri7+PYx852kUVcBKKw0KTrgwWPuard5MfoZBH3RnVyUWAd9cki
u269OEQGfP1d/ZnjEkfjQbFkYEARv66NyQIbacqrRiMT6aTRI/FFbbzqEm52TqKFOrW7ehpzeAt6
yXyyazTiqWKq+Y0YYqbozAO6c/aSfgysRp3Lc7EQDrxZ1EgTm6aXzd6x66wLzYkqwMeMXF+2RTc7
3VbYZa5jiO1GFm8YhhdUirE2kPc7U/03USUDAQpnW4QVF2z75pQs93Dl208WzHVjn+Cx2Pi91+Xl
dT4lWNa5ahGNYayNZAREmOWUPjQGc95bxsy///d4EblBshV284g+OZHYRIO4H5U2YOJCpOOvu8kP
Rn1AGji1rYoCaC2HiTd5UXjzqONun89WAwu5/04CDr3dnECUcrWI5+BaAM6T+q0TAw5b6tidFo2M
XmxbJn8f1cFWY7UQQoEIuW0dbv0E5s8wuypRipihpp7sGiXvXpy8ioK0MuNjMSXvsWS6aHwKIJHB
i0Lt8fZaFhb0Rm30fHBaMT8Z8Sucuqz7USm65TP21o/07R/Q1iwknXDCIEqtFN0V5/jpwxktHIYG
zQ7SJ8bEdHoVB6WyeD0mDvJ7lJTTnW1VbIFa2X7OFbe5bGfP3AyWPvpttKAeTyKvaf1CkXKXLw7D
7V+vhY+AFhseO3AudBTEd29vEIqmWttdA1055i7lmNCQYrfUBMtImnXfwLkYqvqYG/H7gSUBj8Qp
YyTHZZmrv72qE3M68kZxVaMezhSpTS5Zt5m3mt8s286xwdhdYyD0oJbH4n/fX5vFv/JUUaOT7neI
weqxF+UuVm6BWLL5tM4nd9+NZfel06snyuDoSpaAA52i/G2JxWoUAL8DO1SG2tahP7VMFc+oJ4tC
RpmGU/qd8tRQo3azAHomfjUXjwzDsyPv+vsVD/UVBg6jWYipaJnfPmlFaF6xLK8c4Mw4RcRCZ4DU
fldbaXLOD45l2H+w4lcLSHYWA9cTA5Tl4IJ4Acu2gQrZ4eOyrfus2MRmVASLpMbkTLORgzvS5KR0
6b9NGpKWngYqZ3LjqW21XSDpnhKJATeJqIkkmLAePkaw+OChcAyyA0I+Yap0yOmbMuKnEl3GFCGN
7U85ALlanyeZsVVb7fuvX7B1Kb+dJkG/xgIG6iA8Qrzg3z6PSVGLUlYOFChc2M692hHKPjNRdW6M
hCy6oPfM+GFYpBIDHqle7qOnr9wj85RDP24GjHwjgPMEaMK7R2nz9i7g1ll2vFJK9Gjuy9NaX2w3
EElq3paamG6UttW+ymhc8G7k2MEdytAprNBWuN8VRSWB8tcP5QOcFdM46E5rpgZk5sMQtNRwleZV
sjBmQifUYTGRAFFg4P/jXpdJDahdJnj31a1LqM4yh8VgtNt2iMa9yLLxywj+txmaLgp/fWPvV8Z6
X4ycIEGhaDnkWAtdesbcszKyoixCuUBpICUALVTsKvtiaY/xDd9vRlBamTOgGIHeyjD17ffSK6Pa
shCZleNm9zAznvLTvu9yqoe1JYhnqussB17EXUH/U+L5Lzkv6y9/uzT5hGxETFXYEhm0vb24PWSZ
0UQz1NZpFjvRNtiq0KIdWXsfPFJWHi8Bohikku+YdbadLdpKNUzMxbzLoVBfCX3Rtl21dCduYc/H
FDjv5xScKAzAVuMJUJzD2UEOLqFgaR0HQyviS6tU3bDKSPg1e0hmv14uH1xq9flA4blq2EhBePsE
x1IXWm8SEQixdgmXnkQwCVvGX9pI7n59qQ84AlyBxUJ9y0yaD/b2WjH+gtmYkB4hZVKe2UPVPCDk
KRpmiZV7kYyxxG8GM0ZiqxR1Py36D31M6xBSpRo0+NUGg1PXp6aAVNkOyrIBoom29mA2SDJyZzot
4L0euecPHw+ZDDB+IZoyXn17y6Mn4X7GvE2AVdkLE6PxTKsnbZsStHhy5PG8W8wMo/muSdlgq3Pe
2bOO6OPywq0IAmfDKi/FkHdu2Net/J4louqQp43Fl8qGfXSaSTNmiqSnyfjU6kneb8Qi2jJwS1hg
ocHIQr9uEi/29r++x1dCxJsXDpqEyyZM/45eBPbt2+dh9GoXFeqSEMhh2PNDnMpYCybkGx6Zr3jf
hLEyzsXO1qpk2hH65M2fIRB1UIRzJwolVg0E8A62YFTBFr9tm7ZG5de0w0Q5SdCGz+RH+RQXPSFM
Y972k9+aUar7OoIkTAuHqJpOyaEQF0OZdvmmL2K56WLsMk6Ugay5UCq5nD91Uifi88hH/+DrQRy0
zrx5ArjnHuw1UVTSrtYRVRdl3W5SWkWGhermX8EejJoYyqHMNgCGTh7mOJg1WKBYU736OMwXCHvk
fN6mNc719WQ7tx3hv8bXgvnCrYH/y7PjZKCFmUfKdmD3fPU+1dfwNSsxKfXV0ZyLTSbTpGOamCZ/
lwQDYElLgQcsUgjTOSwn25iALOrNJFBUGj1PYD3fiHk6YjHwvqyCM0B/hBXHKgJng3u7dHhSbqpF
PUTQIWrOs3Lw5K6riOUOCRkTO9KbleXzLKIKbDutyr1ws24IUjzRwrFhohkkleUpYSx7lNggHZG+
GV2ZLUeYTO+/ZkRvEGSZU2JUgln229u0wbY1yRgvYHIjd/HQMd6iwdv8ejV9dBWPbRAbemoaeFlv
rwImYmW8rIBIiRMDgkMYCMYlS485260P9e37CqXQQRnNDkawh32wfyn8vd6VdhpMTZOERLNofgRS
spnLvqp3WSzts1FoBiRkaXanwkpza/vrT/quPkAmwPNEkg35CY/EA8IIcTmj0S7cATk+ZDqaWCE5
KM3Omc6S1loavdyYiuZhS9Q4V7++9Ltzm0uTmUGSEGOPdQb/9iFLRu2DmirMU6d2CSaUJxdpW0c3
bDratYzy8ggN54Mvde1CcZE3+bAIaN9eL+Ith04L2NI3uXoiC/P7jMY+/PWHemXSvf1KV9E2ndCq
zVwr8oOr0An3xTxmQWqX1kPuCtTlibci+4KqIdlkXR7nYackqG0Y/FbjZkE6OjcwwSawJQgYtTFe
1mk3PCumVvS+yQDxzBnMetgzWSgeYJPIb5GSDOwDdQeq3unTcgN/Tf9UOE7vbPUpdQbs2Gqsu8Cd
na+y0TxlM+Q59sIL75TNy6NMEUqnrgRts5x6uKznBo+FAkIkM/5KUW5TOIDRi1sY7bhHNWPH23KS
hrdhDhuh4oUlXIS5Aikg7M2yXzYAzzjmenkcEwk4JrL3oV7ZD3qErjoUTaNf05NM9V0N/DOfSSI3
YZnLsW830K4lbUonC82vmr6sSFyIu8cFOhZRSzFWzGGWJAhMUyI/9F2fLx4VxWLUl4oSOX1INA2T
qo6X5TqGaGX4yLabZw/5S7RPdKQwXxpGzSf4UvapTxu4/Ok/97ecTC7SZ1F39Y/+P9Z/9lw3M9yd
pP/P/3jzp/99fifsfa/xgP90mHhnenL7VMVvHU/++9/8YXviYHtC/DVnFzROpilra/iH7Ynj/r72
ZtQpKsFW/Jef/Gl7Ymg4oqBDJR4OftS6Cf/T9oQfqZxQq7YIHxH4yt7fsT35Qwjy1wurQFsGGcSP
5ODAmyIEb3afRjtNl49jOpDJCmq060Wk7fI44bg3cdez7LQ65fBDy63Kyq8rjACGOBU7Ps06jy6K
80IxppDIsZboq7r0K6P6ipZDwzZVXZjDNuWTgGZxkipRudWspWd+ZEIddzt7L01gIga9kulaZ9Z+
lluf7Tp9bgsQA9I0m09FPjDXyr3+KfUQmBpqXUIxiNJtA/IHB0bY07d56tVT5HaA/rminlatVwdi
GHWgDd07bezRxF8fgSjfNLW5i3aF+q7OqnDN5INX4trXHnNcH3d3+75NdZKcV2mpkao9Gd5LHVbD
lGwiLcLh2yvLwK4WeUIQjs7sqHlQMq+/rRMz8hO9ne9TT87+kibzC25cw9YTIBOzW00BcTJ2oHcY
jZR5pm+8urICu2h+KKrW+8rYNmvNye3Yg6P5tTPuRrPYuDMcWFD+epswibmLi9n1nciFpwsRB9Gh
iHE8sJJNYlQX0zJ4fIgWxfIQo9dVdCED3Nzj7yvM/7XIYufGJTlpZ9fTggnGPCIsFkRNpN20zR2O
P9cFhp69dF/Z+qMr82SjkYoJQ2/o6HDUZpWVFdvZNOvTarEbEp5E7mzJEnV32iTvkjbbYVIj/LLO
q51niguyUhgOCNpv4Hn6+1ies4u6O8ORjh/H6t3iyo09ZdHJ7MTC1wbL8Ge3Z7zXEB3Vjg5iGVei
8Cz169I2BlzfJ3E+9FV+bYuewRIpPXzEwvvaGb0R1M1gnNJ5YP8BQWg/Ytl/PzpTczuOJelU8eDg
YuPaBqNaxp3a0hZBMckppHYV98MA+9hZMNs3IcLtmQEXD69n4//APnlXl/zvcCt9s7N2//n64/il
XnekN3/YVH3az9fDi5hvXrqh+GMX/vP/+X/7w99eXn/L3dy8/OPfnuuh6tffFkNw/Hmzo6D4qT74
YG9Mq/63/UvxUj39+2//p3t+qTp+w29P1fff7kTa9U/Vb9+ffgPhTgD+/7jiyfd//Nvrr/1j+1TM
3yG9kksAxrpmdID0//f+qWjm78Dc7IXYL4ANYLn2zw1UcX63TdxtgOJg9QGErW5TfxpHKab6O8Jc
uqTX8la3/tYGuhID/9o/XxnUqD9gEyEOYu0cyroW0Gy2u+RUzZOxAFqvVR2Qb4naai8qbSw/Aww1
9bd4Je2yRyiGGL/BZCFgO9MdKGDHkD8+88/3AxS0Sh3WD81AhKL2AMbQbX3OXY8xSJE4ktenHUQU
jFlDZRDYBuLlZ2Xs3D7Z1niQDFQLwOPdXnaLoRQhloBRxYTfXojEjYTnHJlFHeCkWL8jlMGqbmVZ
0qu6h0L+2CsLzxl5kwGudbkETTm0+mneE7G3Q9M9KgPUACynsyBaB/hLwPjVba8YOktvi2pdca41
sMJjCQsHPGGYnywu+hCOYoY0HAvrU/1pjqQbrVEpdnoqVheqmSHmYMpzJfcGzINJFFSgSQlbX1S0
j2petfdyMszxJNe81HFBubMIuNeYlHkhBJ7IMC3EO6jL7kqtcB60MafSC3ORpYkZiNEaOh9D65lS
8//tBvOmVvuXFd3/h9sQsP+vtqHd0/L0220v0ubnTeb1H/2xyRhsJEiTcb2gawFuZEv4s0bjJ6th
FS6OlG+I8Nau6a8ajWKOMoypE68/otV/7jDUaEDvSOWo0NaxAEEHr5Uwe/DVH3sH2/e/hJHfcZPZ
4OiOEfFCSyZS/BCbqLoeLLEhLqrD0H87DopTfRphyHo17BHO0lMlgnASxAi9GbL58cRfEf4u9oiY
RxlqSQtNscv11fFSz8+s1lPmrTbRgTG5XOAoSZldduwNW5FAFN5gGKbUSG2WkiG9VJTLTu3yk4gZ
KcTTKoWPAYORNLjG1uJ9T6x5j3yLiq+Yl67+o0H/Hzg0/9c1F6sE9l/3FRdPxeqN9NehiDiLPz51
/T/+7fXgw3cJUAxLQXwO/tlT8BOGKpiAo9REkog65a/1atM4gBGiI123YBDjv9ar9Tvjq9UMHn0T
OcP4bh+sz1+tVy715gzi99PTwNPngAWJXKOF3u6mKkZvSpwrvW8ZKYNmZ6OTpTRYUUBq5XXV0MrO
T71hXGnF05JcucPnod71eGbYc3KtDtnOYD4us3MgzU3X3U4RidjdXqj36Cb2kHvQh8H3aqnysyKM
lr2rXS96H9jW49Jc2FAx10tPzZ0udz1m6OOZ0jzXmNkqGw363WdbXqvFzhGUYGFJcGsiKxx/W59U
nxqiS1RHYV3vqQ53NsFjQKpFIk5r/sop1NBOT9yyDIUOZatFlCZeYOyGwmKu2F012DL25otZX9kl
ethW3I5VFubNj2WyGM0+zk3pQ0T4BgRwSYrUiUL2iZkbPjQ5YRkXuVpuU2AIWT66+bd1eJnWq1Mk
JrVk+dqpHWpRUE/eRsxGoObPetOc19atGuk7kHZp1PdEmG9kNG0t3kTfmOp9Gd17Y7XVGvCLOjmL
22TjGPFWk9oJ0wIeYr+dtHFLhuumx0Mtd5o97LtQkz/kVO6wj2ic6zn9arYnYBpwe78M8VnSYk5E
aa7mghiwT2XaBoYXb6KoD6bouYRYR6yNpe8L9UVbnt3lTvGeNHsIeuIVtBIO7/zNWnS/j9MrL0ru
BjfBg3xPm7AReb5TuxmruUcVnR/OIMHQTBvFRHls9RdoeIJC20U1DQ98XGLGvXXbW/LdGA+XsuKR
mzB6OrnNDQL9oNfPYxs09rARzbhxZPPJUDE81EON6ksl7D5JOlAnPdDcFvHAU7XqUjKWTmoG6tk0
Jqdg2rtsAdcmLQXW+Vmj4v9U3xqtL7PvlekGLRKayplCsz+RrukL8RUaaaiDB1fkhRQZ5FY8hqfY
2MmO9W0Vm3VUba98BH6VEXcnNt7KtRpKr9qZk3MOW/9stS6rInMlfe8W97Kh0zGcTZxOfqUXp7F9
P45fyLb2y+Ki6CI+KPfAm7BeMba+asPAtDMLyupLDiG/Q0+pGidZ+uzIaQN0Ho6GDFveNrcxApi3
4agKyKXoaiKdXg8UtDW2ENb2VdLDwpy4+7VJl2Hay7AynsucBrGcYDVWjI2RVvXJvG2l5turaaND
zIpzZQs+uHo+ardNLi/LY1PkVx7RX0X3nxsMdmiYCbwasB0UuUzEdC/pUyJ3ix/pFOIK/hmHC38C
YrAn+OtXsWHAFCTfQrjnZpvRX5YbbUw2zSKhFE67uoi2qB63o6FtkeD4sXlVRsgA6MA9BWRR+1bJ
G7KBAEj7l0QHzuTfaG2geagB5iJUa3I5kEfknq+PZ3Vys7Tb2lGQWyS0+xqUNULaja94HOiG9F31
3lPqDVkmgY2hwwgBFsdAdzm3ze9JlvpZpZzZ3VlbwvzvcOB5Mjy/I/B1zHfKdIcfRFi5XQCe6Nv2
ZZfclD1d+dEBKMfJT53D+4e6AtY/1cCDgzV+bfJQl+Kz2udXJuVF0uT+IrGJqTA71AAxHm2Hh7LD
dnYzt+UR9Nj46ODAvYhx71rdc0q9vYVqVBR36vIB7wCHzNnMn1f7izDurlAIZPY3OI1YcC4J4g2x
Ud3A0m9M+6RSHlvnREabvL5kq1D1ezU9561X5hNpncWQ6L0wR/et2nvkFmymR7IF1gdzsBqxH8CA
YB1hwBM4QNZBl3Hz9YrBF963oS/CQbWDxTnH0uPI81l/0fsLAfqtzR3Tg8NvKB6KQZ3KAUpmQJcJ
jlXGgStRFO3jY+6jYIqHVwN6pKmmjqCRxuiRIuPn9TC5qlT0KBn8Vjl3K/vGibQTsKJ9XNb70R7D
yiQInSw1LTMep4a4YsvYadYJ9oRwAvx8ugCP9/tq+S/yzmzJTiRL169yXoAyJme4PBv2FPMcobjB
lAoFozODA0/fH8quNmlHtqLVd8eOWVWZzCpTbMBxX+tf/wCgjRGE12FWnBe7GG92LIqf9ZhpGed8
ouFOqctDUVb3WSxDZT0lfLwq7d+0toSDogIYyscUXZO+7uY4odbxleq+IRfY92K+WRgBeOoSzc/Z
dG3rt403bC2zhTp+2yYG6mny2Z33WViMRn2GLfkGWvzGy9D1z4BuzIb9qH4dpXWs9OliWkcOSFOU
mmD5Fwczfiro7YakOWL2GWqJdoiZdi7vUruJc4ZSRLaRg8Oq2BCQGfbjFdaxZtVtYkliuwEFmQPR
I9qnjx704phC+xb9wS0h4M7s6vVO4ZRhuB3tJTvGlxHjCAWoKJ7WY9ht8z3ijMR2NhY6u0guBz9p
g9G+r8lHSlP0Sfqlmph2zG+GfpF7TegsCpDhYc7SoCneZk+e6XLrZOIMdQY46rtnvLk8Akvfag1z
t/LrkKdkK167xl0mr8f+MOjHvL8bOTmcceHVP8co8PXmxwkgq+d+8MPGQ9pj4MSu1UFnXihyITNi
xeYO5A+zAm/YqGTeI8kJVya5w9dqU7T1HrnJU9hV6FuqGVmBCuzuorGRxTk+4XPTBhXPEROXB6/o
9wmaxE2RitAeVVi4NlhxGnbYnmTVYebmLYjJPkfbMgwsqW8mhkp6YRCOuK0MKwDDJEskJk03A852
528QfuE+jluL76QC24g5+xBeifiCrPGwspOtTW3G5crEYchsH7MRwUj7lLvLmXLOzG5fWvsOcn1Z
oZp0nowo3o5Dc3Cdm36w2crdw3qkQg3fSJj0NYWMVrYHXcPaB9zXd65E+hYN0e2Ub6NC8M30e5be
Ts93EqzVWLB/5l8b8Jic7H0svGAU56NH8TgnZyLzj8xkN8pDBCGyTbLgYREhfuruFlPc41w0ivHS
socN2bpnBkHV8aOHbK3xgHdI0uwYu3mMq0xkYBHiEWsP9TSJjMAYbpvhG3Mtqi+UJCh2bP1snCkJ
Ilwm3Z3yurPOj6hhstCU74NyqEecrVeZd6XdbotaHQ0ZIc94r/SD09/VLTZiBLfzbUUWWLZNenju
EWH+kq6cdx1/AZxsqso8Jv4N5Z/yvi+Ijj2YA4UfuAtHpPHUYMlEMpVYDhYVFyqKcJE+B7X2INLn
YUJEhj4IabSvkvscGccCPcgo+6A1r4lA2eJNeRi6b1rF+7Jf1GAHiZ+EGM2dJVF8v5aUKuu2g19u
ZTcyDxt3Sf2t7J7rvD6Y1Jpzfs2sZtcPX+AyPNoTGj1IahgUbqnvrO6gRZedv409kGVOyjYJ0vjd
rCk1ic/VUxexA4rdivy53UxBOvdrrCW9hXQY8bos1Zsi53uZWCvz3UI56g3PrnkZs81243NkOLAy
WZeGHfQ22RGOGYCAk03zUulnnbZlGohIdiCfgLw65HFav7PMG4PQhyG07a2ZPDUaKiSsfucqf8L7
favghnqp2K6txGAU164bo3Ccd1a57FeivCixB0OPPJIULJMi1ND2TGi89Ki7bgwviJ3pkKFwLJyj
1VK3oISBpB527WvczjtfNkfe1mZST0P2aJTvJbWSlsUb4RShr9tHEroC7OU7V98u5DZl99CyBW1P
wzyXySeXvtM0Z9/Py1kinY3AjExP2lutu2vyBUdbal432TitHTjpIV1UyIRrEw+MV/FVXKxp65X3
HA0I+zZFXzzo6jxpWaXFcfTOG+0rbjw/fkpf9aGh3eSqCIkiDOJ43jotvxQhsye6jS2+KYVe2OCz
1dtwdQXvyTie6i146qYR2o6FRPwwkjOMwAfOoZzOFkHnFuOljek+i/le2mXodRBx8+os896Mflm3
PNKZzim99nGabBKBk2jg/uUtZ6N/ULYIcoGdgHke9Y8ItTBZ3eAnlY+HUf9C4juMbUg5LS1YeRT2
tSb2zIlzddtqWDgeYn1fR2c2Dt3T/QzlLDoUVAWeceG2dYikKsDk4dA1qKy17930EtF7Ufv4oghB
gtgLzmt8qDNnr5rXpXyq1+vI4kq22asWYWMkmlfH84MIh+rsqam60MsXthdz100PzLQuUNOGI4vW
16eNnq0Cc4js03WO3gTVOX6EjL1q90qj/+5Vs1uSZYNP+KuXHvLRDLG2Oe9Vti2WnU0Pm29jfXow
qmPlXI35l9F9Nczi0WiREBvv2LNvZiKJsyokv2aV24Ry2aFZ2SyQ9ZaEiDhITi2OabuoDCIaoiQ9
QoLaaNHW80C32hA3xHDWBUpcNvCcnaguN/4tDmtkcaL4JzFrsjm1WaoT2CxWoQW05WxEDs4hA6Lm
tf2uQQ5F1k2YGGcIo0N0HbK3DqPxuPj2rVmJ7eQh6CO8Km/H3eT5+Klozw1bvarG3Ux7ldT3U3cx
DEwtfainsIyMAqbVuOk16GVMGH33heb+yvLASZrHaPquaZDFLHnUbBUwQcYcP3/XU4GeCVJiciz9
LagEL+aLBqDe+/62TPnwiino9fLSlxHyfjbifAhFRDv/oKweSzUBvIA4CbZvxbJmOooqXQTr/Xsz
/VESbwyc5xzmvFUT7xmrPqRVw26yHnL5GV55oQ/vTY4RlC9t6+gIAc0Q3zsC1gLJ89GXaNuy2LNV
0czTtbhDETHNW8pL06y3TpJsAQrDYhSMPTnP62JT+UjX9UMis7MeiD2v5zBP0u2MisqqzseSw7cK
itymOFHBnIpA6tMVZgJIm8Smj96xroMGUhyQuoYCmeI69W1Rt2KOnXMvFjluyz62tdAF8slNsZdk
hnuVIIJ2ubDo+LUo+z7qAjsGdBKy3rdWfSB/YAe39SpZqxSru87S6dGqsU+1D8aMuybhIDXGgdjT
XtpxFZLqQdNeIdN7miLcZ6GqOhErNduMmhU62cQsm7Izl5d1fy1zyg+JcHvtWqfyq4kwd2jjo4kL
wkbipJ2PFBLDW8eWOTrF2TAaxxgOimcr2tU2mJqbZU63ncx2mbMcfQrRhOSKOt66jnyz3GQ3su03
pQHo8tpN086c8GPjPVaFCCOX04Ek1Nyk+uQZYXCMQ/2OzbjXzy19gaaIV7iW7mzni/Tuh94Oxpjj
r3xhNdtRwORibyNtzfoECowTwhYIi+iVTA0qT3mwZ1rlaglV9QQPebc6fRbV41I+0hSYdbcjcxOn
0oU9bNfWX2NcMcrxUi7aCxYQZ4NtnDfZS+y9ENNGpsC4X6f+EzJUvyuuSfy5wmvhuEBUSE21B4QT
dnGGeXYoy/Tuz6cp/zyI/Z/NSX75p/bfq6uv8nv3/8JMVwdN+e9x6fuvw1v6f/5v+/WvX5N+cCX6
NzwtxL+YpjAugVK5dqor1fpvygvjFKZsBsogny7fWMkr/zVOMf+1DkrQzHnYHa7Kof+Cpw3nX+Qu
IuqB2KuTOfdH05S/FTI/d9FoNWhm6Ubh/QEUnVLUYrgGRWcAFBQNme4Uy7H8ntq+AmVpXXE24XUN
q3tBmYWps642htXPT8vCJ3McM63xA92RxXuLo8J9zEDT2pmIJQ6DZ2Z7M1nQFmg6h1PqQrHZpH7c
HGo7Xu0D5qZajUHiN1HGzdHrtMdyoZNqPb08NySVYmAhVn9Os8YN0cFqbxG+PXduXRo7JfAN4EF/
sVRERA72jxvfW03Zk6bke6jbPP46mYXzhWCgdpOkbnHnGXOZbaI+R5AbIz7klQAuFj6xQIZnY19T
m+I97pF+o4ymx2qG0r4REeW4pXVgj5GlbqHLYjOYDzGuLxZBa1TU68h49BN7P3d9X24guuXUZHRt
2bFu5GKfRx1GLWd5XiCf9pI2g0mXmOPewvCzBqiL8v4ywdF0Dz3PvMw0pkybtHTFi967bLCmGNry
iHlBce6mXfc9SpxibyeFXobo4TnOCrMpHqcEgmA4G35i3csMnyZ1IL05yr8hO8xdeJsjwlH5VHaI
/cYwAhZ0GkIlFzt6wKkS31+O77oxaPpGmrjxXSUTY5Zsg5ym7lBKCknZpn03/EobbsxGCAwReWGx
uR6x0VBRgcm29Wr9cpKCLR0MOkvjq1QbiirhqHa1ShFLbTqQDu3AxH/CuMyQHTU0KwMRZkyXGSuY
pT68KYbG/GBW0GWRia49qmbwHbq/rPIuvKWDseQ6I6etZkzOcwTAjz+U4zVj2CxTvOIUnv91GMRi
0Gfk/jnOZKK/IBXaxlJhQn4+7KKkl/puhJScsuTNLsBexywue7uwxzsH23OWlmSa80WIZN6KJZIz
SVHt6D/7fo4zepNXV06No9FOT/r8Fv6lN94ZmVaKo4rqtntS6OOfImiJb4leWvZ1U4316zTnK3zt
cpbgpQ+y3ky+j5FwJcWNVzsABkOtEeboIAVPHjvl5vN+HCD/BMot1TeHkQoyUl1LZ3J0Xe9b1yTx
DBnf7JPzCOqACoy6FStBQOv8s0Lly0tPUMllkxgdCYQmiBTZfjmeMe6Umum2LbVlCLUyVtdegpT5
MNY1HQQUBX9nuXN7CxXBfBRiNrUwSpv5C84+XHssvaRieDrku1FJf4vtYG8g4h3nDTQwbwhWD9+H
Jp2jDlzX8B+zZDGzbYPW99hWs9JDpdVrGmusmmm7xI1avuqeatW2tZaYE9Od4/osyfKmO5BtidNT
X1g04mXc19dwRUkVwnEmXx7KBEndBmcEuiRlNIZ9LQlFQPM6W+5bO5WgDFoxzjFG5239gB6EHMva
Sx2STwaZoAJv3FRuYbKOu9QwtXQTSd+X2x5veLWpDSf5SnKvfagMgu/hEI/2TpZa/iUaLBwL8Cy2
tS5QhslLicjPOseWhM8/QzBLC19bN7U5mWc+Lgrxpoqb7N31Jn3YqaJC79r75kxLsCSoxhP6SyKC
qKzDOdZbJ5w6Vx6kvhLp5younzwsOF6WxYklmJBXPZPYKb5MxkAj7bdOGodGOasG74QI/r1y3dU1
IYVqRIkax8nWmhiuBGVq57u5gV54niPBwtEzbq6XwfGfyXhDO47zg0N0O9TdY+XWeAd7DbFS1K8R
Un58IWDYNsjiimpDYVzKXSN7pnBmWuJKQgZTbO1QJUEMHKHXpedWV8Xu0Wz8CtsQLbWLHnGm6cHB
GUt81qq9NagIi5dUkyLaETOeLAFsSB3PTZRhBrUodKUFBAbDn9G5qCsnq1K2Dyzi5CaPO/Uqm5ig
RbOxYKoPpt5p3hjKrKozZNVNjAVtfeMq08qp4kmmbzD/2aiGZ9rxkajFdq4iW8dsg1YNO/T6oWnN
rsLs2QbO3OQ8XG+bWgNmsmhgKHsDlOETcJwlmjY/ZkJrMoyHyee4KPVyMvUtbFH+3m0SjzjmQAgE
blhpLUloAlOhNyty7DP2HlUeTYjeknGGOB+h0jBsh8S11LkUSdS0JH/lzpTfaPYSeQLfHdAECOKG
9k0kFih3iz1Mc2Fnq/ijLI1XBCtzfj+7WtmFwiMVMoy9trxPG99Fl5IM8DWVxLkb+ynZt7eZV8U4
gqBTVQcciBfsAKauey9IQnrQJh9qfw+ZnOlYW8vvWFMW8Q78pesDYylAWytrMl/rAsL0g6YUoW2x
g2Kfat7MaSA6O3KvTVCA+jy2Kdvxt9Ejj88i8RecMSJJx6cKmCOBpxGlvm86fjxeJansnLCT3ihe
RilqvKQI8Fv6634BnNkMMtaxpMLaqtu5RiGJYlFNydQjztiOLTPpQWGW2ZEXiT7Exxk6pLpgIKCL
LdbBo1j2epkW9hWuhZN5A7wkrWAq2iRnQFc6zm2GIMoKzXQ0X+MO9HlTGEvtB9aqZrlSDi7cnpq9
65478p9ib6g8NhV7FFcFBE77rMCnoD3C+tSYDFuoccvrnjS9mfZVF9d66ebgxEMv+022zjW+dcCk
FbKvQX0pGo2+RQ5TjImDNt+LGnWcC222C9oZXhRx4WYmcf8yEEe9Gmmb1OumY1evlTukL4XRI5+v
sdBY8HSZFucIw6BJb/06Ke9pSEzxpGWTi3mKBtvKPGPnQOZfNA4pxWA2fvtuV9zUU+XJtW3O5Jgw
Negb1OKs/i46b8GY9X1WKyAJr8s7YIuoU6MMUr6IdAqKxm4gl9p69g1uqoPlxBiTM5WwFuebUU5J
/Dr0S/GaOROThiVz+KHoo9Z3WpSi3laUvOkRN99OPMQkjYM2SyF6uaM2jCC2TsO0q/vEiC4GP3KW
O8PDhfghnRM92y7I0Fw6IL8xX0szGbob8opLzAMm9xVPGx0Nwcru2Q892fOb0jDrdiuUXY8bZcGh
4LEtCqtAy5Dp+DpkyPbZHTpcCmfPH0aQcq2wSIxyce5TegzFuMisAsQopcCRiWzF3vIjAIfeq2eB
0K/mKHAWNwOSLsaeW7QabQC7w7htRdgFWFyqzfaOuiu5NCZlPkPfy65NQwPbxzid4WWEaHzb4/Y1
B50zUoX3TBRv9Yp6GMqxzt/vYeNHqpRtNeFMbsqz7vf4b9nJMAygufAPAI9yJwdxqvv82jBwPNkM
eekflnTWVhozebjSnKZ0NxX6cBZ1uvc1qgkfCTTReK/oygYVShaNcw8hUuahDuNwNZech9VJvnh3
+hrPcixNWM2D3QFxi+mxphPfQyx2E5IkZH2Hg4QCS8U19aVIiRwOHG7hGJsj4TJRqt9G7TJct5rR
vblJqpiAId83g7V2DLRFA5KyTcsGaoFLAGClEla9F5MbwZgk9RkC+0o3t0RTLLitj0sUOzsoYvb5
ktiTLkGMreQNJ51G7ESR40Fl2ongpJWy84/NaDkvlZZn51U/ooWJMRrqQckqbwxwNZu+iraZgbTd
Jkk3PfUikzzcn0HKYLq7F55TJZeaERm4AHUtEG/HVI+joRrcG6p0/6tkWrzLpp4l0VsRUyxSLPhe
rMyGUk2VOz4ki3KHA864840zDmw8c2xnB5NFx+LH3MvfuhDQ/8LohzgOOQq2PmwhQKb8ynCrjS7U
UJ3104BJjqrdBG87kJXPvApWLtLP3SCDZnaqlUiAcBIh7clMNbeNCQn3IoMc52hyFygl3ieh+C00
BfzmHkLVCnf3y7j/qW+++fsaP4fBnqrfXGsNzoPOx0aJCa63DsN/mrdXLfVFg+0kguOCgyVfRHyf
lVEZFkXC1aWDQmCkRr6x0h4+EiXFnwrU+QUuogJadwN6I4K/X38Bx3Sz5AQeQ8PVo6tOk/Yu6ubu
/ff3eUL6haHNjVrMkV08UFBWn8r8lmJtg5Qm4SwsdRe6TYcX3uCk/oWJ15cG4wKeIlZ/oGFrFceG
YjRY0TGWdOwHdDIMEX//i9b7+uWdc+avrT+MiVXt+cOh/Kcn32daFRV2WgVkgto7w6F9RxgR3/75
VXA5IPwHmw5giBMyQ24g2oLhXTEc1pcjjZFNiROVnyhCV6rLr/ciYAIYq94OVb57au8jMMsigNQr
QSXo29nAUefRtTTzYzbHcfXJmv345IgasqDOo9tcrahPqA6YR0dOH6mSgsznE5mFPW0JkBk/i704
5R6sDt5QHFDirjbl1qlYcYSnwXHHtxFF5ZjtKk1Qr0ZzO8BlqsttbqFcOv7+dZ2SK7iku7qqIK1C
qUW/++vHAAfX52hF3+M5ZfeOAat1I5JkPNeTwXnQFyW/cdxMxG6wTj9Zjx/eIbdKpMMPPQLa+h/J
Xj+txwoM2UfaC46QFwDC8SQ0oCLUicx548z8JGrnQ4QmW54g146navtwVk4XJpaRtUwNj9pmtDh2
en/iYMiKeX4UI+kGAdd3byORiCev8aJyL1o3ukqx3n/5/RP/8JL5HWx+cKcRBbgfFLBzx+CIFCQZ
ZL231iTlQgthYJKLqWqTo9MRhfPpyvqH/R5HcBg0xrohidOVlUaWxANFsRn1QjzJyjXwCEgzX0jI
bPoY730MGmE35xj3yU9yLD+8Z2QqOo77iFmobz7sO3gjrD1wIoNidKNzXSxJRVPode9xYtPC/NHT
RSMuDBTNDhlHDpc7JQvNnTPok22gvaI/PR+GEdZL4zlfii6HsOqBDH5ywZO9Yb0gRwgbHoAvd3h6
wdpnIGAOFVkYvQsemomRscCnu+rJogE2Jj6O03qFg6Hqf9jvvJQsPV9Lgp5Bzbb1Eckudpe4EGPN
7ODo02fH18mC+fuC6+VYrK7nnG55jozHaozqNGhjy3zFQT5/ntiCQExEOMTgQJh68qH+/uWdrBQu
auHFsGahk/8D63B9Cj/tCJ1wW5WhigaMVW8REEzgV8NbYf5p1Mt6ISjfOOTwH3b2UzMX7PGN2iQ/
KJj5LDYFjjgQVvp8k5n5ZyHT/3BPCCUc2gsuiHLiRGOjdDXrKU3AZorqVbjATRWUpyFC588uderA
t94Wdjgc7pjcQ2j/8f//9PyKyBFZZzlJUFvckVFnWLj0turHy6wRS3YWLW58a2HpcbVIWi38Pxdc
6zy8z6NVeOkUl7UxwRD+07dqkyNlC5Yt4jSM6359q1g/eXXWpUDEC21dpLcQK70h2/rrn/78UqtU
hBb5h8XCycNOlwJae4Ly0mjGR3dQj6McHnX+/OeXoYTk7MJagHiPkzvK0syuEWxBAjYyZutGUWzt
DKKM38ON+PNL4XyGlaHFSmUR/frw0kF3vTH3MMbs5MyMf4mucEIhvXH90+8v9fGTXzV01qoHQ0TB
WfHrpQBYirw1sYuk1skOoM1839M4LEd8K7MD8434Umjl+O33Vz3pB1izFOEcDoiMWCDu6ck0ljlj
aItkc3Y4JMw6veaVEsNw7Xc96zRJ1POCC/ix8Bjn9F4jP6lXP36fSMFJnqBAt1a3rJN3SbOsvEZD
KhRPY23ekGdkvlbFWhtIR/KDfn+3H6/Gra5GkZBMfa57Um5JnJUG34W217TzoyY1gG+nf/wf7AUf
L8SoD6G9sJkc+gg2f32ZRqa8eEyIn8mX6ceXwODsf/UlkLNIiO1aFCPoP316fV1NqSPWAF1nGcOU
d/TUTAOy4/VPf/rokKqRyMbIjpP9Qwmj+t6LLZyYN02Xna3fttTTs//Nt81CgNJDPcqZS4H264Mr
hKAXxmIZI8GkOgdvfcNxujzPkv7t9/fzoXBwXDpvykDWHOWRd7LwRKIRMQZ/BcsBIzvgS7QSTj/b
qf7hItgmktBGrY2vzelFeleSBJPBGyyssrxHNN+980XZuz++FW/tpR24bUxHT6sTqaqGSdAU4eFh
xbecL+V50w+fdZYflzTKKsLgoGdbbBSnKlrq2zS1EzTsZkW6GqILOY/7wc4on6GCUMH//qb+8XLI
lH16ZSRiqzry52IkmrsycmegUrNS8yOS+eXYzAAGheNO2z+/FLwyKklaWrxkT9YcXjyzwWhA27SS
zEHooml1rue0z1WDjmzz+4t9WBKAAOReIp/DS/Njx4c1tD8Demswt3V7h90MvWzC4vvDq1A12qt2
lPghVrd90jJrC4Qwm8ts0nW5dSCuYT3je/D7q3x4R1yFhwb6tx7HnFm/vqOhzkbNWdlDMa2zgijl
wUPXLeneUUvazSegw4cinKtB4mATouCndDz5YqeBZFLilMknSvP0ybIquAu61dzNxsi8PXPiT3Ie
P7wproekET4JJwV13cn1SOXwGkbq/qrwAZV0TLh55Nocfv8M/+EqXAdVJatBJxHvZPFFtDZVhr/P
Jik0THp0OdEOetHUkBvyp1ci4Rb8ifoM9EacmgbM/dLiWqz4omQz5AzXzB73E0+SD/77C4kPpQxL
Yq3MyJKDXcP//rouulipUkv4dot178b8fLpMo8j8S8JGuKg7i4gvperquvYZdmrYdhahEc8Z/I5W
z7xVF5Y52N5Rq+LsomvnGH0PF/AbVjVHL1OiwebhCg9w8Soqx9ICTOK7K9eQy1Piz2AHwI/zo2P3
VX3eRAODKLfJ6DyVa6e3jLRX+iMUWmuT5FCsj3nHpIFAd/HcRMrKzmQk4i+d6KdkZ65d1uOk2ugK
TL3DMaYRmCIJvewe1YIh7lXXSzh4jAGtmyY2vSXsIDRc+Jgfw3Gz4yjb2pXlgCsjHvu+jCuTmb1c
mWHcwnFe4rnyrvq0M14zl7iawHMH4N/fv46PK8wDdqAlB0HjYD39brrC66ZscP3NEFPDdrlWMnj6
dB1//DpxQeYsZboI3IrF0K/vPOJxoPbleLA94qU3VjFFV6U/UEMqLboy5vozc8jT2yJrj0YLUhXO
RPQCpxh61aoCiIi80ApXyPfJl/Yet8v4E4++f7gKGykoJwgZmPUpjJx5WroI6B6bdrIoxVPKrEVo
8v73r+h0I11zA+GYgQCyEQDJnWzXRFuYQ5foEbP7oTrPsO6uN10R0QFI59NG4x9uiQ6ND5TSn0L4
tFzIs3pIq2pA3qo0e1NJjoWYweXfm8Afaej/f2Qy/nDj/u+ZjIxoMKL5RWK/kg7/ltibCOnBsizO
mh/pgSvs8zeHcZXYs9JtaHLA7djIsKX+pyWEwKwGHwj4jXhC/O3N9W/TGdv/F8AYkCueXtSfq2b+
DyT2pxDuj+/Nw5kCEFe3KJhOtnXdXYxWh37BFLFelq21ZHq/y4y4jGAOaejupNthY1rnjn+zNGia
rJzkqz2z9fYzy7+TD2b9KTjD0pRjc7bWvCe7zWg3DJPhbQZD0c5b+LzRdmjbu9mLzc8OM/atn0Yd
H660nnU/gTqwbLS6jE2dvBqj2zf62AJT4Wuete4Y/H4XOOnFf1wK/w6LA8Cm8jh10SlcYyZlyNCD
mGDu/TJ2MNcMuw79VCHhTlDgTGM3hK7w/XPN86Mvv7/8Pz3Tny9/8kwXG/o4sQc6I7AkvbashoCc
eBjvXAwpP3moJ4fF33cKG9Yx8M5dsfhfH2pFXlvEQaoHvpZ7F5VrVSj/vFwz0Xf6gHVuBz9g9/vb
OylKflzTpSfnQ8DShDLo12sKamIaMG4vy3PM6TGrVVsTd8igw9HxSst1wlkAeD4p71Zy8Yf1sxbI
TJboz5jn/HpZkjDmMh9SA17AWD17xjBcoLtasm03KifaQfiJEIm6pYn6zGv90PZxEz62BOGNr/Oi
S+cgYoSyW6k7LTLCssRVXVSlV2IjkST6JTTcnGCkmbnfjZsVtfvJovynVcG0lhKVloU64mRgXORl
Na7YUQBRgSytKo/g6xi+mjaWNVSfLEFO7o+PawUP13kYSuwPk/F5sf2pxFg9qLRlGWGd4ivCvpKm
txU+0N7GGghCDEFLSXJQseleuKIxqedqvME3gHIoxWMGrSqopw42lJH0SF40WqVQub3bYOlQWv1h
ZFZThg15iUmQLf30MCctslmeefU4TqRRPi6pDWTqx5gqkyTfl1jgxRB3D1FUN0jvSpTdBH+XN2Ui
0YoLoxxLgcorm3HZxwYfzijqXBLxohaxTNaMdagPaZnetJVrq0PdoL0JyrYxCoaa+fJaVtOaSEpC
kLhsvQGFn9vH2n0rRvuvAeJavcNthxTOLo9SJ7AapaCO1CmM7EXzvhmxXmIR0BgtPF3GZ3cGbNl9
6w6IAHvs9JoN/+2H0NGSftiaptLyEIZD/tLrjX8zWDIi4qi160dQe929VONY3RLlJ+R+roaKfb1Y
3EeoMPEUiLQwr922a77wmEQMCcsc3tZ8jHk32Hg0Ij6JCtIw3Fh8V3YC0Rurjwg/lKLovjn27D6n
cnBecF/HvAEuoXNWC8IuOzNbkN4alfUi8nK5agld+27MpiLnrnV/eK/nr7kFkYcAyQWWcRfP/S0Z
3WYSyqoWTzOSUQSQlTPfZy18kaBeKv2ePNVVRAKL/N7La+9ucbFzhT9kzgozDY+4TBQ8y6EWFbF+
ZiEHVMS6t/gYAna9t4GaT6Cq5rtxteGhuN+ccoqy/ZJr6XsPbpSGhD7kF3YEVRPiXQ7ve5l1d7wW
cWeeNVmq8Mtgt4Cxo7vF1iH7Cv1mxWRkQa8T6+Pe0SbbOUvKyrbPUm/EuRV5kBqzPaOG7LGMWtMN
vNjucCjLFKzTqnLbx850XHKWct9GMGQzYznag3SqnTt2DpQ2CPA9lsaZGOBlVQ1KVDCuLjWvVCkX
gt2gKlOlt8Kxtq1sJgxc9dIMOg4YGK5sZFZgRBZqSzmRXmgleQqFuM2qbNPCC0N8N4/9a63Sodlp
moZgoR9dMR9mPN34VGw3A1Lr3f7R4gBjgoSeFmpaP9JrLumSu1sKnO5rsUbFoMMWkAfqvLThGWWq
CEYS2q9iaDriQDg7MsrWiR11mS81pN3SrJHfIAbATsOTNQmvjRWxFHoMK/HUzLDlK8+FEiJ7rBqK
KDRuI/rSkqQ0fz/nkzdfgigp7dJsh3l+nmjKx21ZN6LZ1WU/Td+jLsmmY6wIoiRe0lXYx8zkcxV/
mXxkduAruszKLuXw1DlRMl6bvZkn13qLUGKDDWB1bsdz0oVpFA/6bQ2q/Sz0PqKfdeaq3WuYDwST
TEvs7CsWqxv0WYvSwdT9tr9iCfjPej3XztGGWuujsq3RippG5C/HLklWq3+Sgu8WJ5qKELGVfQ/n
LrE3OA+vVNXa1y9HsyNnKslJXNngPI/3S4Xr1nBw4kLM2xHm5CLYNCthPAvNSm7QS6q/DDEs40sk
a2LFN0Q0Rc1r5TjtAj9MQW3TLxFSwN/fmEYr5HlkRY17qLAFwsNoHHunrDZ125i1AcsX1AuRmTbM
mB/oHZFh2zZOmYkfIw3ecZjGqfNQDIL2259g8m27UtjkQCeOqS7NIZdyv/IH2aNNqAggOvHgwf6e
+oeGCIrkIDMDg3/85UfsYPnLLKShzEVngfpvQ4PpVYHWD46DbHuI91U0IXuzuzo3D93cd9U9sWSy
4jsqnSdi7cYHh/jkC81ok0uSNBb8DHKDNOBF2PF51cKMBB1IQoeIymDSO57rMtaPXWVF9zbZfxXJ
4aMge81wBuShsvz6H9SdyXLkOJa1X6VfgGWch+VPJ33ULEUopA1NioEEZ3AASD59f55Z1p2VNVkt
/kXvyjIyy8PpBHBx7znfyYor3kVLC35ruz6NRT9+Kea1u1HROiW+DtXXjLw5lnOeYYcj0cwep1Qb
y21dyOWuLOuPjkwdXMqZP6St7uklTANKibHGdFdEau/aOsA1mNvklhoBOYVDU7+MQikz9mbLvKw5
3MAqrFKTcKlNl285TbGE7gopwHMxeccOccfeGKLoWzXTgbyOIwc1eXice4+EiSi7BYSeIctu957C
lKkX078YQwh2p9vUng2oOvszLpJt3Z6zNUjCNlhGhO8r0a1c/1M821UKpDBVwXhY0Y82MUJe3o0w
BzpVqHEvqrrYg3U9ZoF8lWgR2Ir6JfwYmzHcB10NR7adZuS+Wf0WLfYCGcpVuF7ZuJbFCxFKEOcG
S3tb095dvrdR91pVWQ11rkhXB7OTsnsEdWGm+n2Agem2XFoyWQNnvFRjT+p7aWXvLpCAQ9Npghbm
MMg+KWeQShnZsWrt76HuPVyAjfWOGdzYTavgNB/L6oB30izirkRR2WcEIy8ab8y49S+oD4FxGFv4
CIvRSRuCkFE4zr/KovdTIyou4yi/LwGZoEoSgoeFJcq78mDY5SvN4gcdQdWvyYGnf8+zIshtSiF3
YjEe1hk3tIkD3qK1ccqKwdwLrziPwnqx6a0hjLT6HehHCRhoDIggymBuVETEtkI6O2GQ40lsXksS
Hhq5b5lwiH/Nhnw9WART3yHggn8s1w1phk12J3p6sonJmHh3ydl8bm1FAyI06XklQ7aEdhrk/QPZ
Lv5+kio7UcW+MDW17rTwOHFs2d4zCTkPIjo2vU1s7dh9Ftq+K6PsjLXNiKfSIhxm6rYz1oV74XZQ
VubxprCRHGRBZOyI6WZb0XhuyoTS94aA8+IXlWL4GWwb9qdow2ftExxtot6/lJtP9m002/jMoFaw
G0C5clujQc+nOY85Tm8KQgwhv7hZ6g7FqRfb9oxd5B7bwU9z5r+Z2tU+ImXbqc78pVt/T5E23fcG
TmRMOAdlO1CIjeY7IYwE526hjAe8RoXO1bfFG40TAtbHirsuKpdyzmPbFkZi9kb3uJmAL5AVAXze
6r0zwpZu2iCZQ3zOwSjTGcl23BKGtuiR6HVjSqkGs5PwaA12dahS0a6PnUsYZRE06OZVSNa1da5C
0DSGOR+aAmVNlIW3mVfHU9B/uJHiAmOMCIvL0xTR6MsLzEnZyzqT8K7kcOmhxCZ4rT+akvONLoRF
OzO7a2oc1aKXKc614kIwI1sMVc88WdifKMGlRpAfSMs8FBXlspPVYYIv3uRa6hq7aMSCEivSwA45
yUPXZy9QAK8w4s11/WXWAvsNzK5xbradGD77xoFdkNltMmIr6fq+ZnGu7y6Ct7QAn7QZEXQB7HJx
sXa3LgWxjtnskYdvuf4SLkL46UTW7aEdHDCTpq/1jvkXZCAC3oyW1x2Pxc5DVbslE7Xjt9zLsQeh
9V8/7VkCMEM8zLYnszLchdUgjg25OY8C5N7zKpb2tdA++SKBhxtrp5q8gbXlFGEVK22bPwPE8kjs
/Rmcg8U7J3e18A3gLLgjW/QchKhPba29hPrEb09WMRJ97RneNn+LZLCJA056GZ36LZjuSrVm6EAz
wH0VbhCiAbLIwZQ0FmcmbD7ZWZkPFmMgvupkVnV0NJagqHbbhsgJCktLTryLF/Ezt/y6piVdjyIt
HWf4xWOEzV9MLRiGYo1+DLDBMNxns4veVwYY8racdMv9qKfgPZoX144JHfEUcZyRdTfS4eExGmb2
UppXbz1IX/spJP28QxdklXfmBBIgGVA2XkEXFgcBHSibl9obSbSw/KqI+ZZllvaDLcOEceIEHS3M
qHxtb+u2OMNTOiYq6s2vXHuf+6bPw11E6wZYlpZ1BWWjICfLzHv+t3IVeLReGcUv8LUYE+cRn1DS
j0SNXZPETBn7syFOlgPoISduNiWMz/46Rd5k78vZGF91FAxDsqwtTymwB5pVOoKws6N7798IqNwm
7DY18I+Lluz6gKMr4G43N18JghZfRX7NCrHsNnixwILXcTiR2kKiM7m6yZZlWN17oLslMwpMpURp
g4tag/ahWCVmkHzOUIl5ebXw4cFUvwclcjjavFZ/BDexzqfJduXPzA7Ee6Nb9UiWpn4PO9iH9dxD
XNRdKx3iWiPvFUo+UTFkk26HarQ61JPuFiy7HhsMJvcy8qedwNDzqQoRvbpZxH5UEyfNvkv86JY4
eH6+jL0B4GzgxYQG4dT6yQ1k96NSDQkQAbO1Gp6GXG/mjksBcbYDIczd7HoyrYSj1d50Zq/jmry6
7yZjkhfHb/oRgCWWGXSd2GtiMNADLarZ0Oxcy1r3rMVW/yDZyhnI2R6LMZ58ZT25dTA95pnXiPPI
pzzVmuoAF1xmqIPrTRXnpfZrMH/jrLFshdtn1njd42rkfbOTXl5/zTpbflckL91XaLG66zLriXad
c/nSlPbEzRexHBZjZvykDANuYOZCdE1JLeNTtEzbljtJlHnuu49hbuWL2+K7MTLg4MjNGjfmC43o
f0H+/WrF4jzOTs8lyJ2CkYDR3tu+hVsnMcOGhGGTY63W9jDaPUbhMbOC2Gqb9ocxMyBnJx7kk2Ig
whhoa9EUh2y1eVoj/fwhsx7gdLaaOgBrlftuqmnOb+myrpSk26bXabd563ojHGXopPcW462G5Ydn
aTN6aKR1lm2xCjHj7JfKwHHTkJjFQ55WblVeNhhVWuh5gQVWh86eqy/nRaHh8u/w43pPCFOZuBEF
YH+p1wB2kjXiwIq3qQdjhhKgmY6Fb7Yyhezfn9SM2XO/TrmlueT51gnnW27tq6Kclv2GpH06QFqJ
1luPfPkiZjxdfjUAbQRxQBjkY0DdasWGpwdwbVDv+0TKEBVa5zQtZOFh4GpkDNX2M3TGuTgQLdVS
5CtlPIWFuYSxOQZ1welBMvLe6wf9xTcGH0JKxNekwm7lo7WJHAAHudHjkWFy0BzM3Kkfh2mJXNIq
RxNOCMx0wYtl0zhW1YSrPdAj+znAV8l9Te0hP5Fupns/fM3EddwXdBxR+7zO7HmPu6z6+NeNyd+6
nX/TYo4YwqBHimAE/Nb7/dsWod+5Ps73BqBFu5hPm9eDjhxtGHEbJ8QBzsoK0g45M+VKaBJuzAW6
u+sJl8RF0Bsv9ljJ2zHfCuvfdEz/rkvL3ysCjACiFwWG82cEtIi8saquoA3bWd+UKGcKdKAYHZ7u
lILMfPjXz+EffNw1JAgSNngEWo3XTuQfOu34QgZ/XnyRIIuuEjItwZDQfTgiGPqF8tc5/OuPu87U
/vTU6UBbtCCR/MPlvo7J/vBxrk1XX5ieSKatyMYPRvBD+LXJ2y4lr8ZY3wMNR+hDqqUjzHXy/02n
8x+0VenMUB7TZkEB5/2pLdyaiMDJ/4b3xCYeh5wjYLt8E4Bbq5N//UX/7rkGkOYJI2DU5yDW+G1a
/4cvqrC9b/P1o5YBpJFsnAp03uwAUPD1UcKfTf/15/2Dr3b9UgxLMfr4yKz+9sEG81ibXk9z3w4G
jvSsWC6se3Ziw/h3+NC/+6iQlWM5zlXMHwCY/tNHOY4OhgJQw87OQxKWTKoaEtFIGyff5Xf1yX80
z/ynePq/wa78n2OC89T++cDy/7X5LOqaPe0PVHD+i78mZfj2X9CoI8dh//I8liHL6PeRpeE7f0E3
T8uYZfY74f5/ZpZW+Bem3T67CwIi5ALXjM2/BmXwRxb/b4Ta8q4yDgcz/p/MLK/jif9d5fyNftNk
u+ytaDGZNP1pfLE1TNRJw3KTzjEBaJniNY+cOl377nsXTZ+hCB9nuVqEVlX9eVTUTKsLp+APT+zh
94/7o+nuT5PT698CvRNr4mp3u8ob/yQlcuFOBaEO4ZEzs7zMoTqHLeCesnxZjPEiwFrswjKASdV2
NyMN4H+z1Vl/O/v6/fNp3CLLgX/DZnfdIv6wBUTr0FvjLIGYuQgaEvBvzq53K3nfM1tY4szcyL+h
ukeNvzJ/7pGSSgNS1VhpcAotJWTDJZ+WVx71sL9K+mKkf8b20A3Huu7BKPz2wP5/LDb1c5jm4ed/
3X7043/t5/bHx0Tay/8F5BHv/D9fdvHP+mOYxz+uumvy6F+jI+y/YCBE2Me2d5WM/C+K33b+gseQ
peOSufc7VP9/dAI+f2RbhNdgUKCjeZ2Z/3XNeURHoHFBaXkVgXvXsIf/YM1dFWV/s+qYdV4l1nyK
zYQeS4T3Jz2LWpy8EpntwY63KzcVQx3trUUGBxJ1g2M+9temeHCAp2Alw2yEJyJl75WW9HSLbKsv
El/zoXXbd2lufmxF13TVzuPGsxqnaOMuxShgSOAt0acYzUe2sPXYhF39HBgwnGvtYpJXw1lWkOfC
knyX0RyCdDHKMa7H2UioWkeW4HDwG/TZWUgGabGZsZP5Y8K/RVdJA75Hh0+YVV1uVLyin7n59Ruz
SGsGoOI1jwsdiaNq+rfeHbnKsCjUzM04y8f7tt6+ehX5A0NWmDeWvUlOP4CJpoY7bwYT6I8ezL/T
wxZcAZs0qubaGEX5vuMXuq4zcBVi/cGVNMTF3xLCtUS7pqZPjvTsAdmlPLh5HuxbayAXK2+dk1PM
zr4dneroRw3KaccmAtCU5q6RtXHEpy2OdicMaNrFfFmqGRxmhVEUuls7Hzqd0TQEDkNDp7AhAQ2y
/GqFMBnxIG4vtez8CwgTrnfFTPpwFC4n5WBfDtV243pi/jXN4XGKxPbU5urs+pPcFQ1A4wE0JEgT
UH+dfYNbdz2XTVYRkTiQCUBkyEQFHv6Uvd3UIDcVBt2uX+KoaJcvsnJ/RJUYLty3OiLNBv+89Rl9
4y36oNd634652jnMpPeqZd7KdF/ec4EHMbxwRdWe3mKfOMZ0soaHxVHVrRF0tJkimL4LvnEuv9EJ
ONaUFGMZ7Bb6j5A+55OD6oo2GjMK1QF5h6nLttdxjZWTuIjBeo8KCRGVTbRzIUNZW2TzCzbJBtXk
Zc3L6aHkBvxumTXtrlwCy9IyIwKBoh78In23lcmsOfkfpeUmLv3V1TJu8prsnlomVdXR5uZ39Prx
hjboTlr+TdF557xtXn3EWrxs/BZApN3tWA4WV01wW6gaYtkAVVmhmzQ5GWQMBe9h0+FBGqztyNVC
pqZXt/cwkZgJglnyWBYcwSxPd/w6LbUHL5cQqXMttLyIxRi+qHnaEY2+Y5a1HqrJbXc8/cswDGWC
DGgnN3Ioytk+qEHzBKG0h9INj2MrQkJdcud7adAQMxzArCO37tSFC7N3TV1acSG50na2Md1Y5uKc
Rw/IBXc/GQBRBhMLZTFpJk1Dq6LD6baldXZH1sToKHFbMph8rKdRY/Yp/B+6Wu+iZkrncjx0gsTh
tga/34codU2vNLlD1H5a+xt5WB0dgqbLh29MscuHpmdCEtreetYVJrtMAbjWzrwcqJSDMsa3aDII
mpYHXu6bYLTnZ2A+pGF0aFDTaCy/MagloKGcjlM5n2ukUonVrdnBJQ6bRl5IfKCaa+8KYu2gH2jk
kFqDl14Axpr5tCtUOZ2d4CPwZXBRSprHq6Z5Z6/DcjsM88Q7hTZ5H+BzSmaLG3Lkb8ajsJkDT4oZ
bFjY7a4gMgfqpf/FL9a3jRlhjEzsEFVNdspVkFZtOMeouJ78zlIgqa9BAZHXJgu4HCAcJhssZJYb
MRplyrwkOku0DXB2c8u76/rMeLILtoui9LKHri/uAoag/ChIVOl43pVF9KvHhkjvTuyUqN69wXdu
0bcCz7f9WzPQ3nEMiuvnKu8GcjJDYJIah5hAR/gTCoORYmR9U0ICPhYLSa1KNnflpIwkikZ5V4Qe
LNZAhaCNab4u2RTEi9HrM/FgfSpBZR4cZ7RuQFEHB5PzBjhp5VapaqY5iGc3oOVbu9jCnIhO/hqM
glF4B2V9IC+t5rqH55rRaZNWhXXfRM3bSiuu2LaXinMiH4Lz0pspk0KyF1TqzgFH2LqjxYZreN0B
XgGV7UN59cdPP4CRmgX8tcVNRp7g7JIJu4QPeSTOmFliCXyNN+8xg+KXTDZJK55V5klv5TS2wZE6
0/zWCON+Uq/oJZ49mNR1uT668zB971bmMXVIJZbxBZeofshBVFh62blUjAzOiUaa3R9m2Z9K+n5l
eLvaGwE4xRVsTmLKtePimPdR1zk3/VaPO5OcMdq49jwl69IwfmHEf1p9Hb3Qg/3RNSBNJ9P7kvWL
PtCoRuvmXRObWk2qzepJdVEWI6VS6TydzOIXb1h4jLwStq8ne3F3DWlPcXRdEYDuNY9lWoxXt0Sw
UzLQu7dq5cZgojHTMfxoHGld1na6taFyOPSdCKTBBCpubblem8AQQg8Fg8Uk0Cha+i7MP6D2W1/9
UHBWyTKYDu7QCBOmWCBuF8eqzlGbydsNse23qXSONPqdzwLU2S5H2PY5VASg0FbizQFw8tg6ixGk
42R7R8PHyRBXpqYzPxjr9U4sX3TbRncrtfD9OJbsFkVFzih3mvZQ9Y3knbv+M98mfWvQQNwj/zTM
UZPToin8h6r0vtnGuJ4aHyoW+8G5wHby1tG8Trp8Ece1KFic9TA/DkO/pUSYJ9VkbN+3beEaENpD
s1uKGeKSNYp3zdaPUCx87jKiKbJw+swgtcVbSzO1qas1ttUGqjXsJQ2aaEgN328+lSqiW16s985D
V8xPlEsKKc88SW57jBW88Klo5uCuxoy4Q7zhH5Up7iCHvTWZTbBMv721HgkJyzSwIGaA+cOKemCt
zBcNdupE8nt9nNe25ca9dK8N8aUEbiKd8aZC3hpawaquEWSdtlmHN0thRqnB8GnXByj7GBhPwK6L
PEV5sd3kXTMc9AY9fvb7+zJiYDlVsJ3ZJjRs8gg3bcn1o6Tnd5yarn71Iw8oPcIwh+SxYP0QKuve
2kgMkJ3D5ZxNfk9SxbhWgH2iPLkaHI8zGOqUUcXjNfhvP0DfOcwelHrKru1k13ADZ+LJvjaWjcD/
iplUugFRxmQgGWXfHCIoxILM17Ea6LaBLZIUlol2vVtjArIFceYLV7AEctyz7Jp3Wajn+hobZQb7
aVIP9UhKUuFnD7mViRM/Ijx+1wU9YDVmWpjry7ZVHqh5OMOrWA84I8rvocz9pPHm9nxV5zx0Y3iP
lATrUAUActeI6bPcMn23QS9jCmZader1QDnqIn+YBlW9BobrfXEAQt37wBdiOikLlTPEMnKUu5ea
p3gT5faUCM+UMdyQKqG/O4Ck1HZF315RXhYGY7Rs+VFloXmRobF3NprEU1HTAM6a7zlBM5MNmMuL
mLdX+m6I7CTCiuaTtGAL/9jB2Y+9vn8KMHC51foNYN7Jn52CasBNR1IuROue7TL8JpblVUO4Hjzz
Tgcexd2SH0xfOaxMoPbMHAoY7Ch5UDoSMVV8LX0vXTeZx0rOj3qmXZ4149kT0Rk2VxJC4Ey0EurA
xOwJ+GNaeURlaiOV7XdzJry6MC9Vu8LKcorhvTHC97ljqF2D6VYhMsCw+RWu9h5jEeN0Vmurwzun
L/UOKM5tq5aDE05nP7LTostT2vrPJbHqNFJ9pGdW3GX2U04k2U+laz/pEMud5Tx7N301A6Uv/PJC
HHl3N2riQPDWJqXI+liVyNCMPKBICorx1shRGRamfx/k5psxcv7SMbR32Gn5tdjr+CuJ+tjl7msr
BkYQOM7jLVo5S6EdVlZ3aDZpxiQ0PdSLjMVSn4JepOD0Iur4MU+qcq1vgymEKN4L64HkJ5A0QV89
LFuxJ84X2rV34+SR9WZppmuT596B6CM5SC/2AU9UxXvU6kNtOflT02jzQ69Dvd+qMkpLc/7pFAZD
ZXQPqA/zObGGmQ52Fuh70FprGpWSGN3Nc+6bxoU/Pj+SgtJcJYHWRyBqUpLmuvhZChHEbDflZ7uN
d0ur2L8Clo5SrwTLt18iC5y0WyZ+W6BpADtBUgaHAohmEHG7oOqXuyaQP3zmbSmz0ekOrh2SI1NU
MNlVk6KC+1lYHfWW6mDs9t5eSye4XRnB9whTpHfx7Mw5i7b7mc1jgLxvtW8jJ0eDN1wEs9udmMfP
slynczPXTmr163AQVnVrT2X+EZVhX8STHsttxyw/g2IZeoDI/eYDyf548dQg9ircQMsInVJ62hDR
6uIePOVeB41vxBx7zXEd3OPodbc+ScHPK8gyP2RsztTpsfOKZ/z234J6uvUZcsRZLj69opIEHQu0
RQyNyw7JDn8LRAPiPHAC34YEs57YjsSlcHI48yNKOhN5MYrI+gb+nHeMwP8htLPY/srQec2GxaRz
1PkfzCKnt8ElS2IiosIxklJFATf4KcWCuivQYTbNZO+4Bh1d7RxrD5HrPETHgfPngLcXCFgELnIO
0crp/IuS0jijy3u0a/HpgylKzSasDr7qPxTRjtns/Qy96mPSGhXG4gQvorLNvedRRjPI3DsMzGN3
hjBuiWa5Mf3Kj2VVPxjskxm4tNgGlm8ZH6ox4sZQe/B0/lHY/XkhRwetSf0xLcqPB7usT0DOqWYN
1l+ee2DlNlUdhfacFy/gBba8Idz7znQZRpCAcSCnneyRkvuO/X0WwwmeWXOxTbO8c7d6SaOgmndl
O4cXbQ/PTJvzFHJohPKzfw91Fh1DFfrHKmprrjpIZGUJgDyMtgfHaL6gJQ5S5fa3YoVgyfc5O0J+
nV0YJ4Oh6Ldpt6t2gkvdZctJikUbF7WJ2kihs64EzcgZmOiFZkOx3LhfoMLUX4LRGim/bOOEmmx8
Zfja3hiBJ5NhVMyWggYt7bzKHokLJH1XFVeaXs0NtbY89F0EjD2IPgeNZ4ku0QUlx+S16qbjmP8Z
rU15BCRN0pwp1pvG87/IoO2PjBebz6yzhhd47XYqN9H+HED+npW7tvtgcSsSRoDWN9fJV5TNTeLY
Tsae41T7zm+rb7Iuo7ceJucH6nQVC+H9LO2ZpCCiemgHBehPS5LCGK0xam5CI1aF2R1HtyFSe+HU
6XTRn82QhNGsdqoU7P72WRW9cZAGRBNv7bFCki/aP/HTqGSso36XZ4i+zdUnQXyeMQSbrQqe3bkk
mN5nfqnLznmC34nMeTCW5jihFd+vMyEElI0EqLje/OCQqv7AbRxbQwvHG4JgcFkMEs3rtaoRphGU
B0vSiiUT28N8ZdYbBQj9FrHXHnQnSY/CMF+g+orbrLaB+RMcdVvaIgEFPu3CrBzPZZYT+zAYjfom
FT8Dw8315JqdeVpN71nUcOqvRJxcMcxE5NCzdjRba7u4+jK39r09kG7iKb24KdCckke4Tlyb5aY/
kQP0B0oYcn4sszgGg1U+zcX2zTGb21zP8s6s+5B8BOKZZB4sB91NFjPsIYNYXnL841xqhquMlGwc
XB7181Ivn31lbDswq/lzPWL1zFf8mUmUZ2+WYTNRNzJ6CDZ36+udXh56eP5p03YgIbeRFgzRksHd
iosygQP8Zoswo9wOyPPggnNLCtpE/iAB10ijSxtycD0ec39S7FA9z80Vby5SYYQZ5mfmrQCueDwX
6k0QqO4mPqa+fi6y9Q3I/02UZcQHQaNKpELwmvvr2WidLWHqDKlyVhY+T5lv57UJg6MKSvMVxwr2
YHexCEUbDHc5kdqc4xem1R8jXxWJNVo50hM6F5Myw6PfzfWrM1vFsRUNo/bS2i4ovEOyWHDcQExf
nkRZOK9hbd4PEoI721zGxiy35bpPQ2ic8lakCB3QifcZKVjmpngLt/XOCyqPO11bPHadJH9rcxBW
5oazLyKbM9GLSqx+evpJlwYysbVsZzi89hU1OSSloS9+6RgHU9rW/doEdyFlqGzDveNUS9wtS/bS
t92vjjItyWbqhB1idLJVosI7DFfy9LxCCKepiMAITvBpsLj4/tadjn1CP3a2kQMcHLM+XSOLi+Qy
0gntxKFqPaF3Ygr1DbyOfTb42Y7O4K50+M4o5hPUou5ORo5gGfTLcw3a9QbQgb2fkcGeNrvW+557
yJtPulI9ORvp58VwgY5JGeV6D7iZ7qoiqF96D1bz1gvaJ70OT0RiUngugXOb+dK52G7G8bmM5hnV
BFblWqz3MK8F0q/QPtj91CSljWa+ckl5MrZpJV4l2HtZwA/cqA/TDn5kK505ImBcFNNxY8o3q3aM
I4A1VtPSmDGAcPoSYzb6h1IhEaqrmng1t3iHA7mzsxcDL0G2nXPdJWhAXfI5ys16dJfutMhx23eo
1+NWRtEBP1VHpScfIzHRlp7upd/emlt/ryMq4dXMU/car+rSaomkQT6c38+p38xfeaW5OxbeY6MM
7AGR+Y2L2TnSFOEBejWLQrkLRfeLHkYyRsZz2wQ5davMfyBDYx5U+/u2cCMkKYMda7bwV8uMzpNy
nxj2YjRwK9AWVH703NuvTdGjTkM2gvoR7Zl0lk+rLbN9pqunNstVimxFv/qDXd1NtoTwWdaIrpDb
Jb5VvPW0U3TvPhlhGzvNuTPKi2nwIKM6+iXtbk9vZAed3N6ZM0FJWzFeMEYOXOt7dedPls+YL2jO
BEftttC7wQ7RxRFSsJ2c1+d1s6Z0zddvGCBIEjHbX9Yw7rvazA6iD+qberXh6+rwoGlHH0XZygvg
LSNVfXFesZ3frmOjj7iQ2FPmvL1UUfAW+Dr7YdPl1Nn2xaK3/ZKj3LueoI510c34ydWcoOqSPsFY
4UEq4V/tJdFdHfVvu3OVcB+GLOKPByGKPgFP164340zWLc3bsv/ONRg2nxNM4p6IWracYbWc8XZa
SQQdFSrhuA4q4hJIILAks01VNJ9+2FbjrgPYXcRzNzv2bnUYkvPhGxg4xOuYeYQS2yFzPINbgc6I
SiZ/uP/hT5F715W5UZ2RvZZzmjElfbPAuaKGoqH5fYmGKEykPYjPqWwXgupygtwMq1hpXtvc6at2
+ko0WYOCbHmfcsB2vCuvZtDNFsrksjiHhvPkIQWkTipu2DLotaFQvsGIEj23gUTGuzjmocKUx1qd
ors8H5tn3VbFZWtERHRO5BWpUWQmoXFqRpfoMr1pq9LaI3YNHiKLa15o5sXF7KfyAPjfP0VkunlF
iZYdWPrjvBkXRrbvfeHVdFS282aCgumd4LAGPyaXpbRYHb2w9ecsyuaVnA11H4Dfjg2DYtyZ22Df
TwMxP2srD9FqM/ZBubrbBvazqOhDcqjy4mBCUdeR9zhZaHK3vunSfNX5U2QwgWLChWSNbQjObvUl
y0qKkX4K9vgrDjYVGLurxmrkjeQUt+ehcomcqbjpQQ6MZ0lOVGQhdrSyujwsNnOOuqHDXWI3SbxS
PsEypedWPFqLGX1Xalw+xtUo78TG+ReXm6dItyq71G9ZcraetvBKjZ8fm3l9aDyStUrnWqxU/t06
kRqAUptVrLtaU8vZB0fAZR7z8gv3my+8pLCFwacyYH8r7CwNwvxlDrfT0EbAFrTzi6aX5CfzLBPC
DiuoaKs6nQ1UyHHmDS/hugQnxuI/ck1y7VXbBsTcKY+kwvKtMmyZS9DflYv30904jaE+O/cDIx4X
Ewo9UJMGdLYh2ItX3ug59LZ3uu6g8kgK5t0miKqjGsHnZSDFngtGNpXlHWdseZ0/LrvC3XzcJN3T
YEwncryYFUVcmtnuHQSAjUr7pXDTZgvQ6+sNP4PsQv+Bcfi8a7Jm3vukFL3RBa/guA3V3l0C/xto
WZ89xsx+zVWNI2dsjG/msGLqsTnOV5I3RftUMUD/xtitTSBDwiAu2ttxEb+2fiBD0/hu9aR7OWEr
3sy6fKc1Px/6rv0R8nZzrCP3xL4h/VNtC6YneDTlMeu4R09XrxNX/xeM5CQzDpQ+nQh/cPzVqUBj
3FhbWoPXvC0db73QfV/SwRyHZ9ev7NvrLzgF4Ns8RO5ow+sn0yRQBdU0Li2DtqRGAoe9EiWwwQwe
1dJ235R9e+hHJJGB8gVZE+o0+qQLd031XbnBF39pz7rYYqB7x9xBe1gXFd29OqxRIg1fyTeZ04qH
Tclcyj0gDmaz0ngI3K5Bzt67zb29kE4tMnH0mpGsadchQGMI9fuozeCZmBzzqy7BheTTNcGGC8JT
2xCQvED//W/mzmS7bSVL1+9Sc+RC3wyqBgRIiiLVN5Y8wbJlGz0CTQS6p68PPpmVluyU7pndyVnL
R7ZAAoGIvfffraNz/DdQa5+AGtPbdiYa2wCiukE0r069FF4kCMVrhQh2NS71sLl1zPHrpVl1NQBy
FZzsaKoCDdlCkN9JHOt3rDsSMLAPnEJyfuZd5VUNakoskfTRLY6J266pf+YLp6W5b3MS/swOMHPj
N4w/oDTuZZvdoRF1j1bl7Fb/nFOzSu/GJqWeLfvHZFmnb2YDQ779bhryYJQLZ32VNQ9diqOg3lsR
QshwcmRkNhohYN0GH5YvSJ9Q9E1+RDqNcWkmunipHeVslGdhR69Kwrqx93+QjS4OLMb60ncz54hZ
Zhc1OK3YVXIb88EJcgzCuVgxrL6HNKuDHdNe1vYxwNSfQzqHtp9/km3N26p7nF+WvBCTZp+3bou0
lQhZbZL1PW1hH9qjea8R8r5BYnldG73Y+hnwQBL0TujRTW3UDFqVEnptd6tbvBUz2yUqjhapTjli
YnokbXpxlZnJTV3L+MZF2LVptFrfd8x8C1eDZEuCb81vA9kkVi3P2+DCRE1BJAJMQzDidrqwW3Bc
dx4fpVLf5YjXpECVHfYlLYEQT34yYamJSm2LrKa/TpcJslx6HsTjVvbxdiDpMaoYGRNPZ963aRXW
Mj+2rRug8cjH5YYoHveSQx+qoNlZYQ6DJi3GU9sb2SYz2E/jDjWerAhb81UceQhxCVoEj+g0ptwa
aUpyKOnN1E0wuMV51otTNrSXSetmF5nn6KCiFaFyTcvUg1gIgGDPfhgAS86SUcuv4rYmZq5DTrjR
io6paG3553JiphzQHk3Z/FwBWSS8oQfu0JU/2si5UZDTlKASMtE4kEaMVAuQ5mzs4Zwaaa6+zTkO
4P2UyNsiWBpq1gEVYS4mJqZmLLdOLbwFdW8+obv2PjsMBI9GPzCwlu6uh3w8sWQYbFvYJlJ9+KKz
73yR5qDXE7pVKdaI+ro++qnKL9vMkFRIJCBgUI+H/lwbG+zYMNwxluSsqYzrtg66o5o5r1IHBWSQ
4cS/wRHIj7zall8dg6S+IHefx3WrQxGWbFxPAVhgaE6QuFkdbFF2Wyymk2PsdefGUmv7OmVAWfjP
fSPhUE8wnlU+bGURq22bscsWs2ZdjEvJ/p+eJWn3rTc97ghGiFO7z2V56yH+K4YjA7YwNed7a43j
JS90Ay83ipsngweUkZsb5OWF4xMM3BhPpDwyzG7vNIcpSjazPjXSu4ggha9OIO+Y70aSO+PW3Eti
hNzBuJSTP+4EmuzQDMZPvK7noy7vFl+RkNiYh6J3GagNW31GAzPUJCQicmyLbUMAyIRWjdcfMLhM
t7Us5l1R4YhfcY71Dbv0AtW7rcxDE9SoxYyvXm6EJI1scIUawwS1W9evEQ7OtjUYmC588lS2+2XM
aCsHQmKtA+0A4wXtPIV3Bv5cMdsHIIzLvUGheViEbVyZFfnkpIyI7AHOKwoOTWaQ37HvYlB6PdAs
70numi7xltuaY6POcgd0iLES91DXH5ZR26diqq9JByQmRflsV2icr1DziKgJMGWCezNHplTEAcfM
ogrGihfGaH72PKR7mjCKA++GXZyQcrTXFmSGUGZ5fJCtovIXnGZ633+dXEfbszVeLXVGViigKOe2
/SB9gJMmS8snTgtIArVYQjqZYJ92xbPowQSbNi23pY5c0+v1735tz1cZiVFhNvWK5pE4J9tQCSNr
z/20IDaCUAeuxywdO7u9K5pNl3u04NazRYsiRL0PzG5j0l/UPgMIa2wi1Xrg6jM5rGyLW0cYq3gy
whCQ2+Fn3+hbtl0r9p41B2dJ1p8bjddu/WJaoiRT5Gn3cW4yqoTgbjEXewpm42BlJMwSwJYLRQfl
NwHRmLSOXXEtsnVfzL8jX9mlNqZZg5uy1WZLuOjWhYcLux9TEPV9egcLxdmbrVmTIpENF2iWdo7O
ZJ+kZs/QjJuero7uxr9FkfCk2cUYlhNTWRy5QsIPFHgeJStywWuehHbV0Cg8Wz/F6RIqNtaCNYwb
+6dwnXnPisIAyq/akl5vflg/Ve6ymvwz9K89QeCzfShyDGGclMn/hIffCgA/gIQf+wQQ3zQ41nJr
RmZW+skp0Mq7AGO3o4qdNnRcn15JlfRmcaZRxaSML8ojEXSRyONQz91rd8quSPG9XbTssUGkMvXY
tHXudWZ7t2ZWWej2Uw0hYk+IkhHcJWYLXCUHd2sgigVhS5djbbfwnHSe12ZyUv0H4RDonAzN6z4Z
Iq22upFaQej8VP4bnGV7DD6SfAcQrYJLbJpSSj7rUgfoY0jtYfSIbHLudxV+TmFucOoFWIlvxxyV
1ZYSNCDoy0HleETig1Ac65d0j8EF0/vFbBf3PujmOhJpT2bYkOgPUzbleUSf7wQRF+d1dkTs35Lx
wZuuu80OnwZxU/hVck4lCfUssNYZls6+NBhG8j31Yuh6yN3nbomELM0DTWmJ5NWutt462DRWnRfp
ZE6o2cOlg5Yj7HXjykNsTfoqr2qt6RHK+LuicdctluTY3jaTg5cm3UUK23HrZegapz7/BDcOtYQr
P0EfoyUgePcguiq5mUuOZh/UIfdq4tDkd71vo2VEimlr/ry1+pYh/2JZGzcYSNNxcy00+0bfV4Zz
P4v0WmcbmuR4k7PgwjTuzptSXOoTjheFeFjnn7veIzHYxgAltIjr2GH6Tii4wvZszU55mKepi7xJ
u+wKk03BZcSgQPIA0LtbaGbAmSh7GLcTiZoQwrNc+USbIWMFGh4WKxKGdWtoM1ob3AFQ9N0XuNXt
dUfcCS1eQIk90ku01RPTwlUGX0Kn4wxnYFa1WNg0vUz3WhoobZOwWIjrnr9icUvCuzcHYbvaxFop
k7VctqcBt/MIJRkhyD0cxNGbxS31pHv0FOLStZ44Yafn7Evz5ys1JLvGbs2dqDHtVsF0V890b7iH
7DN/mrYeiXGhWgVcg8mkvtESMPDBxsRFIQwvDaWHHsE+UblY5g6V5Tl1SXuENqztu0LIE3fEQ+RV
Vs+JSk1C2xr/VGdUfG0zPjWuRZSWrRNeE/ci0pMRmuDSkTrVOP5l1rffB8CETY2ZwXZAH3pNso65
cdift+DvW3xBXqpaUdOlSVRD28KUJRh31bBWrjZVGQOa+BSgugN47XHkGzk+PdJzNWsIorrWk7MR
A4dduYzJtWIeG+WIZUjcBW+Jha1fQqbrQtdspvuequWcaz1kVuZEC/a/V8Xsk/jLFCm+XjTS6zEI
zxBbo+N2vaG4p9KfwpnR8cZkrHPdpVl30wo8AOaGUojuw/6adMSLo+9YLoJmSpbQVdgBBH6M6YdL
VlATqHKf4yoE9F/lN1bpmEc9wFABMadvIXY1QbPoGmXku20XMvmab6q+kN/Gymnon/PYv3cG85oy
ciGLVA4F8XOZBCTVE7CRJ4xxJrktILaVUTmXeqQBCgNXgIFGhJJN0dA5RGVbXf1DNGbafm7Q0mlh
CSn4B8YRDpsaVK4Nvoxw+BoHvXSYppNx7MkHoD5q+otOosfayXllfZQsUn+TCSu5Lkyx3DRmzVgG
gz6KMTElAWHXLb4KhHS5sGktM6OQyRYCk9ctGu5q124bq/F2vM9dhF/GS+PMck/kAfrXao2asjOq
NjvN+zMHawS1+NdmXSKxpl/J1BLcKBdpKsRX/Wh34GNbO6sH60CQjBHQTcIH0Zjv4Xc74YRh3jci
KBGDUw7NQ3Ea7aC5MQZEYnmpvojWvrI1Opx8FUdWvtmeE5qknU0xMHUlTGq9hLFZavObcR98RhZv
XBA4dsC+SGxi37i28mk+G4TYWrV3hScSphHDU0pNi7RzawXTDs3hUefpEN76RQTJp7wDwk5xIGES
cIpJD51UudVN5nrUhtuG1Cm5MQat2ClOx34D6yo5b3H4Cr3JyWhyZu249EkbEalg76mC/K1bjtYx
yR2uCYN3xYyGz2Y/75CSozpcRm9npBOVdkIJhMuFfj5MiXOL5QzUTZHGxpfeyxW8hiYeHpdcw1qo
jvMvEgvCKJ1l4EYdcvJtZ+kqlBS3mKFkXUxEeSOfKMBuLJ+AWIqWxD/TkMDvidCw14CznJNN5d/d
Kiu2DLhvhWVjR+XMVykabeGYINHaQc+Hk56LHYv0sm2GsB87WHz2SRPdXVw7X32wLmoKm76xC0jk
Sf1Y20251jy4JtjwBg73ZZFnfWi2Bdp/VeX7vHK2zTBxaEOyd81I+VPpf8GGEmDAkghcu6W2vnRa
Vz1PmI9u0iSzLfDlgTBrrTxYY+3gvlRP16I2rtTYEQZGlpxzckdGz9jr+MlzuqyrtBR4lIzOsinI
2DwwMcFlJbOohzkTvZEo71Q3HxB6UtinGWSfVqVHLw1swAUj3lmaZj4zZr3VwYLOPRxTmIsN2rdK
ORrM50wED1XDMinEXJ2bDVagk1NjNFFZy1NK4COUI6P8DoMCAX41k8UOXRZYQtMOtdlyPxrjy+CY
L01A9etnNSFrcf2sSmVf0K7Mn9CixWdQqLubGfLPvofF8tWlRziopm2vdL2xr2HXm0fTzfNTz829
YlcGu+gQaDPinEhBqceDh03bV0keyraCmYGhas4zYMqHjFmdanNJLyttrrZJ1UWzm+TbrjOCMyED
/RORfF/zdJDHYWTe7Jawuidu+GXuEN7oTPZNJZNiPCva0vqc1P2EbZdI73hfQ1DSms7S1Q+wo09F
Nf6onZHg70QeZ30gWdkZ8vkMYTaRc6QAfMflVkVZOdcMmeadiFUXOTiWa94gt33WiJtANVD6C2Tb
ajHKG2+YmS3qvrGLRRkwsW5n9y4X/OIR0kFY6qKPTK/4BFXT+SztopgRuufYwPjqm8cGh6sLBGRa
aV4vhvwMqfrFaPaZZ5qXODJpW8PKv2JYCJAw2v65m/bfMY+J5RkDqGonNOXd0YGZWwPx+k7k3J0s
az7nAxDjqGW8NjhJRk01PwjNWiA7Zk6Ia/bB1HxxyTzIPlp0PlALePfnfHn2UgiZgMdBz6SlvvOM
gqOANLf5rB/dz6kKghMpcTOT0bp+qMrV0iBBNLAMPNS6gHqCYQf7dzZ8Fy6ZfINZPTI6ZQi81Lq5
Y7IHFUthZ7K3EL5HGLQsu7HXYd0Tm+mdSeEwfpmsvt7CFqvOrGFwANQN0Clv8Z7pPUCMia40LHWU
rQnPqoltzJB0Jz4aRWvvPakVh4xGlumHER/mCqm2MtSwa4P86CCzuTSF9JlPoDgvRm/f174XNjpj
HQdZ7MbNU/86XqQBzcTT9rwRCxDUEuPMQslR+4E891NolZQL5RmWZXk4IkhGj9ynX+AAwoQ0mfV6
TNWp+4z51MKX2jpdyimYGJ+G2E32lhnA5h2ZMrJv68lnZiYURm6n31WA92GiJQFJhm5/W/bBeYAj
NlY804Xw0pdsaVQIGJmfAEOD0ChGa5vDlmg2zEPa0PI698zPhmXbQIsIh6l4ccrxscnog1VSQJNr
1aFHSXkmNVttp8UxdqKf7/F8nh+nVLuCgc1A2gseVGaSyCv05yFYOLaoDcJMX8nD2Fy4dX1Zl/Yd
1uE9fKYey8KiIrEYEdAqrn9AA5js6zrWt0MrbjGHgGFBCua+0vBrMTAbO7M0V+gbHypUVKB+eTDr
5ga2gRPmTBBhza4I7Mw0Vs/nYJNYxSUQwnYkwPG+/bk46hqFO6yNTdbPy1akVGomaegMZJg0bqTv
a2ise7z0OkxNsWN3MnzGAmUh3zd0eYDDmZ1Ra7PtuIv/iBILo7KmZZwntPasHTN8K9yihmuYoSPR
NOfM6XLnlErWJE6kDo8tkIpesrPqF/gz3llW2M9J1dMyieKCnGn9UinNCNPWjrkv5ryvOHt2gY7E
QjhUNNBCaMulYr+BgjtZbREl2ACySulxXfyw09xorkezta56olhh681A95qc1CO08fGsG5rpROnV
gahpL8uQrrMhwwpZ1FdN31LrzHnFXGmttRLic4PFGk9un89/hZv8LUHfu7rYVwra/6izXa/3IuDQ
kd8u+//5qfKDYR19kV9e/YFZVibnG/W9m2+/96qU/5KzrX/z//WH/xS83s/N9//+rxeharn+tgRk
41dV3qrl/M8yvi0gQp29Es+u/+AvGZ+JCtbQyejD0JdIBaSZ/9LOmsY/PM9GgcOPA8c0Vv/+f9n9
Bv8gn87FkJ7xgMm/Mf8t4/P+gas7HvLMtQnD0m3v78j4jFUA/2/prKfr9IDQENdcBKSrXvBGtLqY
TBC7jKirWunm0Vv6pwa+2R6VqHOSyxycZ0ZVH4k/Cfa+UXp7q5srguO9sqXyWTzOWk7E87oGKPzl
Fv5BTvtW0M4H8yG58sFg0+LQ/+aDeUgp8pEI2qidmvaIXRi0e7Mf+aAMsDHiAk57/4K/3wnwRxJJ
kDQaDrDwG5k5uqUu6yewEK+JVah3fnfeWZp8fP8qbw0JLB2ttK47yCU9Ew9IHuyvIt21uoEogFVy
Zin9NMWLxUi8zUDg0FE91KaZPCSqNa8bRBEfmLwaq+Hur88a53bTIyTKsXCZ5pu++Yaxb7UDpUGC
qbNbfE7g2EM5R+1o285A70R8CR5s7rgL3LzawK8kZnxJkX9VRE5dll7vXkmr9p/fvyE/HR/efqrA
IcfTWPMEyEx9fUc8GFCBFa92eZOlwft0vLPWEFB5aq2eNw2y0Nt8Gq8yBrlHTHcKPKPgVrnuoH8q
6oIFaAQ3moIrTp/hwUv74OOtD+S3j+daqHB5Uwzzbd6Xv3jkJWMoFNGZ+jsEEUCAud19mYSazry5
MD7ZlYZhhpsJfW8YuaRBddJ9PLni2PQUle9/nrevBc8QOwv2DN5VB5/uN3fLXdwJ+8kuZcjg8yLm
yDu2DU3F1mt07Sl1gvnq/Qv+adU4ICac+phouKyF18/H9KBoZtDwtgFDi90yQWDeFILypOtmWtsa
MmVSj+OPlkfASdXLyxlvva0wjeZci1PtQSfW5YOn8lrqjsKCjDO8IFzUe+wM1tvcGMLWndYsgaKx
WPQwfolXhBtBIFkME7S7oQ+9rgo+uPVvNwhU0wR5ErCAch5HcufNq2uqxiJBO8vR6saMhS161cUp
xQf3+w9Xsdd9b01fwlF6FXD/ukHULtaNGf7L26nouaHY7dAzKKu6ff+x/nYHSYpgh2WgSq5C4Drr
z38xC6gztokCSD0qXPQBwkztQ+3GJUNa5pz7RWVw2LTKvX7/qr9pxnmD2M91vpqNowdeCa8vi8Q0
cFo9QyBVLVgxkh+i/SAdJ613Ym7TXTUCDcBhKh09GrVu7rZxLagmu2U0x5BKDkaHxtnIQB0/1btC
a9N0LzAICWEA5yR8OyazyM6em1vctr1240FOus1zJzmxlKyrHG3qTetYPS2+9HR/05KpdEoWy5jC
HOtQfO3JK75gSiCmveLL7HuSRMUltxE1LWqraStrq9lBukMF2cHJ+QlzK0rH1JCPaTO5l7qGx9du
SE1xzjrJIRl5AdR2bPUgSRZZIcaNqbzyridvkrLXIFEkqkfVDPA8Bre+mYaaiZ+LOAEeIARFpKVD
iS7DgbSN0W75OAVmFmNrp2lDZOTpSirUpUU+tjZ6X/GbxAgNkBumtmoPfcOofczi9rG0UUBnVVf3
0fvP9E8rie3IMtgkPYPN6fUjLdE9mDFGBoiiKngKWRnvMTVwt5hHwPZeyuESLKbevn/RddN5tSuv
6wjpv0nAko+hwZttcIyRLFtJ40SV1bng8RWcxJoBBgQg9+/uNex9zNy5Eq5FGNm+WbJMLQpKp4BL
8VYcCZPXd3GKRx8zSPucdT7vXBef8ve/3x9uqmsYpDuvvgtksr29qUmCHosUehTHgbwo5ukKi7kS
kBF/Ud2jPnElKvj3r/mHe+qiRqMQpBI0Amv9+S9bgrDpTZPZ5ouSAbYLeOBhk/n1zoIEfvb+pX47
xQx2b4sSxLW4IoXQ60v1uY1eTQmszl3UqJxa3UEHC4AgGCwXRlVNH1xvLbLfrhfCMxjXcT3qaufN
eikZ85Igk3pR5UoKnMoPfvjLWH7N0iW7x5XYfLL9Wo17XSCmhwXSLrd67E3gMgURgMjifbF3x2LA
FyHvdFKAjCaN7BrxZ19rvvzglfrDk8BAxl09NbBXIhPk9e1BqtCM2kpcqiFEnJTKcMODVBa6DYOs
95/Eny5FPeoTiuayK78N2BmgDSIESrzISHEHHDGOOeSa5oclu/IHD+FPz8Bz1jcWJJC9/01Fj2a8
BwoFB8dEPD6pBXo7aLOOU16fMZuSZX60bGv44Kp/+IIBcWKBTm4eqKb+5l4KJNvMMhZcWb2CeO/U
RmHDdBsPUfRt79/L31c1HYTlEaHAsINAltUw5ZcXKJ0Wr5xXcgzMHMR+EM4RxKhub+dAKkYhy7+X
XUZGMSpnfMXw1MD2COOv19eLU6uoApexiXBbZ9drszwFnLAfrJA/fas1wo4rsbv/llLcZhLfcbt3
osxlyASHXe0R86hLrORE6Ba4f75/F/mVv72s7C0E+lrr8zKpdl9/Lyz2A/ownE0xkQSjy3FslWFt
2AP+MshgkK0IK0WwOyP96acW12g1rryauDfmYeOThHvrxRh0bImSww9qQil9L7IhryOoPsQUjCXT
MdFPlBE6SQZnRZIPj1TtOKpD8S9fsljMe/hM44++ysRVArPF3LWe4uQuLXwWd2LkbN30vkPugFe0
2eW0VN3nKdcpWzTPrq5Fw0wbUWZfPrf5NCFv1pOVMqN36nuKvR70qCZBoD1a5oh8ivIrXM3iJS11
3h5p0vQXaJ0THmeuUT30yJQeCp72DxSd8SWpscxEh2GB6+F34LObrNVqxpeth+LF7w073zj6JL46
wpbxeeCVznoT4/kaDvgKiGIlG+/6IgNdm6u0u7S1Dr4XQmcP0W+xlDR/MvOOlioQlWCTOH034V2u
SAeaRreRbbWdVGPe0ywMn5CmI74nXd5ITogjAYqCeZ6+xkMHvIIH0Go+7WLbgNK6lp9SENlmJxeL
Pg6wqSp3RYb2IYRWvhT7bPIcSidIAUj+AFjqzdSV1QvTO+0WCQjMBdHGfJDRwTNmo7oZMgokMP4P
JaHzUmHE88M1h5HvVWSJ2kHUTm4BNOMGfGdsrjpXax4p3SRMZVwf1wHlQuhHX7UgdW2lAVCMqH3I
GEEFM4WJbcCPzJdeIjuDqgAT3Kp171Tin64OyvXlQykqoqBT5dbDZoXrz6VZW9gMLFhyBBZijn07
ueMR1TaRFJWBQXGIFB0uWJD12FUgPYiPPMHJgNIyA0rPy0oBRGiD8zvPlr/oNQa0HDxRCMPzhVSk
6XQeTrT44USZKHz/YvQrcUBNkH4zhRkUexiXCPLl6M7bAv3tAaf3ug0HS09uBncx77kQYgzSecTj
ONXLLes6Y6qbNsN3bGcCtS8gYpGUUXHIbRz8ga7cLiPZ4v3X/K171FpNrVk5vs/0wCcK6fVLnk3A
Tzi5mVGb6s6+rV0RcQSbF8olsoeyAxBIJwDFi8eO0YR9eP/qv3e1XJ5IRt9gMgdN2ntjGUcST9ua
ILQRug8sCeBBoJMszSXyZ9zWK+k0O2U3CQUKlPKm74KrwBbelckDj3xHjacGDscHlebvRxWvs0tb
S5VCJea8OaqkVvkjlvREXvh0F7YNcU7z2wBdUVDefPD919/1uoC2KLvWLx9A2vPelhhBISwMVCQk
Y9Mdgc4GMm1yUZ8827WPaCP7L6njoTjNcfMwOlAnGhARzhjp8zrHJNegJD0O+Ert3v9gvxcJ2GSu
Ga0OxQj1/Xo2/HKGZqU79kaOibrewRnR1Rjgq4MBKp5Z0Nzjwq0fNTl8FJ/+c4rz+nbYnDdclD3L
XANBX192yRvsrHEFj6p4SC6bjA2fMWBzqJVktBO7ardYnC3YgHvXXia9A4BjX+Gpl/WfNeCVp/fv
guWs6+/VB2Jg7PnMIjnlmQG/7c+NbprgplgJFcSgzu20XJxd4dIWorMiEyjUpzkz952nFLqZnHbE
xMEeQSIV1XnCGv6GU/G6WSy1dyDzAmJN9ZOUby2OreOtQ30Zxk6B3S8tM3tdHcTTedL4gYo6A4FQ
2EDkf8THQD8z3WI0OX/bAS+O3ujOzDxNiFsA3hRwaTHP2cQmm2Q4zo77KXUSHHWwhYdj4RSIfXmZ
VHZZmiZq3cE0ML9C/g2Zj7GZ+9LUE5uMrNpxOlhYpbiYsndYwPsdpIrZxt8YC8MxORg8hyersRAF
W4Sb9FHXVv68Orj31UubCBv67qx0/7ycJzS4eO37BsIPbzJKYe8swNMrx2r6BxenM7kzFqu9Uuy7
VoiLiAFLK5/1Jcomt7vvPUYJW4UgwTgbfVPDYd7RL3A1cuvrgT0FqjWaQpCbVC8fW5XAfJ5s393L
CfuBc3grIGAtSTJYcGUSkRMez5UTWqqV15OQzreciCs4qL5dVt+rYdblPcRq3XpY0FmaZy0EtWqT
4M+hwwhpPHXOwd0fljFuL6e+cYdTS/aOHRaE4iCtLidhH/JRth2OGTDFScMYOuPGRIG801LbaiPV
geRC9vG7LHTA5ptQlH16BfE8cDfopsZ7PZlwBnNTAAeeZuK20azQyfDxG6ONTB1xzq6z9P4ljePx
hoM6efFYRAC4ReZ8pejF1ycIiFjYCBsuEZgqB2Wd6v0z/aRieJV3cR6mIiP5wJ9HCF9uPxLma5PD
vMfDn3yrrOg1PLHbVAJ2I1eCDTKXe0lsKnI7NIr3oh09pBJdOe2ajLDtkDQ5Ypz0Pi6KrdQmpe+W
mmUKBFigU0ztwbtCgOfDpnXyasYXX+LKVpuyf6Rq6PWNlgdwkESXVTO29cw/d12ZVQ/SEuiS43F0
KO+0ofkOrirSs8Zu1BhWZPGoMHPJ7tiUqiu7fVvC68iXDnW/TnyBeQrq9TrerPVnCLHxE3Fwd5rZ
ypGENuDb0OmWkYg/FuHUnBDL6g+pgdprBw6ifXXHlZBZBxUeFN3SOwXyqCIl3GAaz7Qq8JNtFge4
NCDwsJ6WenafFYJ+fDtV7NpQugETopnQvWIjocjpa9eqteE86zNWEXM9fR6RVTGTQa79tGjwQ8kg
ZKUh6bfFvu2mtbJJIPEKDf8PLHBwHNADu1UUq73+oHqZ9CFcl/Z8Wuz8u+P12k3S6xiENWU2fDVc
kkuAv0v9uSCR6B6anoeNiKY0uBjWiNKKMc0dr3oso9Edyuci990njMTVPWZZxQ84yMNFlzQIKbS+
wViqsvvlwQya5GspPY8kU12pimA/aSPs71ITpwLNVxVCCOD1bdkaPvVzM+FRQWMtu43vTpMIYyJs
HNgCUxnA2MfJxbSTYnWeLo2M17I0rkqK6jJsMwx9EAtk1ucB1xMP9W47n/vD2PBa4LBvHjQNIf5W
SVgNaIYz/6WfHOiIY0FC2dErPRtXcTrLa2KdxyfCgqBCmG7tPxQQw8/7FkQ2MkuIRZznS3JBYFqO
IVbhGTNasNEvo2bsUbIYBV4m4DKz5ZxxsBASN4rRrA+YQ+rZoVEezoSYmmSXFeqXMewgWDH680vf
2HYuzIuoNtz4pmmEeDSIDnRxrbKzBUbS0H+DM8R+5hMXcDWwSyaM9GuYYZIbq8K2yxELaFOB1kpq
ASl8vJUdYDEoPPoRO33UCYEoOVI6eERE2c3Y8emijUa9AL5KfFEUV54tazeCFjHN+wWryx/W3BYu
+T5K+8SThronTKtquAUjZTYO/y4U3MHIyICAbvuk6BHg2ic5lC8fgc2mrHDm2QaFch+GuObMSpQo
v2XGotfMO2HRSD1pb1odoAG8vK5P7Yx2NmzixXbwAbOnOJQYMGWRbkut245WjdNZ54vpa+KaYtiY
1M1PsdEuX7tUi4ezVNSconKwAPx5mOo02a0AY/IcZrVSaLO3jcEZcKTG+cqXa3WG7tZ4qjqJbVVa
WxAOdbMaIJDG2WiHGnnfTIArwIO/JoR/C2z/jxD6rwj6/7wLyf9/CLavkMd/BttD9fUV0r7+7b+Q
djrrf6xNBePSgKRtCieKx3/aVPv2PzCHxuUeuGjF4NcEz39i7bjpgoqahFEylKQnWIeRvVAy/e//
MoJ/UP4Cxlj4If/M4/0XxeD6r1oNdgK3GnLCP//8qz/064p7dWd3bd9hsmpgtgaws1a+v1S2opWy
6KUc9n3vz5yomEZkKQ3HLzfjD1d53UP8dRVctW2L/6ys2zd9DalEXkOmxrDXGoRVU4uLjInQK8ow
sfigg/voUm9K9TzHYY88dvIN7eDFkUYQxahGwqQr9A/yuV/3ij+/FACx76BE9RwYzW+u5KNJtSkg
sbAVWsJI3NFO1TD2aGIl1PkhCJp91ev9OrPun8egs1hB/7fC/nBT//DomPKC+gECA1u9fXSGiXC/
1Ea1R6LobnQN0YUX40T6/lX+cD+pvVnAK5rEGn7TEfewNcmdaNXeaDRIunmbnSeVSSi5nN0P4IU/
fSGbETxegCsdwXkzijUwvSPUEU/gfhr8vWfFbGspPkvvf6E/XIUBP4vRZRbI4PfNWqwtiJE0jHJP
ERlclYSq3JmBW//97+KC8pr2SorRzeDN4lDemOEkZktqaknrKqb4BrLi9MFV1gbw3/3YzyW4mm3D
PljvFy/ym7dXmv56DhNHhOr00Br2ek7p/qGUpXcOM8AL0YCQpZzpyQdX/tNdBJx0MdLXiRd+m5ih
w6gmd0rKvVIEC2rCbkiPYbbz/rP6ffHB/QFQxz+eDwvi9fr7eYtOgV6Zzb5e3WyxBEEbMqG952js
PkC4/3QpMLUV9yEVgBHE60vFgTPrfQO20hqVd74Ahh4q4XaXLcO/D8Y8f7oUzRNzJrhEzBXWn/+y
58p6QPqPppolroOm9DhuChDSHcWv9rcfk7fGpv7fpd4Mra12ol2tSi4le2st3J3jlFQffaHfF8Pr
q7w5REjJUQ32pbj+cVxtgGWNi0wkxd/CTNbFzlXwiIdjEZgmHLXXty2r8hkjp4Tvsvwvaee1IzfO
re0rEqAcTitIHex2O3/jE8FhrJyzrn4/7B8/toulXUL7O5jBYAyYRYpcXFzrDdFyZ8X6dPAUTFRS
tUhOt/fd5oT+dyg5Eo04L4UIbVYBabp7j6HwGtiJ/u/tQTa3wR+DSIHIHoymrlavCuq0cIM4RKUn
nhCR7rqx34l54jNfxgmWzvVoXGgcV09g+v7ccaqqhUuo0i1MO6sNor6w7hK1L/zELQCHuvnOl9pc
Ps/g5AKdMq76mnGkrGnvOlWQO4niK31cHjPS4ld/JCCCpuFaJFDUx2xp/ZpRccqicFDFjfsvwzzC
O/bMyX/lR6L8RvJmOLbLtuWqvly5qkf/LOxV3v3uOB5tTL1/GRCR/RBb4GLnK10t28tYnkvGJ6Ao
jnE5FrcVxmIuY9WjPX8HfEb13rOogt+ektR25iAxjg7UBdSQwAiA1bzYDRVoiSIu+zxQ3Sx+UpAS
eFMCRebNaBVveEcN73g1z28hADdvMMXT32U8Xb8OQ7mmRw1APoLo8foWozXgxeGcQo0fuo+lsdQ7
0KarXSt+J4sOoMpwcXWQ1gPPq8RK+iQPBsRXv4Gnsp40u2oCJTKpxKbjq/MPCmW0t9lK4CFpXkoB
xtSTEWl/Jw90TfmyqJNxQmRir7W98ZG5yhyVkUBUmTJyL1tLCpxqkwcIBbS+UzTjObTGYWfpXq6r
ixPPXBhHhQ8KZpUE5vIb581gqBQ5sgDPifh7ncfGcrIVo9ShHaEvCrcDXlI9URsp12L+j2HENIUs
W/1EJEeGCmrqR1eLkHlbGudNYbAQ1DVED6sYuxUWB1pYUy2U7dV5rN/f3qDXS6TraGw7mkmNB3Sb
dD/qxrJWXCJZkOUo8UHhr+4QOXR3TvZV7mRgNcMDi3K+B9RAvvAhMEBQboYsCHHA/GdB/BXbaWEx
h5jMYzu27ZtwWv511rj/eHt6ErZUnD9GBi7NSVchGsi5ISxB0BlA6AJMMJCwmOfU+Giti/WdBu2S
HKfBcWgY28b8fknVrDo1NeWKI7TMaH1DLZxjF/ad9w1htuZbFNuowWQW3pnxTpy4Pn68LcjvTACW
PEBd6dIYrEKb5ijJgtXOjdOEFpBFKeFQ9sVyXFZj2Blu63sIdCHJHohbxxS74o+sKMeY2GvVNQ2y
ITQoa1rofIinB6CiJAzsrDa/DchCBfVil59vf5GtDcdGIBUjV7eJ8pdD48eXLh20vmAO7ercx719
1E323+1RpHbOy3fn2eE4ZLIY5RB/L4cpk8qekhbVrAY0XImCjbagslHMH7puNh+Q9jQeaFDEn9c4
Do8VTqn3E2bH5mnEIv4epL732mva4ACINx1gZCK4fLcl0D61qraToCvUjM2PknebwBm5Pe2NxQVT
CdeTWgXXtdw7a9dlXjGkQOM8VuZzpBc1ugRD+l+OIn1CDSDBUHNdBNPiYK3AfY6Xa6bsxIyto8vJ
pRWn0Y8jgEuhCdZ14w7IgQfLWLxzS9X4CAmyLeB8Ww1UYwc4+LFuFpMuhmInn1AagQtV6RVmNync
PrT6q5L/9PRfOofqdz07yR5SZWu9LdekrkQANUxXv9xlPU47WoSYfpAO03JXrO76bOZGer79VcVE
L+8Xnbawy1YGmseTXRola1YtShGYCRK4ig+W1zQo4w0URSnp7nxacSzkoeh9QnvCtI3gIA0VT3lH
6wiBAaorv+fUedclYEmovn+u69BPXf3H7alpIqe7HNDQeWng68gcTdeRIlGMZ/GKfTaKBn2TBRjX
L2Avwqg/NTzh32naOgWYf/aPQGuwK6WzCCnZiOnAkiXd/inXq8zJ4eDoqqDB2DLmSNMrKI5ZEpMR
5usn24URE7szEmCJXewEg+tofzmUFJwqKB9xOjKUTlrtO16R3VkaBjxz4kVvABaZ/+V44jr4I9xr
ZjeqDZrHgbqUmY8YjfEryZAkAJcxH+iIGDtHVyRv0kfFg4bcDgqT8IiUAkRKrtN7ahUHgLS0uyZT
TWH/DdkLIZNRe6uULRAsB9ObMOzdf/I01H7f/pZb24olNl2Kt55rY7pxOWOQUgqqXOzjqNGb9+00
VF8cyGTHIQyNx4mvfAYqlQf5YmIngiHyeXBjT7BtX1t+IByDT4bZ8lKfekHD/7Hy8Vw5XoSeGhJN
GnU8jt1xGHGKQURMPd2e89b+pf4lrj4KpRTcLqcczvR9owo5yra10Nda6KgAzALHqdd7MJWt/WsA
oiW14rxc8SD6Kp1dzMejoEGH4MGI5+lctFZ4puGKPVWcpzv76TrMUnLlEQXphdDEjXA5tWxsFQ/T
uAjfprh6LNtR+40iXblTlbqOfYxCzkCVWWdqMoy9mdO67xo1AgIcjl/rHFldmvuarztjfJx5l53q
Nt0r+W5OjR1KcgApiyrm5dQiao2kmmUU5OBgP64oqbyPNZRQbu+NjXQIAKeAplJ0I5t9OS9/7EPw
vPOcK2kUrLlZvM/WbPkZERYelhQtdn1qnIduceKzWerAA5QUb4nSmZ8xfy8OToXw087PEQFADhDC
JBNhZapUVOYuZx03iPPoacFSG171LiOD+1IiicAN2jVHL82MD6pbWtgSLUbzb5VqBo4Bi4m9XZqi
eIK1iIFI7N7dt/UpYDDwVIcCKOqtlz+qUJGTTZQmCtraM/5FpHY8Fja+HnuTF9XNq8njy2h5JIMU
B6RxlslYOruPo2BgP/yo9No7521bP3oo8TzWg41so9fG917U4UCHJsP7dV4Qhdr5BJu/wtVhtfEc
I3uRii3sBW/ALAx7BTj+/ymn1jyC/hpOeL50SCj3aDjNXoZrcpo+rYBGDyjyVv+5/SM2VpySAyhf
CiMu7wFpJUaHkFVjVeoXqpO9V1zVOrseasi3RxF/i7Tegk0lqJ2YVPIcuPyu4tjFdjkpfrT2QMfm
7m0SF37ZWDPxy/v4+sE4XgD4eHkCA5fOM/JHxpqNvZAYyQafJ6lzJp+wnvHlcxENzbMPt8fbWkKi
vgmA0bRUR6bBxGjzWmhyMDlECU4TCgCItmIl8Bej0Dm1QIC7HmWCyyUcyonECUyQDwQahpSNxnca
znvlmo0AbBoWz1+g35wP2T6XJke8tg2jCLGh52hxC0z4xNlHTAHLyGZ6bKsu2Zma+Ony7vhzUOkc
RDlCI/3K6yXtV/NtX0/9Y4NKUTB2lfnDMabwrnPxcgyFFtqrFxUuKyg/aJxU2eVuX4YO2jwmkeJ7
EUI86kjUX8d6DW6PspEWsBmxaGVp+YIypyfJbG2y2hngfGGD+W3X6GhVHlAtBEuPt4fa2IvcY1Rw
QZM6IrZf7pIxRB96ilsEBePR/exODbYHdT/tpFSiUS9/MdJKi1xdvIX4z8th9L5S21VYzdqtMfuw
bNHU00LUH1DFUH8aGty7NVWTX3bq4s45W2P0szIHpHJXNQscG0+LhTv3uRsMRJu11WlRrCIQHrtx
rVGttlzgb8B7b6/NC0lM2mfYQwvOpffykpMWR+VREzph4vlWltdPZo4Aa7BqRuuCIimGorgDJ4Wy
OtXM5QOip9jneGqc/MyUKvuAVmf4HC8OAne9pq7tIeeTo/GBW0Z5RGp8iJ5v/9qNTSNSZ1GNotxP
L+NyiZvMA4StDa6vjKV29mrYBgvS0GenRbX7vxpKbjuqkxfZWBq5Phyg+R3XRHev4y34tpnXcOcb
7MxKbmIsI6RBB60XP87c7hMqAvhx0jt508TD9DezMmimqgCD6ARJL6ChglHi0R32B7VthxOGYvEA
ZLP1PoRuYZ9vL+HGuXNJWvlShGfjCjGtUPEZ5wXroh7txqMS4zTlIY6zM6XtURyycHFna550B+QM
j7A2e4LK/XDwyg7bqhjSye25XHmoqwa8KcQX/v8w0tbLUHZX57zBlAR91y/N3ND2DhXzjVarv9M+
0r4boTVQE0C0SB1wvDggjJO9PjK7EIPodhE4BTn6cvuDYMQxV+3Y/m2BO5BlLNCCELS8PdXNBXXI
FegRmWwTaUHX1cuAvdXsfC3RwMplMataRHd/Mwr1VnhbKOjp0v3mLukSjgUmLxTJf8dzE/laicPn
7UE2TxYPbdEB4aEmE/sGiji8N9nuaDSYT3Gs5F8mxbUCdBT3Sm57Q0nzQf/TbXH+cf0m64tHJC68
oDcn+DFzXZxePysgYeLy5OnE2brcBro9QrvAJMRHlKnC+wpPpnkpk5M39c5fHGG6E+QBmCLxTJMQ
Ecjje9Q2OcIVKjJCdr89k3XoO0d4I8Fy6cEgb8LLDTybFJXCsuuzckz5TNNoPQCUTB5geWp3ghlx
QAiwfRxRIv16exU3ByXDB9YEnwGgzuUqjoOmlGNmOz5+sjUGWMV89kIsqqq+x947U3paDUayE+rF
Xyrftp7tgNqzeNAx7uWgkO+c0V3Y9XWKu0UxTYavu0p9tvLBeYtbbv76iOHRHieVo7pvIIF8Od6Y
WWut9pzlvmrxck76ClmcqXn996MOrtE9oGQqiJGXo8BPVxGoYxRNzcbzFKGKXvKmOGk1Jott1jef
G2/Yu6C3agf0a6g8w42hAiPvzbQq6nZkpX0SBmRhUD7o3usRXom+PSAGM+TESLM2UO6GngA6X3TU
JthNj8CkwUyTt+wsw0YIAEyG/gaoTHJnOXAa6mAik204PjYLWEZBVjiqatj4kHL/5rtaODFRwUP2
i4qXtOKANNH4dR38p9rk/TjhwW5Go7uT0m7cBNTtyM1pd2ik0OII/VGdsZVqUjsCkI/CXH0e1BQl
6QEfp9sHcXMU8GuiSEhJUm7CRsPapWHKKDXMfD91hu9rO5bB6wexVfj1QgnCpON1OZXMGdUajxrH
T1CFOCNW4R5ay3w11Ep8DB3gGEgU8YaWFgwPRQxucnRJDQ/7J6zPXIjr8bDzWbb2GWgUA38PJFLo
W1/OxdAU6EgxJp1dt7h3kxJpD6ESF+8NT21ff9UQ+blnIHGDsJEhfmtU5sa0xI6PaIl9stHSPCu8
QvDiUs2dL7Q1KxfnE+SBAXywES5nhRP66Kxz5GCultWnFTfWu1pzilOkTLvJnAhIUhimjSSktIhY
pHXS8UEMCZw1MA9fa637BKOng14pZ4rU/3GUHoumyPlcei7Mg1IlZnT6N4hMP25vyM3pgjJho5jg
J+WkP0T6JMvoBRK9BjRmLJeqXmaW57bxpp2PKFLTq9mSHVO6IETDk7xcWWt2+6xQF2wxal3BfdCC
WxpB7K5CTXtrCQXFeSqbs1BCfu82XfQXdxD3K6ooPL9J0aUcIvL6TOHo2T6uOya6N1DmofzuQQeu
WyueyRZFw4drFREkXUrQKwWmF+Qx21cqdBKnMhG2S3QDfilaoz9aK3aidRfa57ZKq8/DBCcmKYfu
2UQkZt65CK4iGj+FoAlUBvQSzTvx53/EzbXR9DmbB9vv8UF9xLEnfxCiYLc30IuU1MVnpbqmQ0/W
4GhSbpAbg1MteJjg2rEEqoblvDaDho1PWwC/VMdh9t1SW35hQUU2BQ1Fw7bGmeKnBTMVB3uBOG8P
k5lo86mfKqQXx171RmREO5S0J9wcodc73KptWKPyjDUBrliLlo0f51ZXPzsdbbvzqE0VyueWNuJ3
CEplJ8yJYPnn/Ey6KqICyzp64BblNDdavKl2m3EMHLep3na8Fo5l6SY4u0yrelePpBVIICn/3l5W
+Vy+jEqRCG0/8C606i6/XW1FaK5okCHstunOaZZjCohRzaFsu+58eyjxV0kTFDKJoCJcwFlcGpdD
wbgILZe7DixI4fkjTlHP62o6xznSlee4NlUfT073O/Zo2Q5tQV5aqqLkTA4pKOGWW1H8+R8b1IuR
t8I3YwQfYC6/qcv+WlU0ioo2au4y243u5hXPttuzlRf2ZUwhQOIgdwOzWzqfsbOUrY6qS2DmrX5a
I+hmaoyPFPC6ZSejkLNsKnDICAJqJLgS4A1pKMtNlcgo7SZAY9zxc42pDZXK+QfxeFDs0ttZTvH3
/fkhxXiU8tmqpmirqtJy6glK1uM4NMFcGl1Qzfp6P0ZpMx+GJJuRksVyiha6fT9zbz/SYo/NnQnL
AeflB/AQRCmMHiElssvviWIwrmo2zrtL36FfYXHBYQM64x1z+xte7xtuDxoTLtmH6GBLh8MdNF4a
EB8Dz00iCNClPv6c7VFQDtAhvXe1wTgV4EiD28Nebx2Gpe4u2FBc2zLLxgx1Xo+0ZIIMvbHcRcu4
rZtPq+bscZQ21pFyEYQrSmRUx+QPadTupDTaUgUzKfV90UBqR/FiuXv1dPBiBs4quuE8XaQLEY8H
1a7Htgqo9UxfJyNU7sm9obSWkPh3vtj1jKCVob3MfKBRgG673BmrlrVeuKRlgL1YdzCdTjtQjMlP
t2d0feDA7OmU18muqbDLTTu1WtSEIkIRoOefYg2JxxHNtWAytejYYbD86u3OcKKbxadiz8vbfU5b
PD556QUK/nlHQEORn2fzHhR4Y1I8XDFY94TSFVH6aulSTHWsKhjs7KuNbwsMX/Ou6wtMO5Bq2VnC
jQ/FR0bLSBfQMghdl6MhKOxYZGZVgNv9+t7oq8WfPPW1sFrxwBLiFbD8YIyBc74cxQwVa9QQMQ2a
OjffTLk2fzEqtdn5PtfnlVGoCKgaF4xFDL4cBUV61PR7qNspzphYt6BUsWijGcyF0b1+f4OiBOpG
+KU+JadaCBs1WaaoVTDW+Pio4P/o0w/rK1NYsWzsbgAsQvbXllMRhUK2lc85NI1pwqKsXnsIB8pe
421rw2H7ANiWNNkDpHS5bB6yQ2gQeWUwoV31n3jptPOwePY588bs2DqoFNw+tVtb7oWXxq1BfV7G
ouaDVmToC5XBkNK1ch0FZ5BY+YvDykYA28Gepoz4ksb+kWugxwRJfMrLoAJbdC67HNy+jcHQ7bls
bDkaQhAmIApwGXvSlkPTLWq1xKiCeEKMn0dGcV5ZNgCnvbcz1FUrgN3Aw9Gh7AL6kWqCFFPrvE8K
JeWWoELbH9zUBaRsfKVXC1U7/13k42M8lB+rxXusk3anLbzxzcTVAWKXwQUh83KPTG2IJ4rH3eEN
0YLt1oj4lQPr/fWrSSVM6LvQx+TWvRxFJyziw1gxStUJJj8BNu3y92h17IW969SJ4r8l2KUk+MCu
pZE8XGQVyBBVAAw9xn14sNAJQ9w/RL3zyVgj/YixVXUH7DP6gLB+t3MVby0nPX26HZA0oWhL8RBK
r1M3+O8GToW3V6volk8ztN9Zzo2DTQeCKxgsrgakRJokiUahWuiLBXFvdc/pqgDyTlacc+cpMwqc
o9VxZ8TrRM2lJQmLCJ1OwrxcUc+QRlcQUiiDvEMNifchrz+0aN62Wrri4wZb+ADAoNnVpBZ34mUm
TIZP8BKqs4J4Im1Pa45QnQxjQti80pwaEuUzEtXZg9vq5k8kYVDvGGLjuU/K9kEnU/wygPLZuRI2
5m6BkuM6IFmk/yi+xh8BJzHR6h1Urwi03lMe0hn3SyTUkU2xevijqT6+BRHwWowBMQGMnrgdkEYm
fEsxAcJ73041GVALcuxuyWLv4ChR//rtapHjC3ISR4X7SJoa0dq1Cr0I1GaJ3q9x3Z8UKgvn26df
3DPSR6SMQnLAXhXfUXo+xY5TDmU+FRixYflerbX+Dr5qeZpxeMNXFM5l2sQ4YqExdLo9svj9VyND
eiM/MXgXy1jRvhj01EBAKShqvcFWA9/AzFgq1EvUaefNJumsCaCGSzqM5gIblQaJPEv+L+ChqS4C
xbZ/anX5xlL6t33indK8fdb78c6ecKaFH3TfLM0pw8q5MaK7tq6+3p7zRgiiLE3OTCESbINc/tbL
Jip7Li1Y1C0RsEBkqM+ydWfnbKwsHGBe++IlBfxZCkGZ5Za1Fq15oEx2exdORNJyGr8qCjJDt+ez
EexYUF4dAudMEVzaPf2SK2VWAmJGdio5dM6ARa4C/DaZ/aJ8dUucryiIdGxWEgzyGClJN8IZAa7a
QaGxrdVT3pTtP+Y4rf/PP+T/VMjYCCniEQVxhUvXoxB+ee4KJ5oSQ8uywMJ77Vs86915WccWU7jU
e8ibUXtIx0jb44JKFhgvW1Tk6IgDo4dAYihFsnj10jKGtxEASUXiU8HPPShg7Nw5mE8GaYrGT1gs
+vtVK7QTnARazkqb+1Nn0qvF8fcY1asRWGHj7GQhV703lp3bjJ6veHmLVsflgixKzqUdk19VBlo1
qRI6hywusWIzvTeumT6FYZL4uhq9c+LiTVpOT0WDiFdqzb9ub7aNwwPmgzohCSaJs4y5StvSHK0G
fppi99rDgGKwvyzY1fzFKABvae2xB7hOL2dLqXEerFJJA7OZOhDRdvsQ9tbP24NsnFAIjeJTg4YW
YjGXg3Rl7tbmYqdBCNruNMfxevQ6OFKDN+yMtHFCaemwkelScnhk0LUxA79d0yUNbIS8j5j0uved
E/H1SP7Xr2uU7b0Hr2rzbBfoUhoQDIEoZJby3KYsHxNYb+6aRA+WMZfVocBQ+ePUR1ZQI6qLaXvS
nrrc9Q7o0sWPLar5WJMmxc7O3dowqOYIPrElelrSSRbJ0qxh0xxo6tie16pQsCuqpx3I/ta3pDLv
gn6l8Q5W53K+Lp6xeVypKczbKvKHYmwwbawB8JmluhOarif0UsClcoBlCyVIKQCqS2xOTlgUARws
5d4M5x/dZKr3O3tTbpiR1ai0cCARA+WFeSNNCANRwxvKuAjqEoUP9BTrpHlvksstZ3hmYXdE6Qz/
7CyeXZRqR7ydDlyp+juBqAcjG07rD8q/OTaIIMd1akI0xE6xObfvVSy38NyLqxpVYCf6lcVQisH6
F2H/iDXtsJw80lUbz8pU+zX3RvJpKtr5fqmK5TyqevsuS6fWOCia0WGimLdlEUzOgvKykeRjdYcE
pvFF7bupCjpraY8M7J2WUDO+NQaAExQJjOJc2436PQmn/F9lMdXl5PTTjElV66k/4kZZtHOfD+Gd
qVhrc9ZrDCIOY+aA3kSwrTqYZeskOwFn44nJevP0IhQIKK5caF3UJk17NM0CvCrXr2Pr2cg1W8rR
1ZT2fV3EeHUWpusDUdQfnFINMQ3NXtuQffnmhHnQKrCjqdddbmKeoDiCpRZXjr1G/qxj5T3XVnfo
TdyJb++vrU0sNhYNLQbUZdWDYULOs/NQPdAbRNWqJcxOvMFf/9jzKNTTN0fcABKY7Ofj1YaF7nGb
B3EWGndWMY1POdS6nbO/NRfySWi1QpGJJv3lsqHhx5Ki4B/kdfVJHeFThGGh7GSv1wEG4Zg/BpG+
TawvSZwtDJIh1HzoUjcL6gS9Z3rneySnzaF4SNIxorp7xT8so3WonHbMgzFSOwhiTeiHAFYPw7z0
O7O6vpiYFWidl5ouTQopyqygdRYVDXDc7evyoat7HT5tVajYzLQ1Ts4lYuC3N951YseI3OkUdMST
Sk4f0xD/9zZlRKvpsJen6n9EhBqRS7fSj0KcxR9TXBZuD7q5otRfBe8JuIuc1mVZSi3Ti/PAHpPp
YawQ7BP+1FzCmE/eHmpjM0IwYcPznhMSwlJZzJ0ndMRLpLeXpJje5oVuf0eMHRvW1w+DThEcLsaB
NCZdQk5XgA9sDYax9OlJ76run76Mip1baONjcaLIInhbQJ2U4UhdUZD/QyVBRzyPMNlttHv8yYRB
jq1qb6cxsU9j67g7kL3NUS0ucx5NAPvl3B9W5GAvzZIFEew0v0Fl9IjWf/pkh5nqV5GZfrFXzwr+
YkFtvhgVTVHWlL4bFgS6KExlQV9r413i4fDeOMlrBcqI8LhB0P4l3xRMDymKsJSm1lV9FkxrE72Z
6xCB/coa94yjxLG9fNVfDiM26R8FmaWPbXNGfC+weje9t8lzHZzBUUfOs8xHbt4O8tSD6IDkv/tg
9KG5szs3viAmbrSBAebx/pWxX12pL2HchGmwlmb/NCLydZzNqDnO46Cfxs5s75WiiL7c/oIbTyS6
iNROKTSgJkZCfzlrLD+LtG4atCysMWnOXDTeU1K3jh+HnfF7Qkj659iqziNpFWqfajrfYeGpBzYs
x7eqUCC+/Xs2gg5NQMAxSNqTjcvI/4LYqc9KnQZQ26cjnMv8XC4aJoaxEe+c042ggyahUDZh8wLR
laJB4YaLns88ysgqeozgmuxcpsNejrQ1IRxGqB2TkPKQEX/+x64yE1xTQ5iXQZhhtWWsa+2Xauq+
NaxprxO4OSHRsCX/5fEiP80c7Ma1xmKouPG+RbZbPqhJvEf42tqlACMgFHMHgtWSDuMwx5BeXD0N
DPxcgY0387kul+gNzgzKEYMLrITb3ZfZ1syoEpNxUYanE61fLmIaFtXgsWyIC4TTAcfP6cM8Vs3n
23tv416nHcgl+1IkxbBKGoUdYepYeQeook/vsihqn8s0RN9kKL3+2IeG9focjNPOcrEBHeqY0g5M
l6bux6ilcKJVbmApZucri7qnTLiVpfOSRNyMpQONK1cfckUtRjMb08DLx+lBjaf5fiq05I1RD9lz
FEHZJpHJ70GUJ9/xyrb8KC7W6vXZBEuLxhoKWZRBLGnfdGkH2nmNiDPuauJgjVRyoyJc0YbjHp1i
Y7dw2CwaNkwaXx/pyA3TMM1usSRBWanldy8x2Z0dWty3d8vWKGRjNM8MOO8YYUi7RZ/AcGOTEmBN
/K0pAGYaDUoFtwfZiB6gdZiDzd5Hpk7ekqgvRhma2sGcRcqRst6Ij4C9HArdeJ1nlqjiUZhCWsfG
F5POiHz9FOuEZ3btxIEWK/800Ryekkl/VpQ0/IudQEmbdzqLJiotlwvH7VePi4MwTeXY0bFCTf5s
zCi7a+GreSEvc0KXmNIb/fArPRYTxRWEFXQ0cMyG+l8LhNVUIvd8+yNtJA6IT1Fudei7C/jq5YTS
FmN1HchfQB8Q2QjYEyFGAnVmd2e+6XyeFttZjiEAmPUw5ZA8eIwr1g6H6Cp48fah8iE6O4ITK79N
BYQUeXnOFyKaFfYEKRbigHcPZIqYthVluFOpv9r+YjzA9qK0KjhYUkj2eq1F8qpMg9FxCt9Tp+Hg
mn20s/83RqEfwFD0ySihe9L+N3FK4RGSJ4HmTT8bZRhPqtaGO4nXi67TReZHmkrNj3cBdUbQR6LT
9Mcdrc4tJeSkSQKFWkJND6ADE4JY/Rlle+ODm3jZE9YC4Uk3WyVwUm1IDkWrF28dHZnBqOuy4uhp
IxYnXdQJM2L72BrTfJ4BE/q5pSinNokt7MuHVTk6uBw9K0ti7yRyV5FCzAEfUlo0vNfoS13OoUBZ
stV7VsrEE7w7NU1pkiW7NiZZMwnt6faWf/FzuVwyqMocKFriDk1jmdViJmaWRsqEMouuo/EQLU16
dkNKpA8qtZPwoXME6DZvZ6gF6Pn/atclevKqqUK5ZqmUgxtq7gOk7fJXbBtKgMvDXBy6yKreJqWD
42VmRudhCJO31Tph6cDJPYyIBx5LYzXv+z51g3JU27tiMo37JlS+g6re49Nf7z2miLQDdEqoV0T5
yxVNNBVDkoSQjs+z9bRkHbZUZp3snKMX1pG8kuhi0492wNbCmbwcxk6NSMvTAcdjPUEMf9V9tdY/
xE0P8N370g36o+mEzyjx5QezMH1exfeemWMZU7aYBy/Pczl+Ckc6G5M6qYd2av0Gu9vDglxPZcw7
pY/rNREVKcFNIcEEeCidFNjfnmLSbPTNcsTOp6zMojnAtFB29td1NGMc8QAAQAK7U05ZogzJDAQM
XL/Ak+Nj4qTlj4qyP4ZB8KU+rFRxdwbcmpigddDcBA3GP5dfIeucuR24GvzQG5V7L+XdZcxx/tqE
D9ycQDsIbp3oHktbyvISWIk0O6A4tNO9iScPFmT2HpFicy5gRUjQRTVA5oTbRtWvNS7paDIs8dtI
bSZcebNk5/l0HXBIssATi2cjGbdMTIxd7B+yCWZI39TNyW7iw+hW/5YAVHY+zcZeENkcAD1EzihX
SgekN6K+ijvX9ssoWh6nJucJbji8PUZr+txgtfVX43HXCPwhCHDpZktMC48Vsiy/gN3zbRoQ2rQL
RKB6hDfPU6VZO5F743MJIh6AVO5tOOjSmVqzssd2kfFcvdcfw9hKz9SMZv92xN78XC9eZUL/H+nw
yw0Oed9DvkzMygA9FINJuesMTGKsxd4j1G99MO4iAqdAugFXuhzKWFykB40VigvV34d1bYx340y/
Y31jtWm9sw2vV0/IByIDRGedICojs/rEqrDrSwy/1Rf7ELctH2pSjJ0U73r1RBuOlirFUC472d4M
a+x1Zhjdx7Dkx2pn2tGiTuu3UE526nhb8wEAYZId8ygEJX+5eH0z5kQEHcsoT8kBylvDqYjy8NWB
iPkAfiUx5jNxvV2OshiROkWRodOGToV91KB9Vjpt+PTaPQcMiJYcqDWKofBAL0fxkKCMq3DS/XpB
/hAtmsRPa0v92OlWuDPUxrJxdwqSLfgDXA+lPbeaiCFX7ixc5zDtHk3rcSicPSHAzUH4OID8NXIC
ea/NTagiUcwgdl4uVPsd9yGZlL0u03VJTmQd7GhSDwGrkKuq5Zij8VoUmr+6ZfupjfscoRUVWcn3
ikli/6yFU9cdMrXGFNQJy1o91HCro/tq7VaEplZkP8+rbY17gfF6+mRBL/BAAJ2Cf3D5OdWo6KcE
boVvRnb2bw7okv6/2ux0iq+jB2VzlUq2oL/S9peKIl6xFF1ulSqLTH/NxYrv1EX5mzHGes0q8nbn
ZG8OB52TzrTQMpeVtKFmwXQpItXnwKz3ZW3qfoLv1SnCxOowq8WeLuvVIgoODgkAuQ33J3j9y0Uc
w8RszdK0fHO0vQOQ/vKsruaemuHVrBgFmCi3Mk8z2IZSFKlVbAvnwcXUeEl+mWPvHNtuMZEP6H8q
ilXsvD235kSRgqeAbYiyi3T45jpJu6ZVLX+uzfyICn19jjwj34n0W3MCd0bSCXSaAoX4FX+80hqY
ikmtmDirx3YUzB5dAHNcp/uudoCNmvGeDOeV+PwL8dYleoFC4U0ld92SgbbNgF6qnzYhncR6HfsQ
/5Aub49rYwIHMM0aF/Mm1tF379Zctw5NG01fMOOw0hPSc1V9NEYdzzs3nnrtnFeaYnBxNFUvDJcB
ZedTvew1uUTovnhP0Drg4QKWHUIIzXnplA4pmVSqNabf4nj2tQR0gcGbYp+MGiobuknumxnYwM4T
+jpmvYyKyjAVEEEmlS6UYXZX1Yl4n0RrnD9Vy+g9eoh9POKrhilYg33EIbOr6WRFtVKyBrbrUwis
nswqDX+Mhj3c3b56NrYkhQ3waBCnhZizdMwidB5GM4Wo75Wx+bSgInRQ8RZ/7TXKrIVHARBXkZ7K
EZFyWY+9TI86Rm8ub8yptqliOfrrjxcQC+4DTShxU8W93PitoSeIf2Smv2DCcbRGFLAHkx12e8W2
9g0qCsLPlvwQreTLUbALzxxjcg0fY4cK01E3n0+aB1Hq0NpLe8eTyLynovfq1q8ofUMwgxTjQJOS
CeZz5iy4MZK/KTQSD4ARIOz2XruzhBuTc3V62ER4oiGB93JyU2kOajNgxGkKZW9PY5wzYmvaKZy4
z3E7VawDyIT+y+01FWFWOouoH7BDQCWRUcvCf/aSm+htLiQM2ozJOtaqn9Jpds5avbiUtMLhXLmh
+j50l9+3BxYf63pg0SyB/SFUOS/n22gOuuXEHrLioTv3YzE8ZWjT3y+Dre2ctJcChTwW2gDiBUPM
Qb3icqysHZIaayXNLxMVnnUb1/kRBbaOWc+1kp1CSm4/YzO1TiC23TNN6uFsp05qHs216s9IyrUP
XBnOMe0p+nSpqT22lNIf8ijG+8XpkftV6Jp5Q5U8NpySQ7zoxXFItLrbqUxvBA0ar6B0CRx08GXa
mYdCl8r30XzPau07nBzTY0jjZOegbY6CjIjOCIJMIq1XV5gqVZRe8xW7fdd2ofPch6m2s/PEXyJ9
FK5IEf4ZgbtASgCqjoLmrA6anygrURd7Ua8udCTHxvul461+e7ttTomc0KErSDVABoeXiREPYVdr
fo8RykHtDec+WzGouj3Ki02cPClK7NzIxELq+dKkSryBcLCtVV8trdI6wpBu/6l6HDqOVEPcH0pW
xF+qWE+T42yg5UY9cZ46Px8pVB6idFChRrpa97sx5rDGE31Q/jWcbv0+he2YHWY3S8wzlAiMfpXW
tPJjC846CRDz4/LKzWGtEdz27O9WUXveyTQWdM34F+TbytDGhCQ8xLg3Sc3yWzGF7i+Pzt6/Gm/g
T6PpTp//h7IzW64bx9L1q1TUdbOa8xDR1RcctkbbkmflDcODDJLgTHB8+vNRmX3a2tqh3XlRGeVU
yiBBYGFhrX9YlJbbwHYs+wHrBrmEsLydL7YYoBBAg1FGqMPaA91q+kDYSlvoS1Qhdfvel5PuR1ia
0B6B39l8KPNZPoi+W0Rk2ZU5RZPebH1ktP5S76SZUoU8+Ook/+E3npf5Q20cprQs3NAVgIRDHQfl
72c+zYvlBnaWAEvRicMWdvXzGBD4ZbsBftIPXM28xFzKNly0HMfhYTmn4vSSEcFNklopqP1dbRj7
jedj6c7Yy2HrtkPGZaiLuPdtV1zba87eqsr7q6UvJg21wKwY43IU7mfMR9rvZjNXN2Nep2O0ljNV
UlvWzY+/PQu7yBMNGKSOWKhH63NZurZooC6B1+zMKIAUGdNANEKz7c4V4F8GeM7q3QgEjA1B/lgx
i9gngt7JtkOfGnOCWq590HR/BjM4nZvwl2cnQ+0XeE6yHZB8dCEbdaUpv3FWpDdT7p1Gl7b3xmav
YEptod0h3oUNj1gtdKxen86XUYXKBMpxNAvRnQCw9fxDO8ops9Re1sM6B9u1bNJfgTPrZzIDVs3L
tcuhteesOzUDxvHzYdqtVv1iBMMhbWYZXHaBWrWkso1NJla6Ln/YTgd+WG+E1YQubsGfpxxrXeZh
dkHfdkOaxlmzlEY8ORXeywjfanaYK6vLQ8OYjSxZgtYxEw7/xU4yZ+k+LsHWYEuc5ksBRhldhkus
A6lZdVWwdAdRDvDRHXSIk7pMV+tym7NWRstAuTUk4KOIgmdAIaI8pfD1tq0qjFDWrfSKqHJM8bVb
J1+LWn/K/DioW/8WGJqwL13RgSb1+iYIWzmbH/Vx7EQ4zZVGFpIWYkomt69kkooqv3dBEVd0XISv
oidh9zgddbG/dD/LaJdf3fucRlrGlrG6bWimZvU1X1X6Aax+eT/5wv3ZpaP2AVSaLhE9a40PXmcY
X0Zr9LVw6f1yxM6p4Y7dDY3jAgw25zd2aZgghp0leFePfZOGgfQKBwPuxlsOQ9aViBl72tbcVigF
0VfdGsgsU66Ngq6bz4Wsa/0AY+fGrfAznwx1R+16gPOxZfqnbvLLPJKtNUlkL7aqCrfcqdIwt5Da
uOjcFt94aZlpEdMPNN7bc59byVyaQ3tZZf342XIy6xvNUIVAx476znt3eutqWlaGPtbl+qc0b4eb
PNvMLensYM52YlhjXaimrevI16UbF/6CObLtCPtX0KeugwCOs4ItszNh4RK2Gu+mmRAbynzWP+PF
YvcHchARJCyV/r5stKlBU9/APsnYTEVdBNN5hVt6oV0OHR3IEFFHLSXKb+uDHGTHpPka+zQbNdzl
63bgPjYFLXs4z2knBak1/vBTx/6OzbxCHKPy8uuN3/4+iW7ly/Q+Sdu8yeGWCslmHdphsj5OU1CO
5GB6ptj1Yg4i11xMF6OtMftVW419azpzfkfvECUHrfTzO5zFvfe+6ErywsCrp1h1PlV7vTDaH/02
42M0euXMq2lD2kQEuxlp8dGarptMOt8lsACaWxT/eLMq2OxEFGL91fbS+WDOk+shrW4adKGUu87x
7JHpR5imUnXEAicjSDX+uF2CsxmqKFVCv5tcDZ66S8ues2MWedJAab+qfH8B+VLk7S+zcdI/UPvp
HmofhmE4cCu6Hyh4W5GJ33sPoN/o3wzuO28St13eph/nttN+cWEaZNRN41BHCK96jzPEgYeiGE3j
Aod7ez2Yk1VVN6VrM9lzXvQ/YCc5NUZ1mZ8dzDGTedj7U/G2BmFbRJ69+t/arpsecyos90wOTtiw
AZYl0tE+fWyCbPQiSOZaHc64Z35De378uK6z3l40CCbzb71gUrFVGVYTjSg5p+HWyuIj5cO8jHT6
W0ZYQ6z/PgTUOpIVn0onHteUBSJLJ/3Kr+XgusbZDaWYiyzKnc5LAP65pOSO5r1X2opqnFNIvM6N
Qd2VVotAF86aHqtyyHbx9jzgEwy1l7WhBRz1JpjNtLtKkSOfDuyo4J0rbB+XsGWlN24bTS/CwTVp
KuaI33khpbH5I6nQ1od8wbkgfzKsG79x1/dWVejRXFgQc2d9ta+7LTBYs0bmz9eDObcwW7kCqQhh
VVGFvOCMWZznDjea4+b3qauWOpZ16WCoMun2hzRLq3s36waXT9gYeHm5yrh0KPrfNYEL88ejUUJ6
hXRNlww2XgNaoGoAcGN+uyGC+rGzTWM7uF7rdNc1dnMdSB0NXkg/E0qjfJLZ7W7fwtqwZ3c5NOw2
/O4X1dQX01i0NcWs2q8vZdtPwEbyCszn0gxfS6r4Q5TRVbzwU2ETcNsaPfdqmJ1bf+yhZJdmZ7zV
QTm50VwV4xujG9D0qjA+vMDKkiha46iXX+OJLBRGI9lsXDjuRMzsYIp87GVR/shMbRYXTu4v4qCm
os4vSsSruAeR11oXuTMH5KhtRmgqRN7+wQALZcuM9AT6aWB8wAFD0pHuNTKBnkysBrmqrTJCj938
slX4hV704+Tplxi8mlno8BUlHyaHY7ME1eKE1pj6TQi3UX2t/FxHqqDQIcfUnr19xaIal7OtUua9
b8ryyhpp+If53DVLaFkw8JPCE/lwmRKM9dgUo6ehqNZ4HwQK4G4YcGa96dl03rXntZqORrhdlqFZ
1OVjmY89Ql2oBD3Q8e5vGvRbU7BWRk8Zs/XIw9etXe/SYNMm7GDqihjep84SekUBdbrQ7LqLBjSp
r8oldcKG28DF2Hl6tAl1C+1ouJv4+pxF5HJFaGL4NRyctp2YAhQf8P0Su0clTeHxzs4XUYSgvcTD
4GjVGDn9BACellRxrY9O+7OhxMYFzhmdIixsnQybPFhr47KoyYLTde2MULRuk8fr6mm3Y4W8J0UV
J3uwbOW+2dZuzi8IlNYSt5rJeZYZhRZ6QYFJ4ljZHfGyK5Y7ZyyGh6pJyyayGi9fiaWOhCw1G20a
b+A0ZNjMszPFbJgySEQ1qW8b7YcLJKVX/3rOcnnZ9RwdceGRpH6TjnS3JJezMK6yWsv+8PTJbuN2
nowxojGVXzZuMSZqyZvDkLdwr2xLdkZUr211y1wW3MPyZmiifNNEG5lo1b3dSuim3+11ocA6SuV+
bHvHeswCF4arO5SznpTKRxO+5mXHsDA4rkPd7wkPqnGHd7Lvu0fVcdBdICYIYssa0pXLHWF3eBTz
6HMq6dRl61RfvxjWUj1Om2GSHXT9an+Ukzb/UP3PrDwYRbX9xIjZf1jKrSaja6n+LqkCnWECI/BD
bfLcLua7ObQ/MYa870Zf/VBjOX1p0LQuww7O7ud88aaf3E9I71rXaOdwNQfSOxuVwPLDnp7cZ+Oq
ZRdTmSEBGeB+NYUg+uFj9I4a5wgRjCWLtmWDY6MH+fSx703vS+s76qv082F8C8W//gHzV7qRPxhe
H1ap1r/1liH/5aja/GpadttHwk7TXwQ2jubBtCm74KJaiZC/p34/2rXxSeqV92HqVh0gTKWhyE7n
v+ziJScFi9mNZXBFFuUuiWyM5crdWE6gaPfVI6EJoDaSwRj1hfLucc+SZbhkbQZ7EpGse70pLRHP
mqof2lQ6jxI+Hkl0MQWfNMfMLFj8TvU4pIH2ru7X+k0xG0uST4Zck9roq928IB+/VVXT/Vg7BSWr
StN2+zjDSGNJ5Ev2oZkDknZPSMPDsBCiYDilCAryDnKFEFw38hMTJqfrCWWUz1mj5SWEhkZr325d
b2jxpFOgjD3ifRtSt+JAKmTueBetYVC3RFdBOHEplJlzURmq4p0+u2vzacgJGtHQW/YWy0UH6kgk
UPcIifdtVAfeqsKKpfq27nv9Hkq6i7OEPhPeyLzqNWyphFahkeGRGvpjEayhDBD+C2nCOeLSDLB1
w+5t6fOQhm47JlL54jOGscHPhh4TqDlvybZQgX37IDsXFxzl6tofFQ4kG5l0mb2fTU7RMM+pRC29
nW6hmYGSCZdGNE2opXxOtmMt6mtHGUuGT8Rkva0QyDUvBnfMfy2qHrlZmzKNg2KpPChey373KCxD
RbhEtGPUo6mpXc/4T+WIMvjZx8IrJ5v4t2rLZxx81+ky8De1JhW3QOwQdbejIY3HKMdMYGoOFUx3
bA9uuuX1ZQee/9bslVpjaRWUi7cykIc0N5sBITnL+bW7LJOKzrXvXDVjs/wEaOm115VtiT4cNC+l
NGOKKpLQDL5aVsNOksrjIGn6cRnemXj2VpeiH8sg6mcnl7GxbMvn2lLjtxQIoojkOGVDZM6q/ZYH
eS8iEIrej7rYsD0d63pzQ7/k+0U5NtZOaGuq/6J0mmNApSr/W9mMyO3BJaXeVFWOuEV2vdMSXblG
kVhDm2HsxslshQuwcBGXbqGLWNvExPRs+a7PJ+RWXUxmBWPB9KYix5cEKY8L1yuRo5jdkaqrKBpr
fotuRD3fTYPnftI8pGMiY1ZEbV3PvctJWeMQ6qlP1QrtWATr4Ies4EWpg0WOmDr9shtKy3woMQsZ
32rD0PoRMkX1m2wVXXMVyDV7W5EnuOEoa7sOuYeqB2R31F1vYEEeLlvjFFGgkYxG7GzoaptjjmlU
c81oSFhoJId+txZk7UUpP6C4VFrhONUBppjDOMyhi9ByTQ8iGOYLxef2L/IAp4vIF9mU3Zi1Faw3
ZEY4KXit4V+VXauDRqvRVI3Kwus/lIYcf9WSiBjPcu3ez3SI7qtRkvMXguvhTZEOJbEDVgEWXW2j
slut1fol9Ne+nfCHrCSq2PnCjluyuelD1Hfsb1DBhyyWrtPeLQseI5caacCFlHQQk2bS0z9WyUzH
PamdjHzV6fft2JE0WrPeFMk0Tlq/T4033lN/boJYyVENob8FnRUWtcXEKcsULfmk3ozkMAsLiRoP
bXDAb45xI3MCz3U29aohAxHtF0/TVX4lIe48+DoqA/G2iX6Lq6DGkLucV3QOyaDUhRqpfiIcnGKu
qVZveazQKrgeJofL67ThmRXCDUN8R2+7KiVc+dUUQm0XbwY4m3d+1rr3puYTso1OVHqy+l1qhpNL
9kwZtZAehZI8CxhrlG0UZH5ARWCb9R/+1COvZraL+tkV9J0uYYilh2bZgjR266H+MQ5Wr8f/YWVT
02IfNh/kfiFupEny2GmL7kT/0bpc2buKRjzleY+UXc3WR6+l8iQcRNUilGSx10JOIchCitDC5rtZ
5QeeOTinX/my6IZgJ5hQpP9R1YIE87xS5OInPflmSUFK0MQlcnAWuI0/ABJzzmlbvSx+0VuEa0xp
D4rSi6bfCNJkNop2PeTNxNk82sG7bM7Kn3+3xEa9i1a6D7qaYupxX8zIp7Wx1no59JP9Bj1Nl/xi
oGL8tyt5ngegDr1jF1Y+JdLnE1esoza1hj4fdDilIIChPtX6ek5q/2XPA8NijBXh0NEvZQs9H4VT
ZMgEYvA4Qo3Fm6rIqru+CsprI3WsQ9f41hmRhhNN7x3xDyB2F1BAZO2oMrrlnbU5jpgPs43Tn0Nk
qvqJ89paPmsIoIR+3dlRh5Bz6GxcR6rivnC5F/R/1wXRgTxk7fw9a+9eAVl8/uK9mshRhKkQICrm
y7nFt6lG6eBvf0RGQTEHrDJvbByLK0gTYo2wZnWAqAmvuvcGEh4cZF5fkS/2GIqZNK3A4us7iuEY
vEqlr8wbMaE1ns7Tm6LERob6snPBBaGMXh/qxRbD2RpEKb2hXZ6Tuv3zaVOLasU2ldWhU94Q9Vmd
3w1LPp/ZYnvR/3nTCkYNYCmU8KgxI5LwfBQe3q4Gvgsfp6SvM5G8usWPJZ2oIGoPMM7Ad58Dlb+Y
RLS9dH9ny8EaoiR8tN/KEb9HpTt8qrqQkVEVWuyBh4vQ6T8nmvJiEuEasC5IrtgCpGhHk2hug7Ol
jloPNm41Yc7l62JDovvMqjg9ClQPCBo0tI+ducuiqufR7uhBtNqWcCPYws1o/rau1/4u/G83Vyf2
HuOYROXNnqHqlVbK4oYOdblDrvB43AbtL+3n/3ym1TT893/x5x9Nu/a486qjP/73m/wHjnvNL/Vf
+6/9///s+S/997vpsVdj//iPN9/a4R+Hsf75TeVNffw7z/4KRvrrSeJv6tuzPyT49Kr1fnzs1/eP
sILU03Disdn/y//rD//x+PS3fFzbx3//8wf8R7X/bYLH+udfP7r6+e9/7nHoP3//6//62dtvFb+G
bn35rWYz/fl3/c8vPH4b1L//aRn/4iK0K2Yhjk3zxwfFND/uPzH1fzmQJKDQcw7v+EiWSt1wT2c8
/V9gMncMNbGf396FGYZm3H/kBP8ihaWzD7kTDDlNt3/+z4Pd/blZ//w4zMNff/5HPVZ3TV6rgd9+
tqUBgkF9AlvFwcxq3MPh8y1tWQXZTu1kibtQQAqdkpKjckX2KWgsdQb19jx87GPtIK6d0OsQdl/k
HIUjSgkxM+e+5tvfx7Ea3LCsXDuGwukp2kR1E22bt+WhU5fnjCtPDk4KAkMVbAeSvM9fVLeFKmpB
C6uztfwG3eeWSnZnxTZ357ivGFr5aXUNOeqcN8HR2frXewPEABa/w1iesAC/of2sYdI6Da/ypLUo
QhWakSdrv2qIKrTz22WmOBe6i13fDKKD3re3wIT0zCuzocgxVvN6rgt6JA711wMRgAxIOqByjwH0
mtHr0hB+lhQk17el3WTXW+GoS5bkdki3rvlVBWbvh74+DnGDQfjBdGRwj/accQYifiS49vQoUHCw
o9yPfISqjtbfllLy2BqQUnQqizdFXbtBlEP6vnL1bCzpo5D5aCD9soNmd80D/ZrtF5JEgutaL0iT
MUnsb90MlfS4CKRfnwnWTxDd/z3y/ny+XXdtx2nsO+7oTFjQMB1Wd0WK0J/z98BdlmSrtjVye99J
+jpDnGxY+xsLGaTD0Gl53IlmOAMjPvW9vJ35STggaSFYPF+7Pt4BWZr6RZLZ/fKONo0dW/hevsUa
SLviuuzFqyMCF+X0Xt7KjJtbuLj19M1D+SH+LbD9n+IF2e9ujg0FlZVzjDHmWOOeOQj0BYbC/NmX
tsTf1uNaJvpz+gnPc+A/p/63oY7VwFuqsqKjcJGYejdMIZXg8brTUvpZ1brejSXWQq+/2x4Cjr71
Prs799DDSujY9js3gkIr24HyRRbo0WB19Y1t19aZKPgcg/D0WmwUAMa7/BKh/SiJqlET5aqrs6Jm
ytBKWi1Bz1lDu/RsauTON09Cc339zZ5cg168GvcVfDwJQS8EIgpt1SjKLwWoG5LEsZLrXTEQDKsS
1zW7GzOykaU+sAGCaPQ3NL1nwWaape7dyaoxLwxVuCI0x8D5tE3LcC4hf3kMEQC8/RgEm74LcT1f
4cQpuKY4CieIo5gXNc3vmOR5vrA6+xxF9uWy2ol4BL6dUA+85SjiwH9Rc9/Y+1d2pkhr8zxMebCP
NHWnePM8cQZYe+rV7B3DDmSTdzzm/1ULXAbSzSKRtsowm3adCwAIFJVbPUhe/8ynhuK6CPedlcVE
Hs3iKHuiaCPKhNa4l9goIcRWQXEflPQ5RaUjRPm+jPGF2G9RJChIrRzrDkt78HJ9FxoxZbA4UUWT
7LqZZhpgQZn6UTG3617oFdZbOqHr7Qjf9I3QdjlbSt+/usoYv+RUAu66fJ2/loPZJg2O3G5iV6N1
hun5csex4XQKDyDudwlf8/ni8maw1XqaggdpjeYwK/rsxihK9NdtsAqu0g90DuYzN7LTgzJBpOCQ
4Y6lATZZpUZTrzKBgT3Q7K6kf++wqS57bat/tauXvZWWpX3/+yvARajtr1GPr/Gdb26oU40yAU1h
39CNu6e/BP5zg7z8+kgvgyWTylWTVWbQzDwGiPnuKo2UfyRWU9gcgoH9prA3/wyk6UTgej4MefDv
TInZgbZs+L1MZNqV12gDdqGwRH5pCN1IfArnKuq8BiCcP2pfWid1tjBfFq7yni0zBEJkd68tdRo3
89jeOnQt716fhlPRBIQcZ6ILHhtFs+fPN3m5v05ZI5OJ5PbSGheRtMp3P4xZ0HyZQQhcvj7eiYSJ
CUFohVKXTwnjWKyg0ekgb7Uhk83pvO9YSOmP6+TRfZ4W5dA2H4L5q5qy+g6ndv/eV/a4XGVGbq8h
/YUN7Xoz1b+hUebqoQs/dDhz0pyaj4CgsO8d8OLHnL9ZBCy1bKoSZ1Tzh3WbESJ2mk77TLCVNzWN
pL99nKJ6xMXiiTC3Q+yefwDIJxZX3aVKCkEPM6oMzo/c9OQX5fH/VBEsPfTaOrh//Tvs6+75gQqx
ei/rYIWBkvR+qft9XeKdZ8xrpejysOhCoElp0i1mc9DRsXvnGLkfbqZRRoYlaMgI7xxS/USkZ3ju
Ek9h7QXR1kQgu0ICrkpMv85iKjb9TtKRUQkP9kwgOzUU2DJWHPIzLLij89JpyItLNXM0e40WD800
3BQKJFrVIiV7JqicCJoQQ3bNQ3gbFHuOPqY3AifG+6XEF3ZvYNQG1JrSduKNm0Ns0B68wI/9nPvy
iRd0uPlSo97JNZTSn3/KyRq2dGpzkQCNy94DYt/lYrb1ZpR6f3h91ewH8NGqcVHT4/ruoTH9QhwQ
S2th0LQTSQqe52ox7DlMS3OMnQwEGvXBLM6RabvaMvnr7w9MWfBPnUfktF8u1zkllGux6Yrla2lk
w9c6Q0zGIgmiOzOaSeH78tOe/Z67Qp2ICGQKOsV5Mgbq5kfTW9qQBJu8FYlmB9m7shO/tiF3D3DR
63Bv7yWvv+mp4RiNogaNAFL5o4DMNZs7SkqXW5QBigHG6n2RKJV97rK6fG+kqXlmZk+Oh4wXYEZu
+Jz1z1cPZhqdBeRIi+kMDbc1h1U42GSXYtqyRK/UmbvgyxWE3BDbQ2ew/Xvuj/NbLaHw6GlmNG6T
LW3K/farrpUcymQrdbzQs/5OZvqHOnO6M9N6pJKy53tPOke7auHuuvAEPf5t4LyS9TIGepYMBoYO
sVtW4zu5tO6CiswS3KPPUdfJAgIOOxEf2+pIUmmUN63nLldeQQoYDY5Ov1NfxBj2md7/LJuU9sFs
FcFnr7CCd6MAoBTS4ZkxLxJqXcOMji4dWOnod+CmhwVUXVlrcS4s/Q8wPAVUgmz1E6MNxDkFwxOJ
xw7Vhgjn4GxJHfVoont73P365jzplA7YE2hMghEXGKVlKWLpG2k0bWpKal0v42ktLP6dVoVaY5cH
E5RoBINjvck0w00086zDz4mKAM/GGnfo1wREzKOnM2mg53OQ5Um7ZWaknM183xigRSU6d5e6kUEg
MIFpqZLGoTnP48U6LlpUSzc40zh6GTyBnQBr3/myKBa8UB60jNXOckckrjF7kViqOlLNJq6qqT1H
WT/1SZAQ3q/MJJyo9Rxt7SFQpTImA2LVuuPJjNXqryfUZGLgd44RBqYqPjnDogdh14kJdnAGtGBe
Zj923c2/djvVweYCTz1B4DsUomrOMQBfnl8UeKmmIsII5okm5PPdOW1tCcJPZElZ8FmazpTxlOX9
beu0fmJqoJ1l1Z/LBU4Ous8K2TjEButoUDH4gD7nFJGhhb1JyazNLiXgKRn2Wy2/zj6bcau8c19+
j9vPz7K9mP2/wx7FdVfT50XLJEGumIur0rdAWYGBObwezk+93BNVdNdXo1d3dHAJ22yydiDs5I3l
XjkbWIZRzhMCTchQ9UXtJMuit2fSkBNVP0QGgydZm70Zerz5zS3bSgPIdWLUgAfLWsjIEmMZu462
vQ/Q1T/4e2oPYIRY0CxNSEXDO5fp79/teIKJO5SJPFoE8C6fL6agTbm47A/R5JX1zkbQ9dITZf/W
LZW659NOX7x+zq4dIs2VytH+RdupuZ1lrV0jdma+AZpan+t+v0x7QQvsKqMk3I5Fc/P5MxkuN8ze
o3BEIt4mw9LXYIe9+ZAvvhe2RatuVYEyvspnPxkpy8avr4YTpXTGxyOQmMchSO36+fgj3NNJSxl/
cLvhMHHBPlTQOW8DsMDRppnLTbPOix7tOlTfEdqx3tTb4PXxlmY2BYbWOnMcnwp/uzMZD4ShFRX1
589jBIicdH2fJUrk66UxjfNhEf5nXzjnQsvJmWdVPlUm6VEerQZueBVS3QDXKMc7l2tv2w8TlbSL
NlhhiyhNppE+ztalURvZ23RazIfXp/5E4kGXCPwGvBBkao5VSRA8ad2sJPHAEgyPzi59tOp6/Lj0
83jpAX68gqcHBajvxbfXBz4VZxDkp3cC4xmC2P4Jfks8qi1bvHljiku9nS+Q1i5vvJQK+Ouj7NN3
vNnoxT1JM2PEdNyVBfqyFzqGLBnbWk9yvZ6jbHD6OMAh4aOFx8GZwsapuAYOm4QYJWhEB/ef//ZW
2jYAWKkYb8vN9drZet0CpNuBR227QPtEblMe9ApjpDOh7dS4O81u1yWBU3s8m3BwNrg8Wp4YDaqi
k+l9z9BpfefO+S9Ly43LzrV+vT6zpxYOp4QNnIXS8wthAUwbU1+Q8ie9redYS3SKHHX1xniiG/TF
cPOJJlcZ3A1Vf3bTnNqedPJ5XQBIiN8dHY2559fSC2Se+EVdxWPVWHHT9NmlBczhTCQ4tYB+H+ro
OKzrcqmmscoTbUec+W7vRBMyT5GqaoVekOeeWbAnPyRXGQxIyDg8/WhbUGTRcvgAeQIb1o/6zfff
tKlpReOC3B5EkTSsIIdevP4tT80nQ9Eb2cmFFBqfr1p7GIYZelyeIFJEJ7PX8khY6CxwR5/PLNRT
256wSky10BP0jyVS5FhIuIYtjUFKbAdT0JlcW1Ekr7/QU0/neN+jkUdtGMAIBbyj/EIqCcaaKUw8
+LbXq9mnBzrXNNC0vGsvS1/cTqARHwzPb997dgOPpGvVL9Vt44U5dN0lSeAcW1NrJVIz6E+ZaR7b
VjUn2HK2Z0LwqU9OH5BOPaR+6thHq9nbKilViTrl5usQu7vaiXe2QNLruQ8/pdku7Mq1PpyZof0C
ezRDQAN2nR8qXuyjowvuunhNDc0gTyozqG+RgPliqXz7vKbaFuHUghvw2JWXMBLAiW7qanLN+UyT
+MR706oGNICZI5Ctp8vQ77FyQDVK1fTPzbweE1tfthg6Wn4ZWJodG0COLvStWc5M9qkrFkUaRL9o
/WJC9sL7wGockfXcNtrJ7y+grVZNPHmZF1F+VXSnJnnYDLt6Yyg1vdWMel7DrcuLQ06r9pwmzYl9
x7MgJ0xVlVh2fPMZ0fJeKoGkRO0i7wS3bN0Je1ZsWet0pl21L/jjz43COyVmQKxc+o+2uBClGZSr
FImhAANfwzeBdVO5lZF09FguapHJRww6hotMBEEVzcD9r15fcac+NyVAPhwpno0Oz/Mgs9itwP2r
yRJaT/ZNPTbWFWjw/KoUxi94XrAdMgRqXx/zRPSmKsZrk3CbqL7vz/TbEjMWrsdFJunWGKjow0ie
rrTdpQv8bHk5tjL7/Pp4Jw5FtIZ33fn9ZPyTyP3beN5ipy3CD4wHfiERgHcOcPRQnY+HH2NrL7dy
08+pfJ9YRJwVbCDKYiTRwdE7Bo62FEtNK4XDeN2pew7Ganp+sBZH3r/+ei+mkwsLLi876NdByvZ4
qI4+28YtXibQysb9hjZc6A3RsrZRENZSvTtzGL7crCxVDibMganfWgx59P0QO64wt9BwuBqHK2oR
TpJqQVmHrS67D7k01iuFaHUi3Mk4yLFuPmYFFA2w2Od0UU+8Oo1sU+d4tFGRON6qcBm7SVdUqRp9
ayM423XSYRBIs6rpq8Pr0/zijNzfGpFV5FH2UpB/tFOKjqgl8LCPKz2dYLS71epGa9ta50RRTr4U
+KWngcAV7j//bbkKOOpcypQWFxIq2CrSLtJqB5qkMQXwp10Zvf5iL49lbjgs1d0xHUQG5cbnAza6
ocaVnm1sj3174fR+GyMHnL8BGZc9Qmz1wsIs7JtFX5YHcGPqnZ0t9kOlt/CeB7SCMGje/Xdzcdl1
fv3Q1V5/KxuteZymfjyz2F/s5f1ZSYhoh9MJQlni+bMGArZY2sIbQwShvjY1K/u+Tfr4YGC7sEWt
06PsstZt4vdY370+Ty+29D60Bd59j9Zcko6WvVN1E/wgGhY6xJIrJETMj4MWQDSCwnTmPDyx1nbF
WiBg2BrR3ztaAvAcpDvb2t5JXcX1WBZLRJU9//z6C50ahW4WMAnsTPcbw/O53FKktmsLjK+fmpBz
tm68Gdv2XG/+xCg0mWjAoAHJBjo2TC2M1GooMKfxApvqBn3xIDQn51wB59QoT1Urbu1o7h3XKvIA
BI3vzfDJhPIhcGrFwZ/q/sy948QS4GrF/XhXjOV1jmZMG7URNLPae1Z5dQV01zpMGJHC3BmNMyn5
i6Eoh++IZbocSKFyG3/+cdzW8ytqQk4s1qVPFlibX2S21ZThKvHj9XXwYk+5T7KxhFGuGrTMjoaa
7VYfSjEzVF8Y171hpwkiCRkJuYE+YTZk79bU+VihPBi/PvCJd9wlYgDSPyFb7KNDsleQcAtgkXCt
/PxdWacittvRT4rN9M/kOSeGQl8ncHbLAUqNx3CzFrcSXwxGEDv6AmBGwRuiEbjiTxQUkEFff68T
E0p/j8Yf0D0fFbejSDG5biecbA5ihJVUH3VoL9z0KRieEEqc922sh/aLI1AJG+1SnGMnnHpTykY6
msMgbV5gRfD+q9vKgFnZK/8PXB+z60rggvz/ODuz3biNrmtfEQHOwymbPUiWLSXxfELYjsN5nnn1
31P6f7xQU4Um5CDxiYHsrmLVrj2svZbL1N5bfTH0NxBsU9jjEbZfxY6rkZoTDgowKDwezJ318wLz
Xx//DedV5B6KOTbvTWbKvkRhne54SNkqhS4SQC/mPl7ZTqxRSb0Rscu8IAEoWodZsrG3oJWJ9/B8
r1wLywRMBo+QR6AB/ub6JoYATw0Idbygg7LgblbX8X5Q7G5nQa9efdFiAnbKaAl5B8NI11aQbY0Q
5Dag3vGK8t7Ol+gwL0b5AbSWfolm6CVun1HJBsK7xtJgeRNk75snBjIygHmt7gZFgvagE4PEpFuu
XLyqtnbeGdnSQNyDkqNL/Bopl02JHqsKQtkKteb7vkqLS0qzNvcrpl70wJz6cW+QZUP2RQeV7WQ6
h+YpdSKeN+96O4eS4pgACQZOTznIZ1wNWdN8yTXkN6Px70KzJ8tP82UNlsZwWx8NS/de8VYNArDM
PHp2ZRztTk0+vX3XPY4QzHpi8mrrahnkNDrW7/Kwx+V3lSd+DCLGdM+LO69Pb7YFBkDsO7Vk1O82
YZ1VmbBQlZFHx64Cd1AZ6LmUEBfFRqGfbpuSOLxn1B8RIahSfcvc3sYO7E996AZtNxanGKUTHx+u
VdAXldkhNtrxM2Q6f3VeUf2+bVlyjLHMq4WiyLOv3XznSk9rd2GRawoTXjOGzaUG9Otb8Jldbpt6
3aiiBsd0FEgA7BEHaNe2shSZTT2yuaIFIMvG7LS71iymczaZ2p3tNsVpMcbw3JiAMXUnXU6RZ5Zv
f8dc0maBgcArQUp6/RvSVYtpempoLS/AnqAxNu/zUtMCqxzNr7fXK/uowGeo0wl6TsDa16ZgaJr6
JYGBDlUA5XFMFvcw0H0+hWYaQcKUWuS2OvQzaZa9GaHMTkOMy/iOJq7JdlAGQRqAZh5cIGFR/y5W
ZzpHBpZptKw75S7Z+SGWp8oKUAjoqHD+L5ItCLeaJRp6l8DDyyFBpNE4ZtVPe5q8nS/32guCAtBE
NRd3C4BxExRMAPNmGmXwmwiJ6AqhksCaYJFx4e1/6Jdxj/b69cqwB5WxcDUEPFvoO8PZ2VK3ihP0
U/e7Dd38Mg7J49yY8/n2OZEZorACyh4MB2MlG1dbke9ZfS242EDCXNQIn1qC1AgaZ+8hkVoi93q+
7GIm+PpjlQuqWFOu2QBiNEiZEsu6RA1cHNTFlD9YFG8WKT8atmicbw4/FGPQquWtHcRjTrIHiB94
4wgfU+8Nb36JafORIHHSeY8p4lyviqEsURet4XwMU1gCOjM+zIrSAWaAHe3Nn4qhArIxxF3IYrZZ
Uq00lJ3X3A6shn6Cj1CSdqn1snocFmv6eduW5LyLohsdfbEsIGnXyxrU0OqYEbKDenS+Ap2dH2GS
GYJVGaGAAnKy451fR2mgQ8H6sS7RurQ2ZyN3ygjxlckOPKcLjylUudA75clOwVa6KBp5z8gsbtZm
UR4p7EIJ2qb8QNOy6KBYGOO2uwvTvrowBkEv4/YuihToqkLMS8PZ+J/BzbIYien4jpxDKGug7zMV
90iRo/GVfjU/JJORHFEorHf2UtzYrVFBPc10jqAs2DJ3rnMIN4zHXg4wV733vFk5wlOeX9w5Tk45
xdRDs87OHVNI5l1RLtPn22uWbTKDmtQ9CCXQVtr4ZNLAoUkT0w6UeQ0PyPjmhwp1uhOUM+MFzK/2
VlgVe2ygy06/g2oIQPvrkzpVIzfPWATpamt9S8NesX2lmax7t3CrveqeOCGv9pbZfyF5wBXclhEb
EtQMjiI7mEvG7aFPm+9yp1ouwCjTt7a9WRd3AgZxML5iwPV6XaUzTEW8NnYwqQkMbhCziIChC9Tc
bf/mAU9hWKz+4JkT4zfi4eHdoVx6bbSPlLFzU25Is3TZhV5RH3hz1PFHqx3GHu6924dFtp/Av8AP
0rakHL2Jck040Ao9YZF1XyBnbjsQq1kmUlxqFe/ku68L32JDxeAUBWCqM1sfUxpNTl2UgwLNqTcf
YCLLzUM7ruE9+m7RB8dplE+wCFtHFdjGZdba/tgmtnleyDB2li1zdxwefg7gN5eg4nqbyVczBFAN
ll0vKR1bawoqJzZ2oiOZ94Ek4hn3SNqyFa5Rmi4GLTHCUAWja0BGlflZbIzoUC4j1ErwAnXI7u08
va/jToFxpDtMq4bgcyuOYDZuC8zfJpevUX9CjAGE+jTbpzWlZ4OY1hRE2TjeeYL28vZZkjkekUkg
LOCAStz2fJeCt7FtDCuw3Lh4zFJoOMgcE+o2dJkhwLapMu6Rj8g+JCkqTV9yNUiZN86uMhel6IzF
CkAcRadFr5B6zHt1ZypLdkteWtm8WyHI7KRNVkp8pTocF6Ub/X701kMSjXvgHpkpyvMACQg04FDf
vFiT0ajummgWZXIDLJgarsg7A/gva2tPI1uSkdG45K3nizFria7g9S1Y5zyHaVi1gtaOBzWY50x3
oRgN3a+ZkZTpXZrF+rkYNC+HkJ9qcGhPIDcmN3qbxJF4JvkhOkpSEAvgGbblxaQ0hkrTKKFagrRq
7HvnfVy465fb51P2LosQkeYpMGlC0+vltpDTRZ4a2UHVww4CJ4gdvmPMDsrgqZ8UKNeaePg5l00O
W9UadvcQSBPb3f4Nwsb2/SIuEEP9jNhD7339G3gX8zpbISXO4Y8Nyn4W3KUwgAUAr+pzp2twA9ql
UfzB1RR0KM+UBuCRhdN4kacZqVX1kUs5HAItFZ/bDgct9hAkcEZjPtV6qOwxCcicAdA0cMUq7ycQ
kGuLZaXPiZ0MdoAatP3UqTCAThV+PDKH8NgnjH7uLFHmCQSsmCkyC+fzfNhfLFFRxnBok96Gv1VP
D4sZVR8mbw6/3/5+suuJWhWsNVAR8Hxs/E2TR6azGLyXgBqNA3IB7hEqm+LgVpn38bYp2Q5SsfQA
rTMyRBx7vYOGXhXGOOHI7ThkItdSdOZwldR34fkL2rn4/9wocJzI6TVeA1a5hS8NbgK5So8RRCw5
JJAzju80t/ECYzCLgz24+aFpGu8Av3Z2UrXOfd/U2Xd3au2j7YWw8fVDcr69etmv4X2mEA+Shmrk
Vt7ZbpW29GySrbUpm+8JKNkWgYhamQ4JzL6/q8lY8yOSVBkjV5kGT1mtJ8UDtBUKhYhSqefLsvbd
m9EtNHhA9xDVixgUhrnrj1J1xqC5M7E9vNfrce6phfat/QAnqnO8vQGS83xlaXOBmtTUQ7vFkqZo
X6DdLs/zqtg7qYrkOGOEEEW0g1nQ5rXRlnBVjXwmIWut/GK2C+FmHk5IvyV7IZfUFPhGSJmZhyBd
uN651SqrcRhUvmeZ9n5Gl+W+zpqPqzHXO2GX5OLg4GmtQMeER9jmX1PqVUzOUxFwWrM/5ZPunFRg
bxfXLc2jYaXpjj2JTweOQ4sDP0dr3dx8qSFV3Noo8DyTw9BN0jnGYdFK9RKnbhMf8irLPjlqDPL+
9gGRLpPJMQinSI0Z8LzeUG3yemcuCaetanUfgLcsT5QnSC6zNfxgtta6cyMlzyftRlr3oqIDAdvm
A6bN0pZmtJJ6aelEjaWCEaodIOLhRsC0D7HPuY0W9/2UmDBnw36yY1+6zS/siwP2wsGn49DXKw4x
mExzveiZkh27XHfv+xZQvwGW/GAt6d4QgSSapq3LVAXRCW2HbcyAvuNcmnPuBGmFIkGMbO0hq5CI
CRsvvnSwWd4ZGuSLcDXpO/dftlxiIuJ4XA0PgPj7F8td0rrNHdxKwHB4fOYlCqHrToxDslTthzUb
msuAXm5w+0zJLinhCQUz+p987I17A8CR8UhzSVOXwiDJQhH0eZk+4Ej3GEzkppgLg6Wagpqx+ZzF
0ubGuFD3RPqACeTR6g8L/D2nkS7CzlbKbgrVmP+Z2ni5ZbS10codAr+VrXSbVLvkWqj5S20a8I3F
3un2Lr6e/hIwADbr+TmlCrqJ8pwoVjpqd6SXYaj8bibbvPey1js6TUg1Jlzjoj6obecMh3QZx3eV
oTD3lS1JFIzp1B5RLGq/QOFsHYwhXf8xJsX5evsXSh4XjhXscYJVBATL5i67xtLk0C84QQRL/AOR
8a8papq720YkX5hnhSf8uQpFzf76BJtqM9TONDiovTHfF1pKCsc7NK914uwNK7+mGqBQ+tLWpm6C
BsrsDSHsQojmOdXBa1dHC1AYWX7psdf9Tpq51x4ZGnCKIxj77Js9dWZ0qKMmQ7MotkGKObQXnGOB
fKff14rdvvmlFTxENIOoU/MAbh2J4ynqEIKKCWyUC+8nSG8PeZtox3hq3J1s9fXHJbvgRWLkiaoO
Mf/1vivDmqlumlvBCIn3hym117vaW/ud5+e1Z6TKTNQgsn0RqGzCU8XukTpQUCoBdoqI9lxXd0Rj
1HWyfF4Ye6zLj900GYFOx+GtOCLSJzI4wi9as7QSN9er7ZlToZNnBWHPS9Bpeg03EbIrS59nb3aI
mKJZhvsnayO5uN7LsAlzI80bRPS8Mn+fxal6WcOhOJDBfH7rbcESGYUYWXKF0WtLAo89w7/CV0Ol
DvD0IAiXOsLaWTMOt029flr4/xMfCe1MiBK2gwRqVQEjz0MzQMY4vURd8g1/1p+cOU2J+LMJWZ9s
b3rhtQ++smluvlmzKHB6dNicLAU+bDdKDsDvmwMiK9A9ZlOxs0bZJXixxu3xXGevn+jlYA8+u+Pq
6Cg8xYa3c6ulq+KVFpV28s4tO93aOqtRIuUTaCiFHtDrcBm/Hm2/QofvothudL795aT2qNUIbmI8
t7EJCqYpt0domcwgVlMoAhZoWl0dHqOmoIIZWd1e3UB6yWlLUpMhxgSNfX0oB4RDEuqknJTMLU6q
1UFAFS/zIzPm8UHXB/egKHZ+1lsj3Xk8ZCsV45vEXHTAXmUmdtulU5d6ZmBlfXRpobk/2OgUXNpZ
be+0Rfl2e2MltTBmV2mZ82TjUUiGrlfatKOO0BW1MD1WwjvgNtU9/Kqrn6YTzFRWPhwhuW583m7l
p2uUX7VM3Sv9yZYMaFUMzNiC/Wzjt3lJlxbpAPLv2smOjYW+CiIlinXXQUBxtyjZHszn9QMtaHgB
gAmBcRKEzZqHGrksOtqoD3Xc/BWWd7+36+XYhtWP29srXRrGqAYJ+qFtitTkiT00NbUMiMXqozom
pT86EH0NSPy8qzQ92jk9kl4D1sjTXSqbuhAuvP6cht7OUwWNCn5bQLOiUT0VhZ1SSx10VEKS+i5X
ILbXlsl8hPCsOxderB4g4vZ2HhBh6Lrgxw+h/iUKRuhZb7MmHXAoQn6UjlOwz6SgEX/0Kqp1jQD4
NJ7jXJjeUfods/LzLIq7LkAugtHNYcqzIc8ifeDbtqhZBGvb6X9PlpHfoZVR/DIGRfnXWuBZyJ3E
fNKdcDjPkzLuFeWkJwx0gxiNg3FhO4lrJ50xr1FN3dHLhktRZfG3MB/+ifJVO90+YVJLorwAdM1l
mmHzwZlQpRoQEo4g7GH8HcJL/zCYSne3UuDY2VuZKYJ6cUMpN9Itvz5bjWpHi6JiSl/M5ZJAJ3BA
86o9LUm+91JLTQnvC0iUQH07V49qt9lNCV4pJQs7xExWf12zLA1Ce0x+3d5A2YMpACjEHgBfoPq9
XlWOdk+7WpoZMCvV/kBQlvfFjPdGQSWOAFod0K7AQQVGabN37ar12kBPPkinuD3aQ+t8c+d2fECC
5e9+iJadRUn2DzoogeRlII2K7cacnk/zqCFeH+RLzUBYZjsB19D9oVQDzC23N1BqiyEQAL2YfEUI
xcDpZBZlwrFgDoSZZd257xH5M7w1+3TbkuRV5j0mfSNBF8jEzafqS/qHjkMslQ+1YZ4Gy4j+sjU0
SnwoZ1sDjmI3AbboKffM9k47p1/mWUzg2aIqy2ekmXt9UDor0+tuISaYVCc9TanZvu8S5BkVV+k/
5lkOpYKTdqkf4Zfuy3SsjwymZ19ub4Fss8Wl4BTBmwTJyvWPmKtwcduZaLlXzF49NHpS36cuQyag
EOpux7fIDq3gWv1/1T3qpNfGaEzrkxoWpDqZR5iV0lvwJwtK/nYYxyyw1kZZ/uAwvTQpjsCL6s8c
oybaL50VeObY33Uaups9GnuPoZbs0WNKTxMTfvDXouBA+HNtypgrFaUj0sW5KiFTJd1qzjNzSkcr
c9F0o9CdfQpnp/2s2JO2E3bJbMNk4IoGkXiwN8ukwzFVDQ4jqIpEe/A82FIiXSsOnt0aR2qb03GI
ih9JVOc7n1R2fjg8PE30WamuedeLntd+HanPmkHZOurZSYQiS26Y5wpFxOPbjyqD5YyGPY8k25v9
LU1YT1abcrRd9f+WTmY9FXbenRl8sXYWJTunpkZxnVAd4YNXLTBq2zDgVXZQ4FyDsRvNp3FumWJc
VMG44/y8vTBZkAVChkY/c960brcFnhnocJoLhAzCNPGPHLd3Fzep9W4O9RLh83X8uDClFygVA2eJ
MiEFtNA6zqqk2+mqSso/TN/iDkXJXyx+4w4Sb9QHuyW+dMkWfAXNt4e6Ar6+ttq3ukZCfHJsZOzN
NrorQ0CdnlqoHDK7psaZwRAWoYurWcYeNlE4hk3wh4tkGoEhJMB120G0sLKsIZx4vjMFthWPEUKU
oNCZ6iJihnFmOA0Kyj0KbslDfmV0463qHNrDkBqvmNUZD5Wjd+cQ5PnOMyA7awLFY2jAW8APiV/x
wkEVoRcm05TYAWqSnwcnsc5rD07AUtMHLVTLv24fNXEdtxtJvUJUwjFIeefa2qLoEyNymh2oYaX5
ahIheFnY04dEGxEOU+sZddpJ9Y2Y2t8UFsnTbfMyb2FZHAAwQ8x6bMHAlpeODvgZUFkJFJZhl3T+
0OqoRSdxef4TU8AggIwTt2zzhRWmrw5BZkrHVTxfIFMvj2T8zWOqmXvBufQTMlVCxcl7nsu83lQr
zOoCzlF62VNCQ6eM9MdmmLQAoj7oo+pqD6sj3cUX9jYHE/rGuptgqA+8WsnRZTH1AyncevSUXeUj
6dLonAvaJTqO2+zHdZdk7ijoBREkIO+oU+SznyKbiGJ12YzvLWQ/D2//bhTTmMTDDTEyIxb/4j7Y
BQU7tEXxvU3uHIoh0f0mtFffS8M3j1JDq/DSlFj8C1ON0A1mSSAd1sn2E20Ygq4px50qsuzKUWCi
+04VmarI5oJ33ai1KRcqMBSvEzTz7uBnqPHd53qknlHlJvysvfBdlaw1At1zt+6EQNIfIMCQos4L
E+mmYoju8tJBbm8HEIm4E7qPAC6McfR+F0i9IwfBfbeNUTkhsJsHmpvsEQPIjisSHDTDeErh5Nm8
KZUJLzIBnvBwA6KQXl0XyOfFroHYepKGO+dHuloxacRuw2axBUcyOpqXVog1vdNmHyHt4XGFWjOI
e0ir7CQpoGpUogen1hCVRc3+7vbxlQVidAooddO3oiC0OVO0A7VysHDnmhcXqY+K4bdBTZV/NCvs
T/rEx83Gukf1ret2HJ40nxB0/1S+SJ7An18f59npBrWdQQp52rD+Gs25P1GIry5uNXqXBha1B0dB
ClCUOsCmMvJBNaXe62bIHk0hcsCX5pvb28EgQ+kYjF9oLlPDemzyEH7MKNyXM5H5JfqQcL4KUgvG
S6/XmqdwhaQqeHRL7f4z8047xXWNvmRu9kcqFXsz99JVPT8kwCPp1WyPcIkOfNiDjuzMFsnXmc6T
vS57pRfZ0RURALU2BrsJBq8XpUSdl6HHbQWNHs3GAfHNBeVneC5PC2Roid91qCseuejwrZIia1GA
8Pz8B2hGnmfw7jRpoACC0uP6Z0AKjOyJRqUt1Nboq8pL44/TVN4rlZMHVTQ7CI0gaaq6leGbRV5d
jHoId7Dwsu/78jdsnaaaNknWgd5MFjrNyhq3D1pX6Jds0DK0kAv3cvvayj4wHsphpI05pVfTyvYw
m7YTUTI2q2q6VFavXzxECv65bUXmCSk1wOXLmA12Njd0iqla0nC0ggm1jV9h35iF76LXm/jeGI57
uBaZK0JBjVo8UzawGm32UBucfilX4lfFSFumTC1Pv6+TKY8Pbmwgw9RrCWMFaJqmkd+jE7hXsZWu
lrgBelKcARyG1+fIbKcxV7qW0oI1uae66JbLCmaJcYZ52slbxMZtw1qOpRgnghcDRNm1qWxa7HKl
dxOslorms5b13sFRljLowXIeE5hZg2wp9mYopFafO8Mo/b0ecW9KSIsK0bnN7Ly6q+zsY8XU2VmF
lOGdMkEfWEbc1LcfIYpwFIJ5XIT/u15pZZKMPhfH4moe3reRun5C5L6/MHG6qxkluxQioKXsbiBq
uNX9obY5T5ED41jeptWpglbn/YRq3c7Vkx1TkbGBhRLkstsVjXlrDhAKW0Fc6cZ/FrKqU9BCPn9e
ktIMmCtM7nu414AL5dPOZIrshOJqAdnzHxdv81ibQ6THFoNvwYy2910X57ofshv3iBfv0Y/ITTHC
QAQEx9aWbMrTGnB7EWVguOSK4+L0Pzo0FI8QI/Q7AZDEEvkkslFw9/MSb51MO81oSmXgPZFNNg9w
xYT34+RauW/ag3F+82mEd53uN5PAFA+3LqaLtHFGC8QO+iVKgt7UFEha3eV9jIT6zsGXvAiYAuPE
EaHPtp3FtU0GooyUGklUDcrvFLUH39D1+PvQNg6g2mIPoCp5jGl3Cf8J561Qfb2+aI42ZYlq41K0
yi2Vx6lQ1I91CE0awsRdPd2nSZ27p9ltTaYWVyf3lXlavt7eXskFfJZGohIOOoQM7Po3uHlkECxT
+RlMO/00esN67BjT/H3biuzAUNhnvJPCCi2FzXvfrmSvcCAS3GghKnn9lPxqBqXyQ8KQnVxIZoo5
IeoO5Mr4sM2m5pXXIT44m4Hrxe3FcBv7qYyIbGx1l91NaooXwaVrSBdrW8laVKrLMwNigTPW6zHy
wvguGxjlHpwo2QlWJJ9J9Ck8KOO5CKCnrj+TbbcD46ToCo1GMp/iJHfOiUNV4/ZnklwAgjFcPx0s
wfqzSePMwQVSIl4bUuT+qOlD/cUdp+KXp3Q/XT3pd4qSkv0TnBz4fbjwWdTmU7Wuk4cVpVWYTbr6
Ea0keHi9YTrq2huVeZ+HO20oR0QrC82sVzrEPD69pa00l5JW1y5uMw7HJsr21K9lXwkjTOZ6xCTk
o9dfKWyyvqaFaxIJVOWFkER/cJmcu9z+StJt42UE4sHIAWngtZXM61Fba+inRKisnZRkXMnuR/X9
6KQ/3m6JwRecPM8z5Pib9ZRqW/WwzlB570zzg1ou+mVe4uSQ2XQ4b5uS+EIbQj94CWBGJ+jYmCrK
kl5ORyRZarnmG1Ft+FqoxBcldr4aSh6bPnoq6qUdZuiFrY549rZ92abCLgi9Dr5YtKavN5UYi8Gr
kuicOWD1zAjnp8qsKF3Gxrp8vm1KdkqwgQQrg0JUDzcFUjUss6KAMiAwmxZR5bRcoJZoPD3fWZJs
S1/a0a+XlNX61DAIx21euuGbg7zl3YouPROOaX5qHETvx6K2jrFShf48dXvSHtIdFbkOCGXqzltn
0qe1PfUdPn+dyvxBR8fiH0ddF98KtY+3N1RmCQlNEUYye/KKrm5eV7omiU4DbsiyC1K43t9xR5YO
aa69s6eSeJz1QBNCLCmgfxs/PHuzW+UdvT4YJ/J/vcFU761ezX5EABruYTcrPlizMf7BhacpQf/W
o0FhbRtgHTCJPIVOM1jSzPDjnqbIWIb9xQNpENzeSuFyN1mOeF9EZQXiR47o9ZmZDa1uV4NJyaaf
SWaycOjPSVXl72LDCU9tb9VPMMYr/3lqtlfWkT0+vG40hgBVMXq8Md3qej0qcUxvM9MZZaxo+JTO
mvm8EcaxU8t2J7CULZUwj1qGGEJjuvh6qUpi94tNcA5oX7fuRph9fH0O26A0ok70FnW/6sv2mMT9
cLy9yTIHwHAjXRDB0wb/7rXlkXmEZuXqBdhrDt48x4WvemWz471lZohlRa2OgtsrNq+mMNOkqEXf
PSvMHxX6Cuc615adyER2IwgZBCcr3QlWdL2YNmaQJArhI1vN5qkqMutcd4VydmqlBK1t1Yc0VKqd
CyFdGc8R5xSynlfSWn1tdLqZsDK6gnkw6Uyfj6v37+2vJFsYjxF8b3C8U4/bfqVKiT06SbDK6Cot
l2rqfUg6uwPxeYeKe1H7Q5UMO/5FsjLx+Am0L4P3rwh8Ib5WK3VRGH+whmH0nVSt37VzMu+gsuVm
BJyYkB9E4WZtSRwhHZ1Tr0ebQPldL1b+SaudvW661ApdY3DfuBMwC9dHIy4MmhIZk/tObSsXO1KW
1G+Gwdw5gZJ3Dh5vodZHVQ042WYxZjFWajrQhrOc1PxQasrPEC5faOuN+xxE1mPfjt/VGX0HfXT3
6jOSpwdOR3pJgrYeKsLNErUaUEQRRoJ8LfLelV0Do6yZ2bPfarPp7BwOqTHoeMVcF2/QtrPawFbd
molo8xSL96SGvXPUrYJ2sTrU1Xy8ffylxthNvh6TukSA1x9v7KJoAWPpBFVT/8Y5Nv+gPYrYwZrs
TRfJjglBM+shoAUotLFkdkoJNUJIP6No2hOcJNPqL2h27fU0JUx5QGgpMolBXRzHdtgin1Rqdw0f
S21hrKwXPX4Y67I7JoszXvKK+b0gn1YjaOwEjcV5jPSnEYL+U0JtPjq0U94wDGnD4h3c3mrpAQZL
TCEFqRdKCtdbrcH4r6wDEz46T+v3rI2He1LkevCbeQhP7IfrQU0DF53fGGqWHOysqJud+Fv2uSkx
grIRlVzG3a9/Q5U2jLtnLXALEoH3jPYPD2lrz6d20ndjbYlnBYcvWAQE8zN0ENe2tMQKB4OCBlXb
2L2r+ko5L9bQHmyO3BfYAueDHiXdH5xncnQBQiOSf8W1oaZ25ygFoMKss5fP+oRyraflw/eChOYP
7in1aCpwLtptQKWu19cCcs5hj8Yp6LBz+6EeOv9lel6U56FpVfN0+/TIrg8EvQy0CgEdwAjX1kYk
M9Io4vTEgLOzp9ytYas2G2f5gzENEk64GAAQcUC2HmGA/kUhg2JGbK0fnVZzfzXQ+/x3ezXi124C
UFTOmFOCe1DUnzeriXrba8MQH6dSC34Hlb32FDIOeIgTfUA4fE72siTZwTepK4r6A7WaLc8V+s2R
B2gQ8gOvtU9GAYwuzfrhNJThHv241BQlHAJrGqDUB66/FK3pUUNJgwluBdGxrjeySzs247Fy4z00
k8yl0KD+n6nNdTZa06naxoPUzWA+obfpU9hz/61HTRNG59nzp1Vbj7HZ9n6ROvVOr0R2JAHrwYUG
HhCHu7ngVZ9aukW7KzA70/orY+LkVExFvxMFyraTXIxQidIln1C4mRfYijknh55SsBXZErWXJVyQ
XQei+ACd+HS6fSqlTwdDxWKI7jml3Xy6NKrAzDcRqKJGC627NieLPejq2Hq+AikntKtNhH+eI8rH
H+w1QjkFaY2q8e3F1r6B6J/PetlM/069qVQ7P06228y0AwZgrokMavOtO4aYcs0QdX+zqD8tFRgP
QL5/AJpBZJ7qFlAnkR9uSrhRXIdupjE5P7RaeHTM7kelNsol0tY/cZ9iJJLAEQQS5fHr70pEPluT
DjQS/mGkLOyiheAgVzWESTNqSDuMANJTRKlO0yDWIisTf//iFOljOddaJmjnrCb+7lEmvKS5qn/M
wtzeKU3L3j1Bd0LlAAICqFWvTanMVcR9IVAyTJIedTLeoHQn6tP6EvmTM833ih0rn24fXfE/3TpU
QfOEIogQ+9vWJLWljE0GabiLbR8/zFbt+LjWuvQbr1ODuhv3UHFSg0QjJE7PEJHNhoYILLhFNcNp
h5g6BCCa97NxGOwZOyP+ElfGXoNIuqvPzMecDGH3elchyFG8RaXDFiFg+CE3euuTphTDaVyNHM6T
JlEPPaR3e9Gk9Na9MLvxCBaTrT2aTXjYSdUPbZLXNMLqvaE++WbyNgF3oamxrfsXhq3osSByKEk0
yDgtDf1aC47pA6MtSJyRG8J/fvvEyG6EYMvWnnM2PMr1hmZt1o2gfGhZxqb9oVsK4xhNpvM+c91k
J+qUbSJYUMYCCJTozW5MRSoCIzPtp8Aakiz2CxUclw9Xwm6eJjsk1LUQXSJ+ZRhoY2ih21RqBfPt
3Vih8lHZ/XoKtampj7NeIrSee+7RG5r+6+2tlD3DDhhYQhoAU2So11s5gOmJMnKrIGaU5Zy6ff9j
bVOwGHFivLMMxT7Z4CYOcMq3zL2a3o7DkaG+6Trj25jLpF7yKgOvcm1aQeDQYWygtWPApnqyYqT6
fFTWtTZo13F66M0aVXRzmABeTkDjJ78eXBOaELep9nrUsu8ACB13JII8ZOauNwSmbD5uLqKtKjce
wHNHJ1LmLPB6tUz91Wm0AFagamcfpFbBbvAPHhCQ6bVVpuzHaegJKlNDFRXFyvidZnP6DgLH9UOV
UH5jvHKPWlS6+bwrgupOFYONm49PJwpVKTj1ghjE1wmWtu7QlW38BPuLc4jBDn/zwOg9lDx26ECo
NrFCmHxxO+i3bp9C2S0T40ecBCBX5jZA0J3YHlHZYdPHODyTK0BRpxp7GaTcCqP3cAhTTt1OOilz
DnR3II23pzW9M/Qpf7BTS9lxTsKtbp8zQWjDGaJhDqbj+lPOqWIYrcgPvCnvqLrY9jmds/k8pfp6
1w9O5Vch1Pd2Wqvn27soYbkSLXKGqMhNgOht01Zn0GCirTMXq9nwpLuKegjzYvkMH/w0HBWmvYdz
lhl67Y+WOz2gbJrB4SY+eDFbT2ajpXuwW+lm0PGA5EyFGnNLQFiFDbQOneMQu4TLT2NW9QSwl4tC
i15DbXtvahEcOK1hPkBJuscxJHuayAMpjVLFpre/ucooBWtGtAqtg7AY0g9K3eVBXOrKY2RmzfhN
jSNzb72yeyyyCl2lgiPkIq8/PrFVYnUT653C0LPe673j/KWjV6j+pc+N/pQtfXvsrMbYSWckKwXg
j8MCdCsGdMXJfxEi4h6XlJkymNMdLX3Mda6vthbFv12rfFmtsdwxJ3k0UDMgHUUfQxPMwNfmlqzK
GgpQnLPBsJ/ypUVQiMHS73ZYGsthGT3zHYw12kevFBrxq7LHLy1bLqWZ50EDjvmWp3PJ20jRc9MV
rdiw9pUR2gI/o4D6fW0HT4RU7vrvzt0SGeHmWpN9Q3Eh6M2sV3erLRYIV9reCeaujj93zaifnSmL
npi+sf9NsqHwF7uvKz+xlJ/GYvQB1Pz6jpuU3CZ+A2AcyHxBd2+73Z2doq4wL1Q8nXI9t3YNtwDz
aJdwdQrfthm9YxrdKU5ZW6Q7Xk0ScpG+0dNnboYka8uAMRSWDVAa00uRLH83fe1+ZnLVvdNWz/1v
Z6vFaX211WCn6WiIfs0WIFMYlDxiyE2C0avTD4QB3m8H7dX54MU6ErNhqukV0UDWfnCmSKn9RS1V
/ZRE/D6/VNOuOiY0lSBU7IoYV9fq9d6HkP9CTgKlAx7ObefYVoa4GLIEGt7QWXIkb/rigeqxcbm9
EzIzlMsEIoR/0Sq4vmeNVRVqlXDmtDCOq2BJKtByTb7m/9y2I7tP7DYIL9AFpJmb6MMaqrT3DHjJ
gHtl0UEb0uaj2umh35OswOsS/X3bnnRdjLbA4IBoEf7yel2akZWL6xJUJ+5SfgVtoP7r2MMe1kW6
KgF8AmzMmrbs111dmuriwOJUrOv0waxSeh5QcAeN4vR/QVexd0Ukvh9uApN7SZkD2MTG91cuPb80
nZ2gngYlP6hwbpQnw4r76BCvQxGdKw3w+hEx6PjL7f2UWqZOTT7riD82D51du9bideQOrpKlHxcz
jD7yVnAw9drm3S80KoaVsgS3rcpeAfo8gjqGPuCrYuHYEIQrKUF7PXrGADBq7d7XmR49MsDH1K2W
GkpzShIj/h23iRcfaL0uf1CJgZYa2IGg4QXfttlze9VKiL6pmZud1tBsUsvom1dm3uKbc7M3VSM7
UJSxgACBlEVEYXNNOs8aCOIIr/o8zk7obWZ+aC/NQxmFP1cS+p39lX1V2L0oNBM60X3avLKuMU06
TV2XGVfjYQ2N9lIO6qO1lM3ZWwCtt0Ozh/eUmyTXhQ6AfGA7uBLmil1QIEQ7CHox8E1TwzR87y6w
NK7e9//j7Ex25DaaLfxEBDgPW7JY1dWtqSVLlr0hLMvmPCRn8unvl/pxgS42UUTbBuyFDEdlMjMy
hnNO1HZWPjEhyTpAIO9ZlapAQCrYVu7qrTvQC5exb4lKd8mgPFEqiRIqVtxf4zXzfthMMwmYC3Uo
6rL3NV9Y3QbLNpLCiJnRlVCWTv3koQB2nkt1+XOpzEYNCH0m3R8GnTqGndofFH0wzwLdxpPWT6uN
MBMoRztRja9sY/clzurlA0ME+k/379iep0RbS046Yhwgb/7t1hjKEnc1TYhTMsfrpfaq6EM3zM3l
vpW9xx3dbnmZXZ6abWLULpGaW/SATkxAAMFcVmag5rZ6Iobrz283BRuDCiPtNeri8qu8iFQ1lSlN
Xk+kqnkjw6SVzPQzKmAXxKfSg/uzt3dAFCTSEUHTV5MzSpsgrcpdIL1ZkZ8ZR6WcC90ZDw7v3t5J
AtYv4CYIAvkrXixoznIGYhuyylYu/wDIix/0dv2TWvARpGTPEOkkUZUuRwxvp602qjY0hQCtprQ0
zqLcmAKzQs8pj4n23/yRGFIEG4GWHWnTtsVVrXlWjBLqWEMKfUIRPw91cOcBVMX2IKTdWRUxHuEN
W0jmstUzMPXchMMOeH5N0whd+iE/15TWf6zox/8HU2TkYOJoQtAm2HypeEQ1YILIS5TjNBcK+0no
pKgadJl2VPHd68aQ/0kejsSuIIRzeyrIgxItzxrnVGRqfdF0oQQp4yXDZYwHv6LGHMy5I8LOHRc/
WmLodKUmLsk6V36iDsu1q6ziAFGz4+9oeDHFVEqA0/zdPCeLWxWtXrF8dUjFqbdHGFi1Rnys22lg
TcOR5OyuPTRA6JHakKO3wStPNgPSBPCMZFIU8KOatYZLOxvfFiMyHqKk1Q+i2L2j5FFjMJlmDkt7
OyBj6AxkD0eiIGVqpn+yrI6vE5FAOJWeOAD0/OrwbFIUikimLAprMhPebGY+FRGgPZ4sRatHO6h7
tvaDorUdKlz01p8ZF23/m+pdO5wU3Gnkr0TWqL2gWSXgC2bz6C8WCeOJeSlQj6fOaT4TC2tOmKxt
qfqd5a2fmgmMY9Cs+vg1gwVR+WtcwHCHr5O0fkEsnwSlqVQfskIqjqjq0Ot+HDMm5GetzarlM9F+
sM8JQX0M4VaM1PSEaJ+LtRn+0ee2UPy+sZExW5ZKFYHa9vUSGInIn6e1HpoLUnqGGmZNpysnuy3b
L1mmW3+vorY/J2XsfW6TqF1PHXJjRz2F15Gl7OExiYu5CvS9t2woc1BADWsj8ARXb753YmFiTmr1
F2FZ1cVz0OVsPKLbPos0nkP1t/ve7/XBldZ5nQiBpNDK5okaGHkUNbm8u10Uv2duQ9/5pKPWe9sa
OzOYEt39+R8sgixiCBjqxbzAt94iXzg3mgNp2cUhf7BBgQSLbdSfNCdpwq7p3QNP+Drgos5KooJ6
LCulqHFrr/asRF9G2nw9893QMEn6s6G7fVAzG4AMWlvOGbypg219fT0xSocIhXHovcA0bo16eRaX
Bl7vZHd28a1fU51a5Gh9iEAOH7zJ0pPf3k5Mof9D4ZFiMsjPW1NxNijTEpFfJlzGoEyV6GOcqdZB
zX7vnLy0In/Fi5c/XYw5rWyq582qOI+FqIZ3Tm4UQTKqVuYb6B/9l89GDwo4H0Qbns1bg5GrFcqE
hyeD7fuw1tciAFg+X4qsBe8Jy/WaMYnyzbEAeylBmBL8JntEt0ZhbxoWlB76Un3SfbbNNPKHaCw/
TeKQnLJ3QpACg2OBJCnViE0yV4uh7xSLaz+YFWol5igCtCRtH3WYI1XjvRvApGQpjIKSEk/17arI
LKTwBQCvuGdmcjVaXkBTLvqKRHvz3l4ny7fd8ojavndgfrHKqZrSHdiGVekqjHbV2coU8OB0mbW0
fR4LVw/RChB9IIwKPYL7nmV3nVJFhFcRRS5X/vmLM6qi59F3LoBCIVL9ygTY8QRXUbwrF0g/BgM4
LugS1Jf/YpSUXBJ0qZVurp/ZuykaSMBeukKtIe/3fw4ecXeiKH2gLPkU5JV2tNDt3sJ6lsQYQjuY
3rjtzdlBZAaGYp6vIZXY6tTlMePLoyoJmrKZT3rprQelue0T9cseQStUAPwnsevtxkZ556nLmK7h
lPfts+w5XbJ8Gv7Mo0U8gh10L00Wq8+eqKNA1wQaP/f3eG+9LJnXUSruvPKmTjPQybBn1uskfzpZ
Oz+n0Mp925yupZFM/9y3trdaijzMw8R/Aybe7G5DaromNJfCONKZdbSI5DFrKrU6N90ivqhKAxdP
W9o/omEu3vWzq/953/7uaukRw6+FGkcEf7vbjP5TxrYb15AChYv0hJWfzKQv3tuDpvnKMhxRNF/J
iMjPiyAgemQU8mjLyx/04t5MjFkcIxPOZN5X2sM6rc5PmZRduqHXQnMpp5PSKHo4LEJ9MrU8+ZKA
WTuICrbukN/A3XEkWw8uD9n57W+Y6Wp0fOQ1NAtvOU3AKILMyoogg6MU3t/fXVOcJPIDEFrU7W9N
rVNc6jVNkxBtlOGDmRTqua/U5us4V0eCDDumuC5cUvJLOs5bNOPap5bbdYz7ANZof7aNktRgyrOn
MlcO9m/r+9g/KiYoUvGWgCvajo0d40wBvhGroV7YyUlRV/T/5kX5ERPWf8iQmjT8yiy7g6hgb302
STqhKX/xbN5upUEFVK8YNxY6neoEESo0fkQX9Cqyw7mDe6cURBH3AvQEnMTtCqOeJVqasoajJ9ke
szMvFAYy+6Gk8fHHYuTF36u7OIjxWvpZWxtXRQwHRcYDX7Sz0VIPVdJywci84mow+WNw215Rwz6f
vimxqTxa1NAQZa2Wc7KONGh6OFsHRnf2mfhVFpEQQoSPIv/8xQ1dS6vQ1SLWQtIT7aLFsXJOrDn9
PJP5HrxnO96PZIo+ApABar9bSl1ZUXnX7FwLI024ocs/Lq6G6HRa6ksojGZ457lIJDKIozrVw5wf
JO6vVyqFNWANMtFc+oHN5TSUelYVq9LCltkmp7mMk++xV7SnJV7X630/8NrPSrYzSZecKkHdYuP2
0rLNWmaIaGEJHClwymJ4HFR9fWwar/GNtuu/3rf3emc1lQEFYMLxB5KjcvsRXbeFTYhQejjDA/Nb
dRofOqf/2xia/JOl1c2T0nnao8qX9temKk73re9srJS3JNqEi0+5e/Oq6VERxbU5TiHK8NWTkib/
lpaIPzldrp7vW9pZJ9EJalRUORj5tVWlWuxhcRcXVzS3+hzWnp5/Rnx/ucZWRcF76bunOmaypaJn
9cnMJu+gXPGLn/EyIaIBhq9F0YeTCmZ1i0kZBJ35rhqX0M71xLgYdpSrPhmfjmi5HSfvO4oRXsCY
Lv1vt9G66SxbglmQqn32XJA6lR9bpnFmfqLHXhP0Vso8H8k2WZ56YvXmabDLnhoWYlXpteiyqPWF
cKl05c4QXYpyqpqDT/fa5dCcoENMG4u10a24PTh0x4UW9zW3P3Lri9m6c6g1qtw86iZF3KR4w6i2
/7n/GfetcgN1Kaf4aqBR2RZoWqtYTctBv8Cymy79MswfvKXq/21n0vZyrJK/7hvdOaVgjV2p+YmS
NoWJ26Xak1J5C9MUQquIep+BGsbVsao5nDvXPjimu6YcWmkusoMqlctbU+D7jNbuHTVMu8a8NCCg
A3ywEqAjWR58QOm0tieS6JmcBDtgczamEFouqzrJ1bC03Tww0my52JGb+qri2h+9yFNCO22fqN+3
4du3k3iO6A6cHeiCTVQ1MUVtacD9heoMndDW+Zpa4jDUTbPig2u38z5z23ig5RNF/2Y7g6HBowOe
yYhAINVcgdf9saxeey4reh25OouHvu3bx9kAFe9XbSYC8Jb9wXp3XDo3nuwdTDx50dbFpk5sQ6Ns
OT4qM66zoRwe0zFL/m6BhL2rBeIuBw/zjkGpoiKFfAEIAZK/PUSGG8e6IcQSDuZc/xbXGRXuOK6u
KZPgQoUU9MDe60spmY00lIhc6JVuZ23kNvU4Ou9q6Npp/KRU7gCczYiQY0js7lwX8/jb0jn6b/eP
0evzS7Ajh+U5xD10LqXHfxF+mENvuEnNtg4AjgJZ2GICvVJ9S6q2eoJU8qOqJfDMUg4agq+vKL6A
LhOby+ck/by1a+QEdUvLi6lbnfec9zkN2jwtHtO8SA6u6M7G3pjaXNF4Hswsr/EGnpuVANpQqSxi
y/2otsZ0XqOmCTRj7Q8ikN31ATNSYWtLQbENNEStmYeaNHxNrTaz7yCvy5+OxXsyJaV3cDNemyKf
xMlJXTi4zNvoeWrs2Oq7pQ0H4r5goVD0ftWTz2bjKG/2q+AjOC4gu7mGKBvefjQENFK7a1egf1Fb
BCXKnOe6c03fSRXl8/1z+TrSkFAMfA13XspabF6LJkUSEd4aphx9uDbT2PuK05Znbc4ohnAe/aVi
OB6aOZDfl7cPWkVrSDXRrKXyAwwGNt7tUqehXGtGWnehuqbi2lez/S0ZHcOnWKR9qPW+CgiSuoeq
aIZnHtH13EOkPI3ADYognul4HHiHvY8Mtl2Tca2EdW+8kYuwcxuhkB6WzToh2FKqX2mO0PXS3KOh
bK/vi6vxbpLS4hQomW6Ors0E6NJYoyqMLaMKELL8OdmN95iNfRfWo7F+Tpb+CK3+2g1Jm0SWMn6V
8eXtdquFE4mC4C7MlSiWY6B131bG5f2SF8MplZMAxbLoZ69LjibKvnbz6GAgs8/XhtpGA/fW8grG
MS4rvQ7rIrGIXDXt2mTufFEGZiGuBErP9w/23u6SXuLrCRkkzvXWXpFVUd1rZh1a5eSGqerkAVJg
aeiunfmQtfnvVDOPWu57a6SoCLlcSmLieG9t5gTthHxqHUb1rAeZIxJwRgmXSZ2zIK5d+83Oj5vz
wt7GT0yW03l1qtXhbDapr4vGeV8vfXVR3cY+iE12l0aRixkNPJzkBrdLq5W8a6JuqkNTmKOP6CdF
hKpRPuaIZaBO7L29gsfSSH8Q5SUQgS50a2+puyIhR2Er5zx+cPP6nzGvmULcIk3ZDpZ3sJN79+IX
qoBREMTNW4/b6XZr5O5QhQidWd9iOv6B56TpqWb216kTmvPe6to8yDOjPHhV5EJuA1uadGj0sxgE
3mgt3C7UhOdcFFB2wiRKuo9w05d3djnmB1WmVwAD/OwLMyBCbs3ETWMs2mJVIW39FDXnPj4ZZtu9
c6P4OWI08WPilEmYAJIO2hheVpKx2+Y0TO+YI9cT1s/mAU1x70TRHyL0o/eGtP7mC7duQ67dOyjM
r8sUiqwX4doxzFwV63R2k/6oZrlrzyNEgBgtS6WbE9wNNqNMIeWEre7mP0t1dL43uj6pwbh0Ze4n
aT3+fd8F7VskaeEFl4XFjQuys64nTefTzqIz/ZbaXjikkThr5hIDRXeP6Ow7bxciQ5YsqyEbQpp7
+437xQT/a5tVqJWufmIIshu4q1ddm0b0B+dpz7vKMimPCc0i+Fa3ptyhnhEicfl4buK9N6dlOomq
dr5EXTm9Q/4Ln7cMgN/ub+iOVXS3aEuhrCrFnDYbOlKMdObRqENUcrtrPY/KQzkCl60J+IOhtrUg
o1t1YFRewM0FlToW6BT+6lBtlR4z0LnZ6hUi7DVnpKJhRu/zyvxpjcZwYozK9JhYevxrUM1TN2nF
wS3ZWTJCThSceE3I6Ldqlh1qROtkIGWmTdEQVALewOTFCKLrY/6bY7dakJr60aDHV0QvXmlUiCgC
GVLD9tVGVxWVNdto3BNA4cYO6aSsyAKL0fpBbGxe496IlrBkdNzHcgY3/LRkffTdq+O0Oc22ohy8
Pds9kL9GekfkpYAAMsjt9rAtJu3OMtddOWNyuWbdMIRrK7LQ6tuOfhoqplFdHtGytn4Zo8TeTESl
cgMkYCsfghqsYiV5EZ2cJKm+sdvV70t7yAzfHq5fVgAggdilhPoKpKdFHjWwsYwQwCmNd7qimH+U
ntedIiMernM7FufOaCy/T9P6qRrdAwe1dRjSOhVNWSM2pe6A3PgXSakxDBaj4U3vFA/N+i6pjEcj
VsfHZqJYff/m7lkiIqJuAxBBEmJuLc1tbUyIUoD9JuuZfKuiJOVDxxR/qNVaHcA5do2BxZHk6V8k
p40x4VnTuurA26017wIzsttgojOaBYa+Lr/dX9neOZH02/83tnm/O28dFmUAUd72TQPk2W0vDjCZ
y3+wIrNBmiOERduWQmUvhhaNEnELs+asp531kLi98/m+ld2NAxBCh5p3gvN/u3HO1DBfFdz8CZnD
8jma4q/g4YbzwkTeg/W8KnXJoyfFMcH2kIC+akWhdOHoWWNAYAWlSkHUKP4UZuUFPCLDU9MmWiAi
VLORoe0uRju6nwiU3ope//UbfuE5wDZRM91EBFMjytTtwOejF5k+znqu+aom7CvC1stJi5X1UenN
6eDl3AYFGCX6gvABgB2XviVQ93ZmJmqa4czsZjiVattNQVbhSaNIby8KKe3BR90zSAgtm4sUTlFp
uP2o0FqiNEf1iQ50BN9JQC1lu/WTu9rKo5YdzhzdOURYA0aFECih1laeYYyLJhtMD9HgXqsfnKYc
HxNzsc8OUfvBXu6a4oWi+oNrYfLm7dKqaCy8anLdU6RP1UkzGtUXlKPPwoTl9+arQT1UCnZLnhlQ
zVtT3WyTBRQjq8rEdE2a+EcDGeBZ60iE7lvaeRIgNqN0g5oUakHbIKfPlFFj9gsKAm1hPy+j3v5O
PziFzGZVv5HG2k9VtMaBGk8RNe8pPjC/t6eMeOY9AtIImnvjA6J2EcC2QaqWVNbOWteKy+Tm3ald
5h/3F7rjOSmmUYKl7oSG/RYkkjCbyJlnfJpXwm8WpuL9oedec/AY7B1/oGjcOSi9El10++Eau7Kt
FkmWU99O5Ze+LZNrGmdjYHaD+6DRugvur2rv84EClV0KeNWod9zaGxgw6qwWjdeiG4fL0sTKz3Kx
i2dVq8yMCT5Jd7FHt3of2YP4vXK6+GjsyqtUT3oYqY8p+a5cwFel5nTybAq93gkKvhqfJ6uNgkgM
xQ+g5erXNmmqc6bFU3fqG9ucGWjT9SHDDr0vtHNLpv94qfMt9eLxPxwsh9SawQEyH3ollBDR4Our
1UPzdTXO8GcW3zVQHhJ0BA8u607AKEW9YNZJ3e9XYCczVt0MVQrvtAq0B/B0jfe8JIOr+VZsDR+a
rDPCQVhHB3p354E7gXOWrX8QHbffHj9ruB2k61NRJ+nXTOjJA6JVzUeRxPaFzKiefGPW5az0Ro39
WLWqr2nPtHZQ/+NKeVcd6h+qVUZHGJqd/eCiUdQEH8Trs61uFLFZDEMkvJPbarXfs28Pa4fBZKHQ
2Wh9nfotU13P92/CjifBNzNhRBY4ZRXndjesRuRxTjf/BKtyJVsw+nCyrJFBwvN6um9q59JRPAHd
YTMnhvMvf8qLQHayQKtrJW/clCptyJhtcA9210CuzvugJ0242kX11RRlEZYrWpb3re84Mo4ZNEr8
GInptoNVx12f2V7inQAsGg8tM9zJFafkwLHsbSdDPBH7kOoy5AW3azRHezWinHcV6vxflVXFX2PO
4BNjUo+IUDsuE8CVhAlKDVwCtVtLIhXxXJXs4QhyLagFCjY16qqBs3ZylrfIHu7v3549iPI84KSa
0FE3b6uairJVjc4Dq9KXcNXz3zqm3V8UUVdBUxRHreRfHb6XGT0HhHGvsgOITD+Fp836ujHO+Uit
dxqqpDqnSToiyex0gdD15nHplPUhEe7ot4yT9OWYXz9FNPd9YXBsvamzHwbL/onAnh7MNkV0Zu9N
Bxuy96lxHw53hy9AX+b2A+gD2FTPKzxolanBcY7t57Y0Cx/gYhTe3/sjU5u9KHg1u7LC1FSo5TXT
nJKmnZF+spCiOLikO9eEWJ+QF9og/d6tF0riZMgmlD9Owszji7lWtHxXpT64JjuHiRwJ5UjkB1Dr
2ipqxEB++4YBoai8KnzXanVj34k7LWzMCd5S79r/3t/BbelYuhvwD78KbipQiE0CSOd1jWwbzaqI
SbtfNZd6lBMV75UmXb4vlP8+ILbQ+9WaFgcr3fl0RGmU+X4hdKAVbU5JbZe6N1msVE4wcNE68D2a
6R/MWJQHVajdNUq9JQzKAYFy01/412RZKJ3qcXQaEd35BwIGamuJolYCFWmRfV+sWP/gtEp0bUXf
nu/v7+4yGSgsqXGgTLZkFzncxnDQCCHIz/RvYgFntLhWVPhePR4RifZs4fck+ALtY7C8t+usM8dY
7NnGM7il7jMJ1X3M8vzRXaE3vX1VFF5kJkhPmVDt1hKDGWZyzSZCBi0VSki5B2jiMJb1ECT5mC4H
T9Revg3oQc4JQfFHKjjd2lOtlEHEbhKdprGmXOmVVv+HrWcDE79c1VfWHEpPZH9be1EwjKU0g6rq
moMDu+MA+A0ScgFFXRbib39DEsUmRLCKNTMz53eUn8VXQX5xsNSdYIfqPu1hine/uH23Vng4ldqu
HQp3Y6lmoVsmNcw6GDZi0E4m4kLWWdE67a1zUXEDFE04o5Q0iDi3qouqXud5aqrRadVa6w9Lnezf
sin+7c2n5sbI5it6WVKtjYaR2egiKCdcNr1O4nMppunf+6b2gllsSY4tyu0IH27cS96VUe4YQ4QI
+VI+5vHstf7g9MVXXc/XvzTFTh8XZc4vYjKyb7GezQEQuyZ57Ny2Lv1eBQw/jkt9dIjkEjePN4EC
1RMKwWDCt00OZUqMwVy16DQkWnahhDufGZInBy9Fwi/EkaTK3mmSCmPkqLJTv81a3EUbLUYMYE6P
kyj3WyhHg0+ZbB2vdMzcT/NIteoDEIruKE7ZcUYA+AjcuS9Ubl51kytz9mBqKCc3MgEmIX3/JRWF
YGhWvphvjzh+9cmREJe4k23lT1GcYpqMnmnthVYHXS5UysGpCCetTK/3D9beB5Qt+f83tfECGuR6
t+4mBWmt0jgVszeckScdz54y9EFFknZgb28bmfoncSaIY4A/vPUHmieiSViLghyOoFMeaeZPPZ1/
L7XB/nZ/ZbtXRpbSEdXl2X+FMR+dJO41nS+2ePXy12qgD+obavvXIJAmnnVb/yLTdjR9i8RHOMO5
onli+kIFHdtRSaIOaYrT/d+0t9sS8EotzoCmuh0ebkS9UjiKqpw6x4PCBfNw/CiYzuZX6Dtcoe0O
b53NLh2hIzE9ZJvk+1ugx1I0QlGXWqEgnvdE0k73wxzGJmQa1ofVs8r/4BKpdqBCRBGXatLm86ZD
RENBy9hztyofsnJgnowL/yWV86/v7+XeSXJg+XAnQRG/anoSkuf5lOERIY1HX4us/g6AxTtrTvxf
ziwYTMgRdOGItza+V/OytUztWTmts+58X8bkuTXb6ZSm+hF5Wf6ftu4UdAVgelBBYE/lml9EdouT
5M3icT7yWe9OTW52fqTMRzu3dwopBUNNYuPcV/rxpJgrVR7uoGkv7cXtpul34IGRrxR9fo5zCNP3
v9TuqqgJQ8EANOxsM3JFdYZlklKNQ16rp9nJxPOwZADS75t5fSBIZEATAGmCzPWqrqKuqBVWSBqF
VmLXvxctAOKgqZb6OU/WpjuInnaMETVBhOIx4l/bMzH3+szYzToOV61cA6P3vItqRU4wOvp0EO7L
4PP2UCBRxvQFwBlSb30LFmmQG4CBYXKnJsP5AXstvlTNpHY+cyOHawKO90ET1mD5q2V6sx8Zy3Rw
q19/QH6BJM/AYfnFars9low80ZNJeMpJm6fiae5L7TGrEM2///1eH0tpRVJsJbf9Fa/dGPuly9oi
BnsTI0ClpOUfyIoWWZiIRvlN0apUP923uPsRiUuRP5aYkG2hKloaxjLlfUwZqvWu2ZpGaEEIM0zo
cbz5SWdxL0zJxb+42cMST7VntnHY1nlx6q2qf9dEpE16bEef769q92vZSNZzaHTiiE0RgREDupsl
Qxx2s8vgaa3rvqixV/6HBdFZkr5eFkW2vKZBmF5lJ0i91mnrXRKr+Tsu4/GcOgyEvr+eva9EAZk2
q4x9X4Eu2shYDWOOYviaaXy1tUj9XDVpWftqSgn37bZA+ktKLq8mb9jtZ9LcNFPnXlFOwlaHUwKo
7qFbujm0Qfa9uV2GsopMOvlGyAFs5SDN0miSRekTWQopH9bYiB9aTTBuypqPQDN7J4IHGVDvrwLF
dgCMak+xVg96EkJJ7cO+mzWpZifOb987KW8g6/wAprc0VDOuHDNKRRJObe5A+7d732amwdUQ8ZH3
3XEVEkZKiZkas2SK3n6mcfaSiQ5/GtLuj9/1TNU5G8rkhKIsiwuoJPvT/aXtbCBEECpZNAHhYmyB
ugDQc80WVgLIxZw+MkYn/sAsZ+PAAb7ObiQ3iZEWUOkkkGtTaDQVJRZG66VhrUVGMLTGGNiAhiHc
Z8onPYvTMCV8PnhddrbyxujGW8R5KeIxcdLQbusacEE1fsrnvH1yynX64TZzf8CH3NlK9JXhXfCc
0Y7ezu4YJr3T9RivXnadEfAlvSvijkcjj3YqLFJ1T47uQJWOY785IVktZSfQ4A5XdVXCyHO7YHba
KKzxJoGdKfp1rKr40sMOfeSDMzVbz6fw/qnZcVyQv8k9HHRX5XzT21Pq/W88XpyHi9Ukp2Ktx4vb
KxEdx8r7/nZTZNf4Yt5n4Aybr1h0tN/gB2RhpJbttZmV1F+1Zg261nUPTqnLr96EI3JkF7VOWKZ0
DuWfv3jJIPXpZZ0UDM4Y3eWRY9I+M4gkv/S8ph+FKksPY12kxHkl6gn3l7lzWLENOIi/GXy0/aqI
5zpabJV5qMSKHRrrXPvIymuBIXjE9WY6EgXd+4Iv7ckb+2KtIo7KxTKxB2G4C9xsqgM3NtsnfTCK
g8R45/JT3ZEwFKCNhHP6rSl3Knu1MLws1NdE/WsuafLPZpE9i9R0Kr+gEvgn2V15ub+huwskQaQt
iNN5RaIduPNWhvRGKCywk/x3xQOAEe3RE0NysMA9U7hPqVlEx5k06naBaieTEeHx7aZ0OkVxln7T
FfAMLfLLB6b29pLYB9Y1xXFwWtIHvfhsdVsWbUe3MWTQQwVTVtTnWGUkSrKM5sd1yuuLDVnhIOza
O5svjcr1vzDq9JahMBGEe+GozaPdx1rQpEX9WA9D+uiO/VtFcLjpEs8j8ykI9FD3b+2ZCZI+eZQU
IUS992U58aYPyYXwy75EcJSD2nOP4oi9feV5op0unwyyuVuTo76otvCmNFxAGzNOg2yMQa5WdIKH
bSV+jQu6pK379l4rQs1wgABSyJk921tv52qsePqShn3VDeHYMtRB8Zz+XT9YP99+HQBhSm6g1Gze
TolWshpcYqSmIbR56yFDyDpIZ2MImlrp/sPNQ90eIBjQkNcYTH2I2tERXRoWbRp/tOKquIIlXx6W
0Thq/b9+cskfgZUSk0kMk735bEPm0hNfnSwEkFZ9AvpavzN7cTTa9/X5Z9cMqnqA6UyJt7g9HOhL
jNEgCVQGM28RAxjOtjtAS6/VH2JJjdP9LyUD8dtXiIYxSuqkIJSe0fG+tdZpa+WlDUhsp0rKi1gL
9wy456M15MJ3knF66Ly+QEOvjy6GOR81cF5fBBBhFOFRCZQky201PhmmctBmmGF5FFmI+Y3LI7Mo
6i+mN/SoCosO5KTXPt9f8msHiialTskLfDLKV9tGuZtnjlm5XheSAo1BnnfdhTHJSsA0ubeOgKff
BhmEJAh74Pu3Altz5CWj4o1lCCmSMbHZECMnHneVV/u67WQHiPLXEQXWfnFBpCIA/nrzLT0cmd3m
6GtGhnicgJ2dVrQdAt0BNFS61ecyMowrQJWH+xu6Zxfws5wKAAmO+Vy3dqsWLmevg0IxstJ5P6pF
9nGymYUUT8qXpNT7S5UhVa8vHOX7hne+JMgryX1BZItmzsZwqjIXh40twrhtp6s25utVd4YBQJpb
qEfTWXZX6VJYgUiJXvtWAq43ZmEP3VyEHbwJuhWD1vlOV6rnfFg+5mISv1VeuQT5aB9h3/aWSafk
f5NUeKg239WcR53yu5KHjaUSD5ajcRHROl+rVi0PjtCuKYgZEEPwX1yR20/JQEC8aNrJHXUNOmFw
xyyljT+aoqkOruHefgIugggMTBKcwdbziMwrMqUuwtyFKwmNsLs0yljDDta1b6PR6JdFt4YTlJCj
Oe0y22Qdt26PR18SYqmUEUtt9Yq7ceriPJoZXcBsodHwyT00Zrs1TJPzu0QrEWuL1CgJImNecEKc
BnEaYlGbJ2XO9FPMLKzZN/p1tn2RKeKLRj8iQsPZELU/TZN5LUHPi6CCl9r4Dkyef1uF9zesFjP+
sThwjALHm73S72pPCCirzCjxG9PpGUPKRMspWNKFl0UvkxQ7aTJPD5AZqob4sjf+HItclNd5jNzp
pPeD0QdDw3+JoRyN2aQEqexPbZM/qFZedkHZxPr3FNnu9tT3yfIBTYk4uwzxoPxpLZb3UNlx3vna
nKbuJWbVoT6kMOb6eh70gGpU0oWm9C0nj4mbp0bJOsiRXasBGWILr2pXx6WP0gmiiJOHZorfoRr2
vksT898M1dU26DNGN0C+GxvBodW1xHeFomR+karr05gmioHKTpapVwUsDXiPkYzPX2pKl5docYsv
Y6yhgpjGsXPJzZ55n53beD9NXen+BmSVy2JgXzwOWe+YT41w08SfdHucgshUxmveGEL74C62+i63
1cl4SuY1/kY2oD+Pazr9VZVp8QeS1e1fQGma0Vc6V/Xothj5O6+mpxVGnQVkK7IU+y/NIakIWsed
4rPakl90mrp85JlpmwuPc/qsdjCQgzwaxYOJDhXi1H1qF8Goj6U4jQKlal9FEiHx17JV/hZKlQ1+
0jeRDsZvWq+iMYrW95A2aAJlUPVPvQG26GFdo2IK+mIwnHA2nIoOAAM1GWdgzsD+OrSDXB8lnf6b
lnTRB23J+/TUNmb/PUuUWWJfcycO3Hks3gvylH/0jCjQTxtYAg8j8M4f6jAleSDq2TDe60OcMXor
LhDutNy8Gk5aWpe/M0EzqoPFW8fHtov75oQmQX0djco2fUWNIOo261B9LcYYYa1ORHMfRL3gS8SF
YFIZwAnzHypbBZghuMStbw/x/LsdiTx6LDH2NzwaowyYDwHQiFyZaADkzfJjQt7pKa+E/RN5LV6x
3IvWJixLVAbDHNWkPDScof7UeYbi+J3qtaof231y7ihzO34WWcO/OlXPn4nqTY+TFeXF5f/YO6/m
uJE0Xf+Vib5HH3izsbMXQFWx6J38DYKSqIRJ2EzYX38eaHp2RRPi6b0+ERM9oSBZWUik+cxrTGO1
3+mgwnLJaGpfMSepSWSKldqBRYy6TOGKfEmCVkYC7XsjVweRjXO/m6rKyg+LOdYNksN2WSVInDXL
7ZoXq7+Xk/Ar5L4a/6KX0xDG1KHMBzGZNf114LWnk2OXXINtWX4bOzw646WqjPPMGcVXlF6We0/b
1FTcYl6sRFLav1AKCEACgzd3v5lBHgU3S4n6X0sNfty5Qaeh8rvt3CVrujpFvZvLps0OS4EyMm+D
lDupxQgEZhh8vKIBykSf3daw3NvUnh1sQJQGJRjrYJrk6WhbLfp9huoyHcNW8R6qAdumQxv4svkB
ZAhob4/Qhblvie2vB6sYzDpxZZa6CV8ibc4Ews9lnAc6m65Eaa1jDCpmugj60nCRWG6AGE5G3xef
PMMFYDFbdT2xlYzgFF2dfowHy1QqCWSaqnfj7DrLSdOLoYwnY/Ue8fsUlyjy+ZmDuLO13IiSECjp
JmWIOGynWRCuyqp8iCCV9TF60kNxrTHCCPu46YLMuitDSgHJ6hf5+3awjCgO3HwscfizRpAPKAuh
Z9QaEwBJNetmlwnpOHG4ZEt+Ejnj8NHzROrHQSlC+zivBhEcd36QHaoln63DuqKucVjQu7cvFnR8
qsdxtUR67/RZre6atHHvV+DpGDtErm6uvMK280sdopX5XRqpVZ8jcBBlV4E5S/sTgnZ2eBmObWnt
qLAZd22btZIDQbg+wE6Fuq7jz7aTuEtZ5CfK9MvHSAbDhTeVkz52FsfNIWjRkD1GQdMR1udD1iFV
1TVrUvuFz0vMDYWzhT/pEydLp+LglS0KFFUaDI+ZlZvO5eRX1Y85b7wVio2vOw61erAvi2qV71tj
1umZL+A671o/D++CwbSqPb20qj8s7tD88Ieg9gFgZct7Qw+jTAaCwfwi0/nsHyK+j7Nbhwj/OXex
WnFm+ukYxjgFG/lRGi5y+0OIYg+SS0qdO27uiYdFj02x62tvXXeulG0bm1qV9p3q8jq7YQF2ZeJr
RxpdUpkst6uASAzR+TyAaiIXaUcnflv6XVz0rqPhLYsguAPXYJhd4quhSg+Nzo15N6IEiwiZKvtF
HSQP0122SoCINfOh1FWCjsXkxHk/+OeUS8fqGI1rEB1ys1o4No15oIqW4rDn7kPR5fp77qzis3a8
QiWi7sJg3wye814G5tRfFMIOcyB/GDjdA/H2i13t+ljFIGM8OPAXQjsb1hm5okitRCdhxm16OQZt
ZUA1wHM7EojxZXP0w3JkZl5LaZnjRys1RLYv5Aone6bd6DkHv67W8NArf5IbONXv90izIpKhtABc
cZgqa+k+mQKBTyPOgCKVB0MZI5JetYvd/IkuirKNXfD2xSNBI9qn3M9UtTsM9boTmtGTfucbZr8k
qu0yTkUkQ63dFNQNKPlsLbnznGWI2PJW4xyKcAg6oHp938YNeKwpDtagNb9EeVg08aZX5aAuPrcR
dUJo5gmnVz3FInTmNpnxQ6AAjd9UkJh2yQmgTTy5thKKXi6gwSDRs4xpdj2MfrXssyFdskt7bpvz
3pCy2OV9Jy+sqDSqY4W2t5lYkxRfx4J3iMxbWEqw9QCikiLvbMokUg9RDADUW3bZUEXzmXY55OLV
FtOazHJWnxYkTa7HeolATPfBnCZDnQ9mnMJjOp2FmFxEeHPN4Tba+uMwZtGAnYgvnLiY9XJdj9oz
SD5NWyQLR+qHaOrxZ8JXR16jes6RW4GPynYWR0EZe4Nr5ze5qUltLLesqrgUOo92UCQGr+MM07ab
9K69VgetzKbcaWOq7cOSSpLpEg0xuXOcZblWc907iUU5LY+bzJ9dxM61HBNqzr7NYlxHcSWgymTf
VVXoWSbNmJZg1qnK1YknQwJiq0BbM2ZDhMVBNrO3XLShp9xT5WaOfZT1nM9HT1m6PRFGqvnuQEuq
BeuMvor8d127+F1JCDSoNAKk3gUidguvji47t5H6si0yd+C7tdBbYztYFzeMFzcwuk+Eq137Meja
Jr1Oq0hwBprE8ZOIDa8c2vNxsldK2fas9dFK/epKAN0Qu6ArM33qpqES/Y7/GPljn4nKo/Jdq3E3
IilZ730DB8a4KEKiMw6Hyo1Fb9FARxRE5fESVSj5zeMQNkcKM62xQ3vfme6wUHbfW3zaerKCzRDx
bNh9v6/YB+3BNpfwofHXNo1x5G6CY6cEHgWkkrnaO1GajueTG6l3wUqZc+8GUwCLphY4HxSe0v11
q6VhxrMf/ETra7xoAg6ILC6kpziJDFS7L2fCZyQJuVrGndWn+TdvDsKF/VJ4X+wp9bpkCiJxq4hJ
7B0oDPdo+CZqZIuMaLyR3mQa1xErtbE5c9UF6y81TpwCFmsc0aC4Vk7UzCe14md1mLnlrgQz/QNv
FDwsW3qld7k7zZ/1VBVXnXQoE+cl3PmLspUu8UeXCo965jR0x8xUAjJJAzPVTrN03PlW6WR7VMlc
uY/a0XrvlVnQx9pdQLRBEq+vseqAR2pIt48SCAz2TTfDcIhhWkX6hBSs+76uujqPhjBsj3Mlp0+o
BEaXxRJhqDOMYNiJHiz+wh+jRR3zMjio0jGua7ceOIIzJzwd8CP9XuLoWt+G02BfszCdnsRBGPfg
HYKMEE+WZ0Ae0vduZVQqLskm7tIyFebOzfvmHY/lZudBVguGyUPzejaWyEpqw9KXkT+bNgGvWtNz
v5ndj8okiuVR0kUfi8VvnJ1yPMQ6yN7WjzhmsOOdaFjcE9VjJ3nahZ0M4rni/ezCJu2vi6Xrg7gc
CoFqQjMy2yZ33bk52ea32hUl9yx6jF/x5LK/G41AFHLRUXE5646bLRxGM4/lyPGzZyu4nwrZ6Xrf
QY4Pk0p7nkxyMh4vXvICjp8b6jW2RG6dhr29VZGmUCB45kiVRLM52onj6iHYl85oXTQ5axTZbS+t
4kLJtUooyqb1MZpct0ZrAOXsvWcXxhn5hCEOftP737LBAOezjn2Vk0+vsuSGablDVqeO1BWR2FDH
olaedVDcAHDsaUI86qWZcRocEUI6Kb0y/arXoSBXGArH24PX9/24sYEqOeS5AqZPZm/plOEv944K
LeJNxDbOW1vx2aDeTIn2cV37Sbku8mQd0mmO67xyirthtMxvmDL6QyK6oKwPlTez/3tS6YL9i5AZ
94JvfSuDSIpd41kE+WXq1xYJvQeaoqFuOSfal7bcFThql7EFeW6Ks7ke3UQ24IwpHo0UWf1pAqBu
1C40nE75D2M29POea1soLmbZWbEVmZ170hSeXe7ruSvG/eAF6J/kjY4Sox7ThRdMmeWYFX5TxFbf
D2HiuyLrr+ZUtlcV+lg6RisnCi9Tkt3jKCvnI6CsdIibSTUKR5XIuS8y0M1Ue/J1l8ntbnAGGx9T
0+wJ6+2CulgyD8Fw57vKzuLBz9zirO5oMMaQv913uDKq5ajaIvoI0da5KHphfTGVrOXFmqM+xp26
dm0y1dK5tWv80m+K2m8fCteQ9WElqn2cVy7jRPIVfzQQajhJljW4nCo6TjFRos6Pi90MzKdj5E0M
qNnWqHc0eRSrcJMqsHOXiKVe/S9tPY/iTKoaG0d/Ct0xgWfn0SxzvSpA12lWLFNMv7nCfCWjq6Ge
loByDuWWa+RbyyGGaqBubVGl62Ey5+axKudlTEJvjoim5tSjJmS52dctI+Fy48SeDqS743cuAitH
8LDOkZiTAxPih3N+8LoZR3HqAeuuEo0Rnbs6s68BP1v3dRuZWWKOy3BKRzMjawqC4rZ2vWWMWxsZ
s9hHN9qNQ0+q91bq5l9tp3cf9awjetNp25zMGg2yhJSNVNwl+/XYglF3VobrqGJdhyhq5k0rU85z
a3nk7A8bzIaH6YvTmIZk7gdB01eX4XW1aUsCpcqqb4076enErSLV7ZhTHFF84dt36drYVjzPq1PF
RoPu+4kjiQVi5rh/aM2iHuJi9Ic5BpbRvAvCRl94EAaauGYlXPdNIT/mSLE95pmXHolkjQmF2qog
9lD+aTmt3adphCgSt11EkaB2uop6OU6odG4DbVQEjKV1pnOZ5ydOZQtqaz0l7hhzxxkZrUhwzBVT
P+WnPu7lbUJfCBxNo00yAbNq7CtdBQuGP9kw9jy4ax2ZjFpg3+O47Z7PGO9xs6MFV1ROV+7EMjWs
+ijrZ8IA3X6l4BKYxCJivisI3mtshVAniovJN797tLZFnLWFDGEsSfW1ghHmx23fk7PO/Rxe9X3f
oCVbFda9Y5jWl0hmk5XMure/aRk1twULfk28zh7PwkW0QWJoIpBTf0CRmNqk15zhUReFiVFo95At
5LWYvprBFJdWOPv7oE0ngwBtqhYOpzb/hIKP/NhFVvlJFSalB2UuwjvotJ2+qjFr7qKioX6pIl/Z
O6/1/M9pNksmjWLTSmPZMb/mbulcTMDgpsTMDGyy1mAU38OpIR4cyJ04B2zP/Ow7WUtJS4yC0Gnq
1IWPfJtBol6uF7gwr1kyRiu4LDtq/HeWKtxTuxzLT7WHKNc+U57/SLi1sBuNzr9XAcqEu8xcyo+U
cIuvlvSWATZYMz5YsFxtygorMZCPH30GIWMA5YWTefN1sUBox1pH8wcAnJVO0GbxWaX4CNl70TYW
0VNakbu1ah5PqhQvXVT7PPfYBbkwY1k2CzWRcDCyXZn224mNl+51J61ZUCvzwm9z1qnHEWaYiusw
xPfF0RTLkwClojtIrIFMFtV130zFqbtnWXmPC8fyB2DizYfcUzbVh9wjgkiNhgNUyq7tkyAvjWm/
OhbuUU1Q8K3LXpkhRQi6degJRqOxmyO/267CsD1tx4mjYBqc/DoyBFqWfqCnXTmiHJmMbs4lNJEQ
PVqaIApWZ+2dVkOF7y9pjvtBFwB3rrySxDDhwtYB20NXKKjrTM6It6JQeWrm+Wzf1G7AGlpHDCeT
bJq8a9qeaFE5Q5aHx55qL9ld47vZmUORUe51Vsiz1pnH8VCZho5iqzK9ORn8sbWSEF8MOhez64+x
rfzgAfBFz2tZ0sGmZFMjg2dRYj6JCmtyEkFfAyGdMivPJQZpxqVTkOXvRicy2jjUDnWbSHguaIfS
sYjKx7ChJq6K7n4azTLfDY0761hX0ZBdU7sXX7SNWjcMmlLf6MqzgNKttX9d1a0Up5Jb/q5pshG2
Qkbwv4fa3gyxgsWmYLPPhKu11bh9gn2AdaLVUMh9t4zVfa8DUtVhDgjmU6KOHqSOH102KGCjJ6r1
dAWhjzpRBN94je3B517zpBd0BM/OWsaVmro2tqg23tv1ZGTHSBXFZ+Ih8kAjbQMExSOKMjA8K8WB
RE/6VtRO8zkP3fT9sMyTv1WREYbX9CXCZCrIaJJVKe8sqMt2TCrR0RSLUMxu4pkArTqZKy+cTxsq
dZ/xSXJvhRGUedJx20exYO/LnTlZ1oCfdDpcCmcOUL+i+GLFaI5QYatDz/g8k15cZ6un33XjUt40
ZUtwVYdN+I5txUtqw7Q8b6aU7B6GVGjfmZFh5Kd44Trgc3Vbb3mFP/I7xniuBP2WxZJINSjtkhO6
JBHFSBS3eGSVuzQcQezhEtwWCX0i78QVo43JU126DVek39xyetQ3TS3nglsBAtWuTz1r73hd7VDH
Gq1LwreRrQShygsv+pYa6UVPzoYmIJJeR2+ax1tvspYvQz3o/CzSimNQDMo+qsrPgmTarE+SJvXC
R6PzrGvBUcMWboUu9zKYo/cI7VjUYfM6+LykHSDDKdIhCywdgvtS9XWBC4UPQ6+u+jaI8wi9mjgs
2yA7ySd7sA5mSD2A260TAC5rWaXU8zxRxk4fDGoLY8MT2VC+281FZ70bXFe+98TgXmFHu+Cs1ZtU
fhsxLyfgElz6UE5dtKiBGhHKWlGWfer1kKojeFiBK04kvy05pIi4WwMSIrgEZnUI+1Sae7+OvOta
D2yObC5o4vjCnSlsEmuau9HP2tuAttgP1+7GAgViAiFOduqscSgqgAlyFd5X6eriK0Z2ncCioBiO
Ag/H8qKpBzJNmyuA1MUP5jNKbyht9yJQ+W3tbAQ3r+6bN0CmLwEUEVDFjRZF0Esb/BlAKjW7vkPS
m3b04BJ6RZl5aE1lYS6Zee8Koeb3v+9Cv4KRZEAXA4dwk9lEe+xp01RJjegANhwYadbLlZOqOSkV
R6dQuGqlVkk5jaTitJJq2mXGGB2GqnhLXPkVcTu+BNjIDbC+Ca89A6ew2DX8/qwC3Z325ytr5H6I
dPk9X9tA79FVJ5LMBCrZ8bhm3D/wvTqx8xDgO0NRhQrt7yflJVaGBiuAKnzMqAjCz306J9q2mirr
8PqEX11fkMI37zqnyt8A3b5s49IWAjYfbhwSdKWfz/ziKvoia7U3BVJydC0nDgDfOxf1mp383QcC
+QPL3wWcQxT8fFVlNEc7KaJ6H8kxioesnc7pcphv9N9fAcRsrFT0CQDjYL24re1fwG9NpVcnnCse
SPWcAVUgH5u16995qQ8TdcXXrje6+f73j/baLNLg8CxAvpsXwfbzXwalHj2Bmwqr/Zp1U9KEs3N0
oyY9qKyp30AUvrpXgNttRHSQGy9ICAaGaCsI+nrvZuJDOwDldcZRJXTy6guMONKjjWDiAdFL9aFx
1j6R0m7eUhR9uTZZlL98h2drU9iGcCYd8bwz4kGEU7K+yAxp/32Aw+bFjlozQANEVJ6dQ2aAJfJC
LWTPWJQllFl8pU6M6ew6ul9pxhAOFOWYfQZT85aE8mtHIBO8Kfhh/IwQ7dM3Cily5Twq6n0t3eEi
DzowlEvWgypAzU8bNJB/v4JeHQ8ZHh/cNPIq9ob1+GUF5S3cfEP2qNCactlTqZ8Szyj9w+jRjBs2
Wd7fj/cKJ5VXiCbN5o0acPRur/iXAWFoCnPxZL1PK9lmp+XCSElje+nFMvnFVT87+k4p2nM13jb4
Nk90jZ3SWP3YdsdwL5rKO6uG0v74++/16spC3QxZT8TI/ecyeEPtOXmKzuQeg+XyizFAKTeQeo5/
P8qrs43JNuhtgDPk5E8fPhtmTQZogypbqQHkkdFcl9ZEZ5os77InqnjjLH/lUMLphYMWkScKxM9B
8Znfdd5ISrDHFDU6tYdBH2hrelTNwHyZqfZu16Bvxr/7lJvvAep+6PWgo2w/lypdu9JyiVrrvarb
9DHwivIDpKjlqrXm9XRxIeS+8Zgvz6afI8Kpxg0JYOBz1mhWIQaQL1mzDzxdIMTrue9cGVE6C9cg
ycF4J7VkeS+LpmxnBUAoKvAwv3+3L1BR23dAMdUHPQsu8jnkWvejWxSLwcI2Ax8pqzU8K92N6TZS
b6+lsA+h2YZJ0cnh70rKMTIMDaYcnQe+wLNVRRvN0Wmh0CbHdfs46E7sAaKouF0mvKFG9y2J8Ber
eBsPwha29JxTL6ImbtBFLGvV4H1jFw9h5rdyF5BGfV3RW+0Se+3fctV4sY4ZcaMebxYp4LmeiyzM
VUQTEJQ3NJYRP7rAV9djBjglx4bnHGhDcAV+InjjSHhxuW6DAoMP0GUCZ/vcjzsfxjpEDK7ZD21Y
x1G0wo2kcwlOUL4Vorz2fNv1zSgbXuGl6Lphu3RJ6n0emLKLPaPqqiOyYVYYO6upT0gcyi81k3vy
+zX7c2M8QdPxjEgKA6FnoyIb9GzpNCNAEuBA7d6AMnanSWOpiUU4gstichBJQ6/2A7W+Yt+1IvwI
Hrmm2zSm4iIDi0VLAmDXPgPPcZ9lVhrG0qbh+b84TaBKbTEibYgX5F9iT2fM/LTZh21THw2KaXtw
x+1JGFH7ydZlvP79nLy2uqmngrUnnNuu4adntIg6Xblk+ft26pbEW2R2mI3MPUezrkT7qniLF/tz
8T5/B9yGG+ENQgP/93TA1q/ohFa63aeTS9nZTNcbggsxn6cYWF0Hi7/qfb9kzmdt2MFVYdbVjW+P
fRpX/eretgrQ+9+fcpQ2Ob65qSKEa7bl+ssdPeq2G1WdtntccKt9pJr2SN0l2yPMZR0C0A5vnN+v
7DQL+Q1MKjAEgtX0LN6iWuHUwpyY8sLJj0Ovv3qLL/YhijmH37/cF9c84Ry8eNIshN2gAjwbaXXT
zBU23ZKCYFnFvpk7jyjlvSVw+PIu2NYPKly80g3e/Cy7ERO+LXh/dfuybs0DCB/EpR3HOAtXieSi
Bz6jSwPnlIzhLXWql9nkRhMBnMtJAj0M2c+n7w4H9KgJJqfbO3QiSZ9LMBlBkO00elbjvh1c/1Q3
07C3M+IcV0ftddYN6hMZ0lumuy/fKuaIDoB2y7PYSc81tsuJNNIEj4FAQJgejXmaf0Qwdm4m7XXD
Gyv21bGIK0niKfij8Pj0qek5huCfGSvsTB3L2UF01yrWeF6Wcv/7JfTaUJAqI8zELSDIz/XV6sFr
mzX0ur25KHfHEpOndlq9L62ueON0frlYt10I9RItYQQrn59EtEoccK4Rr3IuVxVTFQYSminRijdm
7wWVhDWDprzF9OEGxn3wdPZgi3WTOxQ4SfXLB6X9dwbsh906Fmrv+fhPrw7lp2DDHnRGV76xJV+b
Tx6R0semwcOF+3Rw1ZjOkq085WTI6NDToTkFjJQfy35t3xjq5TX70xUQ53L2P7HEs+eEdWC1oGP6
fVB4+iBb079ZiJz2ZpC24GrIkTxabVH/Rq3j1T0Z0Df797jPaAC232VmicUqCDLOhKkbxWlVhdbB
rlt1qHGj3CF02J9WRRRxw+j+fnX78KHGs/qtk/2VySbRo0JETEgx5DmDZnUFgsNl3WMBMvgJiHTz
LKig5nZ99BZV7pXVy5Jl+aLb7PNqn012hTlCRn7e7xeaqjuqTfq8obz95W/vxk19YSOOMhB1l6er
Bw1Si/ux6/d4dtUn7bhke5zr7HiurfmNW+plYAC5mIyG7A0GGUfs06EalPNE2Nnskk72+1Di0SmU
Uz/ObKo4nFHIeWNbvjogFtAmz2BDOH52DWfhbIEHCXq6TMg5TrCpd7L0voMmgH3glfKN3fHa2uDw
RFUM+Rhgzc/uRtyYMzxgGoVGgnCSvPbMGFlDM1mY1Dd2xGtrw8PGFaYhtwMawE+nErh0MMsIt4ye
2b61JhzAdpFfQOr6/ep4bRyiavIGVFt8tMSejoM/XJuVpUCCV4fhPkr1FUSQt3zTXpu3ny6ZbKsA
guGzQQYSWkOkU7+fsgi5WJoFBxEM686r2ee/f55XDjCsvDbPCkILHuzZQaIsT4/93OIG5zqb7S9S
e2muwLiM+XyJ9ryfDPn4t6UhWfbwiqgvbhXY4LlzGVZbWTsWk9pbFZl71E/9EZrKTbso640L75WZ
5Bwww81KmfjpuVyABauwnqJa7cMC24+pxOKugDacTCFNt9/P5Csrg2lEGSjYtAkgFD5dGWqjfBM/
qb3EzOWGLlQQu9ob31jnr+xgrjWLwISqaeQ99/b0a0S/5tVlncty2RdZkx1rem94LdD2o5T8vwiD
IIRSDkZVlsPwOQPVTpVjyWXQ+yaD8T1gERt3NWFgUWXzv4oO/+fb/B/isbn5V4Ki/us/+fe3pl3o
h2f62T//6zL/1jeq+aH/c/uz//61p3/0X9ftY32v+8dHffnQPv/NJ3/I5/81/u5BPzz5x77WuV5u
h8d+uXtUFB5/DsI33X7z//WH/3j8+Snvlvbxn398a4Zab59Gg6H+468fnX7/5x+ctL+spe3z//rh
1UPF35091P+4fFgeX/7N44PS//zDCP6kRL2Jl9EHgCJLc+mPf0yPP38U/Wn+LCdQ90Tn4F+i83XT
6+yffwTWn1Da+EMWCmr9nPl//EM1w88fmX+y2zfpHyukxP/vJ3/yjv7nnf2jHqqbJq+14kO3M/x/
cs0te0ZDCCk8i44I0evz5k4OUE9B4ALMtHXTE9Us4rQYLfdAf788ZshOh7EYsR7b90Y/XHXI0+fn
5mruqngUhZBH+sKIwYqU2zjWneeAmwFBusaGm5GRBoj1fxzhWwE9zoPpi7SyPDhkOkXBjYo9iPnZ
wvQ+LmwB1trxcPccmtWMW7t1bkjG5h/WebfGy2xJFTttE0e4F+QnK7WhDsBfWz8UKzzuxEyL4V4D
7taAgvKkzJX5fnI9UZ2MeVSdT4a59jsnM5aDWju7i426nJx91avsbKKx+42q8inyHkBxC3sWZ2Ac
5jFZMED5sJWfKjgkXXei8mk+oDViyZM60u8i8IXyENrrrpu77IiLT3kAK9rke4K39LCCsnmweyta
YqTKy3jplP0wt4X+UsMHOTaTS11HV3+JUP3/bfgHwrW/24Z3g1L5w6/79ucf/LUH8YT8E2WprayF
xveWPf17D1rRnz6i9VCO4XVvop8kQ39twdD6c5OTDoiLN1MCurH/vQVddicOJLDdNyXfTWPv72zD
n1fm/2xDVLw2bUiqfRzWLuKm3rN7PHUaUFJYvRdxa7riMNRm7ieCDGz4NLu6lXR6ixb+V9PJtb+h
Qbz6d2kYFsUxKvpouekBWjl4BHIChVgbO2U1IjXZ6yaWi0b0ok1787ZsouZDJoCegH6VJG/1VOYe
V4Of+rcuML70YOBTloFnqWFbIbHsGdjoAbReNi6IWfjENF1nD3feOoKGjmDc3IR1r75FpjaWm9aI
ijO7na01GWEtECiCTXJPaJSBi07dwftkQXBVIFAjUYFSobgXl3MrL72JTktc5jlgsMnVYPfroS5M
QNhBpg4FsiV3hnBBXZnF2MqDaY+Wf2qSzkv34KuFqZJG1IHY1RFun3/vDv3Xu6ESulH/edEoXj6N
DGB2UrDHoKUAJimKPl6mnlr6uLbReVVa/VvmBs+Sw208j84o7lY//0fU83S8NBeKJacxYymMYnVj
exQoXxZAOaavpl2B1Fk1WMhzgMmL/LZGyno3thMElkmxBJZcAbv6ZSP9dWv8eks8LQfwjajXcHmh
gEApmnvn2TeCZbEWOJ6D0gJ9iPi4C+wNfNZq2IlXONN6EhQTzOIQ7rO/s7uaunxdBeKtr2FvMdiv
u4QuCgVBCpBb2sWGfdab9P0aypOECBRnqZY+oXXa2NfwYYA+QQuZzIObGqgsbzLt5fksfOeRw7pD
o9GwfVDirb0+OGJU0QeWfOiKE7zUMwB5GKu263cL08DgzoWnm91P6bqk37xxVq0HPUlPXp38fk6f
xpvcuTwIArQcKwiDoFL1LN40ixA+okYFKwaO0HwBq0xXDk4k1KbfD/Q05NwG8rYCJ0XbALlxeiVP
l5NXO6BEVQrJB7kI7SfGGErr0q1mnEfqaoYeO3mVHN54vKeR+89R2TIOaSNoDhL+ZwldFVIwRwwR
QC+sHWIC8EoHx2/SXV9Eb+VbL56QOBojCrYLsB2Efbef/1KdBt0aSRt/aBCrvgRwajmlnR71gh/h
2YIYj32uh2meozd2xdPci0fEIgiYDmYRNKJcamVPh9XwHJ1KCR/GEzDWZMar6aZKC0qZdZSqDxYd
t4OuAMb//n2+mFmGxUPGp61JQkRN+emwq11Ba0RXnmHNde0SC/jb5UabGWKguu6334/2tHC9PSSt
IIs2FOLx5CvPG9SBRrRhRSgHMBg6Gce+b4OTdHCcEyOV0Y2ijkfTz1nPMib4jSVEzMajPNnvGPPQ
cSBfwgzFQebo6aOmaQl3rwP1Fqt0bmvY+JGr6jsAeWv5INGgUREIN773CUaKECMy/Hx6GVsjRAR4
ci0C2GnsUr+0sqQpe3+5CeZirC8RFFJ+YtaDtK+72fAnrsnS1vD1QFs06+3UqLk5gdMVVrfNWvf6
4IMuhIoNraRb7lpA6GBBU9/wb9d0zNcfWCS03nQ0lV8uVjxOgbm+7/LRGB/h0K+CUJR6dBSD1y9K
zGhz273K6cB3t+iMgAYSkHLooUzSEfjlmAGw+mSypjBNlkk2y5UC+VDt53DuSN3EmtvrkAyb+OtH
VDe0P55GrqjcNh4KOCzvs1U6Ofg/sVrzDoyiC80KXbj10xDaudyJ0au92C1bgRgwOsSZEZ5iYjMV
51BIneyqx/yrOPGXpnKPfIaI1gPSA82mr8PIxVdZE75f2Gi+yV2JkwNHB7RlI2yusqAIi+qUlRvM
066doVhsCJkKEP6UIXoCzjawU2+PjEA1OzcA/bvF/QGBpKaC0LWVNPCzhjK02PvacLv/y9l59bit
pGn4FxEgi/mWkqiWOridww1hH9vMOfPX71O9F2tRDRG9M5iDwXjgEit+4Q0AN3tsXA3hhVScilMY
54rzx1VABH8WzZjOf8FkVhAOpzKyq1+KWVViF0dFDUlCn6Ssp6uNSvuHyMbu9va8RMkfTGuy4qzo
ATEJaM6kFg/KVFQkE3G4ROWeCv+EHAEQSJiOxtj2kKWoDGRf4WJqo9dYWjmeQQHn7t0YwmfZmWHV
DaeoGBTlyQKUz+sDcS1qP6JOPxfPxC7V3zypHPdD2IBspR5TmRLFb9hhxJuOrnzmWTBS1Eeiwlh8
mGG96fcDUiWlD2tndti4Vmyenc4kPNpThAunz3PVTHehawepX5WYzyJKkGbgGqo8GU1AsUXzCRKz
5kKXGAtHIToKe2v55RQgWIgwWbIS4qEDnOY4alQsu4cWvLRmHasi1rIKuDn60LifhaBwF6VDlFJt
i+V+tBz0amDcpNlprHhXph1Ujhh+99kJFTDRlNFdI/mEjFLef1mwgpj7Xd0kanTCDkKJ2LoAxCc/
FXpWGXAY1Hixvc6kOfVVdL2hnsshhO3rDS5lktJbpkwSsBDmxvvY68fOQojIUPJx3+izkZyAqVfK
DldTywp3k5IisuFYMzML37RejF8C3lJ8YnGj6mAEWkfSGjapOIvUJCBVx3FKfkwiUR1IPWWN7Zoo
q+JhmR1tfrTyHjceLUZUBr68AOJ1NwbqMD3Mpa1FR2e0tfARedQw/mJncZj2j0OSI8NxGMeo7OYd
m8OYIHapXeD8ypowaD8HcZfGwsP3LUN9K7LHrgBFLIWlPrcg/uM76FjV2J9zqVp0GlI71UPfmahZ
iHegnZWg8dS8s8v3pUOrUsG/D9sZsP0YBmTfQXYIaMlK7gAjWhRN/QIrWu3vwQaX00lpAIQ8KkHU
fTCm0TD+mzvTzrYexMvrWnY1aSUgdobeLREH4JvVdV3gR6w4ge3XM9T9skjbU4sOJrKXNRn9ZG8V
c6/HE2Dy0E7kdSD+XjdVE0obWj/Mrg9tmDpaVLZ3pQ0K0NG5pJdFNzcepMu3UH4f4rqgW1QJVaOe
tiq/K4E1DN3ouH6VltDVLWuClQ/dHB0bfOp73PvKPHD2irVp8b3KCV6GxjkABCCtP5ABxuol7Evi
ikwsJGh9RM0i5aqYdvOUBfeqGtVfVWuYT5lgcXaQlMxdmORj7ifwW9K9VRbahk7zVexKUCklycFv
ShH0tUi4FkLbc8Yk+AszUz8n0IdOph1vud9eLi+hBzUv+sWI8VP+QsdeBkL/hHWB0i8Jn9j8TXlw
K1hTitoeS7g2xbGenKZAfMJQtgB561QHYIlFBEkRWID2RJ7/clArmJEYsLvgb80pGxBvKYr02Ag1
mXxy9BENojjtgl3XdFSp+H93JydI1Pnb7ajr+tMFJW9QkcAFCC/11a+YTKsOHB1fNRSsADfpx2qi
TwdROHP05rEmPwSWo9c64KrbA6+3OIZz0uAOmwUiabIsufL/zLnQw1mI2jDu9CG2Emxkprk7OqLX
0BfHyOdYIqCEaMICIKiLzXjLzOYytpXbXHpz8C8w7tRJ1zhbBen33jCpEMK7Vu8yXdTnUIzRU1AQ
KG2E76+MRWEH0xFZx8FUZjXHmQCfnZCm+rKl/wA/kFqkaabPlZVMh9uzej0UEoByO7GXdamifjmr
Wa8iRWLWij9GIcgLZ0qye7ijdeypeldttBjk7/6/oPnlquCBpU1G0Qpp+HVXchaxMDFfDI84Bzin
pEndXWQUDWpFMMt0p1ABMCeKvnElvDIqWMuXkjRpGPnJ5SeGTkvwqxuKn5lZ974UYjxZFmQ/AW3+
Y6Y4Ke4Fg9lsrOEK58nHQkgA56hZgIRccE2rYZ3CJgwRbnws7SVVj3kyjAT20MahKWk5+jTopKLi
pS1lvxyQmsnxDpolz9JVmyTsNn7O1TpTGgElxm9CElY2klaT0AOEqyyiqj7RlHFX9VmTfRn6evDM
GQGZt075y0UlgRK6bAM4q+c2wYO8E31bHx2ngQMbI1u+A6GJUNmc5nvHztvfPTIGW3SQy7uJKacf
RwLKrcRbRG62GtYYEBeL6qA9jumkfkx0MX5QixYZ6B6BLY/aDbX+28fn8k5+GRH8HfUnHkCdy1Bc
TquaaoreE/4dw1E7iCYP3+FpYh8LiGhf2dTfoJYiiNmF00NIOPf+9uDrG5FlpOjFcaIkJ6Fbq5d3
qgwAmFbQHeeSpDPNNMpFcdl+ygwxeGPRav6oVDbErnTaWN8XgPDFSZYG27ywhFKUu3BVufzuICyQ
/xlguA49miSxFHFwQb7+1yzDdJpjI98tY5fuXA3V/2zA5NNKLeuYgincI0uowFYchn0fiGrLa+Bq
n7ONAK+wlCj/c9Ws9nmJUJSVdM2MAyptEnQCq6PSLj+HfNi6Oa9mn5Ekbs6QthDAqFfn28R5tS/b
ZT5mEKd3UyHU84LK8ylNYDF2StQ+SC8/mMEhyrO3F/61jwT2L0vzDA425nL2SyTuGmNx5yNVNWI8
WlPw+bIQ0mvs/L491MuZuVhpB3VlYmcIHsBIrtBqmP5NMaRZ7cgMtIceorKndk15RJQuPdWZ1QI0
DrKdcOrwaXJfGKyJBR+3UT9WC9b1S1Z/NXJY8iGJ2s5NtfwxT9PoT6FYW7fO5YoQbeNlQQhK85rq
F+/mqpxIw6pmIGidZgzW74xMlrH8UJQMn1TMX9N3dmW3H/IBmj78+HlUN1ZlPTxXK/6XYK7kc4pl
tFy1fwKUdJTah7aJlkNpD6dCQcvUrIefqRYNyMhk2a6NRvdcKHHn316jyweON0YODF8MQghC6Fdo
ftjeU2pNEBDBsBQovYFm3Ec2zE3o1mheeTWs6C8x7aLPt8e9vG7luDKhol+FwKrN1pCX4z8frCE0
GNrNrPp97IgjRXexL8pJHDMYXTu3Re/v/zEea8zBloQna1WXrmZ9othDKR3rpvbeXpzxUUno4jRL
8ivSJnXjen3t84SsgmNiQPdrLcSt6FWT9WA0fcso3XcQgcna0HQwUSMoK8puVmBsPNKvjki5Fq8v
i+2ryx32z4SWne7GGtG7PxoqUnBujTotZcODHsCJzSej3CBjXN4j/7uArBucUvDFyBvL3/PPeJmB
LO1UCSbUiPFUj+bhw8j/Ah13dv4fQ0lpYQYjFMKB6HIovJoJnwVCJ2iOR4d2BmjnleXkoMmNFNTG
q/zad3E7YiIPpAGgwmowDMTD2XBizU/GyXxozch5sOqm8gqqdR9u78nroWQhmKNHXMtDaK/2ZD5a
llTkUn0xuPYBeHbq4SxWf4aaa78peparBczdBYFmgAy9jjU6/P8we7CQgsae/WAavbFHYddBO4Fs
HzkRRC5G962IVzkoGbVcOSm9vbbTRoBnRLipU30HkITrdQEU28kYARITF+VbD9v1FSoBH8jkyKYQ
F9Lq9RZuD5tgiAXGVEpfv9NKu4b/VHRO0iFu0upoGEcimDyqoM4My7qa9Ni/vaDXlykVBNnn5nsN
mvGrBTVToeBPCnFeLEpLew5/SWQcKr+mELCrEts6GEuSvX1pZabHZYPxHtSC1ctlL1kuzJFBa0t6
+xC+n0Jeu/s5trVDrc/mPu/n5s1HkjoGB58CFa+muubTMLk9OuuT7seJ9Q099dHX5sLYmbnTbtBU
XptTGSixfemXgC6+PPxKG089zsK6r+oE46LI+hN5EzFili5HpOvBz8CV2d9eyFdOJrx8RwMcgfkA
2fvloDH4gQRRPZ3XaYZSYEHw7eslvWuz2jzcHur63mbJYHuB35ANzfWeiXUKuah/aX6c52IXxYr+
NNrx+BBAxvmQCRxpbo/3yqexQ4n7wCiBDTFX85lb5aCMCeOJMtT32tJNz7hD/07Rf7q7PZKcpP+L
/l7uHLYHXCs+Dob9mihI72hM035e/MqNu29qX2DHrmZFsvGyXw9D5YGqHZ001NJtd7VW7tLmU1OE
iLCpkTHTNaHEtBOl0L/e/pzr+4W6CogagiSKSLwNl3vCcZVJQRgIVQxkufYdF5EPN7D+raKjuBuC
Aay5aQ1+4tZbBdrrLSKhOvAWAEeD9Vnr0DsodKMohIYveYl2GIxR8Yta/ztX0fT4Iu91+0NfG47S
JB1KiZAW61C4IHHQQlpC/giCYs8pr7LDaDaaJ9ywP9XxbLf7t40oy+sApBFhoD4IFWt1bwZKHQCZ
h/5VQMhAiUn70wv7PFmoUtKHHt/4wjMa7zqVMVAv4KLWoOxCywcXkHt36JVBPeFSrB4VDKwQ7cuc
pHhjWPYyGKEueF/NJeFe3c4muWoZdQxWoSlwFJWr7tO8r89ImE47tSqtjUN3WVSQpWU+TjK+QIRR
Zl5T2pxYpb87GN1h0jrzVIQVWFM3C8z9jKTHPeO1j8GCcCNCR+Y3/lv9xutFjg/gEnYNlSsIwKui
RpsSO42JgvdgiGQTBdXEn2nwemnXLBu7Zn2TkaQTWvMfAhpStnUSPblDAABCrw5ja83fhwSa/XMF
xys5W3GVPt/eoq8N5uLKStveIAJdI5x1IGvIOUGSjaoiucdwDpmNkhZp57bV279LaqRQizDZnCBi
Ly8atIN7o7ZQe1u0qG7wnAkH1VOCEu22cqyLH2/+MF5qaVUNmgY5mtWCpb0VgATj7IX01H3SJOdL
WrvJvosK4+PtodZPOQvGcwB6hn1Btr1GAyY2eGf4gN0hD7rubLXWidzCOMBqIC+a9WRXVUu5sR+v
dRgo58hyONVETCSpQ1zOZuzodKgz2B52hSUSxnnYXURW090tqIWeg1TT7m0smnwgcGqwo1Y3H+LJ
iGsot0r+PisMun1ZGW05M78yF1IygKof+FsAeKvXZHLTrkBAuTvgAVL4xYT80Q5t4fkQgl25s/Im
9pvKCLON6+hqWP466F3Exyi3QPpdXUcdxgE6UJHxAFxiBuwHqtBoTDTU5ng5qV1D1UHbIrVfHR05
psQZshKkAmuCVBBOyhQhwX0w5iz9G+u967cEDKcSzaO3bmY5lEH9lq1GTWcdcuhJX0bmHI+H0TAV
L8vRD06GDEuP2U434lIZVvwb3bCZCNyo35qYZ3AJya/+J/+Nl6VeassaD62hGE8I11U7VQ3Gtx4Z
OQrNQohY5Ijg+1ajZEsU16Y9YvGhB8dJpCimx3bmkweQkoJQu286sfhvPKdyUNnz4IwCUZLI4X8/
TTe7XocHPx1ELfS9ay61VwPbeR9VSG9p6Wj5Wd9vmYq9sktkSVoWXrnziDwuB42DdNKwbGBQ9D32
amksT9xD80ET+ZZ97SuHAA4ddwKHgC7vOsAR1dwVvUNRdxSz/hsloAl8vF4Eu6mKu0+loU5HHH7y
X7dn9bUPlIBIkGey0HbVg4zUqNEbbTzE5vBX70vtARYQssa6MW8Un14fCXwklqQUR17wpv9sTSNH
QQE2GgcuVsO7Bd2bXe22GGzRSd+4T9ZBMacAlOf/DbW6T+wgUgIM5scDcpPVQ4IOceUNVYBcUoqF
QTIH0bMCoWKnNOW4EemsYHSEOnJsQOpgJKnas20ud0yTOLFd9ct4QFET/xbi4pMbhtEz0ncoxpM5
DYi6xq35obQsd/EsZ3af1SGY3qkoV93XQvkisja8G+I5r7wA83WfnFZVNmbolXuCnjvvnaS20O+X
f/7PYgRkka5BufGA5OVfrcjmTwPOVhvXxDpkl1PBswqGA+Qmmbl+OchiZSn1G1a8Hez0XHELS+U8
/QGlHR3R2FnbqDlcRZlyPAum4UuSoK9dksFWVVyuA+PVhvBxaaHd3CNlR0EIHXCnb7Hom8JdO4L8
zyqEb28fpdcOsM7tS9LMNiBGuPzc3ljSPohBtNXWlD1qtTaoRylj/GiXzQJHtcz6d53ZmcaG9tmr
00yGCYZC9s3W0I1Fy5BkVNlxmZ71e1Jb577tbETrcSHdD6mz1RV4ZYtDV0fuRj7X0PjU1fEaWqCN
i6WhZ1DXyCNHrZX8oeRpfoIWgYrokDWGPwPG/Q1vcdhXkNvqvaIa9Z9y1tLWUyP0+b0hyLrDoOKU
4gGULvehMzk/by/I9Y3DZiBZpAbFeoCfuVyQthxyitLDcBADiWm1pJV2IGMstR2GfHqwEYtfL4OM
J2giUhFCMnqtBsdh060KnBt6WerggV9ZvkPU4JIJuoivVbQ336cEFTQr8fHjCBOXX36dVmVLNizO
cKCTh5JqQbV1+pN1y6LsHFaofPtwyMCQ51ODRu9OXz2/SDXOda8m/aGt4vS40GH7qobgrRGtSbYU
Sa5vJwcaoORcYxdqsssuPw0Q3ezMUhEtivr2jxgMHciwPX69vT2ug3BCl3+HWc1ga4zNaMXLfBjA
Q+1bHJi+aY2a1CQ3Qvyt9dZWHjUdM3QsqYb+KwhRHWFbNztgv6IfVRRMP9ZxG/T727/ratsS5+jk
Pcw1ZXFKo5dfn5Hm6SVRgq8FbbTPQT/dlVGAfDYJ5+H2UFd7lvI+Rp7kq5SnJcv4cqiwDpcgTRvT
L+OhfwZbZhzQZMciCBM9xOPTftp4Hl8ZEFkS0kgaGTo6hvLb/3l3ojGFc2lrqHG1ZvEgZTG+6HjS
3TtuZD5Gva1MGw/d1ZtAHk5njX9QjYPvvtq2JHBZV2Dt5U+BWr4TcWh9UPVU/xvCOcT+BnwoxTmV
Nso57F01v2tjZSupuopG5OgowHFnurKRu9pmhHqunqWD8MMiqr8XNDOfEH/rv6ltV+J7OWE+3/aq
BVlD1Btb/HorMZfCJTmjqspBWgXqdjT2MCVn4dNakdwmE/dWeOY91mGz4W5spqv3j+80pVAUECFc
hdfcl0q3UQVfKuEPk1LsY0DIH5jRv/kcxnsEeJO7bNTeflboHHDf4kzLmwto83I/9eh8kzEwtyYe
Xo/prCAVW+NGD/ttEXPydPu4vLKZgINiSvvSQb0qwE+oaZvG2GFlIMx4b4h5QjDWqfalplcf9Wps
fLSksscBApuXqaL8c3v4q2uRjQImFSoWvQ2CttXhCRP86voKEajFSvMzcsnBaXGTbmMZVzAvppEQ
gs3KMtIvAti2uhSkKlveYLfhK5MafK2nYjy1sRF8azEctPaIIysZBLAWh8dsMTGXKmcx/KD6bBsb
v+SV7zXhg0ouCqpK1EQvFxeuttlW9Mj8KQ3NLzWos9OQtfVGynx9JUnAEbfDS1eQntflKBYOA11B
XuZjhI1YMyQjT3VZWZDj+UPggJB/8yryhpIuUo8kWl0fEz21QoyvRsMnWPgPu0w8BBRnq38jf/RF
HYCFIyRAJZDLj1h0de21Ci/G0rWGL6Wxd2Vd4kOWF+2di1/F8fb3XM2f5LKjSMsoEkLrymvhnyu9
KxoSO/iKfjyC2UbiGogQvjPFs9aW7wOUWve3x7v6NMZjU6KSjH4xWdZ6PFvEnb109B2mKPisgo/D
YNIo2r3RNHqwsVhXdxqDofTh2C/VVWDYlx+n4K9QojGv+bMo5o8LYuef82wBnqwv0ZnkjIZ8iffE
7S98ZVBZQjbQMwGbCxH2ctC8xzl4zPlCQJ7VQzW4Ki5ItnnkerUOlttCvDehxt4e9PrYmxJdLsVK
pTAs7guXo3ZKhYVZwadqaRM+Y1LR7IxYb/bIDsYehqjqocyXyUOuQGpblOa5KZytp/KVtZVHQvbl
qdgDMb38DWoxhopiVawtmuOHWh0GsA5LhrNbsNVxvLpc+Fz6tuRrpiTaruGjVa+IoIGz4ovATR/H
aQ7vF/TvNmb1laUkWOZYUGW06Qiu3idlcgsMmrmy6zLCeyQOkl0KltRX1Ni4x/fUuEc1dKvh/9os
vjStAAmDTVknolZvL7HtsJITK42zVZGdwanE4GJh89zeNa8cfqAvSG8Tj0q9xtX5cIJcdVt6EMSq
ibqvFV3ZaXbS7mM0xB6UUGy1wF+bT14DIl0gsZTk5J//c9noAUwTCZXzmzIV70RX0okotOAAPNbF
P7KcvN5KE//2R746n7Q6ybc4F1zel4PmYraSGpC8Pzpq4tVd2niRUFzE05doY6hX5pNyieA+RZEN
4N3qEAJcnsTQRMQzmYLKf4VwDdBSREu+Q7k0MNfAEeD2x70yo4zIcBr/lrCp1cdZyTLWAVHbGIbT
PmySBYizsI8QCRtMaKIfM2orG1nAKxPKtmQsmqu8UetjHtn1YvWsMlc4Dh8W0r3+aOMqZSV5e7z9
eVfBt/kS9qPhBVicGV0dwEqdMBx2A9XHhr7xU1RN9sUUlnu9yhrJ4Vv81kHjOgjGNzfM5MhAxamT
kGdS+L+cWKNxZjwtpc99HOR7QIWd1xolCZbrbJXGX9s11B1k6EZkAbTpcih8/DpLT4FsJVUIrqme
FrxPh/ydiFr4+Uq3VeR8bf2QZ5JqbCBRGPNyvBSEdtjPXDCh3DjWDIQiMAI0c4359+3le3UkunOk
LzxMhL2XI2ERn9pqWvBR0VyI3+Oc99Z7TYlUXKBFuHy7Pdr1PJIK8/zwAEnUxvrhXZZG6KnLRV2R
N/uK4aaHmJTxiOpFdlYz2pG3x7v+Oik7QYnUkqR2Q13NYweWAFmHwvD7SDXvjAx0QySW+oflBNGH
20O98rzLsSAUsBeBoiGhcnFz9ug5kP/3aHhMWBx3O2u0M2R+wthu6iPSC0nomx0M1ierESkW3QC/
i8yrGr2k3UdxLXizmhrTTEYM/+mlD7dWXa7o7taom1ETDgPsNj1exDT8NVnGku8xcQuRaY9xmPLs
IU610+3ZeGWhyYlpckr4CsBm+ef/PCPIJqKGHgymL6V/sTkqHHEuIuH4MIHrnQ30eCOku76GXm5Y
qWEJlhoQ3uWAWbyMhCAFFiZtmfr9PMTfcOopTtQG1UNSK+1jjlubNwZDuXG/X1e5OKNSnhHgGFfg
lXNEZHd6XvQTeM6oUgPPDFn8oQYEmOR99XMZ9OkeZWEXB9/CelAnQMf1gDteiaHUJ8zSp0PuLmJj
N17PP+UtKpcy63KJrVcRLk4qJV6QJWGRUUb3pmj7Qzo3xX1UlstTZTobtcvXhgM2B+6ftgx8GnkO
/1lugHy5lQDW9RW6AB9rgf7ALnEGzJk1G2P4Gtf4bOPduT7a1EFkWgnClFh6XXlhMZ1Kg7Dp6ylO
5jhXlXCs28gq/UFzwy3QybWKNQgQImfBzqI4QT52+YWLRjJvhLyoyDY1e8OpJg9zbvFh6pZib7VD
tzeXFNJ6nuW/uD2/oZlh7/KJbqpZ4vF3+3Rdh9aIhQNQ5NoGqwg88vLH5CnorF5rBO2WvDtmnTun
O/hfUblxqK6XlXHY1aS4aPg46+BabcWAGDzVLeyDok+5asf3Vqbl9zlgQg/D5V9v/izgCcCiZflb
/18BjX92UZtaRRgZoEvTiTlGycF8cqJSfb49yisbh6/hSZDZNJzC1V6tnA5TV4r5fpklxqduirLc
c9MRZ/eiRln19mByJS7KBOxQCAFUYumcoe6/upbmOp1JgAPqg20U/YywwPoJEylcTpSDlfbAOzEp
x7hBv2Jj6V75SqqRXIe86RKEuXqNOs3uZLQmU6KlvzeRzYg9pe1rCIOK+vn2R76yTRiLphzhmIx0
V9vR0SgRTAb1LHOO8nPEZYkVKpIIsECiAzrc0QYK+dXxZAOYZeTwr1/11rEmrNotXlosA++yxMnO
NsHKyalTYy+o/Bz+H99H3k4EKIHWa44gIW1jNd1s+HqeWAdXgKItUyyCU5mIzYHVbb0ocnEudg2t
LA43gQvUFUnVuTzfeoocvlM7hl83GJj4VdHZH5V4qgFkBKjKqk6LPCHYEwOD0arto72dte5xmekE
q4XW7AAXb105V/uJnwTCne3MrtIB21z+pAXkaWOCuPYL0r97fvWM5S8Qjcye07emvAwlAXAWHFiq
pOu3K0oaVMHB4/k0XqunsOqnY7RM0aFL4DAM8J83ttPVbcp4YM1kkdLi/lkTMs04wPgSPIbfiQae
YZvT5vaWWeusjcvgag65BciRgKVRMqdkuHqUU1Sq7GpIxZGjmfjdZCTH2W3EgZv86+0de/VJ4Mu4
d1gomqUmV/flak2O0lohmO+jDq/lI5vGPMNSiDYondej8FfTEpcXjCopXZejIHciAHe35hFPVT0/
xFivY2kZTNnUOm+eOq5FsnAouhbcyXWLZ9Hx8ZvKzjkGsJv+o79k3QXFjDhWqo5vxu7ayCZIDC0j
Qatan77M1hqz1GvnGKc4xadq0+0RR9IfAr27z1Ql2Oh5XM8iOSyAshfWDN2r1a4Y0j5NraZyjoY1
Twfqnst9gBTE3e0d8VIl/vdOgVIueQ2SdUe1DD7Q5WINlg0UuOzK/aiMmuXpWoN4+Qmmc2/t3aQS
4eANPZCzR04IU4ojcxEc6ZNG+hlygpWhRpgKlzektTNvbIqs22UpmspeOLVz42tA8X/UvZn/iaqw
+ThWi/MOErD+bAapkREPZ/NnILT9PdaT4uM49Z3qhX3haDuI/zgIYRVq/pdMXdXvoP2qj5OjTj+j
UaD/WFMZvu8Sanl7W8wpTcVGuMuZGhb3X2pUHU729hzongWB8X04Sl82V0DhfFIxgBke8C3VJxx1
U+u3q7fwjEVkRJ+CJht/5mLBKXWwKY48hK2B3BGXT93dBWYXPpXtMHZYItrK4Ftmjf04MLa89G3k
KmovTNXEPlijCLVnp6na32Nf5sWRDq9zCFCxQTjLxDj8NxbYur0PJ04j8EQ9Hvvd3JhpbuyaLMI/
KTOSKa/OOH2jKpBYNKNRs+pHKzpqZoI0mdc5YYN+uHDTPn+HW3UYHcImNIM/ujH1iPsbvAO7GKeP
/NRV0+Ls8FqstXYXG0pTM4VGT/WAcDSu/Rzn4dz1VIfmheK7bZRgvVp00/QH6WuzpvymuwPXUT/P
XwccPNLFsx23cY8t7Xljv7Ej2XAXG5L6BicNkIsJK/q6zVA0i1ZFQ3iIw6Q8JpXR7XOgIxlmkMbi
9/QmvLBcYlixRXloOifYGH8dRRDQEwBKpQWJzaO0ujoQC+rAkI+TAw6G5bmz25/B0Be+5Si1b4uy
+7TxuevxSP65uXjUpAQAbcZVlGSKIALWaSfnUM+rwB9dkWP1PTUCzVLs2Yz9EuXxeDJEJcyT3dZO
d0CwS9xPi9q7R3syhXm0Dczq/SGo1QDp0gYTWby8UU0K29hJf5RtZEcemOhJfSx7NQ0+wluDPaWj
P1o/zVOonumt6rWHmBb/VDgL73PC8OFrF9paeRD1iHM9SsmULUw9RV27aa0OVbB81IJ3+VCW7R71
TmnmbIdEQrQxiuZ7CxzJRq8BEyFAJEP0qRLw+N+lwNkfNKWqS08+ur/UIR6MQ1MnSfHkIvagH8dO
jbQ7kYj0r2YkqVl4ak2K5XFrJO7zaIvqQ5sM4fcBqo+10xDue0y0Nh4ebVNZDuNYd/HHEfku9Z7f
OsW/UpyMjS9hooTLQ7fMIEgCvbZLdBZyG8RlkcI+RlQA/Pmkte34HE/owh5nxS0zSOaT/uiW2hz/
1he3wF8et9x9ShfGNQ4mDTHFS3ra0Rhbm3ApqdckTTPv07jJxbe6C+upuhvjKKruMONcYiREk1AD
roWsWefFo7WYZ0FuquyHxq3DZx1HvOkjSoPa746wTrunaKaF6OLg38HxFFmOFRhSgTujQaXs2+2d
SOq2OnpSvoUki7IAOr1U+ldbv43w+eXKK88oK2l1u6up5dg+XGIOfKSUZdh5Jse+8ZHdsD5lU4C1
Tci18FwVAU97WoIU9tpGAC3rKO/0d4tdxL9Up4iewpKH/JAPBgp7eBFWxiHmQIS6h+oQpF1UCWeM
0uNIFO/Y42OCaKeKBmw1L1rHeqll+Two4Vi9B2et5L7p5FhjqeqIi2KBgXKjokWG0trD0Nha6nWz
ihYKFvAFMM4Skmn6qORJHB+KOncGBF4R03O+GjjZLN8tBVubb6LJyl9OG+nI8aG31Z6cOESxu0d+
C3U67gORPbkzWol/YiztKy4iq03mp87KSu0892mPS9QiEt+NMHhomCZdj3c2wMD2B709ezdnVYDk
W1S5Hfa1kVnl3GfmHHg4MdfxPl6GcvG0KAkDP6EO+GSI0m2RTyyK4Ltl5YOFDjjgoFPc2yXC9iGn
+zHIwgrUG5ux2wWxnpyDtlEQGA9zs53fI4CG0L5Qp8X2zRjOSGpSiXnfjGNxN7vRlO4A0/XqaS5Q
M7tXCPHfK2YeoeHtNNPY8lSKZlZ2UWN3yecUy85vS5MHPUKqDacPhRmljpp9nnW5ulf1WJn3QVal
JpZ4eG/v6GxEJUrrgrfOwwrccKRi2ZwvgDaGahg9Kypj9Z1aoPz0n73oynKXzHqZ483e9KPqAfZM
svcELuaXqS7a9BOV52WvFFrinE38o/9rskz7UPXhoJ2YfnXe16hefus4P+Edik8scgLyulb2gbmI
o64mie2NVgnxHpUp/RsA+thEYLeP9zydOMzhJ7HMP4t4cLV3LcIr88/KbXWWSRNT9jSlUYbvWx1M
n8LesZOdUPGxB05MY7YbsuIuLBGO2s9jhbSUF8SRCXkbzSzhZYjqZp8L7ON/GErV6e/iTltY8GRU
Ix/2dY6xtzKLTzYyYPFDi/AadaNqKONPgd7miTiOmR3bJ7dh9/deE3d6U++p/6S4wRpjMX9C/9L8
Y/CHoEOMBcirp6OQms2em6Rde8RhzDLuwlqLAuswG01r7JKkWpKf9kJf6usYBAZ+6YGF8sN95CiJ
cY6WyLH9QkuxH1fsdrybK2i/j5Fb2/r9Eii5ts+6pBpoSyNFCjHGmdyDwH0m+00DbXDv+btMgtVA
76uDatf2sbfmEMHFMI4m/TDg/b7sSjgUrqenbVv9GLRazw5ta4n/1IBOwH9DVcXtPsqXLnyv9Hrz
xdBq+CmFNenzcR6FUe7cKorv+35KZwxEKXtRgOJ1OWSdppyoaSgEf8NADO31NX4TiTejg+qrksYw
UYHPo2+QOLLyMRnz/nNdoPH9lxhML5AbC8rqjPLbqEnpfu13qEbJlqjA1ZMPLpaLlv43OB/KlasE
KTF6MSh1q56VdMqyo7YE8+KlNr25yUvMVtN2Xd8oyset+319vTMstRHp7kf9wFp3IsIZkEE0VeY5
JVws3jvNgqj6jsJI858uosh6MpthCRD+AXRwUPomn45VlHObGZNiLs/uhBgahvDj8tec58XERqEY
ut4LcCxvj4sStL/GsR3S0evGUcVAvtCcB1wfarHPh74f0o3i8ks7/d9IURL8ZQsc1LnMnNdwaIOM
LJ1osJ8drQ3hb+pljylZr7nNHrn2lLC5REs/K0rns1GYdX6oc7uynx1j1skEJrofD0oRxqpMbTSj
9ko60MEHkqwEflcYCh2lwyLXD+i+lNrXNu2Ss1FWmvmxMFLjq2N2GNBrMTqjJywUcmcDXf4ChLj8
PMmOok4viRvXFBi3A6YahDqOMKCiKj8rVPWxt8ikq64p3iWzmrqHDv+y2HPDKYhAerffm7ko9f2M
eO1ZcebvBr2d/+HsPJYcN5ot/ESIgDdbgK6bnHbTYzeIcYJ3BVMoPP390P9GJCeaoauFpJAJgEAh
K+vkMX/gwxGuqSo1fbLH6bcfS/OWzPSqcQCVgYJoooNm1wbYPO+ZbSauwuuVJGZCqVaGZPXkTZjk
LcPocGZB9ZGf5fqDp8u52a0kuP9q6MKMEvP2dbINjQZEYP3k/oUR22PKHDR29fsBzPMTQ6xh20FD
x1A1Z8uZE7Lsb0APxvqVnr8fHeo/dhaEimDacYk98FOH1tdq9x6iR65Dv2ibZuNPHC6OXmvl/gME
bbxzpyTz7zUTKESFQpneEhmjV8RmaI0i8J6LqV+qsOjLcnrNc9fPYas6GNnNcszMiA62fHD5u/ZB
lMyobvyGSxgaXZeznvv/B3lfuQ2MZeIVjjX790nvy7uWhugRHD44iW72/oxCahH/QX0LSLm+KiAs
mDAxaYC0/uV3G1hjF5sj8G9bkki3F7kIJEkh3uQ/JSXBo69FYA3+yTewgL7V464r8eylMfXCtxUq
C20upgQX64T0Iw1sqK2OfaEHJ1/6OBAPiJOS54yx6JPWdbIN886y+9DAFd98TAuMKHd2omIs0QTm
uAdeXvag8nwSNXEnwin3c2WWX+fERAVi5cTG4gLY1v/0/EYLF9W4DW7oGq9W3hudmbklWsM3mvX5
Yk96IuZMvdbuPXfERDJLfkhnUH/YS5wn9sJkq8iUesTF0vmjnCW+Ae+9eQedP0NMVWDlcFpgP8EO
8fzy5pS1NU7bxXFarM7YpEEiT+XQuaA1tB7VZs4KXLBnK7W7jx5wacfO7/RPWKw7cxS3ReV9sxKn
SbamR4MbR9NSxdVPvxqzD8qL/WZXLBw5o2ZuvJ7kR8hp2rakRgsV2qNvDk8S0voJC0h7DmebMATk
LC1iybBOW/u37Wg2J9FZYWWTDIY7bDFXT5MjE6vAPI7KlH6o+qLVvrUE6On5nW1J14+ArAI9DR1j
QBGsp3Gv79/ffq+IAMCGK7/XAumF6Mtfzh9bLZcAYEzPj9JNCAayAjXcG/0iH0DQmz04QH4MmI2H
upH8bmffuEdVNPx4/yYuVw6bJE4UEB/WaGHoSxf3EDRtlsTuOB1rwSTorozpRUK+cYNIk2kC27Ss
3NU3tiGktdOcRs+OdtbotzL3/nIbTMRXvR6FwIeGcP4o5mWRhl+mw7HwlLC20vXmaMTIfo4cM62M
MPWzYeskhfZhmqsyVFPZ3FjEb7DKvxcxTwKWJ6mfbFwr6fHiSYggBZLL0u5ICEbi71dThiXsJx83
0WUYCQHJ4nnqThyxxE+7G3yTBAC7eSiGeRTkPk2dd094LG4U7TRo/W4U2SQ2wujcYggH3VTDwZ/0
Md8hOO5PhD3V84+YdxzcT7Lxj7Ud4z2keWV73weJwJrfF13r7hyiP/YxGQT19v0Xfzlj4OcyhV9/
KJvr6r50/sSlYVpLonnNUfPdX7Pua9MmT4svaTe09o0R49VMfL0W+AEEA94vc7+La+X5QEok57vj
JLVfM8ozO4zLigyeqVPZvh3BRsNMWF6zE/VQfZJxmm6WrBq/gchNd5Dibn57lw03hV5nusLSfzM2
uLTdUACaUqhcHAkc17NoGKYkxPK4GyLdAcKMzD5bbmlh38Tz5yts9Z2iK2F9Uzwu223KiavP3TAe
sbTzORU5ZWsdpsbsp4MsBnw17aYjwfDY61qifVSoBtvHjrSLTaHKofy6pABUXwOAjscsDbRkWwel
OHKyMz2gUWGMv3GMJ6rLc5cy3ueg90O4uImXbeqiyN1vE3kn7FlWnUnnAYlLIZ+RfbHpcq4dvmp2
k2n5rsNlqImmiVINcGPP/gMioi65sfiugCWeP0QrnJ7hK608zosV0cpYs+tkao6Waw0PKnX0BN5J
35YHEs8CHy+wwkg2wulJQavHof2FumP2d0aeS4WojkV6jzhC32QQPjKss9z0c9kmjTrMi6Hlm1aZ
1t3kxONNbvY6ZLl4h4hOOGasOhdGc+b5ZzMQoCZT2Yij57GCH/uGnf1DloIOGwb2u8euMJwHfRFO
vNfM0kkftcku+mi03ALbdCJ7vC/vf8d/+bjgtIAWQ+Nh8nwlBzSFrvwCNgSl02qPszvBoRzJmTCM
5nHsfHKmZRA/0eObd8JxujzUcTZrVyrr/CURkCZvtJB/+bSwV/BXzslKRb6k+MxpFUs5ltaxB0gG
71lcGXpGveztjnn/ojOGvnHFq40UuuXKm2VWSnVZDRzPX0ozTqURa/pwtOSUiEi2Xj1H1lBl+oaX
WbV1KGxp9i9Gzn+09Rtg1o0GZgTnpigt58YbuX4A/HxuAk8GVEJXdyM9O0701hVHp/fc7K5cGIJt
9MSe3J9eIrN205Mxot29vwzemoXzhYnImyn4OifB6+qSPWzmBdkeVjsca6Bu6wPJCzEhCVMO15ah
QRY/tYWt9SFcsKqK4nJxf7W8JnmCDZQ+BNoCoF1Lcgp3IxYo+r0+B6W25/vtm7BJKyWPrVVO33MT
Mc42U5q2i1Vh1TdGnBeG/+y+qPYZseMzs75R9PDnb7LIS5w+NX9gpyiL/nUIOuMxL92uD2fyovKw
iPMlu0e/Pz2Kuh/rZ2uQ5gh5zMzTz3SQ9Y2u4Kov4UhAsV5Nk3CohWB7fj92guEUxs/FqeDZioIe
YCmWCGvm3mL+MXAQDNvEaz6bGWkuGxKKDPB/bamsG0yP69frvEn6ONGuYyhm6Oc30jsiWPAPy095
bM8dlviN7OXXxmnMIKoR9TO4VJ4Y7EPWA/SEdc8cd7PUxnBSdjIOR+mLwUk3sLLS2Igg+/l6GWpj
YAgjaqxK9/9g0zmDzydxc/JagjcAnhK8Vt14UuL3+4t1fWpnaxXCJ2pXpnprgBTS2vMfkzJykkMS
m6egxwvgi96QV2K2bFhEw0xtPkZpq2Jnt4hlqD+9f+k3ItXltVdhCyHZfC/cwPm19QmTsnrs7SOD
KHuuo1rNBA7paUYjzBCTAInXHKejlHthQOCEVl+UUxaVBBv3fdiRl4Qvl5HHMD8GN/lKg8fW1U+J
7+wyK82tzeQMxbEa9dl/MZnaRYSXuJoeSqOstOMQ19030x+bF21g+IrXVzCIkxZnetmEsakqFM6i
sD7O2VD1YTrOM0lXQW09DsQgaftyzFVyAoEU937K4GfLUDgZImsi+2vrocdyv1b9qAhCLnE7YMBd
N/uhmLpkByOxnT+ZQK2fh4nR+mZgePdL8xbdOzW9nRpR3jf+Lz/DHOS+qsT0u4oV2wRs8N4NMfOy
qn2DO/G8dz2tPZaNw9x+qEx73xNE1x2YqJTmxouJFljj8hBenlrX62ljepS4O7d0VHDUVvf/vew8
465og4a0ptGe1I3e4qr8og+BsMaRip0AEHD99/8CfiqsfSxzXNITwFcrN0gCxoON9Z+7h0u4HAZ8
ZG4U/OuPk0tyQYzvOP1er+e6EhiDUYFOXZPZ4+9gkuZ3uJf+tEe/nrQIjbDqioYuJtEnDGjJIgBU
ZrlsxbkjadJq5gIp/KIllEj8kvuiyAy1X5LGmTd23pgusHyQfVZaK7MHJ/Eb7zB2triVZvAm57/4
ONi7V1ufFcO6YgNXunKgA2npyRTtkN/JIa9bg/MnxLYQI7P8LjVlnN0H3dgEeejnTWpWkRDeTMSD
N9C5TkV8gpE1mNvGH5oc8014Tl/wMw8enXxaSX+2WRIdJ80yKR4goqnXrgVy2orAxrXIosrfQ+so
PhK6ZdR7PhnEGovjiqXYzD2BUeGs5cxsiSiKTaL9ert0wthQnk/wmRnkUE7erxeXQOZqFmEiqsIR
Bw80Suf5ahoxR+mSIQiOnqzknxaGzt4lD+zrYtjxk67xtsLJkoRWzmkd3Nh83jTT568DWywQbTZD
pg9k7p1fPPAUQWSV6x9lFcdsxEMunT7C5KP+6aVNnnziPFt6TCQC40fiDU72qecY4f50fEk0ZAYK
O0WuZho/gH+GQYQ4iqlHSybeZNwbeaHyT5wLcaEOSx8j/TliCql95iNdwGqduEoe4i7Vsw2DaB81
9yImucvsrgg+J0YaPPrxYvWsaoqcIBMGfFNj2NM8QDppsEKdRfdzNuaGod/7r+TtmV88FjQhfG5Q
rmjFLx/Lgveq6ba6c5xHki043jAZDR4Mpxu3c7V0/c7yumnvVDkZNqmjVV9tjVrZhHBLuqUFfu7z
4E8nUje719M0y8IadxDtWyA6hkR5RYAZnoSOm5VRko22HdneFLsfZ+F3g7ZtICDQgdQmKt7QqEo2
W8fP7W5vizXeNZZz4H53KhLFPhrd7Dcf/IJk043X5z1v0PEVw/o5z+w7YWl19xEiaW09FRC/ptOA
NRuZGem8tJE0MuVsoeQ0mQyr1jQ25ugv9V7Uq4kYQ3MeK/flPYuKs+ND4BX5S117XTyGs6swG/P7
tou/NLmer0aSqpN4ePiFnX91Y4vDbs+Xo30aOns5WkNNPGDILhEciKvlZkljI4svxGZe/JNlhc9g
s8205PP77/GNeX/5Hjm0kMbN10WSxwXok5U6rOZxNI5l22cVllDC/0GTmpDu2mPk+8vAbjMNByNe
tnDDVLZVCEPkdvL4ADYjeWSJCEWsevODElNhPAqPVKjnXAzWpwQu7jqJqpiafW9w1PI+JmnBVuvo
srPY1Zd0+tr2pZf+6lKsWev1xBZsg663gygYcnZ/H0vVj0FXGRlzrbzatSmt5w1q0V+qC/eELNzF
JYto1Iu9Cl6TX/pVoI6uFvv9PZ6d45Ol2db4gW/O1I+2mCDUBNOY9R/yQV+yW6rR604Mth+QFyjg
Si68TM2RjGqRk0/GcXT1PvlQDHryQdjjMEVGGevpVpHuVh3hVC1i9/7bXzv585dPA7YiUKu5P5PP
i04/LRtIqWOTnxhXy2K7DFr9PJslslXdab0blfRqdPY2X/A4lcIgY71dulgOji4s/BL8o5FUk+AA
5CdWcojxssERyJJ183XsIENH0pJtEQEkaw6FUNOMXaUPpt9vylH18tipfN77qPzsUF+SfHqu27o0
71iusiIWEjfx5MZjun5BrIqVZrqqAzhMrivoX92MbhR+nmaTdiznzDf2TDT1KvSW1q9eGgcGd+86
02djXCWc//n94A7Ho2J8x5+tyz6ZJItZG/Ls5Ke47r0u+HeZn/QxgaMX0gM7063cs+tvAfoFgCRd
lM5Ry7ioBsk8jV2aZ/lpyIMGuwQdRuJmooWOn+im/ezR12OjDfuhT3+OqIj6G9Pj9Vu7WJDrFGPN
ugMURFVy/qQ5YXn57PTBsSOE+36OF5dezSv05xHrog9mGS/Tjd7iIumG064La52i7qwDTqYBFz/Z
9gOimXTCTydpeADMBGRNz9lUYT+n6Y3ovpbJkPVRMYsMdhCjqSEixDT1n4xEVd/cxEhi6GoTxLqP
1aRgeJi6qtxbuOVf2lsHEiUKWkBTVCKXPv26Jr02cEVy6oKY3jFU2lQsv+C8jg+aAgQJRZUtEOZq
ywuLMm0fV+nXSsMaYuMxrduhTnbwdrTh5A6AaqFrVqn2ENSlm0VCNX5/0GbL+anFhkas+Mg7qHeJ
V03JDXTh+lvCy5GqgqibqsOM8/wN12PXLr1WpKdmNoz7HEdXKL16lmqHLC0NEto1WL/lmuddt7cG
q29eLefLC3AGf/A1vwV9z6VEqrIcslXn3DvKUrZPiOenr45f9zQRnVubIvRamVBCloFcTrsf4hiT
S1PaGX82GmJniN85TbnC+0JBbhPs4Bim/1jsshKfckgRy2c41aPa9loWNN+6TlkHxy2mJIZ8ka7H
+SEBYt8GPrBNNC9VXWwa6FD9tpc4l586oxrrX6LT2kw8psSa92KbalNeJ6Ei91ELIjm5tXeaLTSr
rxPc5zsmRq296yumaCGFm9+wIB3sQ9gJ9Q8+1ZHTjBMQEZ0Us/ZdWnoylzubzF1A6Pdr1RVKw7cD
nE+bvtp0+JdF0su9ticxGazDXXQZFb4JFV+YWvUlSRjIR92QAgvvMGrDXSprvPpH3hi2Nt7A4P6y
vpxV1eshGkPEdWlRWkA6WzGB5ORTMasN2QOcDvx0QSLNyEPul971N3h8QQV7//f/5cKrJoWhwTpW
YHWdL2ym5RxHEsjvSK/GgjYeCreYyPXVAk1oIYhffmJ2e+ts9JfzCQEPnE/Qu8OPvhK0emlFJzvF
y9FHc+R5ETxAV+wUvIcybEp/+qPPbR6HRMQawX1s+8sHMdT1gFmttLXQHW2IVTLL/WOeK3870el5
K6xnxDvclLIsWvSggvqnM5//gjsas4C+r1T/gebV8A8xcIQ6poHK3eOkCKr6USqoxw+aB/z9snR2
8WOaybkmrksmbuTEsOrkdvQhtbqb3i7ietoATt+ivrxtVOdf+srOoallH2PIbF5s2YNZaZ5V68HR
4cM17gjP8sTGGopavXR1U3/mi6VNqPIkeOVs0HyD8Dj5M2ZZ+dJ7QLZOWu/rOtd+Y6wPa+X9pfKX
u6MEWZgrYc65TuMugcRJaE4a++VpLsclxgE1b2V6ZxsZ54xgKXxvnxhN/0GmGH9/MtuZ7OAQ0UCG
0/hsjOlrUIHhbsC4M/vHpLCUvBVUdL2YwX9pd/TVpWUVQ54v5mF1Z52tqj1NjszvdT+Pu40QYCzJ
HfnUudpj1oI5hS3HvBY3+sTrHmA9UiIkWSNQkbFe7BBSDUsxwWWFj977/6BHkTDYRXYQBThlaLht
Zt9os64Rb2T3QLo04f5Knr4cCppe3pp5bFYnZ3Zz+vAyztxDEEt/L7L62SDA8Z+C8UkIgUi9ukJi
ztHJoHnWGR62NwrYFYNpfeRgeTTKRB1eo8xFMvstprfDKV8mTWWRObX6tAFu87HoV85s2E8Oo43H
EX6MFsFVdcrncekm9DVZpbRFg/Ax+yn0bb3P/I9dIyfbDRc/HrRPfanZ8TNVSEvv+qVc2sPKA0uf
CJrv3Ftts3v1JinCcNfhEjHmXbvY81VUQmiuLDwhT0ntF/n33LLS+sVNJx++aR6Y97ansgbaIvUS
WgWTys3Ulpn8jN9TsctcDeo+W5fRFREhe3ENmQsAKKKmet9iw6vqj2Ta1C96pij0ZbnE3+NiIoG7
a9jgNk1b+Z8yj9MNxtiKcp9bduztcfctc2JIceSxSwZQti3vnabIrEhL49kibjz3DW3YDIjAqkM8
xpW/W6TpJN9dlFXThthf3dkWjdEwMI5TjreL2aPZIfd0rB4Sp7QInm8C+3ssc0O7H2bT7V+0csYv
vqjdITRTQYAzRBIzOwyOyATCNSipdyPrsgsNaQ9D2OpJFmyJfZHmnQupIT6ks8HQ0ClNWju4DR7O
TEOwLD9IXXRA3bAbaRP8kYUw3ah0C78qQkjLpfbFhR8KCTG1BHyp96vYVY3ATHE9xtE5444Hb+T8
7WLL5zpoSpKT5tbG+DN1Jj/CyVEiQZOjtglGEucT4hOsW9XzqtPgwpR2Bgce8DJF4vzCQ9oyD/Hd
5KSWVHpRbwXzaeChDDBUSLr9Dis76++zzmi9g4Cl10SKgvLTkbX7jbTCAtGWPheB+qZnuo4XAMMB
BqShzJp6vCtcuM33iW1gUhEOEN9+pmwkt0TR1wNjD6MwBmzwFMkwu2rnzblYrMqs81OgAYPsjVx5
G2Kg7AfPEvGJuQ0UTR9ZC2BWKct9BZSSRnZuWKFXFB7seFiVN3CQ6yrIPa1SXZ2pKXTNS+V0wglv
EGVVnVj5xMiTQ2AT92A0wjv1SZJpESoNdmuUBNauTzrxs/bi4Bs8fzT5mtXI8fP7C+y6fNDHEbhE
w7SeRS/5Ccng0csQzHCilSDxuhtVtRm6QUj4j1Uajn18Y8D3xrc56xo8eIigihyBoYFAxTpfWSVt
Q1kQeH7SCr9NoQx1iJeg/+vFFjjOtiIgzKygr7JLkU6RGiWPYeOXsNrssEq0bnoyMsetj7TcCcwI
mMIB7C0b4ELieJ0sVXrjY7g6sCOFfovMBpcAIL8MVoJ1wMxulM7Jm+36fiwa76NfDkqEptuMH/HZ
mIsQBz3tsZ5S78bjuj5OoYLFNW5lGkBhYr86f1wYHUHlWwLrxKLx6+JO643282DrDdIagjvQKwye
lTrM91qVVebWyfrcicNZCbQtXm5MfgjPxBlD9ltdD1NEAT/TwVfNh7aUhXi29bxX+8ZUpREyL6zN
SMCRepbdNAM4QyC00sjXgnEptkZfZOqjrmu2/6swRPHHLuoMyZeZTcQ/V5ZKI5OZ+mvWKm8Olcoc
bxvb3phv0BwNwbHWZ2JOd3LqyaoK7YSpY9TYZufkG2qNZmyUji3uN3NsxEnmaZfIsEQKaY1RAu/7
ebaM0r8BsV/hZVQHKgP+6c7qG38V/8sUEGi20+v7WUyNE7akhiPBWTx976h6fPGzDI2ds4qsOHod
lTNWOxl7zUFvka5RtMkNtoVxbxup/5LXEvqli6owRFR66xByuRUAUfHHegChX6OhvajIKVyxfLIq
cd8tODf5ZZn9bgC7D6rTtG1rYjVcFtqN6vCXa0JSxC0YzHa9/sU1gRAaGfeavC+7ST9kcztFsW7W
EZlZ8mDQmISZ5U03lvzae/67QFAb3vjRBv0ZaPGlGXWbt3B//W481PZSvTpe7BVhyvAAMzMdRP/G
CrgsgG9XoxZhCwUqfGXv5w2BxkRPHw8tKm1wsDrTUc70XrtRxpyyQIPJusUcunqsa5A6CAn8BlYd
4oHzbzoxJ9l1SEgOYxk4X4hPIhKq9ZOifrDnfED7ponytRrotm6cn//2aNkNOarBOMEL1jy/MElR
AcZXxnhohl5sPOk0y84v+qwPYVR4t9CKq0cLGMtoFc8Ab50VXzLOBcFGWc25966ycUydCzffBrQB
O4yAfoqWVv/9rewNdjhbOFwvwH6W/XV1Ybgy3q4COQb14h4E9LkS8VWnknGM7Dqr8qcuN2wZeePi
Lo9uptp7UWiteypRMLRPXSU4c3eLkXxHOmFmG1FpGpL/wYI8kgfU9o3p5s433yj1Hx0VjXQWZYNW
ubLJX2vcWostG14QHDK/Np+lSrH0LWpzbk61CFx5CLKySj8FBCU46a4eYtWZWxacHf/K0CwaP1LG
whQPCHfDIqNOH4fylwCCUlXYJc7UbKrc6dJNyXy6hL+ZxUPUjdX4y4w7MzvqGqlJO3QgXvKl4Mg7
3mH51W46hJPJHXrUqYsIV8E/uqbKmidJL7zFSRVOuuisyY2Qvk5NB/nBMjgE4Upm39cqqcfVCW0S
r14eFLeMpf+yNoAHCUZbyXOY3F5sa5phcxzKy/RONYmxvJppboRNUel/5CyW8aFU+GXdWB6XZYWx
Npgu7lBA0XD3L2DvIJvo9ZwyuyuEUT54o2/gnU1M1neypLNbaVuXLQMqi/+NMXCtQeX2NhH81zSj
apoBDEHB9kGrb4ErAB3Ck503fozDgZaIdlv3vs7ZSyNz5T//UMhGeHnSv8IHu/RidTKJR2o+Onzk
cwwLg0z1xGitD/ZiTr/ev9Q6G7n44tYMex/yJP2JecmtJk5v4bwm3AMnCRl2ZpOjS0De+F/TGXic
mG5RMt9aRwwuz+uWEWCIDOXEPyRJq9lfJn2Szn0lbH28VSGvSjPMUoJNsHCBuUwpuaiQWWbCcke7
cxgJEHxkFitf9MQ3sNio2wUHi5LZWSCn8sZM5qIwQ7yDz4gX6soTBpO5NJUnCWeGB+5ifOCqhpmk
GpdXTXUDA9wgE91/WyHr1RgPAn44EIeQY1xs68Q91BCevdXu2FjqLRiFvkSK4OB7qyrzf/7TGuFi
Br7HbKw41UAlfjul/etTKJQ7OW2x2Ew+F4EiGscHzFY06+v7l7l+ghBiGdow1SKTB7vY8yXSBs7s
xfTu26xqFvlhMno3/SJHrHoOyvbj+OP7l7tsHFfninUxMtTnCE57foHeKX1Kx9jJ3WfOLI6RR80S
9AXCN2avAIjwueVeasmU3FXGNHWEpZhqnDiwx+VPbTXy2uJfkRZhLOHLTtvKXvoF+K9OFqxh7BbX
e5cl38I9mrTGNPY37n4tdv/6cLn7dYNkIMcUkCiDy3w4NaHM9+zFfe4Dt3qCNxvkSKTtoAqRgH5Y
Grf6ro1LEi6wXdxDWzflS9W28mtrm3l/A4u8+OTWe+EWON2sDRHu0db5mxuV7oAW2+lLnXi9ESY2
GHZazsZ3KVLvYzrP3hYxS3nD4+piA+Kqq1M1f/DF4flw6fhQ5wPyBzlNz76s49/xmFavseYvy0/I
Kn2zKSdbqhthUZeH//9dk3kcBqx8CFAzz39pXeEZhvGA/qx4N8FdO6eqPrZ2U/tVWMflyvmwqsLd
x31SEdQYzG7ZftPQLywbFchEbPEcILjrRjW4gHrWu8IVb40NxsWMbv+iG20XOy7nqZ+f9WLZDh4H
7YjFcSfN3HZIguPIG882lQhtf20dUuzdxI2t+RKrpx4Rxo7aAAoGtRfa4vmDKaDUDYWKjee6M5Is
NNspc/eiBWf9aslYf4IeK+ttJiYxRX2q+vRTjM1VdV9jtKyDa5KqaIRY5joVoU6Uo1vOPG8O///6
XrhBCgWidXxxaGe50fMbFI3gFKIPLmZKnbEQrDpiip/gNQOBN5SpXmknW6hpvsNBIEjhS42LB9NU
cOB81n0ZTDuBxRF2GljE2RD3a6usP5q1lfRHiFT13dKgJfhHwNu0s7DTMDXAllBW/To9kXEoxjE3
AKbrmOD2yLDF8LGaq3TAoEi1mU9f2MIl38B6NQ5GpRy5mw0VVI8xA95ipwVJXoRj60/q2e+Ei85T
G0jchOaWym1eJo5238SZI6JxXOQrA6bM2pbTEI/kcFeKE8lI5bWf28JMsNYptVy6T3U/k6heqw5Z
r5vG7Xgw54wA4aXQtRfuqvy6TgJ86MAJ/DKnlBlYrl6o6n7s5gc8iO3qKW7qlXb/32rb+q6Mtfvh
rBzQyV6KsFqtwfLPHgwwDDmd6iCukFIqBUKSt0YV1XYOgbcoi0zuEmr4xpxlh2FQupqFEMPx+v7t
XHSC3A3zWvwkaHTh+dOXna+coZHQ0hu7exmW+FH2c3oIENVHsuzRcNZx8Y9v1/HBmGCj/z8ujOR6
ne/whV+ehjRptyYphOJlDuz0gAsIdJoav0D+cfWU+0r7SvAQ/1CQ7HJ4/9KXOpX1R1Nc0X/htQep
89J7OG0h8eizSl9a6aXBpu8YRSCNx/wzwje8iNwhLq3XbDI8Rp9t9iKhXX8pg7y6UViuH/5Ku+VY
/4afM3g6f/iaqc8ib7TxZfRY6XZsmCHsdHWCRCL2ut1lP3LdTaMS4vrn9x/BxabGE0DgiYBhLa6w
mS6nXWVr4hlTNdqzb8RzviudKVWnLBe5vbGxitygzp0MJiRNcLOYvv2q82IFnrvqONC7MqH3L7YZ
PcNuUAR9+SJXDwp0+FZXrpospRsEmLurmWMD96MKl2AmeSsN7Hr5OM8OIrJBBVaebjJtzuVJapPp
HiAMyvjZpNzN/8w4tKn8jyKCQX5QuG5h0pJXMt0PiRk00RzImHlrO6YddIDCVKHbzjPs5UUY5rMo
anFsZNIwSOr5CrfDhANF5eemiipdn8lxwLuIU3dmJO3G9EiSJ6I7tYsdQvRm2qEW1fI8jLti7F9p
zJon11LL95gKGD87Tde5+3k2+nqLkewS7LoV2dz3HkTeCLbCsIJIo+79Wga8maMESmIMD9EpKQ7A
3fy/iBrcJ/hy1anOGa7sVRVAQm5MzRx5VDyw4V4MIEObFh34uPHAhTA07k0X0yMcObqP+PPm/VMd
+0N1lLOTW9GKuGMU0zhTbNRRimQAo5u5moudJ5BNYH3tNaGXxuJLgV8T0ro+X+Zvjls531eVor91
5dg/4SZWu/sRvlSOg4tIcUqXE8lPg6nLg1/VmvwsbSUOBbwqLOJcS2gnKWnxQr8Fitgybi2wYJAQ
qIQZBUZv57+FxDCGqEZkNfU+UZ3dfffhS7tPqxX78oSPq8ZEnxDhPo1U4KH8oCOyIro4a+kOnaz1
DzkVOO8Y3C3CBjAZ2d4WT/FJz01rDd+Ea0gUNrZbIt1EiPFHqsp/qmGXfzYbtCghgVZTvUnqpg02
ZoWfkz6VZrlZSui5WK1xSEJSgsFKFKQpdkyY4fv3aZfFau9Iv/negJuZofSX/AtiuTLYKG11KHNL
q+4ic0lMofauxFf0a2PBg963S9uqCPcZ7AIZD/YBftwQBCBmSUnGoAOtubxT1lzqd75RTz+7skqK
DfyCplUUzcn/1COns04jMxwP0/xU6xCMDZNXHWA0mHlEQZiOjEw9++Og0KmEukKOTGhXFbjqkYVQ
Vj96kzbnIZ7NRt5pDDCc0NG0vN17IzIZ3BRlUR3RTg7Oq2MnyXRaOt3pw2lOzV/Logo+LtmSzSPN
yncK6LpZl4ZxOlXldmYgu688aRuvGkZhS7Jzs7S/w8utBnJbmxo6KigNn2at9ZlWGu7/UXZeO3Jj
VxT9IgLM4ZWVq3O11AovhKbVYg6Xl5fp670ov6irhC7Ihg1jZiwWw03n7L12gyhCRk69zXxgVeV9
WZdDo22cBGP6as5y+dRT4ioezVlN5JLnpXatF3Q5ScLsBgfEJpw+/IUoF3wpgCs37U7wvMw1bD9/
kzWJfjvpdfK5VnSsG5RQ/7ogL5JLpmSCORZjuH22lcN3D5gKLP0pL2BIlGWRfvIzv34NPIn/vmY8
GzfzgveruqC9hli8XJCwzdD3Y+J1dDysZ3vtkpIPrUjLeeJjng06Lv6orDJ0GaA0mFPX3iXRVPb3
yELA1K9lmqfJvy/OuF5whaEa4EFcqLdcWc6Zi//kVI06W6MWg8qDpIZ7sEsRPVu9bu8da0r3bjd7
T2MAlFvrUu3KCfTs+MX6yKAMWKDQc9EmOU+QHbN2LAKjLk+FUxp5vMq7dIpxnKCq2MQQOvUDol/X
u7If+NtVl3YaAZSLxeV8G1+U2NJtFBknFE3JU03u/BtGNSSd4FxJQ0Y8/u+bUXdxqi7MYRaTC3Vx
30DDF1ZVn6QXV9Veq8Z83ECys8NW1LW3pkro+/e4Fl6qWMt2IHMkvE92c3ctiPLHjzcll18fosFF
7mLz8VGUWcbjH6WYJoHk2OCPOw1tXXyXXSNuS/yHqwFS0E0Om2Jcldgiw2HU1JVR95ehzp4E+xhl
Bfo6F/shj1W6GEV9spTM7ntl6etxcNSPEct8OBUOZ9usy04f3+/l63bYAPHoqXIZiGPONkKFIYjb
nprshOI6fmzSjFVQG2qEG2PabKFg0Nf7+Iq/7+Ns72XRIjbQKDK9XAzwwW3ZLcjafsrTGXJnpdUW
1QzXT/p9zMpq7OTkFNsZw561xZRSaczfURJ0X5gNNJLXfLGsx11ci6OyCyu7p0bBohxF5vzML4cL
zORSzkmo1ZMV/Jw81Kx5mE+EGq+MqJwsGaq0ZS+3/vjGLj4dgpNgPjFJ27w/TKXvPx3o2TWIpj57
Lr2smNeBdMReg+a4Mxo6g16Q1liuKRFBRMScc+WpnlUo+FiXmh6zFjsK0CXW8p7/+G7zDMFLiUjw
2XaSYSs1nU+GnRLRIYVYVVhi9kScWg+WVdtHLc2M54/v/VxIslx/KZXx38jCkYWcXZ9upwGItdVP
jJYBEVNWBJjFAV690VFLn6hb2TSPdE/uMjTOn1STFEXoMzF8hp1UAkUpnZePf9LFcGLuoky9VCPw
7VHzfP9ECkhCQisIScnytDhZEJn3yIXnCGKt7exJQIxu+7m9li91MZ4I7WXoUhUnjZQ6+fKR/PEe
UCGICH+/fRIRNp6biXb0bSRKOLm1CPL9AIPz9eP7PKvq8uRpVS6PF6rKEhi8/P0/rpho7AnUGE8n
NWrlJym0+uSlRrZLCnbXH1/q8pHS3oIqjCuUhRkqxPtLxXECH3UI4ucmadov9WB+G1Lfvak43peh
ihQdPq3J/vWQzi6W7A0OqYiKMSedvccWdAkAPxGdUmnFN5zZkHcZomabFzn3LlLjG1Gx7cPfNfVX
CqCXj5YrI36EWUNBjK/7/f3ONCfHvFDJc01tZg9FHsyn0bfxQ9SC37+yDgI14I97NzGadPrQf+I7
YRTx7b6/HGo9mzNU6p3Yfoj2CSbUINhtzXk5ECBR2vJN98giwn/j6wlQZYO42ZEteBYisiFsPlwW
2QRXTGeApDYb7acvRJ5uZZqWj4MflNHWAnGFNl/LUtilVJmSo6C5bRUhzekOGQw50BIIUYLOFqBB
n5I2CXH6MAyITx/ZjRvq1Uixqtzni1eUU1ZuG+NDt0B9wk4jv2OvBlmltGQ88dKUaflZ0MEsAPyl
OH3nqI/nTax08WowIeA6cLM2Xk2ZtHok4FV+L1sFs5uNtQ4nLanaN1/aNHgnJZvuzumk9i1z7F7d
w3aUL0gYta8+Bv7XYjasbANUfn50nTKyV3GfON2tbinnZOMDfYWFyuGTAF3k9/0UuCv45QjTU9PE
JFlMcXI3WGZK1BP55tmxK7P6pCJDYWyo5Oys0f6oVROAnTjGNJ+qUHXlrK/QDw/lRnfHOd5706Sv
tEX8/iJGQwt2mCebX0Pm54yKggSOXeHrQ/JccXLX3lqzF/UjmrVszbayHrdOkNX6TUSZ5RY5T6GF
FHa7X/wHKi+bzOE1cPvB2tidSquQok3/WRvokH+p26Y6tpJ14Qh/3vI35L2iJpoSQ32zWNPrDXB6
oo4o4MkekivY2rABJsvGmb/u4iRtHQioZo43934q4hkmjE6f69HntDRufb2e2lub2kX62ZFZKdYR
p71xJY3YKvbjyF4tTBKgEyvHrp19W1elsaLiWNehqlVm75y0LNWdmKidrFzyYfsXzxF5dCQIszf7
zWxG6YyutvGD5ntpghkLHRFXLwo2f76e4l7t+slPgCCQ7m6Hllm0ULPYiiYh+9PJChMz4IBKaug8
rtO69r9SvA/cV9EC/1wTnNZ9FvHSbO3MzMtQ4btVvZ46Y7JvSx9D7QHEcPpDxZbmbmu0hRzle0sh
JuibIXuNWaa+xJYS38sC0Xmo6U21hS8XOPdZGvt3iFK8aiMi5E5fKX/XzZrS3YRu32yA73t8/0mY
wotPAeMr5yeTfyeflDOM90pD77wGoErTQDG5qbB0O7piaW0ZXxEGd/pj3s0u2BYvdd2TH1H0B6NX
UnFq+0DfcxhkFqEmkA9ChVmXCNw+eSrSB0gA47gNuiT2Ptf9aAdofT07GUJ+6qQjxyhpIa2cRKtI
cIasAmpCwnzbNykfG+MmL0foEZJfBPbKcu6ypO2+ttWgXhee38/C4ONeobe3x1vZB/J7RbxneltF
fVYfxqlqiLSaXDe002z0DrksnfKgj5HWsxur0q+Owub0M2p96CSiUMiETZWZr8KmD7/PG7QpIZaI
ulgPCOTStZHQFzwAmC0cihsECj8BGqa9nFvt0L1GcurzY9+JeH6mmV8Y+0pM5HHSz9LyncjH0kGf
0gCJ5nsE7eyzWuyJ7hxpL9ZtTv5X0uekM6Zps9KB//Zrg535yNzgxcla7/3IPmiJyuKj50WVzRM0
yaX3s9KMqOAVqbHuohap7Dx6U7bOaidNt2xXsYePdtF8pYOOj0I5EXEZIahjayYu1LamjZaZKFwW
B8/nzoqUuusjymmr0vCrFlwkTliUf6b7MkQCvn1kt+2d4qkqZy0moMY3VpMY8xY9Pvp/WzPwI4+O
02wyfE/FKreJV1mB783cU+AqwcQcZBAvVqPISdM06hzyT0WKwYY/wBQ7l3iPt5wm/tucNdVnyzCk
2vcBL+g+6hApQofWkSLqaa1RjPcc+aPp0abdQ/X2evZSbWGugINYyXHqdA1uStIVo7eGbV+bOw02
vv+UNGP7qx6CDPtRUWtvGhlEPXzmwBEbYUXetVi/c+sCWyLf84C+sgGkd89p9v1C6jVNBwasF89+
nCTjQQ6Vf0gEyUl46mikFaHTSPdXnAfpA8UuTSNdgdFoVHpL+0lBNtyQV5Q7qwIRLdUeYZdvhte2
1IGHqMF3SeC0vsvSdrjFOVAG/7zLwmC5bB/Z7CB1OIcPxqBSiJNP2ucSA2PDeqWCzVgYfqi5eq9t
bJwL67SIUTl9vLu7PEL8VoFjj6Znf9kUClpd48F1zbNFYAJLe9DW5a5TPnzgGfU+M26HE2CV9tPw
dciVwA8z4xK58isuN9Bsnc0FD0h8AR2Cs3eHBi0vBmwNzzOo6/9w6yUw3RL09SqptRXEeP3w8W1f
bmoRAXHap3KxkFPPgWG2hbESL6B1Qg0Q38rEyZo14srqcXQmeerhLZLbUqvhn++TywIFQ5BHseUC
TTO3sjRlPFinIQnYus1JsmVJ8e/zYi7vXbd+/ve75CxESdgnOuXi0A25c6osU1onEI/y+zhlAGey
WOEAKSn5KocUeiH04l+rKfTwXdzMFNLwUYGkfT8Q6wYYG6iX4tlRHEfCOBDkodVl/4AjqCMXaGq0
sKO7RiSC9K8FEV5+zwBB4OFhcVvskOfyk7TUKypnvX9SQwMgHkAn9FkTM3JrOYlcq9xO93KmuIi5
YI6+DENkXqtt/eUnwHNAKcWhcAkKOzubIRlosbLn1XM35lo4DTnp0YOxeKNjETS0yOcqjPXB+1oF
WtCTjeT0V3zOl8OJqRBPFtpSrMb2+emJSq7e58KTzxxzrB1NxaELXWnYR7Tl1Uma7VWo1vkhBvct
ZVteOpZ1ykpnr1zoMtMg1ZrPhrLTOzEQvjCktnOksyOOgK/7K1WXy0YqhUP0EA5FnaVkel6w9GoS
64mWiJ6dGvcYHSS3Y6EKEI6ESgNgsx3q1P0M3cL7ZLsKiq9pDfUDum37WibcZRFk+SncN5MI4xr7
3PvP3XOazhJZHz3blRoI/rOre98XDUFLFYRxo6jSrWlU2nqI9ehbYUbFKjVa63syKePU+DNJWR8P
+r/8IHScrCUshouUxzs7UU5o0H2f+e2TQfjTrU4r5Bt66oToJ6T7CfGfMl0LlEyUx8x5OsaxwYEk
DxgNjtno/3X44HYf/6SLEYGLxjEMtNXLu7qwnOZREIjWSAo6MHo7htLT/B+dLIbvdjI7t0wWXydH
WnvQFvoBQ6xzTfl5Ph7QnIIBpfW+XJ5ogLNXFExm5BSqaJ80kTbJEVp3Wzx6TQV4AIT9TO2wcQg7
+Pimz5cYLsqowHhvoWoH3XT2Gqp4kVcXvv+Ykx32s+s4Ne8kf9XcmZBWho07lq3aWkMp2ivT/nlN
kvkPVAiaMaKlF0H92QSkqxbJmkYhHxlL8F/Ule5dU2MQ32RmMAQbZ4Z1VLi+Zq+kK6fkytJ6ruZy
FqEm2gYQC/yPRdzxfkCg2GuxGDvxU12J8cdoaqSMVHPZrCxZ5N8wQ3e7AK7iU1DrULOIMPvcqH4O
fTbg12pXF/MEv4XiOl2NxbW3lLrf/xZNRLZE61A8GVCdjj45wBtOUdk+Ii/zxjLi1g1VEMQRSWuy
3EX+nL/07RxZ+4+/hb/8DiYkzqAoS3ksF7jbLDUsNVAsfpp6vTq001Te2+3ocQ5EovSKu9j44dmj
fLZQor9RoIyJUnE+f/wjLj8Ll7oWph7mTIpz53q2ICfACL6I86R6Wpwrt1JZDfLZ1j+3emdP68TG
5wRTKq3g/ZmeMjcfX/9yQLAY4ozHYwHpGFHv+3ehCG3PsBSNT51llU+5MZbb2VPByoyAFBbWoB14
RNf21cu3/md5ja30wmOw0KlhZdLP6/OR5lh9U8bqSXazCqCUVUETDoWjHajsZFfmuYt5hsvwbNn8
IHBhCCzz4B9V2RTVQAsvyniCrYlJALs3tYpSRr/SUY+2sWVfs2mdT6zLfSExB8BAB21xw72/oCxH
OWSkjjzZ8xzsx36u7txkTKd7ZBf9ge84f6GT7Wyo4XqMsLlI/Csv9W+3zKzORgfXP37aswFm1xMe
TV3oTzOJntGWmlc/3ccqNrYRBDTjUNDCK64YoS4+ZO4aZT1Pj2gykyPf+7tO0ZeUMp/0JydGjb5y
uhmATA6pbaX72JNvqSKVX6kIRuXKrqPk58ef8V+e+bKWMKVTbGFjfXbHbicYM1VrPbGm1V1IkkD7
pQFptM078hP3rF7ZrkqoUgFC9lYR/P7Dxz/g4pO2FukcXTQMyLROg+Xx/PGV0Wxo9EkzzaeZ/k+3
tlOk/4fcIJC2DaI4vXIwPYeWL7s5zmRMXCa3TWP67H5lUpGqqQfBU4VtnlAtgS12xmZuD7dIEbp6
p2ROkFkZJZ1F0IOLLLN2AL78h5jEgoYa9721VxU6M4zlab5VQV8UVtjbCeKllbAbCV9MTnrjEYCO
C4heWYa9LHM4JTXYUfAeSjhk5URQXzi7KFqLFUdV1Li9TCiJp02DVUeOfuqsR2fZ9HeB3T2kPZax
K62BCz3u8izYUxt86Uuv7zwrW/ZpV9NNcp+KaaTk1NdPGPux33YRkaO1itjOJ2nh3ai0qTdy7Iad
3bjVD5Aj01dy8fod2lH92o9aXsC7KQ7696LcWL5Gawlsff89ANSEGEIg35NRUezewelrg1ulmaUy
VoVfaTseeEOVsTdEsGk66CS7mFksPWVGU10LsrqY5Pkx2EPQA3MgAMJ6NiOhfUvaeaznJ9OskoLo
tyRaw0iAQ+kZjbMhwWUIszyyrhwI/nZZQlwCigjsefzzPQfodw88WW08eXWqOwfNbV206nVC1VqI
ptduJbKorRRdd6VR9ZfByHq2GMVZ0ThxLn//j8E4tsRToOvTnxCj5b/c1p/XSQsGE/FQoIsrd3ke
UbGMxcXDR28KZRBGlbM9JYtdBXmh158iPCPfYjRCaqU4l1UU+opkjVJgzm6Q7w/rRDWeucEqTMPC
qLL2YKAxvvVbb+of0153v/Zmbpmh0BbK2Ri3+rp1u2zaDA3diGeFQBtebdKm3pqYRrFPMcX1GNGa
KljbQ1pgHmn7RftuTF0aEkIeYIr/eJo7W1kQZAAyYnVj50bFhG/q/ZMFhZFQ4GRZ80pkBVtv4uls
A1P0j4Wk6o5WtmvrK/u0s7f5+5p083mOzO8eb+j9NQHPlXBtI41jgZ91d5MuoGfZkELvp1J9//j+
Lq+FP4wJnPWLesmF/8cTjigo/AeHAVbK6zCW0UYBvGbH4E36479ei9IeD5JpGiMDx5H391XGhebH
3pAcfaw5ddiP5ENacHTbdYf6/VpN8fLNUcFES+T9XiQtb/n7f4yJBZTnIhqNDk0R2PsimOSjnk1i
zQbMX5tmKa+Mwb9cD78WuCX2HzzS8wWRJEW9zOzEPbDq9CFxR8m+12uYJJ0gkTijE/qP9cpFLMQV
KaygoTGRfZzdoUFfdpzV7Bwq4bykvjAe9daQR4yFwwpZcH9lX7m8nj9m+P9fjudJ/x1SoH6us8g7
3FPcpINFU0NjMrt2qDl6vbFUboSRrk37tOzmdayCYhcFVrn9+Os5P9H9vj7HSB4vikQbmd77F1q6
cLm0rvAPNCeSbwnBtTcxIrlvemmX3zBidXunDsycxKTKvy1JJd1F9PaP5WzrV37K2dbv/7+EuY8F
jxLbBRDZsUqRjpQ8DxU03jXZONMr0ARv24K+e8iMjnjHBoDsnq5H/vbxU7gcr/gsAWNzog7wI55z
s2bmf5k6hXvQ8P0eO+q7m5Qc5mevFtfso3/7oCmj8ZHpuOGRyZ097yBCIz5wqaaym+2g0not/Ipe
wKCGnTsR4vrxrZ2tnr+fauAHPFcqNCzfy63/MWBBbGHCmQw+Z3qkVjiITN741HFXhtSJMJqiLF/x
VK9lqVzeJtbOxWbJ5MRi9nu39cdlVdXCtcBDdfDIQ/7aGy2Cz1mhyLekvgKNaFxZPi9vE9f97yol
MgtKn2erZzCntktmKsEwhU3Db0jNNRYQVLZRFTmhiOLiUVOm7K/soC8/HC7LxoSSNHdKhO77pxtX
kb7MujbTYZ/ujFg4B1/S16YU5D7964sEnba4PBHwohw+94tlKo1k35X2YRKt/ktiufwSZZQs6f67
5NKyCs13lGTr8V+fLEdPE0cFG1EGJZ/Q+1uEp0dIKsX9g5tUyZ0wQcOsKi1wbrtyMm61McBR77vp
ldX64vtZrkopg++WS1644zyE2bJUvX9AROM9UldiJ27Swv+BpKYm8Dy3/StXvHiVWP1xsNhcl/mH
if/9fY70aiJ/JHWdNGCTZIyqTPbppEdhUjT6tc0I+x3+uPfz/vvXab2/XEkkbj1ICSTRtYZT6VSE
YTWtC+vDKGHAhWMb5EFoR13r3Nd1SfEWNpE8CCan7qBX/RjB9k4dvOe9OcBxsBDBtHgAMCeBSDfn
IpRVVk6YqyEMbCxrdB/jzLOGtaVP+icW71Fi1YgnjRSIeDAOKRl96lG3COfbzH1Uii+mdLGDDqXW
+o89HpZig6+pcfb2JKp2PZFpZn5dTE/9ysb9YR9ns/aKLRoVHbVF28z9i8QcbT2zuBmEa5Qw/0O9
JfkqrPIi+lzb1VIvrejBb2pyz1+q2tBiFBCpum8sorBXBjd7jyypTG7EMIiTlo0jEp/ULcjE6m3x
TCSs+8MzS++5syPkO+wfNBR5sfULx279n+70UlsB9K/qULMRSYZNAWMw7OhuH/iZdrdlf5+LDcDQ
VB1jJclTmkvTvffdEuN9i63wwUv1+LSkMH2r2CxCw+DxhR7GiWOGPidZWVS96hUgOr/8bBhV3odD
PthfAUO2CUx+YxYb0iQ7a+erarxR5ai9tuixzc2gCcdYo8johpD/n7oB++yDZixbkpL7umhuUm8K
IpTRudXfeX0gRJhJ8kbu/KipsxUwB43gHzcxSWvGnYhfB6b7sxJtHO3KPk/uWtpTbahjiHnNY4di
fIXSCghGrL1mnkFCh29axbe4yADrhEPbUunRCPVObp2iLIpHlx6g9l9uifkoy9gP/huCvMy2+DJE
ue57rcfRJ5oxOGqN1G9pDVAdkNMkyjBGjAX3xJkM8VB5RIiEpdkU9tZwa1bXVjcIQEwQyj/EGDmd
VS96AQ806eN8RwCXHFepT1Dva2P0WXOHDxqQrbCRIP+SpF8mK4fkIwIvy85Ce2aVzq+GYnixY85o
bz0Jc9QKy04azkPkjA0B5+5cYz6C/LQGwBGpF71ox8lY2Ziibjtq3VJhZjLEQBzHNGpvpQjmJ9tv
u/mHQhs1VRuC0Mv/GlLFu2/mFGk/mqFj9AinRTsYNhHRYASscGorQnoQJh3AulV1R/ROosfPIrG8
ap1rU1/ceAT20mDPXX3KmbHTXF918yxRYyR5rj0zGvv2VJg1KcAgEAFzJ7L1XvPO1Ijonnuv3ZIF
hF8tZPFOvuSZFifooNEGhXzMzqtOy1Psi26AJUWu05KMFZvPndvP1n4EcvmYtcrwjq7UGrGq06l4
a0UqbGJsG6FtqE+Lnt8mi+4LGLuhIyc2LQlA7RIAUJNDkGFc14PYV7MRzIjCbEy1UA666aZQwpY/
vRQQ189es5vmMcmbxMHWb0R9s/c7qj8ru1Ttoao7JXbV1A9TCKYX3rkWDKiYgEg6zS2MZbt4yIex
gDNoWdNPOKXBuC5SpmzAg1Oqhb0ECLzhyZrykUAD219DRjO+tO1QPaaO5vrbuEXqFk4m8h0O0Dl2
TzgD6rlyKU8DPcR9GCaNVPEddaWRNHSvA5dnWKSZv/H5J/5NHuvenR/XxAC5RLMHB4Q48ecKzDAw
Py/mHwisAc2558ZYzwi7b7eQmotja1OOCCmhmTeltsDuy6orypWUWktWObltyPg6ob8E5ay164Eg
HdBS6aiKkND38uBbLTW1jpQsQbT7DHKX8hkZPMRa+PatELH7vSpH/wECCMomaStFB7qw+2zj9TyH
/9ohG/HdNSruV2OPiGuFFTQH1e2OkRW2npDxtnFaFVOAa1NgdySIUCVIhuxNQ3jza8CE9t/o6skn
t7WEs1rOt3XYGMH4s1cZs48F2/Am6+LkNLs1qPA+GJg4iiQJXjStt0jjTvRM7MD2zIeMz7QJjaiO
voxxIVDo+Cr9PuaefucJJJNrbW7UXWLmfrxKkEL1G19p4yEIZP210LC3hsNkNl7od1r3EiNI+EXl
RXqr2pVCbCKsQlRHRi/9SaYE8tS29upgKTwWTELAx7Vk1/T2vJ0bowt2NImKad21vWasRqXzkmbZ
5Q9Iifx0xU5rejIpZSeoUh1VPARJPr50Vlw8ZSliRqzkrqgf7AyL+pNla8G0iLSIYDuMALR/ddOS
ctRaucifinF2bqZuoB6vaVP1vYm68ZueCCff6jCRzC3t1/Y2WRrN9CkQZMkpd41wUK4As4JbPt7h
tHdvvcrQzNAb6+pTIWPtDfiaIQ4jqlE4SQJbQmiDOufgTazqCoWvW67I+6yLrahjTslR1xCRN0Sw
mvdWz8Ml5D0d7uAm2TYLjl3eQd+lgx41OtgO4QRHN2eBWLuYJMtDG4lBHixOft2GopPScQ4GGuWg
TBGyXmRS3FppX7SrfDHbodGkqLRypBkYIbY2Z7hzCNR4GDhki3WmVxJ3hCztLkQ5k94WQRwgQsUD
b93aABF/Zm1ksMTBbQYdP5RdhpXDkie/tL2eg1FaZBsO/upNIWv51lngnTa0XLs9J1q9AjlHgxYz
oJM/lSl+/HDK9aIPDSJVoZoGvKxdOvTqlNMeASuDZOhhqhuPPRZdm29BTj73Q1XY/hASYARyzeDM
UoWjZAvDilPVED7RlGqhnRudxzQUGK+enVYDjPWhu+s0v/2hIffIby19kG9GST0pxM4ry2cdqEzM
O638LxZgFLkyhrJ/yzRjzA+K4Ltqb2LGjW/4J6xg1aBT9UJpkuPsk6ec3fiJHH56KMLRP7jC6V6M
usubTSxbXa1gaVrG3k1/Z/PME1jD1DY6c5fOfndy0Dem3CBnwrW0ImgEaRS1EfUTUsUn1bjNMWlJ
AA479sDW29hUXbpDqoA6FyFmvwlqidSVXWP/1rOedNvaHxd7VDzG9p2TDy48xdiLvwa2HNpQuMLM
UFexPVk5MaiN0OyhxBzGGobCTtN9xLMt8vD0RhkTiksEcFG1L/Ih2cBXJEez8KT1QjDvXG8wybcU
JtXEviwI5ukZwu8odunINnJDydml6MQ+DX2yNjrevgyC/KSlGqaiGLm8v2pmz3/MYsOYSCcwjLsm
sOr4KDFEjaE1GXa+V3nsvyUB2lcYVG3vbsuxyupVmSCPZ32FLL9GsspbD+qk6o7gFkrYYIjvky8C
slAb1pEydno1Z/randjgrRG9LfczzUQyjY1rlHcR6N9oJxoiKxH/Rml2yKPYZCAORKGEVB2h9FZT
6iLRJourPrmQdIZjwkevQ08T0SdvTrQ2NLXYULCGg/onCTf5yRgdtoIOJjr/OJhQf9VQMABy9A43
euHyhgiZp9zL7lQVG1KGNSuUYmQmcqqZLV0hMmLmbdpnZEZ6io9+7aZYDJaPGgSBQbjxprL9RH9O
x9ozHoOZJN8QNXwqQj3oBmKZQfcshrnRX4+zzB/c2iQplUTZbi0nJg5QC3XH+JUN4sJPTqcCufaT
hl/gzU75uULZbH3SGyMakJdWHQMApXCwRUNd02KyZGIcONkrA6Na3XTjgzmQ7H0wHSzpIabfMmEC
TxpCvvt2iEM0S+QgLVw/dtmeiX45xIgvv9R+O7ZUOfw+Xht9kdVbEhm8YCOF0p7yoC6t737Cnxw2
qdlG2BiEq60b6GjaY9fYBlsDZi5k323DZYUyy/oO1qlkm1IW2kmAWfrkY5pObxyhOsgOGsw9re2Y
v3FXp+Mq17qqvjXpmOYH2+51KzSCmjdXG8OEy4GKEB7sqmuGO1uWbGcoMmYaEec5Wy8nFpX3jMpF
+0ZepBV9xy7S3ncAwrudJoXuX+ku/a1mQn+ZGhQFZE6/Z8UL2CykbHaxfYh7eZz7ons2DWGuIqXZ
W72cfsleM69UO38XRM6PvS5nbJqbdOxBOb8/9g5oGQXBataBDqyX3Voo2q01RvgE9jCxzenSh6D3
gFpWmMcoYRoKm6E397mjteaW7CKwqy57ks95nGBqj5nCvZBabvqTPgNvwTXi5FZvE9VChkndT3ag
7OoW8rnxSnGt2ppTMiV3npPz8jqMCNpa9YrQcalx2Dw1XpaaN+Y4lOMtfIQcdYtd9DwMmWerQq+r
Bx8KAYo7jTyw8XveNLYT1rNv/wK4hLjcKBP/M/TnaLqtxeh8cTvDssKKJeQXICEOgYEbaem2s2cN
s5zpN+kNY1TQaU5bHzxsPnSkaNRFS0jy6Fb+jiy+pjumWCzmw5SkerelNDTfTO5gVluD5Ddjk0xu
/nkKfJV8bjSM1GuOhDDwbJVbWThPXXSl33BRuCBKaukWkxpDzfqCS0c9TQ7eIg/Xgso+DXi7b/My
NUvEw8VIiTr2XqeubnfJqD59XAG7rNBgbaVDRjUK3SttyPffTszJHnVVnR2Dzj2iE4jeYLUHW8sY
0Pt/fKmL8hOUUkCNQLSp3Cwio/eXIq1mhNCVu4cxJRweIbx/g61qWjXgBD5F0TVZ7V+q8FyPyiVt
MS8wAUq8vx4K7oY+QOQcXKQrezOds0dthvOwLlp3ejFbRK4eH8qNmSpyJPvIYw+I1Mc+6qk2v318
7xcv2PVpzrFyIXIxsB+e3TvbQjPoMAYcSP/r922jzG02EoqFfxDlOAni7XepzP+yJIq8K7XGv13a
xSsHxmhRnJyH+BikfNMw1N2DFS/7Oo4vW7YK7RaEHGviGFXqq8djuvFyrd9+fNd/ewW0AJBWLipX
bv7sFVi2AIPiTe6BdgiAJBzsXsjUEDXrxtcwi+VEZeGTEa0RGh0M5TCXIzisjlXzHqRtMV6Znf/y
CeIU49/gbHBK/sZz/VFBRx7T9DFOn8M093LXDFUg1tqo6Uc1Fk1KJS0b+83Hz+Avj59LQkfACboU
tc9aiQARcNHUg3NwVGmuU5XEu8GBA5ukdnI0jWncyRYVF8Cu8vTxlf+yFNHfR+rE2Ebl8Pvl/HGz
0hjBz490KYKu81EaxdkPqq493ecA6RgplEscwlz+++cGCwIV4zL0GHTL8/jjqpZZRvFSPyOyIvG1
H0URWMm2N4N8NZjeUK8pp8QrW5F+u02mObgWSPK3x710nfgXoAQm1PeXx7c0d0BQuGnMj9sKEdaN
P07Doxg6r4L51kavMR7zPXQdv7yyEF+2HREbgAqzDFPHpPp7nf7j1quRUioFDvqqUNu8MBNMSisO
6iRpBthrsjDDTbca0ctADu7dO5DBxZU59mI6B47J7Lq0rBck7vmcR7C7FUiSFQ5kZ5rbkijWQ520
t7lXzVdEZZdj28OCAs4eQbm/kLHOdh3SGxqy6plXFDXdfmtVIGpZIX0KZ2Vi/4+yM9uRE9mi6Bch
MQ+vkHPW4Cy7XC6/IA/lYIZghq+/i7ovnZlWpSy13FJ3q0kgiOGcvdfO5B00mTj1a6K3nI0n00Se
UBq30WZOE/du6LX+VlvuXc5xthGiwUFkocZ9UxBi0j9/+TYGRI2UQXxMlbS2es0m3jfZ9W/tzJuP
xFbXySGiE/3JyWSbHTsVN+DRLGxzOuazDvMPRTrFPy2u1woyxFsv5+qDpMHPoGT6Zz5EZ37RpvTc
hiXY7ZJDVvXUY+2k39AQlStsvvrbbJbrHuDOLYzX1QfBRWkZAkdBoQGAYBkx/xmUc2M29B/S9AAf
BUhEbQv9AemNPEZCZPO+waHXUUOZkmgngLvZ/zodcHlaP8hJkcJZhOOeX95Spc6aa5JLNLQ2E7ur
kUhI043yEliNXYIvEcmIFfZrRdj9549nwOt7J7rpfTNuu8gcLoUVvPlBn+lC70NREzKiV1ruwxej
tYCg/KACBdij4hlkINVO/fPxtS/BrnjT6Q4zHTAn4HRQL2cDHDzGVOWgm9WpmJ6B49TFVtXakZNX
Qqu6wdJU3Y2FRF/SYHENvxJcg1oBbXduUEggqXdlttioRTATxJf90Nyx0o94goS6TfPa2NldOn77
+EdfrY/LakEkwNKze7fDnL+tqhgUan9mxZYpvLMpUnybiNbY6Fb9ux898xZi8Wq2Wi4H1xdpCMVm
81IqqfUjrVlpV/tMwDE3Kaz+Id0l3bQFALN/7dkv16KTxFDEOcgFz29NxS2XjKWs9sKMm6e0a4mM
URVM0n6rATFaD26vfonjm3iE63mSJ4qSiKargXSJOuT5hTscc8yMvbavvbwfD1RV9XVrFP19zNbr
FfDncF/DVC982LSk2YMZbN7qEhlokCNPvSH9uXriSEhRiBE6SdUfRebFU6gmhUJLK429BiD6paFd
+mgawvD2uWf2xb8BeVUic0iIZjBpNlAFxtT5nZO9MEDkRYZDcQs2H7HLtbaLGXjuXtGRK8AnqlOs
BJLknhtmkquBDJmJIxX7WsJYlxrk+aVlW8q44JC7n+0x032db+feKOhNlXr/aFfO/cffzfVj5XLI
FWB+uBzhLve5gtzXkZpav68Te1hV7ZR8qplMt+OQ3dpfXS0i3BmtdJvDPooXdPPnd2aZ4CDjuej3
eqwm29zUw3WSoiXKBaVOklf0h1wT7T+/SYoZVJd5ixhPr/bNyECItoApsfe6YnBX2MeyPugzlU4P
jUsz24lZyrdE5mO2//jJXk3hYHIWFeeyf8aO8h5t/p/lq6Ja47iYrfbIx8IXExzfiXKtbq2NsFeb
wxQ7JHERvaTgufXCWN98fPnrp/2u4eJ4jAF1gdudP+0uJw+b04m5J+POk36rOpGfmVl5aIdUX+Pc
f5Na2N6Yqq5HEzpHh/mC3bPFNu7iu4mxQSYTa+m+jKv0kGlWD0eP3XMdKNSXwt3Ht3j1qWChxnll
L1kGqCqvqkceCuxEc+pjJash9924ooMFxYb+oV0Mb1R2ecL/fMnF9IQ6D4Q1roDlqf/npcZF5MJC
Gdoj8jyNTueQ0XvLEjYIyGhHcaiEbG/c5fLMzraGsKkRabMBwt3Lonwx8ZE8UYQMpO6oQubUtlHr
tN2+amkYvn18b5ead0TVnLaXCQ9tORe83OXVtP5BrqvjMZFowvbgMuwiiCndxr9FM9qfXQvisRfM
FOYgLxax+6oyfvN7+inJJ7q0Q/yrLJzB9gmUdoYb54Prlw0oky0odlu2Jyiezp+80jj9CFtePVY5
xUlfJ+DE19ERnFxSr3Z5M/1rYYtIURROIJd4/Ox6L+ZhEvDwgY4ezdtsHJ1D48zmQyutP+QJR1sR
2lp3SqSh7pJ+uGUuuvqKPEz6oLY5iwIoxAFzfqtaNFhEljjGERtGb8MOwd4NHmcM7fyOyKpbPIXr
AbbcKoJaClyIui5P23NrEEOGM+touGVtflWcUs02cNat6sZIXqac85HMydogCodeG4aBS+6kW1j0
ZUFIHTN2NPG0bquyB1yidulLbk3uuFcQXdUnUF55/8sOzfL14wF+ef3FpIlNHcY6YjIbe+r5c+1j
odYshdFxFEr+aqS6SWSfpWOW7Bpy4usy+TFAmtmaSp+J1cfXvpyO36+9VBdY/0y4gxcnqHSUShPq
XBsrZOLHdSQPtEDoKDrV/K0d8uLrGNXjy8cXvfxmlosygjlUIiXmGHGx4vKxQ7nO6vgYh3z2foym
6ckcJEE/7YgpOKG/Lm5MkJf+R9ZZiqQsOhzlSWjm5Hb+kJE7Yi2CM3QkJTNaN1UU7geZtp8MJ25X
Njz/HbFsVdCRyasFdYtYzels78bT/subXmoJCOFVYtcxy5z/iARdi2zoVh2NSBgvHn26R6Uc86Pb
mwjUrDAZD56jDCvLQ/r68TN/X1j/O8qXB8BBBCEomx2XSJvzazcoeLTZaJNjRDcx26V0gEe6oTSz
/ILwluc6Q89F760mZ3Wu5nlfTZESBqlQaJy3Q08eUq1Pm25CXYViH6dVTnBxhVj7SCsh+YEX6lb+
AUcXftTFj8bSzkfB0GS3cjnldAUHTrsu5kMNx+XBHgcejjIgW/XhD7u6H7eFcbCIFwDyK5H5fUoS
If40neEmxAqnhfNcs6B8KXTZvCHrGp6NMRbZDhSOrfi6zWJx56FYjF8h7ELiDr0yDu9yQ4A16mk2
36G3ycXXSJrR2xirqbeG9zx8Ndq27zfhpNe7iXYuiu9KKH+iKhy1e0k7GwZAAztYPtKg6O4w1MK8
8qneFcmqaToY2RM9+nQzSllZArnfrOpbzAUmVEqhWvmPvJTamllVib7LWU7NAyzoTjIqkcIEC3jm
UzcWfflctpYgMn7SOtGuc6Ox1J0J0fQtItPhUYvm7nsxgp4iqErvnwXtJ+CUczz+aQetUlBz1qkk
8dPgpOgx5fW+abbxEceyZa67zBk2ZWhRaZoJ2dnoRuSGB8+ricOEChOmEcKaPvtSInpJHmutBXht
dFb9MGD7RZbgdJG1G6y5jbZuSaeHxIXRUQiKkGl+X2dpuDct1D9AgmzZnSZbjlqg4ZCC95Ihh9sI
9GZiJR3Su9exoB6witV8eB7wuRWPJhzyMiiLmTw/1e3t42RaMgysrqMo7MVzu0+rBmfkVI79sSW8
E+MQAV/fC6J2HfwfckxXCR3PbiVIIX0llNZU/WTAA0jvOhp/dgpxnn6MdOzNHbD1PvSQn0CGZLr+
5HVTLR7IjMmm+4p5ovDLXmKzTOcRnUo+tcbRTqC0QcVz62Yd0yP4bnthgxV+TpesWmdqtrOIwQ/R
w48Mn8BVb+MM0C23WmgyRJDdgwwf3YZ8iLrvkWkz0vSA4F1X3YBzqvMdln1VQOcZ8PhqhWx/95OQ
v1S1spJ1T08++2Q6YZXezbCktK3SW1K790JpUJfpbPfrDNep2ns9UhdchkN3iufM0O6oIma/nDHq
4MLMOp2TbdJXDWONAyFMIzIG32D3iepYtV6LJhA+8nfkHa74g+ohSk/WkDvjH4tOX7ouSOkJV/lM
WO3OELIiIhggCQIFqlPbgZMHp9TRmD51RpLHa9OQot1P3ijydSJmVKIQ+mW1Sk3ZNKswHEt0AmA9
zf1o9pTZUR2o2hMfrmJ8hkWIfMPpI9La8XCbv2jHDtlK9IviKY0LU/fnLmvbZ4RQ+osbMe19wrPc
rpsyU7UvcdShNQsxr9qryWFm+ZaAEuUoPZF24x10MZu/gc0wHlD7qHXgpHN+mmfYHnkmonSF8856
phQ3ps8657fsuTCdsfEzKp/NHrabMW16oWS1ErhmOWi4ZdDC9SuSY7ziB9N184M+4fy90BL1twrV
KSbhGenN97ZJ65L+SeNuCUjztFVqhLLfhhqgPaQJpH7iNUV9jWGh5z8EuCbqg9ZQiwFJ2ahPWTou
5cGxte4GNce41oydJcHv5WFxlCTYzYHZC+Jb58YgD8VRyYAGE9Y9jo2ktC3Ves5fFTopCEEJq+P7
sHoJ4WvQ6uqOHmrYrVXpgChWR5vamw4x6UBkGquJwcLwA+d5JYDsenbr15z0jnBZxno9l4NjYcyu
LGLfYaqP6zKZQ/IupqEOKGySOYIUrvzWmxPiT6if9bfJq/hoQ86zL0YsvNek603z3tGFt1KBqXQH
BQbv1ivhTQS9aLp8R8WoBPuTUcQ9VLMep1sUpuxu8kqp9DFIALUh+YTV9QTrcTIPJcGW0V6HUb+X
1tyVp4oWdqX7JL5H2gopZXzvmWk3HToW9gM5Kom2KuqwsNeLHv6rl6HHXLFVG1ygdtoARHEqjdco
16TYVh5q6C0ntsRZuYhT1AB3fGM+2lqjhMKf0HSoqe/1RfnZy1neXqBC6cWnqmuc5lC7NTIh0tmr
/FEy7yi7MqrEW9hY2qyj6dZ7c93mmjmujKFFfjwhhSQPkT68i9lX916AjMVzoE557hCPDX59hQzX
JuVBIKDfI2d3h10cAZ9bIdNu0U8lHbWfx6ltw/KhgWU2HCl9zWio8yWCMPHLuGja10GNqng/eHpz
l7lempLaUY+HXI0y9an3RpP0BhPkZSx1pVtNdltp7KZ7uTdgf0Yrzvd6vq/6vk2WuJ3BW1mcWz5j
AfWezXwwTXiOkxO9hGxJh0+LmOyVCaT82RqRcj/HsZEdoknT628WVY5hHUF1AIEZKrm2citppl9Q
b2lAmt0w2gKRE/EaO7fQfnB0UIgV14G4Lo6YvdLlhCrmmV32NarCSrfQAMWz0+B/jOdqO3bVXPEl
Awhp72Z9Es7DknZUv3V25LxFWVmWG6pgZrtT57b9PTUCPXBZVTYqg9BMaAVrNIDL1aKjQNTEyWI7
W3ld/6RSChLPdjPzzSv5KYE3jZEGuIfy4mq0haX9qiJbK+682YPy6GuIsrOXUDJO90QFatEfgtl1
009pNb+MGZa3nYhniKZulvc7jXfo7g0ltr5mGrXJbp1PKjUBKsDR0bGm0VrXRa0Yu0lxpBlASdKz
I1Hmw4/YickDTyxFVY6RtDNxNDsnE4EnYtO5C3tX3QJh5RAGbjNWn9VR9bYTbZ3SR3Si5hvwX2Xx
UzBPiKAowdf5jjM5YTCiKbG3GeuptlleJ1DAJvRiH2KssgX3aTl4Lah6PTBDiXilClGuo76lIpcr
05ySiRI1rb2qNECYGMfd/KtiJKgyK6Uzw01eGCz4kqSHDaoafVjpcaFHW/CIU7Jhj9gjSIxbxm4P
AnW6Lya00oFCZle31kQmyKVoW+uFgJRJBNAVkSzUmnSS9VB62U85yVjbZF6PcLHFV79xzQgYXuyW
ITs0T6LaNRTvmfQlp/npJCSDpOyp1e6PUzpIxco2wZrYqzH1wz7S3eS+NmdNh4UF6f+eDKDM2k+O
G6+yMI+ttTKPBrhPo7AnXxucxiI6ujLCNVvgCfWbk9omylPFib8vHBX2utEwPqaUUCFrIovsVnHh
9u4D9ZgmesydIuk+T71SbHPyLNjS0dHytrBAnQLpZCkmpHOycfFV+5UHn7L1UXI6n/DypNV9HVMx
eaKClHytqKMUu9GrW3ZblaXL1WBU0zel7NG4+5Wd5XrQ0zKvdkqj9s6qjoGbrPGiod6XFjK1vsC6
HQxkeox4Y5GVQduUkTL80uOSJGmnKg1zzeBGpObq+URhklp2wIST29/T1EzrdSiTIWWmorS3GnWn
sXcyJmdctEojAjkYzX1s2I394FT4zzyfLAGrOpakIpugodEFBxH7MsKqlQSC5ZyZBp2KwfWKe5Tm
Fcll4PYkQYFsjvO7wSFbgzGbKYgskFovO26K/CeJVMhi82hKBc4kkjxmZjvP4dYrdfNlrAsrXWml
W4h1TOAi5dSx6B5tSEfTr2FWYItiSxn2Uk1r1HbEHXj3IszmoQFKpIT6p8obmtOsii69w17h1VgL
Gq8WBU6iUlXv5lyLvtuKFdX7sPMm5i0qIzpYvTadfewW7D1xoTakwbgmQ9QXbqY4vldKdAPgdSNj
w4ra5Ss3oSeyAn1ViFUhhmxnh/Am7iO1t34ixK9or7eeE22VNOt3seGNlZ/UaZr6LTIc9W6YB8UI
0PrH9WrBg+SbPGa/FozIbL5w6RzEsZzm8hDL2h62DCJpYV9KRjUIG89IH6esmZWt1Wg5FcMqIg+m
H3uP2IGY7ZIJ01f7ms+LZjSDFJYeCOCZoueRXKFmjcC22tnAsNU1HGYOeMAjWjMoU8SXK6sswRz7
tIKUMPYt6UnIQvytCHolcXK2Im06/HQVNiR+1rrWuBael6krzGXAvixMa9Oe/Yje7ubFTD1Lz659
myp9iAKWXiIZPUYLKYgjo75uYowHVqql7n3hCXNe85TxJkdqzUmjrWb7S27r7D4XH4o4NlPewHJs
bbxNXTti+8nyMWayKsV6yNw5+mL2Tbjx2OWLYtUNXv3VCfU+OUiShr5o8eSAjJrwxbZ+m2B59/Wq
S8r1GBfZGPR1V2e7ppf886Uu7AIb1pSczU6NrB9xbWdFIGBS1O95bFuv4Tyh8ySzgAgjtKHsnEGy
VWPu9+3cWhwilVgDr80cUfqxYWXpHUAVp7lXbL28dwmj0XeicV0S0jAssc9FYdhC5IxGlfeWT2nQ
93X4zXaR//g2/jNCgzgV+jbqEhlUBOo5BxGhrFqnY99/nzoIvKCP9bEBzKGEPH0E1/ZXQprhhQz2
AGiXJd1dK8Y4FyutLb23mhkkJXhPtdv6V5uWyavMVXP8mmclljx1yUAshtj4hQ9ETvdOg5p1C/xQ
fCdjo58Oau66EyjyMm1PTVi3h9ystXIVDbkx7NJW1zdaRVIxamESjQ556YhSRbA/F0SAzF5krYQ1
lSxkRtyhhaAaqLhfVMPu68PA+euHJFviTxXbeEky16zNLaka4WZkIctJjbTUeVV0htLbfmXEkoig
am6wAbE/RwapN/j8fIHc+6TpY6puEIRm86GgwtxunLmsxhWHGmsI0IKUz1MuEY2irbC9aZ3LlJlU
tWbzxSFhe1yDQdGqtYbwXFtJI9aDjoZ8/lKm3MQmj0CifdbRLjfPUmmlvYrnHH6MmEk22UBAdh1I
ytbsBjoWNIK8GnscH1iEgf0wc+fWvqc4zcnXUlGYyVQZRybMxNHR48xZejBbfj5eEWYxEYiEWvE2
TQkU9JMEbTdAY0+PyGXI07x4GAqhDWwSoXSvOeio5cICMYf7Lq2bEz6RJtnadqFb28VncBjI3VTf
k+L4aJNZk9tZIxce1UehVvcpH8+POmaiWBke+aibhHi7CROBJK1nHRpRPj54tmydryy0mvMsYo3t
vo+gqP6hhYDGP0mMwtqd21BzDQgblvM9xicN/Te8NPypjvR+MrOyjhXlGFXkKrOb9FU5IdWuG1wx
66yD8LcZE6G+NEg21aDuIgTUIVHfqF2nQbzZImlVznG20grf1OJQKW5UGa9ruoYFCoZiNroxk/bp
eaWv1uaUMabWR43Urv4xsTVY/Zhw0PTjp6y2tUM94iln5Da7j4uM11dG5UBkONG7DvqlSz+9bSSN
m6RldjRIetzUsmAiUhQ8oPDEk3bblDLrD4lZQyX7+MJXmgDabViQHRrkNk0+T7uobrYpxiKhc2VU
IWzhOGkDs5ei0umJC6HiyHLyn2JMMXDoEBx8u9btoKPI8lvrRX6jef3XX0MTENkcykjauBedksYZ
rcG0lPSYu8gvWO7n+UDJEOq51VXVs0R/3B6ntKZphfPje+JElASQr2Cj03BhfPxsrorOTB78xc6c
PZcFfuB8OCjjlEWe3oq7uLeyr3o2J3tIrIbPLJZh/kmrcae35MgRh96uP770VaHfQCOFSpPOJBkQ
7mWcteQD7UxUKAcnLfNveleHG8U0cH6YRn/EfHkrjfzqVhn4hBWjR4HFjVXropuhRTDZC2NKD0Mk
S7L4BuvRkqV2P/MbGQJLLWpoX/gYo1tvfGlZnBWqufLCYtG0pU5NQ/D8IY82B+Pa9LJDM6JoX6eT
Wycnw+qmEQfmu4yhE05gT2hiAjcaC4I0CD6NNk4BMWVSa/xB9tSBR6/TvvBeEmVU523K7GRuLDtL
om0HLNrcZ66WFqsQn9GtBsnFo3sHO4FyIwWE2yDJ4+ID0hLD6GpsDqcq8cSaGBsbzyFuDh+7Z7WD
p58V/kyczR+liMwbI/S9jP+fp/d+ccdB0AOlbmmaL63A/7SvTUIC04Y+1IkWTdyAiPfSUAacTfp6
j2snMz43fTJsRxT96j1a1OLeA9edUZmy1KOIZndaC3oU1jpSFCu/T5p+eGTFcfUbM+vFeH7/nchR
6fUiO1wavue/k73iHLLp1E715Khf9SJMkgCBdRfkipIVK+o18eePv6Dr17IIqxHAIBNZ4qsurphj
JtDyrNZPCKJm8dgVU/PM6o1RdHSoYUGSVbVXCACR2BtOY379+OoXo5r7pc0LFoU/EU64lz2jqe2N
ir6SfurQ6ICT06xflPz6QClUc6fI3F0BsvY2KA1ywp/s+ca4uH7cmoqeAZS0RscZ68H54+YuTYpC
s3HCgd+u+3KxyVu5/uwREawF+I3b+caEddFver9h/qA5+Z5n5V0MRNIiOy9UCAkLY0Gec+qYJJ6U
CRx4k2rWjVb+xWr5/4uxUUJVxUOmoX9+e9NE36epCuvUTlHoPoxOq/whOAJZP2vcCPsrjb7ktJr2
H7/Uv90jiB3+QsMKLfviHnmkiZIz1k6Kp6Q/FcUlSqAdDOdgEl55i8T1t3tc8sEcWl00ei9VIjq5
FENLheKEtFnUfjIqysnuQ/WRuE1RBRHc11XZdOMNtdplu/f92dJO5IIEeduocc6frY5Tt9bL0DxV
YgYDMJkRwumuc6rAiil3FkXe/G7USQdHr8TrYrbEGhKs/vrxo/77z0CXjC6EbQnysvOfoZTUuEbF
MU+9oWikohnpxib/meQxUShHDVP0wU6m6heuKfcBhXkIgjq+hSa83I4sDwOpDlJJFkbmCf3iYdjW
ot6DaMVLaDq51yaif3CeG8JbM9+SrdnXkf1pTjFzQcBMSW3xhmFeJpSIRnFkyun08XP5y4fNWRRj
Hco7gF6XqgPORUWW1ql54gwQHzg2R5uWXK914njpXRtW9Y15+3rI0z5TF/Yc6DAX6fL5a4gStXJS
qws510Mh9GmCVC9qtvSIafrXN+aQ60kTMuoiiOXYx/77ciUFnRXRZ6jSk4ZtuXts62Q2tmMz9CvD
VqJ8Te2IKlkRSfnKqSf75lF7Qb398RO+/u4wYthMKwumjFd7sW60xmQpJSfVU0lj4ie/pwuSYTDw
w5e5O29D3L7HNBymGyqDqxfLPM1oB0iPuo8Y14sHjUGm7wVuu6d0rMdi49FHg7K+t+i2NJuKRMQb
t3l9PayYNDRI0kAai/L5/MVSdaZCHOvhqUwpQe0p8hVfAHs0GXlJomnXKd6EG8rNv16SB+qaTGls
9i4uWcwYUgbYmqfGaqsO8pMVb2XmeMWqsopx2KqzbaY3Huv78eVsg4TqniMOEbXApBEVXszZkZ3Z
Xlbm4inTdGEv4qSi/kZUkzt/GZvRTFZ1o3nNQZdedu+APZ7WkyemYknvzkdwTLKW636wMZJ+PMyu
xjq9skUD7uDQ4eO63J540WRVkGY9xFFt95zWQ/6N1CcUEWqzdLl6mao/YFZ02ano82Lt5U78bwY0
WiKLNcdElwZaHA70xUDv4VCVxjSJpz5RBtq1sf4alkRuum0t0iDliGPeGHPL//HiXWDFYoB7lFKX
PNHzMTeGnpJpPI4TKeuzciyNLN9nlevyNY+A8aiWVyZmtDxKg8XJcIsofzWXmeQHoPHDeIIHgpSN
88tnWt+mI5FbT5Fsw2QzpE62bSqMxlsaLzcVOFf3is1xuU9yC3TLuVS398C7ihCd1FOiKO2+wpTy
Zbak8V2Y1jc0oQmtkbKE7JsvpsuPh9b12rm8UyJFyRXFF2VeXtsoCeZ1iA99SkjH+UoYMAKJqVT3
7aDUr3ZklYTa0fNvMV0KyrPxnxGO0I2P/S8f3pISvGj7kUsTVHTx4dHfRQtC0NzJaEZBhmFltC3w
AaFYj242ERpAlDq7lxi4PtZP4nnDHaiXdPQ1OSRFMOmRjkdbn+cbw/49vOF8FBL1gRkH8gLawKsN
TtGWetGj42YXx9K+bjWF7n5ZV07vZ7U6xStC6qdwW0V0o46uTck6aKmmrXEICLFzK2Um9CsZwiSg
s54QQ4cO7QWCmIueCm+/6ZucN0+0ulVv0zne+Icsxf5TS9b8/DRIpsAgtFVZraOqTX7eePOLhvXy
3igYIPmkEsgydvHQkySdNaft+cLIiKjR/xgcnUnt3bdMM8DzY2FvR80kzwFkwDGbdDqrTp3eOWqf
35h5r9ZRZLb8kEWViSwR/dz519ax7Dg2CPXTlBpWvgszQwD60WqHdsQgep9qMkdxYdfJ548fwl8u
zKJGeg6cUs4i1sUzoFYBeIYp6ORZtaZuFT0T32JCC/st2twxgLbdf4EtoMw3Prvr6YUdGfowCkXU
bqjhnd8wE4GRIKQTT3RFMXep0NFori/QAksbk3+0PDJ720husbUuobUMpYvH66KgwsiTiqcuy8Rb
FDpNum37xGgfUfrRRJsIDSqCIqFYegctLSo/I9tQqpWhpdJYNapUbnxXf5t1OK4syxmmE7YyF9Or
IgR4nN6OnuIB9WDFav7QlSp5FJpBzYYwdMzlaGv21MuxKcxKP/qDFbXbj9/+u2z84hN4z8pYnBrY
mS4dC+gkSHFqhXcalK6o9iYGehewC74Uv8OkM6/zuERuDs6+pvnbO9Y3YTXEIFZmlnS7sVSK8Dk0
4CrAFMymt3EwBpR4nnQe9S7KP81aFOV+BgVHBuE0Fp8npB8WEqXJah/I6ppivzNzcT+LKHtzOjYe
nu0Vxl3tQfXaCEpc8WdXxXsdKHbjEuBoEaqFBT0lbBqEb2gfNK3O1lYn4pr+nxJPAT1cV9taJT3/
LnPJUrdC03OgeKuhtyIOp4x/JRTwdrWGUshPk8lIgoXtgaY+bhp3w4htIt9zp1Q7dt6QqLQfpuKT
nJJ+uoM3CTSyKxX0y6o2q8YPelfmdGhaU5/WFPVtbdVHLq0cGrfzo1myhlVeoXk+HKP4+eOX936q
u3x5NOJYOSxmL9u52AX3XZnRJrfDU2sW0++pGOS8xbpt2yuDIFValqhNO3+cWrgheePm3U+dpUz4
kGbybJM2MMD8GrXVAyoaQYnWLbtfpFOCH0zDsrlFkTCWDcvFz6UA4Wqc+Tkv8JPPP/m4GPtUE55y
iuYClJDoCqMJSlSHKte2oujYo2yTj6JtVHer4Aqs12YIAnLd5CHyxIq8VA5VlDB76SuQy2i663a3
67IGuNQ8GNrPOVQZB0ZGg0wbkvSzk6uJuSb7Ux1p6pFHti5xCz9a1WCTU5naqGL7Jk8atJWjLhnl
PUpA39NGdlqS5+VXUT9JTH/5zYCFvz0MCyKnS4XPWdb+84ehUpBRK4xPpzinKPeDhW4Y0D0Rfin8
Glqc+a0oyK4HOjQV6oNTt97Bi1WlPJD3qw5WEPZtdSip+tw6w16fO8BNA3NaQMXQny+BF3aLLsGG
SfSURtKrH1Emz6+0Uvr4oZ4yawcEsbmxDl9fkWrsYtLCn4an8rJ2E40GTojUy59inHCqH0qdDU3u
QJMUzXQapjK9sfb87YJIvZnuaOZQi17+/X/KwOhw8RqFTfWU24OLMqEzUmh3Wfy7CusapFUTVv/Y
sWIBclTiayhukmlyXXnOcFwAkeqqJ7SGDS303HltMmPWgi4vksDo8lT6eKq83cdTxPW5if0NZ1b+
QK59ta3Iy1FxrdgpngYUXs5DXOto7BJvlL8tk2o3ilt39ghV7g3Xny36xYDiaJ/c8vf/5YHzxXN6
w44HT+TSTNQ7fazX7GCeoNVhnVoQZsyH0attQpUsEZzd2E7/5XoGpVyQ24Rz0EW/WFzbUQC1grr9
VCLf3+Zl+N0rSL8kerbZgh6Knj5+yn9ZzLk17MkMG7ozcGLOB1RBHBGdW0M+hWnSaptkimhFuqDS
QjbJKHNr9hvRmj2Oph976sksSjBtYzhmQ5uuPv4xf7t3rLNMj46rLR2x89+iEpBSgS6tn0QYDluh
z9WdkWookcCiPaKnI5bk4wu++wzP5/XF8sgekq946Uxd3H1Dt92jPl882bHZlKsQpfJPCmSjt5sr
h1p6gnbE9dEtcmkVlHXsc2YuH2HqFwWSB1plgY7ljgRttQDUZpeasy29kbxA8sFTjtjSMKtVIwq1
CNRuNlr2DJ6N3MTtjFfMJCk0hlotIn9wSaNeKUnZWJ+80TH/eY/uMH6p8HkmlAp6nOdP1kNraYx2
mz3Jusu+oEK1N1mu5FzQGA5VNad71r39xw/3LwdD2iGcv5atIialy5Jirmc2GuDZeTIJ/HziddYr
Rx+N73Ko9a2tNMmLHiWgm72OJy0EQEOJMAduGQIX2MORNv3zt0WXSPeWzoVrY/G5GF8Ie2OngXH4
hKohBao72ch5ZByOaF5d/a5Kibi78eCvh/RSTqbzvhj06N9dbByiuBrSpE+dp6xPCoXodZJdeQjT
c5yoqRZ4bT3e2Fpdn064ooGwYSn4UYFZ5tX/rBDDGJdu1nLFNJzn1yhG/5UtYnwfrcEtzhAuBv5v
Zx+QRa2c8x/rH9MW93l+tdBKJZu8yGOWdubuR2S2DcodN8my5CdlGMhK+FSiHgRo2WKUHosBKQzv
thPmM1925n0jaA5RpM8XJacjUlulPkEmS7KdVdqZ+sb31tik4SS9uyrTwRU/Wp2oA7bGc2wFyVza
GEGiQhxGNamTO9Vt2W8RtD4Sbo5S+osAAGs+KDZhq35lZWjMEK8mnfGDApWlsSfRMXGh7aJ8l62I
QlCmA4gO/V4XeWN1AX5b0H8VInpk8aDZ9WeFMxoLQRWNZHc6/bzJaHvngZUb4aY07BoEqVojUlKS
0HlxeqN/WDb06f8oO4/mtpE0DP8iVCGHK5hEUsESKTlcULbHRgYaOfz6faC9iKCKKJf3MLWemmY3
OnzhDXelGRlbo+uDel3A9MnWHecxwRPIdxAfluQ+QK3A0TP5tSk0cKSgv9ApEF05PttS4VibxHDa
X4EuRUAUjVx+SutOPim9oQwm2pB66+2jKJ8kNAIf2pcdKsZzansVGg9qonxFBA3uDp1+70uU950O
8USryjWABvUP8aihvWUcw/yY+wb8iDYei19jIMqfJapJ1g4uSXXkPEuSG6m+AE8Z50N4LnMarlrX
JN8QCCieQ90H8kkfyXtJYwpS2K6iNJu2lOnW4FqqI2aroIZCpPJezMbX3jy/a8+xFXu/29hBPpbq
e5buW9X3vwkndf5QmlS8jVXXhX/KctqcqzQmD3CTPKq0VQSsPXnMtNbrHiO5y39ZtUUWNSjoIbiF
5gQAhZMqsd2gAZq+G6gXinXoVHK9K+Ks+jUOorSPgRJEhWtItgrkpQ+dYEuSiESqPXq182xZzkQJ
k1PzaGP38Uq5M4+2le5kR8I021mVpl3A0S+DNlwN4VA8m2OG4C5ugH4NmMsUguRsugAsByI06h+N
8wP1mPxnI9QufmRSwXocWrvZjJ0XHLykS1VX7+SmOw02qonrcayGflOi9/lHeJ5eEe7J3bjKPatJ
XoEBS+pr4edavwIiqaBpZ5fer04nvT2BZoPcZcuxVKyA/YL1h6kXJhRkBuD8gOWHcSUEyEA0fUej
ZpvTbftZ1rRDVhUNb4hGEhEVxwtUOCBbNEvWDe32fBsBxicXg4IJNZUSnLyK5AJemqm2yrc2q9Pu
uwIoUX3yQZg3J43l/0YFJ29/6YGFvCe4N2RAkOhIunu5Vcr8BxzGvEGsndcY4f1SdEjztJX1u6n8
qPtbBaFuPlYOheMtdjbZAKbarg+5HDq9OyajgCMm42NqxJXzJHSvNND+LqHDNwngbnxDA3Cg3QDx
zgcZEnqPyHoa6YF/MdlgB1T05gpUHuXJhFhpsoMmVrizobmGb6kRByt0YkW9T8YC/gpEhmEEzo/Z
MEKf6With1EvrBcc9nyAblJc2WsplXEoqcuieyrHccSUQZakndlGoMuDDNH/de2bGhYIzRC228yp
4/SookiCNbFvV/7eHJ1hPLe6cMpH5uvlr1EU9WSTSYlrngKW9ote176y0dM6/VNLjhIsPJXTU3h5
r6soFhAYotwCSm5eW9Mol4hY7oYX2VeNZw9b0om44eET13p1d9BHYHk7L/HiJUDD1fNFowqWt0wv
B7A93LrLBwXknA+JjTfaTDLpvzj3zzUlixAUMpythfDv6nGeOOWkiXT/pvxtzmqX9ab3jUSzXzKo
ottcjOmvgNSmcL3BMF7UuhwWAtzraJuGBG2qaWbAzQBRXM5upLKUoLQcnDKjszcYq8mPyPRm/zWB
qTwqZdUfcDHQdspotMOqshuvwBZE/3Y7MJtnVjS5gaxQu+RWn5pm07J8iBBCupxpkFvpSR20XHVh
KmDR0eThLyD40RYNGVIpZLbL/qEuO7wdy7T555YU1kwQzKldmxTmrbliHqYpEYoVcnJSRFN4WzlS
ezT7G7oUccnDewhoCizkk9ctfgOdEQJSZkxCS75zOW1FgjGmc0u8VFoIH8dAHTuCawkduSA2cIQi
QNrC5FgPVVL9EjkC4pS7B5TldIq9/xoXEhVPRuzkOgSjGL5d/pgIx4PUV7P+xcYbdjXgirXqEWrX
ASjX1rNTS/4C3OOTc0UPcNIBnfr7V4orIIAtcOba8GIAmEZXGe5xqsXdGxKv0EFub7D55TFtMBr8
lEMcxF3htVxODukCiHv4LpzAtav+2ploARZUv/jJsaL6Hk3f8gsNyPTP7WGnutPHO4thEX+k6wiq
ltr0HEoZdKIdylIVJ7tGDOLJyzL2Ewex+joiJrATfpv76zQj33rQ7Cb9env0+QJPo3Ow0SwgwwLd
ONteRHc4ZGDMeKIIhIpfmuXWc5yo7d6s4G8sXCTzmwvkMCUuBBCJyBH1m3sFWhAsNTjE1kntahmN
At2ZnEPU3t7QR1N/6b4IgoUhr9pptPJJy1G4wtgSfui8BjqEHV4kpVOcU0lDLN1N5cGAqWFmVkRY
VqT+HejITnnL5Z5YnXh+hNoQ99qv3FdpfZZI4AzQ2mJr3JBnownq95EdbT0W6R6RbJMHVvOlahWk
dv9Aht1OisBmIVZ1HiX+iQdJHlDMxSjaTZq+N0+3v9/1pmV6KgojkzbapEp0uWmbyAs7spn6XPt9
+jKhFe9LMoRzXPfDSuor84igf/D39qBXsE4GpIdkU0il3oMk7rSnP9zFaePbYrSz/JzKDjroUFJS
f9VYoX/0jcZCxQw9WmxdotRHWLM0rANahu2dwIlE2+HG3WLNYTaD2JHQ9nc4WiQgleGp9S+3f+dU
B7k8Wqg1AxnGKYgjjcb45c8MDSAxcVGpp6HMBC7KVEvqnZbU6sK1eH2IGMdhWcnCKTbO5Zphr/hU
nDX11BZVNCDlb/1ngDkLV0or0+b490lxHU7amAA0eREvJ2WmsdAr3VRPUiaFa1psWbC3Rq0YFl6e
zyb1cZzZ4oHtj5JO9tQT2UAByNoBieBmbTV4a/o+QMluT+uz4SbZMg1QIdqe8/ac6EtL9PaonUL6
3xPbFo17I0x+Y02ULVVHr/cFpW+VOgM3L0POAQghCvhWEKrkGl7cfe8k4ZluS13z9V+nRF3ftqg/
cz4nidnLL1UUslpGdJHPfl8oOcFKPfJw0m1bhVGp/ro92NUzQjWQZwtQB1J3BCmzAoqp+41iF3F4
1vIY9Xl4M84vUj/cyu1GH+7BiYVnI4zE31G39SWtrKtbaBocCOKE0Uecco48BS6gQecdgjN5E/KM
8MdTbY1el+NGWB96u1rE2V7xzHGhWPfZpHGDJQYGDkeEMLv9QhSewsoqo3NQlx7NHKfQN2iB+Ocx
GsU5j6fEvmtkM3TRETH/+TkDwkAhBRAeRAhQt7PRrREQiyaK5IxFLJ3rLs5WVp9JP/UK7cwmqJaq
cldHZBqP4JpNC7wXaafL/QS60wtSgIVnbJdt6RB0Siq2feMl4GfibFjSNLo6JRra84CvLDaEamv2
7KJRzdLCx69pzzDQ65TaSar/54xiyfD2vT5+cUtrlDBALBNayojKzINKWK2wmYp0ONshBZIfMGg1
az0ihx6to7JtHuCrwwtWEW3y4N7SaEXr3ywKbLwMZzgk2H5ByTO7arzzQgM6eW2Iwd7ELUYBAXnv
UI6HAtpeebbtQNzBuUVCHUQ2+tJw5hLUdVWJvB7BXXL6eqfGCYIZkcjM17wpo59BiAXSv74X6Pzy
YrzrkgGTmHdLSmI5q/aC5jzCQwWP0VvfFMwgdoXZLIl8X+0Ztgrxj2ZMMd416qEbVb8zCIDOyAXW
5yCIHRVlgOql6YHNbm9fQdexFgpyU2ecHQq+i2L15QYFcRuSPKrluRnhhO+8vkrurE53tJXuhXX5
15HrCFp0PI7GLtAacQLzj96FN/aUOxSvSnOAuyNySng2WdLzIKf4gVhF1QMbaH1dbCLdH39Hvk0v
ojIb9a9BvHZH92AQW6mOMT6NpKAqkNRAU2gB0XJ11WBVgrSNPlEmCJSvcj86snFops1ZgfWDfW0p
fCQLRPOlV8v866DiCqdrab+LqDsvbJersHn6epNaOjA9vJLnMbripGjrFENzxh0OcVglEbTO9T7F
g6wM5aLapYE/hguDXl3p02mkfQh1CLwMUKnLb9kUNo+kUOuzUihNv5PoaYJKEVGtrQnXuscsmvQT
qvifnxLGpYGIYh7RAHSc2aNZlihFhFrZnlWtitCNiyv5AMF3b8PQ+d6SIYfEjupSTeXqmEzR4USq
RNDZIoKbBTtt0JcR0trSOWuoarqZA5AD8RYpSbdeZyVic/ukXGX1dC0t4CMQt3k8uNZnswRtBK4t
gwE/gFY/hgXNaFQYo3tqfQ9hme9MlLCeqqiqHinVGXcNU34sSjQFbv+OWU1l0s7j8ZQnnJZMN3Uu
OywjDVjzZnqHSlaLrecNyhpMbo64FYDyoSqsdYuYwg7SKTpfbR0uLMNsY78PTznBMCYQHqDH2QMa
eUnV5fSCDqoWZ7s8Q+U8VlLI0NzUX6EuOAvjzfY0xRv4qw4EVmq7k8D09Pcf0hYxeiy6NCaHAQa5
CV+9U80XfPVsedLEs6rfKSJ4AWorhLwL18dnQ1OrY2/zzoHCm73dYhxA+NR+gmBrKj/CWEzDFXC/
4VVCUyJa0Qj568vBsDDh+T57n/FEBpoQQKSd6mxfpx5WsqU9pGj4yIPmEqPkO3vIopcA8Cv0/sIU
O975MFwbtWo/xmkLq1pIuvnbLIHd395tn/4aGLzgjQHicb3MvjdAhy6wRzM51JU09Y361Nu0TaKd
dYkamIutjDrJJzjjmxx30dRQEFW0wjhwjJ40mnQLCt+zK/19cSaMIinHpBI6T9tM0TWtnMrpgcr/
n5CCx2bMSgQWgGeabuPjwGWpyC7JgYoSwu2lMNhpH2KeaWjCKhYBDUQa+fPYKsG6RS7B/RykwCju
zEDJ6XJ11i/a+f7r7aHmoLX3sXhAJnODCZY+P2WKil5J28T5obKCdK9piWSsaWmFz0MQ5/m56sv8
uy9bUrBFWEyE+H7Wiv9NqpGWOeoJRTncY6PccEOnLP50Zmu9NloQK1tZ6eThdPvHfrYuVBSwYVBB
mV+1gZNirNswxpa6G5ThXBX+WzSUzQN1Fm/h6vt0pIkPyx8KoursfUPMrrClzBcHmpjqdjR9C62z
oBSbVPhdvBAZfbLTuHImcwkyTrSEp7//cPE4VYWumqaIA/6iGsIrVtr1e0Sc/Ucg7woCia2WngCr
6ALr1dTuFjb6J3NFa3di01BCnrKVy+FxDh6DxozFoS7S6AmYqPmlGiu6XXKn3d3+gNczZSBFhVQK
uJoK8eyKlfKy1ashaw8+/mvruMY0ijqFsS81NXmQJDN4kOuRBqC/pGE8y1bAW8Em4FDRg2GGRLqX
cwQlIFseelCoxtnhfdqwn9EpsfSFpby6xyEeU+UxOEjob5AhXQ5T26EZqnTKD6OVKJu+xig188tx
J0uDROusrO56v/h6e02vXmmdl2Oq/hN9TgH27BI3Kyu2hGmIA5KnIaaBdVJs8tDUz3KPiQ+KFbn1
JRelgUCg56MIEZdJ/d/tn/DJtGGO0/d4r/uBK7ucdoWCUqAibbSn0GWhftiBfVEm8kNkT9rcOVQi
yptZu7Cbrj/qxMcC9gJsnZHnjSc5iyOjQ+bhkCs9wqRKK8XPWo1+6O3ZXT9M7B1SFtJP8OqT+8rl
9KRQIAmHZ+MhcNAjf6VijE/iiHBe/laOoFPdIYxCAAZOqEj72FazGnoOMj+ubSdYSt+JBqO2l9s/
6vqrT+4BiNojXo1Q+pygUorBaRFyaQ9JY/auWhsFiFwdgDq3TKa5GFPHf7zI6zaIlIu9VqMrffsH
XC8+P4CsAzo8ywJXZrYoVHLUxki6gyL72n/aIGkNyAR9/OcTZU9lBpg4ROAmEfjlMGTu5VDBbjnQ
ou2/J1ryRgpJR6Doxb1dI7Xe8U7ub0+N6hD/1YsHGHYCmTExiEXvA9DR5aihqGFrmmp/GNi1X3Bu
EWLFx5Ab+D05ckMSIu/n0Ko1FGdqXKn3OIdi0moo5rD2DM1X3Z7tGj4aoRQcslb3BreHXYFttdFF
hHaoHljrVOk9eYXcFbI7JZB9pGcxa9QJuyqsnywKVycZF/V81ae1cqwn+1/clXq7Td1g9JKntGwD
cYoB2WEGilbZuLLaujn7jklJNERgQpzQiyvBnXdhqJ91RCKbJw6UfZeFoOl/KIj6On/GVqli+nRI
qG6aELLgPQVzR3HL3iypeyoF6oahGQCcQGiJXp6Q8vpr7fniDUtjB3ibkWs/VVWuBvSMgDtBrQZ2
lK3NyTtlJQpcaCiTNclO9KLOvhJzSn8yBAqdu8lGCSUkliV3PbtGOadN+79B3jv3IBFBJbD3ahv5
TGt0dq3coOXhG0p77/SgV4FoeOWrHg3xOW6tqMee0nNQm20ro0U1tIz7XY5r2xmXX3QZkXnifIxI
NqABjo1A8HVUe0/dRY0e9X+gAgTFpu/lNkG2CL3XPTBcPN4qo0O+tbQ06QHVxvYUIQZWfA87p/3i
AVv11qVuoBfaWqM/Pgl7yrs1tbS6L6oIYskFpBmePFRH4pVvekm80QtK5XulqLEuKiLAzusqhCTp
UqZMy78sEqpyhciCbNVE9mRrnFr2Dy9JmnwhunlPZWb7m7IdtWDiDYAQc/7siPoanGSjPNhaJ78F
NowinJjFVJFNK+2bijop/aEIZ+wHLbF61VuZmTZtMNHIT2C2fFSpvbrp8Z4CKrlNa2a/j4JRCyPX
JIVBK9DRxLh0EU81xfnP5tfSUgIpjhPi7HkFsOG3gxxWB6tBi9XEWQwihRrl6KM2zasXWv1LPNg5
Jghl+ljhiHQHA1o51HFp/zBSaRz+NU6neOTAGJgeIOiZzuzdaxM9S2sqoYcGs48V/W8UhgapM9aO
ryw1XOYwC0IYYt7JrGbq48E/nhbnQ5SIKyXCrFZWHTjefCjeHyybc71yflNBaL+koJtXpU2SbMEY
fgn6Ith6CaWqhb0zXX2zb0AHgSuTi58cZZ6qOiSKDcVTHGOqwdwh7ts+pGUVbhIt/8fKFlgZLl/I
gCD1iMNpXFzOWEU6iZCj0w9pqRbPSZwhZ9v6AzdDkgeFsmpFIL7dvvqvIhmYAeQVLDIkW+oB8+dG
UHrtCrU46EpgPOMVn+/hrEgPap6OfyRYYisnFksQ8esAA+4dhR5icPAz0B9nz03UZip4qUE/IraO
OjD6nuaPkdY7MmdmVP/G7rPyt0ZoVOWK4Hb41QHhDoBo1VI4yVbLC2/uVeEFwiNsE+AksEzB+M52
2pjAuPN9yzhW/qjtRxKWbZ3o0lpRGwlpOFxtbi/6dGwvthTeG3SL+cNXZpPPpj+2plXqZaAfy9Yw
NrwH3e8oUUtlC2JIyzeyXUXPPqjj6AGfbs1Z2NBXn3wanYLipJvw3qS63GX6UAW9gmD60TM4xA3Y
eor9ZXcsDQNdTdTT0i/gIyV5Ien7ZJHRRSEpmQy2IB3NNrdR9JrdNrZ6RPTYWaWKHZZvQADC30kA
sv4toqX8cnuZr0JGmgk0GylRAxjnzpot8xDglSY5nnIEUKq+2cgWbBVUaXfVYGm/cShy0GZH0R3N
Pl3d6ZT2xAJc55PvTOkWEtMkQ0MOOCvw+F1FuRZg/bEM/fxb2jfaSSoTaQ3dSLqL017eJ6ZfPAg5
r4uFj3x1a6ERMEFo4LEClqKycvmR1aaG1kU8cYyHeqhc3K/Gs1o6EAOBJCxB8q+vakZDEQO2/kSg
J0a/HE3XNNjh3MVHDuukuiblm7iQa9UNiHHXGffaneSI7E+B5OkJ5yS12/dqH/3zcl/+itmc9Tas
vLGTFWTfPf8ryHOuTBzvNeTHvX78juKcvgJ44sPrcjI/v7u92z5bcbroCtAK/oeD4+UaDCmqqlnP
itOCtFZF3NuoiauSfGeSai21I653FugKWp4II0xJ8DvV8cPb6KdmKpuFqR4DuYu1YyPbgOHQzdjj
ZGOGaAfr9W9PisfwIfHyZsme7/ooU6MD4oknIakKPfbLqWpRMORYTJlHafQQ/PdRwRzWQxMOT5aw
QvAQqrFQL/50RKADbFnqRqSmlyPa+BI4ObXSo5alYpPgbVm5spwpz4BrzQ3s2SWg4Sdfk/yeEhMv
8qQwOV2iHxZYbxRP7pLOOhZK4hw12J3pJpVQIUMLvy4Wts4nX1PjGQTAStsXi9fp7z8MZkqyQbfF
QqnGNJ0nxJPMEwKj40Ftx8KN5awTbm3E4RrsrrWQ+l3Nk9AK5pRJXIP9zFUBp2vRMC3TMT9Gua9X
WznuZSLjeBQ5NJ8Ceerbh+TqO1LpZsdyIajIOsA/vZypjL0AoY1cMNNYrFHID/eoJsW0fLQA5Fif
/evKQojjGnToM5CL8vJcjodcgeWPOEwAnomkrYCDuMLSvV4FaE1slDxWvsbgkl+VpNWeb8/0emEn
5SdmO2l1ci/ONhDNMqM11KE81lGtPsvmqD3FUhqvIhSMxUI8cfWiM0t7aoVOmSa7aDZWkHKzO6Fe
HhugIXvDr+MDjUOkm4sWMUOFXNCF4LZUxf3kWzr4nkMbmqjf/LlcW5/2b5r5Pc6yKf48q6oLpXNZ
GM6pRTl3g+p+s7B5rp8ZWoT0XumVcBWAtZtdsSPiYZBXlPooeTosOC30yt+mHFkKWxaWWoLefKhH
b55hpN/hbEfl3pQNL3CoS4U5nZx//cI0ojEHRCHRBPYy/zXYCXC0Ans4IsBmbeV0Mrnyh9+EbUv3
7XW8DL2Thgy1ZO5dFnu2jfM6bYLSUsajTw0h3aujSXLeyl6xU7uMym7WUyVf95pvbQpAFOVZHgln
0AfP9WFwcQMT0evtyV9dWfwidO7A2+mEsKjBX3585BdaPcCN4Sj62rexpFaqZOWFpEhHzB8gUAfg
MMKVH2RhvcvIvO3z7R9wvee5KLm1JkArocc8hh7gv/g0y/ojQAT/rbdRxFrRxUjMu7EIVX0bYiDY
/TBqW1ssJqjM7UP4zqMHKQ9MHpnae/dOu5w7F1ZtkC+gUukYxXhMwD0F1jFuKmR2XQkjngJBqi73
45+QUuNm4/tjHr1gwhA7JyUq7cZBQsuo0SpmatYiY3PaDB9/HpcOxX/C7AmhoVCWv/x5/TQERLIO
IYPB0SucokGYckICHBHu7FzqngB+Y7ROab5H4mUzehR4E3csrCLfS3VQN27NnTEuHd/ZlmG12DIE
SNwYBA2QJy5/lzdmjoT1Ff5LFPIGt6OEXd0FIKrKdWla3bEdjOEBLRaj3IIBx1T99oaZH6JpfIqb
71k84Tj00cvxK7qpCuui3he2JnYpn8HkMZD68XebWf5OFW2fbJ0hAdnlJgosAnyXI3lYOzUKmYom
Fl3dpzNy8aH4QWQnk2IiMQ3H+vIHIQ0oeQHk3fsEn5G72qKY6AZYSCw9D7M8iIkDCqRTgo05t8jV
o5vUzmBWibDurUTCtAazkz52WyO2rFWSYU+4QbIsN1cZhmKpO4ymF66KvrLSf7sv//8zpt4FFYdJ
a2h2iTU0sgstl+z72MDJwE0lfrRbFmHVuk5mIOt++3tfbzdmTe8Cgg4tRlQKL1fXSQxAkL1p3zdA
6rd2PCj5Xpc8/MByFMuKJOzXlqSYYKuC1l54qT4b2yA6Zq6TPOG8qhI2RSr6NrHvJTL9aJ9RuqIP
5XXqPoAaI91h4+47bhAO2Qloo7kkDz27G6eVBleA6gJtBIK6OVhJx0yuHUhI76UqNQ6632agAANj
O0pKtSqHQbqDi7cUDnwyZwfHScontGeICWbHS+HCN2K5du5Jx6NineCZmrs0koY16J3o6FcdOvcY
2D1rZacsCRZ/NmOyXaSV8D2mMjkbHOc7mIkUm+45pmJjtU5yN0Se9gA37muVBe2GCrq9vb3BlKtz
BcdApfNJEEHqy9e+3GEIvvv9OA7Dgxz7WrQeIr2yf2myp5xzQ0dh1jdaJ3VDpW3NcyajA/utLwUd
Svow4ZfUTowT0h9J8jKOrd6vEsMfDMsdeivzv6IV45UC+UM0O1DXE8MOLexxCTs/i1GVqTPNjUDZ
kQogMo+zR7xsbSlHJUK7BzGYo6QYKUiBOKXz0MjhIC2cx/knohBDq4X0RiFj5IWZXf+ymo6wfg3l
6GPss1FAs9FEyjt0Ydtx11HffmlaY6kMcv2JJlI7eY0DZneyE778RH0wJkKXAvOhsSLIrqpQKutM
71Zp5JUVaak416km1zSlvJ5mF+a+NRYuVaNp7YJy+vx4MGnZALZDss+O4YBe/hL0JDC9oc7/MOAw
gyGjI43jWuRK15pbSRq6nSisrrobMgi/P9RQOHiV3N6v743xj+8NFT+0pemekumh1DtPSUBTonFY
FfI9YiQ0jfnIwr8bI0Tq3agpLGnt+WN8jAZZRmSbLsBr2WVck+6gVb7x1uUdmmmr2KGj91h6XAEo
hMGPGleVXDie52IH3jd32SSf84Rnh9njIsNAZ+EHgblJFJQyVtSPAu059Togr33f9t8MAZxyb3mN
DP24Kpt25xtp3m58PdCCVa3K/lNFiB9s0U2s+T8Sp8RpHM2BqnQzD5ZCQYMOfW78YbLaJX+QdAzG
GhbPCar+LMg4a+HSUIzjtWRUFp5MrWZgw6J3XaI8J7Lf70vf8fsnRavUcoP/p6avO2x6rO9RN45n
CBd0ppQgjZfU4K8OBOxi7un3FIpqrDXlVx+yfoygrACx0eDexxNR2Rpqi/ZUoUmPFQ45awMufn5H
MLlUFZ2lbZw+7qppC6KyTst3LvykjX6HKIJw7m2tgIEO1XlfZTlzzIbefEb9L/nHDgojEvBRuZgu
YAIdfbb1MyfSpFiNnPsmM+y1Z1G2aWqjA9RuiSXk6lWUNwn8WNQWYPHRrSEpvlzVuKc9VpUieADn
Nip3MTLYphvQTNbckdbmQE1Ozm3UG4Z6Mj6yMFC0aiTI1+GkADad4mTh5F8vOL8IpBNt5GkNrNkz
UXk27W+/8x8yuzR+DbiWvpKi02qvJvMGpcZOZuGgM8XLc86AXHtwbWgamnMYK9EeCgiq5j/khlYf
VYbd0tIMD2bXGwtB9fULQguDAAP621T3nV8pTdB65Fkm2p9gGB8bNewfpaJErLSollhK86scHVhK
cfQNSINpxs2jZVihPip7tXlMnLCQNnVVOJu29gzTHUyOtyuJ2tl3aB24pR70351ssL7cXtd5vA5S
E2gGSqRUWiZ3hNnW6ruyEUWZNA9yYJn5Oqk0J7mHU5MOP28P9M6tvfiCjGTzYNn/rwnOqS2QbM0i
xoGUdChvs1U1argRd4HmrUXqaV+GfMC4vRgUEZDEYe218pG0l7a8u9TA3SpE4+OsNKYoH1K1Vcgt
kqbDokfP8X604bh6KT5hpvNWk69nrgagBRUPB72AhTj4auszDwcIlDphtUA2zwIMpSwbSrN+9UB1
pD40FXbN0AaUg4duwd+mlJYwOp+Mx+PGZoQ3Ayt+HpEpbaWUihlUD2gA5atE99KfvFTq4MZa+iUV
uXl3+0NdbX8q0VDwJ0iSZVJ6m91smF8bLeFojc5IgQhjaCIn1pvx+JPMrznfHuvquZjG4rkA0cfZ
pnN6ebGBg3EiGw3KB7ko1QcFh4GtY0feUfELdVs1Rv9XDSC5/uOgtKOR1gLqw7XNmLMkqsMUtsNc
T37wrXFcOY0Ro3nYxTulEeDrgPhYqzbO4x+3R706aNOoRG2Ir1Baojl9OVVvyFWsHGv5QSgjiELJ
CIfvoAyD/e1hrr4eyCliInYLeEKbC/pyGEGPTNckQ3mwShtzMjXTEfDgcXlWO0vZ3B7ramcy1rQh
qfAzK2p4l2PpMvFliOfcQx/q2YEzoG6Rnx0PRuhIhuuZmXi7PeBnk5tqhipwQfCS8+hCyCF1sKjF
8nCoHNll9+IFOQK02ldEAEv75B0ffHFjkdLzEvDEs0ATxfhyfoOdFbE1GPHj6Pm6DVON8vC6d6KG
dq/SQDwrCs3BBd0o33Jhxt8AAMUVlcnCNOApytFOotoor1S/r180kEqwqM2wf5KLMOnQqDEs6UdL
pbdydS8Xye+qR9JlM5RW0v4gcMMsfZs0Auu9NmnStw6JqZey14gR5XQA74/LYii+AoqVRnV7e53V
64VW0aQAajudTtR9Z3eAVwY9eAZfeTBjU64ccojSHruVSbqGWw928jB3kYR6otaGDwWi1PqXSBO4
i0Y6sT8d0iptDiUKVuo+DnubUlNkWL2bpnGVbKyK8jUCdKoav+VdmgbZpqSL3t2nSdvDfxn8Ii4D
1wjVvHnJsR7pvxMJK+Haq/DjWLjt5vX3qeNn8Wm5CgDE0NOeHRiqzCmolTh6rfxq3OhJCNJMDyoc
8jyvRMxWjEF1j6G18NxIxD2KVmio4rphVv9IXXn/JcD3gSFNFz2/5nK7TcbC6Gn10asGnTVeB7A+
d104BjtFjOU3px20Dez2JfbglRgezSTYfIiTgjqGYDunnlV1ObZhbyWvcRaKpyLvY+ghcqrtyy4f
I9eTdCl0g6AtAK7XhbkrbWE92FYDi4bQodhAcUJ98PYGnBMaWAuN9jutiCkuIsKcfZXIc2Ae+EK8
ijQLatenwLy2Kq2x3KrSqUgHRWNhqSkllr8W2VAWd5iKqvEmSXLpbPdF9F+BRd7vVKqRQ4RXgm6h
mgTNrqL/udChn+NM+a0UIHku2UUQ90CbXn433BuNaiyC4UQNq8jw04TKDIw4ROLZIoTs3BakRORW
XkKlKsdKV0JOzUj+6q2UfuPbVMORUkX+RrlAXUIxzK7o9982JQ4TDBZaiD67wrBwoHnZOP2pHqzq
6I1kXmplhLJbZCLdG6zoUgfp0xEnlT8KIzJahtPff8gAM92p2kxq+lMSetBr4ibw7h2sYWNIN2EW
uqLXkiV+8edjUu2BMq0DIpjqFB/GbOKWkNDq+1OIfMMLd/mAv4bovipDHK2nFurf29tzVvd4X1Ua
NVPdGRwMtabL8SZ91Jrv2J/00Tj4VVblNIuS4VUVllSgKiPhluk51ZeiXCSZfTY0b9KUNEz1yHke
ZPZpaCMbPpwQBKruGhuijzOaxu9cyNU2bgx9L7e+/Zpmev16e9KzN+F90iCXoewgnTk1iS4nbaaK
Z9sVI+OIGD/rHWkDiGds6SVf1RZEvj4ZC0KbQbWXejfMndmR8kXhDKk+jKe4UapvSm/XR8+S6mat
j0g9LMSDn+weBoM3BZoKHcX3kuiH3QMFpI3pBw4nNF4RlapxEFWQiG8a4VZyEzyUceEs1Uk+HRMW
C0V8lQ7Gu/zrhzG7GhBXj23vicvjd1/anVjZaPdJ2zwudZX2TCXq9T9/P4P6PUxHGLcEbLM1Vegm
g+wtmSY87ZNQ86esirW3ZBh+3R5o+g99CJumjXIx0Ow02uV7aDoOJ67ncIWvKDYV5aCuyia1Xj2E
Mu8KIzJ+3x70akEBNwBpQaGCsgT/OItYjCIZ7QTs8NkoQwM/7aDDh9qjsFdsQ4IrYhcg/d7d7UHf
oRYfp4ogHLX56eoHRwusd5a/IAIxKollideon0hf9YhADor1QIpdWubpl7xAQ2jvq5F6VwRKJW3J
qRR5n6lq4+x8wqTiMCpfLZLarzghWl900Clblff+vujUVVEbq8Rq8Ur0TCvAqLA3B3k3FBq49FEy
kIaBSA2ztKEDGJx83evvwPQX5YpsMTNdX0Q+TFfN0b5oPo3jO2Thy7c2TCjj8+h03yKH7Ps//J/9
8WcW9eK/vB3s+15tgWcinB5Uu0KodrywaPNqFiUscEGUVZHP5galXHh5keiitbyhMMVrictqsg38
SLMgvwy9t1PKFukHIQypWUfa2P6Crpi+SYnRWW4QG2p9Vw4ZwuK3P+N874CilylVTkI7VFy1efVQ
FiKoLNurXxXwk7ob1jmOBV72P87Oqzduo23Dv4gAeznlNkmWtJYl79o+IezEYe8zbL/+u6j3xMsV
lvCHBAGCBJ6d4ZSn3EVBbg/z13Sbt02/chivoq55TBqGVJgM0JJI/l4uQjh4fd2XZfe1LzTZ+zEe
xbh8dWZWbKp+gsbhaGn3r0c+5W5qtyVZxdZt2E9VZ2IRoU0l5G0Hlf3Vgvri8M6/i1ychja1Bgpq
i6dtqHphG0FffXVElz+FkwzuKLiG0/ygraJNPlj4mZjLKwr5aK6nXC4C+GcbWXiMrE0rMn4FgXT/
MUOjD7etEH3qR47b5yu7b3k5MT8yR9abCgA4giXIsDUEZFGnll+xUZw2jVfUJ9oL6h76Zv9Pw41Y
fsrsruxXrEnmO+/iooBXhzjHDGCAM8MBuJxp3saWXXam8mZgE9EedGE7R0O67XcN2ouJ4buJIlJQ
OGDWpqRc+6jvVKfL4dnYs5ofokGs8/uR/OO5aYIYLb2xc97UbE5RrcHNhu9TQnNua4FTEF8p+xWf
3Ly32HJl8NXVqCHcjbCHSV9Nkf7MQyP2Dr3JLXsYrah9dccEH9NUb7V2N5kd4Bh4XGaxhfmhJwio
NYW9mVrpNndmUA9KT+7gtf1wwLok1q0dZgBS8bVU6+V2qCj87h2pel/dMSZtnoKiQbOFFsJOMbso
PaQlO8GPbFnLXR8GOtZIWayIp2GIPJAfKJT9Jo1zq999Mo7m64iUW/VitaPJuB2sLJxwVZSCmic7
wDDr37+8Pdi/kCmwqpw1NAggLj9trEqndqfQe9Mg/YgHx1TCN1SU808VHS97h3haudbjvNrENKOB
2LOdSFvnzvjlkLU+lWUQ4yM/FHFt+yKJzKMYi0zuchJylNcCY1AB52hlsL892Q9H5qxSjqQ1TYng
cmSJuLWmBF3xlVev56Rg6K4KXR7pf6johYzU/rOgDVcu6Hc+yp/7dybkQi2AlTtDAABbXA7rpC0P
Ma/f14GA0N43rWadsX5wvIcatTJnj4Rd31FSoBIyJIr6Cek6KHcSpFD0ANLNjh88txwrX+1i8TNX
unItuFquCwigWcGSE042za9dnO8Al0qUjkvlq0ztxvSdQq9+opPVlLtgNIefgzUGr/XouWsefstA
+X1cehGEdOAWCe0uFyZqOorUQxGeFCuoviI1bWwBIrkvcReVu9uf/qpS8r+xZig4CG2KjPNt/scl
MvaaW9Waonxthqr9JFpR/cQMNt8psQ4mXatjY5fjR2ttWryJkntyA/teWE67xvVY3qXz74DYSR4C
Ko03e7H7UxMYJnYbwdexAyJHszebvmUtDoVl1aOUbLahGW+KUE76Yx7zVK5sxuWjxVsFrgl1F5Qm
UXVYqgpMmptWTtAkJ4ifarIBnC83XRn0Z5yG2xJhNCVYWfnrCc8jcnHzHFOpWXYAwtkmV/Gi9BTU
vXwwU6va9nnfP+eZq9AZMnid1dCGuiloTR9uf/V5416cvNndC/8NKtaIjADrv/zocZ47vUC1/1SH
mXpQ2159LDMZ7F1TJJavNn23E4lhHdHQptGs2cVKcna9wZk3WT0hNsngFcIijUZYpWOXniAN9p/A
2jkHq7CgYkhTWXsmP1rnueVHckQUqLuLolPrxGkcaHF2Gqaq2HfRjLh1zN5X7CY9YHU2fQc2g8eR
yNK1HPT6/pjFkMAXqABK9Ksmj6xp8sG9T0+zdso+B6T3qkay3tUGYKep9epzoGjeymX+wU6GHTfb
6CDICKJrEYMOQ55JpbWyk5lqWuV7gwkOATwhUpBxnMw+iOagRSsf9IOZzok9gA17pqUtq5yKZsyv
e5mfci+2H4ScxBs7C5dnB+0tUh7D/iYmZU3V+INtRBEfUNCMDAJrvLifE+EFkzSm4gSR+MGJ3dDY
9FRXdnqPGdbKcf3gyMwsJaozgFavQUEpYGXyVCs/lUHQ/ciDwUNPG/dW/Daq+4i696eKutR39FW1
p6xCTPavTyzDz7wS8BekpouvyuKHSi1sviqIkQHmTuMWvls2VHFzWTpf6rGTfgQVxNpGJKzbGsU2
e+WO/Ogjz8BMXkKsN2n4Xt4aIh6oVgdpcQoQXDnxf7Tb1Gk8HyBSicRCMob+gL/2CqHmg/OLhCGE
E7ASRGLLzmWVI1/TV3FxmkY7vLO9QbV3iCq3h7Jq7XAzzIw0tfD6aFOTYN1e9Y/OEqnTu2QrEIXl
tiZjTVIOa3FyRk1RN31ZDOG2aIffgdt6GRZpIwDq20NeJdJUWmBL0Z5iN80+QYtNDcQTEYvYSM6V
oo+S0nKTJIe4F9FOWC5hfkmf6XMYasrz0BEpHAigrQf6gmAz2T5JtpLjXAcI8+9BKZi0EVwYQMLL
r65bEfYNIorPYxAa+X1V9l1wAEVPZcQzMYxDQLmNhx3k29jZqYNIqm2DD4PcxFTD3JUPcnUKuUWt
/wUqSNVQkL78MTDMA7cDMEKcCPt2zEvnER3uIDjIZBiHA354qOoVDZoqG2nrCYBWR/l//QaqwQDD
ecBpyl7+BmPEW0fL8vjctNa07Ykf4bLH2c807X726uR8jY08AbYQRNOGple0chNcnUKWgI7W3J2l
RQtk6XL4sq/60sqS8FyA0ttxXurER2aw2XZCeN81qdSPOkX5vy1tQPeilzTHDLSfUYtdXEAlovVT
mzTKKWyidFviZaRuYsQUDpnuxV9zc3B2hQu0IIxU8Wg2ZXInxhS9+VDtjz0bc6WW/NFGcOkmUZTk
F/HiXK7CQELSINccno2h0zo/KgxtO4zlpO6NAiNKIx+dxzBIm7sS1YEt53Za2YlX1xLrMfcm5jYR
+eEy+dasAXEte4rOqR2Hb4VIvZPiFeZj5pjZVxshNn0bx3X2zzChen/7iri6lRgaiS2a5bOKN13O
y7lP+oh5iMUO0Ia2vBOF2fIlZuRDHY8PVle5h9vjfbDjSEfpWVETBeezTBGMCWCwZivxmQirf5Vq
JkjFdBUDYEvdQoY3P0chu+H2oB9Mkr0N837ODqltzOv/R16SuqkYhl5Pzp507CO0QK6VWrNfR7XF
5ERZs9X+aI6IZmLUytryzMz//Y/hRlIDu6UseE6UEGy2iqKGTtVB+nnUeRs7VHO0UuBX3p6kxZ96
EYdDMuEtn63g4DZevepK1eNrObjpuQDgu8eYDQ16OakHDVvZtRbeRzMEizajtWgYECFeztCULY9N
XimnzsGUZ6BY/Vppo7XppsS5ayFZkNSq0cvtCX5wSmYmGC1KIsO5CX456BTZioEFtHJSJLRq2MxJ
ejaw8d2GGWIwROtGtymKUv/kJLazckI/eEln8BHNSk+lE8QKXw5eVD34fssOTmGJxLOvY/TS+CJr
9GhTtVrwwyYFQBPVyoDgEr+KTYXsPGXYYaTDKbL+cHst5uEuPjYVQnry5Ld8hDlCv/w5EYHjWAkj
Otmtot7bIybfPpQS1d1mAuDBSrB2dX7m0dhXJCDzvl4q1zWA2dJWqtHJVWJvF3S5eqiD9EEWhaz9
CI2q19uzWxtv8SoGyD4JDJKjkwzT+PfkBFgDO3XX55tR2r9inNDWwKMfjQhwlkySjJ3IZPF51Typ
wqY1o1NcVz9DdJ/2nXDSNyxuVSZYxN/+foJzb89CipTy/rLTRlMYv7M0TE6qaOMvZuOhzemEzV4J
6JrjsNi6yf3tEa83DOkjWh88cHNzxVrc87Ed9pThquRk4+Xo116n6T7468nvqlxdW82r62F2/UbR
Enw3mhdgBS93p4vsvEbNNTm5CXedkigiQB7LEdV2aPJx2rpOYNxrMPOy/e1ZXn9GBp7bizM5kwO/
eMm1UU+t1rbiUzSgvrAZKw/dCcWMU23XAaP62mvaVK2s7NW1NE+WdiL0Gw7IFdBZBboxuYFMT0KI
EnUiROR8C7GuZ0cZ3LcAPNS/gdHk2sbMIvzdb0/4OqKmykXHdgaYU+BDo/1yqXEmjE0lNdITwU3w
A5nX9AW8lBEelDywfpXgThPs0gb9s+FE5O7t2A47vWjrld/xwfYCG4XC1BzYg5dYBJIBOuY5QNfk
RGNq6nZNYqXhDv3WkSad4rzdnvRVvDbPmXh1jiBBhy63V8Nj2nqVkp54D8D0esXQ/mpG6rYuV+g+
9igZYOksqh9FEQa0CZDyOd3+BR/sM3Ln94Cd0qq6LDDmcTS56UTNKdGl1F+qqYoOaUhraANEOdyr
U5ZpfxukzuVMniAwm5yrq7abRlMD9TYrPU21bNot1ovUr223Kl8VJArv3AaFqHB0hETtzMC/D1WQ
aAXH9MGxpplNLRGoEDKiyzA1G1JQm7mSneqAOrVfaU721DVK949KWdnb0Yzo3bOd9uXKqZ5r95eP
HcBm7mTeXphSdFEu93jalARwTZCdcjNJ2l1SdPp4V0szX/mqH8yPliuZCeUIKrfLfWVLT0LuD4uT
F6OOBok6v589Fjat27lvLEd4HDJ7TVzsqs9LnXrex6R/MKUoPS0eu1obYIEGSX7C1GEIf6aBWWWH
LtQlBSjFCF8JJRtzq/Ksy1+o4/UTTbGmaDaB1sn7dqjFtFPqPllLij440YhVAdSgH0putIy27BKA
fe4F+UkzsEfcVYPu+LRF3O4TLuXNsBKhfzAazCxoOSy/y4DLa8wE6iArvmgZtbJ+CbPacXxqnk76
rxXoZrxyZ380HMk/kQxOX2iAzTvhjwidnlhTqg2IOluILt0rBjnWhnpX+5/iWPb325fFB9uX9WPv
guMBMb9UTNBamSoIDZenPLOM6RAFshgegqRIv94e58NJYdZLMo8+Dcf0clJKopcJV0N5Gqu0+q55
iuPHRkuXvNS6lRv4gzcPSTnqNzBDnPlUXg7V9ijk93ZTnGx3kt3G1Oru0xTn2l02ZeTura299XqR
7LPJkH+nWsalT7IKDpUOI/VLeDGXQxd6jmiKMRYntc5t1Tfthv2fBs4BgHf8KkWyZrjywa3AbTfv
EqJfmvOLAYcRcCjqiOXJwU/yixfa2bYlC7sLpyx9ioKqDnf0o4By3v6aHzwxszo9WBPSe26kxRJr
ohbxaNTVqdDHemOXMt5VRlpujbHF7FWZ1jKKq/H4nrjWwwxw8VzgXy7XNRvDlpJLpp1MWsOfSr1s
AbfAqXb8jCrppsVCda1feLVhGWU+65SgKNrA2bocEsl9yuxYSp7CKUz2UTa2xzQSOST5oQVMfXs9
ryMldg5NG1CROC54oIsuR8sMUQLz1vRToo3tK7ID/We3x3pln+dAkDZ9WiHC3mlastcyDNQ0u3bu
QQv8rbXFvIFhRVD4hiE0h26XP8Og7ZjzChmnjsztDnn14WwptuFzsxb3bmsd1NFNmrXJz5O7eELn
UYGDcl5oyhtL9egi68sxTE0dyRCZnZOoSw7Idjif5djqGJgPQ/1LHYzBHxDmPhdVk2wHRJ6fXDWw
cGapbeFjRDv8vv1JrrccT98sazXrXFIpWXyRMkUnTpWWcVIg3P7qIHAFWxvdVX1HtBPmd03cAP64
Peb1nmNMGHVoBIAu05dtHkGyjoe0bZyqwnV+JmWZP9d9ituEGa3Rsq7ufdacih59YJCH6BEsTrDe
JdP8gJonOAum2IgwLLJt0ytroudXFxTjzLVbrkSCQ1RhLndU6ErVrEe4ymqWVY+09c0faB80fhtq
7b+WFaWZL2F2rzwBH308SJZgoQA0wCpd3Be2Mg5lyi86CammOCVYWH4TdDZdR3/d+TZIbypWdvFH
344eM65JcIpmc9/LiTaipo0RNth9x5X5qISOWR+yfmg2ddlhqXx7o1x/PTomTIwogcvpyjChFLTO
c6wqT01s6Mqz04A724mmVe1/bg909ZaSNQHO4AvSqjHtJUIUwSAAM5NlnWIYiQEoqDkf99Bc+xJx
l+0LN9LtbW/A8hjQOsl2t0e/3jyMzr1oo2DIG7eUJqNqiBKxtK1TFWvDoVWq7K7p6/quLKZmG7YA
VnzPHuv97VGvN8/lqPrll8xSCE6ZrjCqOnav0eQV9yUqXvAydOu/pB6nw+3xPlpjoliuW8J0vD4W
b3gjtKTX7NI+oXuT7bCziHaUEmO/tmFpaj0m40mgkR178Zod1kczZa4UB+BC89jN2+yPSDPpcJwf
5GSfQtWC2JSZaryJiqltdqUn2y/RCEV65Zh8PCQnhK4fsmjLEns34PseNpl9QtPbvIMGGOxMWQDD
B1Jog4+FZfvr9vJ+tIloMqpEhHT3ODeXk1RGIIoptssnUdnuuYPWle+HuJb6Jgl1Ye20vKSpK9ou
ZM3/P0MzLKhJjf0//7Q/1ndgRrWFvsoJND6MsCJoPiM2Q/ewabT2Xon45iEYfffu9rDzVXPxnkJw
oNwyF5tcDu5S1Skdof4lIsrPXR2qd5Y6oM6vivK3S0tN+FmWW6SOvbO1tSL0c8/+2/0MiJA6NEK2
WHlAP1zMWnZCtYdBqc4yDnV/NFtx1mJNIm6OR1PV5cZXrRmNT07eRCsjz3/yYuJAf8Hk0tpgwZfo
X6McLFzZ+vqchEmxMVrN3NV9Vx4MxOfvzakKH+I8a7Z/vdogm8AGIWgE1HbZbqiryoV01zZnrFn6
c1OG9aOFzt0h7mgKe1ms7WwjqnbNMNZfzF4oK7fVdehI93zuDtKrBNLFZ7/cZFURWl6RGs3ZniRM
e+Eo3m8bVO50VI1xMg8OwVLuh7altIQucVHcIdeX2vfpGCgr9/XVG8hPmU0S5oq8wbWyuMmqITX5
AGl7hjGF2ADKzZjFjPHPROutlRfwyskPEXKVxiBbnBIXT+EysGgSj9K72ZyzJKq8TUhY+zr2jtR2
heG1j80olXBHMBvsRJ5EWI5rE+XyWm3n8lMUQ400BwWvv9TOKN1z90EtmZQsjGHjK85nI7KUYD/i
QBD5Ek+5mWldTrHf9YkUGzeHWruJynR6RfUkebm9o663MfE36hxz23cuUy9urCkr+1q0QXvWM2Ft
p1kIJLW9ZhtHSnMvZPVMXFf9nSIGkCa6vDA3NR55tKiXsEAgkQAxnVCczSx3mKsc9sNAL2mamnan
utXf14bnAWek/sxZAFM+76U/7kawRV4TWJ04W1I3z1VL85HLX9mHjqo8UDAE7NLJOtlpyVTkm2gW
E/SRhvny10vNjGmDzs0AlCMXv6Lr2qAc1EqewTVFR37pd5nF4QHxp3ynoot6Fwh9Dcx19d6jOm0B
6uB+RoYUNYbLmQ9hAndsMOU5Q6Mn3pScaTAkVmP4clTNh97J3YOhp4iwU3P6dnu+7zS3yytyrvaQ
a/E3zGhrObhetZC6u+xMdTr62qdqfucOjUQduQgL6MJ1O+7LcMBwQ+RR/zhoXvMDqZboP6Wpuu5e
tpqEN9cp5b/9ABk8CYJsL62yRFJZhr5RfY7Kvaro3l0Cr+8QS6DeK4/q9evGDEhYAI/PMLFlNT8d
VZwVsjg7W+mYfBdwsx5FVkV4sZVpt1MyLdtqksYCnODIrydDv7+9hFcRDJ8PYi96Fu9A8iXrA+lB
HNDUMj9XrhF9rns1eo4Urb7PdeEBZEXT7/Z474ZNi082y/U4fDDM2PTlJ5NZiiCjqxVnmujNY6s7
6R0KJB36qqiU+QoSIkfPC6O3Wndy6QfdqCqbAnfTlxTa6nOmO+3rODWD9PvEhG48OfWJUv20BXvv
bTPLFlsAi8oLPcxU+mWbSaxYsLK8aww9fzVgiG2ccUKTJDd432JMTB7TNCKTWpnm/DgspzkLW3Dp
zd2qZUY6KJ7RIFOdnz1wyDaiAqPTbyu7KQtfWG3/A7yid+/J1BQ+fToj3DUCR+f7wY4LYz8mkSs2
eVfFv9qpUr55U2Q2e4hp6BkOFTWPGSgzxn7GMXsArlODIdPRIKv0rFjzzl06m8x3KfX5WXlgxsvQ
2bw84DU9nqbM+pSwJ26anaknxsap8Lve6BSN70bHK8ct5HHrmV5GMr8vmnOfG2HwFlrl+NL2Zv8T
BTQsD+3Ay9Jtkk/2XleVbFNH+X+3l31xGaE2R4BI3EC7CqTX1WWElAhF2Ap9uTGN6lczsWvVTxVV
u6u9cELBoVbD5i5wZvnYBqWfaSV6WUQM8/DwTghRWSmAy8sqGzw+N5RBFTwhj1Ni0KXLoAeOjt8B
On7cgH87WZTWSCepWJJwwbdcfBjNmR1KSv2pgstNuz6Ldo4Z5XtPSeI7MIflvZdlzrbJ0lWZgvnN
/mN3M9G5DmJSaSFWmTUKL4e2qWWFMpr0J1uEyadmqON7GP32RiQe9MGo7vNtVQn9SdSqcWePrvDR
5G//sm7Lr5hjRP7CoJs6xRLiWERqYkpoeo8BtgPHVmbJC47UzS5Iy3EDqbPSVlZ8EcrMjET6JjOC
kE47HLJFlNZ5pdOVo4ifvDydftdN8r0nebhPBxFs8kyYG/hia+nP1Z5C0wvFoZmnRjxMXfxyqWPh
KmHUBslTXyrxp1AO9i96Zz9iz8v/LmhidqjnzhPDuoOlXdZ8wAibUAjU9GlKywRGo0bBfWsU/YjM
RhzKH6Nqib+sM72POcPeCbIplV4Jbsuqa5swCNKnLBHF/RRKBWMUpC6wr4K5dfu8fLSSTA0wD4JK
DqXZy5XsIgjzUWKnT0OAGI8batpPQ+mLX0YRd+nu78eirwmzEVkCvt3ibJaMnoemlnI2KzRZGsvY
Bq4q7xNNSVbAaIsX/H0JTWI+Xhsd2sByWmbUAX0P8oxLp5q3vVSf4h7ssZVgQbFLQk2sudxeHwNu
G24cxpxZKMsczTCS0KHnnT7FRZacrDhxTy5AGmqSaiI4/eXU++FYIYV3e1GXyeH/pmoSJgEpnxEg
81L8EWXj3ZxlqKbwBb0u+llYqbnrsrYAR5u4Yl+NowM4zNPiTZ6Y04+idoaTjg/wyrddhGz/+xXk
NPhIe6hcLi8/mVlWN04xCy7V4bPKyltR/W8aDp1634Dt91NdTMYWW5Bwg3zkmgzu1fcmr6EqMEMB
IW7TXrlchMkZPMXN+vFoiqzsPqE7aYodLfqktvzRULOQG7+zAnelMLCMAwjVaJtzfpDApf4N9vFy
XCHi2myquDnCDald2y9qJX01jBrrk01NOF122CxFuFgIUPdftNm96lMZWHm2sZUcj3a4Q8m/2O+V
wu/g9HoQliBT9g9ObmXjoxOgqe4Dm5W/VjbNfKwv3iqY03PRfBYqnLsDi9/dOxXiuV0tn9EjCUFA
zxB3O+pKvwR97G7KFjc5p1WCT5GnKa9xWnqHxNMrselrtVY3qllGbyIQ4couWtIoNcRpINxAn6ML
SEdmScuYLGgwpdJ1z108StwMiyyLNplQ7GNYxULsOlM0X5F3itrRdwfMEKn4me12aBs32WhxVQ0v
qaXMvzDWveSowbXUVm7Mq51OLsnFTC6JOAAZ3hxu/XHeYgrFJYSU9Fkdh8rdRFTn93SRkue8xV53
WyZ9a+49mOKYWrtB0x7syCrXZBmvbhv4XzyBdL8ha7NSix/hWtQPkqwRz3aOfLmM9PiXldRqu8Mp
XXsbSZO2helM59vb5nrqc8lvjnhJj3D2WFzgwpINeaEtnsumlfuhDjqgn8kAvxdpcyfWN6WVJ1tl
rNyXyna6lTv9g9FndDxR9xzKAka6XPgysPsBCrZ8Dj0VMU8BrXFP1azXDzHaKeHProzEZzRRq3DT
d9ngYfqB2ujL7SW4umiIZal7OZx6wukrpmMZ2pTZNU8864oNx1CJap9tPP7rAsLd1LrSfP/r8Ug1
ZnEk23ExcVnc7o0jp8w2zORIFUOFkzQ2UEcpBlaftTwrf9vAcNPD7SHf+54XlwMvNBLmnEEiSGY5
xwx/7HD6vyUa27I4hoS5rj+WwRgqPkElOBW/kAEmw9Q7AYENFdW3XT4ottwT+sIjpw+nWydLD/Xu
0UilEWM1adaROqxcFPNPuPyJJuB9hJ0RtqbHcBWWlX3kkWnFR70d8/x5aEdaV0Ujg1MaUIXd316R
651H34ZV5mFh/5G+Xi4IwyfW0NfV0XOKEeEspY/4p3WmBN281sL9DosHX/uosx/GOlbVlQj7Hd+8
mC1EYjK3uSoB5mXxQZokb3CX6KNjiT7OMe0Gw9jYWLbGnwc7qIOnaDBHeYqoghVbR0Lie4661Mx8
lFzC721DGfiO0oN74kJrwo2cAi/EOIp0bJ+pORlIO46Wtu3cCppdNSSV7ltOqQ8HN9XLz8y9IAqd
QPaiNlQa5nPBPn9CdzB5yb1G0XwZx8WLcJHuOtRWL5utM8TTsG3rtCh2QWlkOXUuo8VLMKugxaOo
obwmZawnL1HoiF8BrgDTGyo8mumHocfOmTRr4h6pU/0tU5wAlA/oggd7GsaEFpYTZL9DKdvqU6qN
lfG1iFUxbjwja4ytFZlhsG0nVJ0fcmFm/T5N58RnBkBV+xH9wuGhqprOeTDytnhGrLCKN9bgTPRq
8Ec17rsEr/cjW6jU9kM3GbkPtJAqk6OErfMl69UqWivvf7C7SFdnbA9l2fnhu9xdPCZFExVJfLSE
6B/GphzedHzNHgM3ReyJ5kr9W0lpMiHvqMU52yz7S0Arry5yI7Q1SOH4BcD6L3+BmqqS000Ug3qj
/NIoWfSGCobYNo6aBZDlMaSKFdV8NuMq2KPLqK6EUdcrwCmmi/SunjCDMS7HzxpnQhJaD54DK4qb
fVJ6Ey1ot7eyDeo+FLZ8r5ls81viyvpJQkXPtl7rTunKy/4OG7s8ZyRc3LH8Dq4+sL2L32HZ41R6
enyMi2lyfNwaY/XVbYz2se+71sVsPM8feZedbwWmmA+QPbJvOM6F7peJx9+mT1FVyZsW5KX93coE
1mJJ1iKDtHYf8DMWP5Nkbda/JepE5mxxHbV1PZFfoFuu4TfzMOpJ0EBc5GnylajjpubZKv+5fQO+
B7KLMWlwIm1BG2oGAi/GjHPcWjyvK45dO2n9TlH74i1224I+cpcj755FFnbLfqq1cfJ1ijwj3+iF
0j/1WlJjBQiQNLW+3/5Ny0L3XHwjlYS/PLeHKEMsDo41Fbau9Ln2uSmbzHuuAIGLzyNJvP4Yqknb
b6FweLafofgXvYzWYClPTlqNNNDUsot8vUmi7A0ntrLfqKLDhUGvFZHu0GMp0hNWAH11EPnYe29D
JcdwVyI5/dxoozp8GeWUD/sqMEJ1JcjR58j7YqEBmJBIGCrvGv9YPvhGLVNXFqbxOZHmdK+O4fSP
K8vCeHX0IDwYovaSc1zXnEsUxGLvwcutNrs3hRRnA5BntoU4HT/aZmaa5yaL6kenp1xxwKZLKo9a
gRDhV8+K4/FL7nS6smkKJz9ngR53d7e/zhJXjD06mQotEKBVCKIA0rw8TJHdF4kDf/+otk6r42BA
73Zrq2UZful6lAz8fEIy4i6PrR7j6gwmj8jQIJnCGeiSBrD7t/Zgw9m4/buu7hp+CwjVWUiVQh0v
3uXPiqOkk0XeDccCwq12p8BVeJ5QqnkIkLTZpEWWf68DI8ZlwemGt6l345XQZT4pFx+YH8DYlJAp
y15fMl2QlCgde8PRlBjV+QKG/L+5jSbcptfC8lUV0aqU13xvXQ5J3ZeCC3CpGfG47PwZkUfYiE3M
Uc1j45fadw/jjHicXRp8+p5IBMPbC+qN5gTl55ZE94nSyRo35jpXnjtwCAm+k41JmhcrPwx6bQiS
kmOqT4kOuro2xVYpBv1Bmbws3HRKoQ33aodIb2mNXfHJQDE1hiFU5yADUy5n7Twok5E80dDozK3S
t3G91bws6f2epnTvW6O2ZoF5ffHxq2e8F2VdulF8ssv9orUBDuQ0XI5tC6x5m+ndL96PfNqVUp+e
AzH94/Aj0y0tK2entMowbDBwf1FKm2L+7a17vXNAD9FSJOp+p1kuFtCMzVBW6byAlenso8T91yyF
/qZiq/qcZm3lrbwzV40D8L90OdDngVcDU2zxHE6xow66cMcj1znG8VE7faa1aB4AQ4SvkZwsfxo8
zocjG+vb7ale5be0/rgEQQSblO/s96LXHykIJfuGMnZnH6e2E6cuSNsY1eVQc3ZBrCmfjTb7LwbA
dLo96gcLDH4I4hY4KUKhZYaJpeHgVa3lHF03z+m7xVG67xx7+p6LNnmSdfzf7fGushjKB0T0QKxB
/s6+A5d7q3W6pu2VyDpOk8VNWOvDmxTNrLJXrFk1XV97l0MtQrzJThvFLRPraBc5HWk3anDBUC1k
pqI66veB58SH1MuzHSjc5IhezpoH6XVwRSecMiF1e4dLiHrd5WTDMktzJPrU44B8S3pv5lXV3jVB
M6W+9Ormzi1iM9rZiZv/UwhkAYgZUE+/z0RtPtOM1n4ZU5e81Dj0yA12lPG+QHpnrXtyve9mmD2q
rlzNgPyX9Sel06qBIFQ/Vkovtq46yK1qN/1bH4yDfNKVKTsEYauXf9tlwNcH44nZSIs8DyDb5dog
8Do0CRH6ER9YFf6lU23ayHReSiqtdxQawvvbG+8dsXT5IsBgoJT4jmTlD5lPwh/ny0PlwqyqzjmO
3KvaISWsMBAjzWwNZe0wcx4ioSJmC7hvuEf90R73Imw9hRc5FpgPGDUt1STGO/6Q8tYeyaKG/tGY
EOvZmaOp/kZZzh0PjijEndTUMdiEDkqjfu0OTplvAl1NtqVuZN5uIpm2DlJouBLpcdpp1JFMN/X1
vBh1Pw+cCa1FkJrpiyUt8xAgsx19K1Slf6Ug2BQ/Rq3VT6YxKdwM9HFcpKyr/j4S3Rg8NAAyv+V9
XbzEspXBY0+aXPoN9snh6Be9sH7fXtXr44yABlpFlAdpPAB6uVxUq21LWTaacxT0y6JtkFvArwqU
D+h6ShmsKTK9ywYsPyKxDGUQqtCz88zleCI0FKVrVesILgPjDaM0if5SWhN+g/DIwamddjpoY4xg
Kel/V+4M8GrxfZXggx7Fji5+9GVOCJKUU174c+93K7GR0vzYw8Jr3zgpmthOmxO33V6oj345wS3x
O3x24hF1sVJ51SA+06fiGIShww/N9WirT615ROS0sd5CUyqooQ+K/l+eynSX0r5yP2u1KGrfLiJD
28UjgldNRbFgo6iy7FJfBQUhfypeWW5a3S2yV1YcXsfKk3h9jc6ALQRhkA9HX/s9ev/j3EAHl3aN
28GRIzHhvFpGvlo4xkNblpXfeIq3LYb6h9ep6Z435P9IO68euY3sb38iAszhtuMEjVrB427rhpBX
MmMx50//f2qMF5hmE02M34sVvKuFT1ex0jnnFz7caiUrZXEB6cHwgLf1bNdiSONmSd82p5Gb86vm
+eGPfHScPdhH8ziNbfVnVXddvzLm22cAjQJqA+Sa3MhsoutlhpiYMnWop53qoc/9HS6m/s4BGfNQ
DLW/GySQ65HjUTyIIMf16f5Sub2SSSFoCXA5SivpefDczK3ItdLqJLJUf1DLIY+2Kkq4qL2OyiUL
1OTn/YALNwBeL1xSaGZi4jFfmuj65bYY4+6Ul0bd7QbAY2httyLYoRDTb8MOiKlPq/v1ftiFSabu
IW19XSiY5pyR3yTlNLlh259cEqX0wg9AA9lxcETb9UFd1L8q6i7WSzZZWf4ddeJm5exajA80EDAi
Bz6f+/ojt5WS8QzL25Or6HUCEAQj2tYYI+s4AuJLWXH2qG6UsXajY65Y6lrnZ2naJURFEjDpRVuz
pW3g9F6kCAqf8EjQSlgIceQeTLfzvxqZ3m1QRleofg9KtFLYWFhf8pFJFUESO+iKXY+bRpfXISDB
uKeyf9R7hAo2oZqrf+t+xGnag85ZWdELh5/JVlJ5W0u2BS/N65CZnRglq7c/Da4TDU/ZYGT/cMan
BgpkdlI/t/hq/UpkC/GopZ7/v75yOgXBmKHzt7rS2eaz0euJclSySsE/MsDTnfqYY+MKAk0vODam
G79Woovs/f01+vYquL5w+OXQX1imZCC8U65/OQo2ep6P2XSKtaj/Ci+Q31zUKTityvCLT0OQxMjn
UJ7eTqYrwr1i88DdTV3XVM91GEY5zVAN4Bd4TCXZlWitlZvRoye8jdyy8B6KQuT1pneqwnjOtFxP
LkULn3ubp4Pzjzo12nmyBgnxpg7tHY28z5NNPwW46N4f6O2iQLTM4HVEKU9ilmaJ1pA6WmGg5n9i
qcYPFZfSa0D2+SJiPdqxK7qV59ht25MyFpuPPh4QDG7z2cQ2GqbEnlp1J81Fj33awNCV2pV2WXcb
w0Xa4JFj0ExwfXIn80fYRv0zeyn09laQhfFOzyx8H62oNM56DjLyq2ZP9t8fnROJeOM8pPgHb3n+
YlQECmRDDeRc90INHCtWkQD4vOipIz8+JLGK1dn9iLdHAhEpTNMPZn9yJl6vNjRcvalX+unUmFW8
QdlZfwoG5Q/fLTigcrVV/5dxEh3vB7399BRKDEA/3K6w8+Z8JFiQwq2aRj3BQB13WZaYm2Sowoub
qg/94FR/3A8n9/r1jroONzt+ehqUvu336qkbRbiBLN78AJZ+EfGov96PdPtyAUkk6bUktmT188dp
4projFWFeirEWB+crvedA7UnK/27rh3ewwhlD3S1DLPGGmpCsmobDcngrRmhLAyYvFrKrkntoJsm
bhsJzxlDHzlWbawQKlFKHRxgoO5rPKhWttXCt5QvcY52oHkcufK3vHusmShZ5lmfk5506XQEUjGa
G9NKcSytasgRTSm0w/1JXorIBYqBvGzkkARcRwzxY8JJdtBOWqlk32InCY9olg7pNhBtsJv6eu21
sjCdsjTFC4kaAo/S2cFRBTWeDX2mn7JuQhbOFFbnflFT0xs3YNp8cyVPlQffbLnCu5FarABgnZvO
MKZXutdVnnbKIw4YoRhefES0qtJXquC3rxGJJqS7wUNEZjizwogSFhOgoUQ/9U3ebrXapBGExcJB
YJ67JatSHyEdxDscKKkjf/gTskNIqPB1AtDlzj5hFxjGUFKaPSVpmTyFXeQ/Gj7IE8zF210m9FXY
qBzLfE4hC0Ci5RHDYp19wqikuIiPm44LbWZuhzAejrlXt5+yNAg/aX7sbT18XL82AKdfFL/0tlHV
jvtUr8QHVdWoQACppNZHlVNKjM3LxCTZZWZAVDxxJaffp0pLfuGhnj6YHLv9JtOEOe00RXeVlX26
tIipTkOhk3W3mzpj2xeI6peldqLraxy93oWlp8gTCJ8HZ+UaW4xloaFMUZM67TxnpgBlJjl/f7JQ
gfxRxkr1Hec3ANGdZq2xQBZjSRwFuS7YtHnBO1dwN9EHxlUYYvjV+bCit+S0nfkzb2EgrOyZhesS
xCjqFLKwA0xgto602PSmikrqKcZj9MFENmJvxpi1eLU6/UWzH9Wtaope7++WpSGCEAEP9LaE54Wr
vDDbtq0m7RQZNs+OIFGfhF6mYkvjhQ7qfwgmuxjg7SmYztdnU7vFiEiKfoKUFRfPKuIVe8PFyiqI
MGBZmc6Fo5zKDPg4SFrgrG4Sz95te/SQOcptK/Z2Ce6tKom2p/8okcLetR0C9h9/8FBsl8cezw8+
4ezomUIRmrmSGid0Xstd5ORGtsFXAoOwmK6uVhnOgSW9Juy08AmBkVG54oKktTBviI1O1fbtZHL+
RIX+F9d2qv2UjJIHLjnT/Hr/Ey7MKu6iXMZwHzBEmDNAXLIDbxpt6qtRlT72Wfe7qHtr16RUyFmf
ibEmb7SwKwgIA01uCR6ws13huFkxRNS0TrZRqO3/Okho/QM1SKs9sqZ9yt8ojei7xgqC6WNyVfI4
ZbvxFgBlCWNyntJHqRW3thkbJ8VRii+gt0RydIwR6hegteQHGVKfbSfR/5d3j43IKJRRiiZU3OUX
f/fusYOkQX1zMk6TgktjVcMZ2mvR5L9MgVue1DbN1wiyS2uIRx2pC2raXJ3yK7yLGEh3P6M29BNl
Y+VLZDi+s0MUIU4OiT2JZGViF3pyNoYmVHNBa4DUmJttDFqhUixUxZepIht0Q0/YO0c0lA0yZXri
gRYdOg1mY9+I5kkxnCD6HBZK8EQ9Rft2f0HfguVc+mPAj/gPf0BGuB66a6RoU2px+iUKbL513jUG
Bk3ZEH3Lq2l45lZpHut4LF7a0e79rWMN3c4uhuoXuElq1nGKjBo0+vhjSuMsvjc3AhRAAHZZHGHX
P0tDoat1rKb64sMFSTaRX/CsAKz1CQQQ9WC9V74nYKuwdcJJe+Ucezsbr580LD6yWUn5YdfN5Q5A
sSVhVJsNi774rSkjCPzQsj6VWegcQy0R37Iqw5VBj8yN3QbVEwLA3cpBc7vvXYQ0gf/zOubPefJI
aRwVgMwdvvCgidvtEIGBGyiPfG00O/Y2iOwbm7pEU3Xljro94FiPFGelzhaPx7mQWFY0KGp7Rf9l
9I3u9+R6zSOcoFp5Bb7PFWyZgRN8+KYCYSpRIzzdXCm9df2pzVFUgWhC9yQC7RhWia5v6ibO95Yh
3G9iKv2f95f87WaXaSRUYhvGCAW72dIKJwTc/VZ1TuTJ+e+u6yzqo7Z/7nFb/n4/1O3uQqAHgA/v
J5VALOXZ2ETAZZsl1WerFdNjaw7ZY1vmTrL3euE/manfn7qwVfdhAz0e0fxAf7WMJsw3wtKiS2iM
+f8Q38yblRV+kwdhEAj2FOE2vjNn0OxW0Su/bIC8VJ9Fq5e/B08d4DrRy8gf7o//ZjVJB03ySFNn
NTvQK66H33hRZmp+O36G1eH2RzML2TFmQ4pu1UH2O5hs+/D/F3E24X5sN+ZYDONnRByDequ4Zvrg
B039KQIPc4wi/Xg/3nwxsT9lB0g6nXNlUW+4HmGJfjCkpki8FJmZPHItGy+54Z+0UJKj74eSP/39
qfQWCmsxBys9anvz7klaijELCiFeIsenx2WKvAfil+YXQLRId7iN/VPL82zcJlpgrOyZ+XEkY9M6
getPgRus52zPtLU16H3rphiC0ZOK0tKGBihcNBtardhjQG38zhrh/nV/xLOobyxVLmM4HmwhEqzZ
ydAhi4n4dlWc7VRTLmMuus8ogtdbw0egJPTr5KGwfLGyguan/79R6fDjVUpbEanO6086UMBHj9TK
zxBP0sehNJSHzojaZymB80k1sunPhBbIQ4nmxdMQkCtEYx5/fORvZH+44+ikkOxd/4ZmENTwYfef
qxpWNLcV0r+9m/6FyOPw2TBGevuG6X/szpUDpygi6yJULalczE4FzUw5zeganbvcrvY9BXzYvfn4
GIb6awhk8NHC+3mTibFbOY5mxwSBCciFY0LFBB40f4N4uaXiQpv3Zya3f2xqI3j0KbHvh0L9KQq3
XsnXZxvpLRxpivTPINukHHQ9uXoQY2ifDd3Z60ce0zZgrnJ0h13uhMYuMGCc1o0uvvZe664MdP7y
k6GRzaD9AIGQM3i+j9QYrjoQhPFc+F73BApT7BzFlFSPVHtVfdquBTAThAJKy97Eijvu6rDXH8i6
1zTJZwfXv7+Epx8qR5TE6OFfT0I4TCUHSDOc4Rvovxvatg+WUcVn0LnWyqjfUvd3J9dbLJn3cu9y
C1LHvY6VdJFip1Y9nr1u8Gj0R9MEjb9D8HebTI4bbtIiNa2NC4TG20RWMf3ddhp+SU2HyN5jmHvh
awWbR2xbPy5PRgF9j27mYChPiejFD8tCLngT61pmbvikDfyZ1rde759FS/NFjQsEG5sEVZDZGFx3
LE29sYYzc4pN51hoSo7j+FgcEXysftwPdrshOOQhCsEylYjleZseK/h8aijunx0n8tExq/xkP4kJ
RAsq4LjAlbrbr8ngyYf+9UeSFUNYEJS3qW/PNRysoEspBLXaWWCUu9UNpdtpjaysq9T3nsMq1I5Z
iRx0A/wx2OLQNXz58KARM6QWI2cYHdZZ1ypFkdVGuF0/90Gv72Pdzj8JQdO2L1T7nyjKu2/3493e
LrztyX4obEnN3Hk5RvercgoBfJ6VxvX3tpMIkBd2vre1yjsoQRHsXKAau/tBF74shnY8PqUuEG+j
2SDxDcYDAMz2mQJCdfQzLZXN+eazNTXFPmM5rey922VL8wDaGa0TqZ5wc5E0npJOaFGcgzFNLvVU
N/XGCFrt6zh01hq+Y2kJ8d6lQSK5IHAirvc5Yh9GlSW1cXaySgsfitZrik2Pik614dz3i33egO4I
zD4u97j2OF9EpDgfrEJRcJdVd4i88okEO1T+yHe5PK2UAkE8wz5XeqlFGxODkuMISnNrBbkK17AW
qBNZq+pEN5eKZDFSueR1JLWuXPkh3oUVCurdllWa52zy242tdVHIUebpuzhWrLODruMzMPLx6Iq4
fvjgmoJRCMSE0jepG3/M7m12tAIMfLLOGC3EP/BtjZ+80Xe+moWeUfLDae8/xJNWnPDSSe3nhB93
HFwAPJ51NmMz49h2hiLe0F6NPrtwGI8VTuErI7zZqoyQR4nk9nBA0FK9nlyU4grNZ6+Cn1b616zI
45OBDc5B0apyl4ZZB14gs9dUUhai8qqnCkChj0buHNORiKlPcVBWzmPkvHph4G9zTWt3wrf1Ufro
/RZqUycrB8TNhuUIBq6N5DGGSrIsfT1UZOlTHHl15eymnfhZNDb3oFEWrx0Qptf73/F2ycpQ4LB4
YPO6NmdnkZuo0OmiXjn7dqQ+F31YHI0hNC8VbbHvvWkib9V0OF+iYrtW1lwMjVsTcDApSDfXn8m7
otWGKAwuBrK647eUass3zxLYpKdqBpKf+od10DwB3jHrNb9cSaVuTmHEcklppFQ9uRtTcD3JI9xj
wHG0xc24yP9xs7F9Ggan/DrCjrF4fLlrll2LAenGOVLuVZJvrwOa0Pt7r9DDyxAGNMo7HWGroWj+
Qqc52yhqaq1smIVVJFWaiYQ2G86ms9dK2lSGmALDO49FRBrcgo/WtkqLselGULhdqxothaNYBqlZ
ct5vCJ6djSPxSNX0XOMdv7dKMML0b331Qa/6tFzZIQtz+dZn+5fQQNnoei7TwsV+2p+Cy4C0vvbQ
Dp15APHgelsLWS9rZ9dFuZIxLIyPkCRGPMVo7M7dX4rELnjARsGloI7j72HKKt+rNIcrgUn0r/u7
cml4shGGGictbvC418MLbfR0nWIML1XiFbuYntQpQ+7n2IxNfBC68fs/hANRAXqbCjDWw9fh6MhO
kFXy8FK2U4zocdyYT3pcNYcAEquyCadhDY+5OEDZVACgCNr4xo4iNtqKgnN4SfU8abYU/6LuqY4z
R99VUxYn2JgBx1nZ8UtfkPaQTHcQpuG2vB5mF5rKlJSOclaoWKsvJcbR2RYry7E5gK+z1q7khauD
w43Nx3OEmsm8hlDggBEKT4QXILZNuAV2rmSHymuV4xQPZfGCmOAL7OJ8RYjtdpQ6u4Jrmb1PI2N+
M2sCEHRtiOjiVnpBwxQszjavBm5qbVzbhouxOLuB49B0u6ntAdRKsNMrowsQLv3RyhrjoGeQDLCC
yFd2/HIoSP3wCSWBaHaaVY1LO7ioGBZE5Hw35Kq+xzHI/uqpfv3xs4w55Kj+f8Hk1fXuIaf2hYsA
hxteirjvSxqY3dhsAh2++oMbZ/bKQX27UIhGmw2WIXbXkOOvo9HRaD3FYGiF15njtg1ctOyEmWab
MHHzz8BIxueM4+KP+7t+YUapgFCB0OCJUNqbnaFaGYSApe3oAg83etDS1rtQw8v3aqiASfwPsWSm
RUdBkr/kb3k3oYXd6HaPwselZVivXmEM29R3jALcfmpu/0Ms2S2VJwsKu/p1rFIHx131U3gZhWF+
wiNReUmbXt/2Y72WyS1NoeS7kGZIB7m54YOH2QOieEp4mcJBsNfq2qw3VtvXwZaLwQlXZvH21JRi
kiaPFtmWQbfiemTgE4tWt5P4UtG1/WL3+WuPoZ/UtNT+iPq2/XZ/IuW/7qoaINmC78LNroXRzkNa
yjFclX5Shg0NDsHl0/feD7e2y5MXFGr+R90XliuZjdr+fvSVwc4zGgWWgu7VQXyxgSlQDwBB7fN6
+qL0FawFzVzr+C3F49jkhmfnU7yVf/9uiWa+7/Ym99/FQ6biOfFi5XvgOh1GuqP1s0J1Ya36thhQ
OrEAm9Vpc8/WKbTHPOP6iC7d6PnfVVp9L7kdFFtUKNLHye7alZbz0uekkQhQnNoDkJ7Z5/TM1ii7
xuLBS0GZzmEbdSodXUT99lmrZ9OD15aq89xHwxRvUcBccwNYGi9EKuk9IIHJ8+pZpzhN4JfyBC/M
/sVF//J7NTrlWWRq/ovZUB7uL6ClzQnIlyoErAsp9nP9QdNUiQwE9qJLWlQdshcttQ7DjOJHG8nI
NcjdYjCsD98kqUhPZy+2wfU6VBTU8JIrft3SVuzKRz0vxuLzkBprjfHbEjL9f4CFAFC5NCiJzdYq
9j1a32LeeRF5AYseVWjUuIYhsjbwFqdmMwRl+gP+Z0nTuqfT5og+2rS6lnwaSMRWHsYL1xcIDSra
zDUoo7kOV5ZladelBRsHXLx1MgJvAM4U+t4BxqHnb7SuDaMHSmtILNz/wnN+vnxY8ZDjkgLpKMW8
Z5/Yb+CCp22TXOJM9+Nd6Tfjq2kjJWHXiQdQlnOfP7WR8nId5cU5g0jH26GxvM/j1HYvjV7kK7eP
/NCzQxMGiGxh84KQDYbrVWcUwskxwI4vmbDEuO2Q19HQ/LWD4/2xL+wmkI4gR0xyb0oFszjBgMmL
FU7pRTeLgQRdxRNlmiAybNxRTL/bsna+3o+4cH68degdqcQqpUmvR6Ynsr1rheKSBsJ/Hkc7GpDs
mHSx8fXpV1R6yrfa1+pNlLjOx+AB8juTv2IDwyMTctFNumCHWTJMyEwbXXYpa6mVo9kQ54NUyb6O
ob16Ni98RYTlKEN7sogFGvF6rJ3a1aLtPGY3Fm2/z0uPxVtCq2pWlvDCZ5QIIHoiiK5yMs+etUOq
BaYaFuJSJKYabJK6andmBZWE7n+JUbZdaysLdOnwgJlOiQn5FbrVc3RwCzG6SstJXKrI12FIdvZm
RG3oN9XF4Kkxs+iB4luzxXTTtLayL4fuxRQfULgcX++vqIWTw6XGz/uJrFqq5M9mudQDgHRhdgkr
3VMolcbxNsrZWxu7di6R6mAHbCTq/n7U+ZTDiTDAIiB+5sGSA+JzHRUbjdahWjqeS5jSj31uVk9x
1HJ2Fn3320m8YK1pvxQQXpwElnFEcRVdB5yqjruIkdJXM9znIQZNlfdSEYh+S/sJvn70wZe9HCGZ
vOyfyDxwjjiBexUIrOz0s4GPRPYQgi/6rbeWUu/qZFrr7MmP9P7Ak8Ho60l4C1FvUEoplcEK71b1
7E9JGu8opIr6m+I5QbiDYp1OK6fQ0mTCIZHC8HhZAPm8nkw/y3lSudp0DtPa1Q54AIv0kzlUxp9O
67m7IDGGZnd/wch/5XyE3LUUfdCD4WqfhSy7UPOGDFMvN0LANrRpa0BOzp57vKLDbT6RwqtaL/6i
bDMd28jDuuH+D5jvEznFQD8pP8uHE13y6zGXVgHPvYi1MzgjC+BbqxvfhEUzTgG1+HentPGXzvTS
7/ejzs/Af6OSl4I2kc2U2e4MJvyopgbBEolrzzZFRq61AVFkrkzvwhdFCvEtC+U9c1PLG4UJIbOI
1PPk9GZ9tBoMsHYtziDRMYp19Y9O7+01NbzFmLIKK7cHBg+zUpACTiVQvVw/Cx0JjgMOv7ThN0iM
R/ETQt9Wu6Eslyt/3Z/RG1gJU8p8gjhAeZI5netHoP7QU/nqjXNcT/mXEA2WneoXbYZietnzj8Dd
ezP+pnUjMhLV0E/PcCTsFYjHwoalOf5W7ocMB9HnejXFRq21Cbqy1IWdtNrWru0/ItlgORsrtdck
M+aPBjliGFJAlqQaGXKo18Gw5htKwPDGOfHHyXtSNaXcFYP+3HhJpe0Hy6N2UxtO/qn0EL+5P90L
C5gD4g3KCBGaq/w6dlQIr6BRbZ670WjFDjeL2Nx7TZA/3o+zsJi4u9HYlrx6Cba/jgOpuyR7MUzA
QlblYd4Th0fs1n3z0o9T/Bf9sdJbyW0Wp/VNdEVm6Dcw+ypR6IVHPkPr+2A81gFwNxLHBvlB3zCU
Tw1qRKghDqZ/SftpDcKycCDacr+CXaG/gAbC9YDRvM/oOgzcL4Zv/yyAbVXHAV5RcsCypn+CaZON
jxKl/s1qApIB1Be95uO3uE2TGZY78HTUf+XHf5euh/5QdK2VaGfcVuLkeVR0VOEN5HO9k8ARRfuU
6e6wluosDpxaHZr8YJJvOF1RUJROATLhXMAiSz4r/iB2tYpD+95Iu97ZBlE0yQdwlls7i/9zuSmU
ULt8fLmZ736Efj1yRY/6cNIK/VyqGvReyxR/CcojeztD8Iakz1hZ3gu3D6cE7xfaoPSX513t0gkR
G+k9/awrIDG4lVPQ3/qo/xE3NAn3YxqMv8Tg2f7KvbAUl+uE1zE1ewdq4PU4mzFtXK1LjHOIVO/P
0Gp0VEKFqiiHSFiJOPhj7P7Q23gNDr+0nbnkyeUBIwMemK0sJLngyRSmcabEXO+V2PAOfqtF6Ua3
p2gPe3vNWW9poHCBgPvwHpVeO9cDxQ2EDl1Vm2c31+pPidd3L7mTxy6m84krDkqWhcE2oGy1Zmm6
GBjWGgBDgLk3On2JMriZU+XGWYFheogwVd7AF6pePLVHkbmI/ByL7FEP0//wZQEpoMNM7QLa4OxS
EObQaWZQGWc7N+rPw9gO3zrR0e/Ry1KVooYhNF4bDtia5PTS1QcMRmaQnF4ASq9nWivDPOojFXCK
AaRzh3Gr2xzVwaz7jQoPY020bnF+gZlIojAZzvzDWk0a9KB9zLPdhuk5KZTpy4TrHSq/+lSwV6vQ
2OeohebH+yfE4jA5mKWDB8C7Obhx0pMwB6fJ7eCGmr7Txon+UxR5Wb8bUso42/vhloaJwAnPKG5y
8Jvy1Hx3FKNNOQ5WJcyzGpmfFcX1Pjtu1x6Y4vqQGtOE5K8y/nU/5tIQpb6aVBuhED7PqbRAqfy2
4yUFbr16NZRyUg/g09IDhbharKzX5WDAk1A6Q0BmfgI6aoyhfOewbErF+Y0hop5up74DKWqOajMc
7g9t6ZIhvwEaRukB/N9sd+CaEbWaXdvnTLP8Z71oc7HLh/ylrKqLUsTpUeNUdJ80HYFZ4fvFSviF
r8lJBHePG44y+NzmGPwQ3nxObp/rcRjso9L5yIlMiolpYDZM1YOtVGqyM0U0rqkrLgz8TZKc2hLZ
Ofny9Try496xu9QlsmX220lp8NZAraLZNIX/D48MO0ZbWafC1Q9g3DfI6JhrKr6Lg0dYU+XdykN9
XhuIizrOTaE659xW42MnNAx4lYHeRuhZEwrKHBUH2qgfVEUEYEiOxcemKk/ajjz99cg1l0ZfU7jO
uewNNdqXlpGgF1N6/0C/bfVNYffGyldemmuJ3pIHP5rappyId3t2NCaVzxw551bpg7bdpkMc/l20
sQhRgWx95WBkY60cPXPKnU1bOfofFf9LsfJCX7hqpQe9BApKYOL8Ihh0fVTHKnbOcSWqzdT0yP+W
Q1htrNj/JlKKjSsBl77v+4CztxMOcI2CQqt9Vlslj/cNmJFvEdyX7sGH1b1z8WzLNpKqWu7vb+qF
I4QEnkYhKEPQtTciB3o9DCnGJWcIZEWxQfNMe6bblMVbM2jaj0kcvC0nYDi4sLGsgI/MNpKhDyms
TR9x96Qy/Q3C4bDUMrf7oBDGv3EAUUGgot3KKXy9iDJyjJh3C8mdo5dTvimMrPsaDgUGd9FgjNX5
43MosRsIzUBPo/5zHc5U09oXk2Gd8zFs26codJ166xc2jc+4zNwV686FFEuWWiBDcK0BoJpNomMG
scpRb53tLPdUrk9QTXrfqN8zIZxXy2vVE8JzKGTo/Zq23GJo0PbIRlDwuTFosHHfqafeNs8Ddy5I
dkOtH83EzGLMuPKhetLLLss2XThGvxT++5q609JaBeYOLo4/3Bsdr8irujppGueMTHuywUMv/qF2
pbkdS6dawXvf7kfAVPhDsXy4bngSXn9S9PHq3ow0/exj4NZvlbwufoXWgFYjhkBWu3fVKI03apnR
jb2/mG6PHkidjI9LlgIpdZDryK4ytE1PInHOMjvYlZofiF1kC1P/XudG8YCLS9j9cz/k7bwSEhI1
uxIAFyW965CaIcqgtzowuqVoPwWKGYltSQ67VVFpXesuyyzlumgJAhtBMOjTkmU8fyCp3gSxM43s
s97l0f80rHvqQ5B6Zbvy+FuaR6h9yPlJvBoP3etBDTpk1MAljuVOVYZVgRNNu3h0UDWyjdzZJbY/
uIf7E7mwaoC7UAwFwintkuT+eXd5ua1j11ZSeWc6rkZ5qMucplRc4vwAUqf2nwu3c3/XjlaulSpv
b02yYMotpMNSYnVuHsMkjvR0wYz6OQIc20HtgkNEdzM6uDV8O4Gg/27stSlC0TFszZ0Y2mStBrEw
4e9/w7w1Vep1amZBEF0yS01OQd1E8T5BdCzfuW2bb00e+/6Hj0KZ/INtl4V3KXw7m+/ebdrOAqnL
lTOFz0Zodsa2jLzE2NguIte1iAskOEfR/OnHTbty7N+ehjI6UqQmWmYUIOSEvPvaEeqQ+Jj2wUX3
Le2PkUIAFHQu2z+qxgRzM2TxF56o+fcoEMaHH/7Ys7CBoMJwadO6uQ5tlLWdpqatnAdKQs+mUo5P
InGU7w14oOP9Nb30WXVevrwQUGxEO+M6VJrU6ZQNSXDJtb7CsKMPcC3xxx3eOd/1wbP+uB9uYQuh
mAsZmXzGc2lMXYcDB6OKbkyUc4r4GhIOWjuMe8HkR3sTKYAh2FQjWLTAGeyVXu7CwSTp7ITF9Ivc
ePYEq9tgVBzYqhfq7KN9SLoe+VQ0kD6ogsbjRHp2SgcC/onyivwd75ZNZ6ARW4ZWdNEwcz9yyQyb
Ca+VY+pOXX2MLIUS+/05XfqEXCn0wuiuYnQz2yZSrtCLByO6NJAW+0MEQCA7IluPLjYsAqd6xFOj
/Ho/5tJ3pDfEA55+LmnLbHOIxMcq1AQprDeG86mf1GErFF/doortfbVbTDNrU9gra1UOZHa3yNov
1TFml778LKiC4HGsl25wCWHBDsiY5vmjHhnia11BWbw/wMVYrgSXmADsqLNff8aY+pwCqgjUfNqX
X7B5KbZ+L2pvl7e9mq0MbGlt8uzi68H5ADU/2xWZo6Eb7YXRBac/8VPVkhwpyjQqs93HBwVKhDe6
lHUBonQ9qDrErtxIhHdOI6c7JHnu+FujQQz50Rqnes0aZ2kKWRqw3GR7gor5dTTDKiwE51WPclCv
OvuylkbzZqNm0b6OjfDX/bEtzSHJLA12hgYgRP79u303+IUTprw0zhbt/c9oMQMBAhRVrTlxLl0L
XMRvgCuOzbmugKRvYS6U+me6HpZ48AIH+1ZIfi+TBoxVbCI360BCpVX0MyDDq/b3h7n0FKA6QtpK
1Ra3k9mkqmrnQowplXMyea5A6L3u9oVe5s953UFMH7zywBRHR0zMk3ovsjp7vf8DlnY+7ACgMaBB
qX7MX5NBmBQ4jCjnsMWYGGe18SUhZ/mUWVNK88GmK1QhEHI/6EIHE0g5MElUI6B6oC16/XXNTMNU
3I+8sxYgX/2S55W/qfGoNo4pVRt942e+CNxN3E26/ky/TOCH5NcmcudT/Xvlt8jdOD+G8MLjSQA6
iKLN7CYJKLt2hZf7Z4w+OIYqpvsB0nzhb7tUa57UzguOgZY0uIeP1lEBEyy2pKXa3qdrNm5Tp0TA
1crWeDdL1wDSc+w2dGjAZs0OEaT1rYkeoA+lKhcmvo4pqrxFokZQvMegfVBQpnq8PxWLIdniUoxX
psezryI0pQ303HTOQzOZBouxbF74eb27N8zB4GkWCuvP+yHfOCiz2Qe28wa9A75KLnW9EooySjPR
t/bZngpXO4eqV48HVoaC6RiAxHoDx0I3NnmsCKydMHX65KSG+lcyDf5X31Oj5phg1Pnolf6QXQyl
RULr/i9cOCD4WZLYRg4vXwPXPxDtMc83rMCnj1PEWByOovW2I3n0ucE1CMOVQrfE3jJS1/piFbWx
lsUvfBSuRgq40kuWB+FsHQzTmLi1kgaXcaitF8rv7c6u3GxrxqQO6MSMa3DIWUBIpxLFT6Odhigw
lbluT5KVpke/MX0Zm0l91nP3rJl1iCfN9KkXRfL9/vTOzp9/o0FQhMfFU+emgpjECqvCasSLrfbY
RwcIq+ubESMtf19oAbiCIjCfphI6+cp3vQ0MxZb0j/ar3F5zuesy9NMoMQfxEvvh+BTE+WvblrRd
deFrD1EyRKe4SIeH+6O9nVsqaUBhaG9CmISTeb2YRMexYmVB9hKgAiA2eWp4NDcic+h3meUbB8vp
63zlsF0aKKcbZSDZ4+aBdx2zKwNfj9UoeyFv0A5GWnsPqoF7XoCD4pd6tFMKB/1aUHlvvdvWfFbA
iJzvNFUkq2HOngjCbsSaosheytGo9100aeY+CNrpJa6wgt7en1V5RrwPJlUUkOOV1zhMFNzgrkdY
l5GPL6fl7QMt66EL4p8Xb1KhDh9VwyYQCC4iUdIDnDtXkQEv7UOlrT0UYxBe8kfT/NZ7dbeRXn0n
cBNrJKz5cnmLJ7UU0GMHYjjfij1CFEpfON4+zgvnUGeszCxH6rE3+mGL5OzHOF/otTA8qdDHyCiH
mLPVqaEA74aK7u1Ttyh/REpT7mENR8eQqsgKi2Dhk1EJYFwUsgH0zGkZWs1RiUQwricCkEMe6M02
47G8kiTOzm4GxMWOZiUtERP13Dkt2Sr72DeywdsPTUDXB/z03gxxRkHfQxxsBVG+3OunI1pa+v6j
S5LIXN886Xgxsz6vlySmo0L37c7bd7Lxb4Ozx4oz0Fe29u0sXkeZLXw98IK2bBtvzzmmPVuoCh1C
G8OQ+2O5XYUyilx/0myYBPF6LEmvGUVmVB78jv/j7LqW5OS57RNRRQ63QKdhkj32eOwbyumTQAQJ
IYH09Gfhc+Pp6Zou/761y2pA2tphBXfzTF3CgozU7NNoVjuwBLP/4amAZUZHFWUG7t6zbRi4qZhC
OF/upE3afWNhLOwvnb//96dCKYh9DlgI7BPPVoFCDp9mJJm7yabxkUG4luaTPyQ7OwZmF0Nwvv7X
50Lxuc1s0LRAjxoyuK/fo5tAzmGdPba3Oh3v5tiIO+qAb/D+c51H3s1MD542wPRvYFNUu69XIcyL
54DB005YXxRujDt0nYZ2B9WZa/XnOXECM40N/Y0W/4a6RvV0tv+cmDuO9GENJoloP3eYex8w0XBs
0SPX+xb2an5E/G92gUwpzecxqh9mjKR/k14qmIpBQfkaa+/8stt+EeY6cCrAO97EkV4/PbcdXEPq
he0zKvtTH8jhZuV0KDGkhTVEbL0bA6n+K8Hs0iv/e9HtAP1Vq7KGjBP3DduDAj3tZ2jslLUDh3jd
htfwaheXwoADLXlkEkheXi8VTXi7DsVSITAokE+Df/FaiNkMRw1KKd/9+14CQwiZGXBT0NI5W03V
TDmB6uDgIxva4XjgqBTIp2S8T0NXXFMzfRNo8PEipEeb4wTsIM8bQhrOQWbuB7YXo9PcuxD8K1wL
x12Mk8d93ybLlcB26WX+YXBv6DBcsVt4/eu7EYyHdejjFjCh8KEyvKy7oEmGUhBkZe+/yTc3ETjU
wLfjD0blmN6cnRSfhj4ZMl3vwiEh6WftQXTvGAFgM53CDlYYmJzL2lc5Ukf4d2mxwFLw/V9w4WGB
dETzG5QbVLrnjQ6A/AKStMrZ+fUS/aqnuPXKtQ/4Yx016Pq/v9iFLwlGLB4T6QQq6nOSj0vsgnvJ
RSbBxjUug6GBc9accMzkW4hJQ5oLYjr8X297sAkxE0PXG4cDaf0WG/76nEPHZmhEy25vlj4pfIhc
lXzx1d5i7vSIPavKmUy0sAx6TO8/7vnXhXDj/58SaDeCZXTuKDHXMQzfbKCqHh4t9rCZw3xrMoDS
mjTWaL6HVmZF7PdT1TIK7dP3Vz//sptsJIDRQIhB6xgms2d7C8AHktRw/K3cPk0nIF4y8RNY+GCn
lRdcOTLb//V3qv1nLbgEYfQIjco3bFOUn5L1kuqKSCiP7Cbdhx4UwY04dUHjz2UmWNt+TGMC8b12
IMktUgb0T95/4PMgjx+x9ao3scytVD3PUwPqdAzM2qXSbjIe68wnH7LWpB+Bu8k+2NWZ91HvZx/f
X/R8S2MlIExQ1mybKwXM5vXumvFrbMLlWlEBrNhvObKsc/fALgQz0J2enb8PCCP0ymT72qrb3/+1
p1NGAx+C60u1TK1lz55NuqhcDFQ0v4RgNy0Fyurl0/tP+nY/oRUJtD0KKsQKFKqv13SdMdIYD0It
wJE23Q1Bo3UJi0Pm5Wkjl2vwjwuPCMkCZHu4ZHB0zosqzaNxGZbMVOD5xAcNrPdnFuLe1oCM8kKZ
trmWIr3dPzAYAzYXPZUY2dh5MHZAMBApbWzlWUQKYJHnhYN1P3snl7hOfNS4Du4hNZBdGYCec+Yg
LIgBJCCjGETEUGg4RwvA+mSK6sYs1Uw853MK7KHKm75JvE2u5NFPRXL0NKyVHmtZx+1+Cqn3uXYi
aIe2wPdcc5Z9G7U2cAZU8tB93hCCZzUKVCLmcdB0rUSryFd4HJIbNrq/1TI6TzhUyQNkeNqPuK6u
aSa9DSJbyriJCkE2adM6e73BbKt6KRyxVOjZrXuMfEhJ0P165tEMwD2l7YdFp91dWFv54HgxMF3v
b/CLDw5NHJD2NsOz8+5zrbU3RQk+A/paGu4ecQa1GqHbNSd6im1BSdM9i0B0v2Mjx+f3F7+w+SJ/
wwQiQ4dp1jnZGGqZRNUrHr6jFrqkMmR3U7b6gMcZPZcLeEvw83SnK6X9xVVRxG1S+HCnP8/UV3S+
Ib2eLBUFUnhnwsRUCXxFSt9lmLmnwTwcEDPZ5/ef9bzPv214oHI2iXoMcdBeOruamOdizg5D1Cqt
Yb1hstUtI9E2IxqXNHvs67XZ6XEl+4hFD86W+XlwlDy8/yMuPjoQULiyUMe+oZkAA4aoCQuLyqG1
/p61wTdKXdrm8dQ7H2vaiI+zQ7P9+4tuqePrexIPDsmArQ4BFPNctcc1zWy9OV1x4U9AvwL1xvNh
pvWv95e59GxIKxMMNNEbhjrB65MEYMumH99BXF+uE6JXYhgkfh1MN1e/SUgRSOY9GFiF/6MY5J8P
i3ZiusUzEG/Pj3BourVmTY9dnHC+r/u5flzE9GmQ/XBl5146rFgnDjEqRkV3LmKFEtFVvtRrxaFg
80kKYz5D7Ck9OqTzl32SGPVA/E1ms8a86UrAvnAT4q4HJgnqmgiV51+xtrCqRc/WVD6cFSBohZDh
63acbgIL9PTx/W95ISqiO4uAEKBhCiGks6seKLnUkkaaypu0jxqEByUNZ/+EElsddNP/giRu8F+8
tp/CoOU/31/8wkb60wTH4AeQCowbXm+kGEW81V5iq1DXpt4jp1SDmzdc1KQAsyKjt4NulFsmS2Ov
wXcvfGEArIBq9XA6QcY9y6xU0Mo2BTG/8mA25eRwhKT2NrSmqdI5RW9hauEf786OK/K20YNz5Tb4
M7g+O6sIixAUQlX9Bzrz+tlVyGqoMzr4ylmqsdKQRQ7EmyMt7wa/sRD3ckw30kIAIDIUxCbEPQ3W
a3mJBkTsF33bUrELNxOJb+6AOX/Fmm4slb8krr7yYy/EFTilQ3IfA2vQJM4zCCvSDGIV/lq502Je
0rAOi8QV7b/OgBC3oVoFiSDgZLfx+9l20FE3Rx7tTYXWQpvsPOv2uzBQmcrruG+Hwxop90r1dmH7
b3p/G9QYfeg3YAaQzXnb+sZWGdpC8FeFzOm9bRP3foA8/cM8ewRoAxgMixOj8fK9mUCYK98/BBeO
O6BpwG1g6IoOxPkcIeyHzJmj1sVP0HIvXaaaTzW8PUVOI5Dv/7FrtL1jRM5twovYgmrq9bZrTTan
k9u7VReP5o4HCvbvBgQZ7zQQYIOvhNFLBxwpz0a43FY7R2/AW6Xp6mZwqzQgy6FNw/VjAzuUZzdQ
7nFNV50rSBRdqV4ufdMEbtwI3KieUFW8fkTcmOvo9dStwItmhZyy8EZCjzAH7bDfrZBswDUF6Q0H
xO2HOhDkyiV86Zn/KGqhBb81r8+Wp0tCwbnxvApNyORnr2xyi8kQvYHaljcWyLDpWMZms8x5fx9t
/+95QEGqgcODZsTbRm/q+BSQee1VMQ8W6FyPg+3U/YSbWu77OnXmsPA55Lj/e3/ZS3F0U5fdFKhB
S/tTffxVK64BoDi+g4NJHRaUXkCDp9S4U+E5NC4Bvm/BBcd0MejW7goX/FKeh9EbDi0GjGjYn/NA
IhfTjnaRttJoXzWF2o6ORF9g8pJPXcZUCygHUCBfZ9Uv9JZ4Y1K4bPW9vA9q7599BLczvEnSAU2M
lOjNyDwcQhwgzW1Fhwm2uAxmgqJeaG5ccPPMMs354urpsCwQMVLgjJT1GLrgj1N6ZSNcKvgy8AOB
rdn60TAKfn0AYKFB2hQq9CiltfhuVMy/w0rUKaQkzbExawDN/hhOCKma0EW3sH+4yWa0UbyF4ES+
vz0unAZwAFBob4oe2zTn9W+huAHbdPHxjXozHyN05naINnYpnUDze5+5I3yUB3pNI+HCroRIDKIc
SAabkPZZitrReBwwXTeVyRzpFt40wvSBobNDdmOcDsCtDxK+pCmY2GUbeugaXnnuC1EdPUjMeP6w
sd5IfQQO+tvKoNqnxg33vLYihzTb8JL2iXclyF58VrTF0DvZmr3nYvshWBQaoz/cYfDoroxs1yrF
iYRyOQLenS/hSJxL07L+A1dBIA7vf+CLp3DT3d9Gt8BvnOtCOBA1kY7r4QtDM7yACGR073mMjXlK
eAM+/SjAuI75Q9SHKLFX9NZzqAPV18rrSy/8D8z5D2kAfLTXG61zR+FFctv0oQezzME0JeHGh/xy
41x55AvpEFo5aKZgPA4LvnPsVgBDKQVhRbdCseV/EHEnd37jeR/ef7EXrrFXq5ydHCImwDJmrDLD
PebLvHb1CyRm0703pfOu9lT6lAx1d0piMZUBvHW+vL/8+cEFSwBbFP8hTKAxpDjnRyETbKI1taZi
U53dpUknXphY2y+u6ZsWN4mfDdCiD8Ir+cn5U4NECWmRP6pSQIO9Gf70mPlMfkATAPV7SPkRIHWy
PGiEObB+5qoEHYyj0crFk5jBeCs7hu7XFQra+VbafsOWfsIKANX0m5iVeYvMDPOSyqStTsttZhqW
3tQC5QE8ZHJNX/Ttm8Y0E2hIyCxtrODzWrPL/LUVNXTHCDL+z33fiqIHWayKbbZ8MDBo3iVNek1J
6zxb2J5x6y3jXeMzx+dxmaSq5eEwpBUD/qjIoEkd5WAUJk9jCLcvC3aO3P3rhgJgHpwekOfxeVHL
vz6ggkt8OsrTytQGtCE1K9Dt3KmKlCObcnLk+ORly2D3/8OyCEvwiAH3BRnh62WZisYo7GhakdaP
Tl6g1qBADpp9UFT5ZT+YpIDXwHotHJ3HCLzfDWy1jYUxIMLl93rZMehiF5B67CFw/FjeJjTLyj4O
4Xn1/vNd2KxYCOMBAAUhmXVex4aTqmdCurTqEzRgBgZFIFFH/qmHz+eVkHBxqU10x9+0D9AWef1M
chRhky1tWkVW0Tvg5f28nQUvFp+MVzbLpaVwn6EwxvRwA+qfLbWJhLWCZhVXkbjz3G7ZAwYVfVl0
ck2Q8sJJwLNs898NH4EBz+ulUBRm1oEteqUcoh8mm+D4+VldLTWhj5Jf1WG5tDOAZYeoNrrLGwrk
9XqrNw5tm0xe1TZsfpGzZT9rn+orL/BCUIkBo8TQFw0o0DHPbg8PTZyeIKur0mRc3ML0UgJpkszR
iUPFoz4EUT0cYAuWXoNnXAjgoOagm4Rq70+b7vXjJbXUxFcsqDjYdVAcwza8gRzWcpSR49UFAIj+
oY9dc6tMT52ijnp6LaCeJ0Tb2cO0DvcHuL14BWd9hHHA3slI7FeLEtA0tmEyllC77/ZTv2pVpHHH
kSW0UEWxfof50vsH8tKbT1zcmmiQ+ihPzrbugnAgwpAEVUIl7D5XPh31gAPSOHR6Mo2T5hKG3ldy
/kubaous20NDifv8vAB746CdRb0qCGZwQTG2+9HMo/j6/qO9yfXwZoGbRmsZRAxwCd8M6YYxpXHd
+NUwZO3NgCHNLp4ljBGdGY5HakkAbXP4vdg8IrrZ2LGUTZY+v/8rLrxgGB+B1rYp2gXA6b7eYX40
pL7tM69ao1CHZNeDvxAWExO9V/RrsLJ5pzG/In4x6gFnpHh/+Qu7a6OLQrp14zhH59VVE2ilY+mG
lVoIuWv61PtExjnZ01F1c2Hs2v8OksEp01Rd60pfCFXoKWzNfUTF7UO8fnLcJ6M0TIQVCN1yPDZq
VFEhmZ+9BHKNON2JeXF9ciWUXIjFm6EeDAWR6gJVeBb2ayKgqePPYbVCBWFXR1Z+hPJRCu/G4Jqa
/IXggToGtQxENBC+zhEcie0IXzj3Kydoh3E/T5DPK/VEeBgBYKv7oaAoKKKHJXSG5knA0P00LBw2
E+9/4gunCeK0+Lh41fjQ5++5T/sJ2VHmw+I867J8bsJulyY8tFe20oXvCRFgfMnNHRIGV2dJQmoW
P5VhE1QzhBf/G9GQgpBEJOSOyHTJFdXyymjhwtFBKoKGJ7RTkQ+dxyYLmnM3+kNQ6cWFVc3CMAaU
9kOjeXoAuni5tW3WX2nHXXpInBcILaBJ9BbvFPpaQYmdBlUn4+yYLjoE3giYWC9S4Q6F8TUQ+MX1
MODFDkIBjv7H60PShh2yVz0FVdOGTZnU4Vo07gSZQgiKgkqZqdP7m+VCPEBzI9ryva2TnG2/568G
GMNN0CrL46qrtT+OOXrG2fqVUpOqHczjvZUca5lh2Fvzjjrrfunc/hrI80JgRtcf+CpI/qJzDhz8
6x8xMwg307mLq1SEKeeF13uUf156lSDFmBrh3kKfVmt/N2ft0H4CcMQoDru40ai8q1d2Lf19+1JQ
NkHoDY11dH4hn/j696wZT5gZRVwN6LB3OzJKdcPaSMMYKWQfWMLmDylkrp/TYPgfrn+svek1buMK
ZAJn72JVFlxwbK5q6axei81Ej+VEjSwBs33k+haU8EYXaL95JJfAuv9+f0O8jZebqwhqnQ0SCzTL
WZS2/jx6jVOHFbT/xzC3YBpBjcdCAUi4wTU5srcRc1ssgw7oZj36hrc7tz5uQqg0VsnQmF0KduSe
CZocg0U+IQGpn7MIruhDQIcDRMPBln7/WS8uj3eMdiekkNFqe/2dIT3MI6JkWGE9cwtEGiZpfVR/
XKhnSm5qfk8V4LDlknR8zUNolvlX0q2LbxtyCttbQKQ+n01lU9gkiU1wHUd9/8m43UfpL+OpWddr
B/3SStAqR+YD6Aqy97M9PdmxFTFNw8oR9NiRuP5JIOK0D/VK/7GjB3zIhpiA0ht6l/iyZyEM160Y
YKoSAaqSSf4Iuu+QLHugBvr1saeKLLSEzXj2AjynSyq7qv75/c968VEzKJajHtq0vM4/a8DaLhJx
VDG7BNXUyfWjS4XKqUiuyUe9vWu3gR8Q3ZiZQE7b3/7+7/BpWKBGnUWVQ2QsihEJfbMjcTB8ef+R
tq/z93hke6dIK3DVQpEBn/D8VDrhzEMukgr1Mt176foBahua5qx2QfSr7bVG1qVXiN4ZdEUQ/tBs
2f7+r+ciHHehUFivDrVZcykDVEPzMgzHWA/8yobZvsebh9vU8ja24KYu/XoxR/BEoMxJqjHt4ueY
ZMtUZTZW/S/4AofTd3+Bxmc+1fMYnv79tSLA+DCUxSD9jdwPxDUWSHnUcTW5GJnnaeSkBR+jqHD6
rmW5N7If/8OCmEfi/GHSgvD6+lGnQPjpSNK4gssdn49pF3QTCOEdedBTny070KWu9couvV0Aa7B9
kHYDznT2KbXQaaCNEyPj5+IR+kX6SBMRP0RcdUfbEFcWXdoM/17GAioGlQu4QyCrgMTQ6ydF3GTw
JMcOSqYQzipARaJgnVh32za8Lb1oNma31I59WpX7j4YyuLbREQE2EkIXSN1wmb5e2x+hCQw93LQa
akcVsGpwdk1Pm/0i3LoAkn64so0unBbQJ6DEAy409DvOI57y3VF6LtZDUzc6AaCX3mpoB35bgtS7
0t29EAiwewB1wWQIt9Z55zNZUcSGwqAzF/NgB4q7uwPgJoRngKfBLkquEYsurofOI9IziCxjJPX6
Vba6q+OkRgNymLU4rYuT3du45z+sa+R9z/Q1WPilV4leMqRuoMaKPbv9nr8CD0QZkhp2BzEAlsNQ
ynXGbQz/g89gjzvX4P1vRo1I73BH4e7H0Hmj8J7t0XbouewyklW1FtEelibOpz5t7U4OwuzbaJqK
0AkYomxiYMfcoSeVJ1DC+YKmbHCltnmbcuKnbBM/bB9cmufA0rhBjo05SIbrymkKkI/ol8FEnt7Z
Zu5OsWeCZ1iCknEPM+rh+/tBydtu5NcBeCN1AYUPr2JgTM8J5f6UEn9xZFZ11ndBsR0GmS9JJr9L
t9Fdvoa9PoVZr3ZOPToqj6D1hDFYNoddaUKdfhkmOjwkTnrtHCNMne2/zTMZCH0UXps74tYSfL0f
iOCcjZOjd6MHBbZyjBgLCrTH5rmg8FqADFJfu12pjUk+TBEK/XyezIrpoRodedCwrBrKyMnUZ6js
R8FOUeAAiixQqKuCboymMvam8KZmQR1BYLhpg2KFdPcX6kA+uwTvxNjnbc5z9HjnOMUS1W1gihaJ
6zoXbZvFKiygXNZ5qlihikpUDqkDr7WFlhAJv2+tO7AvmHZN+jtxfdHshxg5whH8lRa6Y7yNo/rZ
Uf40Q7+hD5J1KdLOMaTJ13Salt963F7yMTZ6ceIcpjvL8incbGPvYEKTqj21uNS+orUwmgfejENz
CnjoZC/RQpP0WLsGQ8Rc4grwdJ4JXcvDCG7gBDanJVl/w6dOqzxpSUxOsctDUkid1t5jlAogXhlX
mhe0IWtsIQuJDORFABwSgA3CYHPTuKZTuRfalp/M5IO7lZl0aqCIvoj+1qRchw+UQEKiAgs/bA5+
KLu0yJjfJzYH1bk/Cp653WkA43T9DGjG2hcw5J7qnZ+ZOHyRbDLs2KRo9e4COMqbfCYo1/bOJOt0
N/eB1xcY/xBRTjHx5YdFQZf1V42GUnDnLJG33oEG3MF9KYtMP907K6h1OaRD4u5RxTG1vyJnYpAP
g3MyvZtV0zv7lTnu/CEh8M44sDjBfgOVf2NTeT1IBBXQbZqsJ8BfbVZMXbemL/NIxvU3xtqrF+eI
2my+6eK5lz9tjdEyL5d5MU20W8C3DotRsAwnywus6Lo8pQOByuamh6z8YsWMDeodzQjO1mdfzTVm
Orge5/Eu6wyvS0JR9s15F4zEafPMoWF6a+MB4zXoEM7L0QdpCP/MdjBbagpMhGLa3NV2Tqa7xgEF
rSt4bAIo00NSx7PHFfOszsND4Nzfk2AbuBfBzGJCC770sfhixtXrbtoVYpb7AU5PIdtZBU3UY7SO
kDvYIZeevKZAmzWdlxzCrAtdwBG2QNaV/YRD2ueDhELkzZAlIBNbDEnGE1NMZo8eb4I2Ljzldc29
rgmRvwgcTBqIurWthOBr3Cspi8VKgH7CTMTsJXZqB4EpWxa84gJzCYjdF95IMa8rVWS9YRe1drW7
wQEiNV8VTFC+Oz1If8AneuPdpE075rXH5izf6Eb9M5NQIdzNnEt+l6HORYO7nzh7Rk8mdU5wWZr5
3goM9/wi8OEucp9gxGnLWsvQv1VRLKKTSROUUmU3AkBy8E3di291jyHBzdDHqX1aOg091cIxUnl5
u1hGfkFqXAHW43rQ6kA+2wrXuoXvuLE8gH4/APUE9V9nzK21bo1YlSrCj60rEnUCNazt7lYXHuaP
MjJSLkC7kjqr1olENu/HNgl/sdGXBIZU7aLbvAkyZ4Oj6sStf9Vh75jvAR/59OwR6ITeTGym7CNp
iHA3Kg5xviXoOoXou/fofovMhtljPbnKvaFgVNqqdWLp+yc6mqTmuRwxPCh9MicAm/ZRDLyE6Hgf
f6OBcMjPRukpAkIIo8sdhU68OjDOXbH3lYbRET7uxH9ySE1Md/EabdL2cchcnAVeU7r8UGRgdg9q
WNp2uacirY9kgSAFrhkIDv1Ef9+FUdAEZSHzEepG+EdB2tTsOPkmTvYM3TrywKVQ+t6jwtEnl8t+
fcYGSeICIgDQYYynUPKDjr1VHKmvXXo0M9+2+zCt+ocZk6S11TQTjJ4gi+y1p3kel7pqTANBs2Lg
DgZCPpka77sGgEGe2lQMar/Obr1+HzgulCIFGGnu8njcpIp2AZnaFVIgPJXy2WZjGM1FLUIwN1xC
Q/cbaKE8uhmoMTDE7dae6Bc/mCD/sKS4FLw9rp1eHTIeZ1zm6DyDcU1BuJiTglvY8BRtvSz8iDtQ
iE8QxhjlC5Byrhl3saql+LYabB9cFqscEhQ5wC/xB99rInNiKSBo90lM0dsE/b6uj5j7rkNW0JnE
46l3VeOcsHYSP9nFLM1nSnCqT9DsS9Yjhx8CIOZRNJom78KsudVzXM+oTGXafY9iJ14qhTlI35bh
zEz0jAkA615g3LnEfomLwNTHPgJUYcSlyaR3YCIyaskNetrxQQHyM39EjzkcS2TsI3qTE494DAtt
zVGtZAJAwUeDvvawG1qYL7Tw7erHNPeWsUkeW44s+k60ve13TKdOMOdALJOm7EG5dorBSWOp8hl6
VW6uICwyHqlREy4LAfhugW8LAwLdN2F8JB46NLligKVWGQwT6Y45ZqRfo3jMzE0Qr1O47NagT5Yb
AN/T7KuS2mk+Ep35aheDtT0Fx2lK6ixf5QxGUd6JGHJVpYtzOtwn4UI/KxeI4Vtlw9o5aDgkNnQH
xHCT8NyquLHfmVx495+chItfOKLTnT0aMgn7PLY0ZG3BUTFbCOz0NXLHNZzxTQMls/XBzlkAQVep
MF36ETh205LFPbnWTzVkC/a2d8QMeJlc6WEAL9G/J42hY4XZGQiuJTgfdVNk3vZGOiAofyEqDetu
hu9TCV0DkDKNb6cpH6ztxGMrHHwqs3RDVwBeAyd3h2fRfx1lzVMyTVTj5g4gG6OUlsjPyKoqtpr6
p2gkpvAOzD3EztDE4QUk/aOvUZumzT3nQ8ogcJVOw0ENDAm4Cw0M8JyJL/Ygdkb9HhpcPvqhgtMM
v1V5w/0y1VGC1QB3PpgRzng517P+1UClM8oh69t8m4KaPE+BcQFrJImGA0OvuqcgIHX0sHZ2aXcA
gSio6rDZHbMDyC4h2yuTCHW7sn4iR8g+AbkpGlyjN303LE8rDFnWRyFSJ/taD8xrcnCG448hGsjO
RwemJstP0ffxkzd6UPBE2lc/Ghvhc66BjrzKdXv1i4EAx2ApycMnOY/B4+RZG+bZ4GeiMsvISrMR
gU7uCN+VnCfr3Ja9N8fIhEUYIbXzCRrGhhhvPCDakujIfbmGOVgR8oljCtDgUsBr+j2NoZiKBOYE
poQFkSLlGHL6VGtsyAKmuv1TMwr+i6XpXB/8TI3mm+2ToPtlLPS+CpNAWTbLKffctYwjoH92dMHk
8hsSTJV9cJgYl+fZl9EM5C5Z+6OFbM5QuDBG62+RJ3F0siVDMjPhMhfI12uRfMD11rg3C4aTYZml
JlT5NEFjdg9zXc/2eUDa5L8a2C0UZxnKwwMBdoUfRItsuVjMWDNgAnSoHv0JI8Rb5fFleQlhiAAJ
d8gVDjso5ZLsyEYMDZBEWUIOrYpJEJWi92NsnyhYk90c0uQmXE2MbNlDGLzVWkFIDo4ZTtwgvcvi
MYccq/uxY936u3WHXkPvLQo/scCBzQ6usBA+XanW5sHWxstQRYVIE+DtYU3WlBbiBryIOgH1M2a0
pjcYL0P2vRWehG5tShJ+HMEvz77i+uyjXYtbyjlgmLbaOreuOznlMoIQhll12g8HFqSyvqcTCwhk
wKdk2C3clcGhXUJ3LKDWGk17qNY0y500k8JEiQ9y/I6uiep2TsJwxZEA4eyraO3oQ0XS8xqQFJY1
O5JgCcYvQajjg6j5BOhPHxjV5z1bGd1lS9wsj6gskqVEzpi2gGoKz558DuIoqkVdM1ZX7pi2BMc6
aJMbRBBAXfNoSqe4aJlQewIoP7xslqzneKP+jNm3v/Z1GXYdzHxAtaPiYEHUmvMwJaz/Mk5uoPe9
G3BbJmpVpoQ/d61zk8Gs/rRaVPc7v5t4V7acgY4YsIiYT3aZEvdF8W40BYyBusHFEUKKRY6oq8w6
f7LoogJIAYR2tgDaK725V7nTxqRrqqheoWP86OgAV+1S0AEVKBrzMeYRnU7dm2TuvBBGMUKm8BMc
KUmQwIJ2fius9qDHhVDUFEO48t/NzAIBwqBvzF3cQ1LwHrXzEP6g+KI9/NZSiv2mvRk1HAmxlMwG
wEy9VcVPEMz347JVCkXQCvmtlxQgeZy9yQleTBg068kTdYdhjU+X4OQRNU833A9IXNDUsCFvXJk9
xZB4/cyC2HyLkMu6+Sp0N+eDMjwFN8Uz3Q6nOJgKFhuSfu8GuG4UjsLMBYzUzuad5Cw4BbYLP/So
t9AokV4mTmZwxHiAP10Q5xAOMWnJp1HOebPCG6+s0wwOTc5q1rQY+agfFPMAE/LoCmRD19b+XLEx
NIgHoIhBwNiJ29J4wUTzMXbc6Lg2jAQFHXn4go5H1uzHJp2DgsDKVhQC0jp811oODFeQ0iTM14xB
WXNIe4gv+k6Pa8724MlKObhxHvpz+h/MScjXgUJUMk9CGv/nThn5EdsEyoRLCymqIJtgY5WEtbmL
nA2Z4HaRTpBzwI56x7OQwIWIk+hlwUD4P7rCNaeggRKmiDPdf2NJF6J0ahAGSoDGR1Q/vB3qk21d
JYp0BILYD7omAuITHZVyDhtk+0lGQjhnQWvhRwTnLpEzDJnXHFY506d4QnGSN/4at7uVdYkDhFzS
sWIBexSc20UxXjrOLB3E0kR9GJZ+yooaXYxbR6/o0eheeXInQkOGk0WS6eSBNAo+GqGpVTH6U9/k
vVWDVzQoTmixjFOWQDhwpQ/DCmeIPBYKdksaNchDzOgGOa+jFYqpeGhIw9TNfOslLdi3K7wUXkAE
Rt231MKiOyBWSBASyIR8Un47jsWShOwnyrMRLGFnMtNx3c7erRZT6xWeaJr/4+jMluNEsjD8RESw
L7cstWiXZcm2bgjbLSd7kpCQwNPPV3PTMRHu9pRUkHnOv1IvvhLfS07g7LzE3tESj2An64vl++2S
1/TdLrxIcfxgSKN5xDbRjVnCAWk4fOfxnzs3oV2U09KNRCtZ8qx7zmgSwNdmzqK2s7kst7ISaSdY
iykVSWBOj2QYdDqHk/vPqgevz5yZGJWMp4xivrWV+pvPJ3MKtF6iKrS9b0de1TuRei2gRZS29dJ/
Hwd3M2m8jdwO1cxAn4uwdv72nr3Roygdp8kbgEc+i2hCrmaEVC+LtzWcC6FV/ZauHlpsva1tpSy0
qN2DpTM5E6UWJ7JU1SNSK1DQ2DQBC92G46EgvCpcc68i7D2LIx3+MJIlW8eC3GgODP0BTz4EqRcc
nsvpfHgbWXk2+krTIA0st5mosmTWfMHNHDPgxEfFTuB4zVLyO75NcO4m/CqXOvwvsm4W1d7d68xt
I/U1mp33xnY+2mqOb5tt8IfWRudza2OTJ9NOrI5dDs3TsgK2cJqU8XdFVml9mryQC7dC8aNShe4G
DEQe3k9dJk6HlSIYWcvBDi68ZoPHQamcPp3NTFV64yk/yilt2gV/t+kLwplGXP4eSXUpwqXK5M4h
ZMdvh2sinTfHoXWDRiQ8vcMeMoNGkQxugvrQpJR6rfhQhbOqNBobVxAgKPs+d4bYfgrrWRPe3Nmu
SpFMJ24mwib5z/dkjZeNg+9n7ZJpnYZlROZiNK3ylflHtwA4PR2deygxebpMA+YV8WKJQGDnYyne
XAWy4nVD3uvdYugZR2WyqO42/zksUfTyG3HcE+5+EC6nt4MyD+qh/sPE4OK8UYv1n5FzGxTk6YZv
A5dyn8mlGtmv6UD9Zzda6gL4af+kUHOReb+wtaW6wpmWHREjwhvCZdE/V5He5idpe+ouWsP6rW6m
eEll5TSPC5f0cDpiZL53nVZ8yGGJHAm7QFB4IYa+/EdBqG6yZhu7gOHeg3n0meMvLWBilLVdjQ8P
Q3hYpjxbh8x6AInqhJytkycf3Gk/gR+ytMiws9NRzQf3ulzLKvN9q9WZCPDwFgwXU3PfgTPXhQ2j
kny316ME1wxNx6LYNz93Y9Vxoci7ZOcfdU8tyGI3r2Ft+fbV5Y0xGcbYYflLACrKaNlNPi2/Coj/
Wi54EC5lfTTdNWEWGPOSqeht9I4G2IWUJkQWg6tAhdmSdab2OWJHH13/cYdNd9JtIOMBrTWlameK
FcM93ylX51/R1JVcmUU2mwZA69hS2yMhI4MwhWtyhr2pLuNGQlwW14G2+WJ8/rRbzDrS0GX2/tGy
jkHnq+/zBrtL39gXu0EEWE9j2J6lrZsGGgTNUYbl0U4yNvK1TiHYq/ncq2Vg/UomE/yMgoZA62gG
D8o6TZ1QChyq9d+x3gIIBYvdM2tEHPX5EAdkaKZHPNQxD4AtnRsc/P+haTm+H+w07Wt8uOYD+Vo9
ZuNIkdp50LqaH6sGdP08iIUgfhBeN1W0B9UwUCu1edl6WA5mLFmG/3x35IIbSH/pU+oKWIGHxZW8
90h7rMKwFW3Z4c7udUy0UucB2cWHQHPZZ6vAzq3cQB6nMlimj6lNWp3uPGlNTjEJXbFoO+Ow4KYH
MvTkXEWFH/XRc29F4DVBZbR9akMihjOO+7GIktpqM6iF/ZurrPinLay4uYvFsTgvlN71zDcuw1uB
O3mm/Yjub+/xhtqq3K3347hGCLK+1Xg25tzMFZLRtuelPDkH7VwZr/RisqRi971iQilflK2FKpYx
cL5x5yYiL3t7+DmbJVDpcYttua/tJfCLwVesPonxvG8daGmdjs5g/WmjQQ3033IIYKBeRuCIWvCH
YqxcL6NYSF39Bod9Jvx++cd3b30tSzKMacs88I+8S5abQTZHl9qTv8FFKFHfcqPgEE5J0wlql1qi
mYtmMDImhXnu/krvGOdiJPGE+/fY1yepA++Pf1t80vlgfTizDPQCoriTd0PMrp3vceWWuRnX5VdN
rv7vED7wX+nU8rdIKN9Iy9KaHFr9fHcruFyYqpq5BwybewJZHtqgp+5gXGeZt+AB/MxsdekYtPtz
t5KbnelmD175bqOdl9kfPnwVyZbEk+qWbFutwQc9EJOTxeOxULmKgGrJ+Gy9PIl2WMEN55jrqySk
Y0ilf1RbsXBCP97eyncCsMopi3Gb9UUJlXGcQoCeN7VFt5SEwLxP8VZved32h7rs7ra8oWMZqtyf
9PGiZm64Ih7kctzXgMJ7wZrF11UT4JBk/WpBBbkUkFKSpla/yUKSEKZMl8oz2QhEMhQTdYU6TRaU
ZGmwdSR34+E/+D1XQ1hnB50aT/1yk3v1zL4bX2qTKKCCuY7yaFJx3tB0OkJ4ifgEluCKk2/P21+H
Oz0sxN6LK+HaSZsPG+QIxNxMJo4pK9CPxpfVaaG7ZAL4MiBpUtXV2yJDMHWe3YHmi21jVjKhabOe
kMcx1YscXg5VK5UrIpvfodrtOoPlPr7KlcUoF103BdnY1vHbJpWKzupQ5SfNzd2dsSZNy07oV9c6
qOaQ8d4x701gtJuRSd1tUEt62HN8RY0567pqru2houQUl210ZAHMkcVmp6s7sBajU9oQkjvloxFP
3emgrGi15+oexUw7ZV3olmPectHcsQ0rEgeiydN5P4+9yqYdwUmmprG6oW6JtPEQgGsCoa4SKrcV
C55adYh3Om0cVQTwTsxjTGJN3gpLvzFPyzVdvbUGoqxaF8M3lvN/XhljEW5deTzygx/VYxBYlbmr
95VV3+0D8Tsmh8lKpxUQOvN5pB5jiTY1WxJX/hqpoRxJhdpKwtpVt/w8pt0q072PVZktYBP7SWCe
+7A3PJ42rNyvsgqtd1/Y5e8wcuaYuacFq6bUGaMu8Gub4hCW9t3kCWky16mCe4+ZdM08fx/ej0mU
/zZO4D1liW6ffXykXgruL5d0I2jVyQTV0L+azWqHok1YATNk1EdTWIk3wO95cruVHQ5xl/WLdRPo
tS7wUzsmZBytIQ9iblZchIWvD9p4pn0MwjRcRtJ55K0ZgBqVaJnz2IshE1mNeT+2ZjIwI1Yw9CmW
J7XmZgrYBeyp2r27YFGWk63LDEI0+uvwEnnm5rjdtIpTYsT6/5otGdAklf32M1pHI057kFhrDl60
lldLTIP7ZCEe7U4iBOzluq6jB4KxjQuE09NKspBhyODr0u7YjOyJqdzUvp4cv3OwdoU2N+W4Orwb
kdoVc+e+1T+8kcfvFFWVVim989VXrOLjgPHSNX+tiCo/t6BL+e9718SXmo0mPi1BBYK2ObVHnV/V
VWca8GR0nsZhXJ80btIodQcDCAjvsbInT0yyBc4hFWdMsw11hD5n9AndV2kupaMXxRziOt+bjWbg
M9g1g+zcV6bNI7JrtucaQzBvTtcD294e9G84naahWDszOVwSouo6XnhVWSCByWFMKsLQjOdaz27R
V77SJzkuvsr2JR6pH4v3xL6Efhf84Ezl4YwBAnj6OnqvUy9cAosLnqEEW/q034/tpEEojaX31AKx
qlMNywdOL5qtIUVQx0lm7LBWmdtUzI8Jy3JHaUFC6J4Emf7h8raW+Ta54e0LWZIm5dHjn4oigbu+
mZO3Q1q8zkjeQB/X4bgZuPyt+b1D4TDVDMgWikrsrnNpnGk/mOqC8rfXJ4TSetTyHbkdWdVdRPrO
D11VqJideGJPQF2SdEUTGj0y1iO5QOdmE8DdrmttZTALwQfm3GbNiC9oj3xZXDoVlNgIt1Fe/EhA
I4O77ZjpAf6C1hJIQ6e/i6OgbB+tfp/Fd1xmyrogNuHKdw5/hfgfnf1XUi8KTqwncuE+UHWjf/BE
zG460V7bPTVMDmDzpWuabIjDFcLP672mqKsx4riP6jU+CVNCclmB9y2Zysottm2w+LfbsLaJhhaS
Ad3Gjfp4E9jtTwYApv/gNaz6Ni0T4+6P3eA0/Zvhzv8ohdvvb8QH8isnEivuC4+shz/+5M39iY+1
VZjyyFt/njWOvl/t5mj1WCLrXs7GreYiXpnuL3LouRJHijmC1J/88HOTniZGuuelu0gS172LbcbB
fvORL9DYtff+XMxxOHEokxuzcwzq49Wu+36/oAWCN6I6aKqC8wBw5aS00fXHwz6CPKQ+I6t+lf3G
P1uQ74OlnNin4OrCqEc/uwhBCo6lZN1exk3zhW4qdjV4aRPIt2aurD47Vk8192vDRnMaPStKXo41
XK2TDuU6FqQo9vK+iuknTj0XCvUSHIO9QjV7tc7k4Bv5UNUdrtfbL8ncD8kRhN8NUfXbk8MTJphl
IPOCtyOYjRMUSB8n1RR+zWLMMHn0/WO7jfvfYe+5t1auncsUu+UHRXVYvohvgguDeY+jVC3TtOZl
K6Y/ywrtV8CNtZ8HAqGqcIO6S/I13Cm0FLrqntYg3PursKgWBQ5aM3qdX1moJ8609pn75qMM4zJL
wmn605llunKiBT9ryrHYKEdTfx547qwnx/gsuzMOAN6Y+HdLUO5HZIIfLSkdRI9147tY45p6C1Z6
r184uHK/lcO5nkT34ejND0/22Gmggmr7jPwtSbirunL5r/Oc9im0J8C8lglkSX2lDutuSepYZuhy
wEKbaSK4Rq9B8nUsGqoCN3l9ESpInlBbAFyVpYj+Ks8X/onbP/G/yWgf3VPFtLblfSNaohftNkyD
tQ7diwjc4wxp7t2Dd4Hr+bL/RklgcALfiCmZrav1r++Sbj4jjeC88RtdTPHYrCczSDqGvTpxj+em
JzeoCogIKWD8h8IOKiLZsI8FecxWApETNcHvZqiAAeLldrwIsZd/oLHH33GzPyM0T4a8jSiKoNU1
Gbg8Xex16WwNKMws5UbFJDTg6FyX+5IfRq/n2W/8KQu13euz23FHpdUS1XbOo5PIlNOVAspgY7XQ
27FSEB/7LAsUTiyva2nm61zj8GVpStpPBoT+CaWrzQoWTsFl4pn02MYWD23mKNqY1se6+kdaVwjU
zTb3y7sVbLCexftfKVB6ZqYc66+o4ksJKOTVr/hNoxT5XFtBvi3DUxNsUXdaVzl5P9UeD19m3FrA
ZluDTEe62n+QnCtYD44bABQ4tvVAD9OU/NxRAHlPDQ2mP2lnWgaQxn6zLmW3dA3CnCkxHCuoV9Ij
sEyU98ri7Y+1C184oSY+e+URlSdlR/X0qKyOJttxrYKvKpb2f0hixZzixrftbztTEfYdrzbN297Z
WCf7mLZC6yh5c8qtaYth2ObqHJgI5nViCHtAUtXeobFyyDsRqDl8visLHmObCx20cvzGI8gCOPZb
65xsbc8mq8NGTYVh+FU5piSpv/RYLStaHJfLxuL8dy4OPiYgTQXIlnuwJevDPm3K4f9OJcjHuaDF
uW5irwIcNrpiRh+C+VQ5gTAZAqEhGbIOCUibl5FDp0KX0OMipyPkU4Ul218XITs7Lcnus2uzc4w3
U/U85wfFRVbmNM74I+wQ0aSm9hfyRdTRxOm6iBJxQ+KBjnoEXSQMNz6XQWxV0ZxOaP0Rg5mwre/E
5CRbuo1j8GXpdZifdmtluPMPUiKRothJ2hJL+pdmGS2z2Z82nVuHQD5jYkSr+T7ozkrLvRmXu+44
dvd02wwAv2yeotCAuKfcun5Z6J3bK022qAacGQ9VQDug/Eh0kyA58peawdECSMmGJUTx0qAuYpHe
FVTG2M3VdBfK6ggvEZ4/netgEvu1Ey3lczU/THBaNz9eIX2Cgcr7oQkeq63pXsdqm36w0JQs3JY9
fBOlE1y5a7SdJ8ei2ESP4QbVL511nfpD9ClOawqNy5pG2h0a90+z7cmTP3qjYY6Z6n+akRLAGQZW
ZmKB0AfoPlb3Eu0esxfytufG3tcvqkipnt4Qz3lpr5L+vpGNviqARhJY4Lpuk6kzpXbfuV8s7T3C
Q8/tv8uob5t8Ug7UWzuLzklRcdlR5sR6+9VV/Xblvj/uIxB6uE2/El3O6fQqDpv/BXVisFRbTpx3
cbcTw2wqfvFRaSNnCx1pghT6Y08KHfuU3zad+fBJiQ8yWZZyK2qzd3cbzJy8I3G080nktpYAU6Nq
Xlxh2vV+XdiX6gEZZYorn2xaFwLMS3ffmT52V4anGZcPagKXZM3TwER9C7qqG1YTS80RkElbdqk+
EoZxd6vH9yBu+i/OQwQgreiqFzu2q+J21R90cHpx+UUxmTrFcQnR2jhBh1pEldNHSQoGZCyDcUza
fhl0edsPnAXc5IQU0qHFVdZB4XChbTt3xOZPZqG2AXcsYgxhTiua/Yfk2LhfQKu7OSPt+KgLJB7Q
xpZcdfetbZzhl9+DUGTGd3rv2tqd7h4iKXpYLXcZxz2vK7eCRENfWcD96O4883MiOdVB0KegTcMA
f89jXARTVY95FyoffsFrWBq2gxTss2KNGJ40FcjmWgIWQZKq5azU3nybocvbQlei6d66ssXP1PBx
mR16fkTKiSBAhMCOddF1qVu+CNIu7+iikToLjtYHX7RQKTzMglUp5/4Tzvkgdo5tOzAWkoV+cMH7
QquzLy2ie3b/ncSaTLvE5aS66YYl7yKt/9vaVpR86LjrCmB+5LoLy8+fMJKVm0MRB1WWdJZnZ51d
Rr+DYCOMgdbGOd8EJZ++bJPqFPVh9ND5ZvrLb9X6ssd9HAvFEmpfvCGKoM6QUMJOlYIhNGrcaUFh
2Mj5DxJrNnYE5O6jjI7j+8zrJLO6tNb7nVl8K5yhsf+Qa24edvK2qrOx7PibwWzip27XLdMlXA6m
2aDXrZvxojQdpl3SCjOvXwnG0qhIQbJUKRkUJDFNLAhl9HEEO7CNdlcvufhjOZYvVMWK+roj6Aiz
yF9NT2pV5C2Z1daBe6qt0eYCWJxlydVBri6seZfY5z0M4fgmp5ufDuKCVNY65Sx5QlHnB2lpRwa6
YEqS9eyX21ZejDuheNKNZIMYYwaStokb78oShJVt4W0PMs5KY2FkB/47HV3jPZEbikDEccfaye35
AFwFjF2iVASbPTKLD1v1g17d2Po8WKDEWQKKdRlPqFydFPZlMFcuyGDN0aiC521Ij6LcVBJFtk82
VXRaIjDPzJggNBdD3k+fha17cGWjkhM80yPXiQx7+3eCqPWrCbTb8RHKOThTBe1Gt/+Su7nZeR3f
4FKbJZusMua/VIKTGqENxfEiNAiUsUA1qW/BrWzR3P+ktLUbH4nNFdXJM8P2o231VGembkLv5LOb
QdMMA+/LskwbR0AStc51trivz21N4u6DD/Zlndi/Ip260FnRmRkLFLMBxLMveFgsK1dmne49vVDq
MJScA3Hc8uu1LPXf2oXhco5rXfpMIHV7cOBY/vQQbnx5Wa/q9VX3qDnBhYLJS5PpJrO3oHWHU1Ae
jXg+Ok8nebh4/nIKuSOif240Rh9YYsvttMFhRndNEs9/PN5r8I/eBZEbQ8qxUhvAlpy8XqBWoQu6
zxiepkdntJv7xpn9U2ut5jEZK4dwAa6EJ0mTwTsSyTksjg5LA6LAePYeEfhCk1mT572OkX+IbFJk
l96Vyvjfg0klz72v9jaH6+9N4azB8IYJ0OvvBfKPFWy5suHH4tK6LIkCVgk36dpFBOXITuM3H/si
9PHeNzJsLwc/8ROW0JYgtxBBzNlq3fEBPxBSF7XikLjpRBrFtY1Tl0s9FGGOytOI1DfaZ9Y9Ahbj
yJuxm1s+0RwoE/0eJikpNSgaUagZoajiHwmRyX6O8BzteZMc019UsWiBK7BtDbXhHyeDF7tw6qq8
Iw5Xj8XqbfX7Poc8azc289u+C/Z2SNWbfFxU2s70Wte/NgvYNw25hxG6lp9dP0cPENXbK1KU/T88
URE+A2BuEBpErqSXVG0vH9baR/cymNUvljpoPpbRAYYx3IS5jeh2T0eYnW/oZJa/24pyksWgiV68
sFrLdKiIKLth+uP9Irb4bq5k8l1CGT/RDNN9zcnCNjVXvr5rVBu81O66PsvJWX7ao5cwdCSreVZ8
OID+Meh+NIqh/tDBsqV6nPyv/uBNRbZF1lsrgv6+V4fN3IUNL6d5d3tUvQ2VyF3SB9Gwkb7eh8df
ZwF4H9ebOF8H/U8ds/3sTcdc00F5uSK0MxX7W3EDjot6CdWp3YbxfDjR8DVunXfVZRBe58Ue3mdn
du6FP1vQqD4rUTCMVZ5IqL5gdh8RUC4Fe7R5RXr6XzWsgt8HH2ZoSCayOofJgmQmlCx9eVy6KvmN
/46Ij+bGP43qbEejfkYHF77fXuhz60LpWRsf2xx+fRk8oc/xED+IEQDc9Xc/JcoXgjlQ3S+EvMkT
3O8pSbrXoYtd6E3u2kwm/qlZ9/lekPUw2MsnCoWvfjFIEYb9XiJRTPnTDRgr3B7mcZbfy4ngzKwe
UeKY93q0WK9I+1wyHY+rzFHKhe/xrQOrCKLZywZ2zcegCiM04qOe/gvDw6W02emix4Niy6uZw1kA
/U4KJXwsEY/U6xO+dZ5uMAPU3vGwzKdDrnIpqqbdCbMZnSgL4zb4qd3Dej0wgH5MMaaQSorpWVqD
+M+gF2e0IsXhd9j79o+FheLTmiz/+2D1zjNstnyx566/U8Iyc25XrXcS3BUPjlz7IgGIvofVZ0pe
drf/J5FZIrSRW5XG/hgWC8oh+Hc3edp1cFMarboAZ+0+nRZtVNolTnNH6fd+jtFIQ5iRtv4RDnv8
W3Pr37nQpf+SHsVR9OTAkyi0/AuYNXMOja9i2x5JrRzehaOZ4mOl7oHKsK334hjf3FLbvwOcJwVj
AOTtqsDrksP9ZU0+UtGjdYtlnvz3mHfl0pq1hs5YATLr9k1wb7/c6jh5GafI/VMnN9PFFgj0fgGt
5MLuYA/dYUbqntTOCXIt+kjE0T8wIkveaFTpL07rdz+4nCOou9K9sy1CPxFB7KWkk662z5uJu3t7
QJmNcMgaoFecfvvj+Vb1uoX4crq6sZ6iod2+Hc3kbqk3K/e0jm79aa2l96s2k9owXEz7lWHNWrGO
+OUb2QH9r404H0TDjl9/TVXp8feLsgYaUav7CSCgv2FIGlGr7CHP3CY7/p4GgvwFBTglAszYIrk6
vW+BRSYYmDhGCK3ZY4FtYDW8b0LijxmHvi6MVN4jYsrxXiOPvHcRcKQ6Go7njdywKkOe51h5YAaE
kHHFUdexRxZAhfIlGdsdRh8E8b0Uc/3aQnojLbWtDbhZSPG57OWw4LdCQqQPS/5XLbPIZ6RxcRrq
IGFpCGpaKZym2hWKQT94TBgjn0ZLY0sK8X/9hVdBgej58fEuhwRPf4LDC+NYeHNi3QnLcv8wXvU0
bKEW1ddj9MsbsXK4lbowlDj+q0fJrXvHNgZSdCSWtXzJXhk7BWOzP7yKwnpk4zjaf5UrYvhLq4Tp
/66LHy1njf+w/Wy7vbdZ+OJyKthbjiCLF6v9jhIy6BCntIPTF+hMTJOruRsPlqmB9u20O8YJW852
DG0g+eFM695h92j3K7uGRsh3a+XE8wPYQIKSwpY14rQdrT7+Nqm90+9WWKG3y2Dw6+NUR6qMXnRc
xu6j6BFHF0Eg4iuemOM/4rHrPqv2fqkuFbuAfBl6hoYTuqBts0/V5PTx8SStUEXjaWbPaMR5jsDq
6jRW67hixkvGvX5TCl3uyr2nj/jXAPUQFkFdS/198fqb3KPzxn3HtRCgW57P3oSqo8ZFd9AkKne4
hwKhbIyMQR+lwjVsIaWwHzqJipHmOSgZtltpN+48ovGGXFLZhtRuE7lnwsp5GmCa4ovbz7rk9wmZ
o/5yyLmAqeZQzqqvbkllx49+PlbrjBSt1ksar2h5PQb4cqE2y47neJ+pImNntk9RXBvxfbEiLuZ4
IXbyCVnMtIBpzJ7dUg6KheA9dLpluK447SJIEebuOx/JQMJKuxmT+cItyT/vEGYWNaq/9qHyI13m
/Nz1bMOiufH2k2+kQoYfmu33guHW/r5PnJSfc2T3G/vB3gD9pWIWvf2LgGyX5JmDybV9DRftTE+U
AlfuFSu1dM8kaEwo5f0JcoYnoR0xRm1dXz+FI5weosjZ9gof6iY6d7Ic9L8wHNoZpgYF8huuhnL4
Ib3FgYc2rgtC4m2KeXWtR6d+2npcsADndMy4WY0RqTwfW7jBsrGkcXV4tqUZfHvUp7mIiTu6t1Fu
lAd+j9irT5br1d7PSteR9QjjufP1TrM1708lFFf8HWcLBgN7qCR5t4dMmpcO6XCEDnLwygtuyqhM
SZffj2u/Y9B7npN6LmH7I4/94rD4P61SfluxuFjxsm97VoOV+cMJNFfWr6T1BM0zbR4cyEdsI6kY
wjEAA6LBbJqerYogISsVlmpFkml4iyA48wMm0cWxoxalMs7kpbtiZV9gj6MJKj0NjRSCYCc26OCn
3cWL89tvwhKTiNF4Vii8VmMJ5YkZ6hYdVE7JcpaCIagY+YSuk3d69vXZ2+nY9K6c7TFT9lJPYEWD
O3re52hbPCLR3Fquld0U8wy/Ft4ttZKdVTK/4rMJtgeKtRndOeksmZd8ndGC+u8GhmSeNYzoMYDk
S+ejsaWnXgIUQ81z6cTw4gqQYvqH5rMXd37MX4NbqUK6nXpgKOJu1KFZz2gYTfmbRG4z/ZuUDObr
4ALYFqh8q5JnVuzqvESL6R9IWrCScxQDXFxEJA8qRIayLHMnQhCaJcb3/E9cp35TEKNvzEuDnsk6
zSCCeFoHbNjpHsVAZLiRYbCrgaUcNFCoo7CEO4Y8pC6pO7ndVsbNnabj2T/FIN7iBzOjVgP8t7V5
9l2QqHoxJ64XFwJhqqPaut+tHo2rrm1rgthuSVnn+ggH9O0MPZvp2O2GZbr3/TUZIV1n3fi5inxr
16AlenferA36AZaJpfwtPPCJIL51vPXRavchOgcdnNC72Xoa2zA28Oc3ehhdwTbh+7o3yITWmyx5
bzJKApX6hdu4MVchHS/glMPVKkmmCxrMDcmom2Lnl7LslzIgx/ZNKgm94HrSb+5lOdrohD1hwwAU
MaiwetZR0zSfo9MIXlV2fZcqehlhlS1PDEC9q09L48hxvA7YjPrp3PEr2cePUIPX/7Lxrrg7IC2v
/YuMg7kL393Sw9+cVpQzhLlTL3HNRiVUF98Noxj+rZwkSWZ1a5OcAqFXDMxo8+3jXG5eax6IKMcK
e7BRrS8RXlKcreTSvEZmdViIvLbfMtMR68ObMXvu/EeSvO7gVgwgGcJTLekQeV4SObX0xhsA/4co
aC3/V3RIukApOVqG0zAGFDqkI0dxZWNXx4J3VaGflA99FDpgEh2Vev6dhfe6KzzOSw5adI3J/Q4B
IK9IFxYIbOUO8lG5Y9veRdyzkDkGskOmyAhMwsN0GOcUDiCzl87baFrEH+NN4odntUJewCgTy72s
zj56zvu0ct7+rSJPVj+GliQvDz0qDlqdwjseM2omuquGdJ3bEHVQo9EI/Y+jM1uOU1mi6BcRwVQM
r930KFmTJVvyCyHJPsxQQFFF8fV39X07cSJsS91Qlblz75UrGxrKg9DoCz5tpJnVdQ5ShKqDYZuT
vO+VR+AGRlITz/sZRmr13CcMqvtdm6wDpmNGgu3OOlOVfk5AA+cCcd4pqxJ4IMzsYzjVofEPAPuj
QD8mYum3Cwlr2X+Rj2DgwW8ROM9Sonreewlm6jKTTkG/1pl1yV8IbisWDhhUi3xHVhiD8+CzG/uO
5ytoGBlthSgIi+bOepqoYP+KLRrVNVQ5MApHRwsTk3hM5c/NLdPpvXSwFYSca00qrwyElIMkyYBs
mEh/hDl9TsPnVGZlYhh3UvCM0X4tkqY50axLYhCt6NrvFpBY+RQBvej+wzU5lv8F5rbTczcr8OQ4
3DGzWeq0yh0Jbo2CDCcZwiBz/KITyLGVLn6RcWjry4JNdXiM8COUz61H7uq41WHcX4ytFYXQBgGq
vQTVIGiZY1KFRDyTTbiMkLHafepecSeB2lMUPtrMstPHViqnJjuuUqtPpXC9YshqzazgTIyToXx+
29p25y5N1B/GbvL+2b5tm2ds+mLWeFR5964dfq5r7SOUUqoTB34fljTJv3GpL8bZtQuO6mzEFRYn
WZTLWH65a5Nv9myLIl5+iR6eRb8rfcBOuwJqCYwXZjoI+YkuGgHKVyT0W6u/RnE2doXWR8nodfzo
JsR20pGut/7GcqF7whbcP95rgMWGm8kJq2HK+hD72YP0bcLUy3pucXKBg+GGCaVx0JK8Jj9y+XOw
asRzplXJ6DBi1Irp57H165txjBFpwEDdXf2L569Tfcqpl5bzEFPu11SAdeN8bEgdOFuryk1/h8sA
wGGPPJmrdbfEYd3+pcQvMO6Cn6VrEcxj83sbqHiE0oHY+sIIaAn2Nd5tCi5mqP1TgQHL/irwgMGs
cLiusyFxovCb+2V0T4aMGajVvELQ1iVAgGoXjCIfj1Va+eMDsUunOiTKyvBvHruxnveh24XmWEPv
qilJ8C+v/IBFNH0iXrE0OIR8Ve89J0QR2pG8I4trRevj8y4qB57AkjDRcFytAMvNvZYsoc77Wdxq
5kK+ObFeMd2Lpaq7o5pUXP6nco4zHKPF2ppX4teJPXHGwzWnAVoLgOPUh94tQ0awEbMgfYnvyaD/
slufGzeTraaWWCbNCxL12savcO9NfY/ZhlR3rW/+gClequ5cDYuLB4VdG9Aa1NwE9jVUqQ5vo4pI
3hErpqVy4trWKzUkOa4/sEWm6TQKcmhnla7toHiSpbP+BDHBBO8o7YwwY4UmZXTqqXrKjK2qvmeP
jsFhfGqSgoaXr9qIUyeWCDclRiY/IFc2rzkG+cEWBO1M7rfins99sw/LWgbyGCqt0y8yqZxYmZso
xW6UovLtq2T77QdusPBDht7KLSYxF1X39SIQAw/YTCEzCH/xyjvP7x0CYDzn9YR/RKFBZSwuard7
VU7+/Jvqcx5/+4Y4NjuDuarMfUv5UJwpxOIpswvh8fbC897PSWapqkjV6pgL1KGP0ip5dRuyFslp
dJqlwD2a1xuLqdoeZngi03U+js1s1U8/6JQxmEtN2YcMHyTuTXb24DWazzMpsVqBLdqW4dGLebN7
ZP554xGWU12uP/HgO+XTRvts/zQ4VJxPAWlu/WoKFjZeBg7WasNp6nrpJx/rYE92ivBDEZ5c6yJz
O6lW7HZjQkvt6tBu3/DLiDpRrOnQ502NUzziDMPKygl2QikEAJ7DUTvjDgZG6KRMH3Fpc3tz4Ubj
/QbCeJ4OyI3x0ONvmHUUZCHciK4+hzqQ9Ru7FQac5bgdxPo33YrJfiMJuOqbwV3kvywkWOP/yqUx
/j93HWfd7BiKhq3/o8VJbeZD7va6P41uNfN+zybVccIlVRglMm8dIErs43GSpFtaV1XtqUXvB8vg
k2k/M22vwtOqiz55Hgq4KHcgTkf10vQyEQ/T6OT9y8SItX4fB6xdx9JsqXxwmcZFu8AJa3bw0N9X
nwLxP78I7NPcI9yiXqZZol3t3TJkNaPHCCh829D/oxfXUrNCPwn629/AjPt+1TYJppuF0rKwa+IK
YeA5BDrs7vLC3drfQrQifSHTRn6fNrnx+8yTnMjnNK8j7zyicIWHeOAEulM8F+MJ+FOA00e6QIST
kv0UmV3JnF9tNbrmBhnY6EEEWIaVQ8mOYfCEL2cLz5EH8qniQwmWRZ2mJMU3w9jbbCR5hI2rq+YB
i6KMEEHcXRhLjf4GhzpE2VmKrXIOHcMbobhzcZONGds7Suxfg0ic6QteTNcue0N4Ejq/HZ01vJPG
61cn25hj/b9TW4kj4/etyWGSBt5EbXe4NQPnnwkoRyS7JaN8PWGjNNWDGInesOZ6C8pj0c6FOKsQ
6aoEQ0FvcZ3XjZAXOfVhudlTI4LYP/jWXEtT7HUSS4ApRv9CErsPj/3mdIrio9uAAAwk2JIf1GC9
96RJzdnpQBwfuITPybr8UPUY9cdyXBchcZKkbvRJqV7CFSMFTEs2d1FPn4lHhnk1rivngwZCrDzR
mJfWfRhibZ8zrJcF9O6KIIeu79O1rHp6875RwYeDVhU+jw0H1qVcGXHc9XiBCQlyZ2lIJY3nZXMf
JSVaYl309XVhUlrDLNo4zACzjGjc4GLG8rjxB9NnXUZ2Os0gr+bXCQPJ7Xwbgjj61Vm693+AExL5
tkR9S5gr99eY+F3PCPUXgRoXkkmEl/aXHtJgOo60z8MHlgGb48ODVlJ9G+lq+Yzx0aGQI6LIa4z7
wtfPjoVkzBzNK7cMu2XbPSfdcrOweKNH+T8lC4lJHbXGiXfpMOZjdF8OLeb6qcDWcdxUrZeTBfNS
HUKgFwJGw4T/4r4pYlLAabiu3c8hDGX6KJuN6aNRC7+rSajevIylbot5NyUfr6T2EZy9p65GZrq2
aOPNQfDZp+m+WYs0PBVxMn3MNxgAGc/UYiXRgWc+k0VBc7yi9TFwopeD6kI9zRLB+1iSBPyTJ2GF
Nk+PJ6n5feYO9a8NOoGhYsM821DYRzg68a3lBAnxSkjno4Vtql4ZTan+jZkx89HdsMyl+YETwWy3
fxgJdTApyRO/VyjalZf2dnr0yqlo4oNNBw8ROlcBq0Kws5Jp0b0bkGkffWUfuDcHhlKOIt+B3XJo
Zl0ybC9DeoK6EXOHfzjARlCja1UPeRqOzp5AqJo+Vztv8oxve6j2RRUBQEgod3AaVYUBCMrumUWI
ZIco0DJoGdNknX6EZdCmb6scUly9oUzccMfxVY70Hz6snh3S2CrIwiQjP3JCyjSryMAlb1tP0p6o
ZZVzrB0qr2aT0iQGRZx8GGOHgJkovH7LBjdvk/Ch8Hwqj0sTjuxujsbBt/IJD85Sihcaq4Dd1Wxl
jcPXOnUDc1mnFgA1ii0idNHZNEZnqqvgCCTP9Z/brq/Us7Ao4G8KdoL37iYMQY85oJL2jiwxPFft
6iHJd1Ep8gi0QiyTB7Ooprs21TwQES2qkK0up9KGhmWKUwB5v8aia0uctsNtYymzcb/uaO1F39bq
z5Aukg+j9LyrSVKneiQRJ2kFp4FSJusJhfQnR0sGxDvMiYT8MqBLGAGY3JVwCjpcGCUhj2aKaVuJ
FeTTdmACjIaa4OGnD3OqKJwOMJ10+oiy21VnThsmUuh9jp98DJKq991Oo49qyKeH758gIooYKWAv
fFscS7m8I8aOtQscI+IyI6HY5Uem9aovmvBpmNXcU2O9r4oePTNmCZP/0uY4ldQ+7uti+1CgMADD
sSNqwK+A6Tvn0QrCftGHdMRjijGwrD3/ACwI11zn6mR+2phKof9jWkmxoDkL3MvYFpjNIVO01dmv
lOrKHzfszXRop83iZJppw/rHBlHArS7LrS6rKCQIBfbZotWARwnvZrQkxRWRit7vQZqUuAKOe6GW
/+iESUvumfrcnFd9VLfrz8l4IMGObGT3+ju6fuv+2+YxHQNW+U2l7xz9cG0WFgYtA5/otjGDyMjr
5va5laXbvQB4SSJzibcglO2V1ImqHwjo1MeB5rv5h4quEwSiBhOeIoYKTMT3llfPRAvtq1TmeyUg
xn1ZbOYFXSKJT+4wVH/LAj/qblvFEsSoru7sdLuN4ys4Oku6/Q55Kf7mGmQTG4TAi+1oKYO7Jlwn
8x/lvfdUhH3FQHMpUy8TC3ElAlCj/7jOaFTH1snL5uIkfn/sWlsGJDXX+Vl7N1sHxmUd//GQVAdI
IwakDM4hjJWGwHL9c4I42D+U3MLNlybX6Xp05WmpEZ38OTBvnLNxEuzcaIjsr0lbKowdrZLXHgek
uZst1V+2h1mSTySxuE16703eTOMT6ltHEA6C7c3kgXDTliPmJX8lY47vGtv8ceaKB40RF3P8zMXj
frVtiQOc0E9wNSIuhxNuZxpzDRrM5xkd6Gj3S+OTgC/JgOWIPRWj9aCzm58xs+v/ab+HgR9jk3rF
uBNgdACD6r/PXcKajXbAd3YWixyba530gQf9PO38Qz/P9XJf4WQcnwUr0YLfGHBV+LvowsV/zBPE
jDuHHafTXYXpAEpMG3X+9BsJMxQX+FjtVc7jitwe9WmK9wbM6ynNS0C6/LJOc6nbPFeYUoshCr5w
6vWTu59qwHAXPDlxfSyDjexW5Lmp8zBXrUbs7iwdz46Rb7L9KhvRmR8YiYBCmP/T4uFsl08hVlGI
E61Kt2vaOZH6cLgtE0W5iKiJqtKX/Bvsv/EWLG/wtjQWFEZ1jBT0WPAE8q48Ny5a60btoKqqR4RN
u3g98MWtaUdEAtcE472h7dJmL8Ktwf4Fjg2FFJtu3uvfAYJpiPssQb73mtkJ7yijIveuwIu33DnE
oUJ8os3QLL9DIUbn6qa49JHfxerjgktnPZ19NHzx6aQjODgWKAhzUU1D6lSmQ/OI6XTtqbiCuDl4
YqJgoK4xnCqJ2SIYL0BkGjzvUco5VXn8zXQ1GJTrbg3lIWn7NTq2dQprxweCSIiwJuAqM3wi6pOm
eTVZQhdOoLQ29ufq1DUKqm8CYEsFVskHfzTbcAtpRE+sItf60HZFYQ4zI8j6yeQmDTKXG718sK29
hRFM/acir/NQYE0kkedhfz5ErbAvY43H+j5wAHLdrRyRzLSayb+2ZJkokSk6kMq3mMjUMyIdaU6I
TW5wGn2S0xjPUcyfpqDJLy1HHtGkBZf8I3dPNe8SDrLkfLO/hDtwE9LjSUgIjoVLFBFwiiujHjHP
NsG3gS9RkBwNWffj4Gy1E6EuPc6YjkGllSOg4rDFXDLtU3psgSYmqXpZUDLXkzUHtveyoKBwafc5
GU0IlHZfT67SkCwcJ6W+Hrz/OE9bzEkjIbquvxYVZtbwRJCsXDIPNWw7zKstQmRNv/tKVuvLeb8m
4/AB05MgcRUvXXLbdaiclIcUBYO0GEFXibFRlvrKEsaWLz33QaecNtHHEST3oXSG87a6rX0G4kGa
it56tm+2xGIMmaavQ/s4DE3w3xgEwz8yoa44pSIpHoKcEvNQVwtVldvTo9Aq0xJiD5/ZsEwqrFLv
AhurPhYUW5e4qCBIq9xpAVBsVcDPBlXhpll3kWqOOR6WF2zxNeEtUsT3IAQH0uN4tr0jv0fwQtSr
//Q8v6nONV9Od2ynSaApQGi0u5gixbnyl6/H2om36qcU6/8jXZRj19xlIWwG8gBHEE0rLy66UsSw
wpTfQRvp15gT7tvxw8TeV6OKpwc1uOMbv9EcfhRdMy9fokQCQtRWTX/2Kj0Nl7KdGIyOgyzyA0Nk
+ChFOpNL8CxheKYiQ3OQ0CawoJdVtzz7WNrt2UGaBmXitU1xz6PVf7EOuY2O21TlLwtSYJDJkOr6
0GGM0jwFRC+RC0SZZOBQsVYXbBjBzTLNrtt/2kaJYs/DTVVU0RqOB591DM1X07dApRC28rklIN0L
v/Yz12FMuEtSfJUkzsZWR2fQxAUAjqSmLCRNIHmR7IFNY4PcM4kZu2zVaOR/nCqU68UfQYY8uW6R
2xsligWrWLllGwNtGD0KzG3E0Lqr3ZkJ3C4ld1cflqZycKCBhRMPhTurf+h1jvi7QDZ9n2avqn8y
BsYJEjNtfmA+CDg22Yx/YVbGLV+MrnXOqJzJX6Sn9po6ELtIZYSlPIRxHD/jEVf1MZoNcBbynx7s
ZfDAHQABlknv2wmMHaAWwtT4aMlrPAakXJEB87ECPtBsDik+oaS/14z6xzeyo9MpR/S2lFgNeA0g
hdJ9yOHm1JchFRiM86DYxHVMef0Zw3vJY+HqftirlfnKFcVQt1RUEkyfHjxsjpKLJiPmqSQwAmse
fNyZej+AAPOwTSXxT0M7Jo8TD8x/DjDVG4lgsPSoeFPdY9rkXX4q58S9dLIdw3skS/KVc3PDvtBa
la8Nkg/MP7oFfw+ENTlZBozI+6L1SIA7rDD8Mfbx+OiyILndsw6s/2t4cJjJapaIR6h4LI5gvu6w
tKRjcLvzqt6LUEQwg2RNHzfsMdbpHJ+pBBiMatO4WM4YH7HbymzTC6cBZt6tKuc1g2W04bVk8Byk
J6vG7aGPhXxSuQnbU3QbiEcMbeJTtMoZYmtKNqC6G1jZFQbHni+qOTMGKWiS6bW8w+jMIp6uiUR2
8X550hFqPBAuLLECkDTp/pgl8ur7Zia+e6Jq6xQLWKP8r2XCdpcvXiJPytTQ7gKCB+8lvnAGpfTM
vyK4HrR+lE/syIi4J5zzClRYfeqWKM2JSnPrs6IWHIXI8kTCiybyecWoncO7Ao6he9gQuuwnKBRm
+l92HHqi1G7elS3AQZm7rEUllpsUeCTG5M7lT8bdK5M3yU0TjxwZ+EM4watnb7Ed40yvrLwCL9FQ
5qu1+JiLovvVzul2HmZvKd5bd8vBKvoAkvSxmmw/kbTAqZstJgJIMfueF+z8QKcPEHYXpkkjLpEj
NlxmRo7jgBVKPN43XNgT25RInDaEpbm+Nuz1q1reK/C1K5SgYW2yAGBYemDuD7V3Mj74HJ6Qq0sc
czprdlc+JLaK1yzurGahTKmXynthFYlu/q7jODJByBMJxAfYjBf8xkTFCoSDT2s0XPwpBjWl+iH9
GJm8pAckOVTwqpX+cpadIiae5MVyJYgmku/Egn1454y35T3QiSlbU3zjTFOW9VLxUSKMdAm8aOwZ
1V+/iVg8zS0qLPOH0TzSw6/9awtz7r95If9HLlm24Ad8sXFMzv3cdNlYGTzFJIRscR9iBUXOqQ3I
D7/DpHPxgcrDPak6255Mk67iaIeptT8rn4WhDFLTRF5HuKYlLiE/H0/J1AmSthJZd1dvWGrRguG/
NkiSTDTO0pQrfqwEuESBlb4+4teh24zN2j5HjMRlVim/kce19BeAKG3D3VkkqVl+rLKWV8mzTtYs
3pxTJ2/L9JZ+dJ/zsXaSQx2I5X4bNw8f+MabfdfiLCUxPYzLpQ6I4meFvzQEAGyFLTTPPUagO3Z/
SYyGKp7vV0LodFCbM933xUiGrtcUbK+Tw8148jWNzC62ohZ/OkXiatcg+P/lii2ekpkE/onoWP3s
GCeEg3AbFqE7T+uEo4kZvLOD48Fsynir+BNHt8QKzwqdOylDaCsjSdPMemP5NAEo4M9rXfyeWSZn
MnIVXvsHnX0JdhgDtweoRqrYox7F+E1R7uBytQILeRr7IaZeRcTo6BHIlvvEaudPNDtqJcjo0cIt
NUg3Yvfqa7WawNYN14AhKWKHGxvk9AMse3pljy2Bb+sQKyAgXoDVCoqx+ROhrFaPbe0WC5FlB7gh
R2Y3qadhmnxC7+SO6lPpRtSxi6OJI7DYq2eOsLFqZFpnYgRrCkiauF1XnaYhkMuPkUp3OY+NKb50
zSGMsuqur4XVJjgsdgPnVDG9GzMEIWoaaNruuG/ZCHMGHK5R68t6eU2LSkTHLjBmOZrajN9lSqF9
a4rVS187AkD1gjkP4k4UQNbBRmvIEm/h7xaTf3toGhs0u7WseYjDlot/Rydv3tNCxn3W9n1QZ0Af
NLMu6SenfhsqAoGyuu8K274pkBOYJPu++YPRsGjvJCzcX54PR+cOfFHwzJy//QViZ2Oa5xfzNUn0
QsIcIw7mt80awpT5ugXtA/a05B8T1SK+hGDfzBWT3TA+pJHoL8ss8ZQCjEjfCF4DVdctsWqMV7W0
D2FXELGvGkZwpdZ1cGCosBzwFVryYePSIumwBEresF055l5ARum/SOvOmmNIP6+PtRRMHnIfHvdR
srAg3wOhSK9NjpElI6fYmHOjg+gCIFGdQBgqwgemTHFuG4qTB7KVnXuoBuuQ6pbssiAMhyndx257
qoKSzTkKqx2d32Ybzp4mdqMjYLLtzctr3/lRDgyrbgj0iUwipABe4BxctlHVB/NXl0fWSp3GD21U
584LoymmR8kqJnV1ozGYL+tYtNOxwgju7GonTf+sYw6KoqXiA767+sSxonkt3DPpSLrftGcg8jo2
iWDo7qyxeCdsXifcHjOGCbeB2pzNS+zlAxZyWyMQBTZmbrjFfd9lMoesDXS8UMuH56e0G7t8LtWb
ZicY2q+npmxRTly9tDez8E71qTM+NhM7pE6qZVnhhUioY0+qdmMwYXrEuLONDf3sPKNd7Dd8djSO
7Lua7hed9P33DPHg0Si67vt8AhmLBRWfPkJMCCZ8p+Y66u9R+AGLwbnTI64Jl8PfWBKQ2bBt9XMT
xu13zu/4c65pdsj480EiWmr9Ch5UTQiO7cb8N7ZA92GeMx6QAj94IPsYKbyQTZ9V8ZbIc2TxbHGs
Nal3neI0vq6zDX6JpOoeWF8MWMfD0vardH2IXGHsQypFxFx/Wson+C8EzOcfmCaZmRcrBk5C6Ys3
ZF7p9PHnZtiWcWX7YFKeqpmenC4TbTiT8OsIETtQEcGicNzUimjG3g9hu+5icDhvzG75gmvb55wL
pV7VkeqyTbJG6ACw8eDU77OIzBsYczRECfLtF16JvLlntZ0zf0RFzLI8V5fTEc2idR8AMIsffcC4
gUllVX9bt+jvy6md6n+zH7gTO1qQpSn0E2inLHlgaEU9DLxSa6uYcJlwG98N0TiiLB3f2xnrfv2m
WJrQvCm1jT8Spr/dZyJCMT7hhzL/Kah99b71Nu8P1ZTsrzCqpw4vhGm+pHCap252Gwx6kQ9ZzjZu
inHdU9b88IVLloiOBuVEpe40PaelYNgY823fW11X30uQu86XS1SWwGI82fjIY5HTy9B+tZnnx+SC
GBGG53VGCrhAu9HhM3O42H3pNioRDt9uEOtd65Z+8hyTmw8yHP1rc/WGTv3VXurK02LSdrhjYWTL
KKcSjCd7g+9sNybjqhHv7Oxmxo9Ql3ZKONv4s5Vhlz7hv/VX/sne/Tc0VRpefZH47jt51uVlUG1u
rnPV6ZhIhOfN8F7x5j7Rm7T5qySfkO81vvX1MIGHfVmxAw6MHJb5ktZo7j8HAL3s2ggWcWr6GR44
9T3EJeIJNc6ID2xqkfiRQN6tdjrB78lWMZYunJsU5yXJuzptjrObYApLGc/sQzjRB6DjrORcqtAJ
nibDlsH73PoK69XYLOueKRiyYmfS9bm0BUu9KN2V3tugEh/NOnlDsR8KrzO7TuYd/mwB9w6PyliS
9KEoAIk45cG/cEAy+OHivPoNca92TzmDiRiKkK9ehOGSyqJy8DeWi8ha/RXA0Rj1pSgzsGn5sA8d
3zPmmrnykFa2eRBZVTNmvi9HhD1fdEv4HqtxCb4Sqs/LzIIEZEC21DTfQWiDeU+hMxAz4I3ADpGr
9IrU4NHWb528rxQrJzNicTmc1YGual+6zLN2UPOmjz70Sub1wyQESeJ4/EqbHkjEtIVTxURKYf4H
57v9dfKADgIsdPh360hr/CjMYhlyJU3ODGCgpRnnxadVoxUedmz0oFyDxItrQE+tQ9faa+h0YDhj
nqU2bOdHdq0g2DC4LeK9aIyFZDqz53HCfD5BSmrYM0KbNdygg5ihztghckSxBceEV8HfY/Qko3nP
7tp+RMHx/Dcq9ggSf9BDFmsayCxBKZadz7X0n2cxlUPHnYZvFgYULK2gpeAoztHpdq7O1ROpz4Xb
mwuyBByZmFeDzeQb5Du0hrTSxtI6uPDByD3jdBZWrGeP4njdocOQ9hzhNj3P2FfxCrYwVHYjjqEg
gwm5fJTNBlO0Qbli1UrYRfWPaotBZ8QkFbD1Cj28bzMD95u9KAYuZbqXdrPLiScGIA/MA+d5xDOT
U7DV4zVIU5dYpXB8aMHNEv4XpC6yhhME7bGyjfOFvR6Xl5jS+nFZJYdcDspLov620y+cFgBi45pd
ZGih/rxv5E0z9gg73OIi8EOzNFj9X9Iv3Z9zp4f+wEAa/3WzdD7fhNbrX4SS7k0QBBQguRjV7Pwu
WNjAg3JCdgLyXgcGLhLEVLvtY2jG9muL/BKaKEMaluV1Iam2XKkc5a6JIhR0tNWdFyTdS2liXEit
wXDLr6ajbwtT9cyXFtl9CcVjJAdXVc7RLSPJfnB7M9t2TSmfxk76BQHPCsEBq5sq94FNAfGyMXZr
9x7t2evSR+MTV2cLoFBwopNn7FlsH+G6/tW5Bs/8Wg7b76WLMAHyZnblPtZR8lh5mkKBTnshGOk7
tt0tno9JFNLmAG8nJ2R3zEm+JHt2OnceHUKNAo73X/7Ss799whCoYwKbuKcLBobA5YUu/7v1xyDr
N3f9GceNAOeG2Yoyjs+bmq1A+7Q9az7CYXHIuVlyyi4bNR5HP15h7cLrTXY3u+WJtTN9SsZ2Itxe
o4ZU+5r3+QLfLhmvtmUcvCvhWpCXLRP8rYbcy4fxG4MJHgTss2585kptnyffLWFaGCYRwd9jLKPk
l2c7hPOWGvYFjZP/xMl6W2BTzbyYjlpkfNiGGNbHDHVvO/hJ3j5XhVd+yuVGHiRx5xx7rp1yP8mZ
pwsaTv4QeR15YqoHhoV8ENzGNk8ppuMiXYf9Wt1aka7vqZJaPxqKw6CDGdGvrkbMFOwOe8NdyrSd
IMwtim3T6aI9rCGZwmjwz9mc4h+bgCafSX7iX/Ko235rzsFln85t/L6uzlQydKqqN8LB5r3thJ8Q
AwuXxwRYkrsfAgN7T7vcWruKVvZnOns5Am60wA5ihE3TH9RY1hEisCGSq2rEtY7n4XdqUbWuOR/e
NzZCOCLA5Gjxt6aMrzE21urYDtARMAGo5dAvefwYCessh1l05b3frRzJwZrXJawOIR/13CfftuJ1
ORLISJ0dO5T87gA8kgGjZkyBDs30l3UEEX3oJleGTotYTZAJMQFZZRjl/fXK2MPRF65iPlfLnD83
XQAWQ2PwL7MVdvGwHwZloFJNlRu2OxP4Pg+La8IriTPnM0V+SqnB1+aBz5K59cxKyAujL34DUkDF
cuzZ5kSPNa/ybqjRu7MkDSz/B6n/Z5AzTBt3jHg8akZA/YTdCVKTT0EA6rz7oHRyQAoS5tbvGndU
fExmYP1EgdBMpqd2whq7Y6MSb2+/jUAnmDIXyV0hquTL9SdM38Ewjf8ZjfOAFSGDUSz+VIA9vzcP
Mkq46zw5JQ83OgBuNB6rAdMbEnWAkx9HR++fDGzv5b0lAzARRmbDwgqZCOcS+2Xy6oy3WqIlYGLQ
ik2wLqXueywsGv3R0kWKM7hURppM1OAPM8nmyhnLZD0zbyZ0NejJnmsWI1Abxk3J8q6UTLYog/Gz
mqIpOSSl1wJZHqPyS3IwfRKZYGXXoIa0pMMuke3WXpFYndAn/6apjLZ835VjrIbrNgVBckEIluRt
U2y1fPyTmJbwXnMRdf9Yz2PpatXs97eVUNOtlQHj1tFSyHRJ/8QehrEMUbYQhMwYyZx82Zf3QYft
eH8r5iD2tytxNEsIgERnO831fqvQHJa29Mj8B7n5ZCYdYj3wZL/eWwDnKeh4n93yfLhDZ7ANwWzV
44sgZTFGJHtidn1UlO4EmQs0msuyTdNb49b8OdZRWPlYrQgiu7h1ks80h2pFVUbGYNfjuW6eTNHM
bGRp8uYrRnJNz0uskjdnSozFbxgRpwm6YflvtCEZsQ56JF+MA5qXLdF09Qc4fcl0SudxeMW2OInd
QtkLtqKPO3blFNMavyk2HL4a2N2YCYJ0tmdvDeBaFyzVsaeUYLU8iKF3u0zFKnhg5rMojgJ012RH
XqsZ74w3VeqrYMzq/nPwq/vcEnMLb4fg98kEa/RUGBTX37IyjJ3rwJXmMjRJRyAcdNrQ7hGzqvZz
Yd6p5qwvyRtTU9iCOO7OI/Xn3NPc8HLhko7/6kWBAORX+R9H57UkKa5F0S8iAgQIeE3Sm/K2X4hq
M3gnEAK+/q68bxMT09NVmSAds/faVnXNm9WNALMMPuvkpOj9yxAiwSRUKU+Kzej5HdFSUJ0G8Rgm
9zKwIwBgBciZSZRwblkWSECMWWLWbhlwLqQh9bzr7CpRULtF6ZpHjpas/uez6FZHj8EtwR+aqf4G
ilDavOJvb5cXp5DLy4KElVHVPIW84K2EXsizmhuo8GshXlem7xnXeDRl77Cdo/kzG4qpvdrOKMQt
Iwqc464oPGAK+AWSi0bLR7xRjR1uF0jsSbiPy/8voAr1yCShgHjUFaXadkR5U6r6bFg2zNqT4THU
almOfdWqC9c7Vw1+OzP9ZSRGvJGP/gjRwZIgMNONUO/pUjTBzZR+5G9tzU/8Wemi9b5wlTrBcwDb
lU8bSTJjV0hZiIdIxtKPHOItpXUHm27Hriix90br9EA1ngdxZQSLdh4/3W5qlLzDD5pwBqFwjtA8
JotheAe0B4hkWs1T/45bChBGGqpEP7ASaP1dq5mxf+uVd6TiO4Pju0fTUOXP8MbYkHhSVx+IJnu5
GfvFPGaDgXDUrNOKRBSea3B0K7+bLyx1e/HRDt06bS1fEQO5Ye+Np9sktlP8x7Jgdk8Kz8X4NBCA
1320ruQxYZbC2MNHkc1D/9ew10VPFNTIMVZnCKCJarT2xGQa5Do0JQ3xCsDoPawzrI+6Cx0pbVeN
0sd7Jp1Che8usC6cr0gxku9QyMx+gW04gf+iyz0DpVHBg0aBMlwr1rUHZh9Ngwof8cIJawkQn9Vh
KvkbGKfPNgfhs7BO+WTJ4o2CEaE8YP5K2VNcFxhZ3sJANd4bJjAXnCBzOCx8CCGteABggWEQS7IN
6xyGwFuOFkIeKPftI9KIKnxj+Ucml4OuMt92chFPps6z5egDP7gakzpvSVRiQLRwC+xK3eRnv7GZ
vbGzSMGr5DXFUjTy6MezO1XXub87SqRmd/ZcW+zSzyP+G1y92EXwGkwLdB5khaN1WtFEZrgYbdiE
j+6QkhzproNZHlgjIdUk4Tt3f5UOW9tv3qnC3yH0RPJBp+JzhesKDecvkuMRXgaMFMhyqwI11YTW
L0wsKHIDXBGbwONuPguGXP2tadne4wxLxlsfWRGKQBsIX4AjLcKeqljf40AAK51F7INHxFI31436
N0ROzQ89bJD8RPyaPzoYmGiWQpRsUvK1+Q+fmwqZl1WCHdI8z1l2mts0e0aFvabbEfzBEGswr9BL
WB/cmPYqFnN8S3kV96K4H0c+bq64t2qx9Quvr1+SpRucvbfW9KnjjHYVfIpZF/K/7ODRD2s/3JdR
w6DADzM2Ec00g/NI6j7aeiyVeOry3LTbifvY+vAZ6cqvcbTeUxw3mCla6+AFXBVewye8IRhChDcS
XtaJ0Y3bcq0rDEaCkjXqrOKh9eYVk/FY5qwnVc9GLVyC+ToKYqop00CZE8IR1bpbsS+E7a2tbPW+
9Kq749xWx34qmBZbNwUi3XuCnF96B83brg7hwhv30QrKq83owJsDOhdN5aEY/eg7y8LgX4iEmIJg
jaa/ZS1rwh4G3YEkAOj+qkZZE75J9k6DHKeZP+hr0XQs+eRcvQapFAlfJqMY6bFqHRMmmDiviSvJ
Tk7nAxdCIYGNdM1JXzjkWDB+AoQLy+udcbA8RohOQZ32LHV39ZKneSxRFhaHyu5zoj7r/k8VVXZL
n211CCetyLjHlGKt3fmI/K99xFp/y2TdNgwVO2FArOL2RudcVo/T0vtskCCl2B8QcaDSQaumBZyC
WqzXeS2A9Tpu1OljLYeu3y82Q3fEOb2oYlJfHetY4t2mQXcLGF1CovCMiWa0mQgGuJy2CWuwZ586
EqIo7ONhQLyqc57DxWqWT+//aTNFP+dYbQWxbzck9vOJSsjLbkK03RedaT0chCN9oAiDBtCeimzY
YtPqcOVAUNu7sjF7KyAkZEOW7jLv6yFS+anO0bxDQnEiJp68NEz5pAnmQ8J+qX5wqBDWi+/Lyd+N
SSDuOR/5VLRH4WfeU6Inr/v2c2KkCQ9ZBn1gmxt8JISIQWOr2Hfiyg6BsgGWJ64gF9ZoaJeEgHEQ
UFF5speU21GWyu7ZW5zq5Mkqt8DcusO6dxiOdU9yWod/EbpXVhjLEjr1ZWjTZavFnYXNdGndThbD
+gvTWtYbVovB4WkCz0/wDYaLp0qEXb53KDjuSSZt4X31iOYxn8+59eO4Nv42Nj1evUONp908noBP
VEfWD+vLKtI+mg8CO5JHgY1FX/B1GJfNvLta1gVJE/qQuk4oNVNpsYeFqYftU5XFnuPEekLB2Dlx
O2K1jkj3K2W9C6UXTHGTsVJAXa1cOlPd6F/LEJYXf0aoFUfM3qOD1K7soSfB9pGUkgEVbrzUUnGD
YwcITjTTzoy2X3IRmAZcMSuRFezAyj5TZhHa10bOpfWZoUG8KF0Fcyzh5Sx7kgQJQu0tdANUlFTC
gI3W8XPFFFTvkeKBSB41iCL0w+0zB5z9SkRIsj6rPqDAY7fZNtRKM56zqrszmH2/tgAhVOMXwXWI
Ohx0RChim+Q9QQn3i2WiKPgOZwYYiKOEe2zrsH50eq/9aZs7PWTtYSb3UbS418IauPzHVcxwlYrW
vtSds+jftZ1H3bONgXFPwdzR0y++bN6crvbTc8CiuzrbDMoOXu4qJBVzI+znjvUhmg9Hih/PuT8p
eSgMuX+t38JBcUNsngvwQ7OTRJMkVCbaYfjtOGm3XbsUyjdBkYQHsUNws9dlnhJvWyOHCLYz30K5
u7NUPY54ojz3dFBLw00/quJFLfZkHzxNAOcGDgZDFvZqgDQmYWPUYWaureTAMlmyOBzSJPAPydTp
+zJkcNcXL1PzX5Iu5L+ekugKFTJDoCBIrz4MKpjWd8TkVBu+Myd/le7S8aYcK3niwIGQhXB5BCvm
gm7duCNV/un/GSFftlm4INHAq0T8GYOU7Ge7x1Cyg1TOyVl3WWP9WAPOXiFUGT6WWe5/YPZo7W+W
q034YhrOSaSUXIU2Qcpr58eOb6/jtztPtsXW6C592GZZHyaoQbAubwwdAAr5OuvUKQfMG7yh0fFA
Y7EUtb6H1fMuoK4WBUCwcLBLRaWGQq59F366zb8Ap+pj1oFi1ZyNE6Rm61HyXJH6DemNr6j6xtJZ
EroxdMFE3EM73PQA0hPGbTdNl9HJCJXbZG6d8kLzlTc/KXMh+eV1wyBoHJqSiC5GrmjV6Yn4WjTf
LxUeSC2Ps6cmhzusR+uK+Q9szIiR5ResgyjkDLCT6aRUODfHKkCvu/cCDtxzRoXnH23XT24VneT6
5HUroo8hWOeUwJBMpCe6YNTYG5tFZXLu71ncT2gK1vVg535nP2oXCHkNLA0pgFPDtVJVr6lSG35b
/I9lJPznxi3V+W6SXXftfUEALMN9koCs/omFWdp2QiWFWphc8S0OQOeMLViyhGvDNB3eyskM05/R
qodmRPilguWlDbPK2ikz3x90ISStA5XUWypKkqE3hgfph42cJb7vCgd3Bw0xcZ8ck+voFHU0a7e6
DuR5JdrCv6KuZCoY8oqPnwwxdXWIKtea42yIRmgwixq2oFOqcTcwtOA2De822LiSnpx/liQZ4BPz
+M7jGkfBat4tQN7uow/Wi/Uz+dKM+7fdYmGCv/dsN1Ttqn9gliiHfUtTgQojq2jcETSW88+4NJrB
ourMn8J0yfLkT3OPeXucIoJzOG+xtvnGn56ZpDgO+ru7voorJ3uAgRnUTOAYqLHMJ1QrFv5immcC
O4fqkE0sFGNDhsjZrkdJ3oUZOUXLvOjaLfi+4PFuyaVdIp/R28jZqa2nhkyyZeO7A1ErYw9/cW8b
7OAQwAiE3xrfSl/JABHOGYVvwK+h06neKzACb3MPYD+GoB6QnzJPGeu3eQrSYF/njnUmSQnNiiig
8uxYhVJNdWPo9HFBtCcunAJpEwEdReHUCxTh1FbbFYyO3LtM3X7bUbEkrCOi4YFx0F2cCY12m+LG
Xvk0Znh9GD+oQEymwYMxsKibPQMYVuxQxu/kM0GOZByMsMbdvpsVSTRuZ7YMdduntMCPHffJQKeA
wl2Ri3BPCF4cgHNxOFqTzVZv9P8EXa3b9xHnt3hk5WuLuJepg/QTYOEN3WF5UdAW13gtMJaRklYX
5kzQXvHPAQ2U7lPQZxc3UHkK98Dt5/em6C3kzWNkXQpSleQ1t901Oue531YAs7z5XyQ6nX9ylE3P
dZQH7ZldLV7ZTcCC7LmInPlOKrYNk8RwQkPqEmpJkPnc0VwYVqYMohzKHEePOGjJsR53SZu1X5gQ
1+qRb7NpznjoCGpbcnBoJ3aImAp4zN3lb0HJw52h5VDH+PoESQWCEfaWi4b9vNUlhpjuhkgiCuqk
8kkfKdG1d/jvw42j8VaFgHNtRLZ5e66ASYPwYRp2DHoiKGAJMszaarRQJKCzMH1ZUQYGR7aEcn6v
xgATygC54ag8VaYxUvZ7BiVBOO3LmKLfkZGprddwxlrJ8cay74nxgfdstcwFnlI+IeLSs4QRj4eB
9RBYBSLVjo3XT1sTObzpjNJoCwJvPlhLnd/Y2wvvUHCCnI09mwxpCDDOh8jzNckpHMCFi/fVD5tH
jLP2QZJqA7KybdSwXzIE/a+sK9M3glSb7tiUoXUw9Ugaid2H6lyGzBufZ9adxQ82eQ3nLpRr/lcV
FoGocEF58FmQuv3nhGTjHFi9TWbmjGt96q20vpoVV+5mVqUL5zjAWB+HuJ6786KhY7MFi/xqH2hr
hrSzEN/AvzGQdRx+z61FxgNTiYltGrkqfvo4gcCbz5B8ALJn0D7/A36o0TKx13vh+8/4/cIgD3al
C4oAPcFY6c+qSlr81AE7Q0FGMRNI9i3NjutQeYeRWwdnDsFOzkYtFSBSrBb6Wjfsqp5shQuK2QX+
YRJR83Zn+gLuIAuQlfIXjC+plmZI1l1iDOhcn5FMcPWgmT5lExl2cZdl5edYh4W7D4mdz0lXX/3H
pXHGZIdPqfdxK94h3CurnGdENCw4mOm6yCEKJ/qFCQngDSCRsX9oGYoHG3Q13S+YdBmTp+ROOiwo
5ViMTThoLFkVBPYVtHgbfwGT8BwZGy2hsIvuuaUqs480CuLTH7TDergIzZH80WZ9mm3UWWjQ0GLj
pl7tC6ojgsdm1YXRSxbUodqtolCMhUfxHxNRQ3vHk/eXktqcEYqiQLY5i0GjTMr+7y5+JoGSWEX3
3MtOP4fwjPzYsgzyH9Rp+EYXgr/udOyejCJdVn+dIUfBHlPZhXuQLV7ypsMhOzsgLqt/+Jdc+HPY
XwVKvnzoARIaJvMEdruzPR00/In5w6OZtf8mjtvnxxC9E0NBDMwg853mbUp89DOrl6f4f9OeLNAt
67JpvADECCHLYyfardD4sSo03vI6AAKh0oqyJfomCzCAsCMAA0I2abIHQhYWXunFRXyUWYHIwVbO
OUmMOVrSSxLmxX9DINGYSfBnI0OZsHAwKdyzNjGvUxQFk0pfZ7VOV7OwLI5bQmmT2B7rhchEjGaP
grtmePObMGk3Qz82+aGZLA8kRDSnD6zU+MWF0oTrNU4rLtEIE3CjkhXPgEHByjmF2OU3FbZO+Ys9
5u4bpclAPAYVtI+jHqz+0Hq49A/EFNwrQ4tF+6mv+/I4KxT+8VIFK6a+1FEXwLLzb9Q9dUWABJXW
w5JrL9lmQxvCLtbo37fAEH3sqBLYASJ7IhyOtgqXlDgCLyGbz6nL5D/GRRwZsEJ0tKVjtn7QRdM9
Zq0NyjHxPF1/lEuysmbysa6/0teDTrUCWsYYhQTaMVEE4kiEnl72cm1ldzZV5rdXSr2Z/1BY/n8w
9kaIVYMIDkkUhgQcyhr9bYqdvj+RJ4hrboE1ljBK5wP7CMfcfQO7HrIhlviq4NKkAt5GgVBwxYWh
jkw3uvErDbsgkBeXMnn5btZZWaeZKM7bIGusSEwavQ+JiEXG+eARtQXDYCWEwVjtgARQZh2iQLIw
AQHYkZIH3p/MO5iohN1XINp5GxTxZEcQ6Bk8OlVocY828CDC2gMDPRZ1NO1iKmkNnUiXFmaHWd9t
Q3a481S/PIISEh7q2Gi4913YqXeicJNpD+OAnBgU+HC528kO1YZwWZikXLj6SpzlHWiFOpfeZJkt
IE1usW5ZI2i1jcyiPidDphM1DIK0HRMs3AdhIPQ7LN2R3EnagG+tWpbJHWJijnVIazZCfmKrNgnt
TETE8jC+gLQim4Ke1MK2ZovurAYj1dWmGb7TFsfAHBy76R94TbP1spST96uwSrp2UjqG9VoWi/0z
EEzUxcnaBe+DKRu6crz8JJNykmYx/ul6YcFPO7CD4SjfaY5TchQK1+pJGLGjh7m0x/A2VIYLGmyG
856ZPnpgUl3m3HlZxZy8MebaiJZwKLgp016toNFupcnzx9kxYRr3rSJrzyp0k525eMrHmraVKEgn
iMLbzJgVq7Y7uv8V0DcOTrCU6PVhSO6ZgljyDBFz5rAQSfbEZWabDYts6ezMmqPBzFpgcwIlDI9T
31tf2PnFn7DqidfEqdwfiAOq/nXCan83I+FpiJASBvF0skXRQJ1NnSef/EoIQ56wkGLC16MZFgtT
inhwRnToiTOw1k3ckeTWluntdSLMTcS81FCgxm5FzrcJeHiXbbouvo47D2rP1jFWuW8Z5Llx3eWu
98wWvdS7mSin+wp+UsluXUF9o1a16u5G0UDq32Yi0fCVB6Yh+ZDpJV2Um4wfsmwpxeyCWCks3xGq
UWfipdg1IaL0LfQDnOIDLt9/npjC95KylnTmOet+Q5dELSJms+hbZ1rRf7ps/HaBqrTPyNBicQLD
ffwk0gNAk0TL+Gh3Gap1sppR7IDW+qzJgopirBeQI3JOe59N1TSe/Tqc7W0pXBYkJTnOT4vHsPs4
FOM8nsyQhy8gDZgbeEwtIn50TeJwzmdO3hI4nQ0BFXT5TZSQoYgjNAuPYe8HSHkErssTUeGIkYGQ
CaL+iJD8cOkhrN9ojBO4XEap2+ybNH12pwBNNXO7L4Q+CH58H1vljslTxpI9rbxm+PTbJFpPdGt6
gi/aRqDVw2S1j4pPmvk3aYD2nZrkVy8kcSyPiw5oUzIMZyc8bmm970jMbB9YdYUXSLw+D53EtANy
oYU7vZJbU11q0GzOIVH/57PPYQietAWGP5KRtYvWxFOH3APr8QuVvng0M0Xh1iESQ8dCQe6i+lqA
bcQIQDLCSmbTBZXadBAHygM+wQkjpG85gsvLcypyCNz1eRJuwPS3NMNzDb+NifHo4+H68G1yAX5q
EBXyEsGZBSYWBal2uqcw89BUb/nbmsXiui4dRhfMPF2WoVyIBgZSWBF9vMIZ4MHOJ2b7DuKaV5AK
pt2b2YTPFJZeuxvXubl0Q2VPW9/x8K63KwXJF21Rlh7YGkyMwksxnCMXat6WYsONdtUoh/dm0bQH
XWYbqENL7h/bgJnzTigh/2IS1hyOmutj0zWN+CwmEV5ATxZfYUvIxYaIFk1enpL9T6tsOuq+JW6B
KFwUMxufBRkdjjP6T4g5E9LygnYId6MamhbTY1ueXEQ2+ri07ewdGM+QHEQJyeJ2LlFaH0hsaL9X
MjytL9teyFq3oOJV9DPJdCS9dH6KMPkisLD6sv2xLGS6cQT2gBpWtkgJCeGzGH1kqnZ/wbJdy9NI
oMBtALAyb0SyjP9BtSjkdvVc7LKrxNF9JIfCyB3Ts7Y+T2a9WxcAMCFbJQUuYr2HkR2tmz/8CZzU
/511PVbv0BqrFXsd8c/Z1OCVwKVaZaescaxn3O0KU1qI5OJKPkNiX6jPE6TQi+iNf2gJ0UpPhPRW
21onyDViyEdJfYwigCQX4y5gaOARIGTzGGjHdDR1dmFzuzwnOQ/pETvnwt0sMxI/lc8ViqQPjs6e
yh553BqY3n/FFkdsZ53qzN1hP8JGgFDVGNAYHklMkNXoXPKB+TlEdFdn+S4YK0l6BpyiZb63EPhL
wJSo9SuatPFPll0N+Z+yLLEoWrUShK+A40fLt6F+XKns+XNw9vZsWEvlbAsMHe6OmCjy92Tr0dDW
tHMrIAjsgSRH8T/eYqxCsg8gYtxR7Uf/NDLSEflxzyKo9WgXNj5tP3McVaWfqdsw0nyUrGGSV/Li
8FkCaYwwbvKSIIS5LNXQuf+oQtZiP3FB/WvJwvnuRkK0T1HYQ7MyLGhWhA2CrQlPYBOdsVeoM6kE
aXLu+sF5HSNZ81qyrXD2FX4qcyY7Yv6PVGb7T8MUqLq/MFW4w3wjWYKOYbdulQ2hGy2hNTyAazPW
u5iwQiVLzpSBeWPp0iinOZItpmOlfqsBzNi3JGWW/bcriQs4LEgS+UzBWHlfPICYL+IB0lNyzPjy
xW8lR9s5LTlqPuZb3WxVxyBw7RLzqvD+o4nuEfDPfEXnZJYkyW4txxvRR3pM4f5afkEBHvLuEZaQ
DMo+QcDCUGwh5U2OzsJDeU5wu2LpEIhHOZEENPrEt70uIMkVuXUsE0a5eitmaLGgU+CcsIlzLZ9r
TLtcQnaSWfLWAWaGNxpR9OzSCPj6DuyGlC+O07N3xu4y5Xt74id+QB2NOMsMvjpJy5LuaQ38ipmc
J7FqTZC6XHoZy+/3aR9UDzynCQlnE1N6oMclAJpgrOUuh47l8ZGyTJ7PdoYIjxmxHwbvNR4HQHGV
ClwWxK3+svNO/PRoZ6K3AXciYHwWhOfIDJq0XVkEL5zzFglni2HUCpuguU6dRxBnv9Zo9SHYRMeB
JRW59s7oXjTY4PlAiUmz3VlhyHQRX0u99cPZ8/dIDILq0y1YfZwyQ0n+FmUgTDZ6TDN5I2oCETRc
aZmjLihqmb0ykvVp3ksGBfIw9lC8Ge3WdzBF5MNnBZ0esLvZrqlFz7oJelJNXxFYefXDCqcq3zNJ
S343LZBSPIvI0fb1SEZmXDuGhRQtEjl+c9DNX9Y6zV9ZYKR17Pwu8G7M1PDyIaUstwpIyd9Gdx5y
Rlm48FwHx7E2Nd5ug7ZQMmha0SqUm2Wy8cwXWs9mVxN8E5Fr5XXNcbTIsdz5KiTT1QbCYp1aOSl9
5mZypmPo0n294KSZ7t7CmlZ3TGGy5xHL+s2K04BQMs8mbie0E/8XxQMnytBQiR3EwsBikyBoQFpb
EWd0qCOPmHkMnqBOxeibJ7TXYfUeMLa7RwhrceEXWFxORuQi2zKJIGy6LozeqOqW6jvCqL5AGOjy
yXqRQ4PMJddAVnD5otf4ANgrQQni3EFxb5AHyJ3SxZBfEjKdEeFaXlZels54zfcqye374YdSyU/n
iz5wfpqB3ekRN3oa7Vt3cB/GkP4Fy3eWWvFUArU4c9+s0CcpAfk7HdlYLwWsKsYza9ev46tp7bZE
/a0hDpw1fDK51z4jsDObCb38ZKKcvu4kU1AzZp2YOyaJvQXTkHmMbJw6zU64qAMLAnAXoAId08m+
WMqWYTyTPthdZTWRrBgxgmOAnHtpYwg/4+wEYwF5LoudUoUP960LqqUiryFLaoBeG4S9waUQSUqG
OEQbZO+kh9MTI4YC8HrvXtppDYrDHNaFtyP9hpdHDkBeICfyILwyZw5hCy0RZzv4EsvEc4pmDa1r
5HGLtWOa/MHCMkXPneLmvZbzKvl8JH82eiykXoY3svBU8SzR59zVOdpJqBrIycG9zDLz1MC9AsUH
mQ9vfbHkEqIVpuR9MEeCdgFyfYesL0+SQyszYP0bZ+ZzwkKRQ1Fdt/XsKkFAeOA1nzS687Mt3cYB
RJvjQ2BAJs82iySLJt7yEMYHpXglfXslq8tUgDt2WBfrcCs4VnHU5F170LLvg3cvyukqWUaue2zY
uBx6mD8jsm82NWyfDFv8PBDBO8cranCcw5L3SQWaOERIW7+GKRB/M3By6Io4KuGQRoyLkFnY9mfG
4JVIShSDRJPbnf9rzktSqylFSIanyyRoMukI4oFtwnX5hAqIJC/XadzHfpE+iWrQxqkX2yHgHNv0
CQQfbOcK3oMoo9zeLcia7qEn0rcPK4DWNxbN7FEaNNXlQTLSQAaW/j8SGWgfrhCthH32ZhEV0Ocl
IQKqppJhQTiSUDqq2fuFCgVaCRszPIZLyFwe0mrvV5eoVv7eZUhBrEtfyXlL6Sg4WcmiQ1kui5ml
m9YIvTh/OrjsuCMYPnM9JzFUjfRfPto9gYvtBFo6Wt2/OieFL62S/Dc9EFgLNIh/oceS7eDgET+5
NaOyDQHkhfWbcxgpfzLwEO4oEon+rCwnQFJWQR+8tq0Hj85zdd8c8xlVLCI4QOUPGe32r5pZVbEN
VFC82Z33OOs5qh5VMYtrEOhyjhflu2TELAEYx2ixbPfYy9kD9cE6kJk42IecIwKt5it9+ij37FZX
0gxWTZlTVUtBJVoP1FdQ/lbTYL+s6R+hFCEAhGDflM9BJ6b8psVa/nHW1nN2dY21QfObWbQ9Mf37
+rtc0BAe6tXt5hh1KtHbqaYnPDuM/oa4CZyi21ilbJE8NLX9qabSfPZOH/T7OjROtFOFY7mXNo2S
L56JqT/AMfXTz6kCyB0H1sCAPAgWeasXeoptiN6PmOi5S4l56hOxcMMm4i0KDeF0XTSu04fqDQhO
E/n2tSXhpN4CKiEZlMGXO29bx8s+msXGeeWWYDKwGrFfjLZzhN4utudhqG94S1oq2qZBtbM4i32x
F5+w6g7nKXCMMNU2areipvZ7s3H+2S8TFqz8QkBa1/xibD7ChVYZVqmFJ3FOqhc63/QL/B7DNaxY
zLR0kKRe7Ke2hRcxrVH71tuBmAFEdq2EIxerrLXG69oEuosX+p78dfJ7xSE2B360jZCYYSScGPOB
NcOTMiMzVn1SeRzq2sYbN1ian/GuMcGUwoAVFBQP+OQM6aFpB9yvXVV3Ecx02Ewda4w+LZidFR3+
nb4zDCebXGqEvsYKHeTh2PBoKqrBdVr7kBFoYtYbruOMhWxvYbdXT6LLe2dP59W1H0tjryR3uW43
RvsyTwZ85DLDozxIPM4vdedpPljIckAnEBlr3JYss6PlrFZkjPuZuJz61oeNlNciHzkfL07qtSSr
oNQOJ3B2nHMe3IPO1wfW8lr/Zg81+18JG9LiQ2U1WmYiUGAlxM5AqO22UN3aXG2G9ajJaia4YMLC
ZAQX1Qe44ydG6NXBafjjr1mF3wnEGqsKhLqd9q1zoZlTH1a7zvKnvkKruaHh7/mPamMyIHYpeQFo
3id1HZ25mr+LtBUEsFmLR0yDXTVx1HnDhSwab3214cy5526qgENZzjIFJ00jPG9ySlDiQ8mjYMbQ
yIVy1+vBMB0M64M/9D8Gb0AZOIjMKCJRUnFJN1CAUrBBdFLQQ8+KlaqOE+2Klf4YpPbWgfAJCUHa
ptmOLRribSQsXb3YBZl/atNLwnNvauHiQu41Amy6sX6Q+qUQ7tDcKKSW4cM3dL/MNss03frWjGvQ
RYgLu0S245/Rd9fsAde8uDaOVm/IvO366PYCOpjEDGIzMGiJs1lcKsGqEcyCWqex2QTl/XgtZg0H
uTLJjNakn+5EsBZQ1HdToI7FBlSGv0veL7MDLCorIlkoOTdjBkgMKaodQUDni/GCg9tHqLpzULzy
uETrwLqNxMwqRrFFGCqoZtxIEWUgAbIB0D5W7cZ0t7kVtOlND0yaqN0Z7WBJ6Ep0KkdPh18OY9vP
FuUvmhdEOLesKvL1wZomu/4FYkTlTw2GS0g7YGJW5OCqioJXTZ/Wb2EtmJ92sCjZW5/K5IgePvlC
G9ydoJWhukcXZ/PS005dp7pHxTjeCzViHZk4vbFw6IMLQF18BTbiSyc2/ezMR42uQOz62hnlU8bD
iyGsgvDxYGkyHbYz197vUCGnPwjp6wwHJMPFjXJCWWydpquiM0806RQQ/u75DKb7ZjNSqa0v6QUg
iQzLeeb7tmPjM1i+9ugKUG3Anh0vquvSVR99vTr139UPF+vM3xDUr7nTz08kv8721RK2/0ll6NUV
6c1zAW4TOgPakrgrhtD5nGtvXsoD30WZsojGPugzWSTi9FeXuTrZV25QfOSsUolZK3n5sO3dAeqv
LCyjjPV31IzvSZGmCou9UJgoQeFVzt6nQqturJ+T5Bcv7+oCw2Whj3ahz1J7S4d59+2PtSEuGX+T
CmowAKIofsYSYOf9rKQDKnwh7qyT0g/EVoQVgz1dJQMaSp3nXv9q+MfqVPqcwpyhTJ69t3Yd53MW
FSAYeu4W0m2KFotyJ2HGAwn2749aWcgf2jBv+Kwxlp55wgwq+inEmSU6SSNIoroH5TcFQvwbH5bv
HYOwIKM+g2zffVZsTjoSp/jWMfMvDkKzHsTgXqAS//SJi39AykBUIKyrwexJGhMjIoukmxmFBPXI
iCr0PkBESiLbqsly39Hoe+3BIDxyTuWdAEQ5RYbRi/Tx82gzTtWxAn6e7Qrf6fB9Io67mKxLI6KU
cFnsXAfnH6WLlZzsbsZjNKxF+ZuXXP0y2NyhyUrb/WJ/RC7dAhUxOmRSENrMFq37aoLEIcJ2GtKP
ta/1E5gpJtctbgfkbQRL4/Bovan5TVUWmX+l5XK/dD6xmNtUq3w+Yy6pX5pIh/9l4EcMmezChIhh
Q8hYRTY2ZYw0fF4/gtkTp2HBKxlbLlvLeGQi27HC4So6sFBNkAI3GkpK3vjeaxuqpfwfR+exJCkO
RdEvIkKAALFNn+W96Q1RVV2NNxJGwNfPydlOR090ZoL0zL3n4raCSGXc6lIxdW7ts7i4RKqjOS9m
xoXEjJ7VMCGrqbuprg/5MIdmZ6nMiIKEyE6iMEJj8n7njrVxFqctEhmTM7sET4mYkdrMNSSUjN5h
JKbc2ZdBENx6pTOi+Vj94p7rhU38FHseLHkTBSzu2znU0TZ3OJ0OpKjM6pjM0YUNDly7GN6T8kIb
qoxKDbodgRGzT23/Vbo52DUFQAjDL2kIE/6Dnrmp59cvDcIc3nMKObmxGFWgxmKP9vonO8bIATZo
7VfvdsJK/G/NQYVvjZVOua0XZjkQEcjCqaG6pc+u5+Os4plf3tjsUUHDAKQbZw7RwyfN3RYJb2Sd
377Q+bWs27i8ate0y05OmDa3TUlwNqY/PU3eZs5Xn+xuyVRnN2Eo+5xxyKVXeQiR743KobgehWmK
i4U2bm8tyRHiZwk8kqfw6SYgdxzPfPDYwOVOMSnoLfPjALxRWKRvvou55qhrD6XlGbB3PX9OeAOQ
r85BXB1HJmdPEALV3wkZHzr8qXblp02Gcb4l5ocoT/SxAJth8beEgA2Y8Dcq8zo2jW7zg8tC3RKV
i4DBx+XxHFmP/GE0E1LcK4ehlz67q1jZbwJgGe8aNxjIjRGmdh+Cdc79Y8BtFCMFd2RpusM4lZXV
iNBJTRiBhyEgpIJvAiWW65jKLwJJ5kZy2kCELh2aFVb4rAu1UH9xRSnJP4L85xN6nCki7hhp7qbO
e8YP+BktOBzRL9ilc7cHZN8sIRQpSbeE467G7ULlOd/EHcncB2mFuoIskXxPEUjN3Vi5fvdBHTkV
ZNpzVnx5QDLewJiMxIKkzW9kJnts5Oy/YcmIfjNuZKIuXDoCPOIkcxF0fhejLbA7T8PCw5gyt//o
r6flNIsCXF9HAMgbmmwOfQx13MY6EWxCIu0xpclsGCTXYILXP6hS1i9smf4fsMZ8GE+x1mGCh6Xu
ECEhukTpYLrLCXNZT+tIybDFT4J1KaYU/CAi2l355uN4PpHEMV6cgjTn98yNi/AB9VQjkLlQcenb
IPfC9QZaobPscAtG+MmJUIH95164W6ahS+LdjgADGnRV9bfuQtufOwBNsA0iv6iuE3hWDkBmYlGe
AsHfKjYJqkyGwWjtOT5BRri3AFxLbIWTiZ7WbiBlA5l+ToL1iK+Nt4FE5Jwr9NXvhPMXI7zrnyL4
ZOJxzoaE2xs1AaEp+NLanfHruri7qNtfeUvIk+mLatmCwSk8VrFLefJcXYKsLhPiuX7wsiD+HBJP
nkZiUViQFnK+CeOil+eCUE6YbNT80OyxHJGukses7ds3pypqGrGcrpksWwzxe3+qCduR4+QNcNcy
2/2ZjWeina/dYT2yuC2XK8Vci907xOXmLzrimC+i4P1uP+sQkOARX4FvD5dwoOUtKJ1p2Bblhf0J
3II0EdZaOomf/IL3nMpVhnjGsPcDWVJgDEzZkVa7KdCqbETrkJ2bppRTV2Fc9xoQL5rz5HC5zoHB
VCRpeXK4qFt913tpWJdlbEGXvtn6BK1725WAzum5opLPDnC0xFObgt7ciMuvzGCzHvIj9p4yZsTR
cqJW6WBREtla3Aih6hOxk2RV0CKt+gS4B6FAQWn/WSwRZoaYk/Y0oXLl8yI/ewBIEybfsMdyvDNp
qCl5EkMeIOul5Zb9BckVSRY4sC+nAFKX4sh9td6C6G6ULvvSOfQNpMbBWfbC87X/kC3Tym2Dkx8x
EPrplyHzFpyIa65vJ8H1HHudjQ+ZdJlMsZBtVpS+lSTvFs2HeaKfMJh48RH9qlr7+pqMAUtWwZyP
N7z3dYQuV3QvCDMI/kbPQf9inNImAAmXMduPbRDcF+wJV/iZGEZzo9fvlvc9pbsa4Rozlg9cXJss
+gChwLRNoCbgfCWqIDrhuWEHDkgG5p6m/UNy5cdecfQ5dZpzTxc27Q2k5WY8sDzJvT2/q4vZPbOK
3VI1+uteM9+J+51p2bSER1QdA+ejyEFSuk9eWdDlaRM4znFo/cUcA6/nW/Bydgk8iin6kMJZxOso
A1vRbDkoETrBzGkn8jyJfmf4LgkpUKR2IDTTgPMaONhorOzc84oxWa2eEC4uy13RYa/iWQZj245T
x2VKUsIty9CRgejI6XYEkBB8seTwEMLSVw9H3YCcPyOZRGGVlxAVtgFOjZeLESzjfnY0Nolm6m8L
hwKXbMeF3Y4zewOz4XSgahwqD7EfIQcpTiH0DMOVdbgwdphgODrJW2vSq5D8W2D1vUrvmarDALL4
dOw+UnKdX6diIDOFsiEDT5eSSvmhSlHdxikcAxKZcc5g2EYKPvhyy7CU4zxxtPqWCEog4mk0vLue
eTkjhiYbH9e0J+GEyYO6InmD9MWuTNJrt3RU/KbFOJ4qMkDKTagmpBEkgS2oyRjLX7QB1qxSNEeY
nZ69YfuaRU/AjyD4MqVXd7UrCKpq8ab9rqRcDjsElFZuxcWmcArrbIZpFMR04Q7SVYuuypenLlug
uI4BaQMUQI1SB+qX0d53pCLtKxr0aJ8C4vBvehUbvTcEmcjNNIIjOJSFR8U1kadWnGewaL86nVHY
YUcEtEku4D+zkh93ysIIrDfEFhJVTiyf8vWsJwuQMC8o2HmTJcHqYLJMehzY3LDSjTRX9F2HniTy
+TX6bjqVZd//6Yt5CFA0kfd8SfkG58C9bcY+727wzmo1nULS+PqrUniVi46H6/TD1R3ug9rCHEKS
pWt+GuvNbDY1nsUtQncAjoY25ktHXTmhOFj0MiHMBO/ymYiqPYITq8WbRAxePsHvSMzdDAhr5dyn
trAzzMXwEpSaJ9jsPFbPzBZXSAvo1fAMbzSDtuI5rCPUBxG52orFfUZFXFC741Mq0z68wzNBDhAb
gAujZSVcaNm2Xs+WoSyn/uJbqUsy7fKSgaIbB+HjkpM7cIoyxZm1CStm5yTZDUTdoNLl+GczXi2s
ZpO9rFRDG8VTKZPi4GWEXMJnGcENP5W1cOMLgMXp56cYiT4yCx109bApibBc0gMNRiX1bl3a+E/g
VGW2066z9q8dyW3lrkKRfIflbH7OnaSwG/yuDHpmuni17SEX3zYMJJ9qQ6HMbrK3V77yUWkGGPef
UifN6WYsIe0HQjOLc4Roejl2kGrlp0O3XpDRgvqn2E5OkYL3W/MKLmU/9evnKi1C3C0vdwVIV3i2
Qz0Lh+x7yMf6kn8V21Df+Yy3uA8ZgKJhV0FZJaxLkZQuw6ZOOvQsIsrhscmMEfHdGCEvuVZQ5NgI
1gn6yB13XSAPZHQ7ijQL4snbOw7ARCLqTAP2jxjpAWttDceSJF88SiHLAKaCBrqjf2tHb+OxcITc
jo4tr36UjwqN05JzGR0+WVsA1EqiG5EkUgdkzo2jZ2+5HZs06P4yDJyZ3iSuCDGvt17uHhvwR6j0
KgztGOQhP69q2CO/L9Ov1lWxt5dzNqfXHqiVkWRLd86S9WPmuvqboYabKaN6UT0S7oIfYdehEJkp
dvvKvSvy+OKdovl9MzU+vSf2jr786PzBAeLhycnNb1qxmmA/z+Bc9siFy/FX0kPIhKVqBhvDTFy+
wR1726BGy9gmcGypdPzsXhGP7qJoyguD2a5aJnOHm3Mq95yDVXMPIEqiJQRxl97kAdKNB+PSYH8n
cw/3ae/2ck5YHiPrzPDKs6QJfwLKCe8i/U2qD5+bDY/HyBTrKhYwlz8WrHlI4Ou+Ezl7t5ZdkbWs
9rqdh2k73lPkw77h/whu+CuexzVMXyT2BpaKrFjy6NiyWp6+e6lcgzM365yDbU3oHpUeqJlXsIAZ
JKKIjI1djyIsJvxKJVZgmq4psbaeQ4YKe+4sam9Qgccp4Wr5Klm4oGqZ0nPvmkDA7dKhXb5bYoOj
4yRDVqQQeXEmf5YFdTPCSy9Ld5NsuwVxpY3rm7nUXktuekYHPSUwQL5dG8CxsYyiBoQPXALJPcwP
bgc8ey6rrDgTUHebbsJ+2uegLKOpA+oCmFl13nEtVjPfwaCNJBM3CDkIfsQcv86MPKp9X8dLdBzx
2PSHDm12MW/rYKhJvId0I57JDiJZk+GUZ87C73pyhXNZVpx5WHp8ACZtMjF4BjXpRCSHz/RmmClW
LwckiBgITX5MfQMNFx7DAaqgbspTDeRBthgwOAxJT5sil7eW6KBCbBZ2491nOQxD+BJqhLLkLZmQ
WCIbkXq5bQub+T1Wcjpa9sdMwuJuFxVYS/iPbCu+m3Epmy1uu95u5jQR8rNUmSmya96byMcWXaLL
b/ESgMzfEBfCKc1IWJDhlwqTQC0LQcRtVKFDKJhGktfAOmwG8ASvCG8BHXPHhzFc3B8zsw//hn1F
KX7DBmU9UtzZAV+MWFoqwiRKpqFQi0kzDwWyebCNkTz5XTr6SAwXVgpXdcik9WSlyi9uR+FzqhMV
QuYV5hk0eAMz/22AlONPRR03/UXfwNiPCCNPjaShaCgpEkJLz5VnrfM0EIJBVyUtD710dRiG+L/Z
q99GoMflg/Ih6IwwdQE64QRts/FppPzS8RXT7B5Q3BbXZw5+p8HuW+V3EcQgW9wBJ2ytOrRA1rTe
4/v1ahCLjYiE2oLNxye9kH1gUa+rYp0OZVNE1WdCHTBdK5684WgbQzZFnca5ZY3e9PFpmt3BHjvh
ksDn9BJcEWMLjK7WXRbSlS6U0TPj/mFCBpyh4zR97YEHs0qRqJ5C+9rXYzifK3or1KB8SfWuRq/G
Ihm1AgOzosqfUMpq5vzBVJJspGkbtgs+iG7XNNT8O8fGA6UR8wu6tawhnQ7ltLfp/WXITgxsguUU
sfkTO1Za4sXjAYpPglDlb055hox1Ecqb1h8IsfXM+q4r4Y17UZeNxRbe496SmEWYKQUJKgLcBsxF
uzmbzkREJb996xOn3AWJ6n+RhwTBF62N2/GToIDbhshYghPhyto+op4j9macfegKbdHX0YG5Hgzk
UvfOtiVajXWfPzkTyzxOpH7X4emzGE1WJb9LZdtrtCEFQL1ypYtyqdopiKpgxuSRepjZFEhSDOO6
zK/73rTxNdCFqcXNXKFjSwmx9/aspijVojQlsiQqch6syGkL1JvtHKwcipAbkfKq7MMZ2nw91SAb
e55tt0muOQWQSQ2TGn4yto4vohIzK18cZyjl3ZZ6uJHIP5hNUScwFKdh26hStcFmxi4HVGIJeQcc
kKfEK8Vh/McFEhA8LD6FyJ7qJkSAQoOSXZEuE033SMWL/NzHwSCuo7lagj3JENlrP0mlUP/SA97C
L9dvhUJc+RU2KVO5JgCntUsC9gKHrnSdP6kKqt8BR3nDr+H2r6OzLliqyPyrtxal1zewGCz+5PCy
QuiSS/7mFAr9hCW59s4ryW0/VRp2LSgnCOPo+bo1JzEwtR5rvsJe99A3f4cJDRg00jheH8nNyu5b
iE/LManrQG/Z8F7Ca1oRtfuINGdCZkzUnFAZZ3Lndm2smYEicnwcPHZNh8EQS3W/Dkz2n9lWkcLB
95O1HLfEI21YGARHWiRoeVlfvoFQ8P8FbV6ckFSDuce4lb9IPab6qgh90Bfk7MBFD5Uj7pZ0wvlL
tGj9NAk5tYc6XFxFwlIsidIDdas3Msz7Z93MJcNpDqNDgbi5Oaq8Te+VZLV9mnymXcTuVDG21Imo
yL3T6xB4lMwSsfEjBtD3WVPbENT4KDE39INiIJMWzjZ0cywIZADI6MyMZT5HjovTe7SRpE1oUsw9
ZEDrO7i8xO04YYTj1EU8REgt1hhiKOLQOTYmIRWjRClQMn2Whqgek7OHJljUeWjVDJQQrk3hbxCl
pagycTpdTmtMbQcd8hp/JSlGtl2UOMETuiOg9WNj00ddi+KvdApx0zAmZxD3P6TLiQNk++W6Xg5E
vPeIEutlgME+FIzSwPE2NwGYCvRhQy8uOuk5iclAAmdWXqCFwzWsgQi5Wb9y24RlbX9clxo4IskA
ykbU5ueJKILLnAn3H1LASZLN5az1sBNhp5drtO1pd4M4DUvEXGSfVH1LSIhXl76MeD2CKxtkJF7h
bCjfG2fovgvC4/8WUDbdq0uS84tjkFxu2TI2V5qPlO8yrOSMa1zyNl5at4/fUs7Rp2Auuwr9F4ev
QINvxEsNUrc7k8YzHdj78S2rJCKI0O8Cu40Qn/cUN4BjZ+DPyTdjKx85B5Sy6iiCwvdOQqv8ZxVi
/atYLpG4OK7FMYZgiyvPqYQ6UeotrCljPj0J1SLFqsqrE9PkChvtasQfRHulQX8zABKUbMd5Upib
tAHkTlkyMyOBab2y4xTB30Jof4vUakjP/II+0GYX7fOuEUHJoqOL6ehmp0yAdA9V714PeBjzzejP
+Kq4eZu7xeR2wp5gXahEntvs/BW6zs26Gv02qnL8wOcITid2VFnuo5Q6cjsO7qVDzNPuj2YYBPMk
Z8j22ThT/9esAuN9PFjCkBCLFKG6rrwmnL5x3jGeBT4cfqd24aUcPannDcs98Uvs6fLLprUZb/Sa
IMfchE2S/rhIeEo4dWvvn1RO0vemBbjDaYoa3jsgI1fN7ahV0Bx62jp/60c6MM+yTliEE2sXH5AH
jmR8EOV6eWnN8GJTKCx71qgXlCAiCgKSqNtJUIP/QrdbNJmP4wih29YOEsNEmmXeZ8g6OLjpSQOb
Xxrc00Bt/KwmthfREmZnZwLr4yeOe1ZjXBHnUhrK4nBIguYaWRkZoQAn2p/CWZlG5xT2z6qV5QdO
svQ7gYNn983C3Y2aI6YzHaYIZ3suzX3SUSVu02yCmt4OJv0ErY39CGxTyGquTTTDoJQlHqLHALAP
usZxF0Q+WVgEVVX1tpS4/Am4jy6hhNKRT4h/WDiGOUHMM/Hc6qF2Q/8vwIAJ0Lk0/leVoSc5Ybeg
I/ZbxD6EfS3RPiTOqLn3sY2U3N+5KO9cgVHvzuYmuFBQ4R9golK4y3dVoNYz1PUZRGE9g0wUddz5
u3x28bt0tuwl1bweQWOiLxxOempnwGbQNNyjG6MQ5F9VE140gCLZZdiKxQZ3hxofraHl2SiDVfWq
7YPi1Ix0CdeLzjSAcMMEYLPSAAX7zBmL6MDZvZxpKSRiYKJcQ+fOSmwY0UkkND17DKb+9M5YNBP3
dcce4R+2Gnza+zHqgI0eJsTUeXrL8o8Q6SOLBr8f9kWEp5T+w5uCgu+5TJ+dWQQ5MKY4Gc1NMwb+
K4d4FO2DLCv67RJV6WePY6L/uy74q+WeWe7gbkOLd5vAbunXXzqrwutxwD6AvQQpQU0IFBrjXbnI
Ud8ixFv6w2iXFkEhkhhn3gVUYglPu+fggtQJo7sndrw4IgJYuXpTLpUXw2iIPPMewnltj7hwu/Zu
wRnqYJtM4D1vQXA12QPJX7nH5HtlaIPqZkE8zOIUqgP+chJxoI6F1bZ05GqvLQdjflo5oNF5ERuY
4kFGZHRGPzLQTMpougQNhDGHBpa3arsGYn7N1thI3L59bQ7Iitx676JIfApSTGa7qCY/iHGKU70W
JAR4t0kXUrwykEBuymTfyFemcuNvzAtMrayCiUjAOeRaxvsTCraBBNdueWoux3/U6voYdsEUnTqX
0TJbLRA2J5Y7XvqXeC/EkOAKZXhouwyhd4TBNzuRoLP4LM6lEc11kI3D+JcL3stvgULwfRUY9i4Q
nVY+e5d6/QklRJo8Q5m6bBSXVQInqBYe68PFMZ4d7ArqizsuVd5JBimiS6rY8T1asiU/pimm/43u
Z0xldORI1unlBYOVzKV5CSkZIdOElaq3haLm3TYolNyngKae3UJNlHpxnykMqtwAIKTKFbIzRRHU
R+ANSgUKMFG3PFD1eOQCKKhQt8Adg98eQMdywxhD9S+TKwh9YyauERBFTnSuSyBJjzan9P3ocEyE
Jz9lOISEqrFYz7N12ixp4IzvWRao9qq1CGq3TFY7QbyVNvG938692DOoFNwNxFO2/zyXleAB+VoA
4zRrMkagPhzPZ/TtU3WeMsvIjHlMjPQpRdopH30EqJ8jfjD/1pBaPBzchAIDhoKH3Wcp+bkOE8nt
F1qEma3eYu7LSNA2BtHJDxMSfN+kBMgbxICzCyyeKANkqU7SZS9drZYv6opletQxAc5EFFk3OKKA
87AMOZ1U9QatedPdpmnTF9ekNUTFXdey/NnFAAxZWeP1aBjuAO32MWxiAwTA7/nQVRmAKzhM6LE6
HRMVgFutv2lRvgzmca6DpHgZyylH38/PwqG1FCzjuWbixHnIQzcy5oVOwxI9mrppzQbKWQeCKLRM
hvC9w6AyA7EY8azzJ8qP3wcVL/3fIqaNPmGEGoPTpAI3f+fKc50HJuY2eZJpofsTZQzJgnaOfDzj
vsuVUge9bB5mtNnZ/rLzcU8iwPO2D3OUW/TUrLPZNQkySBKJ3TypA4pTypyemFlIF45BdCQPzKYt
FbZHmJG66lIMN/swyPv6ByABXIs5i/IPLW16niU2FgZKHrlYiEamVy9k0oFoTtv57E4FnjCZ2vAn
IW+93xoG06QPlQ6XaBRP3h2jcKJIyoJndXe5wcLL1DV8jz3QQgy84USxAGzB0iATAr7Z9K45rZMY
L7QqjaFKxMg9WdksZQdUQIEiNY1ar5IIKxMzrxlmpJ6U0AACLXk8PXOhdFsOCFRMpeY/TpNXj0sW
ZxnGqSxAsYkUG3IzTLz3ueN+xBJp0leRwXxhOm+dWweTA06lnhdqiyCPah7RmpwuEbz5G3rr4V9u
O9RIDhJ8NspdHvBXIGQwUHdykOUUgH8xXmNBDlATJ+yQ8frtgmTECon8G2lyY1f1XoZl0e40cvsP
dP0s9/JwtuTM4jP8RFPjERhElso5DIiv208Mxt+G9bLj6b16uTM8pLcwDRlsVmWrxnewotXXunr9
BalmE2ebRaP/CCrIPlkvGT7JrGz+eb0svxPyZq88z45AHDuE+ZuZyxybG9KiL4ajKK/Mok23N3AY
nH1cV8VHPDYg8Fz0z585PrVnB218hrwZ+cnOYlm8qzMCszaxadFfAXEzP31JtcKe3SsfsdL6b7Hw
vX9lnv+f1jSO0XZVtUGdPYZaQL50S6IBUR+zvUsbdxe6HufijPS03LFFrq8VykzIR8Qc6w0KRpjK
Flxpw6Gn8S8uUpNehD2SRUaRcK6RisLiqFYhJiFPFpy3a7Fgo9AZ4rWN6gUdAd2eU+Hok+0/I7s+
3JKmaX6ps9p879kmyilgGqidReNF1wOiQ4GTSrIJV23HZ9WE2+S0FVFcXYV+NWAs4rwaCYtCuKoE
GhX0ikUyHTkM6l87afntWM7bCxC8dq7GLtQ/ESu+GA1f3ZD8GjOQ36cO5Kv9uEp9N/iueubOScMT
SXzENyzoZoFhNHxPm5Fzle7NySNzNoxAwftNafVsdE8opcd9TaJvy9J277Jy+Sf70XmxKIJPq+68
e5jKF7oOWKaenVmZITjhat/auPDqY56kmNCWrFLXplrj1wYKxrgd4TigbmxbbCO5R5GCCgR7b8xG
8MFBNKPPtlbe0zQN2aNOXO7CVBKgBXQgne/cfmoAcyAl9zcZcLJrTH3rt5iozreZT9b1Jpzpwtmw
ujhq5TTPb1YscDJpRtl7srM2qLP9hplwFtfnALHTtB1NMDyyVtMvRbq0t0VDPNYGzQyDs6CP+scK
6iNjmjSa/7llgXaETVh49Muhag+DIJ/84Dgk0G/RnRNgqfS8/sE+pZ+VmVJEJOLiDR4mt6kP1E0k
mvPet9NWOJRT+ybIV7u1uQJvhZhObJjxlQ9FKbJvbE8RMyLbBvkOD2PxFNPYRlSNSf01+k70ExfD
VOx4EsjI6mjJnmJoP/wzXHw8e5YI+jq+2BS2a1o7TNrWrnw18YJOpXZscJN2buMdYionvYn6ggM0
NQySiA3iXN3EwMk+zDxHmI9Dfn+qhoRHgwsNgRBnA2z2scvdB7IQOacAcrlfKXsiHqp2lMd+GaqP
YPSqD8Atzecw+AgrXbHIGxYOxUvShLCgh4Zx/Xmqi/pYzdD+djN77U9kOHRISaSR8tsVERS1Q0HZ
G3kt5E0PtXl2gvLAcrzH3jqdZUP7rBIE3+CdFvZchpcRPFPXUQ4QbIPIyo0ENGN6R/IkyzX6Icvd
WDBmgfmo6Taf/dAhdBkDiMIOpP3HBbfQvHdwYv2psmy6twqTHuW1F1C0TbVcL0IspmAg5apXR6D0
2mAdFWgi0zS2O6Y9fbEXiIAQcvbMgTf9GF/w62xbmOa0kfumeH9ZqIdNCXrc0uxuUpOOw5bh0NSx
F0cJsEc4Ae+ZXOPyPSD4S2zW0hJrXppegZWbMpIhdJ/QgqVgw+Sh5qi8U9GaXiOM6eYd/Psi/Sz6
zP+XI3UKN2i4esbr1YAJo87arxxUw7XI7QX+b13oxHQdqSJYZWne4f66yz3DWgP9A8XWbTbPXn12
ixmSCdCOGlSRpyF7FjQu7akxxUV4CYMC7pM2It07oJena1CVLBOlQeHJsMIN7iZdO78jYuxjcPmn
w2tNLdY5Ek1/wqV2Ub+PFwG7PwUXyWtpYBLGRaefy7mOvmPTW25RzkB8qrBA9ovwJFQlRqE3cpRg
NmnQQPUooGnVkdRDuHHck9pujOfVM9EHAOSQh2IjhKOjqyOJxS0OIZ0m2SnoWkgjylK97zP4YwGH
emD/+SQYpXuXVmhgi907F1NC15+xcrofANbZ4c4hN9E2Z17NPtcBgw6MdIoaBh4iSDbcaKxGgH2x
fRhzFT8hVePqxraW3rITZo0lxERvJ1zbvFeE4xbQ9dvkDaE+ts4ktf6xG1hc8uPgJ3fJJbxkZs7q
4q9u6N28rv40Vd1k1xQQ8p7fX6MK74rsGwty+1qrmvFzl8i0vkohbDCYdwQTgpxVUn8wk2qfExJy
KJ/LNLiVuJzA78yh/UzTgVuaHYc0u8z10mg/heTYb4RXd+h6mFjvLJsutZkKHJII9Xtz79P44s0P
HP3Nm04eRhgm7b8Z1w95skgsEKrKsfhSMQ5qf6STPDQigwOFM294jIkbYtRYtM0ZAXs3MX+KiB27
FJ0MO6LZe6+AzLMPYVd88TITQwOuUjXnKs0u4/++RC84YhImr4D9K7eRzlDb+v7MU0rATHM3A9z+
SeEUEXaz6lxvs6FM33rkpDMvbjPcqbaeHZYYvKwbrxxxr1S+GUg4iJNfHnDGOZCGG4brhXjmZKyf
07UxzS4Y+uWPi/XikYXDEGwZr2tQ3/Cw7pJ1uDwxZNa9R9FizyTVSrFd+1hceFQJ8Aw3ncoUMMm8
frhInW9xA2KsECMgDb4+wdgtCqYOnT5h0xaqaAbjkS+Dbn+ZXdhdgsUqRUvpBO2uih3/1qUAI6sl
r9U16d9Ylfg5vXbnG5/V4TL7FGMDAZNi61jjscOmOsEK5K6x3ZvSCc0ekTbfPsdQ9FbJnJlthriH
uYfu/BPPPx+tq139HnqK9q2eJ+YYA4Lnx6W+WKUobtWuAa9fXAY92GI1JS2+oUrSlo2YBk4G1w2B
Lfk0vRJq2DzTeE/fc1aU2Ip6YnIcRg3dtmFmWW8yIsXFNl1r9+gNhB1Sr17Mu8Zvyjck6+ath7xX
cDlenAy5s7CxjoF5w2MoCPTypzz6x6Gioh3ek0LtbTXYrwwq1vvasX/dhD5T3D1xcXl40gpj2TGl
Zr3v1UjrhTq8QPtlq/zNl7gXQHESTH+V9U7zhK4wQ6uDQR6fVtLMn1lHrbXNGiaVO1iN7pmTi4a+
R4RS7RzkAvaElSC9w8zFVstn8gGVMefaIZmsDootXsMwxoOfp9wBrLqBpKet/a4rNj4HnFH93iU6
gC2hRmzDuNMYZ8cWf8qemC+nlFtd6+xmnJDibpgLd97FTYXObFGsac8DCaMv+Hn7E8BAwXpwRe7I
upYVKytsrxj3xbgmoBd4JPwdJB7/c3QGuJGGBMrhnCnM7IfL4xLw9fIW7dlmw9ygAYVWiW7QkMnl
RKE+ONieaaCIA19gCZI6Prea8qpSEjaEkoQbIFIi95XNai9AIMatPSrX6nFL8cnVgU1ZP0VklaUH
7Ybznz6fL8QX42EYZuUqUTAg9yC2axjbL2atEmyBhw1l4yA3fi0A2kCJccnQ2+gG8eVOliUsHiFy
xCEGojaYurx1v4YOyPSWI9y7X+ENIZMJLNlRE5otglgHubDMjy9Y2T4r7Xp25yLvD00dVu9qWbJg
00HZQoBBvVCdhr6LSZHGyZccyeqiDWF6CKrU0Nr8K8YCD6Q3oOY6107UQyuklGH2KK1MTimjEqzt
M/nX8Iaq23WZpMP1kk7NSxgRf7LDNpHEdwXn858xsxm7olYrd6ebxNK+kuf7zWAA1sg49x1DJXZ5
/iNsmM7s8FsWD3lpfIusgT/cYVheeS+wkpC5rShydn7gZB+rrFF9p7mfPlRT4w970p3kcYoEmUpz
UI631HtzfvRoKfON5CISvP0jNJ3eKd0fAE/FlzvCetmazmnMC5x29ViLkc2iXT0jjsGIMhTdsqG5
Y4eQw++GQMWMx9PFF7bT5hdzudtuK5Hg2SB60l33jgwzB0cX7g6O9dxhpkKfAmmP4i4j9XLacWEa
KhnIXh9TqQD1mXEIv2S4KoM3xncRYqbZJZ06HKdTMgYSISQRds1BUfH++gwg012BjpwCE1vLA3Yh
LtygZW2HCWv4VYxoDCMJLwKmhCsuOU4C1z1YiqB+QzHE6q7rB7lnoIIihIkejVwFaeGFeVt3oxnK
4bGqTGNfaoCG0QZBDtsWtDmkKiNj9hhLFlFxwfUTPZrWQX7qRVBHPMX1AvSecev4d0VZVex7g8Ri
56LX+Cg53f82HEfPCwjafNsE4bpXtJzw8ds0ePPHorkWPUkmO9n6bNH9oP1TRz4yGhhS3QNgs+x+
9ZXEaDBWyz+mtPOvwM7ySTnZXSnmrcWuA/EHtUoO9f4/0s6rN25ty/Nf5eI+NzFMm5tsTM9DBZWC
ZUvysUX7hXBkzpmffn70YNAqiijC6vPgCxwf3FXcce21/iFBbfRzwAQ/0aQCKRS3lPbDIEe4vnQy
E0x5OlfanKKtB5o4KbZTkHni9+wwNI3Idbu+QPIda+f2J8kXNVQ2ZRElj4BmAguMqp13OqUIjueD
Fowth4iqi8756MBFy66aoLPkTtfGPoZuU6nS63apTR+63U/aMDbvwljP6S8DtKq/4gPAMMmYHjMF
7jpUjRsfnf6W1k0+liCPKCvTZ88mnYrXXlNSOsAh63O20WiM8NRgFzjQ6x5Vdkqp+U5scuuBhb2Z
ZToMXN9L5EOa2DGGBx3YDFwKwQlWPni61GneoC1g4b8WWUnrf9YtTU3tfcucwwAtI4HwPxpZyFh+
jDCFRiS/L2R7h3WdY16Z7RiJk4WhYfYDTqsu0YvQi7pHg7HIrSPCDogk3hoOyqzk/77WIjofJJoF
i5ei59DcB3Yr6+zadvBcsu7g69OAOIaBHTIgg1GguHOsY9gR5hEpwgEZlQDfup1KfV+dXw+88OH0
DaRqjjI9JOj0pycg37TukPDkkEzNhgufG6qWtxH+gcp+0LIc1wnAThiuQrSatcB6hNoj3McnBHNw
Bt4HAZR1JBd0jh/YP8Fz5KAwtosqcKlkFmGmwaG1hMH7nFzvYGJZ+l4ArcfvvgIqktScTzv418rX
ioLbb8s0q8/Ucqt6HyE1QEKVYtSyb0JPPNPUxsGnzXUNDJ7A9PwQ5hBoDqpvJ8a+66zq9wwZxgOg
N6NZ9qQS8PCBsuN1HhtIjiJAbvIcG8bftgXRGiPsdKAjBKyfzAdKQ3yEh6VeAynUBSWIorovWkWM
O9S+ne8y6ccrlN6pzmOp0YA8ahuqaNI0QMX1bRN+GYDof/UxyguPQ2Zk1J14rOE4Rl9MXPM76L3b
PBqmawhTZPkIBJOUFUOJhLs/idbkT8W+N9MC4W/edRIQ0NTAOBwsstU9CqBedUTxCIP4XOAqEnaZ
41JZB74CFTa1bi1a+EAq6xgApNOkypNqmdRnhBGVvwOKsOM+nYRo7+yo0j+S84Hc8h0S492k4hx6
7E0wLzshEFYyVdWIbvA+gU9SZDRU9pAfQR+Fuo2Hu2Eqsrxt5iVyiKDNKCe1H6YQBSkN8K7nRdLf
Y2AWIfmhTfYnixctzVRwFDreeZ0OEQzsJ14iZYybej+CDxtoY5HD6RR9igICOMcD/mc8ggF4o0aQ
YRzSBpVtXddV1txGXu1bh7DT+25vC49iBPIr/Nfo6ohdlOXed5BE9bMDKpQkFZLFL6GVxk8EwjqW
iTWysgu9QSx+QLd2FzaIlx6gtpnPjkr19yqjSv0IYIz6Et8WX7dg7B+RWBq+i8wo7nULQ9urkB6O
d8SqxnSONSZs3JjGLG1kVPStD6YO8XgvSiYYfwarSva4alBVQ8vVUXcobaFZYHfeSLM0in5mSYY3
a1ZnyntEnRK036Ra3WZxhr6ytOzylIYYON44UO7v1KaKXRlwIOMRipDgAb0DMIigm8EvaY1lyp03
hekzGA8Nnh9iXN+DMB5/9CgY874GbVLvxOiH4Y7CMG8fnsOIzjIc3Pw1NdFPVqD3X/SpyR88wURR
X8woRGQKuvVYiBnI5Y69+i1KRUabvg2fYm2usIapMXaIrNusNxPPOeh3A1UbXnuQCEheIQRIv4++
qTmirVocdnAWFIQc4D1N4bMzatI6BGAJnauCBnWxIyGgU4CosoCkp3FZI3DeBwhFYLAF8xf6HM5t
sv/B42/EJrkcmjvmEdpQpHnh/OqiGrdrOYoQsyx0Yc+aCvKLcMyZljylqNHw9sqAw+FH8YEn1sCL
XQlFe01lsir3raWJB2R8hm/wF6tvES+WH/Ry/ZYH3zS4CdziJ/qfjYtsd/VxQKMclaFAQ15HMyy+
GBFIBuI/YL6BviTTP5bokxbXpSoDhDUqp8ODqy1oBN2G4Pqxp7LgEejHf//rf/2f//1j+E//V/6Q
JyNt9n9lbfqQh1lT/9e/zX//i67C/G9vfv7Xv6UhVNUUpgOqUlLwBIPK3//49hRmPv+x9h+BGgZ1
VdNoLoy0ue+Qwi+8oHu4HMQ5DyL4WRLaEPk3nUU8AozzIBKZTFVHB+K51SHofjdB6Lp63nvXWLWr
zj3w9Ai/URIf60GL9N5Bwt7PDpd/g1z5DQIIs4MBGVRrU5z/hkw4ANmnSXkOo8kD0585PHwAn+rd
zx7QAE9ePEm9ednzIL4cWlPXYlu2Tc1MNRwhFrE1XY2QxIx9Nxq6uS3hwwFHXAowqac411LE8ndJ
e/c9jbfqpGZNgLUuK2TjZ6yOwItfYZ2PQFfX+CPU0nsejbyGoIgQiw4gx5iqRypWw68enh+g56ii
qHJ5AObve7HI/sy/kMKy2RGapTvz+LxYZAmybWbCxfys87ilXECt/rEutAhJMCR8TpeD2SvBwLs7
mrQNaUl1HoYXwURIga2CsOQCsanUJy4JXdkNmgNjq8PN9W6G18W/hLQhpRZZrW+En0dx+a3cmCAx
oeIL3V5sKIkmN1Z3pe/SEY6unCKNPkxZVn6JnQx5nYRixsbCXttccDR0mgFCouc27/AX32soo+P3
ufRdMFlQ3ibVsY8oe0b4HeMahH8bF/EArt8eARVhMkS1AEvR8v3lUV+bYqlZglxWYi0qF6NO6wcI
2VT4LjAa77onQT0YYy0ofWf1/i2hHIemmNABAy52E+1B4uP14GpDH3+udGTQjsCc0KxqOoC8fx/M
togCqVBKIbXF6GrjAAk+UJ4hrUL6NhyeNQUkASDRWij02zdEs2EEOZKFyz/n0RrN6aca0OxzUFaa
crBwcBmveqXGg6NmTcury+HW1qrD80NwMMIF0RcjqdfY++SUCp/FrIPXSz0+xAUYrzGAm+l7Y76x
N9YWCY4tKosU5g9r5fzzQhUqSacWyrPZYqBdOFD7dkkHrtIxecNsLJOVfWGrDpYGJqx3W9cXxx04
11FVClt5luRBe75zutWqMsfutLiux875h3xMXhmxQr/BzodObOzLlY+1NY2DyFYlEH5nMZeFnmue
TYnHbbQxuubZ2NxRdcaFAQPYYGOVavPILU4dgtlCqirnnmksZhLoNiqUTatww+ZV9l76OJMGRVaF
1HlkeUwRNQn3Ezk/ME6wuTA4MBNIjpkssRcq68JMN0Z/ZWnZPLEMUzM0zQTIdT7VQIbTAewIS6vQ
+hNkeCPb0WOCqDc07S2NY5jZlxfz2nwz1xrYMY6GV+OdxhSG6kCkLhrXv30JBuoAbdZBu5Sz71pO
SvgBe5/k6HmGfU0dbCP82nQz+nRHmQRN1RY5jo/GloamX+KizUmX0O6nBxBR5reMg//n5S9dDWVI
EjdDtU1LLiYbaGVbo78duW1IFr2nXwS70W/aHmApsPm7y9FW7lObg8+yNC5vWAL6+Uwiewv5FOaH
m0zAUJ5yWrTqA9Xpov9UTaF09rggdukPD2LsqcKm2ny8HH9tJXGPc6HOKSpAhfP4Re15Hm6gQM58
FM92AWXL3yb1i3+kUYsOQD54mo3FuzrAMwrOdDQLOuhiLgHqMcGxErkmElvYyg1IG5Kxdcn0wYsG
7evlD1yLZoOh4nFhCxLERTSvGSre/WXslvXgpXCvSn+SH1I6dfr3sMcC/C3hHF1VJe5SNCrOxzNp
8UPrVRm5uWkguUyNS0H2C9DpdSlzoEn/s2iLU9jTqVRpqBO6BnWQ6XEsp8q7C3NH/LSbYDz+fTBH
FaZqqzqjufw0gfaW2Slp6MIi9xoI4gl0ZIqHwnjUG8cTG9+2tjMcki6NJyFtgT9p/4vMK4Xtj7va
GLrokHQpcNoRta3M0gCbGb4VnfzedgCXoZZY/0Ssum/esDMc02DJSIMcRSwyvwIaYe4XMnahLclv
tYS/qEV9fMQezXiknkcd/A3ja1qW4UhNF5q+WKkNRsehXtqx22uVOh2cWAEXAvAS1kmqlrQg3xDO
NrnNTN0kuVzcIV0RdE0xDIlrBQbc/RrNGMQhMRPdN3ZffbgcbB6sxQ0KftYmXwDAroKGPN8Wo9fU
kB2iBDhab5d3KvrWxl0Pl2fjbFk5zmY4mjBYqFzUun4eB0iXT1HaSF0vHazkCi0mAS057KvxSpS4
5d3mMjHjjY2xGpRX/kyKRv5imXj1RgCUrW1itx3A4+6iwQxoLrZDD2gyjw3rSpsq6KCXR3TlXHPY
iRa6H45Ok22xPH36G0Iv1dhVBDKV+Hf0UTtzEUr0jg9IzET6xnpZ/UruKg32MNnsspaB/+PgT3UO
TQLDvC9Y716PUDcw8yo1lM5g6zdbj7357lkuGk23JQGpD1n64m6Cwl3TvOpid6IA/WQiUSH26FVZ
lIBKTtl7B0FT7aSinJ/+/a2Mvq6ukdg6XI3OYnAnCLq2h6ium6MaW17hxI1rR1ynxj1+N5g/BoNu
hO3OLzz4qZWSdvbnv59dzQQOZyG9oFJpPl/HCSrqOBJbqauncf7T7hzl3urwKwc6VA6nv4+lGwYP
hjkDUeXiIHBQWqC2X2Vu6ZfiXahl2SeeRp4Hkq75djnU2jGgk646vBmw1fqTaL840xWzIRWhmOvC
JaJrDncNp+VaklpdjrO2OaBrIOdBcmxw5JwPH/x6vTcbmbmAVcT3di5nW3WboReNUvRbYsl5pfAS
IuBiraTYaxSt7qSuXYvkOjKn/CGzeH7uWGHJ1Ru+i9NT1TRdN169l/027ds2MxO3jGm+3CABWp8a
lBetkwYn4p/Lwda2H+J9glzYYRna84HwYrKmSQscjGBSN+4i69pSVECJEOM+xH1Gibsdhl+VaQw3
l4OuzhylUmnwrqOYuTjAKzmTKRIWfgUz6V2C7d3PUVTdCOxHEerhcrC1I42XuW0K3mlSU5dTN5hD
AsYrc6MkS+SpygzcLkMN6use5TgfLb0MlOwb5pBHOrg3h/SGm/d8WJ0kw0fInFgvapUjNO3kkOiM
0b4rwIxvnGNro2mQTNg0JKkJmItYlP8sHbuw1HVE3yMnbefRMRf4zSgafLmNG2ltNA3domOKuiF7
exEsNGUIatvKXKNFtePK6ErMQKKgqo4a6m823hpptLH3tkIuVosdeSO6qH3mprVite/oCHWYwCDC
vLdRPHoC6qIe/37JGCwVCvsWVNFlVhqVTVeDa8pdGnPwBQJneO8pMw66yzPrZtSi7OMbAvJQ4hDj
wa+Zi+qumOqpgHWZ4+cQpCi2oV5iIUKxb9OqvuN6mt4ypC/iLWaxhz+cYBaQuz26PQ1fyCRSejR/
kXtn3xKtsDdqm/MmW97ylO2pNuqcbAj2nO+HER3s2kcZwJUq7tyHyhqAFdW5XW4sz7W9QIZAf0JX
kTwz5rX04jgrhtahFaczkFVbfkFWUblGjyJ/bEbn/vKUrX0RPEadBALYGffdeaSpsblpsy53jQSG
Df5LWfCtTILNFHBt9VOlID0C0cU9t1j9mZ9FOBA7uRvJyn9ElXGmw9XttdYNT1lZGRuHyVa4xUTN
QFPIrFHuwv6L06sOa5sdcjjwfgYQq8XBkvUbnpz0A9U/rwaNuVukJuTNzgQpOXPB96kmGiwg4ywv
rcqPokKZeuM6WJ03mnSCJhLYcrn4wAClV5z6+txtPSEfInSV8GopC7Fxxa08bEnNSS4NQ+MkWb7z
sMuOvXoUGVj90ULCQg/U9oTgeXkqeLm8m83EUH71MG24xxjFeMP+fhl9HoQX20CV9Zyu2KRGk6E+
+jnqOFdpquXOLpYOnnIOpgsbIdfGdR5QRIbQTAK9eR4yq6xETSMtc8EYRD3oNjCIV1kHdPvv950g
BLNHfQL15PM48OAp6PNUcFONZvkPoDB98eBQ/lE2Aq3tBEEbAbiRppuUsc4DRXIYc9jB7IQyTJVT
kFa3oL+vkiSTKCDlXvaGS4fFP6eyPINosZ7HA8HrKbwCcxfxKtgjiLWjreMn03VVNq21D4RTbWyF
1TVqAj3lROZwlvPfv1glqNjFOGQpuYvfbXVr43+yz2zd+D3RFjzxxq8fC6C2N4Apt670taxTvIi8
2PJVg6Q7AIzCnWogxAry5Ejl1Ck4syw4TbLKn53CUzY+dzWoZdmClga17eU5kyOn4gcIb7seDWqk
Iyv8M4reBmNGKnNQOcbbvd2bW1fS6saQqs47RahcCvPPejHKRQyxK0Or2m1teicnyBjSPk41GOzL
G2P1817EWcymM6lUJCKLpKUvjxbguh86sBiIsDiOeSiYJeV97DfNu8tR1y5cC3k7Slqkn3K5hkJz
bAt1mt8PU6oMp2iAiXhVGkNh4K0egQt7QzgDaOFcuefJstiUvBrqFh2w2DVFrCvf0aZo43u1FYUF
vJ5ucfTlcry1yUM5VaX/YnLmLN+YjTlw96J67tpJRaFOQ7sco1X0TabT5UBrpw39AYpZfBvEv8Uq
sbRSILbCo0/Gefi9yXV/us4t9sMV+NHaP1bCaK/fEHJ++VHspettLm5CNCYMdQS/5uY1/J8PjgC/
8hvCdVPf+ogtYUwnQqPayC/+NHGWmSBfCBbDMVSTc/V8O9BDLyVKCcpzhMKn+FZPgZ5fkU2l2i/I
GvAXQb0m+qntHEv9kPToceNnWjUGqtCQnYN2JzFmqU5VWQfhu5Fk79PlUVlb0LxL1bnlyf8ue551
Y/ktIE5WGCD4jxkuF1DykXoG/eo4Hy/HWtuy9IW4zpgF6iWL1czrF8tsQ4HQl+djdVCDoOg/6o0J
DQ5Fm3CPxNxXVE1TayPu2qqW84t4biS/BlgEDUXh0mDTdlWbOJ/Ru28U6MOgQYeNSGvLek6BdKoL
uknD+ny2s6GCrFOMqQv/I/cOeuiNv7UwUe+a2Mu+CghxG/to7dOoCZvUNGDpvyp4yyTHkmEMWdQK
vnmP6IVVyanK0TLdX567tXUybx7DovH0GjPCDSYmVNoyt4kTA81BrQrba1sd2/qqDkaYe5fDrQ6k
QJ+C4qwBIXuRXqGJEuadleRu1iDdEuqGiiae5YMIbEIJUhguofeWoQT+OjffKWVZy4QkBlim6krm
apHNCQThhm6I2Sb5rzd8mtStOaFjTS5ra3FaDFnS8Pi1lAYhBb2FNbpHXiVESKsZAuuAdF1ab4zn
fMwsj6F5MOnA2Jb9qpyfglOOx94gXQXiPjMSsnbnWVONYqw9xvvOttV3wO286zSKiwfqqsX3y1+9
tvd5hlCM5bHKS3UxoehBcLrTMcDMEuLizmtQ9EMVufHRdiqAW6k1gNoDHB7r8+XAayvJseYPd8DS
mdryAB4R2Yp4/GP7q6jgnHF13VkdLqkHmsH1pxoE27SRJKx+KwmXM9eo6PUtTgG1KIxONkrqNmBJ
IxDJjXRuFQUE8jfMPoNqH1SNl9PzQy5wK8ldj81JMGPZOBEW41wmhehR5srcCeO3L76IUnmHm9mM
zkHR+Mtgo2SNWBFIuo1u2NoBQVOBnr80oEIsb3QVc0trVGoq7lEP5TAP4nq4sy0OvifowEiybqzo
NQALiC5EIAE+sW31xcQWtXA0O46ou1e99lkMwQ36nVTd1Xbw3wXYaX7FECK4jRCR+oyllf+Oiyn9
CO1fPF5eYa+HnPuT6hmDTuefC+b80NfCIceqTc9cBVMUDIcUeWc3KfrUZYXtOsxZCvo7WG/1w+W4
r1c2cSlN/rluYKQZ53E70BdhJ+3ANWRXnHRYdNGRjSuafRK20zzVRXxzOeQKLnWOaYGumJ/6rxJS
BJeVTiudiJd2E+P1IafkWqco2n+COFrhblCgznM7hE6dXI1e/JNnQu34yPoOhbaRWr0+0vgpPADU
GcVIX2nxAJCyaVTRIgoTlbxspjAbfhV9OIW3aGnCmvcGa2hOCnJivBAUmAICayZ52hiPOWU5P1f5
EejfoktNlZi6+/kchJQGMoGfswtRfrrWlQrvssxoIfjFtXWUYZjcj5jHRjsW8eiGFhbdCHalEFag
O6PWcvnnvM4GDFJ3QQIjeHm9Qg0X4OurvBrg5A22hXiTievQFbU8VMffEAic2p+2KWXBxd7LR7yd
E80P3DJQEFbu8xiJ2kQmMBL+R4GW10alow1SRiWBDKe8DilSREeJmEWxMZFrewnUjj03gYGIqvPf
v3i12pWqxrE9hG6NfxcyBDr7/WROiuxRtBRJ9h4+bWlfXf64eXEsFw9XEqVb4PvSXgLASlq1Subr
oQtPNw/u0OoYvjta4qOan6HyCKoiGHYYVnWnbCzhTFyOvnKAzi0bqtOWygPFWj5NdHgJmlGWodtg
jfJZwoR41yG5LK4Gn3cMhJ/AMN/7eQRJMKJaa+60oest/Io8W/uVFWpTHi7/otdXCD+IjAizFerm
vAzPJ6Ex1cjznCJyo15knxPU1Om1NN10tFL20eVYa1tFt2hFUxsB2LTM1IO60GoNnzEXCUlvuJ/E
oGc3cKIHJO/fEsmaq/TWjN9YZAOc0V6M+SBf5ZvWeChAzja/k0Yptroqa8NHrkz9DmgBfy7OoihB
81AqMeAePXmvDkH+BfebH7Br5FvOGaQDaeHPG4FKyPlEJZ5C/60VwCYkDnboQGPQtJP0BeoN5Nna
GW84lsUWAc1j6osXY4okbZlJtiVCI3J8guydhN8gkYcRDOqgCN+jUd55O71Xy/bUKY3/AX6xZ20c
QmsX/MtfoZ9/rmp0qg5kInIbFGjRRUvs8YRhi31o+sq8FYnQ70BWoNh3eeGshZ0PB6kDLDBfATYi
mrgCR8oIXlaf4ZTp++YNlF31H3BWVb2bWuEp71SjnpSNc2ltIZlCgDkCAw1MbJFYhG0f5ALXGTcE
H4/xlEf+ossep2sksBHfu/yZq9Goo/8pQQDHXWSsTjBaIuqHyMUbJjmW4wB/N0TSHwnl8OPlUGvL
idMdzNaMz6e/dD6ReYfyOxKWkYuEmQfAWx8KLAdIhnHeqH2BbzWGHg9oHMUYe/oVsmCqFpj20+Vf
sfbBYsbCgSU2dXD757+iwu5w6swMYxxPQNtSh1ArHvM07CVyE7khN14j89W1vGUE+QCgal4/cnnL
6JYXwP7jCi0o9PzqhPq5b3XlHv9b6xOY7mgj3PrX/Xe4+eB9cZP6pTlqE9oWjLGBhNRQAvh9LKYJ
eAWP23DrFlvbJH9KSjNqfM55zsOldWPrlZb7rtWaefIOP1sPAV+Zq9hrVZGjfJVe2c+CrZVVvGHh
ziUKAB3cH69KZ1yD4wAtCri+sPqnrsuDEv3iIjnY+L69IdenhQegmfYrd9Zi5TZjD/a2IlZQaj1S
M5q4KxHigOcaBYdADvKvG9gz3UIFuw3hT7zKDWAYjpkVKz7qDmY2HIIUPyxESFp/44BfWy0k75TT
KUxwnywOeIn+sYNcUuTWTRl+iBDdnIsuSpyWiNvorb7xWWt7gdILyEIQuAC2FlvPSbsUk2/S9YH+
04iinym+KWNuHG2UMD9Pg7F5d6x+4B9AI3p5Gpn5+fo0Yoqh2MdFboac5FXSBTgJKXHe/KYk4zVv
SKBmOOrcVePCXBLZ4GH6uQTi7yKrUKVHa1TzEb0SJWl2+ZA1G4nN6mACodJBUlETXKI1rVo0eKzI
wO1pUdyHdl3cayA2D6BwZpq8GpIrXj451yJSfgTZxIGmU2Q9H0wNds4YtbxvEOPNPoip+Y0gWfyY
lTiean0XbAznRrjlzVRZltLmoRm4CHv0h2xCMhW9+/jI+zj8PVFN+PWWz5u5cAKI9qsGZTsgL64Y
SKoEsbR+AoS7FyN6/vustaB0Iz38hqOa9iBVY5JFkFuLQ6W0PJzVaSy4iMgheFIo5fhPHTeecyLT
N24uf9zaY4ctIEgY6S1RmzmfOz136r6nYuGioKsedWp+1wUw+zsrUB0Mk406vzFTdTYP0pVvl0Ov
zSPFT4jEUoLkWj50crw21AqDOHdsjC8JetrIP/h1fIeugn7fIOrzfDne2p1ErZOB5YSh1rpYpnGc
1iJTBugZKBr9orTaZIc0j7MjUtk4blIduUb9V5+Ol8OuHTWUvPgHxCaMwMV01hLvZlO2ACnbQb8Z
egpR+8qCxISavJJu7I3VYDwzKOaaOi3mRdbW4KtQ+2qQgFLrahcGNDtEyK49VtJsh6s3fBlYVF4C
QMaAEJ+vnUSFqR6JJHHx+M53deOkj4h60zCqRfCWhMKZIX9AZkD3LxmOaN2lU1dpsTtgVDldSzue
vlkIwj+EEP53zRjjKYD7LrY6l79xdZGacEJ4AXN+L+unqGTKiCcxD9KorL6YuW2/J5GdTlNo9Po1
NmK23Fgvq8v0RcTFe3GyQ2H3tsV7MVdHGJyI2jlK6T8CFDD3xjjhkWelY3C6/J1r54BjzUkFJA2y
0UVU5PE6ux1HWBNU8B4TEVkfDSNTlCMo4BDX1BFjHDux1BP6TLiVXw6+Osgz9YUOFhIDpn6+kGQp
EPkDIedGdTW+mz1c7Ueki7x3noLaxk1RkWJtvf9Xh9mGjoIyEOePnH/Ti4RYS5MqsBo1cbOMl+Nu
QmPzJ7Ll4Zduwvx1DLT+Kuu1ON9YTyvjDA6LLSPBJzm8Nc7Ddpi5UGoIY9cqh6fUQ7y1s2OcMFBV
QiUfVYHgOdZmqw8sqxJnf3mc5//zxZuD4HNLEoIp1a3FYT/qI1LeWR27iV4i9sRDq7nF5izZ6umv
jC0I57nsTlY3E/7OP9KqkHQjDB+pWOlRUQK0UwBkIV7Yd83n3gGikcWi/3L561bOPhIeHQAIBzyk
scWM2ii6Q4qBD8ciH/JdgPHxeK+ERYS1T94Uwd+XqgjHgQTfjzrzkryJkaAYeFdwMlRoXDhaJJ4D
QGFbvLuVvaFxjltzNZvjZ8kN67SpHjoU6VwvHyhYa7hVyasGfWqJpAseJWWge1eXB3Jt+ubGCXgA
oEIslfPpU2YHqwqnDzfsTT18ApyEYpJCpPHo94WZf7VLX+12SokA3cbDY22FAh9ng1Awo3eyOIYA
5wLK7yDfesWIFm40BEV5wI6ju37DJ76Is1ihdhdPNrR/XBgxtcFEvfQ/QnAoj20xYecXhNoB6bXw
++Wgqx9nskRnms9M4jgfV/DME4qsBugaJ2+6D3Fc6t2jhV3I4S1xKI3xBCC50heDiMuthLNtJ4Ag
R0M99LU6+U85+FZnY6GsfhCtRXAOoKFegRPh62Lc0Wapi8mXOMWZGPyjcFopNs6t1QVJPRix8ZkV
v+xrJInwkLQMMtfCqfQTIj2BdjQQaEl2WlRLVNSEUWs41VCg3jiu13YfzcP/H3nZ6OAMw/OQNMMF
JKN+0CRE+B1Hj4axY5ba3+sGLcnLk7f2rTpIXeQwQHWzDc4XiaIia8MZDVGkxTjLQ9bnvqmG9FEN
Rv+YJjmC4cgyxhtR185OyooOZRP6F5qxiBqW5lT0dZa5XhzRGIwB030XjV/wpLOjH5e/cG1MX8Za
LE/k03OSuJDZDI3ms6M0SN7VZS6uB0y6Hzs83Z/+ZwEXmx1VFbqVHS3pFPwcH6dYYXbEv7P4qNW6
+aXMcI1+w7qZSydAgMiNxbKYGMAM0YuQLUhp3DwhTy2aeztygO1NiS3SwyQja4vfv7YboYmYc7eb
ctRyl2C/hsU0UCoXwfW6BNZtWEjTIRC/MZyrK/S/4yz3hMiiEiwOaT+Cmd9QOx/30FLhKduxsP/J
4rwPbzwM1bcSttUl+iLs4vRs1AplXlknbkf1XUOhMPXw/igR1j4F3mCGG2fbWjiuvz9QEfgVy2ZK
0ETdOIVAuAoAOFcxXqQ3ZIb+bden4T+X1+fagIIW4GlDWV/llXi+5bmmCh8radJf3Rx+zP5+t5mB
vP8usf0TinDXaNm1G5O4tgk5XuDC8M8sOXQe00oRyRUBFyDoI/SZBdrSNziJyrseCVVEOiF1bJQ1
1kAKILzxA8YnQndeCSqNsZU3lgK4dEAx4JtE27/quhulyzE+wK1klmDEHBrNxQFlbsUumivRZ+0W
QHl1Xi3au45BeorIx/mHT05TidRAhULx6a/uVDNp73zwQPaeFwe6pm+YWqhbJkB1HQr14ugRkSLx
G6FZ5GH/dYPxdoGBHUbeT1aKyib6Q/bzQAtm44RdOwkAGXHtwY6jZrU4Yc0YWv2o0rEVIoC+1Yxd
fahR6xwOl79ubSxJZMiAbXphUHrPxzLBSR0vB1jTpqIjijN4RXs1xFOpof5fehvAkvVgYErmHvSc
Dp8H6/K+zQJnjFyrQY1F8RLlVgVN/wnEdHu8/F1rmwM2LyAWHhLo0CxCNcaIj4liMGuaakfoovDH
EJTjQ41m7XByRFduzNjaEYAylQkViJofcJHzjyvTXE0lFthu21QGhmD50H8HuYWUYYuGQ3NQaIFX
JzQPta1MeG1Y2Q5AZWBC0HJfVIzs2iu5ECmshKD+mv0YFtpxogLYH9A4kRtpt7YaTdA5BTVPsXF5
7HAjetmIu4qLhVS1LxCi/YfyfHOVy9I4KRiWHjgEWlzVrbH/aLat1e3DwLIfaox479Dmphloj5A/
dzF6qp9RP7NuLk/9GvxCI88EugpnFijCYseOtZ0nrccvxKMeMzTPktepUk2/YoSX8IjRYoyxhPHY
OWOFcGWrNe2+4N2nXwVOv/Fb1rYxz+f/x2CHMr+YmqbvVS03QXUleZ3mO4SC/RCve7UO3nDXvQy0
WH1hpA91XKC30KRq/XUqpgTLeYBs2k2b4+62sbvm02dZhZAsXdD+XHmvwFkq3PUmspHJmbWX8/2k
1wr+HhVQnH07IFo2lzDvMUIL36sIoOwvz+9acJsbiCtvft4uwSzg9jisHd9+lqmO1HsdqUbx0OSe
qXwsIn2MTiWq4tF9VWdx808gMY45Xf4BKzuA9J71T+0JiNYSDtIWfVDV/K5noTd+fHCSpLWuzQZk
DTYlgfH3n8vxD3yHm46yyPI9nXSx1CihOfhdttXHctDyZqeVpTNdCVz1woPMahtfA7+v3ikVjjhv
uP9mJgk9UtRc6XIvbgh9wKQ3Lk3nWcPJzp5VYTlaEcktncdRcxBeN3EKexJZWG7JhK4dNWAKdGS1
kNVBSHqxkWcHljJCjuHZ6ugF7LsWgM5J8SfnoUiL2rpCl9XPnnDoxNfHdnrlmezZfDTUvvaOiudU
1cFoun5455vUBPZTMbbG/TjgF+heXhDrP5QuK4VPGruwl87PfgM5bnycde/ZGTCxOlGhi+K9Krrx
ITO5vjtlRHha66iJY748TO2Np872CgFSn6jTF53wTn7JdeXvTCeWJ1aDfdIS9Q0IAl4XMxSP61fY
y2p/hflv7xWq/QxsE5tNfE8R8BjzH4bXt9Pfp01AUCkDkcVwBi9ra3GiKL6apt6z0RVheRDmhC53
UfbandJlfhntyroPzD1SlU64AZiel8XidJp3Jw0xbkQewotlM/nKMKPgnGdZdol1aBsvuYX/w4vf
zPCZ+FBXIv+dkH58BauWPA2JokUbt+RKMkBxSDDWIFFoVy2O4wTBb0zYPecZBxl00DNlBO1Y5Oan
1puwntSRwfs6en28xRZeSXvIiunHwchh0yyTVd3PWmx0Ne+ZrjuCQghEldk+AmKZXvlTHJ5SyuPZ
xreunMf6H3g6V4FN52GRak1mHNZd4XnPsTdU4W3RoWMdxbnu7FGUiI84B7cVGs74lO+MKei+XN57
a4fxH6z6H+0dbdmbQyo00wKtgwaWKvp4wMU2QURSt0sjuu7Mptoimf9B9SxWFwgORhkkAAfiUgOv
71g9Je6YlIprrd6ppS1vJi/Otc9+NKhPXZmPH6NmnPbZGJY41wx6dG0rWaFgSiJwaEXvXD0qtqdu
FLPX0h4ynhl0yhvt9aVsyqxRugJlX4T/ws9+NXX3MWODfHmoW9Ghq7v0fT6hqXMwsgQjZ6TlnYck
6BLjFCbzcF2emJWlyEWswlmgAk11ZnFveDAZrH5EYDTxaBnwKBSR+WtKQvxoqEpBUpMmzdTLMVeW
Iq9wlC6lQwvqFRMxpalqN6HvPLelNG7zTFdRnEJp0j44VhljBdOnXn2i+OF7u7YPE+/z5fgr6R6f
Sx2Vyjd48aUcrpYoaYG2snxGyDT9MpaQj/fom+JJcjnO2tjStRCQFKA5oRxxft+AZNZLQxbOcxKm
eJNko6a+k0GneafaCepbp8+77vFyyJUTzeBMoXpDXGrf8z580Wwb/i9n57UjNw6t6ycSoBxupQpd
nexuhy77RrA9M8oSFaj09OeTN87eLrXQhTYwAwP2BYsiubi41h+03qtiV/Fe8Ctp71Jo1/GxS/TM
h/JZ2QEGJciMVBEqbbu3B96c6+/eCQKJRJdlzf8Y2JK93XjD4L208UJBEGGN9YgemsdFtfdLr0XN
+7XLmCmld8IZ0Dd7rTHSQ2Kf2qQMX/I4hV6U6NE3rKppTlO0VXdCLrbRb89xI4hxU/EEX/peXBqr
9WxkhTFW2HkvGcH0AGk2v8v05HPWjNdYqVs7lEySyMWRRDdwtYxo4NcdGZz7MsGL20mHlzhmY9Os
/8WqYQWNj9Yiw/oqSva4j2PlorgvZt12R7Uz6xhOvGE/G0qCR2VZKe+X7iTqAfgHdr40ZddXrj1q
MsGhj31SmbWHoSY9RABhwsYltjeT7v21DOQOPD4j9cWlEnW5Lcc4TtIw8Sj+YByDYVE149aBmKdP
QQfbx7f3x9aqcaPb4OvIMkkoLgdLNVF4up54Ly6bcW/RpFkMPvL5Gsdt66z9OY5+OQ4iTCMqNLP3
UqbO8Jx7tZMdKgOTR5/KsBcGrt4V/7w9tY2tv3Rb3N+UPhgiq6lpk9uXE3YmL4qu/zDDzHuZjfml
yWr76e2BtoqXjLQglGFKkmqv0sKiHKcmMXhNwL7JjkXXqA/zkESObylNeSwV/F5zy8PMulIS98Ua
8K7TW5H/+/bP2PjEAPrIPhdVF7LUdUWAp5zM4pF9g0j03kht7cswdHHAeMWjJsrhyrQ3vi+PZAql
VGogo6y5bFUs0B4JPeWliFIS8NmNnrIw1p7qQvfk+7fpkncCwVZNF1r9KhP0shrNXN0MX5S5tDs/
9MKpPqjJUjF990dE9cPVKLSRcFKHuNyneuJ01pCiaG26LQ5XuibxTWoKS2lvLMpT7Re0V2f9yrNi
I7kgZCzH3VhAYOsviaFmGDXdHNEQso3yU1xG7l7Tx945WUM7Gztt6vX4QcRRkt8UY31t42zld4wP
fxpWGA+r9f6dtdpu6jFE1r9xtP6gs5E8f8A3BWtb/HSeNCvST5QlQIKrpcRra1xoqUOT90es14vw
ymJvbGREekizOLoAutZqcXgJZHrpAGTG2hFXXm109jRVURa3M/zpUmvWPr+96L8VE1aZ92/7Ck4v
JAOURS9XHYsZAccXd4XKVWrnRF3EOhc8guqbadBip6Qsjz7KR8eNjHAXC5Ga5z7v+/nWnctCPagj
xaGbqOpiD6fVWUseJYpJnT/QDWsO0LiGBO05MwrbAM5jOLyM3KAPUNYV7YPbJh1ecZWpZtgj5QPW
T6Ewnb0A0gH/NQ275ufbs93abZSyULZAzhju6youRhl1u8FERb6yyWAz6Pm1N34otKn8PPal81Ro
TnEac9u576PC2L89+FbQ4Hmz6HuSyb7CWdY4k/SJl2KS4mnt1zBB2kp3yrL1MwAuV8Zawu56VYnJ
C9uYChePl8tVTSRY0dqawpeyMXgi6moUNkHY61L4UTE8OOi6VjxhXK3d99GgDr4kTUyvbOaN7JYO
L1GL6AV9xFlFZUNvZTN1y6POjDGzm7XciD6FZaw+E8jzYScxfn+YOmss/nv/l+ZOXxowfADKiZez
RxsfB0ynC19CTVR7u8Wk2icyD3sVcfXj22Nt3YBQWMEiUbhfyA6rG7CuLSy8cKYkh49nw09EEd6r
CgZFAZ7p40etSrrs4LodAFqUkCkJJTCfnUPTN6O41kpc7oL1si/KdrScEL97BYoq08nS4l7n3W67
yb0cTfOjLjz76E5a4YOqKz8hEAecTrXTD3FhGV/t3KoPbaPMHL2ObDzBL8O7cq9sbQMWA8liCryL
lO/lakj0SxrZu+GL0AvXPdiYiqk3VTbg792jHan5qqNUwUR/9C/2H0w0a2HagPtdgzcix6s1gXjK
S5K7WOQ67Sg/qLELyiCifB/MCmirPVzW1r1y+raiuLtActENhrixxqrEMRKO3WR4L0ZmzTt3tnCR
lvmCbNZOxmQMV5Z9czjXWGrn8HuY7OUHVucKJ/EuZrt7TfHFHimA+iJV9GB09Lm95eZL+ivMlK34
QgAlc6aJC3BrdbSrah6El0rWtNdxoExC7E5UJYuzR0ErDtfa2iwwXM1k/qUxkUky48799PbB2wqn
zFa1gBjierUGAFaGNrXNaHsviVXONz1JUrcvpPOPTOO+uvLw2ro3luuCBIH6AHqPl184yaik2yPT
tcphvsEqF+9LLsHxn0IFxoJkTqQ82XMXstgClOdfhBhIz/hLLTr8kK9XL4hJqeK+ldwcQ0N1J87L
9tmObDPdm5OLz6WdDZydbgrPk+EeohijuYNVge08vfuLA2oD84EK6iKfvDrIrQZAoSka5QVVfusr
GqFOfbSG7kevQMu+8sU3VpdXJ0rYgAIhCL/SBc7mWHZdBKOraJJT5haD7jt5bh+w+hn+Asy+dBkW
BilSxCTBl8sre3WULhZh5x57+6cFguZPYZE/9LjP7nSlutZH3zg9vxupoC0WUvLacQTNsBTPY6js
0sgMzMSREFUOQ9M1+b0dTbOEmjDZP9Vihq6rzXF8N6oyln/xhZdizFKzcOhdrEpA7hApWYunH2Dk
pbUO+K36PAD4PJutalyJUL/7WauLCQOv/xtstXW63jLA7aEdEJu59ysBk6we0aOUx2ZC3ppUW2ID
SSoxWPcWb/BPXdWb4JNHDFRxM8T7kuozMj8/XKWa9QAb7OmaQubWhqN/s1xTgDaA/F/uASMzgfXH
/MJJNcf5NkMu2TwWRpcUAUXwq9oXGzGb/o3HqYZQs1R0LoerktoCaOcxHMp1+iHXoU8fxsLBGTwH
6BPfY0VxJfndXgTYb0uiT7Fx3VMI4ziKQKFE51L3QFb5OLLazyKbJt3Pu2Sobnq1V7wTarztfVl4
dup3npM5sS9xOzqp5C6UteoMMJICwPsfV5qDdgXnvLUK1GKWi5OiHYXCy8+CXZMsJjBycMpsmQYZ
WO6gKkJxozQSk/L3xzMMG4E1LM1tZDYvB4tiwylaGEdnzQ3h4sNM77rDnPdFd5zruPzv7dGWO2J9
BJYGAlVQmkgQqS9Hq3trcuIxSs9FXcb5zmrBKz4X7jRfvS6W6+DVSGxioCQW8rbrhzyodOQhigK9
g1pxkiCj1P2jtAc8WvV5EXUG8dSh3gVolmJzOp5CIxV78KxVMFhWfVNhAnx4e+5bu90CdM3NSbWI
5/bl3PNOSBxO1PTsfk+Tpr+Fb1Y/amGchL6Zmu21eL6Vk3NXAmL7n/HWYjut2UaGXdrJ2TRTrT9N
6SSLg0SFtglUO76rqbKEHwcjiwLb7jTnhhcQbu9FXFfXSJlbG9oGe0rxG6Qb63858+UuIYPK07Ne
FvXkqxjN7uayN/6BjXpNfWbrK3Np4oAAPppccLWf527wZkyIIO+WVqr67egU+HBKYH2+2teOGZCa
qVdyk43MiAIqgd2gaLSElsv5jVqHjClqAOeCt2354IVj1h01mJMPEluk7JDUQzQdpSgwFYeHUl4l
om3dpRxgqo90hbGkXGWiokgAcprkRkqL24Q/Fr3YQ2g0zaAzFOyY1ZifvR8pOn6xIOH5jlKafwHB
RWCV2VMHpQi61kxREL4PVU732aiU/usgpue+zD3uKQjc57dP0tZ+ogRDvokNG6FrtZ+QZk9AEkKC
jetxTm/tVjX3iZkZh6KspHrz9mBb1THAMbxjFko4BeXVxx1GIaFfURL0GsXeiabQfjQwqIyjVlTc
GqWhzrdxl8cKvWkn8X5Kshd3h+Nwx9+0TOJKHrG1w9nfiFiRqlFYWF0PiSFLp0IgGA8jxbmNZrIk
WWN6sBdoOrY7+jDFx7c/wbJ/17GUcg2nicyXoVdfwBpR3EsN7swi7Ppop4d6b956aEFXe6FYqM0q
bp/vTCVKoiv52fbINAf/Z+S11KkaZmqjgXQ+z64rjT2dXat/xizcA8I+Ks5D4RUAtTwSomta15sj
L0qWwB7xkVirhJlmJhQul+g8QWR6AnEY3iIxWZk/ev7J78H9uLdIyNX/vv9T/8Z4LgkKXqSrxdVA
LlKI7GLQuVp36JER9xPC+E2ce/HXXgxjF5hKml3jIW/NFolJCuyMSlq+3Nt/tELrzLXkGFFyrbrZ
+BS2pvupzef6tlaH3DhkRZZjTI/+9bUXzhbmgWDBLb+EbGBOy1H/Y+CKgbl9EywtVW2Y7lwMeU6a
CkE5iNTOeZ4FhvO5mzTOHRBbK2gdZ6fUbAYEd+U8HTxV6F86oNV/IXKxdHJohbPvAaEsH+yP32XM
glSvYeMh7wmTrpzs4bs+5d0/LmT7b2+v+daBpjyInQc4zoXmejmWPTYAvm0zOkf5oJlB1Tsjdp0N
7CGn1+QuT8W1yujmcqOpvFQN4J3bq+Wm6AVvSc2RwMui6nmcXRpwiRj/w+WpN/2ZqsJORRcv+It5
mlRkFy1hwvdqb4+U47q0i+NzOifzmX6OVD8OXm3MzyGwpmZnttrVjvvWVUF2u8jMLNXJNUXbnMzG
iKwewbTMa781KZKlVOhdEThG4corufTmZ7VI3GF204hbD1bpRZk0UAeh0Mat7hfCmZ94NehRUI1G
k6O2l82UhZJKf7+DEFc/zT8qQZQKKH1ebiFjTtEBn7l841wNf/RZ7N67Q9YbBxpH32ts75ora7n1
XSn2ciMuOFWW83LAUMn1sEoNdDZgOOmBHrqtepu1luj2PS/q5AoEaSPDoqGJrQePRLoH6w5V7RqC
MgQbNuaZ3t63xlBhzuJEkxsUxdxOj1Jmenvj5GGi+YmSTX8hHIRuJUKpIBzBZr0y9JvnuZqRTjnL
WNN3QheL8q/l/jOBcvz07mPC24gttKC6YcMs3+KP0KNNsLszE/mZERmfcTfPpiZuFWpB/U5zR+Cf
g4e24PsvWioL2JkvxGz7FejAlnVNRc1MeC712s7zmtjb4Y3m/IcOjnXXRHl+DDVwrle20RJoVpnF
ogSLpvKigUHt9nKuTqTJXrEAcwCsRZRSqEkvngqJ/8mVN/XG0Vzsw4Bw2LyHIIpeDoTBiW5HKAW+
8AYO9SDPndjjUeg64c6NcB54aivDbgP69aD737+enMuF2kTJQXNXwdaM9bpQpxyIBQ7u9za8hkOf
iu4O8p++6zRluhKFtr4p8JGFdbM4SawZ2vC06jydO4AGfagNJ83KAMk6Ih+u4FS2SikIJACwoMVk
8KxdpeGW2ZWKl0v3BTzicEorJQ5gxgynyZmUALPb7LOOYWhyjJpq3+SD8g+lHhzwIruz2xv4bs3n
ana6+lBJ45oO31a8gOeIBdii3vCq+VAXs5SjbN0X0EKeelvnPI5udKcb5Oc0623FrxVTPgOkMOqj
SXcqOr1/zckaqMZBtOLP1Zo7fW8lzgxa1qkL91jG7bSbgOwdptG2gnoO/4IYjBMA4Z9HARyoNZ6d
N0lsFC3jtbDLf6rC0FGRGuwhG3aJwBTbx0iyGO7GWZ+Tp7enurXdwCxwrS83D7DBy5MVTlCXVK1Q
XkIHRFZgKLXs90XntL/+YhzuOIhrCwpkDccNDacqnBjstTEn400mGtyaTQp01xAgGzcbdhNY1yNP
jfj6ukBYxdqMxgZwxK7Fdwwbn+IO1G57gBCYfHl7SttDUYgkzeR9ue5ZlUWnVEBLmBISoDd9of7M
wmb4Ilru0r8YCVwDMCjSWcowl4uky8JO9ToJX4ok7nZZWfV+I3r1nj0cXrmqtyZFxY1KxLJUr4QM
cITssYPg6GmJPftT0RbTzklEiRyF8IYrd+VWWCcLAa3Ky3QRqb+cV5mP2LbpkfJixxF+s4k6zFQ3
RD+XQWbm1cmj7TjfesZcXVm6JbatLy78iKi2qKTPGDdeDmzk1GMtAMFnnibND86H+JQ76k8hde9e
S+PwSDcQA6sxEfV9l3XN4e313Ji3q5KPIPpBJeBVv10J4cN2Uc/zpPDKT/gSjVMw9Z64060+/27X
XvIJC5pOu3Jdb7xUeKxxsSxdbK7S1ayzmswjcjNc4h23/Lbc00AvWyv0bSUzn8ka0ivBZXNAtuwS
wnkRr/dtF0K0EBa29HE0V1/rOQ4/jm30SStkpnGR5NGVCb4OZuCgKFIuSHdGXJM769wCYtnDY5nc
Mn0ONZP7iiTM+PHO5YM6wsqBB6E+uyhyrXZPqhalYsXi3NpN/skrNbfz+9ERKPJORnenVoab+G1h
vVsrYzXuKgtCpQNj+wgDL/jdXAqhYz25w1AdC6Uc9qmTqBKn+PC9d+EyKPUbDY1D4Kzrp3Q+sjFj
0xDnntXc8fQzd1kjSGPtWH/2hKzeG+sYj+flIuMGxesVQFiDA0mlFHkKGw57D09CGKrfdbZQPiQA
jq554b46istwS12Q0tii+btKYbOE55wzZPXZoq2wy/Dt22GjWt5kjdUcK2HagYmZxJVz8XpQjj+v
d+IzmE+QQpcbCBFTUZjWWJ2X8gn2Z95dFiZt7NsD1W5kj6k8xlfN019FdoNBeUXbPPuIttZq1+L2
1sSF7lRnzRtUZxdToXrOp1SddnV39RW0ORigXZYSpgfN9ssZZsKaUPvIxbkm3/mK+5B4cgQd/rlT
1PG9GfMysT/GWmVrfeI2gz6V4pxPtjXuuywycx+wYXat2fYqnC0DLQAGErWlz7o0rf542umzSGlL
DSinCOE+DZksD/iIZ0HoRPptOrrySoq+tU1goaPhaC8Kg+sEY+Q2aIAs4gDE4+jUsTlOhlNOgy9y
XnVO1SpPddLt3w5ur3JvJvnnoKttgl5kSVEHf86iqeZ7doYiAyfBbXLvTk35VdZ59DP2kKvqCyu8
Eli3dg2SQ2AbARmip7r6wAZ6bSN6DTjZGWULnit3+93YK469o7U9vrw90VeXxTJR0m3U/xaljLWm
WOjmuLmkePDiSFo/ZaMyObu6KstrRfDND7rY14FkhIW1Puy6YjgKfqr4w0y0J73C6/zIm/9t1PAn
NibqFMjKimmriTK/ErpfZTm/Z/j/R6afdrlf67nXo1A2+J6yX7+KxaDCngG86jISN7nsvc+zIUbh
l26ZhwtYWvn89ifeOjCawwcGKYr871qW05SDJ0Ri4Dg5WHe6LsxHvXHbvZ7LggtTL7+/PdzGeQFn
A9mDmEoDcV1mEh5Bm7OP0lFldlQjxmL2pUtRkuCRfXbUxr0f0vCamvrGJOHV8QL47a33SkYyQ82k
9KRbnoHrO3eJWoVHyHXlLaRHPQZsbc/vNnwEvsRFDLoa1AUCx6uAV4uhaZfM8VyKLtuPcaPXN03X
5t27r+LLcZbj+ke8w+Kbbide1OdJNmEfLDzzYy973fGzjuLH24u3sVl5bLNuLAbI4nWuKIuEhCCp
MHIzRK3B6fbkSZNN+2tBUuNUn0JN9ltyPt1vsqZ1n1NkZb3j2z9icy2RASb1IL4Du7yccSNrLaH4
y1qW4URpKZuPURe6NyQk6IJ24ObfHm8j4IFDczUQeYz5KtmRmgLbuTfKs8j0eq90RDm/pe16M89e
WV7JjjcnB6YYRUMVAts6k9OtugutEJ/QeUpkMMXV/ExPXT01baw9ZlMeXTmOm5PjhbXg0Tgha4iY
5kRjNsxMrsr65n6UptL6AqeDEtOx0TMOb3/KrcOP9iTlQRo/NJWX2f+xWW2hO03eJtWZ0zH6aVog
/Bk66pPmSvmRS33eh0br/Pf2oFtTRPUPNAxaHhRvVtljZKtlZscTJ8TU3AdPaNC8htT6XjrFNcWQ
rdWDUwF3nh4TLjKr+WmVkdbDFGNx1qXleF8YaaLcVqPUpgdy5DH8rkqF3uKVPbP5VWGtgu+iGMn/
l1/VqhrK1bB3zqlQ1c8gyTDu7dQx+6nVuvu5DrOHSo0d5cqoG1cmpkomcfx3bWVd7nU6E8ik0RZn
rAWSL1461X4ndeHu3CHR8iAsLS/248nVq5tYKbL4SkK5OWnYYMgELMJOa6wqvZ4q1BREu/K8yn3c
OHBfxNHN9ZWu0fYynrErzntDXCm9bK0wJhV8ZAIBsWcV1hEu6GIRI0jIDi5ANLlzwB0pbtIaeYgI
vMxfTHMhVgDnItzxjr1cWxhtRhkLfPpg8+TflEyrdw385I+z2vUnqwNRGmQ4sl+BXW+tLXt4UX+g
T0FX5nJUV1FDA6QqUmF6mAThhC4QaVD0oqnteBgHqeylYXa/MPDJPr19WLeWlTQagwXd5g91tZfL
GQdxeuP5ue4756EttS6IUryBfCHEtNObQuw8S1zTRtu414guCxqAUWnarq+UXkXAI4mYL8neDZZF
w/OAscyunGBU7pJW2IOflZJrLfZC6zlueufn2/Ne9s1FsWtRlwUUAFSTDU3H7/KLz1mvqWHNLyj1
2U1vkx4vXvon7rs1w3+Ps7xT6FrgaLxKN/U0NpvaQWqojhy3CWQ+SXlq5iar9klTldnN29PaiL1s
I7xAFrNSFPxX25cajE453k7PyF6wkyr4W/q9HZrhDNesyhH0e39UuhhwFeznYbZ5L6PeLYm0u9Zz
lNGXite+iIZHYNO31U05JuXPrB7mj2/PdSM0MDRAGtqoCx1oNVf8yvUsc9BVMqLOxU1TSjc7lLMu
v9be4P2TpYV1ZdNsHBZGXEDVKOkBmV+NiEr52JmtmZ2buok/qEbsANIaq/xHQmXiv1LpsSur7D6+
8o23Tsufw66+sezrUtFwIzl7UfOjEpVzV5pdlvl21dc/RNjcAST6YHWtvC3VpKr3f/GZKUcDq0DI
jETp8qS05QQ4qmOF515EZ7CHd3URTT861ZyOZucM78+veS4A2+GJxn/rHYxkd6akQ5bjpNP9bJtq
IkWJtDN+j3hRvz2zjagLrI+CPnr+SHOtsQ2alGHpLeYBGDPchrUobo0mHKXfKpE84vDb4Y0ah+6t
iN6Ph17Cwh9Dr5bUq12sCltUrjXcQTEKqj1n7ymm9YIl9Hjli27tWu5JkOHAOIh4qysUPDq9/8xM
z1Uh+zZIZ73rb/U679tDozjeLlP0OvT7WrPmm7c/8FY0otC1GHqDsMNR73LrlDLyulwB9Q26dbob
LehoLsSAX6Zs5ZU8YXMockBegb8hX6uhQlTBpRYr6RkIcnNy67k99RXMzxw18ee/mBVtVKYELYsb
7HJWSjVZGU6yKAjaRXp05zrxx0yaj4nDRfIXQ9n4m4Kfo4i/Ji84MxtXW7wRmrnue7/PJvNgx6bs
D3HuVOOVOLN1HhB9+d/RVhsFU4kR+UekEXUsW1tfCqBdD1o4mEGS4xFQO2MR+kgIO0dhteWVFOg1
tpsjATgQIRHUDdgvq886A75Uo57RsfTTIAXFQ46Kp64P6ClAE3PAWI/6PWU461ORtLYazKD8b/NM
ya/5Cm7tJYTJCHkws3jDrHIDvZaTltZpcS6Gdjj02ODc0Zhv9raVKdd8PjbHAsjMG21xnls/luys
g22lYUbf1Fg+JIVMtUAkLaDquqP1/PZ22vrG4HDMRYsSvU8aGJdbN7daoUxllZ7pm3YTOF8tG/aT
Ost9nzfSPBq2JocAR0p7utU6rXr07BjLBlBf9dPbP2UjKPE+JPZigIFrwhogGHl4p7c54nJJlTv3
ZTIYXuAog2+Fv8IiW9a80K/t742Egea3y13mco9RP76cPZ0we54EAK8azOlPC2iednCaInG+DWlT
IwyQuGW2f3uem2PyaOKVykHlFr8cs9MrVFdnrCNdWaa34TxWkubJMN5AM1Ufo15V3i3FDcJneZpa
DLeo5KwiIZIOajzaIYK/k4I1sq64p1ZJ849QV93ATqPh2oAbqTSYGRaSFAHpjDVVwBi6SnV6Bky1
1A5kp4/VPtMGTb3yKbe2DMrUPIB5dHOhrTZvq0X2GGkunxITpSc9bUV9KipziO4GWpzRsRYutcUQ
jYnxvSNzYmhNLfg1ykSgGi4XMUlAS+gaFJ9y8HhYY15ox8g3GSIHyJtF6JGAo20Cyyudf97ePq/m
vOwbrjWeaIg7IuhwOTLiQypSw548Rxrt8cDRUrQ7cBmJoXQn9mgEWjl3h6nXroWKV3GJgZeqEaAU
IIpUVy4HTkvXTaqxGBDE75qHqupvI4kOsT9VxfDektiSVC6KvDQ5NJqNqw07JlMTosTlnDOznV4K
aY7PSRTGgddPzpWM7/WsGIqWMBEHgAOn5HJWdTNYY6+lzlnS+hz2lQIeAN9Ya7wrSjPbvb12r47+
Mi2qYGTN4G7ATV0OJlIcw+fUzL+5sNT3OHvO/5mDPb3ErVp9WfbZtXz29WZhcjpFNar9UB3XEu6z
MPK26bLy2xBbxd5s2ib2Z+gEd7kn5u+IkI0npDa9v5gm73hgaYuH8yt8QRh2djlCUP9We429K0tV
UX24JyAfPbu4EW3aaX81Iqa+C0IGodPVm1pwElOa4fm3QsyDP8LxfSgcGT3EU1oeROUOV8Z7lRex
kOTN7qK4sUjorjboZNhiUEa3+DbCB9pPMlH2nWqNX+i2yEMTRxhuFtmY8nDwwndaGHFh8IqHYQse
mbj+6slZlGmsu0zsk9Aafy7noLtmXrQmA5HikHPRY1gclJeMZzk0fxSJkRNRpN0a2g9trKdD1Yju
G6U+qAGzCkHZiL+JsVUOGSyBL9Qd2vtUtk/AobrPbx+X35JAf5Rk+B3A/X7rES4AR+Lt5e8oqw6k
iDrX3y09txXhG0o+9neRAWH8TkoPoSm/glOQ7NHCUOFJZGlktL4TtunwYc7N2byJpFvJX12HJseu
6Dz3qxPazU8nA9gFv2WEg3BSkgogA9hWr39sBhsnWsWyXqTSqa2vmUX/aAhbJr+uTG2JK5dTw0wN
ZAxkuiXUreNOZ3eDSEIt+T4OwJ0fQTp039MpsfDB8kKw9ZOjRvsMlWjrJjFq09jX9qjmxr5Myny+
m1ShaR+dRIlzf46dId5NZRpNMD2TWRwxDs3CRw1IdXVKI4oeJ2NEY+ckCr3QnrKMf3Ts3rCuCDyt
oht3PcAJDvzC/V4UK5eixR+7ZgbQFzpOPf0Aalw969JLpO9pWCt0uhcd7PKaSyTk1fVHdMmQeW9R
8uEQqmuEkUiGUslh4n238kRYR6WdeIj5AONr+3YuRifa1z1S14EDLEZ7aCTEMQ+No2lvhZVW+ku1
pjg0aeR+V+NY0XahNxWpD/yrd4M6wVzvkCpxUz4XbaZm/lDN0QdLwv24t9zOcIDbeEN5jN1aK19a
MwyjuwZVo7n+MI+dqLuHrpiKo2nQY3meU0Qlb7JKFhYt7FQRhd+Yzdgf6cY0t2paFq3f5KOWfJy1
aHgo7UZ3ITDK9KfdxgnMaLOZP5slGjy7Vuk5k7mT14d0msb+piuULDxWaa+3wZhHFfZxeZ2mBym8
Ud6O7txQgRuMKbQfK6ysf2WUxXrf0cOm3juGUiY/JnNCUL7NcicN8iKzIn9Ei9NMD3Y+hMkneCD5
N2/ik92VNMqdoLaKPH0QNXrdkmKBSWve76zaUu6MOnS+O6RH8d6ovfxD3cyyQ2IhTO2jhYRatG+9
KTdPo5toYtfp4Cb3c98MYu+ysTu/y0fvGXlVXfjqYLXeEaReFvqTBVU9GKPWaHaZMKbuAKdHJqdG
oU6DssGsPLdcZuFNhfJA4QO/GuPPXj0Id19qduzuWgm69b5UVZEjuW0XXr9H2UPFqREZVeeuNyvN
oXmAulxQ12EKPWga3a8GZVL7zpl0r/7M68mUj1ZllSYYgDm71SU6Ap9EzJm9b8pmfFStRko/t+LE
Q6t2bqJT3eujxwXY1NbeNCqtOCrSc9IHNdMz+1FgdA26F2n9+aZN3NTzOzcGxV7MJQR9c1TuEklD
LujVdCi/RyijyWDkmv/p2q0zBbVdiY+Ez+WrpWY07k3U06c7A22J/NGphvmfaO5itLK7yhGZnyKj
gvgDhqOho/uiTwY34M6yp2OEeUzxOA+qouW+kRFcxU4pkBB4MElMws9Y3WjyVNeRpz2YaqOUp7Co
mrEKDFmXxeeoKJToMKJ9GP/Qehv/21Z18q7atV0e6vsh1AVaVE6RqOnXUIllrPuD1jqVHhRDUlif
VKCH9l1RAbE6OXUVVTSNeD0EHD3ZfVZdRS+jgz4bhoiCIVGc3h8K2wxvh8EecStpkihrYHf3uZt2
PnYiyDw2oZ7FO92eQirrGCudxRRH6pc4atTnmeZg5DfEhfSUEJq1A5L/+r8hnmH4rqIUsIMtPvV7
vW9U4/McK9PwQzOEARylV2X6ZRC99WgqRlzfW5K7ySdCIZzsupHa3Nbh4I1BZOlds+s9G3DOoFeF
+pzWRfqvBOpqPaoq76KJyp7tj0pazEGVptZxRuZZ89XGsX/ac2m81MhhaGzvWGt29jRjWxwKY8gh
gTpt61eoHEWBXkczOuBOW7UobrlIS5iFGAEczYmGbO4sf7laPBVBmynFxxbgouvHduWONyXNlsnv
2ygcfcspq+K2xpKqPahxF59mIze0XdN1k+J7Uzd1KOEpqVT3JFVVsUOh1v3QYwdc+62JO+/ODK0q
PhpmqpvZHjsdBV15GKPZqYe51IJFwMTR+oYwSfEr7E3OdS7zNt4hStubH+DjdfI2b9CjvUeRPu2L
Q6rOpn2bNGH8YuXp1O7y2bBixPp1swycOrI+Q0NPh50yT07v+ug+9lXk1y7v6EBHN/tDZGZhd849
kEsBbSI9xSFQXWZXiV7Z0dvXxYEsAJEuIQlRT1Wv9zfqUOo82hq4JEExxsV81w55KD/Av0YwIYeh
e25oHv3H9WZGX6Jymg6jhrrVrw7jZT2w2hmoF0r/eXu0xFx+VL3Ms4LKblJrb4ymFIeJllMfCLs2
x4NCcxMEd4YTpj9lIB9vcrok8a4MTeelBOMx3Q3dwjZ2c8uUJ9l5iw1qlVT+MHdded9kYL72wk5G
+1RqA/sZlrZu+/QRq+bZTMpEHMEy9fY+VEsw6a1wFO2+79Eb0nYtklXaz6lApupRhWYKld4a01y/
j5ZCKmiAiO8JC3yUQchrRrzIdBBVcvx/pJ3XbtxIG6aviABzOGVnSVayZUs6ISRZYjHnePX7ULML
uNlCE9ofAw8GmBlUV7HCF94AT12XrHWcizFZnY+GZu0MGn+THxJwFmpeVKPmYvc0z73GGfCzDX2j
aveZX8e/ClSmmxtP8zjjNs+I4vLamP02q2std5O0sb8pkzP9Cip8xC1US5BqmbP98DpQTFmYyoun
xUHgcuk/KrUTpVBMlsQoT0IlhiJ3pwIOW5OMWj8OlSAvhMKvc/WFWzF9rIbav7REUD7XmL+3u1yx
oiWDk1nGwuTwsEfQCWHmKY+flw0ipLIiAlvx6sS6MFzJyrtrpU2Uq1pCJs3PcRSwshwHhb5W8oXP
O8uxp74u1UWKFZ85oTEH2KVGR2eolMLXus77YhUNZvCUUJJam30cL+UM09IdBdY2QOHPnhxAIdjW
s5JeVfq2QX8qfPFFLd2HcKLqH7wdWbZW4DPYa8OnkLtLjdZwbpIE+vemkOui3ZT+SFAWaSHMAjhl
xcEDlP9LBw3cUuatnfbD64Sd6Wuo+k3wu5OELG/hmSTyIXDK6m+RmmbMvWkn2eUIyLHdE+ul2gLW
9WTjQNZHYoTUjMNIsjurO7Vhb1ZIShkvI9FyOb3min8bqaK87KS2ZNMWTVZuzp/Ok8/HmBN9fWJO
TsJzsyysbFJ7UCn4vkyvVuPCj+iCi0aidOJmjt8sqeAa89SIxaE0MtX9YcGydWZz9DvkRkcRyC99
iBPaNs+VtLntpaobLw0SmW5jlMoIq4evZ6xTNbafQWe06ormDGypAemPPnZDGJ3xT1EgwmfuYJKO
5bWap42yjwffdO7HghA9cMPJXTl1c00T+Xsw5J5BeN7CTujdDKGP4CHnJfM3HjocybVjx0myUoEu
Rhu1UZUnNCY7xTX1ogA7mdNFI8nJw+oiS8QofullbpS3fqpmTQrbvG+yNShv2V9JZilJ9gq5Ti88
JDqgUjcLPBXDY0ib0sZSIyNsV7XZKtYWNeBxxHpLryy0c7gsKJBvktZo+2zdZHVKE80L87a610ee
sD+O5yfpqyVKo/pm7Yq7aiIKkt7J0GKoXc2uLFSIw6Aru+GJfoG/CcYUxyIR2NfWqL1i8Sgt9Lnm
T4IJ+40EGS4XhVSVltbxDVmXolc6UctPUkausDWHyN8OUqTeyrER+zvZHtu1asda6EYC0Q63MrNI
X9j488PGb0CZlyuaEgjttrmqaefLkh87qfrkm762wnA9+pV2mXCp4OuEHFDZFoqRJ4WXzxE52MA1
gDZRGTiedZQrjVGElfpk6UQVQQ15PxZlsO0yz3Olzhx3qHMoqzSof0uBFF4qje6v7CJeEtT/Yuas
PIcewQoKTeqsnpYYIuGAx9qTVwfBQYZ5tdHbcrgDeCVfNnXT7c9fMcrJmQdLT42HB2pSV+W1OJ54
OVhNZ3Sm/jSETvXXqmPz2iHvMS+h01iyGzSh7azrOhrjHfZfEiluKZWbRm3zce114NO2YC28hYLG
rHpKs4QfhaYsPAbqtfqcWOBjwdNAddOfgAGJlYrW0sbOikZ2xzbtnpMMLYLtWGqe/GdhNabl/fcN
mwamgwndhlfzVM60igbwbdyMT0LY3m8wJmWyRlwz3xei1pyNyMQwriMvFE+Rk5V/6J6GG4i3svLN
1+bzdzA+YCUq09QEj7+K7gRZaHS98dRUrX0blqq18hxh1gSBhUXQaWdRszs/9y/WHMcfKv9UdCZK
7ezypxspSyOqtU95EHyEnZ5dynqG+1QC7WpNua7+jROR+j3c0PShEQiBUayjJDyJaBzPs1UoSchJ
Yz61fSfvdVngy9GNY39PgVt3bSPyl8g4X1xviFhNi4rYA7CW2co6xNhxm6fGU1pWY7lJh3K8xO/F
Gl1kub1r8Fl1tNJCo+1W8IGylVxqw0J7fR4RTpNmqhSwaQyw3WZnvNGKWo4rJi2jBrCrAX9cEKNn
q54kay1HUA+TQEvXQ28sOR6d1O2mocGNgtACv4rXxHT9/FMpbDQKbNgX2k9B70XdjzBlR9yLWDdA
g0SG2mzQD4vKa6je2mowG1vbtGTw3SpEp/w6Q/JOHJKwk/at6TXjB+bzahO4Ml2HYFtVltK/9XpX
NyFOOUK5H6FX2KscMtcV1KAq//YjQQWSVhV6+nSPAKgfz6UoMwSqsphlzHnCQ6OpQ1f0egxawomi
awVE0UI4fbp3GBFwG30kmx7EXEjf9HVPqalRP7UdpKNRl+rHXqqHbS2S5MLBvmpfafKwy3nadjEP
6cKlMG3N48uJr8fFaBGkTedl9kbhSFjr5Mbmk9OKZqfaWb32hdOjRtuP2/OXwRfvIZcvRxINWoCS
NDyOF1dQTR28PjefzK5E0a1Bv+lQO0oj3Kww9Xrd2k1MFatRfmAonzr7muO2UelrAbsL8sz/9uXE
z+GZAsIu21M3/fjnIIqkt/GgmE/FoLZ3wvSKjciHeGuJXHFHmKU7K9a/KVfK5cSgLDg0LCTeEZ87
HrS3JdiXeW0+ESJaOzOTu9fQsgCFVPB3vtd4/b9joeFBAR/hvHnyRIlYq8owMp+UTA1/d6gpuimq
/4cqy9KFb3t6/UzzQlhjevHBj8/u3MIBliXx5Z9is8XeihfYbX21XA1RdggMX1r5I0qOquEHC/v3
64FR4QI4D69tPkehURPSW8N8krrKWfdBm+7xpsAFKnUQ026yTduVL56hJAv37VxJhMVFVIdBScCJ
KZE8Pf6QRtsEhi6K+FnvUSr5Bb7YUVzN9hVav40cu5lBt2c7JFqnb4tEL6w1eytSMMfJu+RSF0rN
hu9yqshVq4UbDceVJbPMLw4cPUUi/AlDC6F53vkLsjqLsqTXnkVeP3teHG2NNhQrLY7VdeRjQQgW
U1/p1Zi7hd/Hq6r3nV1I6W59/uSfXjJYVYHCxKgDwQNzHoDWgVw1QrT2E2JdAuBR299WRSu9DJ0h
LVWfTkMOEJCoRZBZ63T355A6AOZ5YpKBPUV0IC49RSsPnjBCQPey9HtU6gh9zXLpVE+n9vgWpU8E
3p3aD715goDjzRCOvhWPZhs8l6pG84Im/FODT0VFUqU36C82/d/zK/rVgOjPTTYJU9lp7u9EWaIT
vi6Hz21lDH8A8FYbp1TlHYSG4bGp5dfzw30Gx/MJEl9ATZnc3GhZH08Q7q2VN5blPxeBnZs/syRS
8xX1tEq+jIUcuFJOaRSBrb9VL7zLUsNa0R2sWtnlxLyb1qwikJRd0MRbo8OJ/jGH6rqwJF98eCTA
He5xYhDIl7MIaHD6QQu8yn7ySj1fZwaBV9jXMdWwqHvTk8Z2SxHywJxfmS+2NoKt8MvILaB8zenR
UhUXI/bajIrGC3ClSL0and54lKWwWpIrPb3r2FufspJEmwQn02/5J9CSYiOMBbppz7IVhKuiytpd
UlaxmxK+X5pCbu4HpclXfgSp5LuzZDSIFADP8BU7oR3kmBRUXSPiZyTFLM0FpZSuugpHEDdK9CXp
3S82G6OBpgOaCUUZPeTZPPHbaoauip6xzZTVVVoXPc6FOkK8t1KIseNGrzNjWPsxal+bOOps6wWq
dn+T04P1XEP15A8ZIUTrcsjbYtigQ2mHv6K6Yp9+c1nIpcBWW5ggUWg+qd8F2GLiVlKL12Dg0Vll
2I2uiZIHb4Mw9RJ+4uTrT5EKsp6ksGSwgDmOV2WMkhKbJ0e8JqoXXbVmFO/sJKFPzvK4bSZpD6UZ
XGlVWy48sSd3zVQmooBAfIo8FYyM44FF2lMpo7D3EvI+vFCiGy/bNu/v8rjoX6CGLNl/fD0eIC7i
cKpTJ8Wi1NIyvY/UF69K0r0aY9fV9mm8SRHMK1wfVeaF6tRXA5LBoB1Pc4ancjZBy4u7IPB6/QUg
hv0ytr15m8Z0x2R8D9daqy9aOZ/UR7iesG3iDH9mbdb8UyqyKBtDld7spGzMddYVNRmPKmiBe06Q
XmqliNvXWBksQzoICM/ZPYjouv6ZakPhbwNtbItynyj9UC18a+JxvubRTT9xgOFK8IhaymlcU8l+
WNaoMb+BChCIB6tOJYikwPIG1qrrU9vwrmxqNztfsuPxRi/pBtEWrEjupNAQznXuq8kaEZrUWveK
kXTXdd4gDZNaulzty9Tq0kMv+QgNxRCtEWAEFGXsxyrQg32JdWe77eQ2kR5rrwH+SKFSizd2U4s3
jVhBYNNTE513rRKk91GMDLxYwQBNh3Bj5lpZFG5K5/iB/q00PDqitp40g8T4h6IH+hOxeRi/jXrr
N5vQSWOxArAQv4q6tgI3Ty1s93IcQ3eOX6Cy37X9IG4LtaRUUeca/+vKkElGUN+jC9odMt80gnsr
DJt7tCq9fi+lXvJTB880uNKEY1oPoUUbUIr6/HJQa/XX6FS18jwkI5ZbWRQl4U1LC+DSRBMycEc6
ivFkCWImD5Xey/LB7iuwbu5YgZteV6YWXjlQXu0L3be1xrV8qcQ4JS4jHJSD3KkPdEpE8V4lVI5W
VaGUdGRGNbsP4SPrNOmDKL7CT0iT+XyO92BYDf4ulZINpmuYkY58UCekdZBBDdgh1SxdeUnSO6ug
s7Lyl1kMQu42jV7kUboxPTR5BV5AvrC3PZD2x1EKZf0tEm3YbYOEKu/WKSTtQw+8MUsgMtkOBXOz
AxLVLTzAJ9fiVM6aAN/Et/BW52U9xfHlIMnl4Y0rot6JuGu2gV772ymrdkvwd4jvYrktB120kAKc
jGxBEgNESx+VkgvPwPG9mJlIAyRDq/81OzkpEZiAV7QGQafc0V/KHkrQOdhPUP3MnF2NbTyNg/PP
z0npgMADURaUpsANTkS54x8wJH1gJEnqf9Ro9Pl3ml3bj1KnjARiSXkD5zwML8fCKzehaJIHXqdh
Ia4/CbnA2VI7oBVJ5kW3eRaQ0G5TUhKX6JXwXtkFeNr46zwdUs1Fv+RawlDOppnu5EugyfmFTTUR
bRgCbkLuKeie5V6xXdR9Xsrm64CE+7YYh+KQq3a+i1EfRSGxwAHj/Errs0uRNjaqE8g00P0Efzv3
cmxiH71hq3deUWyzRjBEbexK0xu9oJM+jyYn1DtIW14h9DxMSorHX1SWpHzklXVeqRQFrt5X7S8j
85N3QDfGN4XRkH9CoGCKJ4le1MkL6ngsddC9IVA771XGFWofVmN9UQWFjC4u8ixFuyil/BmA//uy
fA4ILAnyH4eFMOZ4QCSx4zhwMoemtSHurNZpbzwbEnIrd/VhwPjNd72cmkFS5vpBK/IXtc6l/fkP
eZISf/4IOF3EUexcsAHHP6JslZzGduy8JkWjlmvPHG03IMJ7EHU7XHSDrW+EGUZvXe9776oYu5vY
SOXENRLZ3p7/LfP747+fQqma/hA14zlJOk4buR/r1nnNHbsxD07bpqXbNpiSuk6His1aU4qR9mMW
3inN4N+dH/10S/P50VH5f6PPFgIhLt1okPt8Lbo0WJuVPfgrTSy79Z6eVcaxCaugoFODmJOtBk3t
O6euWPBYjX7qDpwcc6yNHU9jd2kGzrjQ5vlqPLAr8J+xBAKSO7uTstY2B8cZ7Ne+MzTUXHvszoeh
W+GQoz/XRRksvD9fHVnIG0TGHFrg8dM6/5OUtROSt0985zX2S+NW7Uv/KRV2fxj1MF4ik301Nzrp
lBomshHR4/FYUUlEWOJ8/IpRvdXvssaMLzMtsEdXiiUH297Y0B6+vU3ACihkN5RtEDOaLaeupJ0t
hZn3KnlK468qulf+Vo54yheu2C9Ow2RbwEejU0mjdpb05Xh/DDgUeK+VnGerLPUcUBG5tDEx7N2r
5RCviswrf4VhWe3OT/GLLzhlGdD3oRpQl559QbVGgFMvSudVwcbd2Y3yGOJapevjRu6B3y1EDfM3
k1OPHCUJPCKKKH7NWe1moNZSrPjSa6xLejUVZIfYrVRTvHm5FBNF1Inra473eH6SX2wdLnkEIKiM
sUtP6s64qVBhNlher/QRmsjaPalif5AwMtgYUbNk5fPVeHBVIMaQwjHmFLv8cyxoBpaxIg/S64SP
uJBg5azbDBbVRrKD8EpnFZba7V99xkkHizhoosios89I2yl0PCRMXn00N/01rFpvJalmmK5SEXoL
u/WL25OxyJQ4+p/9r+PpxUYnqly03muq541KI1kHXqb0o7xwu3y1W4g7yPfp3rNdZifeactCi0bL
e7USvzmMajdsojgKLuhbe1dWMcaHchi9hUfyq0ERN5+SP3h4YDaOJ9dnXuZEVeO/SWQKKz0uuw0+
0hh6CKXYN3mj/8jVIFw4haeDopdGMVOlgYqaxpxv0HmtHHiy6b81gYAemxhFS4cIUtrW7v3iKlVL
J3dhgevr8wfj9Esy7hQBUdeCBjQ35qFiXfa+sDgTUa2VbsGHICShZPRxfpzT7ckFikYTywnehj7t
8aLiimYmVdaIt76znCttSAY37CzzXlclZ/P9oSYWBXgPcgN+8PFQiR9EIcaDAUN1ydUgqeEvvCXB
NiNl8e1r5dOAEfYLb+4Eqzkeyi8qUUHrYFaOlv5IpEo69IPCUWjFlS2qbHt+Zl9sErQ5eBy4Qycx
m9mtonu5lTQB/J1Krox1YPX1oyNp8SFxwgDMnKaiQJstCbPP0ywWkQ4KOuG0LijzzecIvqVM9TQL
3mS563aaGnprDZdUNxgi7ZoKcw3PsFd/A/LoN04kmwtXzVcbh9BiKoVN7K25Fr8XFINVaFLwRnWu
PfBMhivdSuN7a2yDw/nlPb20yQqoZCONzllgtx5/TSOzW2M0i+St6mOt2MhJkEW3NpL56gMVqvrO
zyFdLwlPfTUotTAOGskkoc3smyZ5FAFhz7I3pYPkK+NjfEddSLsa+lTsEdnoF263L8ajTkDijIEn
qdw80EgdcyyBP2VvWmkZLlDmAG3RrqrX3dDpHyFl4oUX//QDTq8gDSk09ihqzuuZAIPC1G/6+E0e
1HFrZ7710AYaxkBKO6rf3iyQ7JAsphsBSpdq8fEXJIzIRNfl0Zvk0Sn4NUQl6b/neIl0yKAL/Dq/
X05mNuVxyoRdnYrfJ0uJyqSfd1pQv00yT8812keuQoDK4ytp7f/HWGRmICSmUgfFsOOZgR7LTXkM
mjdNzgxQAshabXgTIXhUUrDUgji5Z0jCqc1OuREzI088HqzV4SwXntq/OX1VXWleYK4QoDRu+jY8
tE64CdQ0Wjh7J+8QaDnAwODTVI6BM0dkZrntpbEfqm9yJBO+4IlXyBuVWuFC3nf6zSZSH2bjdOqp
0mnT8fgnMHOitmrJ09S3mh4F7Fo8Ri5E77X1KpadpShwWqejlJ/vNWHt4J+iv0wP+HgwpTLgvDRO
/Dc2Gg3wY2o8wAsNV2MfWwBAg3QFkc3Z+JGa/j2/NU+qDciEIrEwqVyjPyuDUDoeWutNLWnKtvyg
ZGq+BAidXZJZDfdFCNsoLv3ub4544K9QV/oL3Cbt32oydAtrPbcKm/DOloZWKYV04hr+HP+IIJV6
LxuN+l3TwHZvRjP0StcIGr+gLjY0yJsEMtpHiP3rD5KeCEBxg6bsk84oI2rGifpSR6DfD7GsZPJ2
YYXmO26iaPCcIVRLloyAxezHaQECInVsqO+IFWn3re5pLxJIq0cq3iUOZgp0tp7q0aYgE70swrS1
Vo4hKROnMZuCCb39XY5R/wcWRrOkyHACIZ1+HADSyWGNnQp8+HjllNKO61YZ1Xe5rJ0fAZ2nRwUf
yMJVK1u76eAIdq5TI6vkdpTrE5fuhBDrtsy7fa0LKLRCL4Sx8D3nT8f0o0iEiQTIaia29vGPslri
xDYylfdxiPt3o1CyDyOmqqrz1e4RK1vyPPti/3BAqVFPVphk3/o8EodYlAilt97DrJRxo+jSGlVE
K6ndQlT+TVblqXxliUF29Ths7HXGU33vpXrrwg9M/qYD8cxWqHUSrs9vntOVoPQ7JeskQGC653mJ
HWfoSjSK9zdqjBcpMj3a/WnbXXkW2o1JWL6fH25+H1PppbcON5+tRkIyr1V6TlNBhVD9d59HwB1l
PGIqqZAuy7yqD52Wthd6Z4vN+UHnl9fnoHh3UeEHt0vl9/hrQ5cTcMwYNBuBrNaa0He0vBwIgZly
26B7uuvRmDlUPoze8yN/sbrc0dS1KXRPYOXZZ+9GURhGI/nv6BR1T3ltZ2sRBtql3vTRurfF/vxw
J6sLgwjNUW5pXjs0SGYTJVKSgyAMw3cOTpW4GsJab73WDBUSHUnnUtdCodfQ26U8c/4UIQXCqk4F
EUAFpwVhBdeaBteI6L2MOTpQbrK175Segdcv7953dyyD0dqEWU4oNmlXH3/NvLTU1k6b6B1oRTC4
BZxWaRNrVD/A30sbhDvK/JvBGPOjjg/1TAMXRCwxu8MgSYY0ytvk3fD9dF96tn0JG9g7jAEQ1vOf
8IulZCgAuDw0iNjMOXcjpO48kvPkXcRqsEkcRdr2QlVTaIkUCBbmdbI9p3nhODJlmJhjzHVIqEKG
ioTt2DvoRbEKol7bNzSjdsPQSrcJnnP/P+MhVGMTZALMnTvmyDWoplAJsvcgNHwUIfKsqA+y2huX
fplmkpvnurYAnTw5+9MUOQ3TdQM+dP7pIkFPXoqs5N0Mw/7OC4t8U2ah6ZZNBOBGrtT6qtCNySY5
75aCpi++Jc8LOkjsnSnxm/79PxHaYJAw+FA930XTZ9CZ2iLbV0UXBnS6E/P2/Mb54lsyGGkJ9zix
/JyqkaZakMRalb2PaaRtMtzrN0AK+12LKuOqg3q3cNd8OR4vJ63TCUs2X9hEVRuRJ3323pShuacg
EeEWWCa3PFzpvuKZX2gHnC4m6koKdV3w0ZP50Gwxiz6x/C5RovfR6uT7wm+KNQXm4ZZC/hJ2/DTk
JIiC20Ti/Kl7Js/uUSUH30mwFL/7dpFjwjOqMZoLtvnHqdTwDsd4OGOhXICcarUbE87htmrHYqGF
eLrA/AgaBLwe6JBQ2TrePVQlBzkcMg6nNYY7I8pC5CZS7a/V59G+crLvonUYCY8u4LAUDSg1zevZ
6Bq3eS2N6Xs16C9VU9R7X+PhykdrHZAqbc9v19PPCTSMTixlycm6fC5bBUWoiTRPat61SPeuA3lE
uCZ0goOute/fHwkkIWEHzX3a27NYL3Cwyaylsn33OjW/GlVHbLrWD7aYzZe780PN3l9gXUhago4F
wqAgAza34xnGCqkOKVE//DTT4QtX6oaqmv879yvzkNiGv/aEXC2RVr4cdYKUcc9pBNjTRvrnmukA
ana1qJUPCA+6vqntQv1d63WzA6GjvWm5Gv9pEFlRvneZT5OlGEKLh2Se53+ef9KZBRGt1OrHoA4K
Llypp937aHLfiaTyFDeMynbh5Z+e2X+S0P9GxIqL1vN0B8zLoWaPf4zqp9qH6Oki+U02/lZDS1qo
8szO3X+jTLMixoDSO4fnJTWFyTRVtI8aHM8BwRVgkp0E9TOLUlwmBxXf0O/h1hjyszrPE0WKSbw9
u9vsvukdKdG1jyLDZXsz/T3ZFUMAhSNoAEmNBBznd+rs+P03Irc33AWqhOS2x3smL1JUAtVY/wCC
GGwqJzQPgUCtVGp1aXN+qNP1JNmiD0CbjL9oyx0P1XROMDlzCd+V/aEcQIiNwdqoMg8RcTmBOqE1
r98eEWU1EmJNB7rBn+MRFd/OOgPkjO/qYeVcNLZzF5L1Ouuw1CH6Vhi4LezM0yOI5BjryDPPgw+H
4XjEwcOANNKR7nAbBV21Hw1EFIRApOGjint7g9+Z/6KBhktfzs90eoiOTwTjTaqD5LBQs+dAYicy
hOnEJcKqoD7lH37fiAMqYbarFbn/x08i5RatGxxPrEq/NAfZWnKdPt1H6FbCdeKlRGiCJTieeK06
rVnLWei7kaEDPsHS8YZVhsKtZ0sMkZPjP+mgAnOZxqLsNTf7zNOsk6TKan36LeingNhGxafNEz//
7tdkIEg27B9oVJzH6Wv/c6FaXdEPZSv37FgvGaONg+6+uo5rRLzuUq5E0wVRV/sXjYoCx8Lt8wnC
PfqkDE4cN1UO6VNwzx0P7hWm6PJRYyt50JeG7UgVUb0Uce7fBomGEFlsW7UMNhyw4XqQCtm5UDyk
yWAhjdmqCH0zdYs0G2pXjbqELLBXiFVCF2GEQL/NEnTVVkgt1LoLUtbEHBeVj+DFCJtMujPLXKQX
Rii1MkR7zPJczZQH4mKlRywpdz24oUG/0jXffkWpKH0UiUCN0RytUms23ljaWramCDTCFypR63g8
v9tPThmPzeSNRDRN2RiZ5eOloaJcaHGvKb5rOkl1SCsv+aHpRbISIk+fSQT7x8q2yyVmwCyFoGuE
SgZ3GCec9Jo04njY1kBoRq8S1XcFFKLq0BXZUK66FiW+yzhvrfgCrlR3iaJbnmwKmiBLecTJDQoF
ZlIcnjpzcFPnyBsTmhf0nk4TKFGpzuACfK2pY4Pll1eZkzavpu4bC7f2yaQZE2lLNDuInKay7/Gk
QYojpNOip+TqRvY3w8rtJkWfnMZt51yofa/vDND9W7MfzYUT8MVsiboxq+bpnegYs7uU9CgynAgt
RXcog71V+0W091V19O/rQKv0q4woOFmItU92Fj1yilGTAChEK0gnx7NVfL0JGwqFIQhcXXdrlAjr
lVIaSuImnZ+vpFxyfpQAWLyFq+azvnZ03MlowEBOzD6QJFB+j0dGLClzEk2DYlLLbZ1e9KSTVbnK
G02J/9Rw/UEY641S720cAYN6ZdnAd656M0ibH1ba8YRvyajRuCjRfbxpmlESrlKqwNATKWnyte3U
+k4QrMLjyyv0owmyEXxzofL61l8RxWaz1gmP5YOlkawitkTPzrt0ak6z6kqppQT4ZUnVuNGTRA6u
zYgiyxp96jJfx4AcvynpTXTHnYcLPFkPOpcU8o/XIyJ+lsl71D+d06wN9cGJhZsMP793kcwHmS16
1HS1NipC/aP9RC5DcvvBDW6chT0138fzQWZJZC1w/zYkX/1D6uZqysqXLsrgYC/p/8637mwYbXY7
mRaU7Fz6nIu/t+7ln8NhaSbzKGM+xCyDynzDIIngmyA0IK6U2pWGtfnm/6of1PvzH2Z+68xHmt06
BRRySy4ZSbmJLlDhMjbGD3GBHcv5YZbWbPaQqGD9M3h36h/vR7oO1/JPnOpv/7chZrdY0Om1J3mB
+oeLeqWvPVdspO35IT5dTP69O+arNQu+AiyItLxgGsVLcV3stgGsA7d5aMHp/w0kN3h0Dv5aOiAV
ZyxVROdaAfNzOs/+kkAqorpjfqG/K/V95a2G5FauareUjAtFddGDuTbsja8dFE1yJaMAkHOQ5Mux
2vKb1x2aHeYvxNkqCMbnl2Ueks5XZXaDyID3w7hnDwnrNenuqvSpKRfujy8PBM/FVH+mdzInbaqC
yA8NDvZP5P5KLpRn59lf+9tsf34mX27Tf4aZnYZsCANHRAyTfUT77G14lA7D7n8bYnYSJDOvtYR2
5Z9m42+mbTq4342mP7/HP7OYnYRag04+xtMQF/mVf6EeikO0dBKmG+jkJPwzxuwklELPrVJnDOUm
ddz2CkwWrmvla166jbaK/sqv/9uyzeKFyndkqU7Y/dnHeCn91i7S3dLHn/PS/zth/8xpto+tSBG5
hKj0H+85v1J32bN52/FuX7Tltv4tHvTRrR/FgjnL0o6bPYx1lPWlCBhzGFbSH7NYS/nK+WU+/G+r
N3sZ09yPUXhk9bpNv/9v02mH80N8+fhSNCVeRryLY3ocRuCwMwLSi9Q/VnmRST9t/afRja7WPf1v
w8z2tpz5XhyODJOLjWPswugiz1eBvnBIP9vR/25vUnzoRqQ+Jt4CYIFmD3BtwTsvY3l8cipbpK4S
9M2dB7yxhSYOMX2bpRnKhChhBXsJs450HaHV+BFEpU7YgRXCQtVhvrgAMsBdTSBWoC60jmf30tD1
pRbWnvJkRzH2b3Kf3pREyIRrheaShvYLkdS0isfTn8Rw6HAjBkRRdc5OQmmNnxM54tk3Ekd3vTCI
cXX2rKWwcP5yEP2T9JAHgFsFODOXq296D1luXfWe2kq1C7EC69bIFyTGo62saFZV33TsAlADTI4Y
F6T8xHX/fGT/KTTEwFUDv4zzZ61IjBXnLpVXtoSblWWMWACHdb4kGjg/4OTNPFlTnRjRCw13meNz
UVOnAnulBS+VKgWXo4iCGxNPwx8IGts3YzZmVzGA/YVi48n3m/zBFJtFRZiG1srsMCZaLPcSwsso
eKqgUKg67DAGUFfnz+LJ10MVf+q0A+SmBgfa63hqUm4juJ4o6UspFU6+QoI7++lMlso7ICbJwotz
OiWYMJPHJvhD0tS5KKmdUw/E+CZ5yc20uSqxbbxLC2Np4aavcbTxAcBPMDIFQSEoDXOoseQhVaRH
pvkQiKzd5pJp/GitQNmHfvK7s1tzL2FbkbuSpLSrsWm7hUx83gcDGEIj0SYvhYPD4Zs7YBtyHBWS
8O2HQvAsQHXt7fLF6mWA42kmGpRt7TIIwFqPsHh/oUiZqo5r+n4kvUcx/9nCon8CLGfrQd0fDT4g
pvzDHOLNc+ghzK77v2sJ7WOkQKLKSndGU7f+XYJ0h3VZ1qmurOlAl9XKRwjZcWWd3fezRG0hf8fD
txm8VYV6XlS7JoRss3CduDKri0StjHxNulu3yWrwKW7tB70K9W9aG7Gk9EXgOoKIYv+wpse7tIgd
bA26SH8YWlO6BiWMqHBLd/ZPaSdKu0UEJwMEdf5knBx6m6YepSmOIE0igE/HY5ZsYGGbif2QKywa
RU/PRQrDukBjXjt44IR/6JlVLLzAp3uXMw+siNmSyYPHPx7UU7s2HvPKexCVoPFVhnoV46RZaXDE
m9q2dnGnKcMhSFo5hRmgpt5a7eAwL9wK84zy03EYbi9gEE4kOMnjn9FOaZgOxfrBHP1qvEZRxS/X
OJCb2kGAOivWY0k9b0OFJicRDBPPWAh2Tq6lSVVk6rBQTYOEMS8tyWGuG4GsZr/HaAg6mgJh32+N
whuEmzamv3QxnQzHWoO3Y3OBAALwOrvgbb+0cNuwot/xGMfUfKoUBrwUQit3I9b91/mddbK6E6GF
FxPJJt5m4KHHq9tFkMgM0UgP2E0Nd3GjNas81tJdHvmda4/UloY47NcU7OyFPX16N30WCPHOmf4C
yjfb1FSpDPRh4vK3Jkrpukwc50pvQ+c6GxpjxaT1Sy1K1DvF08W1roiP/8PcmS3HjSTp+lXG+h49
2Jex6b4AcmFyF0WRlG5gIkUFdgT25enPB1afaSWowxzdnbKyspJRzEgEIjw83P9F19r8RF72bl9x
oi18wYUwyP+sGYOelaemIiqycQ6bZNHlS7dSH9Ifw2AV52Ylvsbolm3/bMrR9qZNDwaKPAjz7jVm
xzKHJaPorIdalsVtQxf005APZv8J6fD556A7rb3JrblKrsNoDk/1e9YvnPIz/W0WFvwajtu1EyfK
6FXau8P4YJeOexlmlCGfG6l7WRAbSU3XADRPvp/MdtiXE6K4f/rW38rfHIc0AfjvO5RL2AtKn3Y8
PQxcjrQgSnT3vEjdLj03ekxo/BLs+nXR6PJzUjX2edFP8bNRhqN1IrqtU+DlewDNh1yxIBkpVR8v
fMXSBm/qKvWhatpw8kkSZL0f9DarEcITAmRRl8sTCJj3YwI8RiaAYf9quB2P2Y05Lg9I9T94WKNs
WrP3bubKQ3okVTagfE4JPq9XN7gwnH7QNeHSoSI6t4okqdXOetPI+iGZEQyJ+na4Qtxj3imeJ3S/
YqGj8Zs3Pz5e3uvEyoCFwAmFvCqri7N+ta1FahkSxLz1YHTYSi8yl8mjZU7GqTPxd+OweVANZDD6
SatzIe8GN67R/SFO9kp8PodK5gS5XtfmiSW7Dsg8EIhMYjHIkIUWs/z8lxy/aScPmbZOexDp2Pip
FpbbAeFuP1LDUxaG7zcnQ5HVQwgA6grc9Hgor4M6icmS9oDAeXlpzLVz0Q1mSGuWJQobIdm0UTk/
Zz0SRx+/tfdLE8bd4kMHAIZ3tkYRa43noFmqqw+Ypzm7Iqsd9bwi43D9ivT13uiwUfrjEaH+0wpm
iZIQriETQ1qoadOr4sGJ0mYX2k6787TC27rIm/gOhMoTEI13uwHAKcwtNBhBvWDztZpbUdC9n4pu
fkhKPdvXE2WlAnhvoLJHDiJX7a0su6ePn/HdGgUzvOAXzOU4X7Q2j9+n1qcQ0OtifkhLT7lJM8Pc
Gc1UnjhQfjuKCxoLIjoEuTWhOBS4GnRYBj542thupiozsRyKxhMBk6/Ot/01eUdwasHU4caLRyKs
ldUt0OqLuUMqI/4SKrWCoF89YVhqG2WVPo92FTeqH6WwIywfIFrlJb6RxFHxNNe9lS+K8CCof4Cz
aKYze8hcbFbaLMLlNilwmwkyQFfeM60QZ0p9DzGG8MnwkrCvAiWyh9rzAVx3Ckf0aNtzYMxDmN80
RtlBJy7GprX3NL47Cl0JDBQtGKY6stJNiLHrNCK868j8QsgQ3wCfzjyV333TsEiiIGlnw6ba7mIZ
dMDZBSy/Dzc7cwF/1HlPP97ITNlbZx0mwJh0TKVeabYfgZBOHSqTKE/6/QBJ49JLcKi5hsNh1MMG
QaGxSrdW1bjpBbpkUfkUJ3pZfkYfLoqTAwZvJmzowVZDXJWmYpxE5EtNx8bHj5CyqRRf12WGOY1m
lD33HKW16QcOVlUdqGxoyeOc6Hja+1GIYoXuz4OM7I6bEvWKs1y1pvmmbZBC2nOrc9Of4Lw8zCdM
gdLjTWhNHWVPLAuTXY0xVvwCp6ootjFuMVxM8S8EY6ICOu/PB06QcMfl205+lmObqrsKVZ8hsKq5
tx8MxJMq37BSPd+NcTmrt64wo/ZSF5kV42JjyC4VfmZEi0xc0mIn6jtm2mXXrRZmAF7GDm/nMyjU
jnImhNH2dyY4mBztYuL91hu9zLpNazxavqoqhZYx0JIcGY4A1pJp1CySohQHTVfKV1Sz5aJcq4/x
NsyMwdpZAoeXvecVirqZ9GZsPuMr2BT7iVQ32kvq8tMhsmXWb+RohMmmLyLRbBxXEWYwhEM2XHTC
qM09Ni3eENSVge2SGfayPsdq0nY/p67SuU9TOHn1HCQ9cJftqGSlCOK6i6w94i15BDvBdvsd+Ric
BcttMNnNZrfu/YnPjje9Bj4lDbwYxxIEZoA5O5Ov24Ob1ix2LLS2CFpUmPPhdNhOt0qkKPM5HSnR
3gx9p8dfe70xrf0Qgib5MveZgVu8yMbBz9Hhm7+LBI+9LV4oXV6Q1DWLgRvFt0a9h44DfNqxjch2
t6Yj0eFEndQ0draN5fwVQEtzIbbaPcItvmisRi3gtEzQxX23Q0bKN7Kwqe/5Cu5wGLm1ZmdJ1Xvq
tjONMb8rgaDK14prforBDtImt5OrVZYaxKhiAYXTByS+dJYfpjvVbE5lIFPHmopAzbS6QaeerDjf
8OqMGCe4GfOUa2lGDh7KWRz24beKr4Qxj4K1WmhtssZEhGOoinD8bvbjGELNMQSizXlBILhK0jAX
B+idsWsHpWyTdnGRUgvt3s0jdDJNEAOkQXEhktnyYaF2nKxaIRTtrO+BtP8oAE/E7VmqJ8zHRq+4
Ef2AK+HG2wIGkvf88Xnx7hRGcuMvg09uY1RLVzkND5Ng8ZYp91rWFGDAVCCFQVbX45WdxQQctZDx
iWNxnd1AVQZWS9jmDgh9dF3OAOUDPKhW8q9J5FTtJhS6V+86JTbGF+RULOfnx0+4znDMJS8EkkXS
DU4DMOHxiVgkGCN4dVoz3OB5QRfKOnqFtlC4F2ndE3P0NHH6ghc/t80+0q1R+/rxN3j3wCCeFvNz
D6AtzPU1OgVIv5QEnuxRYtv26EVG9GNU3eaTblbY+f3xWG/KPoteI/De9clsNBgZTq2TPHaotp6V
0hr1DXXptvejvHKrEzncu7nF1YO7NGVvE20sZKuO51Y3JwXnti591IYStzRAb94d/rTt7RDn+R5D
Qv0raW6qb6STlY8fP+m7DgdIcAoJaDcA7UcRYH2fik1LwTw5bx/Rkw/vpZ1Qvtg1YpQS/2SlMLtt
JrC2D/DQ1F/KehIj9Cb4B50T6LM5ap96J1TGE3Xrt8bCrykLyolcDZgOCDIst/WUNHkMQ1LU6gOa
c70R7yMUpNCNL1wyk1ti1jhmuxbws0lBJ5kdaolJVLtPonByoHhNnzUlcuAqzjeBVxWuOKMgWNhi
gwUbMcaQw0kFzHfLkzsxVX2kuRZ1V8Bqxy/RU8pJGGGhP40IAtr73KlS/WyQHpkQGVJ06sbxrgqz
KM2TOZIVA+VfOC7H48UVKzGeLPUpT2bTuKb8ro+b0DUauYvHKgc/NQjCw17XlTbRfIcQJG6FtAZj
V1sO7pMfr6N3axjIL8ky4EmEo5evdPx1xkrVRWs68VPThM5Wy9IRyBzqulaiNRt9jvpdOFtVMCpp
caJH9X7iFy0Q/kUOCOCotcpueflKLDkVnriWkW8ac4R8sgw9E0lX+Nv5H9YC0G8mjV74E/bCL1pf
zvN2aOac1PfJmZ30AJ8sPtiNp9zFUZsc7E7P/hDOwngIf2mEe8IQZY/VxBaKVrdhNjZPWluGWB3Z
ff7QxnlYb9qq1Gu/mS1Yd0Yemid6EO/nlSvQorW/7D/A8asqxEAbdwn145MVYzxzXiWeUlxFcTEn
G6dArvvEvP5mQS9HGgL4sNxRHV+LWBQ0yPKhH+onBeKTeh8nDXl7U7kFjieTMJNzKgTI6pXYb+Qb
UMDtuIlQiYwDt4zTU0WK9YHO1W8Ra+arIJ4M8nmZnF9qB3mau1HaD9HTAk/dTJYdHhrjunaMQFDT
Ovt477yfaW4X0ACpHJO3MOLxYGOoo/DdTN6Ti2TCFygI2m0ibXS2VdQv7z4e661zdBRZF4F1clfY
Bygggus9Hiy0i9azu1p5yttCcK9CH9dp4gD5WY9OaCmzfPpUktvnl0haqQrur4gPPMiKdt6lNBQh
Wpo/i8kFNjD1EH5Rk2pcbKcxjHXP6rZvtKt0klF2ngNdQ0gdkzDrSzS6w+ePH+TdpAH5JyGgGoo0
CF3q5Q3+8oZagaOsU6jaI40cJzpnbVRfXS6FERoFqa1s/nQ0pCzQHUWq+q2XsZo1I69VdHJz+9FU
UusRQ1tgZbZibSsp3RMbYdlXRy9oUc1A1wyWzaKYue6FT2i4YUlrWwsGVVtuY2ITV3NzliOTvqGV
YvoJr/XAsZtsxWyWf5pXLoLKixA7XhDggNedz84CNZTGlfsYch+J6Rh5RbrLBF4qF0KonnIi93m3
0aDXLTLJsJiWcdfUgg7tU0o+KjrOVtcGZj8bQdIJcc4UNEC6i+QEzmY9HqsGgDO9aprwFHPXALI0
xtLaG1T9udftW9ftxXmd2t39UOaP3IhOOXK/G43WxFKxhyuNVA5Y4+NFKpuhTekpjC8QB+i9z7WK
D65TevFed2QstxPqxKcqgutqD3AVe8nSF0IMEXXN78v6th66dFZfPC8sbqFZFBdd4lQnNsRvnozq
9CJ/spz4XHmOnwy71bgw3VJ9Ubqwf7B6a9xiZZBtygnRRl9Xqtc/24D4MqkAtSnAU/MHvrEar8Mv
nJQ0TF+wMlf9youybd9Pud8n1XwioXj/aHRZeGlsd8rHpHPHj0Yhirmts/alGO16r8p52HMpuZIk
kFcoKvV/eNd4Q7+D51l4DgvrbTUcSWxSTfY8obY5LM4abrsTpsgCu7RP+UwtH/VraLFI8qlPL3uA
0Imc6PGTjcmCaXDQ5GmcrsSnPZ8PMeoMlxE2yQ8fv693k8iLwn4AaTMOUbKWVXqKCq09GbPVvUyt
lz256LS4woklvo9tdFYL+8SxtmRBx0+2bC+qm9SjOUjXi95SZ/AJMGRehCOdJytRLWpoozpgbN05
Y7FFZwPI6wI9En8YL2lCIktAW4wtt/jnrPJ+c5DqNLtF/uKVnHI+WVzoz9yCg7HHFfrEWnk/q8QT
etl0moleLM7jF1jbVY9xrDURT2zvTJRp/9OBefDoZnTPO1Geil/vwMbQX+izLuoSIFLALq2ejhJX
lEFyUp4RuHHHZxuI23xQnCQOtcDN6rBoAmeeUqlvZ2w0hoMcY4wmiiouo8MUWigS+n3MYvRl57b5
pu3jpGgxBRuKpL1IOBd0X1NjVelwGzLCXPM7hIScIEuQOVZwHq07GijI0MhTWljrmVywIGgbcQLQ
woZJt7o1qI2W55ON8PcUatNdSQXzLPOmaouYU/rV0qbhxJtbbz0YRJQs3px7iGPc247fnNpJJdSr
2viGmFESgAsZfXzu031K9+vU5Xl9AiyCTRzdC86MiAKZ7XisMmYPmFyFn5F67O1XqXoJsmJiEp2S
bTp8dsqdmCvKyHpicRoGfQwIcvTjaiGLBl67WEUE0NUSI9k0YLpM/FjMuvMJv/gVnJiYdwUIG9kS
oDFc9BcyLnCr42/LyRn1WSizl8702uFVrzCahaDapwM+3dRyla0RNWr62gsFz/mxRZn+k8ChuAiE
W8RQlBI6YFV5Ii9ZBRSKMYs6D5wkNjcWQes8oeNmNCuK2t45JYmIbvTeDroHdTbVFdsUqaR9I8t8
+3HQXN+B3kaFxOo5sIOxOFsXEXJRJ6GdWe0domBgc5IhOssKrzovdYoftTX0FyQQ/c4kagc2NL0b
bFBPAdNXO2P5DoCVSDyBDrJD1uJ+nTvXZWh61Z0cUpkEaJxpbpB3k7t36sa9bkUcneL5/Wayqeot
KgjAsrh1rRYsON5BjqVW3aXdZNwWwyj3Cm40T5Hw2o3rEnLm0NT3H0/2bwcFFUnnDUDDOzVRJQYg
1OZDfZdjxXOI6FXsVa2Kr5BUCwPIjL2vlMlw4g2vwsDb5CIZZrGoqHABjTpe7JXlSqovbXMHpR2u
WVIT5AwgzHAp/1Sn/a+xbMqJdI9wDF7nMVmi1HQ59PouKhW7OHQUEFS8PUozvJjnphG7AmIZvR3d
TbS7WkvMaROFep34pqvoLVw2TVR/dlii60HwIxtYsIQgpNawxhmi20hXpLwbusSA9+ZmZ62n0kwJ
x/TEBl4Fwb+GWpIBRqQ+thbxQFan1Qe1wPYli8WV4mn9tiujU8n26rL2Ngr0b4It5z8JwOoYabWY
u0Yli7uxnKKrrmxe5lwZP4N1ixBisuqtgZwHDl5JdQaE8tvHK3i9mJbZpG5sLjIQEFTXUNhEEU7S
CzO+U2Yv+cQprQReOffnqOOVJzbLb2ZzQRMuiQA3J1BAx+uWBtSYKVZe3ik9KoSiGdsbHADS7x8/
0G9mc0GFUJsA8YpT2ippzPI0xDBIkXepBlsPV7Q6SMLQ3hhe5Gz7zqzO+smkTV0tvuYYsJ8Si1uH
vkUNBfY5BxLI3+Vac/yUWZUOhtMNBH21jm7UUNKlVo1YzTZo8MtvhSXCU2f1suF/SVxZQAs8lDs3
MnCLstYSpX4pY4DqkGlU6d0d3qWIsTWaqm/0YsamB9xPITYZvdPrImy7F69q83NQLO1L50X5i4ag
33PGc/zLkes/X8b/Qmft9q/Bm3/+N39+KSVMXhG1qz/+8yp+qcum/Nn+9/Jr//PXjn/pnzfytfjc
1q+v7dV3uf6bR7/I5/9r/M339vvRH7YFsrfTp+61nu5emy5r3wbhmy5/83/7w/94ffuU+0m+/uNv
L/jHt8unibgs/vavHx1+/ONv2nLh+c9fP/9fP7z+nvN71/HL9/q76Fi0f33c//zO6/em/cffFFf/
+yKcSqcJXC0+VwsKenj960fO33GjwkHTRuptQfmzdIuybiNGtf7OrYsFDTbepJm0AENRqX77kfp3
KuYIdb8ZgwE4sf72f7/d0Xv693v7j6LLb8u4aJt//O04HIDHoS29QNXf2hCL/dTxUnIytIzMrGp2
AFdo41eW9dkx53ZHVyI9cUU+PjvfhkIMiqsI/AJ3Efg6HgrfHmlBkat3OBsdqrz9lMiU+6R+b9bh
RQsu4Jf38K8n/fXJ3g/HlHP7h0NBXZiAdzxcKlV3GmKr3tmdcW+G7taA1+bH+En5xZRdzUkmdh+P
+H4uGZE3THKwBKR1lbSvGwukESNGppUFA/yTsa/AKABr/3igt9zm3wFgmUoHfBOaLwBSQXiu+VKW
LOukoPC7q0TYnBl1mm5jrTWE30sxnZdalF5YTtPeWzTYd0XRH6Jp+MwnfetN+cQVZl+UdqP7zuDN
/mTXNyoK31tbDw+FVaV3VpdXp0LWko0dfWNwqHQKSStYY8zQEsV/CVkJYUzLPJHtEqW9ssvqcsqb
W3rq02Xu0HOJ1H7TkwD5ea8V23loTuVQb7fcd1+ASiybDb0n781/7ZcvgNZ8p5eZm8K/x5s3KMYy
vSCr0XceMCpQKcBrPHFAwC9wOyWYc+dSD73zUVjfVXW4KMWoIH48v+ilduqWd3yALTtwMbIiaQZ0
iGqttdqCsRslkeXk+S7UU6vbzqFdCnANSFe0HQwju5TzNjdkHQKnsAZzk0vTONEvokS7ej8EIpgE
xBSQXlSQ136atENLM449dLaGTvxUksn6Nk+Txc0ud2AC63NW+hF3z9sizvKvCo4gId7um1ApRIGZ
xtBvezkzb8D67/g1ea5as7pDwxAQnNPfd2EXBh06XoHLDtl4sryHvXSYLJE+jeFO7w333mzCSNkK
ezDj7Zjr/bDPsJ3UtwkAHrkFUzd3l9AtNHPLDVV9tmXr9EhYZdqzW2QJ511ZZb42Kd7Xuorbx4Z/
HpUyVJ8RgBvkNQ7xaKMVBrorKAhU421SxLnuSy+cdo1MvH2/2IoxftNsUP0tLhaPr2sH7Zraj8qm
f41nA8vswe7CKkD0If3eKG34UKfFBDDJRMWvGsd5jw38tENURNnjrFSOj1BYtGQ/Ye5kn1t27+1H
M0kPjl0bg+9AR7p2kc7f9qkiX3MGuzeszLb9wnWzy6jSGh95yfanPo1JBRrVDa+zpi0fJ9HUlzKl
BeebcqosP5sq9nPcz325z7oyuzRqp/2J+gf4O6X0HgssOsjaRyV/QkoqvC5mb7jSHFRtey3TD4jl
YPGoSLPfFNJI0PlO3Tbl8uhZ5xGZACVTs5zOiizU9F0TU6QCXtRZYJy8KqSyansD8I2x7/bNAKNs
6woJpo6C+qU3NxjlJZnePMs4Um5EZ0nQWLKQ0zYRWMNs3YY7z7YebcpfoZFE7Y65HMpNjs1ue55X
an3wREwvybfctLc3pFrVdKhqS0sPkuNkE8ZtRBMqip1dZFlp0Few7DnKaMfd6HE8iTN90tVw0xup
cTF3djkHRW1rAK+M9gtSLIm6CY1m/A4mJEFIPZF9dY7lj2dv+7mdBDBqoSxkk8T0xzQlZ05NnNVQ
3lTuRYnOh19XtBWLChGybZcCT362ZreNg9HO7HmXO1IvdyFoo0+jMoXRwRXdcF02cfazdibz1W1D
Co4Njm5BGjr0TtS0uOLK114xccnPuu/l1prc2xAeJ/hE8QWg/xVIbufH7BWfJRXpL06RpxdK5nVn
seGmfqjWkkzXrc2bUAK8KLICwYy5ynZDb0QbKiX2pwnb+YM2TzoeNJ7YmGZknM1SHYMpM5OLCM1W
P+sAnLlGXyPp3JV+oifZNpq98ktTifJ7mBSPyigAdhoTVTBpx0E+hc6m651nVbhiBzxv3GQ2/K1Z
K12/qVvlkwhd5PQSd5D+GMXM9WR+Kvvx3AVEfjGYlXamRFG3yeK6PiSlbQalVeuLpPJ1qQhjq+jd
DU67l5peynMYJDs0fMZDoi4K31E7n82a+1lxUhet6qbECi+HaZspN2pJCcjSRLQFO6odhs7JD23p
yqtsjIudgZ8utkNe96TbvYanr36rD8nPhJz6oMUi21ihYt0rqiYPyezFF9TDnysxD1dqYcw/R9Rc
vuTEzafayaNDHTf5hhT8ExVQ20eIlkie1wvKLHaLAFBgDBynrc+NHCzFkHT1vhFIHfsxgkV+gQfZ
pzFED3cj6f/EmyHPHuk4g9UT8Y0+RnJD+cjzsI2MgFeqaU7WpoNVrKV2h5MqmD/XHbx73anMTTEU
MC20NvIRwc1YVXl9ndVKdAdaNXDM+KuZ6iapUVlc2FbqAMgDE/dYpVp6HSZdehHbeb8Fyl2d91Hb
bcpYz31lKJ0DCLJLOYhxV5RZfF3k8ach1sbEx92hmLfSrGt2tByue1wJfkaKa5yPbdzsVX1w/TYZ
5WNX47Lk6wKVTFtq2aYW+Ii0gwgsr3V2QjY/IEk6gavX1Y2W1rLYmKWq7CsYjD9p4Maen3mJkvrz
RPnVGUgrfDliL1aaDzhXiK3qjvOlOdrepyL3pnPNbqtN4QEFcBLHeIgIFnshSn2v1FJHHWV0Aqcq
XiAy2DeD5uZ7XPnma7zZ7zz61mdAP+kGlOBtdWOkz0hRM76sCjIVAcnqWz7L6SkzUALCVdV7tut2
/JZl7rwFfJPkYKFK47Jti5zDM+ZccWU27SW6YLdVSVaYJHF7X07pvNO6cLhxs6wNKoR9AINW2paG
znTAGQuqsa6WIwaBmEcJ2mu7FofSrZbMhh8a0dc6EsY+bboZ3HQ9Nfg/CvNlxPHPt9K6ulTzrNm6
sR779hjy+VE07+M4T9EFq55BeZ/35fw9lXhyFCFeq5JHKH0XwyrC09bNizuvMea9mhm3Rqdzv47q
79Axkr2odDUAv9kcZC22gC7r2zmyb2Q0fC6aUb+opP4iYHZuen2utphiWhs4FONOaNikKhMggV46
PtbaKWXj6nnKhvoGO1fvAAJrM3v9uRk7L7E2hfsCBSD8yDi3M3soAqbzWz5F0e0MNTOQqKC+IhFz
JwrLF97cBtKlzyc1zjZlaOJXu5Laoa3jaIc8h/cJr+jRN2NEHIMMnMFGlK1p+F4JEFeVBKrMtLvd
Uvq2Q097nvSq+x7pUZMFk9WM13MqEXYfWeu+0GvziWzDvp7ZXVFAbzjvz3Blzb7EeENnG8/t7ymH
iqB2G+O+z9yuCvBjvQ1bu5PbKDXrTVba3k0t4tnv+NKfszLuv3m1Et8UWp12QV+WMbTvUtcuhyny
vs4p/rY+ALZM9VtFVx/YCfEBb/IaV1+lqF5TC/n+wAMG+DRPWvRJU4ZxH0tIA5syLwiKAAa1MGD5
UhqOe8NSfG1uWxfijluRS+BwPG9iqdJzA17iaBtuqGkd6KlAto2ygH5jRVZ5q8xjR1Uwr8uH0FZG
dbNgHauzefQQU5uqOL4v42Tufa0ZEiB14AMfjLzAdQ1+RPOz6bpR+oMyLuSB1I1Lv7YaeQ9SgVwv
qrNvZVUgJjVnRCFYY5e5UZnXoBlK8zw1hBNizZiMzd7Gl/vKxdXsB1q/mdgK0J0H3JqNy7yO3DMp
zPbOm3KXXcj5/JgQA4LGbIvPY1dujdwcL2RkmrVvq21ByFLDr1OKTlqeh8NFk2QDODwhr+KpNZ/T
aMkwfaspvG+THNyfWV6Ne1b5/GlwRHhWCCPRNrKpjL0+2uAv2Pfarg/7yfPxCQZiTwcstoIOaA6U
l3S6TXRh93fokU/RpovVnCPQtjbCaQ0+tkG9dOwcWPEI54ntTJYjg04nyJRtkl6mjpuMtJiL8Ukb
cu9KrTr8nzc4n6uGXycRSW2EsGv+JXMyQARcrV5l506fNSxIvE2byfoARtuzNhaQdLnRa1V9pi5E
DCdNKj9XAofm275egkHpdZMVEDc4hafSW+CRU3lX4Sgp9lNVKtct2otFUOVjtgVaXWx1LWqekLfy
nho+O9pqSMpv7DbrP2ncEc7p8LV3RTwr+2zK2kukG5vHxq1JlpwGDqSvqv34IKcJZ8W6AiPgK2Ie
raBSvbJEa7gUJnnnbMxBHo6QErLYIhGrZ+tqgapCamwTe+t6DawSXm2yyxFMD6/7MppC34mAvL0S
4esWjCouDe7ekLTf7tUmi7KH1lKSw9QDVeNC6CmZn41W+5AmubjNHTdPgNCP6V2l1wOeD1PSng2V
0Qe5WkIzqGqcp0Xfb2ZkNlJ/jPVo3+sKZ2AtY5gxCItdiAIae8BVvPo8a0PzNWnbfNxoQ+z81L10
OEun7qxSJ24ho9p8GXMOHMdL5sc2lvGZPmR5F9hZO+91t8BuQ3jlwR6acCvHUT+LUGvwSR6iK0Tn
e84E3DkECpC7sAxnyuRO9UMP87bz4WMWbJlOvZ8jp/v0VpT4oxLgfZnz77qqd1QN/N9VCfev5VJf
a9Yf9f9hgXBBsfy/64P71zr/Xky/VgeXX/irOLhU+RbMMoYFFMTwtOZW/ldt0Po78pH09GjHwUMH
fMHv/Ks0aPFLVHzo1xqAkgDV/7s0aDp/16k0cpVHbhW4nv5HpcHjAhqlLCQbFmXVpbZOeXItGY/7
YS6Ndo6DcOIA4Y5iF9xUWjOEmRibo1Vfga4dXxAbbQ6/TNFvSndLyf7ftZq3kZkVumxvxREwwsfF
ImdoUvoUEQDDhnDM1iVCVXYLRlgYcuo23mDjuw44IMV2vSO5+nj4dUeVJ4cnbC5McYyMYOivWout
2cjl0CoDREVof1EqhJnhIuy5L5vR+wKGPHs19anQMZmfNcKO1Mo9BmanlISOC4rLPNDgRrSEezzp
J4vkeB5wZ8uqalKSICE5v1CNFLyy0Q3nXbSgJz9+6OMC0NtYFEopUJugDmgnr+ZcDnKAWtskQQoq
uL93w8ndWGmYKFetoTPnfWmNJ6pO7xcYj6eDhqYETntz3cRvxmFsO5ViXDtnQ+zLZrRSShHwXf02
VsZ9PcaqvHbm5pQe2O/mlUY18wv6h5bNqjTcFLYz6VJLA6UIa/vaHpMwOTfgdNXE8eaUe/D71UwF
H41U6CcsJtDYq7c4xTn+MejcpllmXTRwsBOza7vdPBZ4vmjpTpmI32QcRXFiH/1mgokg7Fx4Njzo
Gu4vu9Yg2zDyIB1t66JPxnQrek3d4Hf2I6fCcUiXdfXxOlo1/ZY1u4AIYf4g32ECOzp+WqxYcUdG
ICmQiCU/W1rJSk2IVCeGef8KTYBT1EwX4XOAyatmQmHAjNTlSJndIjz4SrpwOSH8/pjJfOoTe2Pt
isVDvdGIIQzQrAFssHooR9Go6Ol6GfSJmTw4fW6LINfUbq9pcddsR2mjqwzDNUr9BHTq5A8tWXUw
UXBDHr6wVD+PiuGU0PD7OaALQJQE04WfPIoWx1Odupg2ImdQBl1UGdMF6tdTAFA7Ha7iGEPlj9/r
7wYDQOYRi0zK+OvB5gm30VFkxEQ5WBdtpcZ7SxgRhTbQbF8/Huv9GloON3w0EClZ2BmccL82C2wi
ENW2rgyGuPP2RjKwhnJJOn6i3f9+Zy4Y4gXNhSIJp81qAtFEG2mbiTKoh6K/SiYl28+IgWyyGdcr
Hw8l8aIqY36fh0qfnBj7fbwFr8OQNMaJ7eaaEd8WjWjhb5UBxTZON+S7IYTOdiwCW0/09KqjbHjK
qvk387qgYOlO0S1/v2kqzUVuPLRR4NbnkVtclj0Qed3Nx2/vXdShw0LDkpOEsEdrfPn5L52Wzknm
hHsq9YRaU25dMwmvwsrl8oYgczCarvyssXlPAODfWl5HOQOx1YGbQCdzcT1cQ/vLWkH+uudWj1VY
5F1go+OeoYot/bSJZvdMyeZJ7HuwaMO2KKE8+lNmix9xkWN/o/azRx3RSY2ztEu0+cSrXmtDqsuL
hnJgL/ojYHjW+YxRppB6e2UKZjp3e5DrSb9PbAsauKb3ru8UTnLRUry6hb/qBVMyFwfugIJtPKev
seNVPTrP1qJ7BAf91L5+twmwj3EBhy7uNW9C7cevqx/j2U2MfA5aLXEfIWPk32ZU/eytPWXxpzmB
VX0VZ1giBOSJpIHaXI/6dpp1hwqANB4tfEvO9M7pnY0nev3cccJh2AL9c2DOZf+HvfNYjhzJ1vQT
eZtDA1sggJAkgzLJ3MAoMqG1cuDp54u+bWNtPTb32uxn04uuqkwyAnA/55e9Wnft1nIkF2iaVdjn
xAX4k7eY7NN8WGq3tnXx0/Q8TEAoxbxFYBHjEi11pbdBS/VSfOM4hoE+CiXvFlu5f2aMa4oQW0qi
IgXrs0St7vLvgfN7TqjLojwlqzdlUXJ7t3pqnXK/TRU/hDeNT6rXsquE4I70KitSXy50xDpauQZy
AXINXFWlSWDymcQAeLO6NsUGCpgqwz3ridnVsKwzE9G4VW7xkdu5ohDHUGP4379G//m9cKozx3vI
WlAOoC3/jztH4YajPbqpA3FfzjicAf+JfL0hkf/933O7LfiK/+3dQSDPn4+u9eZvwDL2nzr5XE2U
PQKa+LqZ2emnoBq79zW1NkOgy2xufHS6qT/XWhZuNwHcLh+Na5zR2BHLeB78YeyNiw1Xeo84FsA2
sT3QuWGLyiK9GEoX/i0ss/CXJTcD7rT4aSuqrdvRsbGlYVoB2m11Ve71BezCickyj5Yx+73psxB+
tcVtMCyZHWJyIpNMtfJzIVeiUV3+Lvsi6UEri+U5M+c68Rl4XGBwVw5B2sJiDKuG98zuusfbkZhF
HTLFQxw77RW4yZ0vRMvlIIYNov18lPHNgJhy9idTbJw4D5xdWpu98mPHqbcAW/Yiw3hxnccFSd5d
UaZgY0La0ZQKCRPliQ4VYtHa+5SQqYgAS4zv2qRtv4wkO7Zma2yffOlaYA6k2++6VJXDXhDCQYgH
N08fibKaXzhPPD/epgHo7BY8Ma75oza3t0IBfoo11Dpb2AciIMVJVpRb5VY5PEIwtk+d6RTPup5W
f8xhglLw0m5wfI38d5JFW1CjeEoeqFAEqOpLFwugJBrjL/xBjzFfCOs9nomnCBptcxNAErDx0RgM
EHBHTVd64rtHzZrLI40q2aXuYuskRtiJ3nOj3lDGmQ9f3teriUjRFPk+Q8FvBEKzxj5M6s4cD3RM
/knj9TdBuSur5LR47z1P1FMqiLxupqkjnSBbwHkXzfgYJYTQ4oEFwTsSkrPo117CiNLe/KPlSR3m
GXwHuWVCW4JmndfI60tP+gmezru1svNzVVnWU+tpS+9vU2KPGD8MoCFh0U67Oo0bNILRdD+7E7QH
cmLAMvsZD6HrTz3UKVgMYJNvbribfdfQ3kBz62SPa16P2ryVj3pu0m4iLbUTSYvCLdu++2VmHrNy
emtmYN22MKYnp2zHEDt0t489Ckp2rG/N3mxyN7B5EAlx0b3BCoqJTzAXwg4HIcYTSY9jFdZxEccB
oY3Oi5ZQJ6/HFJmwtJTHopeQeVUNt6J7CGtCuMryFxq7jU+ysEpOjIQwhFyY1MmWzXStNiH3REbI
3aSZ210y2erEmm3zchMvQXCH3+T9c2yUoz+SE9tNRpTK7a3PrbeczdHnUyU0QdTHVcUqXLjH/YWD
C6B4IRhGVBi+ukmzwm32rB899zY8zM0IwTMYtXqAJ5jxOKTJColqZOQyLBspJKrzqbLtw9lMzMdZ
aeJB71MQhLENYj0xgtlKX2vL0o6Olzy3JLw8TuDLP+lsV0cIqEs+Di9eRmChXek8ptZnqyAzMOIQ
VV4X82+mnR/P5HJTYv7qVWe+5+vm8Dyb5lFtOmTxXD0pL3nAqV6fZWeKX3m8PVjKWYIiyT607aev
s1c38X7SRVPB5q6nVSZ3HFKJ70xz6BBcQJ5mt/PsroZgND+SxJsDomEeNIFFcrTaKK+3V8MhjKKS
6pzY6q4mh5jbtHklesLYW2vxF5h117r6h2e1XzLNXj1rsXwbNw8i6s4NsNZ/Iq6Zcr9o12/muydl
bC8uIVGRQD7g6xqEmNW2dUCcRufnQ3JBG70v09ife+2pixM3oC+quzQVELHW0jYzKzugWjHZpbb2
UJor39A2KyLakgvjZ+nHZQPM09r6jphHcV+N5uJP1YLCAu8rf4O0TspOSclwF8Ovqsb00xpOJzGa
+1ojD8jp4sUfIXbZhYyDqAvh10b+kiz2nlGHforeQh/FezJlsBn05TzrBu8Qzt2HYpUYCvC42Xr2
x01T88j0Zrm7vtPhEHLN+ikYPFo/RzX7Q5Py+G6NWn2Kec8uZrORfYP7UGszfnQlvINo54diQNgD
06qeTdHTFVLVr3KdzzTh9GHv3ZYMqrsCndx71W5HpglY/5lsog64btPozlg8Myz16jxrw3tdxKeh
L+N9puqabJIpJOCnCQBzvMCylLFLYJvCdnaHeyD4VwfJYRWQGcEXUzkv3baJXT1Mr6TkRMJKHsmJ
wWVk0PVaWstjkbvfib0inzCz5CI6awxbkX4PekKKjM6JWNdExzh9UgW1GJDSgMXf5W37raf9qUsL
9+SNBgqXsv4Ld5n6/N3ZX9bDNDDLWMI+NOkPbSH1uS+tKsK/Uz6b1li+bnHHl6Kn5LG3YguhF1oO
aC3dFUlxazVCMjbt20Uncd7W/+gVyjFdA9SYhjW7ywhgOfbt+pRq5kFb5ueqbi/j1D7BkeTvSnWP
WQL/IVJnDfTW/dZWCJsmLY3jNvc6eNaaQ/CBnWtdj2BOobgZs/uN0/mp7+YnaTWp70Fl2fYamI26
MzoUHlZrvjYFy4XrJb7bJde8SE+dsC6bmh/1tOOgm+Z7lDn3hdO+xBuZjxaoxaFY5r/NRmwzQtdL
mmicG3V9mfXJIv0gbXxTyL/24LUrX4punDOjhknVl3PRDLbf0KQZ6OVycYdk31W3nlB9do7xoB6N
mqc/0vgg/fL2hVfjB7XVBA3BKgkOHAQ2dVrcy2QhDEPaaA7q+tUbq282G3p7+mERfqE3064H+ONZ
3Ez8N8563w3raey9LTQm74MD3ArabPsdz1k2+Fpy8/HbOXOKSC5apss7U5Wwd8RJNe42ETbJQwl0
QfBUUa6w0HGD0ABmpd8ohkkb9BnQvtHsZWEnb3LMNDCI6fGRzj4VpMMEhD/IoG+rz0V4TlBs9Y+E
3vRBA7zInTB0mzWVL2ZKqADtmiTyAsmQCWLX3cUuc0AZ3W78yms/k0U7Q1yohyIupgPOcG2XGwOZ
9av4NaMfucNE7gRTG983TRXDHGV7tN1HWb7ETnKIF+qzkMIgEjlnMr1z0hymv+c2ruuJFCeBCqno
mt0YG+Fcdj/ZnH7bTnYk+h9VtL29WBLOdt1M57hQ8k6rHPGXiFAnJBSltitSikPJ+0F1n+3FUuYR
ypOrq/GUyefOMuNIdVCOhniL2dpQbgRIvq5MGpH0IDpNeDQQjR+9nE9D1pw3BAu91FNfTIXnD5aI
kmKNZse9giq/yir+IfsvskYrBDkKzSkLm8Z5Xsid2Aar9Leq+HD6bdcZy2vjZhzd3LBDo4XmbJrR
qPdFhAviCn5aRmqam1CvjCWgbYuqs5rMJm3i6/AsjV7yfLjP84WB3R78mlit1IiXg6d4CrLaICFl
Xmk375+7bgh7IdrIBU/zrfk28IjmTY4u4VFKXkohn/TEuTcr4CZbibMGFRmWshhPWDZR1M4mmVxl
chZmRrmCtfEBjaJGM2J7vzPQnjAu1v52FVg75a3Xdc3PGCAvha3m+7luvp3VEoGz5PmlcZnImaZ/
uVV3ddylfpg2Oz1YCBgM6XJ1V5CDxKEfjDUWrxlbyUviIr2YWuAi5zjL7sm1xQuynWAcAAiVbf7N
HJfwr81gdXOc31jbej+zW9JOnA73oLHdZa5eI2UimwtR4Qfw+uc0uo6PbAtdbO2+2AumwxTxG4qi
ba82lZ/cyngpEvc5TYUDrNE9wt88Oolq7vGx9AHp7L/NhRKhsdWD1J7SXWk4T6qkD88Z4jikB+8q
iqyEUlUI5GznyJC2X3NrgIDsrRtfWe4AzR/IwXKCobG7CLrlsenyL3LSbH8V6QPBC8xbo0LR4A7d
X1MrHyuCZHxavtAH2e3bIPUq6Nb2pzGWR631zGPrrsarIFzX1xcUEmWcrMGkDfRULMTIOda4w9s7
E6mWV4XfrZXju2n3mVdIL0vYcC6wU7eJeGew9dArtWQoETg47njutrPK5o+xLu2grlbOOcaRjSP0
4ngZ9ZGVhjWZcLxvMRbqNI4e7Vhp9tCN8UM9ZKdlnjALVugw22bk1lkdEdKiVgRa3y6+5qY6jZ4a
FLG+9WFu2DH1kIVGhE/1dgs6cFzFccbJ4svOCdHm1ZfSyjecGPpum+pXmvT+kCXjXmUypHfS7ZBJ
O50eVRlfMzYyOsntJbkz5i6SRXxMF30PMSQ+yIrDNVeKPTpY3iB3QY5Simt+c9oN61syj2848wdC
CJOj4/R7TrOdHL0MT7ZxacbhsSHdxdfbjoDPmNKJdQyKFaUKKkgJ1ZI+TZ7z0uTKDKytv3bSel9r
78GbjMNUSe3YUwgWCIyfuxINTJ4MFImIV43IuXPnEiXsJk+d1jzhtKP3a8s+5NztjZr3brPMy1yi
GmoG/YSO87RtKnS79k7JnrWEDYarOkpHxRnVOJGJFG1RKgTHOJbbqHGxDEhTLaQnge3W60XvrTns
Zo8E8PhRM+skmMlvBDGJj15bRUa1vFVlhZym1EKlsdSqwmVT1v6Orbq9u61GhCreG6d0WhRcKKGR
fcS6ZGdtZsNlR9WLW03zstiRWPp+Cgpr8V5ZGMdnT8a4BzspimonVJtyquQ55k9quuR2b5UM0E92
RiW5f/ONDwermNO7bhDFo0qa7u/QzBx+oicVw++MzLjXy57wPi0bTXGKMdBX5LNY+g9IjvUm5kod
hEyX+9Gwk3GvKQdFQpy3D23myjiQWibKKLMm/RrjzuWy1ubYPjaExoajpRfujlfK7XZyWKawnbSX
Zk4n7TJZo/OCYjm96qDK+GnXh02PX9B/IIxw5Zeiom/XuZ+cd22Qr19Gvz0sTm+gXdHzk50Qzuxr
aZ6XkZRy/FB8QDxhA8KluLHZeNP50dKrKSIc1BdoWWWe3sUieVGm5m+kYAVkXz3FLM/lNl31xHsE
CK5pfVymoPKsB5WWQB9rk9/phC3FAa6C+MtK8+IhzZFe504R5I0M4i1HKtSZX13vOmGlx8uxhCTm
bG8Wk/9oswIpeHYDq+eW6ZfkdDPvhbWtmoem7s9Evv0qMmRIQyenl97RP2q3fXOcDBCurIHC29T5
ypUl2DnoJIam2s6ZNzLpO+mvtLA60MdezoeKs8QvB+utXN3yuWqTd73iheXZQFJU8DuZ6O52Tjka
PlNft5HyWY8uwIHG4pl0qbFLZ4I7q6Q+OMN8FEb3lE3Gw7g12S5VenyGXv9qipzii2xVz2RXV/OF
SNL6k70s+erq3r2WbdGRhOmWTwmRNcFGaBhaIWHBJSxPAJS7NXFP6WJvVzWTKyb6ZN03k815luMg
mPI0v0iydJ55wT+HXl0zpvmH2utzxHeo0UKSUsUrizCIawyx87yOPSZ6idKr52J9aSt2vJKulavj
TOvJ2bxfm6zFydWcK2okIme8CX9D3YSp421vwsYmvzG0DeEwuPIVQ6f0p7SgXDsdq1dvA0Cws8p6
1pKEX8HW0g15tHtUhO7vlGUv13bz0m8CYOxvcjvmt6m0DL8czbdOk+45pcz+IU8Ec7il8rvSJT2T
87Ed/CyXfo4w3vdW/Yw/dgpUa1m+uwyhTDVI/EF9585wx9cCg7b0nzDbaEKt9pGc/+WzTUGfeGOi
SnkdWJuZnqFH6rDv2uo41+N0dJuyOmRz3B5I3JtfDUXqbNB79ruujXpI5iTdM/2mRaZXUXvt6FNY
eFUROp4XZkBDvtmt+sGobTeY1WrP6LrdHeEMz/acpUGjG8Vpk8Mc8QIWPnKj2XcsBhkkfe/LuvzN
jTpaXSMOS2ZFBIW6HmapYSDsWwdU/4R6Ns9JLyuxq3S7vxvbDcTKMGb5alox94JOoAuqxfwDkGQF
ULGRYEPQa2c9U3KPawT8TKxTkI7TdTWYpEvLLo9zEde7kcSO0u96NUezbIfD2lrOTlULwnbq/8SR
coacoH27PWWJKRYfFVQTYcJKgtVNkmdHFtZdnU8XsniRaGE7+MAFkH7UQ46tH+XeCuXmyE89LfoI
zbnxBx+ZBklgkNs+JVn/6RGfZ17yITZDeHSKH3OciN/tDWlmX+ryXRNPDCq8O+SsKj3NeSBXctr9
lVmQcVGtrW1E7TbNAEjkmjYlR5opnMdG0ujt+cSPVtZh7bEGBALUmvd7saYgGXPvc5MzvqWg3VKE
onS2t/FJS7O+Oc7xmGIgkmC7Jw2nrflnHJeZt3ecMNDY1Vb3v3P+zIXE4Z67QCuwTX15ep2pi9wI
3j0u1TSgIoZWeBuq8Z+sBOaZcCIZVaCCd1sZcEnARa5M/TieJ6ntuy42rCN3hd2wAiHXfibM0/5K
qsS+diz8VD3+k07ou2IgENgWq8lAUQ+HCaml+1jODHkn05sdI4rHATlYMxKu2NglD1Vd2PwfalaU
OPmrguUHCHFEfsJwQbFtuk6Gkd605aY6Lf1aVvfoJdUV+XXeR8YkjUM6z7aHmSON2a/AHcGzcbrI
r6qrZEBNqNv8GXUxmA+UnBAjm1sVyv+5sGSy65JFKJKDm6k7AMtXCBNTW4oQ8rLyfG4uUpqdufUI
9M/i0Q1zUNVdL/Qd6/aeMITH1VQgsm73VTnO3tCXvbe0T2oplvcmB372tG+x5ACFw0NftBEWOhtc
uOW48TSMu0DMjxtw684dUu3Mt/1Bju9bOk/YJuQWFs6yfQxltkPH1/rr4DYMQWB3bFzgDeG6sPmM
arF3aw7gclvi08hsWodV83efLn0SSFvctOiDhgUJvZM/G8T3Jv0PyszDLJbfWjLa941NIknhIV2e
k+6B/8R8BjIvXgxvst4wBuQHrDBf7mhydaebc+iYtvGOlCm6z053UG3Kzc+RbfIVA1OGQ2/U4HXF
7Hnl3pRjYz8uiMadXe7NnAaqt9f9YM4ulSPtqnhF7K4yLhNpjF+JuSRdUOTZbJ66YUEa69NoliMg
X/R8OeRDxkJvovt2d3U6shc0jsF6wt44TaA7pYe83V3NS9blJJN3La7UIEWlWIfG0tnOuc7o6fab
Wq8rEh9Tl/rHGUXi2akGYT3EuDvsg95kwglNgcQgrjeruNPmRNpnMm2M5sjXm20HbaYBeBerkZ+b
dHdkY2hGYGFRcyRL1HSjXjwyMavkBbdUaVwKhUU1smfB/66cQi5K0IYYB6MdZMIAE19604vHSNXe
kOLyMVvJ6eImrt/0BRL7CiuL8YxtqNfowrWG8iCzclsObmUVbUcM+O2YmN18qn7PNunlV3Mw8uqu
6KB1dnKZ8H/5ZKYNm+/ZFYXwnt3q2YE/OQbA6NPyrI2uBZqJJSExezYs3SnWk9VUXIlmMTzwDOOZ
7WdjJHgEocLyRgKaFxq9ajPfEylBbII1kGKBNr4Wsu0P6MiWG+fz1o2D5vpxizSXbm8Ubsyd91tS
Z0e4uL+es/3iSmXJYgA/d72xPnB4j2ficc4UPJeHKvXsPXKFm/JjuSm7rXFf6c2GVSdFrit6M0Dr
y2xUm8sxHYgc72/k+6rgtQILa+zP5OYigjOP3wkiHbQbrJa+V0OWLtFANnbNlt/3+QEImtly7sf1
UhO/zlCX8SxYg9GdS8cACMLx4t1XalUHsqIHli4vt1hD6jiMGyJ4MZatTO7VUA8vN1olmiizflc9
RXEAw2793YliDafeuiRxQcZ8oq2Pgmi9x3nIlmx/S8oOHLElx03K54nqNVpKZRYhzyAoqCtvMdPl
rda084ZIJJN+yjgiuhOeK7HXp/JPeTNxFV7cPeu9zlYDIGfym6zbwvrX//b40p5T6JPfRVYvO1l6
w45yqjooHYtEPdkIPtM1a5lmV+AtQtnMwzYY2anWYnV12FSvDs9dgJ/7l1lvOn4Ucj2/SlAEiDNn
1HcwHOsraTDeW1oYzWOhOe/GArCzIEUOKzXHhDFMrQoLd71WfSw5GZoycPS6vXP73gGsH92HwpsW
Wj+Bs325lgXs5FDMx94by71rF2Rj45Xft/PSXLSlHu6NWKIjBqFk+7b0W7Q8p12XvmkyNs5OO331
hV6GSP2ODvXyl1V1+OukMd5jxTFOyItaGKa+/XQyMvB2WqevYdHXN4w0N2ZcbWSbhyXtSNmORiXz
i7j1ZAoELgAtHAoU/0Gx2Otn5xT54uex0Fn78+yKacF9T811fKcagGvCkI+CP+kOg7b9MBm36scp
wZgiYY693Qpldr8wikSDqOcfk5z9x3pLh6vopxMJ0+BGmr04BwAFUCurNwCKtNwilKhoNuMj7TaM
R6vbhQZVXveDmchD76AD8F3ElVtAx1axr3JZhjZCnYSDZ0t/p7HtRiJtZOyP8NpQsMTIBaaL64HU
M3DilKwTUehU8oEZ3toJgUkqfQmW1pKg+0ui8aq47u6Wa/JsEEG+W1FUYi6wPEg9ElP2aamzszui
lEGy1Fu0kUV5l4i5/3LW3LjPi/nPJInxYVfajuw0SUCo0JjtjErII4YidexsBlHse9ZZy8Cy4k1a
e7NbqBImyN98VLqzfLRDq2MNmLv1jiRp66lOFiYP/IHhttUuDQa4soomPszWdmB/y6JBToXfSvWE
JkS8EHY1PvawYoyvWRPx/COP8GQedWVm/Bo067a5xZZxpFaqHnylGucpzlAAuE1eHr1+9g5tPsUH
sgRB6DJvl7uyOfHKHunK2D5Q04FqJ2CPMrf7R0Edyi5l7GejHfLieTIW7X2x9OTeKrKZu1lPwXFs
HS+c91bYN3yVQK58P1mY5WSDtgA5Ho5lBnx2u0E/FFh293FaTNetJZQ7qMqY5z/1/hhLPPxURf2n
zLEQ9d00fc657tx3jdlhuSUXHpBu4u+B04PsVoGEEg/cRU8ZbPLytDpD5JYa/gTNisxOHFSMyd6y
kw201Drp+tIFBsl1RKusH4Oe5yFCkteqKr6tEZkJobV4H1vMDLW8NJbXmYwL6AVjXTATdXaRIwyq
xohsW+YbQQBXvdZtAK6iLgXb+OBvKn0CCq/PSpZPM5Pz7FaZvcNWSr/gBB1J9ot3apTkYbVWVuak
Emt6HnBGRx5h9/j70pEvgjPRWzwu4AoMq5y3501ivS04RMOZhzgolwEplfTCZDJfHJl/VejFIsvV
EhqNlpDZS3sdteIA1J5jyVx/t4OG24zP5o9ouI8yY8nMwDbW180lotZvswXJYDVspDBmyk1PYqs8
UkPjCsDSIeQ/IKCBs3KuhnznxiwG08JN5ndWLc7UhgBpk3nyooZ2POnTsp4Trme/T6fi4IGmAcKr
4WHoXAAlp+wDaOL07N7sjSlCzXu3bMHQgZ1XAl32YIosIaxdJIQbKP+8GT9bV7UvRMshV+JQDeuy
sqKGWzAyNz0PV1E5uxbs5S7RbLBgWQEJZtoQaIPjnce65xa0EutJUnZ62SicerViltgKpPJd2NRB
r+JE4RlpLTON5hdQ7IBort/ZZFXXabK8s51X2YlsPe1ASv/wGrumdu476V6apOt+AI/lmSbv5Kxp
JErGBhZa2rPlAwovEYecZ7AO0GSQPkkdWGNeHdoVEaHn3mbGZst4Qek8WwmkiHRdWCO8hTVeJ7sW
924GbZGw+L+0osVtjOI0LDWwMIyaagvmtWyepN5+khVeX4aS6zAa1rk50LNqhxmOmGBU6/hFDlzs
l4iqfZY7judKP9uK1etuBeZ+SnAz5rAbSacFM1DvScxAjbeREQaomcO40+hxkY7ag5loJ2cpBaUn
/AZ1jwArX0A2o6IchpOtlNf6PUahU1OM2Y3kbn6vnDTqwFvtPfdNUSaYE7HYpM4wrDCZojmsSuMM
yMoxXJGrHSpnHUO0CbxtxIT0v+KeERPsw8VTPsu5wK42afKsemGeEjAVPSCXycExrsu/qbt6h7Fn
JpvX1JSvrWUPj4tpitc6m/S7vqbImEDHX3nnVneKFesRV31/qsh2eBLVSlJPm1TG0Xa6CRegpW9V
sECO7Yx6ZrOXar0D2i9Di8WQMERg/OZY2jWnvD0nGvh10s/mToxJT6LbKKegsdr6e8X1NYWevtHi
2I3FX6OIPTgVwV2AT64MxlHy2AzenPPIZ430/Baf3overhbW9h4gcpc1ncUMrA3ncRiKPQcaM1tp
EStwU4csSH4dLRoo6gBP2BBy2iDMWJewBKZsCy/VwulnryjjglgY7gNNLQ7RYJvWa28mmgqGp9xO
Tm5NWhobuW0c9BqgQbZVRkpfShfPzlSzhVt2brU10Mwp+SPHfIYXdZBptWlx0o1a+zKGpTuNHk04
O8sghSA2tkvrwQEm5VzfNYuIf+nb9pWq2oWRh/suLM4xPNKXonDUvaFkETmtwIee2rct2Wx+TPpN
RtnGxMTmd40zfWQ85KCJuLkCbGt01WXWrQ3XLFhs2raqAlRX9QNplTXZfknPqce0fdBi0fmYbUGW
JiPvggTX7l4jdxr77Vo1/E62cJAguaY/2843MF4W9V29HyxrCdOpHu7KfO4D+lQk9BUWBSTZti81
1C15b+E9XfvqqLM0BIZyvz0nQeSAmHJfddr4KxcaESZNTLtNOXb9ATiq4wVCCMGyK3BmqoSgvBUd
EXq8c6FyhfZ0oat2w4gTFekKeLzxJYl0bHcbLIY4e3KrXuaG3XNnV4ur8Q/ru83UtqvrtQao/JrQ
VMO5CkfrwB7fMmg6G37UhAyixEiYlOXgyzsOZEvyohLEGw4c0hDIRDuAmCFRYSFJDrNtGP3OkiSJ
JAhLIuA/MVHaZT4t0IwRFgr4IcdEhKWs3zhXb9ZVpqCg0C2H2IABx2udLQfNaEsGB7de/HoQ7bsx
WRCqbWM6770l0Ao6/VrdjbGVnxep+DkY+mI4L/blZCKERszDY2oAaQ7lCgY61Q1xtwCw/6Po8v+Q
XKLSsSXJTga1dmjA+ef/JpJuyHoy5775l5x+c3uqq5bKtjHSc8gBxjAicGbdts7RiY/r4o6fkPUO
RPA49BhkPLbgwxLHJU+sotHmdhqqqwcjyTSWKzINttGYqP8ox1T8qUacsLtiaqrlv/TD/9/29z/l
gt18d/93399hqpPPfv13398/nXr/ZfzT9X/wrd+E17jcdJTX/9v4p9n/0Ig+dokoMm8ZyLdOjH8Z
/0z3H9jwdJBOl38Byws/wL8ywUyLkDFyb/Hd0DuPA1D7f8kEIzbvP90JunFLI7qVht7+JmD9/3w8
82GqPSD3wRW/Y7XXuvI5jbfxMDSldTD0EvJorCQYv9qh571HpycPMPPdDqrGiJxGQ9BYgwXmRfUa
66sdAdWZId6AW4wEHtq4boxI5Zw2k8bq1xr6eOAS/TQwdF9JamhP9sZhPAJX+STifKyL9TM7+2qK
PwEwSrTA7nSmVmG76q7RnVwaNQOd1RTgXIiwzQYi7hJXedwXTnKFByQ8BX5uv+XxEUoyRbxkXS3h
AQajX6G35pIt6iI04lzIsRT71BbwWpMmIjTIxp2yhRFK0fWcpzWS29iNnaiE/NqnciielJ0A3IN4
uC8oiLpQAuKGoKvum5rd+GBYOWoXg+Cc/0XdeSxLjlxN+olAgxbbBFJnXq03sHurqqFFBIAAAk8/
X7LHZoxc0H7uZmjcdVd1CiRwwo/75/NG+gUrab+YTCYtVna8ReOlD52iiRceBLHL+v29Gpb+1oA1
0lYVec4hnGTI2wloKl3EZOJQCyLjZeLfuH2c/ThvFy+HPmOyFNi2y5q2WHLmlGExtxLhp8jIlsmc
FGTU2WiKjZskGzzKToy87T6iXO1bGu+22IH6L/yY2c6wQAyxvKGCm5EDU7GbKaopEUGIO01hY+OC
LLNoa/BGmejSwriQVkUsU7h4oDsXdLPBWNmgYVUUPMqb4REbdE3KL7Ro7J4C+13pZTpiBG6OOHf0
YYHm62jnT1ev17FY/S07Kv1XTXia4lIDdkJXluIKdOps9Y9WdigxMSRLRXsZUr2K82psNywcSvwV
+aQ/wB8MZ9ImwbcxmWfLYyXeL2OcFYODXgZoDBn0WWcdUQvl/RI337ZhfC7BerSDlOVfdl9JaE6L
eaAW50nSmEl8f+RbzbT/MMF2/zPkwBhkt0r263x7fpa7ycLshrBgJTbx960v1Nkuw3o/WU30gCGM
Piiq8CB86vQQFcF0yXqn2YeWAaLEkz+Efg9r65jfJNDdAjFZcqCMbKhcBbXbR7Db0Z2/tmzT2DTp
N21P/HWOWRk7Fhj1pfZx0pqVeBxE3XNa7cMXsFDN46InLBnK41DE4ekwupW6i/DRbFzQnWBGApYM
fq7PVYvbfMn2gOzt4zJ3GZn+wtzC1V5epaCYuvTG4jL1dcD+zUyPgL2zo53W4Ydi33rF+Yy8WE6g
n8yxfy1b+RlMFFnT+EhcbiyzdDMx8yQtCnosqjEmS/fRz9hX0VWtfUSbI9CnAJCQ172qVYo7FqTZ
cbJTkTDOQyNABN0sjldcAqF+6XpaWIhIXldaMuJNGneQR5YHW7dLM5zF73osKIiNajNnhCP3aMPb
uDpjlj2tQ79cvMEwD/XkYUNCRf0kjPYMuuBmtimfqYw6Gb3DRAlNNXYiBklKC3OGEc9MAqtvj3Dd
WGojqOe864rGOhpO4n68rk6OSsMq6BxOs7g2yEdF9NzJJtqWrj/EEucwccG/vLW0N1AC2qRStsmZ
OuvuU2FeJhOLrInocHTWIHgqHMtiIxyGp557P9egm8FsaoIrMyA4Q5/7bGbEuq228806oMKD39nX
yCr2tODsa+yfeLDUMWydK0DQYznMv2yg7bELR4YFidg0U7YCaUpBfwX5hcVrjqN1Ew1yi4RLYLRo
sDeFlX9JpZc42vojQoyKvJ2TYhaNI8SuROV1/yrbTBAo8J8axvnHiNXArraI4vRpuO4WqkN/A5wI
sPpW8wMloeXBVG3/gi9vW7RLUlQgpHLJvnNq3jQS6kaCY6o8j1Zo1KrW+tSWya0iDM5jbbiIKIUk
rzJEx8WzzA1E8+Ilh0NBRWhrjkfhNaclbFFYynAL07eP4WpxvAtCiMXsel6x7vLXh4WBIODzHVQl
XplpyPn826s9zEVcVXV6cL3Vjx39e7DKeW9OPd1Yk1gAba3vSk02TwfM57MW0zvKHoixTt06QoeZ
izhSDyVwAC+bsp3uxn5bqrHYjpgkpJqXU54CSwlqjJkYaJDs7DutrQPbSOPB0oN+SEVRxb3V3jdr
+Bym+bmyOl6YWSVU7zwYaf85O1Rg4inRaFSi+PAydCB2prxJ7j5x0PSxHVCeaE9cPM4wqnvfGFAo
tEjctdtWfNh3lII4ez3jgItKa3ljvzUe6no9hjOqKAaQmsvDnJLc7qeTk5t0dLEJmy46xApbtgIf
XR721p5qTOxx4gaY4RGcld0hD9Cby6b/UAPtycbYPzeDpPxbBys+Op6bmVzS4wwwC1dEk3IPx5CB
GvfYDu2WPtrxlFFMz16wPiiWQKcR6+bLaN0p1lzJRCNp4uFT2uZuaW47M3QvQ/mJodBINOJLsCm7
8YlljHdI6VtNcEy857TksuburEMgzOiBOlK8fsXYU2oZuoeaW0jcZXa0o/IMDZG34O99jKxU0koT
mRWdhT+tiIGETbJ609Ukg3Y/yeCV4tu9449b4ZIbobO0YdN+H2XNb2kHiRhqnht5+gskbw/kZ/ys
M8Igolzm2ORBs/PXIv0QhpqfKDFdr2lpwltptIUclS8XDqRYbZUvvvJOoqw0q0y3AYNYsS253SRr
WByalZxETnwfiBFX05JNO27r77MYWaVZe80hbu3Ly1J9ZA0PzPKDZcGd79X3Qg9bl5SAB10ACc15
8mHQDc47VOpnaE2PWfUTNe7GiepdFkVfjTQSq7pGiP2Bc6yoT7YnHq4YnNXY3bs41kSDybLC4JCL
JdyauuS+6IxPc7pQL936SWZh7C4CefTL7N01DZUUpv8kVD4e8hlcVSidh27JeFR1W0M55nZUasCl
sXfmCOdCDRHqA9jhbjIj3GpN+10t9b052End289GNH/0Zn7y3OluGN172YmHkQtmnQtyCDLqEjBW
uF+CAof53GEpNL2jwdgat5YukMhTwGqWld3VeQYKzwa2ZvAdhaqP66b9CmlBwT0dfhnVbOOh4XIJ
Rx4PqkNrFPzWlk1lBixNseNt0I7YejmZdyyFbx9IDe0pwP5cBY5IbLlwDpf0gR1+cXB9VgOTka4c
4tznqearrEw9bQOnEE/9bdPoiz77VRjyK89VubXtmie2rLyzB7ptzxrjFh/VsZ/LdFfI/Npo408e
BVe4/1xcRps4Qv6GHXWFZEWLbp5EY76rRkYw4bhbp5AICbeXFQj5wcDG38E+ohcJ/a08OJYcutkN
IleVqvngQkMMMvp3OmfvptD/1U7mc8Mx5s4w6z9MZ/2p8zz7w5HOY2MidPu1zaok3/jGs9tYj6Ea
uJRsld5jL3kSufU0pe1ecjMYOn37EFkKegtAHf5DB5Pt07dWWfkc1dlyLMo/U+fGdhPuUj0iQdRM
PRKr6eQO+gtjU3MNVWVvZN9H95RQVfxWGpzANUJFU/+erXLbuZaxQXo3jwrS09b3WL5sFPzlREJm
ubDrxZfluvRzmdm5Q/5agYEFz6MR5iZ7Fq1fw6IP8IqYhGm6ubqkogTYzhYbo2xQ8U2FI8YyzJdj
JybYPouzYS1Ws/vGeh5VxW0n6N9jLtI45jJGjCw/qs7uL11X2Wx8GoIkXfU5pekTANfiE2n7EvCk
H3sVbfOeKdzPa3FuLOoaeSLL2K14jVaH/aObJ/fb6Xr70My+QYbSxgAUGtx6LcfidghlcBOUszhn
nBsM2+W571MZfLajWp0LrG5bKyCzwJJ5OnVzL5+XfB3uFWXRCDVB80Kfd5WgVjbjJmv4OFrQvXi3
cnE2Je6sIgiwjAJD20KoLNAgq+gr7ItsN2ZAE1j5tgTrXfAJTTnE3CcVpvOOPUPUTae+LrAxufa3
1c/Rb83vA7kvK5/aWpjbUpRlvASjuZlNzB9h5ewMP7OOoRe2p6abVouIxCSPUmbW62L5azLheeMi
jeQvm7XXrhr0mRJLiUW9sqJXySZvqyLDj/FdBCdnZaPThWBfw5D8fdAo3NC8qjeDwD74AYH/egF7
ENuzFRyqYHAPk098Q/XofAeQDGk8j/p9RlkG3tW7NZ9qPd3Tq60PWbV85mtTt4mIQqw7rdDi6mk/
xelS2VtZB3qvuVNuR/I212rCAGCtvdjrYXW+ormzd5M/zierZBiIQ5c7MWYSglHg4lg9EhBRPu6W
tVU7VENxGqLIOEWKU7E9rK+BVZnvs2LP7Q3T/LYybr/RO05Z+jrJDXf3hvVH2xyCjPQE6NT6iU2R
Agad4SxOxQQCt21JawcpgiR+rQSunXWPkUDfriP5F04HAgdRhdTtjPvCagnRvddtDstybHB0dt23
Rd87Dh1h8CRP7YNt1C1ODvEragd3j/kDAR+w0IwQnvf7wMQuDXQ4jf3Bch+AWX6KyPBeO2XJeFnb
ejPyO3uH2sLBxvPbS5o1pFnzXm4yKvUAoooX9FFiLbPrHUlVY2kLms+x4fpKJSFzWbI1qCcsd3Qt
Y3xF4aOxDkhrxSrR6qvHyTGXnSkqOG5u8eBkw1/tMjLaAa67dIG3XDmdLw9CWdEWLPOH8oZ0T2ox
v/SqGhMIyCu3o2w+BybP7XJOS7VtKg/oLtU9r2an17ta44WUObM+wuS85wmCLWWJQ2W7d7j20o9w
6vA8eSMLFZV6u6jjkWPOQXCg0BBKZZBTqO1HcCnC8WRYvJdU+eNJuVjPUlX5jw447YOATrLvNNMu
SNrV+7BFpB87lmpPDGrejxPK8W4xp2JiCHTme8E9nTtR7v426BbxnUYdM6cXW4Hm+dj4v3JxAL77
IEbrVzZHSSMQn+kGGcEhHcBe/mie6admnVi7dn1ziIJB7KJAkMiCompcIuEZj7WNLTerKvVGtKhI
WGC1v7giF4QEaRwa+vQuxoSJyyjXp7Jxsg8++PK8OEH1x01ZvmpDQqKtovoFqzc31tLuNsJcXyDi
cVzAufyWN1b00c4j55bZFp+LKoipAhP+ku4UMkrhfMYDJRcZG0HDImgi8dPhrFWTqH93+BFuQU3X
HLgtWRjA5MSSbsv+P5Ab2nGxnTUOLeouhvDziMRt4xWACLsf5eDC0cS0+LQw1HKuUzL7cN3MgGnp
1dNntggK2XNz6Z5av+0eKt7jnpwHdg4v09VFO+4cbD38Evd4zM1j4TQwrDErsCByvdy62guEBZ/Y
xd1S2wvTg4Wxd1PX5K3QxtP5eVraeU0c/pP5thP+nVlY9ZvRW+6xsYz1qRkGTqbsQvujdMIOL28u
0pd8pp9sg8IePLhr5f1JSSQTMKjg5vls7mP4WzjmlVcG58D1in1nT2xJydyFQC1D+8erA3tjLqmx
qwR2Cu5LMIqF4SSE7Umi2cRWnTIi7hN048nsJ4R/FA1RnXEydkbMET76AdX50KTCJsLH2aJpxXC2
qW8kQ+JwQqhFFCTU92R+nIe+pMxSc6q26pW0cxp+ezlOzwkeoTmxHQR9SdwOIeCUI+HDSej66y3t
fvSoGIfXmwSlcW5z50VKkveYWDZDJnYjx5EpG9LHCVX94DJ7xaKFeDANkpP7uvCSpcS2se6le+0b
CmcgnwNhtR95F0eb1KnrB5tCu9sSeGcy+eIYyhaf/O0y+BCzisvA2jfRTO+5H4cFLpT5LmN0fdJh
MCS3BQYBlYjdYwUZSpw74ZSxV9Q8YuYCtJiZt81Wwp0xl7eq9h97vSZ2M+8KDSrdbLaFSFU8L4e5
/lMNPNAUAV2/8J+8deheOBmqvbmEfwFRajeuyeFWhd7ospTCsmEpsZ793PdP0VT5cQFGA5bQL9KP
fxxL64tbVAdPe3PssOCLtQ1UsHDrN9QLvCEIi3h58O8SXth7IJT3XhidWzPkrJh759DxfoXDbabD
QJ1Q93jzWbPouR09XZ4Jj1V+q+tszT/aZvgOuqJ54gm8DbA64o1HCAzwpMADQO/AyROwqtoxRN03
txueV0MLS6NSJ2FruQSkmfNML/x2+iopSnuHurdtIFkABYDDKGusjDb90X2aTLT9albzXqsSUvvb
Zs7jtBh+20twv4bWNeIYP/XRa4u/IzZKN3/Cie/vuEC/YZM4bAVBqFoEKExP33WZ5mwCIsGlW7io
2xKfw59hejRsvYOGlDG/kDr0w2VbO92WNRARW+AtecnTxzsTN/8KwoMgcLwKONtB9EKiCm0sPFuY
uyKWNhUcDKJnRORUmbBYfU1770mw3dtISMfzaNyTTN1PHUGPvLpmJe94tBeOAv7W1csXTn4sUHq3
1AEP9+auxD+Z5wtc0vQ01/KJSfWuAgFLYs8vYQyEn6Lw5mTVt3t69qTaSWzCInIob7MxLRC+7cI0
KWZvJJW8JjefQUt2E4+EFbEtRkjpMAkdeeq/kcuJsW2EiVqGS2ni9V3JBIHS5tzPGTHpyPKSFuyi
uGDDsfEW/HeF63A1NrDJghNSDRxaicWF7dhDR278MGaEDKOO5xlWI6alLnZA4o2ewsjeHeagvfhm
c9DOA8ojY/+87FhrJ25KFZyGqUaU1Ubo5klZV5xv/YFc8xD4WFtgyEiNb7jH6KyWwIsR/x7mkCb7
auS35kG/UBj+0SBIfIojNvYMtf1pdcy9LwwoJ9/zHHLQkykP8+h30NWwqqpxU1d/aGtAsHfXEUy4
bT5KvBJJkNOMNgtVxUsZZm9YgcG5uPhM+3RquZbdfsM56Lu2J342OVd3Z1z9hhteDZo1BC8KZjld
kdim9pQLkejI/ZTyDahTjJP4HqBiLIpoB/27j9VEaJschSU2jvucFpeoCLHOyGIzu2lCJiCarWQW
7731Jyysb4Zz3Ki38LUxhA8VrYo4upYz+EF+8GJazwt2gyA1H5pRXEtKGzbc5H9akzBvtR6beX4f
Fnkx9XtkD0+tYGONwhRs54GRYHCq97Io9znHFL/nS+lzrEapPBXTyAOXlIthX+lvYqexxNKczmZD
PqShthgArW2OiddcNGVrRhEeWrlmZ2Ak8TwdHXAMFc+QTO+ojDfkxUWnYghyT2HU7tP6Fd1hU6Wv
Ag6rzx0lWJ/ZoqP0j4Cg9wpdlAIJRlCfMyMitRnEaRNeWalg+ziXAuuGxvTNCVGx1iBPG8ingol0
cedEE0O3V+cB9j6Ik9iyPz39Uw2vrFs47HEc5HlAoIPRbzlDG2iDfjeEHwPF2GNvxRZ6h3kbFsb2
bjTQ3HDc0VmsE86T74sBqoVMCxHiKcAuFS0vg6sdEmNkgmy2NXFthy8qp1ejXewnl/APUTfJOQSj
QbyOf7BZnJqqw+w93dcc8XZRIauT27NrYH5JjDy0zl06v/T9cCdK44gj7HZVt3xledRwaMRakAcd
CHXa4lcnc5JyCg5k966jjRva1OFjubrQoQyNfcIfOd9pPzvb1kTVlQMlCltmcHWa8cWc3ewQjp6+
IGe59SNkkT88glA/KFeN3Xy60I9KOqi63clxaN6n5bjs5yHq47VC+OD2y0bjI80yXPHNir/GfKWn
5Q5GPYAYh99yDrO9WCP/CJoaCXd6divUYZ9jjcBvESyrlaxp9jGOroY17O2YrdnXqY/+lu2Hj7Yb
cGHZ9gPBhq2091VR6cMwLwTbHWveEud4yVceNZFzNnFZ9f3bLBUKd/NS4eEY1JjYYx1uWtM6ATba
zQ0bNpypN9HU1tmpmLP54JGF2iGFlwcy8D0S4NpfXXPBADkSpzU9xNw+yc38qUfIRWbJ1Abn+GOz
QjCRswdmf2UUM1DcTac/EFFAU4qA5QMG96gAYM8BwUeiIZf1laKx0vamQ610xjkkFYdo6uSjFQUf
JXmI4zAQyrFkEZFRSdNTQaov51OIvYBIRCSaY1N093m+E07DttQKfzr+2Maza/PWrIi3GtQk7PQq
AEKBtorvFaemQWbt0PkFAxAXYQDNe830uHF849NjNqxwvx8YHsatEehhw/6ARHaklp0IGY7mcWsy
WMARuMsYmm9+UyokqpI5NIDLQtCnwdsCJO0y+2GxX932XdfGHVLCa+VVB8NbDhb5mbXMXFxTE4pV
pFD3vdOa47hirJsGdrX15MCTcIptI8ZXQi8PHd1KsbOOMGDcYoybSsxXayAu5rnYT0Cj/JUzQsN9
DeVh7aof+NFMiB7PK4URdU9o57skq7mKx8Ar4Pm4/JxMfSVn9YpZ/0qCutoXDlNT5rrWjrP8UdTC
OzaLHWFKw5kse/GczkYH9zpc69MwVs2eZMOvOmSVl6MVWDwJM/N5DfMjVS3sPkkSxTi+Q5TtdhMu
XN1pl5hZdTECh0xxO7NDIPScn3xVnpDY0h2+HghGgiY8MrF1nLnOnmYDouiSf+eW4ven+Yjfi9Ke
ejVfsya0NmRl7pRpMt34VJzcTigqJ4g50Ja0UexaY0z1rNzEI0/aYgNgq4ijSfh70c5/+gmJYrpR
c9PKsXa0ppDDqyyxzbQn76rauS/KeSSgxTUrx5AODqgSp0w4N1LXMiXpRKYV2lRw8K3xK83Xfodg
gb1JpnkC5Wa3GNYzP74HeUMlomPlTFe2RcSPMPsKGh8YGfWfPgZVfjl65qQmxRnzEIB46XbHUABI
WSly2tBT46LgaXtXkOaFcmt622IFFyf9fD6KheYlw78xWehVIXQub+NdCeioxNZEayKxFIxDMc4g
Yr4F4utUtGIrM/M3ZrF3o2Gmk2W5txSeA9uZKeWG6J+MYf+RsTJ6sDluJCFi1FO4uO0W2aiMbVGT
eaV46uqsLvuKTpkJkHsDs175rCf5ooP0s55MY+fKNbowGkL9GFl9FxLSQgTqKEZKv3YcgAvCAmcj
M+QRhnT5CtQnvAxT7x3lhJ5t+QEKszYf7Nsuee3r+8632z0h2+73GLjTYbGlebFFFv3oeTDeaRxd
PgqzXeFVkYyMcyg0QSO+LKP1Oeqsd72f3+vcpuLRvomyvICQYqfnBXQF4icbixIYTbsImURW9Lvq
id5Gqt0GtsSSOjYMP0UVYVFgZGiYxVdshm59dOsQ14A9+09Z4dpJE/SvfsQ8Q/wOd4Gbqu2whDjW
20i/jJR/HELKUF5tY7hCZS2+WKLIwwICfWPJ5QoJ7Fl3TrmHmNLfgg5eXMryOrU4WWjcUSR/mh0i
1JY9nLNtqJc45iCeE4l3+djl5a5LYSGgel27tJb38zx9p0Q9tlgfuKMNq036H67KZupp+Ih6eYrM
i87M7xH1IDdg/Ax5MmLs5Krk15O762JvJkJ7G1awz4M5TPuurruD3RfO35Dc/8qb9R/7Fv9nZPb/
B6Hr9Jn/J/cVYew/zQ86SvYvBqzbH/rbgOX/w6ObHP8dU3wIcc/BfwfKicLGm5PKxRzP/7AGmb7J
P/nfBizP/IcFEMm94VM9vFYRf92AUY++Rjf6B0XE/F14+eBZW2H43xiwWE7jr+rqf9pN6JwMTLDr
ngsX1uFJZIaW+W/wR7K8lLpMmcuBceRhOi3ckjF131Z88pdgx8Ghdm4OeclaRUecuW7yy7Y0yybJ
LRp+VLU22yFl3i9kaO99aHJvkV3/eMM67ikgmInWZdADsvG7aPzvPkjfOOZ+rgtsWOEEO1CJfzm2
/2JSsUJsCOnWypmSben09K9cKNyKToHOngIj/O26+NAHtxcQ1QQza54HCWdfP2ZZhe4SabkRefoj
SLx9jpbU6Ll58bzMhY77rJyYF27DpZU6nIE0p7zMRGC/5SRbtiG8Tw5sugUmGWZYOPKucSlZNaND
6mPYiuQ8xFlOWGAY2z2PwtewTb+yRo2nioxhDs6OSA+vkr0baIwSVMRpMlAnK9JrsNWsL0C2wKJA
Iyq06SBfavhZzF4NDTuLlZ7DnJ1lmjkhfUfNj1fMzr4YI+7+EgmptCNK+QZavszVoXeF89JG9GoA
/kIOqmvgPvt++D2P5IPUXMDN/GfqYmmy8zCGZCVIoC6YbX46BJomuZWEHVy7kee8XEE1mJ2NIBm8
tmatNi22caT40Yh7+LFx6QCvswxwAJp1fRMalxnP267GoXY3d9y9xhC2WqH1DCGsfcpdgiDDSqit
b33YL4V9BQpZ8kKltYFW5rN/HLA09/LN0eS3UwFGMxW350kkWHFrnAWZJrpC4pXSqBdTpSFCPIf7
OldvzK7jrrL01Zs5vVDLPd3ZaSF4zPPI4JPGy5Zra1MY+lAwzm9cOLe4ANT7OGMRdG3xzNmTWNug
riNodPKncAtMSSak6PWub52dd3sFOKm+05spMLUunkDMKq2muMmSd6tK4Qym9o+pM387CbhTdd/t
etf8xGS+Yh+/uYXzhliMc8bFtW6y25Da0vAjFTMu9Sz3RtYSUvF3VefjDlxgXA3eO1JHuhtTf9lp
jwjZqLjZd9RNxdJubVoZeTSTez2ETg5UMHV/ZzPNn107v/uD696YGQahy5tfKyyHbSSnT+lkL6Bo
02fPEOpQZKVDU32+D3F5J9q1T/YQ4mHGuILBA6yICNAueJfWruioqYlqCmuwLg1HImURGo38HILa
3cx0IzOXBemhnDSFQ6M6mWpaDmp0jmYZhodIO/seLwwrC7t5J3TyM/o4SSygbkl3+xKy3JnZFwuN
1Sz8MqfsV6jEq3IQojA3cgiqTQ5cvCZYXmu0t6jE4pjI66xVfdezWI5Xlw+6G4JzNUGWVzaWyiXP
+tPQEgVu8bvCKe2ijbPcvPRW8cU9IUfc5XsFuWEmll+9y1DCVnHZwQTD/Ixr8rMoZhwz/ZqEtnIg
pco6YelTbRQEuSP3RnvvDh0ilxdSdNKIXCU+xay70BjvPElgE08X7QIodSG9hgevYMgTPS6JDCQV
n1rlPhHl8l6CtsUdnc011pJbrGvl7p9Ylj43zghD05b81Hw8FzWWcLvCoTKp4pEC3zPxBe4qRmHF
7bc7r8uToM0sdcj6GnUAEBZzxiZaTSCINqHKTP8ARqn2xrjCm/DS9DfzFNoi3ENRBK8AFcAbCCQS
O0vHTTGtr1Mb/Ki0udTsdzaiywDQlQJIQCreQRJWJA3zQ0uDH0cb84eDl7OvAx/Xbl2mu7Tk1ylH
MuDGpM9lYHjJPKuInw+vxxoXoGpF8KeSkwl9pULxc9R1sZff4B4p6SvA68xDd4SJFWxBOod/O+D/
q9mErhj+/+8dL/+zoeRf/q3/j+piyNn+p8nl2rFwUv/aJn37E3+PLQ4TiM9UEvku7Ql2RNf431OL
7f+DC5uiY8ck8Yr/mz/yf23jVLjg5P5nxcY/R5P/M7V4/2BHgYERh3doocxH/83UYnnWvwPmPRoB
HSfghVi0kkOA/1fb+BLVWDlzlzSmr854TRtA4IMeH8sKi9NmVhbKMYPHAw4EIv7sR7ZFNak4mP3x
vmKpUR66wjepNZyKsIurMB9tFhEkx1pfnxx4gjsjVL8dXArEIkpQXQONCyhu3L8oD4HFwJ25k/3Z
7rWB3WmO9gxH5dOqWuTL1r16vhHt6yobTuYQwn1sjL/sfl6ulq+fEYZ/p7arnF1hMlzxcBhnXELD
hA0xJSnsnnJu18zv9vS6ch6/g+AC3DFzZvPBw0LRJlamUANKM7W5A4nZGH91ClbhCx0xNYGWqfUP
GJ2rGBWleVmb+Ysey3BBuWfQ2ayWbTUJdao62FkqMg/cYjGBt5oUjJ15nYg59kLx8Dt9VbZ4I9Bh
yL1t6/QJtm62btXipYBijMAlk7gUR8uYcGz7pT/gFxXZfTmMr3aT2+8UkLqXxR8wpcyRxT/M9K1v
uI1guw440CcHbGjLsZcv7LuutFfgcjYVj9U2uK9VQ0tKsKT+tqqW9H7Im/4HL8qM4fz2rIBneBg9
I73PWidXJ5lF3qvX+KF9MHCPYDEP0uUlIjb7OCAKsdYH7vvL5MmU+JovB/imGE7pSN9OKysil7UJ
FYXjEocurwnoxIVDwcobos3GEx61dzQ7bkXYq185WMdjOfGIKaRsv6rU4wGZYZokE36b9bAJnNWI
cyovpXE/AumejnOUqnMwN57E0+a+prcXP/l+PGbDDbClK871pDeedPTQZWx9sDeqKKk4eX/ZINHZ
IZQxYCD7WgEPgtnXiwIjYlSAa4ExWVb+HONb5Bs3aP5024ZgMxUMB8XPcWObtbcRA8S6dEC2HyVh
JDov9G5opvPShe+ZT7cnZ4Zpo82OBtN2hoxW4O6TbpIR6PYrDR+MPp9tF5QJBkBvHxlpmgAHCjZw
B9Cda+IG5c7V2KPDgXi6MHwoA2wwMeJeuLwSR9pgnKqg3EKPY40Tckw1zDVNvHZle73aJAK5GpBB
6a3EaJAIl7QYdb+xZ9k+FXcrbkhYc8nSmwDOs/Iyj+kpgu5Rtx4reNyQ5rjedB3PS/Dfjid6BrOt
70zGabRnkEpV9OwRatuTyBWbcapx80XLePCW+s0aVeyONhC/yLolPlx3OxusugqyzBs1Dn2WLD47
sb5GNQ14E3zJ+myE3T1MWhAX6YUCNBAhijoB08XXRrDOA1QcGfVrZLbF60yF6ZEmAhzY1mug8TiT
T2NhFLLDzaR9282x8sqd4i8QK00sw/ln7QNkaSVfbfKSGymCRx3kHyCf6ytYE64QGkElhrKb23NZ
HnPQIw84f/QxayqGKG3uCprSf0ZVrnusF5xEDNmSijDGgzBC8w0THL/AtvVeJUEJFESqUO1SUIXF
z+0vL23hoTQIZPhyFdVvTWZ2c0JgvI2ZPNWuH7ommVPYuSs/dZQeD6gupxs334Za1a8aZyNtt9PQ
s2PBuHJP9Pl/sXcmy3UjV7d+FcedwwEkgAQwuJPTNyTPYSuJEwQpUej7RKJ5+v9DuWxLsl0VHtyI
f3An5XBI1DkEEonce6/1rQ0G7pu80uGNBG2BQbRwMQXk+9Gm/YWF7H7WxnxvzBRRtLQ/+qGuTnns
DgfDSuQ+R81vkhwoayIXodVaST682aElzw1qlrxeEPle7W9JX++r22RgeoYzLwle3FouHR0jzx6V
lwACN8oxt9l47GgHZpLBVeNYW+GSuMxCETV+NvGFgat/BIThbcehcaBddgl3XdX+SeVt/VKjBmGj
jE3b3aEjCwBr1EivfEFhJtDxgSjwcsvcDkCl9gP5JyvCBuNdVcXWMaeM5aw4ArKKp+WYn1eMKlUn
36IoDnf0ypxlAOMevApkCZp2sSI0nSEqVj0RbzsXEhRSUdqzCsz73tR1u831GPLy61GaZJ64q5ug
hrdF8zCmBnlAlOfc9AH0sMBkkwPbEd2gBGzhRzvQTCvHsB8S/MsAPXHRuxulveRVwi+/NGOPUtkt
mP2S0bVG3sFgYXaJjG7Bkh11zjd3ZXuwrRJTD2zdWsorDKdq25r83RCn/zkzRH4Br+qwAsO2XdvV
mG3yDC9AAwVq4/egv0WUSrUrWauKoWLboKMuw8g4YXqqrnkE/IAxc3idO/YzOMnIYuyN6KnMQJXB
GHJZqwUCdk08ZOsU9aWvUeRpY2PrBbFCRGpj0H+F8LCdYm1vJ0RBNyHosF3Z9yhM0g75tcX0t8uj
h1Dy3vHcx2SM3hMopuSXauOA8b5FhbCkHMyuLnBBpgHpr7G4BjZLb4rrO+hdVxAG9cnOHYBzI/im
NG++d5n1XVtWdVMbuvo6AQnF10FuVZ/eef4Y75sqg2/DymPwzi+NBHx+LDU4unlU8U1UlsbO64Q4
BDItbjy7Mq9U1mBhXVxNec6FF/jcLykZKVcgH3z3rrDeLb/hCF+GemdWiJiC1LlNmP8H5VR9EVYT
H6gbWY+9eGmNmYl5RbIcNix0nB3gk5Udh4c+6/CljnVzj3c8eswZfrxMY/e9p3BCpzio9Qh54S5Z
+IQxPR8oxz0KaCkfNGxz/sk+PggPurKEzrT10zZ/1zYNhno02lOjoD2jZO9uSze+gepJy9espzU1
6ltMYvKjaer0McuG+iwRnvLcl/PRrDkolRgkbm23L7ZcD3c3YKjJE54DbhJQh3Ky2LJH4d+EDr1r
ACOnyvRAIJq8yBOKw6PMkJ4hk8u/doNwiDCYMAlaw3NdeS+EPexy2rEn1ICQZdygvHqaEIJEedUW
3pv3PGCCvpQcjC/0qp4t3O4rDJMbmq0Mz3itPxC9nmzNCGIBvvfq3LKtPPp+NC7aeDTmjAVQVPqN
262G2Uu+II426KHwdLj7BOzJ2QjC8lEpvIW0kNxyXdhSnGsrKUBOt9lw5kHK8ebKKn/LXAj+m6qF
Uofs/LM1mMmtLwD/HUkI01vDzue3QdvklCPt7F8BOboPciQXIldj9QIixrlOJBPTdnO7k+t6zwtW
EkShB4bKZ19sx9i8DxqLBkbdxfFTP8XRl0HG+jvOvXJbq27eFC1OhBWW+Oxu7guief1x+I6ZRD9o
q6REbzAthEYwgYnqi2+F1zcn07bi73MkP4D9ApIaZH9o+0LumAKpG6Dl8kHZwOjhEg9rx6uraaPR
4K/F5JjRGq+8OEyOZtIGqZ/MwBj1wkbmrveU5ssNTyHYMMLMYbQ6pbvRyFV3ZSdsBB0uJcMqBOl6
DF1/PI/KJXqli+/GpG8P0mdnNAKD+JtKzTvmTvbdTBDA10wiiVE2FWap5u47z0iJwGg2iXluPJwH
yg2ck2xH7Aze0u/PPpTL3lzltnxRjW7PrL8atYd6Tz0dHceI4wL0um5tACzfNAa9Nw6L/XNNV2/n
+MkXb9HzCCvod4sWI0KUExE5Akfz6Arz5Ep8Z37lhftYdPW+HhBxzNlN0YuGK2h2T2UfPTaKsVsV
3/K+Iws9vdL7x1RnzOt+7oCTgK9DG+DtI6zjeCpjuR/L7lr6JtGw3vyGnvsuyTvkuwr5TC2gqrlt
EQKWQgEymCatMMZhhkMihiG8LVnHGyKa9xxBkmNJa61N7XqfdrpjqOFkJ9ZxcSkHezg02khAmDjq
bCieOsTSDC0mq9z0puffx1Fe4lcMjF0xQ5VFT0SnLoGyNc1lcEiYN24wHiRIeSBP0kB9cRfRDUcd
nI6ZvjF8jnTxbH3NFtBGqMU9jOuSfgUuB3Akm1zmW3sctg3Cqp3JaaM0s35reqAecFF8t9L61MSI
zUOKiLUxoVaN52YxxENNQ0nVbopM5yeVIU0DgBacesLpdwDyjE0VYzoFcwQ4RwDczr0hObiWcTJG
1jdsjBqt7VzeRBXYUsd1Nc6L9t2KJxK20xHBvw0SfZGLiRmtf9MT96ta7MsTzzOMoMmXWKCHN9Oy
0tsCj/CFnfhTqZp2Mc+Ee6EEJy2g+/TJQYXNFSExJP08gB9peHLy8qam1FtBmWEIiqTbN+lUt954
7Ts/OFSD85THAjzpHBzaRXtmQ7n38UGEDQyiNmWAjnJZsZ8EtiFvaKsTkedouXInLnwbRdCHsQSj
+hy73TAbbKBVv2jJjPlQB+W7QZ4qV5nBJGIM/8YSTnjx/emLjxAL78V4ouWzwSG25ZVvxDHC9bY7
4J1VyBwQRuFtqPahI9eztOOta1ionwFYHaCvNpuW3IBDPtXPdAThCzcGxPlO7fwgjp9zI8tfA6LN
fEYBq1oOPp+k9bnM6FQr2Yl1mMZqnQfhA+94uKtOA8qMf7irNW8bbLMRt4TZ6koDCG/6iltaPrsN
gDFFL40zSnOoaIluofrtxjbYDZK/R2m9z+1s2rWZ/ZKnDHNVOmRHem392ehR2YfKRYKVMSlRnDA8
RHaZ1Z1GL92JzIu3HjFojAhnjt2okMsINLnJMR9u0aHVHQFloWICUZZqa9HxTIa02xgIybDGt9kG
wGy+M8jiwHzez6vR4cuz5x+FIGuhVOUpnSSmQTNxMf92JJCkjG2EVV4noroP2bzIbwqFahnU6oFQ
QsXObbRbAdpnnXuclWdwnOV0TMfftJwIGhIj/TbG9rVzdkUn02vkmulhQFR8yDr1GXalsbYL+7Xh
d9tg0ZSbga3hJiguvf4YqFVXBhA2rrZ1DFJz01ghb9/6cybJh5HFa5bW1WEWSO/ygU4OBimzlN8q
VbwantD8CJWwKPrnrGpgtlNDZJ2zmdzboQ/uEl9+AlzyHkYETkxdlwO/kWe1KD50Ot4O9HqIr7dG
YCmLER+CYI3m62jXPJVGnYI75YHYxCiqz/gV1U7njb0ygbKuJ9q/oK+YHsyRQyKDC2tl0i1aon7h
h5a6OMemOW0gcd8rnADrVOk7ayajAw7bOmiGRxhezpaXl6aqRHkfEN1dms0AHw02lquRmRDNvuMq
RMhtrC305Ajs73ycpbvNGBsePEsp+gdMtjuaYBwnYusQV0AiVx5IHID8+jNPxF2Ci78a+4MS3khf
mCCVGZX3uuacSrtGNVuQMoiHi45JxYsfZNkGCdpwFfSt2PHmduNY1TkPXbluwCltzGaaj1NVGKtG
FNUZZlOAysvgONO1FCoy7WgTR4FzP7FTl2Z3sprG305p1m5Go7nquLsU9XCJ8p6qj/emj3QKQe6w
JiVtOLHfRBtvQFtKu+6sl8lY0GNQiNh+ZWA/ATO4jenXrKQb99BTECrNUzOtVWz5W2uqnAMMToyo
xCyV6EN4TvADDfrGIUvrYLnhJQhqQEudX7/XAjuprevkbqzT+GAY6ffEo4jtIWoemxn7ZuDO9CgM
frfRxextT2yZpWsykxjLVx0PlBopl+43sLtlmPJU2J1Dj8X4apkWexXhQCtvYfmUi1UnqQROCWuC
7+POKIQk5DJUrVQAiRov4PQC2Gi45ig6sluO8UtFaj+ycu99v99NWahuvZksn7GOQFcZxNcXI2Ql
2xJPXh3eDrmEfOl+DQkOcVPjAT9afGhU8sCQjNajmT+0iJLOIp+OUxHd+xVIS3B2J0Dfu8iNXoQ0
v5mFIskoB2beMqlbO0XZI5NoEUwItkPR+9lRhvctLmJOqUAtwqK4FyUGR4NdAq6c4BabZNH5RNko
shNS/xah+5acDPAwdfmQiuIJ6BdCX5+vMjCWwUvJuKwHEqjHTzpozFXdI+4agUqs24gpANI6mFr5
JYjhzemGlKDEgfJcj87FjtOTp6Jnb9D72ag0KJvomseMUJxZmmvfCr6X0YhZPNtqDDscL/QXurUH
ZiIXgM4PZmR4G6P6yIrhrUPYSHeK6YgZmdhudfrgJ/FjOvvvTueZOIMnb0PeJhNFZme7XkdvuZ3v
hnhBezjNqW0ZeBFktdaOFvTvMgqZmMFPYUb3XZIt+jPCHfz8VcrgSnMaE6AHSBgx5g7jBLL/iGl3
XCAFV/eG0i+0JRC01PiNxhJ1NVJKnmoZMqCfkF/lcxbuyXW4KO0y0f00VdX3lvEpHQL8f2FcXFFJ
w54XXn4VgTR2tpU3+xghC6MmxMcJmE5zwgpdJ8VOdlGwk5NFjcEJL24ROxnt2UzUbZ+nsC2z5mMU
6gXkFAAV8TYVWbfCFEG55ECldBPv0NKNIaGDFjpv84YUTgLQNALLPBlfF+9FXI1EEGWcGGOVftUe
IV3FOIMijTRYS6z/NL7oXzIE1utSqF0kEZ5NqX8cRk/zyu/v84ghaWw2pDjZLPw8VY85rRZoAKLa
ThMhlcaC7RJmA/DdojGMGccCfWCg68ybZ2MwXzOHw1SI3eMpt+sXyrZgw1Lz+F4pHEbjsZqdV6XK
rx4G7shCA4f9mlnohGAnoyGzrtEQrbTtffNMaGS+QgBHQsKuHYoLBLJ8M0asW1rWCUjB8t7gB9dY
Gkz0ZOIYmuWpdMlVYa6AWJqPW5cocBFHj6C/8eGD7kXtJisoXPZsREjjfSI9jJB10xjfnLDymKG7
RHD5JM56S0KUrLA26pJ2CmzQT5lwOArYFOYh5sGaboPk04yEtxqk50PEQ7diQihgf073ecu0sSnN
PS2mx7Bs001NavkuTuEVYDROV9MUNJuhNr57KWkFTfbhYzc2pXUNx+zYev1b5E/Dokh+STz0uI6N
JistVy3Sy35UZ0vg250HRqS54jrS3O4vWQX10/Wh1phlau4K3RcIu+KJzD8cGwEdLCgCDhZ+i5ep
N2YP9Cyg4KK5M6wDAHX5koJFRjr/TnU97BPzRo96HwftdVFBjgDez1oDJyP55TRywO7yj8lKvgLL
PsWu/txH3K3mLREBMT/9K2wZ+VKottp43uydSNbeRkA8jqqJU/yijJ7BnGf7jIxLUJCOvem88mBh
zRmVfHGF847T+yVLu/jAjAlhfOMfZjhs7CU+56w6zplvQMsV7fSKZ4v3RSo+U0pC+RyFiyFtRsWb
UoErNGPEBWSbQdqnTtZfa16NG9PL+hPpPXwBS7hHpxmwNYeBe5DWcBlo9L2lS9O3Kdr7qTfoz+dP
/mDf+7Xx2bU9nxBIg4gmk8AkUgsYBrjzt9hESB9qg/vQv/pVpbEBLnNYHxE3/v5sGycuMkkDcNI4
+8xmDac9014/j3lwduzgBmONtU68+Us1w/YXVRysKo+3Y+EBQEQJ2nx48zACJWljZI3uhfRGIhHD
7H7sFbMZYkGsPnoiDPVa9M6VHL4rB8FxC2pw7frDfCgL96IqJvqli5CjM2sHPKicVsmgigPpOTMZ
LB1s64SzmjtY95oAaz48Zmgcp5s+weCEvYbFFUyrtGZSHXeejZQAOaTpd8FDTL+CPvdQXfKme/9t
YvpfjZZvk69t1VXf1R9Ol/9QHPe/UPYmHIRi/xk6hn056t9+go799hN/Gx4brv1X06NhBNBLMLVy
JUPiv42PiU/4K9AXL/BsU/Aj5jK5/X1+bDB0NqHggeMW9Dhc1/mn7M2wnb/yM8Tp/v0flf/NBHmB
3v1T9SZRUAcOYFFXkhmCNE8ukcg/QvGk0g6ZWWI7F+ASOhRKu36OmiegSvgdf7gy17/9q38pe8Tc
Sam6//t/fo5X/v2zLNPB6civFQS/APgm+iUwFjJ765W48bJQJlctPH9nZ06/7yOjfyT/pV+7LZKP
P/7kn4fkv38yn2kJP5DYJa2ff0t/tAFliMSGGtmA1XSpDxCe/smH/NtLafP7wW4zPSEXgeEPl7JA
RmVTuNhbqJWPHVNm9u9b0JV//KtYy3f9lzv2w8f8cseow7upDviYAR3VHUw8H1tpC9DMIdsM+9gi
bh09h+DBvGckkWefmGLfxyMxxH/8TcS/vZ8EJUPHQzspPdb2j7/wkFtD7A/cT6Ada14Q6+rWWCd7
ktP3Fv/FRj7srDUjuzUg1I1/P6z9dfGerruTvfKO/p+srn97j3/4Nsuf/3D5QRAl0jFgdTDToZvo
ujcGCU//5T32oEDJwHMDbnAQgDL7+UMcZwJQ05f2Vora3THOQYlFi2YV22N1+OPL++vv40kwU8Gi
MAFBSLH0y9V17C4qhErJBU1ci6RFPLSxUt6fLCf7N+zlj+uJz/EWkiFr1kWfHoA4/PG6mb0x13SC
ifZox5S+CtDqmcCJHqG1E0NM2tNiRi6HVNp5t8WwhJBK5FavKnIJQl2hpVV0IMwlyNsFMwjf2Y/D
em+GxZjdZ7ppFkktQ4eLSyMKfaRNC39NmczY23TgmWN2FV53bjkpd7wv8Udi6alldQ/Mlbg8Jukm
xXuqM8j8Bk4seCtcmWOa1XC4kmq682PvnkQtMnRnxCIgLJKF1tAAFQui0doNpUepgdJ/okoi+AMU
VOP4GxzkKscmw3/3NQlZwSFuKYIfbUH3smxh+TgknDb4t426DF7CBkYIpPw+CvY9sCTYS5ML4YNU
RCP9WpTzEu401NaXuVAhCOW8NgF5hS5jY6OojRe0QPS44wB4YxsR+MN0z0kwlBd+1O2YI1J0m0Xr
7DvDo2U+pjEHuNoqrB3NRB8YN7LazxjeBzhnfqKOI8lv/SGaDeM2ZyRKw4cJ7TdyWmvrEuQR6L4A
DyfiEB1CqIpzUNxbFzPDbeIwD9sPfqen7UCN8Q20/Gj7ey8Y/XNEJDMVOK6hcAdLGBhINqr8zU4Z
Mm1JopmnHToXUWOeBpG/qoEn4urtCCGuw8i6ilagyUdR7F8b+CNXNdjefUuzCxFvZ2OjQ33yEGhU
qCBqyAxBiWDXyRo/4Kypnabuezzabc90Mgko18eiwDDoxMNThnB7XE1ymF0MzyirULI2qGg1qUtf
eX9K3KIYrL8kTglmp4tF/FREBkpJ3qLOVyOMkrvIKTD88sBG4CTrePK2tRfRFVIqyr84QUngRG9z
al4Phl9/z2SLxy9Mwq9RVHfXuJgxgQ6MQVsm672+DFO92KKwwqMWiKJLYtv4EL0y8+87UM7zyqb7
X689EPSPo1bNN2yZGCFgb+Dq6RoiQla5NOJPczOG6aZgtEu9nQwILRwCfu9UnSjM1MBtbuiBg5HW
stP3orfRAVX2NNzhERwT8ApJ/9gKaNybSJjds0/gOZ4TCatWoEmMALiYLu8F05gxzRfMKg2ghvdk
gvTEhKQt+QoJMJIYK49hW+uMhX4RBl6fJdzDOJhG3jYrklIZwDK5tb95FCbmuQoK8xbG8Pwqarux
9iwz/4LHtky5mIpZaO/l5qsMShoeQC9QIlf0fh6Q/fBchrVTfa9GQ76pmfHgKmgrCB1c/fRShvX0
zJLKUWjGZJgP0TSMPGUpXaCUjfIujSwuU+qE1kPHHrI06rkNIFEmHuqZpODb0C2IXkfirz5P0Plv
azUpd8M8338oyhFI4py1xQcqKR+SObn0rNvJdxBcT2bNe6tshDw4TVqckeHNLQSYFL9KxryV2ICq
Ji3NEqVdbLHjAVad0MHTuBI9JvlE5cwIrHnKUI7FdfVqD6COWKWuvo4WSvBN7vvNh2nSLV3hQEjo
ZwI+vXEXR8xNkjXYcvMYef7Oo8DIdh1uIJQ3bgALEpYorHBYkiA4jJoH4b5Oa1jDCcKljjZ13YQb
UXWufwq7GnE6kZstpHo5ms7emZt2ZlJheC/BzGBsPUeJJnPFMeN92dlAGsNE2826QciYI1tI2/mW
kkdfZ6iMgIywDtorUXYXiHqkErpW54F7D8OW82LducTDhSi/D5TvDeSCNh/tg1MhyVqlpip77NpO
jTKfvY/VHMTBo27Qj2+yxHCadWlCpdzLdqDFXLbSABRVWBS0IoiIi3cUqbnY4WAVrIZIxGo7+n2G
KbWZeQN1Xm2igGklDTwFIZDku8yDdZ7R1WkOmfKHJydzPeTtcT48yLZOzHUcwmg7z4LrzJSU8T0v
gpjGQOn0HNLseXSvoxjoXmOKZkYam/TE1gCuab5ZyE+CHYxMYZytXqCBK9JKExbssaOmpKU+c8CM
HHADWt+ZlmnIbZSlOUA2kysA7cgOYHrillSrzEoCWHcUz3RXiOAQN25W+e22ilwAv5UZ20gpqlSo
J5lZJoUwx+lP7tiM3sEhfDh4MGTIBTPKshl3gG1aKBNxDdOH5wt8Ek9OP6/xg4T62CeJbWz7impj
5fYWYSFWoNJbttUUmV6L1t2ZGCmYdYRN2wPBtwpg4DzCe3AUynpRcmiccJG5fY1VTI2xy6jeIskz
vfF9zWy7yzz87gUQsnXB+9wCAVF2ag/uzelOuRUAZ122HfI1+N0aHCWe+BTze16mTEgswsQT3dA2
J6rR0Yv5M0wd+wZzIvgyh/yebNeGmfP626nq/0Whqj9aJgcff7l9q7u/QHT69qaSqvy1uP1fWLJa
LqXJfy5Zb0ne7D7a9k395NRafuj3qlWKvy5uKOEhL1xqNZuz6e9VK3+EQmBBVFvgsu1Fv/z3qhWO
NkWu7ZjMX90Al80/rFr8ifSkSSgPL2MvsEzx35Ss1nLI/ueJ1YVt4lmB4zgmzWY8Zb+eWDVJlnIU
2bjBaNI9p7qev8TZuO+dxTABKwVvuEEzqGhk9UFutLwmxjyeSjs1TkRO9V9kRIwQzvOeSYATHadE
5A/YtRi0/P+1FvEI/LRsFkH8f15r14pniDnAv/zI31ca9j6aDiwM6SE3pbb6x0qzrb8Kz7Kh1bi2
cKhO/rHQnGV5upQtCF6FiW2EEvl3U+DSOEFYJkAJuA5t/f/OFLiUPj8stKUA84XJoqb3y7HtV0vg
sCSPA/Lx1hFb3R0OseSe0XODGiVK4CclHK1RyJIGUGbJrdnL+PGHa/VvGiZi8Rz+9AU4jdOWCaSL
7EMIi2v9Y20G1yYBosQcjW8KtKNTBE31SLVqpxyPumX8iiiI47SjuuTOLQwOW0jKgi0QG5rnjO3A
iLiyfikm+YWQKGx9zWgPT2gM9bw3yDvRO3JTwJfLbv/HX93616/uWw7EAq6b5zqW9Us3pJETCDfB
RJh6YIQVAyVL7rqkdphyY3f7PDVExJG7bkCIVCHpbQQ6j1Z2nkZBptwff5mfGxWsFNpoWCcXjwYc
Ou/XzoyRBR3ArHFkhukS8sCZ15Iwm3PkLXWVOURYlpFI11aUBMMmQ31X/ckX+HXLkixjwr4CW+JU
5Zjh/tI3QI3cFYvfC2/7OMzbQPc+5TUNdnPH+TB9T33l7jhfE/YcZsVcIdTSGqVDQBzqfgTuHMP5
hC6wE4YbTqCdzDTf5gRTBnsn6ZLuLMxhaP6kN/CLt2S5bjaGEt+kq0J7x/91+ekZOb2FbGPdEGRa
kBAzE0LOsBvIC/JFKlTK4zQ+mSHv72vhQMeB3YKHgkEeZrXwgaQ7QoeVk3MgYvzGKdBAV61e/vju
/ruvyQWW+OddviNWmJ+fEj9IZGKG6F54kjLabvhMHk3yiHZ1D9J0bQpQeutW9JU4pLMh4rt6HuN0
P0Y1zkZhUoRtu7m17I0sKblW1KqD+JstHEdU9AET6Tcb8Y+tT/tfHgfaY5iVSZIw/xbv8PN3ZJmL
qa2YFAWVG7V04O26hTaPrGzVTwMQTbcmK7jQgZNsPYJDOB36iMsdwxfeoexr3eNLTX1oCmH/3sVD
s3PqERFk4+bvEDuXId+YtQ+Vqxp/TbQwit8SpS8zVmMITYqVgPMpqIhCX9rBDd19S7s6fB77bnj2
QgLdqdU8zPSypyPxZ+toaVX9tI3RXfICHj2y94QnzF9ukDfnoiR/gDo2SplY8qzgsChoGWWUqAVN
mypscrEe8AVsh0mYn2Jf2zetIsNgoytJchGR7KCd/3jd0OT65Xstri6a0SweBM8Bz+jPN6XBbtQD
J8+gX1W5d7SqoTkOahqXhLaqKd+Z1ZNg7IVJ2Z/zQh0JmqrSbTrYyPGUfw2gYzEc1uNw9Oqcg7g2
dl0KHwp+9/A02cHnoCSoLw9J01y5OJ/jtSpqZIJI4W8Chc07KYkuIG/ykpC7RPgDeMUTRga1t802
3fqVbz5VuvxGdhNiTC9/zqNZ3k0t7mFm11O6NejurF1zIPupGbYTQKXKctRj7eEsbfPpO96KBkhC
+Tqa7cQwrqjqM34OUMkFbYGDaON8I7y2OGMD5ZsYprkrG7XgGIMo/pb9JojWsI6Wper5246hQLwy
UJnfBlO+yBFxvtIQ6U/TOD6g3nAxWCwpnfVYP1oyeuxmjvURK+IAUGu+dUbyH1d+WBIuFBH/UI9Y
tY0mt9ZpZMe3JNKR4tCG8pWt9NTZmG7gAgQHVFfRwSUg9zQ2FZSyyFtkOcryCMtzI11s8ki4nxoZ
QafyjMc5bYJVl6rymBOpsbeUWewKBGaowtAgeVjMsG+J5yBssouoUfdaCb2kCSPuukW8aSTlDQlL
hBcVo/HaYnwiPc9MmxIth5qRnQ5ycE+BzPqPsScirqDlhBp+69ukd3X5mF8NX43bxg+LxzpWrwxc
oZz25Yc9CmIXAxKh6D5mne1iMpK4PKw2fTdbq55x6S9ihhqS6fdOdd63hvP5NUDr8Qlyu/9Rt3Op
1qYckHmQMHTnpDLZ190t5w7hFD3RZnO5qJ9QTZjl2XQB9dd0LDD7cR+2jiPsDb5YG1fwiHe6IDP7
fqBjc4xAnB+R9RbVfkir9k7r1F8RVUOXag70XpJterQ7X24M+i17ILgxjvVwT16ofSZiYtgGwUBe
G5EhjCKK3Nn3Oi6PSkf5gQ4NgDjD1dVzTYCEJrWr56aV7Ztvue27GGzBAh0cUAOJKB9dhbpKCQRq
Kywv+PZmfCJvQRlN+37JfEgUCjG/q9UnAy8kHq8iMdnBLd47vjBMaMcyHa5+0JtqbeHpXjV9jkhB
MmBKeZKyEjHZKMGh4xBP9n3qgM8pks8Rc7xHXwF6N/TUvLOxZocBj/xrjF3p2uiByYUZgjaZUlCG
MkGuRfTjOmODfWrSiDbr5EkGyL5DHCKphS2Nxkw8u0v4DIEi7OVyXMrrzAqPRdMDIc2a+TZqrXjV
u1AuRZzABiBvj5I5OJSuNM+2JkGRQHpnj2DyvTbn/tkSrFhiOgWh44lsd9qHJlDQ8Trl4XAtBv1F
9VjFRtNvj8Hkx+7a45S8nYU1MLLOyIcABLQOhsy69wcnfog6bRyFJg0DuBpQ8MILQHHF7dPYuGYH
ASZzDhxqrvy/5CVFswCNWcP7LbXhHRF+Rk+5543v2pDpZzXloViXXYEiC6H63aQtIqlh+h0s5oh4
4sKp/WZVGfNrL03LLyqb9GGiHYt4Rk8HeMEtYuIcYQOt0zZ/zuYReFlaXGgVTu/BHKl1Q9YhKekf
QdNgYqtpuJ5tJF2PBQnvd71I9fcxaYjNnO20ujEc+vRhihqj82d5QKfB7bOzwR+IyB7Kdch77plM
zG9tkvSfGQJUD2TODCsnt/0T6PdxHc/LRRi5jl+LdJiPXlHEyJUpV7C1WsV2TBEhRfhRl7eHM+3J
CIy2FhPfg8VMYFzNOhmabdeo8kVkvn3JXKaarleMNzatyoMFRfIkwvrNUqG+L9WYnlwoA/uuzryd
dDERtCO5bfUAvKMv2+4lLOvwJl+UNJOfTi9jqNW1wQh56RSfNvC3o622kxWeDlQMeCNxkOf5Puqg
f3ECGz4lWanu6H9qdy+jqnV3Yb5gNKYsaS7+SCmTtIOis+VGBAAmtcKeYrLvE1N6JzsKiUEqwoc4
Q/G/ARKJ/CMQUt8WJAtuAZq01z7VoEwwWkJ8TNMVfsmXGq3txq1UCKVglEgx+Ukn5HleZQ1kO0Yq
A9pEM7WNFb45a5H530d0tG9dHccP1iDaY1qFkOmsIgeL6gQ6OXoIEV8aCjOshsiwq4a3HlwDwKV8
tCB+BaZ7u0iyLPrMX1tPfyRBhf4oEf6JE/+E0FXzHzDbvlzsLmCSSpJRuok6oG1qUjo65IAjDJen
egTouyp7SM0dAhCfxjmtKcUAICGHBI8KToK6f+6K0tq72pRPdeWKnRrr/ghOTwA6KaAQejWXRc3W
h8vYFl2qKK+hE7V7DqHjl7GvITqFVn+XgCdegXLvjrIeUAQ2NUooHC7j2WaAe1HtBKlaNc6mZMzN
MELa56TQ0TMWo096DoKTQY5JDQB4wl8VOsjbYlymjBWyc5JTdc2sk32bDuXJKW19IP7aQG+WV+RD
CPFRIyl6REuK8WLZW3wN0cYnU+JpmRmCt9C53A+jsHaF71SPPNngEpsWcGHbMtTzOYGjyLaJFDCW
1njlGi+KENw7TNreF1yN3iFqQivZ2iH5mCiOEcPojEKosbT/ZIZV+wLV2P5sDOMyR7HT4cOiML3K
cgYKhjs3IjZDVdGap/lNaOex8FG61LyEANUHj2E2tq+9zqNHjdTi+/A/1J3ZjuVGmqRfZTDXTYG7
k0DPXJx9X2KPvCEiMiOd++pcn34+lqa7lOouNQpzMw0IQqmkzDxxuLj7b2afAZD7AnYe3qMoSDau
0twdfFwMdUEDVTIp4X8vjSka9q6rMFOW4Q/lTuE+SaiJor+bctLIZ2xbA3pV8zUzYT2TpcpZq5Ko
jHaxS99JgpsZP6xePRZR0XCysNld0GxibWMoiEuccwbEMFAnd9OsCRNnNCr/MJhdHE2A6Jzcc835
ToR3egysTtlrohTjS9+VGglWNvgrjbi6QZ5odN6mPnaWVJgmj7QwVq9VEeH3bjLvR2hiyl15FrVi
vNHxuA65Pt7QKhqO2llpHUYr9a5alPCzqzyEqs+DRQbQ56nfQDgKT1mXFA+tlujGytfHH23hEI0d
srE2N7iQxLspca4udKPg72z/vGfbCIRO8tCPgxU3Kzljp47VxidjScFOH8feC6GfHAttCySR2YDD
097j1fZ5addM5zYcx7HE4XTkX9RDUfn3DuYMweoJBB5+XdmxnEMBLl2AQ+l44+5IJDTVUfabuMI8
uur1sXM2JkGYDIMnRNq2Uf6zEZKrMi1FyITD3k9ZuWxWWxCR5wFLyy2bgFhi+WqJc8XT2PLe8Uml
hAIb4YL47zkU9HssQ5hptBl5KE0WlTeaFNU7Ky/QeWHoOz2KfVpuh8iemYR2MK70RrFumKCqyAiQ
AFwoqwxPsQ93YVnHUO8Sxf4G/bkv3rNKioHahzx4dmuvaTe6N02ozZRk9atuMvByCc2tgCoTbv6h
est7xqqlXQZkiYQjdeV2/J6F9gFlClWQLWZBmImOuqdksIMPffKwt4+WltHwkZKuS73Ke+6jpM+3
bZOKdwgDSbMcNEupreGPlO5GbMvrpY5E9uHHimRP+sSO0P3molwitgiFRKQXTXIhS4E1dtSc3IEt
Z4bexu3rAtRwPO9JPMslda6FVJb2Fe6YRRmZ4Rxw1i5d4YTpcl6u0+VIMUx/ICzvPRuVNTjbiSp1
gzhIW2rLhBaI+FsOCeHEo5xrh1kto+igG9sJ2C/iy5qBRUZgOKzr9EhHtYqXVd979JDVgf7iNQlE
nnYwPZPXqMb9aubCs9i7Vwgjhu7QMG1jLMAvx74lOlp6Jl4ATBIj0Qau6NorW6ffCEiyYpH3Gfan
oFA+u3I9FXcbxfGC+YPOej/maqVADn1shs64cMwqP2vt4L3jINAGqIqetYY97z4Aoz3g2nVvVLeZ
B8z22ocJK6xZgGTlC4vTuNFgN9EeUoR9uO3or3h0CAZvJ/LmEpKe7b+WLYkMr3CrbF0MY31sW2l9
DLy8L0Vadj99ZpFU4g10LZuhrXjlhagvizjLOHO2tdmX28RVrSKWO8UEBbBBOBs+uoXL0e6QT7VG
o8KpDJ2sWf/1+Xoew/5y7IdNKjhUYNanQ5NJ7p+cJVUSdk1HDwAG9tKHeRly+okkjd0JbR1bH9qi
t0gnzSeB3sYudfAE1ZcKWvbIEm36lGqlmBiuNE5qWHs9BwOrReRYIYyaIQtapNr31hxopNGSPjvq
oyS5Tz6rb8gcDlAHXI1I2LLTqxQGd2prW14tBDA9C/L8Qg/hSi4qpapg3i/MpM0sxYHy11/Cr6aw
eWqmm+xqTKzBvmdzKPl1xJDJQgNPT/W6Nut+0ejrB0JB/VL5nb3/6z/qP8zBsAoyRWe+yS2O09D9
k8utyiMBNKSiqr6I5XfINWRFu6ApvsZekHawWnxauG/uktJjflhut0XiToZaKicxzqk7xlcjjQik
WJE9XP6LD/fnARgfjso8g8E9oQPH/vOH0yuvV2XFBrPJqvhZBgZnzFqf/JibHXPeqZcePQ32oEfQ
p8BWbUVagXVDKeYY+NefZR49/3EcNV8TfIVQBfk4TKj/NFWXJTGwuOuwQ49juZqDqQRshrXEN7CZ
ktj5L56D//QW8PiRTQupAlrQr7eAnftU20UQ9oLR/lDaUL4QupuoVnT9j7/9YP+UuAndib/+rFL+
gm76h0bd/w+1TIa6f7i4qw/18T++ckrixstH9vW//ucja8hXHvE9/f7/7kE5/u2X/K4vITzy7nHA
Lfso7ThdmTz+LmQa1m/oR5zWECx9E6GCm+Tf6E3omGgE1BLyNyQkwQX9N+ak8xvdWg5qDH+hSpn/
nJDJAOyXWxE3IfIqshd/PnwpX7jzv/+DaXFocHgPrUNNlaYlL20qgu8teBHAe9g4IL1ZdtQTbcMI
AvYhrB70sJ6ohB8Mgi4+bgmYflrPtsHGorcLqZsw1pI97rUOBdWnPOfuJ0HFMKSEZdIupRFy2NbT
gJQA6NTK3HqWyXJETAAsoq0IQRKACQ9NPB/OqDuwS78xt3mYRM+S9Gixxr5DmVmfVQFFW13kPQi3
iR/NMib21tVz1rytdFDJ2UAvxiKjCfI8l6daK6oH3JhNX4G3oAFZFSySAevYKrGC5EonCL1gjWM1
pPfcgMFogsv9UpSacIFbuKzEnk5o1wwdeextwe6Zy0d9Vdx5RHXyGOsEUOxC31eGHXG6l3O8oJNo
YcsRxvrJVkF9slwvOyUDg3jkCxlSI2HmbEEDs2fHP1DhQbin7SwTs0sEgybVUvArQSUSxWkwV2+x
lGhVDodeuYMqIrpVNcXDmznZ1YOVcymZNul00Y5j0r0FrWWDA/X8+i2Tjv0uDOm8CDn035LKr654
n2GZG5jzGR7WVqhRoFCEmJmG+GKBGo06xsEmdqfAJzzMfphzCNki6uJefNkcQeQuLI2ISW5EbL11
DovaVQRv2XCr7fQYAMMLRond0N7xKfKK3KINjJyU69onGBqBYU6HDy/M77pxKrqKo/P0OoXQN8xi
UpcpjlY+RjnTAZ9vZmKtW9knysmzxyl6ySR7WRrV1RkzhjLtmebIrZtNV9riOcr5h1AzXtLmKy77
WyVfsHN+2RXNs1J/i9qcA8dMbPeurZq/4gEfU7A3Ok1f9tCyg7B5q5IZvUkgqR+3tV3dUX0WZJYB
mdMxUFF1bJB36sUBdkq1kC1sadfcZLVJA0kQboFMnSaPMa5pYdcie0Nro4+HSCrzCdHYenTTqfge
680etx9Tw34Y5mydhgZhGU9Bh6OFpAYeYl08Jk6EZwxIfE30ghf8GgSi9ubaoATsqv1pJvUZZvXN
8bzymM9oT3Ye/VMDgLMWyaYN2kMou/oiOgRaKRayq/YKkrQZrZq+frBNfU3xzmpik+cbH/p4GW3Q
nVSSwX3p9Vf06LURjDT/2WucoTtbkPENbiSbFxOVoJbnT2sEg0f6KuYC14WvM47QwedM31y7u9Mc
/mgJTluxC/MVHiwcaM5o5I4vqetsPI5gupDXho0Z78mVzZA6UdWGtDAAVlTJXsFJio9Uy1Ehpm2q
2Dkxb1yBTF9is9g5FsgAm89iE5guVPHYas9h+t1sg6MFFUqOb6ZLx6UP4DXmCBEdoyDddKgVPk2u
hvweAsGnhgytS2k5klv3HtoMaiVknfARRtpTNeQFcT3/U9P8D261Y5eNc+imA0JmZisN3hWTcWjc
1ZOYy6h1phPsLSzw7uU9G8QmcGkjrtyeF1X+5ip16kgYe6PrL5Mh3gAwMvecN1fdDNrW1LAaomAd
N861jbStG/RfDpCPgherad6jmqoW0xqBwsvkFtkedZZ0P3fhedKtYBs4Sbridsw2Bs1C5IXa4WHg
t8YU+S60Al9U3J3H2L1YU/KKSrgtYNoshaltm6TdO3TNZtO4JHC8gYGJGfOKg/ngp9OmSDWQRNy9
tDhe9DT69ImVNgZwLxzLMOKsKoX7wDvd31TCPSRd7W6mgMe1ebM641uVDTuRZ/HjTMxEnV3ZmXUv
RXTVs5NDfEwm3rbs0qehEBeR1zat36PAtloCVCD29mBq/d72CNg3N8y5E2bRh97tTsxbD7n66Dro
H37T1o+pYJjNS1+T8mW06gezp+uE+XQtnhUtQWU2LKibJdW4HUgLMG/ph6OcToJzd61lnHPi6Mo5
8jTF+om6sZ1t8zT2yEsVoxBYmq52ckjc++klBb9l1SdiBwLHMyTahupHG0GIvqkZXqQEYDadIqKx
9/0GPxtjDOxp3soqqQbI0fCWU0zlpRn8bAZqHbxkF/UiOOY0KnxkjpusdNqcMTBeReeS19WQwpKu
e7b7zF+EFXYk7JUyWcMpwmfcb+EGbCdVnhSih4M0wbo6qWuknFMTfK9THY4CNtK82KguA97Huz6m
4a/N4GWZHH7bT0qA6HBxbwZjONOaNjZVOk5JZZ7zOZl7f8qvYrh6KO1Tc9MzyPz60WY0ge9pZTAr
8YsMDdXV7PCDbgULpYVDOXWKzTXBjt+mJOtGvf/A+XGyhf02ETO1p/YNne3Ywl5bWFQLjczcRwWk
VVEfCs1xI6h87uGtSvept1Pghb0xq3wnLU+XUVJeM46V1BNZ2XNbO+/eVJs8Zt/pVoXDqD6nut30
jVZ8MhRfNeKlw5iwdRBaSOWQhvNQEUd7Y6Vg2IK6eINw1K+aSL/RQAqOd7r5xj5r0e/0eO6MJZuM
aKqjrolsZ2UTb8HogwHlh0nydqE3FEmZZ1MNkNxAKRrFBNACb6mQJ9oKaHDp/R3cWWQdH5k0esMI
y/VKTrKvjLuW8tuPL7quOIUP6NdQbpBuGBcgrCoyhf6SBXTY5Z7Dk+qAS5hSOo/emkB6x3pietg7
50HUP3HxnhJK7FZDBcGGFnln7HfFvJYmWAe8q1G/2ljZWR9fwIIeZEE01Bv9uwpunhSv1KXtKwbj
WZAuhuHTM2Cd4OQ/Vjr91Q79BzLcVlZ0YPL0FLcljVZDtwQMs2ltFS3Z+M3Wyn5dx/orPiYyeiXF
XES86+bSqhkBzZNUqH0y4r+YoLRZfvtD4tQjFRmd8Uoc+jK5wRRBKs4BZvej8eS4JIzJiI97S9nF
ymuck6SgyBKsB9nSneod263wEvOzufpKJWQijE6/cbaHko2f2lhP8Q/Q/S6LNSXE8+g+RoRVw0fm
uvCLZ+8LRlMJUcWhl/6bFXv8Kfl7iZbW+eODB1DXGr9ZtLtEEwP7qbtHDco7faZ58g4hhv0aQdkh
utC4jgH2RAsC7VY5QUdwHcaP1pU7kxd80hlModjQZpLvJGalc5ae6SGIwreO8o2TGWsDwHKsDTe/
BYwEOMtKZiKDy7pcvLhkMeLofSpfw7gZGRxG2TXSDNYoJvCuDWZopLOc8tOUtAz5+0uftcIjAA8l
ubLcg4eVfWGDm9pFZrWPYS6PHT/oeIw89OXKeexNPXh1iBLRVLZjV7KryfoEJsK2C7iT1lrJgcBu
xlVG6Wgpf1BcuWJ2icCjoLk1y3lxHaxx0/NBBhrG/xYZdl1uTxB8oz49G4ZAEZP2xqsBRFr1PQJ9
Qvq9W1QTQMK+BBinKutcJuZLV32hm23H4orNP6MzGwDX3GRCFZe9SctPb6DCl37c7mMgce5jVWrI
cGiUymDvyb8Cp9vDN2pKGqFVcWyg67x1ebhtOuzvYwWwAyF9BGVUEzck/vKY+my2lNy7qtkaad9+
MTvgvaM4k1NeUzgx6dUJZwoY0DVFm3T1cJ5BfpxH0ekb2QP2wPktgkODc1+9oLdVe+bhS9+MVzUf
gfCAjlwC1XUhlPU4s0DBH+ZJRYMZFTSDBnifz1fEzocAGAEKFbJhPoxopOJHQwXiqOlPDqZtH3AD
mPlQsYqnc8W7KhHlODhNovmMDJoBTOsHslB/p76EVZn1J7CpUgkOtviyvfFbVR9gvNPSoi+y7hh7
4Xk0nF00ts49J82uT8dIM78ywQ4GhtcwByADtkK5zxFCp/Gl5QkKAmJZVDkJnapQ3CHzfsdkmjmL
eG1obvoqfooGLpRDmcbw2afDLo2tcxzWW1H6OBOcbVd/ST1fOxFWp+B7EPZXhVFEYkuLU9DpLZU1
RX6UIt24tb+IQ6b43UMjdln2wGelBJMSOAoHX1wWHc6qd9PPOJ4Zy8LMz3FGxYaHS11Sg9b9JOi5
6Mzxiej3uZP6yeNlecGksMXsuWr7+mZAJYnxjsPABjkbWuQHDe0+uuGH0cJV0Xtr5ZAdMmcJRS1r
C4eGzwR3CrRHixhQKZwTSuC3YeyynYzFbqjKYJ9QF4qVX7v6omXrQ6GJEb+l4iH1ulVK9aGR0P6k
EVPHkV5/WJA0KuHdchlRSETtb30LAl2su0lgmU8pfzjkab3yZH7GrcWMtpVLwx05iddQ24yFxlgP
T0XmwAsIE/0SsP3Jm1Ufsa8H+Uj105mE1hL08LoC8LftwllawvS6iNv+W+jxPoccspvYKmYci+kv
SZKY14CV6uvadAE6tGx/rPzJ5EmHUYeLy0D8IMm7CKPukDLFohbSP5k1z6CKol3ktM3Odxp6TxyE
8TEOKkrDeIBh4dlLm8bkKQP3jkUoWur++EPMCK+Ctt6D0U/qiJPHWqZMLL80n0hCZGinJKm+V9Tu
WvgOufzD1u+BT7leOK4I9h1jCxyHjUmNXomEFw2KIfSxai3qNN927caYvSrtYB2dSd/bLRzfxju3
dv2aj+NuTs2PXhEtJmhjrHLa0vSbj0x2W1GZ8ECMyl/XE6oBHZ0FhBUaapMbjZ3uArrQQMW8EMBO
sxXhke3onRQuxIVwCeCwT7XJluyj8l42GEdKd00MjiKPvTu2P0Gzzdeu3UzUZdOrSQyPB6mORxCP
0h1eQt8PmqVKvead7AcOjqgN1M8AWhe4vR6BixIZnep3QoAeM3xgUd4KIR8kDpQzODktnhk8rjRC
sJ82RvvaFhlnqdRUGT8/1oFVFqaFfyENgkDGW2w4t6bXRnT6+f5bEBhQ4qUzBDQeFi5RSVVV5bXL
hhK8GqT8U5BXrD6Kp5VmQcMotfVgjOLm+x7nArOUfKFmlflvhOUmb1srR0M0omMu4EedXPgjyPrz
zg875LpxTbpnKZk1bzkTND6OJhKdHzNpf/zzo8l/OHf8ZTr53w4QYDI//scO+EdKRqavOv3I+cb+
MKScf9X/HVLqgAAMrO/EGdAKhM0o8vchpfOb7wjbQT5wKcVBuv7DkFL85umEM/7d6o638e9Dynn+
T0bDMWEI6DAH/ve//uJUbf70z390rv4+Dv/7uFyAabJcgoI+n4xhOfU8v84orYjqXgOPACLnFL4l
CLlYamN6EbArc0LWK71Z+gkyYmdyn3ehIDDVa+JGr3KwhxyIiyX0dZKNsrkApSsfCUtTxNIWexW0
xjUbCh8yborEO+bdmTljgSmxiYtzHuFniCbXPnd+vYayYIK79l0cGehKhyGavL0HWJ5XXMmL1eyM
/uhYGiiBwE0OcU1BitEU0ztIOWM1dI4HhdEvxqNERD/CG3xkYhidB3711hK15fPbMiyQjazfVOCA
OiVGszHL8p6iYS/8IYdYnnYwJ7UslFsx9qxbDetWQkQShxOAskUNQ2RbmVY7G8TS4R6XVKsya6bY
DQ8KZ4PK3lo2fEWhVL9NAbZvMlN031ms201t2V91E5lrvSCuVpC+WZpIonSoM/notbnPz6o7WvNk
d4BllECqZ3e372EoZGuOxAi2hoVRakib8E2HYv9pahNDRlAglPtgTnCMaDzQOcNaI4xBe8fzbH5m
LYunUhaYI0RG/10aKjnU0Vg+Nq0lKUjp0l3XJOnPQZpyl7ANHQKKd5qwHXcdQv8+LKCWrfLc2qqa
wZCXleVzXzMu4HQoz9KaxLEJAcfTYth0uyJsYOmaUeocC1EYyxZT457cqnaxIj2iaR0TIoPceDUW
MYa4yMoY0U4aw+SKjfyiGMsGnpzzs0DeP3Y1mN0pKCZ42bYDhgsTkFtm4Kpby9965Gy3jAGaYzdF
DvHexD24kCthiQ/5DgQ9dbFc1Gcqk3CFNQbYL6SFLdFl8JWoUSvHC6CvW5rxZNg6SE2bonAzI7vp
OlMAfktsxzo0lo015Wz8yy2dguKT8nj+q6Jw+OpSfSUGQUNrVm16xR4uwXXEmKISB1v29jlvAgfT
OjbAVETAgIBE499yBOVCE5s4uhN3pe/EjD/9bdZ1+gvyEk3UbgAS0icRsvT1ADwQMe61at1uDnDa
b0UKbbhWGvNbR5r5EbsV+wS9wfGQFd7EUayJjbeQXpUtdsbuO5royMR8NmJ6PSsrLjRjz4lPsUvK
o3ArU8p2ZTrLrpCd1ljpZq+YcLASjkwqKEWyCBm2/M+RawkxEqP+WlFr2AKfGID2T/qyUexIc8b3
T93EBBzL6zIlWnox6u4ISZ4jpWMYW0tzSK/b2DCbdNS2vZt1IOgZRuYZX5HqXONcURUINyordy6B
0hDfW0MyvHEowFqU2HtfKgAFCSconRmd075prpqeza4uV0GH9aQpso0+gGrI6XxdkXXWl66RvBVe
A6DcFsErj2p7wsOS3rNweBGBL3atQ82Xi3bPIDSrretgxw9plLLHV0O0wVuT3IK2hQmbwPFbJD1N
TBWKU7v2Z2jBIi+q5MUlfLKzvL5lw92Jr4ok/3H0MIdkhttQzW2yIbMq6pMZwOjqlFFXqq17qTHb
aBVI+kz2TQUj0c8vISDhYxhmTkAXab0F2URZVjt9MvkZz0SPpx8VrchMqAHzb0ucRHiS6FJqPJhF
xpT6X0ZA8aHP77fVklGxw836IxlyEukGxU9p8pxotsMIoY9rscCUmvUHdiedf4W1YE1LDf/qKzqu
fmHSNrdiafl0pzT67En82pYnzT1LWUiwYqiAwdJnwx0q7JwpI1nYPYGMfAttiQrW2BzWrDd/Kxc4
mEL2uC0jBUWY1x3aLw1EUWemay/SXtJWuccpyeIn1KANBe8eI5xaWwgiFfiFZ18Wksh2cIMV/QOy
WXUUju2tufBW4ssjpG/bW7NU9spPuu9WhW/Nb+Nsb7WMTg3DxDg1cgeFA8XwqWgYFqXp3PSIZz1y
427dRWALswatxc6/u0n9njbZXvjdmwAAQpj60UXep52TbrUNxg/McKZhtMQdhnKHIvHRYY07A1eQ
Jwf8AvKTVWMlSpt1a2EXWspBGrty4k1JCdll9FuccIEh1zK1s0Po5RyChqB8otZr/BZVmbfmDD8w
N+HAVrVdM0OYYZmn1ZvfjZek96+e4gVVd/UPVVf1RpktR2C3XPO2wEKViOGCo8JeSi7rHuLPUQm4
qKPtYbk1JBGj/jPvteBVcZRfWUkOXiCfJpZtnz6qPgI+jMOal1nY2vsAsjDsUs9/kIEpryletFXb
wUFI04hZNV7nNpFphUOeeDIJAxr07MjXH8tOJB8EndhOpwzBlgNWvT1e5GrbRM7A265NX0d8fcQh
jGnruczedbrUEQJF8daWBe0ysQGwvhSFuzcgEXwGRlly4MhxZTIKFUdnbJwfRZiaADEy/V6XoYgX
8IC9K0fUkYrQ5mDipD3gjaCJjyqX+Eg1a3obguC7gdHnUAcsYm4x3CUxxUfNMgUOSKJZslG0iIhS
7P0k6lckt8L3aowcf9ZYtPdEk+U+d4IhX+sUcghYvCvey3SBxw5HcM3XV3HhDEfHHNwryHUwcjI1
yjvVH+IDK9itY6YGrL7SYYuFWZOfucQBRR1izG89w58XMIKvTcETNXgNQJUuLTx4ppJTpUw30B3x
IWet9WyC/sN22TnhMmfriWMRXPCqqtlEYCvU0pWTlu5bGYHTkKVVHwO9Cs6umZaXsGb6X8tm2BtN
AnsSWtuSTBLcPjo9Wb1J7X3nM9KCZmAJZF3pPHGZDZ5HGc51uhJOemPTXO8ACrBkFpym0LW2YQpm
YtFDVSVA5mOnbqtg2vhQerWmzHdFl517LzYWxMp9eehsUSw1zswcl8fJnQmZyVqokBMrTS/BGg4P
tELPYappegB089hIAF664kdu1sPOA4N2KYISBLD0psNQG/UTcnHLEgJ/dNEZHpXmhl7dukor1Q5e
hsOh0o0dGh5dkAhRGhjfmBUmHMw9A9SflnnbIpJyIwJPe0xm6iWkPbxb+OXKF0bH1XuNxIyE4fXB
V2pVrfEIPocSwLAUs5bDBHU5ReJbHTFIXhh4CM0Nowdt2Ygq3zpujLmyaH7WlvYTb4iFChbg7czo
og5Z9rOFo8rsw7dKpTP6i6ttQlriUtsCJ6OVeS+TO2lgDJWuHYRpbA0vTNmRhMWjbTeMgDgybCo6
Kh+QIOa6dCgfqod522J21scaNw6OfnoAM8Q1IBNqo7jgV0dzX232kpvB0QNCO4CZp2GIv7xsEivs
1tYeThDdcS6JCZ2T9porATm6m6Zn8KVq3WXfKhsBV5D5YXLFtRFRcqKa7oBiHLNVBRWVvQNOwRgd
RSfbmR7hNELZV1r3Af7nEieqvjVwePfsU+7owRSUl5e6Dr/MwqdgJX/A8/9FTveB2dd3C5y0Vuhi
1xcTZAU2S/guqYYQtyAtjfUwGhRmMrcTOX5KOCy8OUN3X0uXtQcc/ZoXIdknhz091MrUDrcmVY+f
YJFCXpv9yBYNgkK8gRPfPIxDZfj0uRV9OXcgZdq9EMoRdyhc3/FhxXcTn+UTmU4G4qFyIRvTUH7X
JAUbQk9JggozXU14ox+DzIpJ2tDs2FbKg8GeynU/9dPVhyxOn6VfM1CYogBldnI1l1VPypUjtf7e
0xo4bvxU11ahW8cPsuU/mWEQNc2QOvjKXePH0c4rJ04LYcrqmul2uNdkqt3EVKAB0LU6Xey0i750
u5YcuYpiGTl1cQkD2ZE5i5ybbdb1WoBJxfhpTDovY8vdtuxyBgzladoIvs9Ua9Zhi7ON/Gcdri2b
+deUoVAlfZCv0yCeVX8uMJ7i2mLttapjrEzKkT1JW7CyZ2vom1vYfBFNPmj7nDwJe20XI2tLMXpL
GIUTVmzcypHFNTa9h3QiWpC3b3kmlywm7WMWTfpatFO2cwl7bDzQ/lI64pBnwMaZL6ptX6fdPazM
U2pXN7dqgXi7snrVtdp6qBLG+6RImlU+muHZraZwbfdUc4kY0m8dC0nngBZsqbKg45At+FVESE+h
MZibKnOR/9IWHSYW1T3OuL0nakH2bYM1eBiHc+dEd+EgRtiq1/a4+9NzMM5FTcAaY2bqWLs3KgLY
PKnhRxsXxq5vgX+Mhgb0ZcSswo671fJZBgW8GjQNZsVwiJ6F2fPISuk/GMxsXtshTRitB1hC16C4
mqeabCzHh2wO5kZ8iScZ2fwtwZQeAfggEO3m5RwOneiw5Y2gTWTNZZjN0O/8TWKduhhIAuBypdad
sIZ7zUrC2GSeFK+zDGICtnr94CG8HaZu4sCaWrvEK3NCU7XgGAnkcoLbueYNlz1A4VSbENMfdTc4
NbPcHT5rgkKrWGncdkB4qh9lmRWvjnJS4PID76GFnEV4HPbhktiq9QIUyWBi72KFr0bIsig6GzXV
6Z4i6+QcxfYTNwObn5ZahcOkNdhm69LOlmRBcF+0NJIIfSxYn2Oub1g1LV7hDoNFRgcRrNnhmpHs
fKzxCDJMixrvLePGODa9p5h3lOW5tQSsu3ocn7wJyLag2+YzoKoLJbqJfhrK9d5cbYz3id4MT/9S
OPBqlO+Zi8gxwvnpmpvXA2vn+P3MEtU/DC/uj//Sipi6KziG9HX43U6vfEaj0h8uJa6BmAHkEp6i
ZLcQ3Tl2xheDkd/tnx/Q/b94B3+Z4f03Kodk3P6X47uv+vNP9sL5F/w+uTOhezJew0oKp48pnfHv
9ArD+w38AQ2QoHt91/EwMf7dXWj4MFXIHvsuRIA/ugtntophMwzkQxGWhlPwp0HdXw3uKFnF3fgH
oyurvIB7YHk4kmZ3IViWXyd3EWQAmhqB47M2dIcoTLQ1m0XnoAlZfFiF0b6aNV5DrCkcr0dA1T5U
5tBU9ZW4THAitmx/BhXBVBYRb0+hcIgOOk0bpyV9xULIkhDiR35Dy2kgKQd5eAT/kt98U6WnvuCB
6KWtI7RHDl4GpV2oRqsftKavLkaMbMf2ub2R3iSh4bblSwP2eUm9KtqW0zorc6BGIlERnSC+qT3H
c/aJ7Y3cK2Ok662PagQ4fajunjPaj3ZdTkwQkvizEF5LK0rU7y0mMzvoCerejz0oDOU6O5qkTLaj
xrQuminbOG6YnIqmP5OkuUkmF3JALjKCaElu8jEAQbMEcUHrkkKn89E7PnwvjBZ6wW4iaMElRhT9
TaX5I8DJl/cS7YdJW5ny8stEtXUwD8YcuxeWGx5MK7268rkfiwcN/WkHC6m/tWOAMu730ge73vev
ed2NJ7pxOb5arfry+tLeRmma7Yxp7g3MSmwPYz9+YgfVH22KhvbaaD8VU96/J4FvLTOJzx3HxqoP
rUtsUqY0EaW6B1lhnqfCYzZHRGiNTuLSqqZ1T2R4qPBySxL51COyUlY9ZYxJ074oEhrRsg9TrNF2
5V/ZqH9niV8bcVYsMs8Qi5Sdy1JDwFvkQiFUh124zSpL3S08jNhtpLYtg7ZblaXNTjKw4ZSpm2jU
m9YxjaD1fEnanwnYYO9ZxleDDXKbToNL1Q4vsnT9xThQIYhNRlgw/BMrWpPMPZOlKA/eGJMVyKZw
wzy1QCyejqrDM6Fhdc2cJTUen6FJ3aZssevkWffc0Q2B+VwSL6HvksGywjPZ46YCOGjmsBlFwji5
Eu0LL+PkaEA2PQYe3w7cBYBjbsaRYMysjd4hOcm4XsVRvu6rH2bF1rz1p55JmBw47h0CyEUQY+iy
qYZC29ZsLjmP8/WGQXCgCmw95F1yrv8Pdee1HDmyZdkfGlxzCId4nIhACAYjqJkkX2AUmdAaDvX1
s1B9rafIrGZa99PMS5mVyAICcLg4Z++1vQHJgkeZ0W7dnZuYUF1CzeXoqVnbsqbbtGrx3G96CgnX
00CbzQ53Nqea9eRMwL8npKgTurdEmisAb77A+rtkJZtQH/WFWEf0HLIYI64vjN4DB6UftOWs5iTd
UecMsEI2gDe/c8ZThIUQC0S47Y3FRDokx95Q6WZW6AIrIkUpjaVHSI36Bdkf8D01gThGp0dmFiZN
NtM8t2V1bnvXukFTib3Dqd9brXlwMI5f4du4KQy49xlasBXdWpxr0PV8x9Fex6pJL1s7Tm4bkSiO
eSYFUzQehgXdEF9Hxl4XmuRaWMij+BCa17mzEDdgtAb9T6Ryj0A17YLwimjakcSriCpILnY9ZNpH
BfZhi2dK3UFsO3WEjAAxgIpRFURdDeusMH8leXxorCg+gQ6wHtOC7M0qu+pa0O/uxMapWQzd5jC8
FwurMKyF+ShH6P6qceMjQXpbkwgIqvrak1fHlCkbQHKiie4DEkNsYGK7YsqXiJK03dDndC7jOK4e
rYm4SWz271mU3GCnUtdxC8Hes06cjg/x1D1yMshXBN8yJumWBFH8UUzOq6Pqs+w5nTsxhU87I0kx
ByjPrh7rMKUthrrdHMh27B9rLc9PhourNnJQVxpzjRySveG7SSPlMg5zsRrGbP6Fl4ygEjMbfFg4
IUgsZBAqtZnuWiGAiBcJzH/dIje00jPQFiMh1ZhKERRXBJLBRdw1EyEIuP7kdow8ZkMviBCURc4u
n6hrpGi6fJGbb/NgIfsZsIgv5KJdaBnucTKb+ej1WkQeuGO8xKUl040Tdfq5t/Pmqg1iiuTpDdmE
FSeIDAV8aM0nwnHXgecWeIZ0O/qwNTTLpE4mT6GMp7PTtM1PjxL6z5HXdpHO3o3eJ9baRef7RiKI
+zqR0Ud3PDjyQzjCQo4g2DWkj0TqeV9L/dC4Ia1zJ/4A0edsrLJGNtvpxSNRaP1tZeTZYzvl1EDs
+cBWFu8bNfYbkjfo1JKDaGC9mu0nbVx88qg3ump8mZziIciRUQ3QZ9giR8G5r9P3YVEDtDH0iFpD
dSyiLKQIR+v7tYpiWhBKM9rH2I3geBZ6EC2ey9DcjimtApxtdX1bzLZN8WBApr5rJ806cPbWnk1M
XZdsP1LS1avCubcE0mVAI5VCi0pinDdLyKyagtnrpeUlnQpt01oJEkMjzo1iZSJZvjSTNuRwBufx
oSpYpHrsfD0ub9W/KeEOGGkL6ETEYlSPVNrlvaWXSGLSKiJ7vc0KmB1dGWivtYrVLZbchuqZW9yS
CtDesRUhiHcobCROaNxRZgW4sM0FGcmkVXpyvIKjM5/wMaGfTrNqJ4M5fSgt/bGswcuy5JVHrxrN
i3huxleeB+6G2a5xOc0V+Y5ThPWT/2jaZIB8HpxpDLFyhgYzJPQZcC2NeZ0WuxK71npsSecz0H3V
riSN0xNUOgPvLiFGo03EuW6CWy3l5GeWwVp1A4o7L3uwOZr+witvb3Fa7tt22mXyw3WLjSYcqL49
eMv5TRjbPnBA8EcxYtbUC6arOCuDSzfFitcn6Gr1/tXttZF4FCYKNAta9bZsF49mqbzrnBojqVRz
0K5xIxJXrMrXug8QRYQKdKkMTrJWO8/hGyWeeINXrt9pcygfLF0NG7YR5klkTMeCeMJtgT+ESs3s
68Jpb/pEtx8aPqdFEz/Wd4ljGkRSWt51BJf4NW4UZ0vFMhNkRu2rGZVoTkPkEEmbWEyT3V/YVdSU
vcH+aSN/mlD/4lJVAw8H2X0lcMvLSVIDAAbJCtrASG3YpLW1fpQIGO5kCuGAjCMie0c85eWsdk6k
vzmJePTMTm3o6BTn0kPxHgI2Qv4bjM8gdICM1juD71JyDg7dcmcEDrOkB0FnNizxyFHTIKdvMsIj
i1Dxs08mdinzgGQIUQQ46pjmLo7L8KNu01dHc5srA/VfUo3y0qTIfSsragxAUqJrPFzGc930RKSR
U/oQ2pl5Naiu3eNGLjatPeprJMyQObIlyqXwAr9viYGZKes/DCFeXjQ7tfvLzDN4DIasbVoPbGfL
kqoNR1Hgtvju+qspvBCpKkkM3MnBocJo2bBV7dgHW5Fdg2iIoD0ZDTlsnYvQOgmvBPbl3I8prPiO
oTTSzwOwzqywBzqfN2qenB/SjLzzMENnxvU6UaLs9fLBcW0gmzQwyLsg+dnDKBAtbFALBXZCujH0
6Y2WvAxTujc18ib14M7LLmN3JukrxMmzCbu5BpdCJBDSYzc4JFmv/0qttt1XeXR0YrMjdjw2j1lF
17Gme7xPqWkcmmYhISjH+MGpPV9z1KcxRUnDA1oU24sYrm5dqKFx7CskQ9OasxF8n0wGl6FqyS6c
RRJ6PlRp/aIBAND61mwBX3JoHvCVWhqbM4pqtFSXcU5/qnppxljzKxwpkPPKpwFhNuNjiod8w8AP
wakiKWUXBYqJp0wLsC2CI0E8QbFSaWPRBSTBz28IgRx8KjheTqHf0+49YkHmA8wZiNFiKogRBVq4
r6B7DKusJTPeqmb1Y4CHjSnbRCJrAZCm6hkrQXRdSlfVaBcYzJxkpr7JBhHw4IT7qHct2JioJICs
Mp37yQ5Jh+m8ML0dEzPfaW7gbOm9lBsxWZCTiGsnPMHI8bRWLvFlU1wjMyO39T4bnHZtmwBTmP8J
cw7ZyIGxEP6c5fEVSVnx1gwlsuklsQ5fR1r+MrR2fk2hkZHiZw9bjPj3fVs2mPW9ZgHfstGwOnZz
RqIbcH5r8wxNRc6TfYlQPgSm0uRnq1HNRVJU2T1RzyYTE4c6FhD6mkAj/CELrReejjrUWIs2EQyJ
ddlqw7Za1HsEFTxXppCbzO0gUXiKMD6p9/NB5QFTHgKu4mpSsbEfIySYJsqPNWGQbFVMDf0DizPJ
ufa8y7RcbNym1ABbEcqpwVLbqtYVRxAYmp8HjXkocM7tE2mhqAXjBPTZUfkTIQoYACqXoivhKKwg
+rSpnHza849YUEXDoWXXAsv5gYYNbTcH1lvqMm/5UpIzJgQh/TCtui4PEYvXtJMMzslQrTgWRSM2
HIqa01XkhuY6Kklos1NNO8ITqNq7OTJvh8a6wE6D4tgmUsiyXpT3YY7hgQIkurnBO8R5zB5XR/8s
htuSE9+qNwfvwovo44wBZi7GR7pGRdI9caPP5NdJ4vXKH9qAiIIWcfcK9OjnkETHvgBVNFNP03Oa
La55AiasoRuEi9Q60S8CZvkmRWWvsbpwYPB66TtJ/mN0K+dytNSj1yLXTVUVrrw8ODUZ/QaO99kZ
uUrBDARBeZ5GN9hwLpYnga9nVfF3RSrHh24qa2K7k3BVCo1BPDoBu0NUvQXKS41db4sb49JSxS4u
9OJYG8C7mxS2TCHvmjnXtvDN5l2ty+c+iNwnJkK4THH6YtmFGWKZrFx+NDLFRzoUs18ZpYRzgJI8
MFq574L0fug5ITK1IUZNvI6zAgd6hEJVcYtohZ6RTrE8xdLnAMoBhE9akCAzioD3YKMHdrLjD9Y+
lfm7OJnfl4AyemEdMuYiURu4s8F17UjOO7XzaMaoiVaoIpKD5SXqLel1Yn10CpmgLEzfrEagDkm1
6o1ROztO790aHvmT6yZwT5BeVq7qTnGaZ1eSqs3RrGN7W0/0um3IIFI2gLUw0W9Gk9OR2U5Uj1GZ
eJINZt2dvdp7TxQ0G5AaaAVoK4+aATWGLLoUSc9mcusHVAx3jUagnVGD7Y709rnr7GHPoZLxKhch
rOdhYOztfl+TbssvZEEawnOg69ZFL6f5Sh+zF2io0MSQMOy7ngMohxexVoAD+jo+o6Yg05fzslPx
/zDceCfZoa/0CaQ2xRXDT0Ii82x9U8mJDY8gzTDsuHrf6q9x1yxpbMZLIglKLIZ4DQug2VQ9lU+P
upLP2zPZEdNxdPu884Gp0wbM5htdFXe1Xh/qiilJk3icTBrSuB11esGhdcl6S85xcJcab5pBRp4l
iLxtxyZ+Q+GjQIkFF1nvvDhtf+zYrte6ntEmYDEuU/2OtaK9UpmqLnKnpExBHz5Ug3UMAgMeVFDs
IShCVLGCbd90RB54PkGCK2ScE4nhPeFwg71qFplORXT5IaLet6472e90kcmbxrbiXRYEtG+GatqQ
Gflj8KS6alNkyxTanzzkRuuiTHYp8g44TMEpZT++rwJcPZhl0ATk7cOQJ1sTIHeZNx8VuTRox/CF
hfyu3YRA7oJw0ycS6ZubvHXuUbXRRcxK9rEDYYXkWfXnjHrBepbaXll1e+CIDofLIWg6oBu0ho5s
bym2d4u1avJVbtx4DWSlhPTZN45vb7hw6b4OOcK8zMSwSgw2YKdgFVKCsdhG+3lKoT8McbaaPdbY
uJZyHY14D6HskScbigMdexJ5IhyChLdfpRWifvrHkGFyin9xHG4SspNOVUbqsjSTB8RnZ9GGYu82
yuLLo8SDy4sjPZTZzdzn0XssUiIbYdLI19CMcftFxV1ljK+dicElz9HcpkXOMwrRCcXVCP4voYrR
dM2htkfycYsA95Gu3Rp2fQFfleMm0aQ0vlHlZlT0RIp/M6nYvdIABCJbYkCW4lln4bmycvck2Fgj
w6CnAeE9FemRaOYfqtGTvWaLGLRXE1/qLk4wFEIDM8rZCKD/LuOk2Jsjo5ywZ29HE+KGjYfwbUWa
12IXzHVn3PClX4yTyTRScsBUfKArtoC/aK67P90pejfj0gasNC3MfLdZMUXNTL30ceva3NPz5XRK
CuyuViA/SOC4lX2Dm0e1IJlkd4s/h3QxnBVGUh9mI88R+7vAxPRLoVU36Fp29KbtXy7qfysmfBHu
djOwnYh7Dhhzjl5xpmCx4swDRdG2njpphC+e14drOjJr08guqz56d1gUEePx3By2ZE96zoPv0THY
mVzPOgCwckyOBtJLqyLuoiEQfN2NJjWDeF1FY7YJnaKA7p9Hu9Eaj23Yuiwc07CdJ/O1RuKXB92l
Hrw4PePKHOOfWV7Ga20ZgVZPsbKrfL2pFkaiLLqjVLazaVwzPaJQuBl7XhfWRR9OFFunPN8F3Tz7
kVOx1KZJyJGz8I1gG9v5fWx7Bz3NDKYhzn3IhYhcH2k6IUT1JvPBjsxfhG7pl9Gkk4caSXOr0aK9
RImjYaR9EXX/pBEX7oXJYnSoP+iQ4fBpu4wsVK1CZpfkm2iocL1YQ/HGOpuwo0/XwyIdSgvAYbNT
baJuLDZN/bOxDF+3xzNF6JWTZu+qxZeeQFGEMYFcMY/MfdKEySmGmnOp14a8n0Mmd0RAjBbrh6aS
19Lozb3Xn1Q+k31ehe/4K+l01mK8HCZSa1QyZlvq32xbMFY6/aUei+OgWEzGdlpPaVMTb2qf89w+
IQ31vSideXpVhJnGmLfolcVzTK/BHQ3pK1Kq9ib28VH72ZZ+y/ivR/rMjj/oOLfTX9MMQ/W5R9y1
EJXmNCs2uZn+nGSxdauMDWRXJNf2TJYxBOV2ZaORo4QV/WiTTDuEGhJhF38ps/m90Cz0wqZGqojC
ipYXpkAe0cw3lDPNTQL4j0zNhtDySisu2I4GlwNfVqwVd04SnCGHDbveqMEzOiHG2HZ8GIhLRvFz
jMKQuV9p2sYd8aXQMngyrHyv5qT1CQiMjhYJECce/7jVlNwjVuFGsfjfNx6Wcx6VelKEFXr91pjw
hKI/ofeX92s7JxFmIgbmzsoppg2ucRHq8yHlS9yxJXlHaeYHaXgUDTG9qv8ogvJsAajacjz68OjD
GGXdY0gTR60MdwhpeGIzzVpSe2Cc+yQogYzSyw2qtfnCniWIgzgztzMBr2pEwYMGTvmlXlk/JjZK
CEVwcGB/hUIR4R4tZ4HXNyjd/Ri01ZbjFLQBQj5ujD7RDjEdAxJjMnJXR7tj6Xatn63EwUF1RR/H
d9PhdpzKGp9TPnYOIMl6Hu6mUO7tmEGIdz3bqTg9YAj2O1ZciXsudp4rNDgsR1tH2eoiHKLpNNMp
2lY9Pn38Vl3srMVERYWyONo1zne5ulaOuZ285K5RybxpijB/gZN4TAKN2tdwqzpZbwgYYVVu2oeC
XVM8sW9umhpnpXSci7GnbVG4SGNwm72PGbHrNluJSbTajh6/PDY2KxVFsOZoTYUfDmoijpQCQu3w
IXi1dawpzJqseggqVsIhjJeVsSgt1CXFANBgNnDxqX6RQFP+q07j3DTHVPQzdZOBSaWnOocHrD1R
IP1Vksi91oKaiRciAD6bVm/JvRU2xilyUyaLZdLkxLWfgJhu2KzdO0oz952W12Q66yiWK519D/J+
dC4RkgG7Kb1TWxPstVKJx3ddAOmiq4Fgs9YT5wFnlVwPyvPWiNaKQ+8k+J3nBagGFlQVp2BJRFmx
BoW+QLICnoujs46GYsPlvOuE2vubJuqS3Z2LuVaUJLQ49UCNfy7Fq1WqSy23N4FbxAevNaMfhuyM
Te8xzfdjrbY9ITwHY/SQ+4E48SHc33Wsyz95ubXfF+6QrBy4V6s8xfOKv0l8ROxtqlUQZNHPso4I
F1dUxFylyCLnQb7L1hKXUUa/nXQjQmeKbngqnXF8xPDurAl7xqGdVtkFHlg0OBh4KYfG5rNhWfqJ
kpDcJQ0bTcVEeAVN4iGfu+ByTD0SUlrDfutFWzeYBL1xIz2t2kzKjB5J3cYynALaPxd1np6ybsmV
HlH/JDq+22lQ1ZNyZo+sijzYUp3C4+xmuNfawDgVYwOLbS5ew7q5tmL6B5GglkTijga6NnHODAjc
VR79BF6YKO/Y9lVHFefyGeQ+gmFAKcPj6CXJhcotnTpTYF1NlSpDapGDuPBI+j0CfZrvcLDHl3am
AzzNCwzg3YiK08nYD2dlaO+wQbkrzWncH4M1Nh+9bNUmD9xyi/KNADG0HFso8egATcWyOMybPMz1
Wyt1y4NhVO1TYcjp0pOiPJbxHHw0BqUTakBFSBhA2DUWozovPgaHQjaRL+ammtuHTtMF040Wzh8q
xiutxXqAbhIXWTk+Eq2uvTpjF3Aysru9kQt104ZWuHHnkZ5cEWe7ERMd6k6vObZBO7KEsblI22H5
eBaWVJaP67ZnX8QerwaoEQf9sBeGbh31UDnraZQFOwQne694ABcz+ug9JYZuXDt9iTua8iUp4qPw
/5fFh9wAoixhCvTwlHsPsf3cSuqa82JYBfOc4d1mirGa/4FY41uf1Cc1xn/pu/p/kPf0rRjjfzfq
7fXvLqr/VGJotvcvl8gPKZFj8FVa4j9NVJpDJohtChdjlWmi1Vj+1b/FGLrxL6hcJmk1rtAdScTB
f7qo+FfMhwIblemhYZCm998RYyzurr9JMbgtW0d7isHLQI3hmF9BT5rLAcqhmbApBj2/kWLZN89z
uB+kKaNDrg/5wR7i/F4Be7jQJ8RpO5mDgK5AUNzTDuovOFgwRVPSqy12m6sY+eFVhdFfbXTYBRdN
GQDq1RLn1hjc4o55l6/UsAEt/fd1Qv/lgPo07K7+/w1Q8r6Fjl2/Fq/553G4/IF/R9o4zr90eiao
btjOIIFdxtS/w5Nc9EJQvgQAMdCI+t8jf71/MS4k2UlYQ2wicZYEkX/7+fj/IQZCR2SRzinFIvP5
b8iCDC7/eSR6hDGYy19s4Ge25M7/jhwrUOi00H4sv+6iaAuqT78zMLPtZ5poG4P9+VnL++7Qz5Nh
roPC8G69yrZPEs3xpakJUgRUi1m8E70vHOQlJCiCHMzHDleJinGtLotoiCZqDR28+APj0PwS5YKt
ke9o+cRRNsnl/j/fvZ5pGBXRuRCKbrvXeRTQiPdywlvycIo3XSGfCYUnGm5KNCTFaRFdTAnZjSYb
ILmCpcNSDvZqS+ltC7zL8qlwsmnrsH+3RTUAdVAvbVTeSk7/T44g1LOjsPcSsHWgAgyXGFVS4oHp
mkYAD1F/xNlIsWTuuk3utbYPZLc8iz6P9/RV223iaP02VS4a0bFMjk0OkedvarTr/7BhfrJn/vY2
kYwRYyHQeHkGnNXPz0M2Ii9VhgWLRtt4nxFGyx5LYc0OPOQuU2ymTxgJDGAwTf/2/aX/ko/9X2Mo
c5pHCJiwjWV2g5QnvsRnFBmiHVe1uq8G/jInnvfQZfO0Kd14pMYfbDOaOhuK7Q2Mov4R2Fd6MenV
+/e38SXEg7tgOAPsw1mySPDMZeZ9f72Ni5AIav1/lVHVpf0IpmjocRdoDTYTMWS/NMd9tIx8PvAc
4tX3l/xM7Vt+uAPuyxMWsCZbyL/Sfv52yb6KAtXVDnXIQdhrA81nXje3LdvZP1zo99HOhRaBoS2l
biIn/PzbiqoPCznbnU8S5QT3S87lLiDjhZQOQCCjQ7GubTghJn0i/5BYo38Bdv71I7Ef841JfidO
48/XDnizBOSozk+DrtwRM4m43y5SYDCh42eiuWdHHqwwm24gUj0WQZL9D3788qBNjNEEFXx9ymwA
7TSgsoq4K3iCEf461vbTAkdY1UO3Hjp9WxT2/fdv9rNi8q8366HOZKk2l0X/65CONWTThYo7wPut
PFB+pKuGnvnh+6v8Pn5cHcKupxuu9PTfNgNqpHNaOHianTRGL4OpjAmra1dFSpHr+0v9w2vkWjaS
swWA6TJXfH6Njj0Mad0CNucIcFS180A75SflMOxtQiDSTxqaHhNJHUSuUnX78YfL//51uvjWPbmI
UFkL5Zc5orVgUjPCoDeYxkeD4ESAandE92KGaq8jfSwrBCDxaG9ImLkTmvcyJNRcJU17/ilmauqV
a4U8B+/s8/f39g9v4dOtfRngXZtHfUBT1Hekd2EUHkkr3Ruv5g8z9D9MkzwCRxjAPpmemC8/vwEb
49BINnUDvmi8c7p255bmIyiehqaP8lst2UYiOrmANVZGGmL1Hjlzff9Tfx/W3AIT9LIHtTCqLXuC
v01YcYI+rlQjg8CtS9+xKjAilVn/4Zcua83n9WC5CtsKlMaGYMB9vooosUoMoucqlBDCiYZD1j0W
rLYN8Tjf/6B/GlZ8QO5fG36JyPnzpRIr8+B0KXD9M/zBOXSe6P7TgFCRtesl/jzMGdMfHuI//Txz
2dnp0rQtXXx5j3hqKLEmbeNblboPl/qMHTVvneVc9JH58f3v+6fPFnK27XAq4UqW8+WzralhGmSm
NH4GcmiTa/W4lm4J7n4qOapXybCrMIyshs59KpFqiboy/vA2/3HcmpyLpGm5luAY9PkZqyGghNPV
jU+r6uSxxB/juk+2hPVh1FUUYx3zUqdUh22u3LFvvY17LLl/eA6/71Zd6LzL/I/zgUXoy4tOvbCs
jQj6ixzLJ7K8bifdAJ7U3Vd69cjWjqox1d5a/gLzSrm/fP3D9Zf56euYtiw6Z4RJkgT5NQKSGAzC
J0BCIPEhMT3ptUsvFSU9OfwjHeXo1qL7SZbolkarthq9v8LfOdJtNBRnYBVIbp6I1rbwnga1lu6x
BYhNUxZi8/2N/j44PYIiTfalkpvUzS+DU7iovGYpdBYu6yFWpgsujlR3F+HAjNj6D6vK71MnS4m9
HCM4VGNh+zI62wE6UZdkur/Ahj7SNL6TZmn+okjzh0Fo/P78+ci5mLAdaCa68WVOSZJAT0eMq1QX
DcSt1dNsprjFivZ6DNlXxoA4V2EzFZiwiAcLDY8SnBhQ19AaIMEZYbpZonYaXRQJzgv2nH7fDRYF
0SI39nTnxUqPopuGCid1a4gQuHLpO3fThp6bhVFvfA/JZPv+XX39TfjiXTQFMF+Iw9PJyPzyYdVW
JClHjeBG7Q5ZbZZj/m+J13YINzGnp0QBpArjLNp+f92vY4TrGhz8GCJ/nRi+rgKDKiK7iurZVxzc
UBXk7s0YlqQLzFaA37/403rwddX5j+stkYxCcoD9GvsX5V3SC5gQdDfm6UjQu6RUF9h/GPlfl4Ll
KuSLkpPqMfrZK39+mpkV66SA0asyAuhucxW9zWP80lnVZZsL3+vm/A8X/IfXZ3L+tB02UyYHn+WG
/raYjhWsFamnk2+ETvhELLyxWB9fjUZ/17MUAcASdJ+UqGO+f336P7y/ZS9uLptTgqS+xhVKQkKT
znVHP6sLGtWsfkZp3gcdbYd0aE10/gswMnlwZzrC7l0h4iukbpcBO6+5zJ+AmySr3sNP9/19fZ0M
eAEcUJgbHdQTMNO/bC7GIuzagm+QaLsWJuAYWocqQK3lVVN1+P5SXyMOJNdypfjr4LV8Ps6XaS6d
iATJiNdi7g2zNXl44To0q43lGPMq5HTiz4QNbgg1eOUL207tRGsbRNbaKq0tw4O8iSF++8M9fT0o
QUhikeQkSCy2WA4Nn8cDNRvm8xFl2tSmvzJ7JpzQc/I034AMin0YA/PlUKjyiIyUwkOSgtWoQbt8
fH8btsVl/r5SLbdh6K6lm1IwYX59NIpI0T5UWu8T9mV+yCp4Tvv4ahCG2gVO9zMdlH3fs7dBoa17
4W2TVNM+y6jYG150gxz2gLLcJXolLfdj44QrywnDYlWgGTrW1P6JIp3LG0droqtq1uQhtWb94BUz
gjyRFc8YHeW+NGfx0lWzsQusEiZopOhxNUW9rR0g1e2I4HPCPUN3IT+XhNLUdYEeHiPs2h4K4wBZ
5a1AZHmhUwp7bTt9vO3ykptUcDsSg1Bcw3isB3O8xZVdQKtJeyQ4rTzXsCJRIWTlVd528y7yQJZH
NLI2bEYzYoqGYcQ4UFvnzgWHuLJF4x7HQQd1AoNY7irokPMfPorfv1UWRmtJDzCZKjzry+ZprhPX
SrMG70yukIdndfBg6EiG8lk8SlrAf9gPG79/hFyPcrWuo+KmyPzlw8D8XGAVyHq/WnAWSscmRual
pF0ngnc4Koh4s5FIImBH4609BMMPYAzJfZQ1MF1haPzq6VRtiGTRjl0OjWGFaQ/VSUPWFCzK5cNO
xTTeiskz1l5Bi6xz+B8J2YpdhZPwbLUq3n0/on/bA1Nfo5zjchyn2MJz/DKza1M9JVJ5gw8n616G
1gPjEndf9YI2GO3OQP99bve1Y/rhpL1/f/HfJ3mAbBLhuEddTYBf+/xRg6EmHmkY+JqaEBN41cTX
jRe7V241MnbsKDi4/Rj6HdJB4w9DhwV5GR2fv2Xmd/htOnfgkRb95W1GetCFQUAZIohoaW3TpKB5
BW7wYADyi1ZVZVfPJW1BxD74FQ9NFaPssnMtv0LiVXyMbhz/CAt0WwNclUMBI+l6DiR8YZjT1jEh
WvPJRaFyMEgQglaun5PIJUM61bOzO+icnOqgkGhDYFTuO0VUHJyjqbwea/kMc+wsnEzfG0ZpHSu3
bJCp5A+zl8PTLEK+u25JC22NH42TOy9T6aGbKMuMnqY5HrKgcfaVNOrrLjMc+ALCu+0nqzoPltEu
aQsqz/0KKdFB8xaHpJsY9/AcyhKij+nPrHvEY6rqOeqEvktAvK8hpzno7StEDzHT/VOUl8MDdRsP
3mxqIOWZkP9UpHQmRC9TX/AXkQfWqbwpL+M2a0mYnPj7oOzLY0DQIwxJuoOvWqq0V/bZ+n07mPJV
0pZGtOalrJ56a+Q+8q7qecyIK53rYbxJwTFuXTOYD6LT4qsscCecRwGBpJUWIHWFHcMRHA5dhDXn
NQKaOkDN6QXqHFfO0icosYSAWhf1uQmpJm8RC5BNNiXjSVZIZ2UkwnqbVIgK1gE2HoiXQcezsIf2
Pu/QRSP4EtXzjD9s29YonujIapj3Y706teg6VmkTFy+uWePQjaJuS3PXQXtkG+gpsbb1ttMlflPC
H11VlHWf2VNIY0XlFJumI5N9NkfExLuh8iezrC+mhVOKtTD9EGGPPXFybSRAqOVnfYjOdFiTi8ky
4p2TEF8SFJA+XEIe163IGWoTwNeo0k9RQMDXSivTaNP1Hu4SE0gVZLsI91Y3VWj7bYEAZObEG/pu
R5lrF8vJtZBaN/Wu69HVHqaGQ/G2JC6KhUS3UvbuZhaCY0Uhuhfe6PkJsbRr8u5jcrAC8+Dmdbyz
3Fidwa7HF1ESuvsMWt2t0AwSv+BcQaoIh2y6mB1wHY7N5mGWlXeZ0pinxh3f6UmqX9aSJFx8MOKx
8cziGNuV9MthCrZtI/TcFyRGg5yBnVNjhnok7wpsXuM6L7Gy6/1cWGO9tuYUNhdavR/YbSC/awWy
Xq0f14ahYfgQuWdcgDzAdjo7vg4tDFiIrfGR6fEt6Kzqwiod73Hqeyip4ApvG439BfoKtz41WJS2
ZU/sWj85PBE8dV1BDO1MPey0NO7Huh0ukLg657Js8EFBuNnYXhcDX8oR26OPQ01M+DDOvwmzNmya
5o7P5BmXBuhgJFh44pJ+1zUGECTw3xcCStd+Rkq+QUvq3McpJP4RL9XTqCeEIUTG/F7hb2O6Gtxt
xaR5m1JfPilRdZsiS93zRMDnyXGC/tSo2XkzWILevULj1QV58lRJwC5/vdOhTVG9jK11DuIROQNH
tfKoI5Mj6qBL002bNxz9JtJVToE10K2KTUu/1+kQ3OLb6Pa6bZCuEov66FbhdKWlue+Z7XiNtnW8
LUczPgZjUm57CvtbwwkmXwMu5GeDZ69HIZEachq+AET2Otijp1YdGbNroXXmnlCNG6I4WAmrZrGs
2Ml1zBEVuHAK849ao+gxYmrzVVfO5mnoHFTxBYm4YJtSiXQcDh3KUanMkx1LAOl2NjwUGvzeEvQW
MDb9jCDNPHCJhropyiw7SYW5aZrGxAmyLMFdV9DuQrgUcDCIjXLwAxb658zhzxatWz0bqkmOyG3s
jwEFPmDZoSSso4p3uTt4fg5lD7tBk4pwPfAgnkphcY+EDBVnWSqQgkF/QeLs4f+Qdx7LkSvZlv2V
+gE8A+BwiEmbdeig1kzmBEYymdAaDvX1vcAq60cG2Qy7b9pWo1tpmUAADhfn7L12iYDzsoMQvMlL
WYG4ZvqeEyavtThX4FNUdaNcd/o9AbN8tEdrvIYVf5v3cIXtyQFQXUSog0tlXJCemS3TuMMPO07q
CjhiiEs5MNR4XpLJSnI5qELcAnHpXJZxXBu7CfXPDcWU8mTKEnODOZi/zD7Cue+cjgy/QUduCBYm
6OD25zWYEwxA3oaQULXiCfeSo5qRGyuqtPFAcGapLfpqtAlzRAi/CbER0Q2kvUuSeIUVpZzQkftl
nl+XOLYqElGBOBIScJ8OSFTIIbQvi94v3mJDGx7TkMiBXDVdv+mMwX8UxDJU5DMVBCY1XfErpjru
LG3ykos1Kjt06F4Na74PW++0dfQ/kyqcteogLyUSH3dXVYRP+PIc32386Ol5uo18hFiQhInYZZWZ
43W87reTaMlzomfRXVHigkLhiEzUG3qz3ZgDtiNmcW160qwur94Zhfg0JZAcGUzMN3q67z2RXtMf
Lf5OuUiWhiTeeMHz6u/tQYxXpdZRFQn6YZlbEjWOGZfixMBIs4EVrrC00JNJyu2UOf164Hjy3EN/
uOikGO7Jei2nzWBo4YUP2udN16MXYpOcy6CV9R+tTNmkqrST98Ai3ZLu7DhclUikYH2VrnM/TQCS
EN7rF2VJRAKuCrDPcBjuOAdBgC+T9JQlNX1Sk+4tu66GYUEANZNZBu84uNWT7pTzTgN/G2K/1wSn
aR1f27KbFeOVd6YNfKwo0MWeqiOJjbbPAWdrtBpt7rJnAyyH/GaE+7nVjR7jBx3I36RlZtEDcepP
Izl5+oZFGjypQlq79AClbiMMVDsKSt7JOKDbZM+6ywYQfHzNTbetJ3mV9lqOgU22HGBCs2KVE41g
CrZEzdLu5PQReCbucNX3fohJZt4FeYoEiC7Er1RAYp0WQ4SuD37Yics9nrNdaa6YSFMg985DJud9
DP7OUyhNmNXi7hoYRLRh6Y4BYEynuoK00NqVe4dbeSkzvdniLEchjaVvQzjsTvVtxgSqFWBX5RwD
5jzm/gyYpTelNMdgQTb/+oypHQrqaVHqmSQ601lnGnaVMkRa7xLwCW27/2XHStvhj+OW+5ILyiR8
4AklL1kV5sjwdWeTkF4KL7Nid+16+0R2MCEzE3Wj5dp72FQZ8uZwgMuZRSdwsZiBiBJ/0PW0hR/L
p1JkhEGlMP+MXi9W6J5BPpBns3QGN9nrQqB1j+FYNT3ZZcUOvf+4soL4jo85XSbBdIFHmsAAvUyI
JRFXWGJ0vnzDunbhcFNLxMm1h0qpoDOF+WWCU+PKnMom22BtDC9GgxlU0jC8riEhb/GQ6RcTKYqs
bQocgZ6xgx3Zb2Q129He9pp15CCk9JjoruUAYsFNM3kWN1F10xNwcIZJ8hUn13iKuZ+tjK1s92yY
/0Cv25iANpCRC6MIjHU4K7dxiROmMiT1bka5oKav5gDeQVKXCtQ9/85px9d10tFtm6v2RvscZM8j
RK+N3iYwCRm1JyoZ2ZEJgrNQFVnsk/34DEO0zYxV8g4Dv1pHfnaBJs5ALc7YjNljaMrMd37jD5uw
AVTkmx5eWKt/FbaWrwcMpsDDCLaSbAb3CJ3EPTau6izNg/Gmi4xoL9oE1oryq20HGIL+rko0e4Xo
b8hWNEwHpk9jPHNwIGyr2hrv7b5s8W8V8Y0VI3+memKRfNGBLl/oRS7PRZAnAlSiA+Wq0Bj1Ewe3
heM51Sk9kghpJunCDuEdFh+PmoyYnJtcTzYevJJ1IJoAWb3nSdTgYnqzY7vsV5ntJfw7AdrAhYbP
8Gr0Q8HQwWj4O3bmoGktKfdAJwZ4kD4+jhUli+66KTlkL3Gy9xdV6/eE35rDBpg9IvZg9JmmCmxt
dyqNtTOi/STL/YRvCd4XelOPWiL6mpWyJpSsklevZ9Zw05TEUwxd9leLK2ltqA8LXrper8xId94T
zMoGVQoo3m1PfsYZpSjtJJhEvDGSPL6JcNmjezS8pzCz88esg3lHTzjaFvOab4TYIQmW4qFO9cjE
2zoFyBGTnaDFKriHy4jrGLksW+wp2jUEPVBRleV6SLXqYsi8Zd5JMC0t3h4KMQiBNTdaIky+GVvC
S7KxwoblYWNdNu2MbIyEs+vCoF1joi9fCcioVnrgEEXvag6BLElLb78dkQlX/qhdSWzwW84I5dm7
mKa1amOdTNnYoYJGRlxAlF3ZtWuc+DH0gWAM3WVJvRkDSutuGhysZLegVKpSZ9X0kk2dGMKVHvv9
s54E9SY1eTlFb59g8rmgtWc8YAL44+Rx8AAIPHrpWl3fTCrIXpWWIe/QkyJZWm1+06cqOGlkEZ6N
Wsfcbkl9FZYEWEurN/HP5p5x61lBNCxLkipGbb6lxqZK0aVnCLSNciFFnS+V1/nLWuuqs841tz3G
XeykIPsqEBXrnDCGE50q8naQnn9iTAKLokY0ipH7+ipwSz7Wmo6TGeT9qWKyWgBT4fyiNd45hfLJ
XIZTjU6E4udOtt7QLdgxYJjPCx+SWVIF7Z0JVROQSAHsdIGdhoCWPt3WlETOPeABi1rIE/Ib2i1O
PLa3gVA8RVFYewjH9SIQo70oItE9WmbS78tSq8g3aSBeq7yWayps+amWeax3Ncru8G6SVniikSOu
L4aQDaOfEtIHsWUi3AwrfhnngoNAfEfcuL/3DT1Y5ZQkqECMt0ET2SdjF5BWTWQGJvHCUntfGN0m
F0SAZRrGmURnSvJSLO4LXSdSm4dWbKkMFNgHGefAprB+LlzHL0cK56xRcWM4Z3XSXqiB4yLLzrLz
RPca0KlfsoN+guQxXIywJsGnWPZVYPn5ksoIhAqoNKTq+mfQFyIoL6S2TX7srYVW7KepZskGBzPU
8b6xwzfSHkAgW/Mhrp9JxbBB1sME0ZPdgret25JQDAXZzq+muy7nLwv4WmiwDZ2MCkAAOs0rziro
lZNuVfRBRRlknPhioQbCs9U2BQJs6uzBIqRlsAjjqNxWQ9KfQZUjs8vCQ+G7+ElSf7wba5GvdCdJ
1rpmO+eGIHqJgMMzAXwTpx1DQYbGCFJTp4URDed5DM1/CtIbP3HbhYxIQBtK0pj7YWvaOkAO9dwG
8QMP6mGU+HKtGsuhjSUoq84rVmRr3YHRq1aRjxsRxZzw2KJMoweJHZLt0rXIXBIkYJ8YQFPgSqDp
Z6bsF5UltRlGSvK7C+Hj2ooqDPZll2s3EGLACwSxeeFyon+LIK8tdSN/nOhRQglE5L1sAoonWJbR
fVttgLfFV9t48KxXvicPog3T/shgObWlANlQUiwCMEXEae616PZsOKG4BGujE4+dIWD8mdayz7Ly
QiLqA1dQPwJJiVaONybovYzpNK+rdF3yNndRYYL0g8+6sL2uYSdErA44Zc7zkfB+Y428T5uAoySn
dlZRuMflGP+hOJEsKywF2IIVYswQe23a/lF+vGG2Y8hZHK6prZpX0uzMNenzOjn1M6nZVe5FFGLk
MUoV79DGZReBZsw+IfdirnpjUu4VjCA3jR78cSxYvhN50YateQ6lIb3QwTSs2irYkLTzyw2IeCPD
VK594jbP7aHO+Lh6e2dLiPIO3p2dgUuwo1F+0bE1QN3XDi9er5U3RTzQNcD7svYnYzqhxk3/wBZU
y+TglBtbVc3OMs3sQqti/7wNU+/FKWqDMISo8PQFD4BqWoqgoF4GmPNZKULdju5bijw2ZZzBN1/l
5LBApQaQsvmALC46IKbbDgPWqtRV+OxQEzmt+CauHd7BadBX+WmuixF6LgFNb549zoEpYUxbYmzb
XR6PWBycsr+QrMl/hjjWbstaJH+xxI9nQxqUT+RIJjdtq3fGwtGpaDkVDfuxl8TswCag4d9graZY
g8qfIL+8CORK1JXLp2jWvwKzGe+MHBPkAG38vpmsAi6WauGVqSjc+T4bnyDW4zOnDtI1rXrSQwus
N2vOO1jSjdE+9Z0o4HwOF1XJgQhBEZJsB/BEnbc50Hn4UmofV0NK3TFGutVY7mas7RhZYIcdPMFi
H3RjeKV8LbvN6q7e1ZFkV0NaBm3LKjYD6uecj4abyMgHf1N5M/wzMWoss1NEoQJFpYe3iqzchWLL
MPsxmV5M10lfgNGiGnP6ksxcKb07TEFEuIkMp02aWQ85tNJHAPKzidhbu0lVwFo2BS65qipKgG4s
ExmZ78uydcRD1AjKaM4Q3DLH31DRW+oWR2Ja/mxNbmEygTLT4Rbb1XbA5ozg2N0HEQuYi7vVMeZE
J4NhApbnd5tRfGiKwaEDov0VCaoyPSypcGcCob0iQN4cdyGdDlDjObAeME+gCfjmqoToMLfa8+mq
11pRrKlTgomLkCghHSlwCXYIl61GYYB0j5OEn75wRinPakMjodTxCpDIGHfSLmkxedMpkSyyb7rP
Et3KzNxYk5Rv40BMmFQkISs2enYXsjHpve4UG3QJronDDvV6bakFJv6RqStIyOsw4IYeoYshf+9E
VEgseHRU+ijBNreKoJYF5avuvAyYKMiRM+4Spby1roS9HjuZEyaQBxyMGheWrt3o2gLRKlnKYnCv
K8paZ+8H7jHM+3sM2gYUnKBbEQ6B23sswp0bp5Jlt3dPo8Y+MS0XQqowN1jMqFlVaNtxGprq1rCM
bNtZY7ehWJ3CBCCEYiu61NtZPaHqpmjLp7guQJvHUfKrNtrmgboa4Zp9NAYxIQBhcZp1Q/PHp0tw
Svau2A8aZeKRHc9ZNdnlFTiUGJJacDW6ebwS+Rg+/NzrMb92cGcJGT/BdmxENIcio55OWBLq4I5I
tMGSBNZlQab4fU6yH0Felzlo+VvJXd3Tc3ljeWLTgvHIQaonUvlsz9tp/Nb21qk46qd6em/0cXFC
9gx2q4iEuYxTzZF7/qYTLpnnEXQIm4YvMpLPDSqLCpPfA2FZV8Dl78doIK1yECGHAMzKqYVQq5ln
HFMVf0LBhwTFwz6Ns8Y6L90ccKaJ6JPNUX2kQ/+1byYdlNgGxH+Og8ZMRP0ojhB6XgWTE1Rr8Bab
BsUH/ahrnwPmgtgqYob9xF+AX0yPCZLmjtjnjplEaIJHYm6B2sgRPl/XkRMjusUeOBVGir8NYP5o
D1288kPnrozFM/L0+xE98dKFhcoRgY26pGGwaEmQvEqnMkW1KJ8pPSTndEHdC9inBTTHUawmjW5b
NpkF8ll9blLVBs2EwRhWNDv+1ohvF1S0HXZqJdOAHpivfl1d+DmZzAbQ8TzsvS1JBwj4aM+fkema
vWpg/wkTSswT25sxLmqCxKZs+45yTLjHBdo91bjzVrWfqa0WN2KFridlN5M9uVgPggXOeft14ttZ
8OkVp9YUjG8/fxRf5H+ORHWHG8VD22B/Ve56Y4FitEcuWsLVWPX1uPVA2l5QiU+2KVke0bKynXA2
LEVMN8mfyLAhI8cSoMrPd/JF2ICwwiT5GLENLRzHPXi1HX9SAlIq1u0o7GuQGy69CtFfvV9ltrgF
b8XVv8fKv/m5r0U51lEQtgf/+b/+f+QfuygJ/t/pZZv6LX8N/3ULBj58q/N/kWL2r/9NuHP92kav
/zrjP5uPfrz5H/u3DQoXlMQ7hNWJtQs54n+7oARWJ6wMSCqRMfFdCN73f+x4mmH8F4UN5Gn8PYxH
+Dn+rwtKs7z/mv0m75xl15H/xAP1WTIGmBk1K0IlVOkulV3G5efJIobaSRcG3CJCzeYuEU5y2U6G
/cy+EtOK4ExPSLC+/vDg/jO+Pjp1rHlG/u8piqsyL1lIlwRIRKbHQykj9WY/HYADLdNErSp1Yciz
1HmpPXKvKWwRY1tfN+ZNRSM2A3caEI5qxHdVfov/d9X1T0r2i8LR91n9UpsVNTJtMetf/H3qDHuk
7HtbXedNB3cw5thALgiVPLZnBjwdUh41WjmEtK2tZliOAJe60KBAWcG/A6QHWcupj3y17yrGn37u
gUyO/XCBVpWf69y65wT1LtSC/vCKM+uS8/5aXKcPNeXMpbnw/tEa9PVBH0wYhLRouo/5GXILAiQx
9Jc+u3IDulMe/VWD3FvN35/f7YE07+slD5a9QtpDlgkuWe6b9aZab9oVMT+LdCO3/o7cyUW2uf35
kl/G8OfRJA7GMLNzjymMK4b7aJ1eTktr0x+xAH17CcOaXYn4Fd99sx/XckN1k9GaZL4OzuvkRmtb
XgVVtSyKhyx++vnXmJ/X7/88wA/XOhgtqawdxOVcK7gg0r78426r+3o3nBbb/ld+EbwFJ+alRarV
KZ77bQAP7m5A8/D4810crHnvd4F5QZLjjmgL4fnBXVhpQ4s0ThPc52tAfe4DZJsJiMG4JiQ6hAlg
UHA78qF8Vop9vebBaM04wOitmXBNkRA0pbZ5O6F9GBD7F8m0OfILv17NYY9EYYQlXWBCYsL++E5R
WGiZlnJgAP5NAhQnzuvAc/1NMob2Ki+E2BHoQt1wKrNzyyNsT5gSam5Vq11Tieq0BCJ5idPIvNQi
FyJLYlv/bNQxPTpYCpmfXd4Byt6D52HAlmL+i7SFJQE51KZurzwv8k8FsQpL19eilR/U8siU8XmP
Af2ULaNFaQPZJP8TxsFjQbPhpQZ5I8Sp0/PKXMrDxOxGu5+f/jwLfJgSKcHxm9jMzHGfrHDu/HI+
KIfTse8A6TfjznZHworMAhX9IrZzeVfrenk5FKODR9QYKYvUtkNG72T7Nz/fwvu54NM9sLqa7KNQ
J7K/xW/8+R6QSnTwnTz0W27pAg9NvUVR9+XOQhRBKZt22hSUv0EV5cuogqEAKbTcJJExLj2t9ZEX
2MnFz7d0MM1g7LANDws+BzCPN3/47KfCQ5yC13ADoYsIkmgiG6Ykytuq3TcROf2uDUkb+fmaxsF8
M1+UddiGBkAwLv87eAwQPwgdyUMuOg7ZbZkpfRMpL7l3zDjZhULUHPHCcaJZ6JMFLxEtQS8TTT0u
3akroavTXTnyHA70juiasQMQFYHz0MIth2z+86uhGQYqspqqTYgraBllY0IhqBMEvRE3rPvuHwr0
HG0AThjB2K1ar7Kv/+ljkUwLuuvO2ANDZ+P9+RbItawMra6Gjc0QCZegpwxGRdoBtKR2Et7kdmz2
Gze00nHLFk//5Yd19exgQrY3Xt4T0xUS+/dy5K7mr+/DmH13ywPLgsOA/wp4wsGDsUg/pE1izipE
0Q+byfammzhPI7SATXZDMx2+o251pbESwTi8tlkkYW84M+B+quv4ys2ybA4eczTMbxXZVJEpgmh1
5C4PptZ5mbRtC+++xYtESH2wInuG1zq9k9uUOwHYDmmd/TJoOyyGLLCXWjcam0QYZHE7ARReFCP7
ipDodeO2CJJGUy0t33KXUyuv+OKS7RC06ojv5Mugn+8QQy0aAnbWHOnmHeqH+ScZReMo8n53+Ts/
0sptY21UpNxBRDMJkx4QhRmk0xRRDT0HRznMRtcgC8hHjwYj4MhidPha59th1HtMvR71FPNgsJWV
oN8V6PYuthx6HCLMMKliwle4PY4sst9cChMKuhD8iQ6mugOPgt5K4DjQJsGfB296TSxuL2o0Cy5Z
6keGwcE2n2FggCfArTS7AfCNHa5fTVWhk038HaFqryP5S9uW+NKVSZ9lEaW5dec4XvWsRIPmq6XL
n8T07SR6cVRXKAIdjtxHvuqD+hbqaW4JUbiFO8GwsIDOT+fDe0dbQGxiKP2djwj1z0Dr+dpTcq8H
qbaMRVJsmeSL0xQh0ibXYL4TJqUW0OrbzQCTZFX6mjpt7I4WkdNhtK97LFHJ1GTblvzGm4rleA24
91gp6es7ewdVIIqSnJuodH2+65Tly0W/5O/AZE1kJyA1GKjA7FKf4smRlza//48zDE/IZXDgrGEC
RC827w8+PCGZkCs9RNLbFaWl7igRBbhyHa/cJRl+aQrMbfAb/XXzhrJBbEyiBncFvHmsrXkM6eLn
uzncDM/va548sTO6GOCZ9z7fTS8H/v/O9NFe19UtCrPk2hpkcw3/UCQ086wQsbMcQcmDE9X+5Hxa
0aK0aLlNrg52op3i9h4ilHT3XU85cxujoSmXoUi9ZNO1ncDmUcfPmYxlsXMyqZdIVAyOgDUN2X+6
qs0/xuNLMCjKcbQ/PPa2IU0JWmzz4AudTaZGZ+n3fruLVQW8PEvzTVY68bpx6I22NRaugFbd9ucn
+s1Q4sDtWmgq2Nt9MdzbILMmt+ED8Aan21Cng00Ijfo0MxNx5OXNn/fBSGJ351KWnSdaTz8YtTFN
RDeYdI1gDtKjlejCFaWGhshWPIiDRdxt0szMbXwMR648T5dfrux6cwHFIkbq/XDzYQynbt6PcVJp
uxx75E7To+eiBBUuqolZHp3TSstyfY3zqLwsyvqfucDe55h590aglWnCRXm3J324elQTHexOcbAH
mwXcW436FSGyzQIe3LHv43DDyIj6dKmD6YwEJ9jpSRDs+WTdXaWHck83JN2M7OpWnfTVihpwcmSK
+GYIsUXF0IPDRkLqOdi7Z6Jj+SDLdt8GbrduG+0RpYjECtGXR6707c9zHcdlH+jNMKDPX38Xmmbr
FgY/j1MJiQE0snQnenKmzj8RmW/dSn36/U+/D6Y+g8fKGYgC1bsf5cPLs2IE7wGPFA+YB6kv9Wpq
9yrY9KjQj5yBvn4f86X4Bm3dMTCjHrw8TfR1L1Cz7Zs4Rk6q2wXH/WhKq0UvRQ7Gxgel5k6cSrTw
yK/8+mBJaJNzXBfYAMAbBw92mNLYYzonz4NM5T1KpRQtbTdc1M68c4xKf6WTDnps0/V1aeGDgF4y
b+uBF30pNhImTk+XPC9INQTooDqqyYqoJyC91QT2yyGxC81kGdTd3jVJOkhHT6uo/eXBUzGExyoA
707wz9MERVfPhpeDj1LQqPk8vJiih3xKPA8eMKlXvdVku7Bm+2mThri0mEGWDQqeFUYxQtuaeDxJ
Qs5mdqDNPkK9WnRd6l9nSUJzCfnBri/JaanifvyVObBEmlxv1tkg7NPIj8ur1HLVnnjXZJ/mAJph
T7f7dkQWT/tKnFPQT08AGxLD0XcVZGM3XUZu6+x/Ht1f3zvTIYjx+UglPb7dz7+4tyJkd6bu7QYV
rmrzYqqRA8hfeG0wxh3Z/n1zrXmzwqaWcwBQpIPpH++AU2fwRmHHOOF5pTzUE4GOQ8HuFwhg7pop
Ddc//7wv58b5vGEhWHENgBG0wQ7eaJSa7RS0BJ4D8PxTGpCq7TYkl4qJ6nLSVbNTBNkvUogVBJEJ
58wvRv/II/569uEWmPkpoBjSZA/1+REXEYkDk6kxgbgF8jzbe9aAUK3scTLXdp/ER5a6r5MxTVoe
LoAeoCbO4Zec50jVS7Diexe7wYmhRdX5NJjdWQpG5/Lnp/t1VZ27BTbdJ/bOsNsOTg5jO6qxD/Nw
P7j2SVD4ULXxta0sq5njlYXD/t33b229t1doYOMjR6TDiiRbwbksxbRlS4pqlAc+P1i4hULrJi1i
WS3cZT6Sw1gFIlwXnoCpK5xpRxyV9tJ0wBjcwp8u80J7jOwOkdHPz+HrwIaqyMTNeQ1pFL7Wzzfi
prHMyPjCTWjOcvaK7meGr0BhNj6vQ0EuQIww8+drzh/m56lqvib4B/qQDuWI+d18WJZ84j4atF3R
3hYp1GMiD8/ZsvZHxu7XwWQZ0LXYqwHzcpmsP19FeS7RusDR9yQjyjWpR+YOtj2C4klvj9Q2vxlM
8xOkvkKRUWeG+Hwprxa91TtpvE+LBmW2L+9S3U5OCaPQdwbHqKXVFelZXOpoK3NrPP/5cX79SPmh
7A1NjoLUO9+PHR8eJxYPlfhuGWMIHVLiK6tiU/mSnKlC7KfOaY58OeZ3Q4bdKFURpl9qjgdj1yKd
RI1w7/boGCFZ286wplsNz9cPg12cu9qFr6LmRA/qGO+kjvcEc+subNtuUWEb37Q6AZuxiqIXXdVk
rSSFsxtb6a/Y0vprv5fxqTERNqPKGIE+UUFbjbz1c5/8lqVP/fVZdkRR2k17//Nz/GbC5UEyz9Kn
ZEWhVvf5NQaJETYqb2AUuwYuJdfO1q5ZjQvi3gPw0Bjmw0Y/6QfSrNyBPxwioop/vodvH64N+YIp
wQWvcUhdIEZHGYQUJnug3dV6oLq9IuVAuIuiMR4kjr1LrRp5ueFQWDvpaO2ZmUv3l2F041bv3HAH
J/xJ9XAzmpBI7QYVy9IOpNy5msAcYwXlymF/fUJUUrcgGY8GpKYBKnPL/lnw72ao7raNPelnP/+w
7wYNAW/s8Zlt2G4fbNKqDKZpGA7xvkeMs2lLI19PhLoBLg8EKUrkhsFuGZ9/vuh3UwBqB2Y1z0Kt
rc9//uHLsIxY6yS1ESIgFBnMKMsp8/Zi5UETPLJ0ffMRUn2XTDczOsd77yR+uBTOZGXEGHb3plYY
8Gv04FQFeoqwfxi2CRvxI9f7Zg41WZJn8he/ja/x80/zinpmmTBWjcawV8IChhhKwtd+foDzp3ww
U3MJ1iigHFSQD6cWjTCCFmBzvPd7EmQoiYRLwlOQ46act1tSzi+IX0GrGhK48vOVv/191O8dhgwY
Sm9+3h+eJxLkroyBbOwbw1XnBpq8h570uKufr/LdW6MXxTaecclcdrCtI3YvpLihMZUNnrEuAt0/
H8dO22kwfZGkNOWRle/76yET4LRC+UQezDDSIAKzJ0tg30XxWrrNjPJVwZLGGAk46LJ//nXfvT02
GTQ8Z9iAOJyoE4H0z3O4mtMY2WnY40yCbTXthmRa1sZ4blfDr0ALivXPl/32R9IF4ytHj6HDtf30
6oj0AU9MEvs+LM1wG8PV3wRGqhBbjtq5EyEe+x9cD5LmfDkoGYftt7bKUUl3YbKXxJlixk1h48S8
ut6jlNkVvXfk0/tmtTcFVTwMIPNXcbhMiDyFhFpx9qHOqeEeQKc9NGwbW/iie41Q27U3GgU1Vi/c
9TqRET//3G8mNfbjMApoRoB8OtyTx35us/zayb7ktxEhKYcLaO+/BwU3/X9yJYYOEFoYZIc1r5DO
tZcQeLAnbNVfB5E3C47plTtgcI587t+tvaCXLABIlPHt92T1j9/7GHeD0VB33od6G74kYqr240i+
bTURWhPZqtwHQ+6ekyvpL9kMNb8wUx89cc2L0OF0x8LvsWukEgsL8PPILQWlCt8Y472uSX+p2w1r
qtD8tci8iboxwRSpkxk7xn6wjFHELgNbhAwDv9x5mdZtf378YpZFHdwPHF76uoKDLsWpw4KxRXKw
YVaTtoviysC964TFXwLojEunAAu3RdY0WjvCnaw/KdaAamtbfn82VL18atoSi8VgG7c2oQPn7VCP
08JQg/kYa053IvtOPIxWT1bjWLbp1eQOpEnopDsCq+wCKhbJU4cliqKGulTlpNwNDc7szY/yHvFv
OcinAYedyzQSrzg4QlsrpxtTARrJW4LKfDYVN5lllVca1hdyxPusHReJRJyKEYSN6apCK0wKSACu
B5dI3q46G2v4mRUG7rBCudtQg6c9i5gbmAcZlVXJnkfi0Cd7oSFdW8o2fQVM5D5kWcSKmw2qf3HL
MT13dRJjoBrZ4ZIUS5rOdk+2pFIOrflQFRnJwHll472EoYFsvUV7HA9gtBpmw7oOBntLs5F7Q48J
Q3q0wmZtuL73XI1F84DGXTorQ2YdLMqm1W5bbjtcNAn5CKspyoynTM+DWzUUEQELrZ0AhSJv7FaT
Raltaba55FaqoMD2EMuz3i3f+ih+CBzNkZjvcuNXBZh62BF8NNkXFNj7l0p30bDqPuJ/isOgRoLY
EZiRy8m5zMhlQ60cBurUpa6TLzPFHmwZDZbTrAV5nY9u0iUvTmh2ePNYaZ6AS/TBKmvt8ckzWts5
oeFtwdQjDuWinMbwWSaR7+1rDMF7rcZatIizTl1MbdF4BAX2OaHyVVT721wW7isxDgOvLy0Q+Gi2
8s+9wa5v/aSnt1IjezBIrPMnXD8qd1jqtHg0VlrkTbcZdDc8yATOJGuYEt20TMMuv89EORRbAOHt
zgqL4qavE3s/hZIKU0xamCtleeO4NUVuX1U0HJyu667LfKriJVZc4mTSSRl3us9ssqtTFZ9Neq1f
2bx0MsX8IckXtqYlAxLiXg+3ZaQHO2VXgiywbFTuymjs8wJ58WtOah4qfwtuBdAQYJmrwtTTjAGc
kUky+QmKpWnS3ZWpgvKX2ZfdS0CuqYf0zqlIf65htggZFW+elba3Qk7qedIjzHwEV4iVBQWFOwn6
+BIv1iiXDbaDF9n2tU4wSqWTq4eep2cYhkj/BlnfqipxZ/81KsRljo33uWnIYQWXGBbPSZz08Voj
LOCXmTjxNqL4KBbCjUqootH876RxqnBxGLmFbbcwXmB6GcnW7wf3iuZSYMInLqx4mXCkWXltaD1E
qHVP8mokKzCNDLL6tCAHnxKZVv7b66mtLlxYD4r67hhEawLAxEnI8lHQ4UVYzQBJhFxbrMq/nDEj
1Dz0Sr4kC3hHt1R6SOSPytU4knID0XLRj1NK3yu206tMAIAs4oAYTjE4wYppoH4tmiF7RMpv7bPC
A3VHwJFhL3K/a/YeQIuHKcm7P9CFM3RcUUAqmRGB5lg2iYFndYKqg6AsTBWZZrqXLAVqj9+Ec0Ha
M/vJrfCxQtIiwqZ96PEFjkuQvxWh6yI1CToqVUhcF2JTi0KyNVZ7T8XtQ5OH2UXaV362cKt6QNSZ
tfIGe7Dg0F0S2rwAaDRchVZfzhkPPS9UMXQ3qs7MtxBcwB/d5/BDsFYwXoGdgGSjdXFLBnHdkZuK
2y+6YgIPOhA1YiKnaRqDZ3jPeAgZeh19kK5NzkDODS+dn4cvzmj05kLv0Jgs/Fr3upUgIv1mbGBA
4J2hgXTK6UjcpcoZosXYw6CEiN9AFeXLG0BVjCpZ0qxPrzPIsK+yjE/bKXrUMXeqTZmg4uFAo+D/
JU5d6qtS6yuw+MnUr3xUbkTldphUV4yFIrwqQ0vfZEbl5LvCnDoMtVroAKvJTO1aTcKOMbtNuG4j
Fd54bue99DzMuyBriJ/1Hjk6xjEGeRabJfA2Fylsrs50oeM6jhnAT6XqSiBICWNLTwNt4mxrjuTS
5pk/YUtSJpHDxAveEcgbPCVGFQIqziDzUY3iPU3J6J9MQec5i4jQDsaS6xZ/C8s3MVMTq0QCkBvd
qyYl+SDt0sH+P+Sd127dSLumb6Ux59VgDsDMHKxFrqws2bJOCMluMefMq5+n1Pb+Jdm/NY2NDWzM
HHSwFbhIVtWX3rBS5wnnH1cI9CCk4BFBqDXhZeqLbl47c19us6nSTlmd4kLXTwK9rqLvRIOEvIvn
bm0GAYsJv3Po7UXnJugnYOLXRdA156aoIKTY5FdL3uI0M9VRF9H1yHHMws4HWR3Fmdx915bql2GA
Mz2GI6Idllrl6roMxYgXqI66tK2jvoFCyVhVnlV2k73K9LI773oXgPBcWOWXvK7bi4oEEY9XXZKG
rYiGM05daa6sxioEBKrVg3ovItM5c6rFLf+uI/8RCv+3xjb/DS1rEPZ+la95j93jH38VXdzN54/5
X//rf1z2fzVd+cd1/LV8DZV/+anvliGW+SftMZ2qDil0/mNSKX23DLHsP2XZblrMVRVb0WWr+4d5
jfMn32oa4BUwIaC0p6z7bhmi2n86Dvg+CkfAPih92P8ELq+9rbEpmNBtoVtBdikrUvLdt+luEZPp
wdTNfVyfcNde8JhnbGRjbm6zXpGVzbwaMMxh1sB6K/0NrhOFX+lJdEBgEjCjYcU7O8YYDWK+A3dF
OFhORU9z2fSHKKpdJk71Ue0JuLEY3ItQUxWUhubug3rzbWsJvCWVH8NHZjNAMNWf9ATHylBxEo+h
m9LGX4u5b/GyipEZUNq1qOH39gmybK/e9eXfNcFr1P/bIkxek24IyH/ZxKfr+r7dE5pCdMzjQwy+
EaPS3exZswmOSj7+vXPe0FdeX+j9O3p/oXcdg96dltgJstA3jOwB/Eq+dnL39vc386trcDcKe57V
RQ32dh10PS7HURfjeF1B0W5GhCdE11QfvKZ3M4+XZwaOAFwAoB/0dd83P6yoUkrwx8JrnN71wiw7
lrn7OcC7xe2b+6Hp7xr8RuwUB4hkUa+Q1/9H3Z7vH4AqCrAcc1s0Z9/ep1UOqlslMYY2GBZk5Zie
LZ0Gnn/oVJgYH/YJ3tW0368H6Jx+J5QYxrNvrxebi45cRRB46AjPa/imT1FO6t+GDtqbmX1RILO9
akzjyuyT58Gqb37/Wv8u0P9Vz758ABdMOAw6CkU6I+8GLTC/sck0gtiP3eqAqNd5JhjcGVbyHFLU
XaVom8Upgq35UJG2wQI29ORZj7NTRVmE8go48VQaKCJHEG30aDEue8M5r2PzKrfzkyOs8yVJnxVU
23A2Tr1yznTSCwy4y540WE3N4IB9TnSZqohjqJr6bUDkd90o/GsO9Cs0v/VVscQ3plo/pIF12zrG
VdmYV47ClRGqvUt0GqeQ1Z/sym6ZqzetJ682dkGxkh+DNhuY+sK+HctSX1WTemX04VOgqvrK7ZUv
zkxOPsgvQW8zb2CPUAZp2M9mkdPsrHZCTiPhUhkmQczItdSDwbdcGQ1qKbBj21U15Kc40a4oOfHy
kHemJcbZPNTz0ajlmUca4RdinA4k/ilO3+19WpTclZ1My1mx5ID/RscTZaehqU5Fp48YLprWF2G3
xefOHTFO77CpB9iir0QeJWszHWB5F60LfwchHDwGn6zMPp8G59zECH6XQj9F9LZ3N7Pp3FqBNa04
wxeiNgmIHUXV2gQDuyniYvCIPLCRCqzRZwmyEza1p61fVWn+BGb0E2Jymufa7X2QR5mf23wENS7m
O/leA7s4JZ2NsPKURRe9G/hZYqskJ067Ri5M8QBLC9+IGn1ltIu7nuRDfnmMOG0kq8SpHVxsw/nO
DnUN92oeAvRmcIhqgQtyhGSOQ8XpIhuwNZt53iLW5qyqKH4y6AKs9bTDhBQ9NOhSo4aXBnAJlLAX
3JfMqxJJvmPpsBSmZTKPI48hsvJl06RcKVlc5M/CYFrVAkwdwhLIl+T8ka6Z8Os6e3ZGKrbI3r98
9gzX4a1S2PsiX4Z1OS2P46A9Ixl2W099tUFGEtehhZsc6ujZmsNlk4ajtg7b2V1bqj381VPU+E4y
17t0IH22sExwyglFB53PnboxMh5Be78gUAHY3EK2UHXBikgiutrynNwoDjd6UszbomUL2kV3v5gs
AGHGzyI0im05N/dkdKnPmLpYjSKr1nbOy6S+ILy6+ERmrnrloguMxiWfDDUhfjooTnLTKGhObcee
bwoA5a7kdu8jlMzngaxxEAZk9CjgVzMqXc15+mwyLKSEzp/ixjqPRvVMC8YLKOG3ed/Td5ng0NY6
Cx7VcTQ7A/Q9sE2/WoIB56wWGBzzUVg+6uiD4bZRbUOodIYPlrCRNCt8IvPU/Lmk8Ecu9t7UypMh
qnsheFLIV322W9F7ysgLUxduE/lqcZvE1owwRjSjAhLg3znILWovX7GEgvDvOLfKsqRekItbMMJo
5fA3elg+d232VIRsWTqbt4gPCl8evh3qp17dNvcJhucNmmEH1GU4gOTCVwKpANsEftEJjIC10fTq
UlCGGhwZi91MhyrupsOUVw4iUgLtgVDpViCGo3Mdmm+wNkJepy11s8yWD6lQdp4pC59pRPVtNVQZ
Bb7FHcDowwFnCTeirtFhHsr8a75EyG5TrLoVO75NmvvGjp4Gvb8HcnKflfLZG6W2ti30YCObdYLV
mb4qneg5i+tl87JPRWXf5pmy0CqjVRDOvYtaXlPuKgd9kSQ0eW4Di8QZxO00pywu4R7Qwqo2Tjmn
1wNGVJ8GdDHTtRIkM/7CKB2MPFpGj8JHZFDcBop2laW0FgiZwWObmNPKlGlf4MqjsZ4QGoB7FCM5
hJwGwmxQxU17vFA73uUS9tOlo3MIJvT7fLRV9b1RhO5qbFjaQd3RxeKliF0YNyD8G/FI8y261JGM
Wyec37te48BPzfLeiguDbQM39WQwntmo4aJdq0sMER0JneY42DMnrZ6KHGUQQUsijUx+UkWwLjf4
yCq9822ozHyIeeCkz/WrJsJGbZn6YY1XLPaNQZy0n5ssii5SUWS+iXqG66qphyBC6zFToOsDLuJ+
YuJ4bCeUsAJaNhjFO9PWAYB/JgBHmehRRU/owqTXsSIesdDtY5ib8v0lspEUoLXuawgP+cNYG9+q
CnX2WNUHtOvYLENms8NDVESmWWspshFXtetBuR+T7GmaCM/ycKrQhTzoBGwHWSIiVXP/EhbJW69m
1JmghyYV0rwyLqb4Gecy2UCx4FxfWIeFzTaoODDoL3BDuYnhMRXwum3HC8br8UMJdAJVIs4INITO
FXRbb0SRPIVZFRyqMKIZXWrxhiNexpTsNgPgAOWJno08j6el19ZpCSuz0i4rvT9DKOKrEWVfCjs9
IvYfId1BLG0BngCIyN1NMijaGnIYqkwccZs+xi8J/XkLfSJ6bXqaz0caY+lpnmwKlcBpPNSjgxWb
bq+lw03SDvlGy5Te6yY0sTV6qut2bKdDUXGsk1HeO4W8TU1BsnViP6Iavzz0sXs74ysRA1SAmRU/
VyHfTeuCTSsTjJd0oVCb+9lKn+qEp+kgbOKbzvDR8PjtoE7madCGkaqg209VCHf6baKo55R6xbRE
fuZwVlm2uB25Eodm8jzGGIIvMawxoEwfuYi9oAneJIhwSRmwMhp3UMNkIvn2whOI4r5VQ+HZ9nAR
xbbXddFBN4arANeAFUN6XFgKCGRYqaNTU55Znfik2vV9glAPLozFKjeI54uhk7KBBlMaFM56BK2b
5SakX7UKKdzWUdvug075ajqdWOmB+Ey1e2NWwClUp9rUk3mIRHintv23RMvAy0iTApY1eMTnqkk6
HIzjgxXWpGk0ms5N0aWHfGYvFwEHt25b+1Hm7mPMppFrDmmjc2Z0FRSIWfh5xgmJSt3F7FRICDZS
UIOxHlljhgMZ9szLenTAbOZVOq1Fteh+L7QPhls/FagAOlSmy7LGNjEWkWOeV7PssrIrq6UV61ka
SciQIapDz2CPnsZzgmrHisD6/PvU/8Ud5d2LBVqFPhYNCJbUe86Z1utFVwcZwrXySfFyjD380eVK
j9zQb1sAXo69rxOiSp4Z2yFAqZl9qy0c6Lk7aOsO1MRKXYi5MmdSRlIg+ZZpLt7Oevo0RYTSnDME
3d79HA8eSPxmX2rZc10193pFptMv1DWJfjU5nPN0oirkmWkeyrCvRXHmD51xpRmkjjLdZFpzXuQk
4S0tLxrNBAlUQUHeDEpH1kbR8pLTDU3lonbt3OI+fjtioeulaSN26sjbbguTCQbfSSF1PyVqe0u3
WJprj0mBJDoxeQkI439HRmqucCQwjLMi/GmK5pSP2LhrWvkcrJg/r6WK4Mp1ZyETu9ajVHnqQTx6
Mt3S4/o+tZbOJ3kODmFifsdt/6N22f+PohUUJK/W+U8tt5vHuOj+OMZd174oVpz/NcTt2+YbP/+j
+ab9iW800AdUftFqcWRX40fzTcNUGiIFuBKabKoqN+SP5pv9Yg9NF4+fkGNgWnb/ar6BkVRBZanI
lRj0m/5R8+0tSoIzn6sDOyHmSPgJRpxvD4WE4YkaO6GCPGmXnFmlkV7rhQ4FKrdD7TKZ0gxl9DI6
mGWsYjtuohGMuiHIutWIzl5LLdBNJBKj+rXso3ijTGr6KZ7nomQ4Y87nWqc2rG9tqTnbzFwc6VM/
OOEwPTFwtipkGJGhhjHV/AX2p/devZZfdMdegLpvjx85y4cOQHjh8dry5l+deKj+h9BGp8ULTSt+
xJBDfZ5US5wSIIzxymWuTYFeMGLE1vDGpaOlrlx9ie+XetgbIHK6vyEb/2hD/bb//P+IwzVI4ldv
6qcNdIsbRPzt8dvL7rktnx7Dt71r+dM/to/yJ7RtMLr0jVwoJK971+qfrnyxAKdBJqD5ws76sX3U
P2HDA0n7oehCQvFj+2DXzpTJALgCpsHU0If5B3bXsiX5eoEBHKaFKH8RGxzrN/n1VwsMRmQ41aGJ
ONY49tthIC8bp6n7YB07MvF6dRkLlI8KoEgBcAPih77l28s0Y6wKa0qZgAZJcItzToRLVzuYeHyO
TfQljQwhcGMWteUp6KThljzEYCrUbpouZrOIZ0RETUnAr5Sh9a2ltNoNstMJkmtWF0tNRG06VbrR
X+T0lJAKxAbsyciD7gAEQqTbcMq7T0trwLCjVFVMD7r0TKzL1PbLQgp12cxGGELiXKDXBKastuOe
lmaf9U23BqI1NytTFSjOtQpxah9kHcQNEFnDZaK3yEg2QzWdD07tWth8pa7YThaiEOs6MIpTjsdB
jbZm0aO/vASRJeVNYyrE0V2eRwitSJHSIKFMiuJPMQC7hMG11X+qtcwY1w2dnGYl7S9OPV4FeHq0
jbGHhr8cZnK1ZWXl2rAwdTDrEQVOZPZWToxLGOoYEbKtZloy10M3A51B1ShumcwtwiuZl5xHulTz
A+USXdGEQpcqXfDFwKWmZkY3QWpGzTejxQpGKx/WhkixPh9S7SkNHYTwc2tyvr3aRL847t4tRplD
g3Eh25LWv0iqyGHBq8WYYpKu2XMjKKZad4cuOto3etRvfn8VVUaEN4tRXkaSLWX/moTyXTt5LgI4
5X0r1nNbjPs0tq/bQdW8sjPao6NX7TpGg/Ko4gi7ZtsmpylI4g8+w7ug9XKnwJRMwiBMDf799k7D
pEKAJ8c7xUZh6SybUBCO21gjN4wqv48t7YMNKJ/c+1vmkOHG2YoSMvn2ep2hS5NIvDiqHKIriovo
MXZtui4KW93+/vG+n4bJe5NYUwXlE5YZfiFvr1Xj/o3yehKs566IxbbW4vZezIOlreZIdEjT6Hh2
08pF7n5lmeAUQkX5ayxzTELRu9VPE8YveK4U5XBRD3zubbC4nUspM+CqNXbEtEAP69ir2D7OerYS
x5/GpTxWaNNdRYVrnyVW2fxN0/1Hge8s/tqULV2v//lmyvpy+v6HZtr/vhiYZ/bNX3+cPVbtHyAw
vj0i1Vq8/5k3vwKhte+fRIaaN3+gUcao9Ioh6Xz9V9tn3Y/DXn7n/+0Xvw9cqcIZuJLHFJ38beAI
ijdZn8mx/O+1zu5u/vgUN2Fc/LFvs/fKZnCa/hXyDFTKgHCT9cDzJayxz39kjOafrAlgkKhUSNEz
GSh/hDyHjBGZPqostiaB4lXIs/8kDdLIGpG4wJ4T97YfT+H7qfK3Ut2/hOw+mASSc+pMhiXHDxby
2/UpoLiMYaEFTK+GjRbP29kJ/FcP5hcH2bvtJqeaby7xbrtJFReXxnXgoeV9BspvG1e0Iwb35veX
eXeKfL8Mim8KzwT207u5c8dpHHaKEnhBNm5KI0cHfvZwy/kkyn7/+0u9DGJfnSAv1yIfkawDjCx/
MuxzzbKpQY8EnjMMx0jFXoKCO1UVAIhMHYp0jdb5sZzDrRGlB7RZzjsglXOo7+TTdUcAoML64PZ/
7vbQnkSRVJYSRI33XEI1MdSsXKYALVpxja/VLhpDnxblMZQvtnHuwmz6gK3/0SVlBHsVoQwtnFFI
ZdqUK+HnYuayZB9T0YMmA7mHhpw5uR8QPt4Fxb8f/Ku7lGvt1SU7h3FDU3OXVZZgnRAdIiPdffBy
5UJ5/3KRtNFYtaiTIiP59hqJPQ+lE3a83KC8XJTioXAMGPIUTRp+S7lxNlgoXHS4uHTlJeoQH11f
pn/vr4/+CKQhJtogpN9tycYwexS+msCzhofKaC4WabHSZru0wPQjiA9Aog6J6V6Pbrarc+cuaj+i
Mb4wFH76CIZFjUuvh7T3XYbqBlCQ9SFnjpiHG2tJvmhNfsIscoXO1R3tT6+UwN5+RNJaP8BJRKhG
w2EGaEevMu1gBhGavB82HkvhlLn9MWWGMSjpbqhGZLnLD2bwMor+/Hl5Z4A24Gq/x5zUTVVYYDt5
ZbN11rWoJgqwDfCU9dG9EW17dA3zDLLx0++Xyq9ONjzPkYjQcNiFpP52peSBzYYbC1ZjMaJ1nV9W
5eA3VnT9+8tIkcufbg/uKh7voEMIC+9WhB46aoCpS4Ct5m2ZVpeFgdtBTlex6sqNkpiHZDAOdYg8
eypO8ohJygi6gDgxosVONpNo1u2CvQR6WR4QyCsrHX3Qhdg89BQNTEqx69w6CfOjMtu5VX1B0xpj
XJRcWXvKpB8UdQAufDub0UcJ0ksb+v27o2ECo0PCj+hpvn2IC1yZVHS26xWqexvZ+aU2DUeKsDOr
DZAvsTwKtnSl6cNmibv9JHXdu/Sxb0PfzZNDgmm6KOMv0wRi0Aj8ioxonC5qlh8whXWF1LQRmGvG
ONEKx0YfwvWugGaUkWRGaNZjJXA9N6xL4L9LKgCK9OtWnbeAlXaTNvgT3jTojW2LHAMWtBzkk1QY
BADuO/L3K7Udn+wWNyscbRueaMjfRy5q8XV9EeQPtP2pLFqYQPlp1sSmn6LrGRr9ynQXLyjzHpwI
INkwxyFi8IPWXLt18oXupi8viMDaJbv81M/h2gahEE4ZbkzZl3rujrntfBt1sWnbaVvHOCpGyQFa
84Ex7SpYFo+MFG2PfmMqzSPtkUOcFJdDDNJHRM0F8KMzJ5y3qPRszTE/lhBNsIK9WRAbEpX0iGum
c21k2xpA4fEQZNpxEdeZ6VVLejvMVblqiuwycY0d3iW+CCO/D7sLxxF7gJLfHDr8BKNtCZA3qwaM
jLTPuBGc0Tn7lMi4YBrY7Lh+h8NZD2Vpa+pnaeNQkwVwI+MDDrMRz1aeu/JZYw1NIeYb9QPtLzq+
BX+lm9/wjt4VEi5L2NvZVnWtJvmpCTIvX+wbMY5HrGqQ3BEn+bvKYdmGS3uBKefBjgK/7bLTBJA0
H7tyZZvzthfGLTLA/hBGh5biUU6G4SzfBToWByYLTyx7PR7OurBfC4NpmTttC809JWh41cK9kqeO
iJVtqOpnqJ9jexEinm/uQgTQDWCpYzEgEF65xboZpydo2JvEGeQ/q0oUhM2WCjpzb8DX3bWw/qeu
YcCrsEBGNT8lNc65kA2lb1qutvu2thipGtjh4ZPSjZsiTQ6WGfqjPRz1knFTOyPE1O3xSwN5tXht
x4NlphGH/XVARQ3A+MLhxSHq7ukzKjp17iEI44EO9gN77NZ0b762RZ4yLxvpnDf7vjUO8lVHGX+2
SKwc8UkM3R6Kss8gcqeAK87qcNuWYmOEuDJFtrNqGQsUQ7/vxvCa5PiQopHnLsHLGmBuje1n+Dyn
C1URSJBo8WwtvLGiCFNqoguB1dJuHbUHx5IcTAAAIY+1ka8GDya1ib+0zGaMnDqfdYL+/c5Ugzuc
GT84oX51yKMgQ/GmgKv8iV23NLWVOZ3mejrWM7bTrcNi2vam9kHY194V4i+pDUJ6tDbJYCUJ6+05
mARGVtVwF5kGp8+Qg1cNbk9hVl5iL+y1GEnGc77rC+i3c9n7tSguwVDfy5iqmMHnaGAlgWm/tpzu
s800F07zOsHA7Peh6J0i5Av4i9zIkhpNDom2LntbrxMwcJqgoh3XE+psMstTstXsLl9H09glmn6Y
+K9wVbyA+qdF186YjuPriphZWH4k6/BzO5i6AionhFUSJdUy3iUpmpmNmZ5ZLl4b0XXcObdGsTz1
6YyEWu5Zdudrencsxvoxtrt1bXNYAC76/eP45dp49RHePQ2ctkTe0sDxTH3C90N6yZbVY9Lat7+/
zq8WBzMFQwfOZQNGfQ/6G7I6Flqnu94yZl8qxThjnAsiwdx1i/uyR4oh8G179nqOoVqP7ufmwnDF
RucUcoMGAuGwaVz3hFbqAdPW/Rj1HxAIfwXEJH4j2QW93OV/3j0LK5ybzG5U1+txWqXF4cNJ8Foh
MNUdpSrkRgJheuHeCSQpsFQ2V79/Rr+o/yTkGUYbOhgmHda3K1NAYIrqSXG9XH2YYPE5mMHAHfCz
4qPy7xd1j43MB9JOaHfxP++vVBl2mWa162nJPu8xg0w0Lwkcr9LmrV4ZnMgPv7814PJ8+HdJEpdE
fdSm7gfk+u7hZlZDzxaJVQ9Anp8SOHrTxJwg3MhEt1E18Po1GAa+KKtOiQTqsYphkJPu5IqYKcqM
GocOfcTqaNhgULAz52xnWdlpcc1Dix5f24X3SzyBAFG2+Lj4NX7mCeSdiZ/B1Nu3yYKaMDxzrPyU
x+ITmNsbGG1+AgsAduN6cNxTnBL8IvPQNcM6DvE/aTFizIH0YaaZJyOKgOautpKHmaoK1MUnJatP
DR9a/nyHcficRH5X6buOaMPACcJR748GMW6K7mU21nM9wAVHs458/BP2QxGeYcmzVvvuwpgDfyAL
nBfjoAJZciiz5S7pXb7eNhcKJ6abGTuZLNHeXyPPdR8agt6bxGclB/gUz4OTIufh3Bn9dF27y2Vf
TCDSk2FjVaSIcbtHEcGXmZZNsO2GgeiW7YJI+JEirpHE2ppquCXaHXAn/Wpo3XEJp3N5fs+NcQi0
h7gOrqV7BBnvEWoZMboCsEIqEgzOSUfnKpvOrKh4UPtwi3jxui6DT0pLCo7BH22I9TyYwAT52tKt
24pV4MZXIdlnTdZrl8zgO/c028Yqa6LDqNOr5xkOXX2h5OG1O09rVXO38ufihcSQiKpM5m6Y9DPh
8s8obsY6fp54fmXSH3PnthlmKj1zbbhSMgNgAwFfS2dm3ulVWmaea7nXi+36TUf+lGXeqMxbmcgY
ifvJMXJthYn2GfZaTMrtO3jap8DtLuxiPh/i4Yi/omcnvFPWGta08ETzk2kBxcgvFju5ThqS7vaB
Wc26HvNL2TNycJ7UzHGrYio75sO+moGVEIU6Y/GiOL1a5ngdluOxoDgtzfSqoGBNXLBfArGUkB+O
hoQkuYpuZC9ErhFrArfFMTWMHE+sQRliwRbvZxtUULtsDSVnvY6+a3R7i9O1C1ifDuZGzbJtsDKS
76YRvW8hBm1H4sYueUCCsjPOduaU7tSGTG68ZUvf/f5E+Dn4weKAY4GwEfwEl6HV29OO4VrSc+8u
j1bcyHpAM/rjQlYpl0GRGLs4DW9se9lCMNu2AWmg7n5Qlv504PIRaFoig4PGDwehrFpfpQKlUsOD
1DE+BVThD0UHusFgXJTt5vz7pPXf8hWodN8fgLIZA5pJk3o4QF7e3S8AX1EUAjcPw0wOAjzuKpq7
BrZsdG0ri6fDJV21RnolzMhnmoWIpfoJHcuHuo6uq7nuV3RgD0ElTkM0bihkVmIan6QviTMhuGuU
lJycDWpCaJoHMnUh58ppfBgWNAY62L9gWXm4FGlVFW772NypM0VBzGBcG7cj9k+y2bVYZGEAiLdW
BUYWL79VmaeYePVHwImH0tbPgHEfTJ3+kR1fU39ct2wd1BvOXYsVNY8BrJdxBYOQ5H82zsosLLyY
GRkEmgW58fBz4izYMFrLeaHOINZlBYq9NF5LHUDVglNwyU9GY53BBrsv9PhKpOVl1+RIsUyB35gU
FXhjr/vc5oxlrRYUjlpw3ajBjQJKERFGn3P45e4xc19lhbgRBNu1lkfXvQarE4/jnWF0T6KJsKmy
wP86+s4qqkvH6vcD21fQigCieA2D1AIdGtxg7ID2FG8grMUpT8PPnU5FSOVYDEUFTHPwOQkOYZxv
AdgdAqe4RLUHc3PCVUSxphXUwOWwCWvmd20Y4nmhgOzb6CmxrnNOQnNvUq5Jy+xKDbqNsuAEpegH
DfM7h3o6E64v90UL5FQvjN2kYqbDWpgp9nWLLUqd0ZvojlTRoUrGTdqE1/KYhRtwp+LsbENvG5qG
oWMlvJdf7ia7eMrwawB9aSOvYdbZrtMIiotE//OFnllS7XQ3WmXKEAz8Xne/2VYXer1j7pE1EcBI
a11KPzt4bKbr0Hlmmlmt2oqXawQwoUQKJn86153ZMzu4vErxmKbOTdz053qWXTE93tldeZKFd8Kh
vFBIVUr3FDV4caLZ36xSscwHiOtX4JM/mVp03WrOdc3h7Lt9zoHl5JdhG9zJEjuSHgYTWEDR9BuV
E02bQojXKZDI0Ldg+fY4Q/bjiHEztXUp/KKysR2CSej2D1ZMGU++namoylqcmSDbg2Op6gda/ofM
hn7Rkp3Uy3Se2pOJKYmNgXutZ8T25ItbDFBAktzrGZEcZaRHDe+D3PkXJwd0MnJmoIhkT4ZMrV4d
Ux3trXxuFdtz3JHsiIdJ4LXkFmQandKd+P3J/PPlJHOLnF/H2Ioe8rvLKXhjTjoodU9kGJ6Tn0RU
zU5RPMqVXk3jB5f7RSAAj4RDDgwoCax4AWO+ur0ZvXrLQifMw9lrl1FgN7E9MLxWgFJ261hNH5Q5
uhmd9BRHOXPVfo3ZydXLPf8XzAP/M/iz/45DQmLiv58RrsoMx+jHN1NFfuA7FsYEFMabA+WNVCAF
k+z6/hgM4noE3gVVV0aHzA7lS/8+GBR8CSMCCkHgKSgoIcD+H2AYoQFBk1qSsLN0IqX8uX8wGpSC
IG+iLiU1UwjQKgbuR2iXafa7EO+MQ6ONjDb9oW8maIlgTch0EvQ7hrMijLXxVpAPKgcbp3roDhHG
z15Tqsb8ZM6d8RSGVWA/dCoKrn4L3blbo/Q6J6vMMkK9p6+3pGRvMCKuuxLSykYBsk5DuktcRI8J
o7DIy2Uu1IuaDgwYzakal5WJ13B9UpTScKp1rtvReItxsXk2Jlh57oIBFS4d001zmQwE8uu6JVGv
5/RTVtZ1ujfqErtSo7HH5zGvuockbDR743R0LOPZtvwCgLEXuPH5RGpz2/R5sYbEYcMvLy9Eb7R+
mvd0wOb4k9X35VdoJqbX0jz27HB+UmJHPy7SUlsJg3VkDwrhHMDyUgB5qWL0GSBZG9slEUfmeNUx
TU28ycO026hWFeznwT2arZldwIgNLS+y9TXn2lU7L7GXNtIdF5Y9SN9uOF9STlAmzpaHZstVkI+4
XCbNOd6P0b6LZsQdhsrynSF09gyZIL/MZrfRze6vIpdWdLV9ETJI29eDOFSQ1VUxX+kmAk4mDPBN
M8V3WT/023GAm2TPSXmlZtoTJHpj3VBCYcxX1XdVHjd+quUFzsPpE6nZQ4EEC5mIUm4tZfmqW5G4
UPS+8jWEZlZGs0x0DYdkpZXxcJO6PQh4Q70mnbLgboqeZCMM7lJtTh9iVsAurqzKF60FcaZxRlws
AF3jhzD20y2iF5HybVzq9JM20CEGtmP31g2OTfMej7xAP7TD0OnfkO12bBZkKeAg6Lk5audJjPvt
pooRcMN/3FIgJS6G47tZWDNMBL98I6auULMOK24ocJ5q1LE6evqAfl5/5nRGZF3ac+c6pe+0KiJ5
xN2wm+cTes+tqyHPAIU+xNe7U1Rq38ZESttY7KHe1maOFKcRLv11qFTlfHRKRW28UDTqzViZ2qO9
2M5adDSzgXLVV9Cs3athbJtdDOdlrU7MYyjmgmhtxZ11z7LV14vo0fBjPjWuOiXvdvCw6rMGLd1n
BnMdbI+irNc086zDWITzeR+mdtv6ZQWGu/2EWv48ru0EIBqCCPDPsNM+Vyf9MrSllI6l5+vOEUh0
uLmFG2MaoBcOQq2vBkn70J2DpmZzZW/bWkxSWRSNcjq/4jiqmbJzXBJSJi86UCkx+26kVasoDur2
1FZ4AOxaQPiK12Ioy+ClTGf3yY3qYJeZQ9WvxwjvAXgYIXL+AW73c93eRU1pPoixjFYOslzlqhrF
uJn7Kro0Smve2kKovot++IZRvLIxanSTRzeEXYElCwacRkZrDihoZYpV0BX1Xh1NOMNJvUDmaQJw
oxSQiEgsh9agn0zDEraAcwEMKT42QVXskVxmw8oE2lEaXE1Co7kv81kcyw7tv5FU9AwVwOQxBDMC
q41lH84LDwOxtJVhym9ZIqCzo5FtnXR0tm2rRjh+NnZ8dJrB2Spl42wdTbT7jJJrnfTmsmrjyj0h
uuGcI/Cpe6WbKDvFiJPjGI3iKBXs72JToRUQRlBQ2ibzZ3TZ2miqbxT2yerlkmk31zc0R3DlcF8+
lfsJ9Wie+ji4seXxOrhu3DX3L2+wbCtlB2VR9xxN/gZhjX8hRlLs4Jg9plCxjtNoiENTRuMeI9jp
1pl5JJy9wUXX6e1atVs8aJsK6dcBc+0WNv/RqcdxMyolrMw+XVZ25er7uImRrICJdFHbA6kl6e86
rkzUlSbri4PWzuPL9UvXij6PtpVt0/b/UHceO7JjWXd+F80p0JuBJiTDm8yIyIw0EyItPXnozdPr
i2pJuJXV/71oARoI3eiuQpkIMg4P99l7rW/xd8hV6Bz/uodlWI4PMk2xjV3r0XgIMyN6knn0PsMG
3EShRRphza18AiqYvDVWduOgzMlb2mn1c1EE8/uY9/lNFo0W0O7JSTfGxgTuIY1A2yXnwWrG/lLP
hXSNRVTh7aG+TaDiuVVW2PtBMRH9qfbwHQ9SeEgb29o5Cr4D9NGOsJ8Q3DiStRFBMuLk5x4DWOVR
n8us32rMMJPIg1ulYATVaalGHCZE126RuTYQKy0j3UicCx6a2KClbjGbbQfzLijlS1ul58ks1mPB
XLK0h0VEP0TNmk1hdUu1m9adpr0L+CMehFPdt8OmuJmIWfzCvhu0ioVuK/dkDjz1sVNiiUWWKUw9
Xc6MlVaz1Eq+3ncspmmelnHNCduBQbTUO4OjWmlr3jTCTyHFM7yR22RGL5G+a4gYXskRPUazjzXP
REbnWqERrhmFh1glTMgiU9O+WZWiemNX9xyKpiuzlpj7Xz4Q9/Da1cGHUUEIUThxKvVQHXmXOJw6
pmINrYxsmW5gdVtsxd0cETc92wyq29R8HEtATmo0N89T1IqF1VvSro57iUkUk6SiVjiME5OqONXE
xq3b36PcLOfJWjPSdvMJIrGrxTPncA7pUj3SK9FoB5maL0jdulNTyToIY4x8eyAhnlO7vZuyQvbS
tF3kuQmcSUSPkFwTVxoCqFlVsyWU8alq55Uw1fHW+DZXra3NLnikj1iPJ5f+eeFlpVp/twzFXdxw
su80QKHqWIGyokzruZOqRWdY+UJ2xgK0qsPIEbteSMos4cmqP8E12ocZ5nt3yEe/LAaCG7OIbRB4
67aX5xFzVbfheU1W0jiZi04Rm9a57dUlsM1wKt4SUoB5KbbaaUAIsgqHHgReUDn3udFWZ6BVg6dZ
mewXdmZfytpSVyFx3UScBCPdkSweffA6sQ/vx5qJT9KLdc9c4BSE2oZqEJZajMmaiAB9GFh8UXyc
mzy7IzgtX7JXE5WnTJJ8qu2gfkJubFaIhuNug3+bQRs0DlxeJa8Rc1LbreUEn3FvT8dAVYaDDAsO
OS8IW1uI/BTLVenNVRVucDoqiyBnAswrz2z9QO+0FVZQ1qveR8eAtOFlLSf1A64svWZrK0sfUNf8
WjiFtLI6o/bBYjXePIfDpu9zk3Y5jYZ4rKRdnNuQIItG2QEbstYD+9Xn2JWCJZlId0lZ9yzTMN0r
Tj0v2RcVeiE6kgNzHEZPRJKT+7POJhNxbpx8tZ2QU+OMU2c3acXkhzFuf5x5ES10DFw+zQdAWHkp
DgR41X6SptmyRD/g0o+uL8WAXnrSqBhNG2WASK3ptVcl0uEylSj4sLbCM6eDwbcMtNDFOERfZLcY
iwExzoqGGA5IyFosikmp3TYXQGyp1P1gHqZ73JvOSQQo3/t0XDZmKh0HMmU++Ben987QZou2Yv/H
QTU/9nRPzUBvXTMGdjoPDmf+SffNdJq+QvLxPm1hySvJtLxKhLjUU422ZILKGn7RsBqVhPbKALHb
R7nTUh/zTkIp++3A3qPvYFku7+TnNh2aA9Pe8qQjgPKGoryCiqM5Eck4Mes0enAoGRkdG/HGxKPi
aS0FKCB2kxQV/kW2VXzzRj/PKs4VvFrsaLJ97B0G4bIe4WXBZs9rWe3Wdc3bJHCi/KRPuJ2patjV
qtF6ypwWz7itbUOj+bSc7gMPKbWXIWl+kRLcng1wYlB+zGbLdlnUy15N3k3gYX4XJm9WNvP2m3Oc
4F11V/OM0TPTdXcyOt60Qo88So2GHpBJvzyVMwb78oyRzTrkRaHSMqczho0TPQsIwquMUYL4Hiez
dyEEMa8UYUuprHoO1bfbkQm3HAv20ZqznRtKhVjGsvpGPDvXl9BFam8rgiJ+i0c1cqWodNaBHovT
WFiDB2mx2uVRWvAzodesM6ffdsRceLE8XabCJq2sqmSi7Sz0882QIbUE0gE5zs6ax6TQ1aVsERs7
tR0tv9Sk6QaQkVE+Du+lNYuzZFFT2qF9+1FJ67MBZlVmd0/Pfly0afVFchuFbkWcHoKu1G20vrhA
VehOvVTQ31WRgm+J7sboWNkJi60Lrk0lQGlRYJnLgWoJ8ORcoWKv9ZVjRbU3Zs5Hj5zOS82u8HSd
36mpicGFkt+uM016SMGZa5JdbQN9kNetFpt3fVodJF2ZVxJglS0S3ZAoisJhF8FY3JD9tBTkXnlZ
x4Bg4Da6vLaRp+BYIVTB0FnOVOB+G8/yOYg06YkArMTtg/HEFO5NYfzzWAy0E1tdnBsIdA+hrqqr
Xq+1F85VzXK05U/wCOYW0Sx7ocX0ZpSIZiiPOViJwabSKkJJeEIkxSY182mjlFqNYx7A6RiDNYvt
pwB5gUu5zu+okOaexc42NbF61UGjeK0R0lXMGtySapaujBY3metkQt8POnTOQbfbZQXyAZqKAp1Q
TeVl78ztOs0Aqd8M9rs+CCnPpFeriLqD5fSjrwEq/QoSu75qsZL7dh47S1wUxpr9K+RlKYIrMarF
MYvlYTWbRnAYFIlXWGDLPsjADBAeNU/AzTTlIbwf4IX789QYd0xwMXmaZYkRoWiHg9EC0SzAYx0Y
SuS4eLv2mLA5e5FE6CI5KeR0qFO+qsUoF67CKd6L5PkTbODsJ2PUn8Ypw49yO4dSrJjupLcGB++q
e9cjnQFZrU70MmlkcuqJCjRkNFV7QhRxBIOXwYG0MoEU7kse7CEVyosBGNEz7ETZxkals/4nap1W
f56GLPQqDHew0kb5qZCsegXbz3rIGks+hfhU94kjaC6Mg0Rh7sxeH07hLi7SE8Q9yQ1bU1sWavZk
0/5f27pAetXblpe1mNkAtqG4jKqBbcOMq6U5jQHmviheVE15ZASQCrfTBuMyJ/pLbeqzC9k36txO
6M59QSAG/Xe1eS8Rs3pFYnPTcyVIXUOmEum6At4fAw13HkKmWK0k7whyRFrZcYai2nBOupb1l8ZW
Q87sCbNvUWrTOSpDZcFZmKyzwmAcHSbdniNquyit0NqQIN34XT2k+GfzEk/ixGtAZ5+F/ZHN6zxr
a4RLRnrsArv/hJTKPp5X6tpKs/CS4wiEIGIXi7HUpWdI0OO6dIA8ZsDu7nIprV6gK4pt3EmRcMM0
GZdKxebS6kZ0baLkFMnlQefwH0bya2aI5tGmneWlaPyWYqB2LRwwt/NoPN4kbovUmPJn7EbVPg2F
7WrKED9VwkKGl1AEKMr8Vqu9WCQZWu+uNua9bhRfstMru3CI5n0wqIOL+3Fca+nYUk10lhshtvOd
JGzWeoHv0pD03KW7/lGOGljbJHjvq6ZbEQJ5AIW4buamvKutsThZ5mR+B6ZNtzwMuz3UC+Mk1UG8
suJujl2a8OK1KIxsz62LfSuz9RWoCseX5ag5WRTj9x2HrTVZH/JO0HTwMENkChOLjtmMycNyu0eB
a5EAScJ3MBcWD4Sj+HJkGv4cVRNio6RKzkPUjMy/C2s10M3zHCMfVk4Bp9qpK+nZEUjRZGMmvAw5
3gWJyuiF5ABxY6LqxnUolo2gx+gmKtKy1DBUFqHGMEBJqz5a5JPar0qERYuuDapjmnTBcXTSBnrr
hCxtLPTXcuJLNX2YNPQ5KnOtiio/z5TViyJSpEez5XgS1Tj1OtVKV8WtSyCHpLRKCW/bKZU3TiW3
a75XtHFGmkn0GrKD3mf1KtTb+DubYzwellCWQ9pma6vMm1Vf5dNLI9h85NAhe5yNT/8w1QptZDnb
b7ZRpuShF90a+5DN3Kcob+qF6hleBFTJWGc8Enet8gkxqri2tmiIL48756wIW76DPy1/FA6qPKO3
a3zxlv4FMqHww3QK6eRjV++mpFg6xMl4asCidMjku9KCCt67IimPQdK2XtFa5T4UbeWFQzF8xE73
pIV6egTFWa078CcVMtOxRGkx6md1RMmnj8n4AsQVAVCv2+99PEc7gTZonfLizr1xmMxzA7n+0jcB
m3BZCW/Ibwdt1P3bclQQ9FTkLOuCl1AZcWoGUlrI0JpKxT4woIp3pGvE7xrZs/XttROabq/mCRPI
2fKzXkuEe2MWUDzU1lEzpXTaDTO8oVVkAk+Ic3OBygkoirAAVShRzEsnUfodqiESfgMbfy9mJ+eu
GBNsao6aHhSRhm+ksIDvzKQ8vokda6+P7P4pJ0nJDybe/zU9twc9NIOdY3aSn02SulSdkPhS2AEe
TAPGU5IkfXWiJMdXju+bKuzv1dwat2WQ0z+D/7AiN4O9MZ0PeHbCVU+/cZ9YaXCS+NkoSicH2TKw
5pThtTd1mTiIQA627K35MUoVbZEb1XjH49G61hS2nw6FENl375rqvEuGfNFpru6ZcD+1TGJjbaYe
6uXel41x9K2beDNSP3OASTfS5utNM5tlAVer5eGO5mL20OKqpQpSfTm1Hs1BMNfG6+PJU7hUlBYc
ri5rpIQF1UKbVN+gkHUlEYVeBJGA+PBkWcDHXRlVzxYvBgrMSWz7MmwvtWSzbGA09VGost1l87JP
isGLFFXdVpraY52brmHRPZeVU3mR0S2aol+WnEZdJZB7QhboIAZBvuYBxz2pSMFBtK16Yx8UOwtK
FhPZTHDjB8o1zQ790IksLKDka+B1b9fTCC99qhGpAtrdlnXQopBhK+Xdrr/3FmDXKLzFLXfqSSur
YV2hetN7oCZqrIUrUc/6lymL+mKmxLTPqU5rVuMgNU8YSLSaeNshGm9QbaLMzMhQF5yt8P8S3ncY
CtD0BMGieK2MglNkkjx3qFR8CxrtfZK00iGuJDJdkrnTF7xSnDsEDAjv4/4hjzPFVxpoMtI0kN3W
topXGVq2rMwgOgHabRfyYEl+ozWHOaSibzLat11Xh8SomeWhoJe0tOqBc5TGIbsuufc2is7aVKQt
gFaujOXwMBbT2SluWbF9qrvUnVR9FaEnt5MVqCtEXIYMudsYt0Gnjj6CWXEcknKjlsmTaMJDL6RP
AWITfjbqKhlg1lEOm5M8yaHbW+3kkV1hrVGImb4c4ivQDfvdNpua00rxTIun8npEsxyi7GgzYVPw
RHCr23N1WY70f+cuX0g4MU+90FgAQ05LWpO9huOEl8xSxXC+l9zU0UrbhWh3F/Fwe7oq4gUY4nxj
59YeasOyUctnmBqGO2UWx+DK9lI9fmqSuFxwfAhck/HQstLnZmmkJmF41Sz7DCcOelI+jEbC+w0H
O59s7gsHUJlWMzEoogjZlEbK0AzvfJHAjDEzne5eJBq3DEYVjU+qPVhS89I5tOlQrNheeIPdtbq8
C0psAslkD34e2c1Ot4dH4G2ouLsSTrGQnxNbC9la0n5tds5DaVJyVa02HoCUIA7gLLpyNFRMwujO
lgmEXh+z/oj+N7zxeSSxcMoxXhrFtHTU/rWP0IUHtESSMlmx03d+2qoBe6+wN92ILYPyEUS38zGj
1KF/B0EnlZ0H6sinMB7vOGiUoKfL6AIx/XNinnNMmZQvO9kqDrqkfFqBRaNJ+HIMzb9uxcqp5mI9
4EvfavCneGNm7GksCUuJh9V0OwY4JLFmuvjs23wTlepjgLfbL1P5PAd6uQUomuzrnJOtA8lfdYo3
047ob+Wce5S4Z7QV6M0mBWbuTgGvD6mwi/2MNotTUrgdLCJmVUn5yBTxEKbxW088xDYUkrIGSp4h
0MqYJFGw7sI2NFYapdoei0hNWKo9rJvSQaJnzs7dpKmfWt5nl1RWx01JwpFnREKcNLuCNQ7l3A+j
LiJqI65PAL+g5RXdSzzyGtnDREZ288CWPmyyfBDQ6CF8qTmDnR4KxasYCYHsyoIlLt/cRraOxp1E
gimQEr8x+pVW5JtsmF/yTtk3YbecCexxof9tgSzelR0LMDaCdKlkyctU6ifu92bU9IUBQFxj3eHJ
qeQFXddVk8aXESPMmDD6q7oiuI8j/qa+y3d11Uy+1Igzk7azNtbLTo02gjDzXFUR7lfBQsl7vmEl
2p0etLCco/vOUa5SyKMuxk2aInaaq+4zzUZwd5Ly3uTyxuBp6Fkaq6FLDkK2N5JqX4hCzrxez7dj
EyJfSheWDrrHSdV7MgwV0jcZ3zl0KH38gFviymDzZJV5jeriGb4k5W8hXqpRujfIrNaV5qJX0eQ1
s7IZmERGnBYXzHnFszwnxwisopS3MD5AMWbiUY6Ak1DFLgtTO2qKIDdhmtQN8MjpGAblumzjwKvt
WF/EeR4wmWXWpUqxP4TjO3AhayvVdrrtScCizAqejVtlYUhUUChbfCD+gys6EnezaXzJIxkjzxwc
EI5TmMnyoq7AnDIjogVkMcEtwQ0zQFjalbUN7cjZVQ1YeHfSCuuJhhjqljCJIUi1wx0Ktl1FAIaL
IixZ5GYbL2k1iGe9ntr70dIRsSVxfHCkGdhiZyV0U00Iopq5os8Sb9AImctWBYDmMlgUV53QzHe9
omBvRvouLPIie4tNg9M6dbX+V9DVDUwlNxB2R0o5SaSfpkneWY6phYEMFLOROHMg3Q0zXSDGzPNo
PUW9bi00fhnSp5JF4Wi8vSlN9EDxraZeGB2d5JBuRtxblxjg07q3kALrTfehpymdB4ZU9Czcros3
/IIe1WBJU70r/GooazYNw9iqQ35WcrNnpCEto2666kGxrRCnuJ18i1GY04VqiczLg+qaRd390KuP
jEKxwwvm/7BcEr8i7m5TzPXkV4b9UYeVwsFchtCBt/2hK3tra+vJuZ3NDZEa2rKrtMDTEHq5nT6f
VDGLRQ4TcVv3mNoy0j/mAvZ5C3R0qMRNncWkTZfTk8EvalnI4PLYoHANrdXEYJQQM0wykdMAtQpS
f7SDY4qc1ipoWjRIbaI2al3ePus+ymQXotSy7IzXxlZeu37MvJqZ4gK8vOLWQP7Dsvtw5BafsMMo
xTQWvR7GrGPtPoK0viwz4OpZJn+YaZyvJVRarm4xn7NSWB3MkBa9PVc+Uttd3fZ+2A3mprSSF0iw
izzNVErF9lhLg4bvuFKWc1Od7UDhyG2cW9Oq78LRGv06GM19XYLnCVra2xhnWoJ1kSXaBdkXQ1iC
aZ6jbdvH+nJWqnLtpJTtjM9ppgccQi2zzL06tK9Q9ZtjIVLjAOZ516DLXlhFuFaC8S7RWYawS45p
wAGjTtJFXjYLJpex26daTQeICW6qJncDYcWE0MkqQZlTAW4N7kHHwH4R6RQKqY10jFF5vMlsmtay
qVr4TiLqyazfG5l+6efeXIzGcKo0FCOyJV/hn8quEQqd/ymjTdyrb9pIG6PMcW4V+WJSi+wgh6ST
zPC1PUXnoGJNGqebXLLIIQk52BG9QnQDtsdrr4kxy4EyCEX7mlURVH5QMb13zTkr+41WdqAHx3E2
J1dUTYb4XdcUojaNPkVQb0uKsgddFkmCVkXFJKoOIXgujcYZap8+ev2WCAxV/GzN/BTRqhtPsCKg
Gsc0I4cVf3EwDi3nzxKGnzlF97zfg/qulsrpe05Hu14wahf063OslWssFXW6jIOiR6c5MiopvTys
SlhQRi0B0jRaCkJzsqKXSgyhdmxBE4izylCMapp1n8b7kXiR7tzXgUPhGqpVgjDPNoptEUZIwB3G
3TTvDaczMeCBjlyVJnA+lKNziaA9pPeKJhVHbO0HQUlLy9D0pvUTO+G04Dp9r8SjW7fDqBOnO8zy
lkSrWaOsGXUFt47Jer+LEU+wjodcIiZBQv44KElMSGxuO/eoKewj/ql3zJb3dg1pTe9708sIy1m1
aTPgMQPjWSWiWjdASxKWUxe+4jsQ91IKHgDPYjurnirzLvXkQrE3CD3OhFkaD3mYPoe1tTSTiAa4
Enhq3qE5TbV7e8g/NVLCJRQ4uZsg5D8xOC+3oWQL22M37OarHne2/Y1KVL19fm/unKJ5HESL0aCK
llIYfER6p6zyzFo5Sb0SPTVwne0nI1b8IFFaN09KCFwmFrhgjuk6WuqS4UW2aXr+YkFa7kbJ0dvX
lYPsx2rHazUbazya5S5oVQ5vlL27IZ8gJ0LD3eVGFPnW7SYVRqHR+q5XtaSVm2Z0UCVr4r2Q7GOk
OjlnpGo7CGo8TkcjG9yM7himNQGKIfuoqYrakyOekKG1lMegsdiPR9U8ZATR+nQvJ6QMSbCR+lp/
msYO288wP4k2/SwpOvx2rFdJMwdrSxClE7ZYH+PZSJ4K4XyqEyF8XdkdSUBOV2U/PERjPO56Ol+n
qiKbyBisepnE8mvRFpEXRw1vGU2iH12Tb7JMOKAVcPyS8s2yOdA687zUR+bkY3SjQsJTKtCucaiq
GERU05ahnbYmjqzznUkVC13BG5KFmUmVYD13UcJJmZjTU6gEJhSWPPQAuSS0j4MwRtHgHGyrPuuF
LR4QmaakjM7mCU2fs4ZWhK40yaqPYED4O8QYHp3KGJnNNMq66dF41XXDWSJhUhvVKhEfXL3Le1Zy
u7oqNjzt9F1texcjpvmsGBzQ3J8RKg/DfGerk+wVqWOgqpdUdwjSl9Tk/NnEvNpKNbngTBk9iPb2
gjHsZR7z/OCQSITCtaIatLoWY1qejNdS13KKGTRSWwbe3YTSgnvv0hbFPYHBYH5DHqa+Z05mlKfW
4XCo0tVXlkWmjKgFpjJp8H9E8tZIcvE+9w79QLfnQvd6ls+lB5z2KY2VmAljKR5Rthk7RI/4ZDUG
nN1cb+fbluW2TZAedFsUjMOKfYZc0Ktkei7CgZY+3IobpZHmNTVHck1SEaF5ioYtMZ7jlg2MwprI
gtSrBetgUQT1EHl1p1B1AS4S8haQAU+f1naQmDj0FY3Xd4azQPde7Gskv6VeDdsxLPWzZJjN1u7I
7Bojybx38hGilmkkUDqi4hyJ4kOtQ/XAQ1x4aZ5JpzLNT6pli01dS/qFscjNHv5l1MnNWpLszd5g
K5x1/SQ6pevBcQeSP5sEbKMBiuZ2R7LbK3lWj0weO3+K50VXydImCTgiqzE+ADT0nj7Rm+I9vLah
YX8VFRqD0rFIcSpXCRp4byT/fcMOsTQMdEQ2D8kiJ/qqY5GnOtlhgcKb2UwPoSVfeofZnpwpKyZf
wlX1YSf0Vt2omtSQdeuoELCG5Wyn3PthaOJ72DU95XzBPLKNyBaD+uATkxY/qqK1jqGZQ/BW6qb1
yoQ0KctWW1Ts6eQ2kVo/Auu/arbKy7urPjkAtWckeKgcyuESse3O6K7G8QukzQMNonjZMW9hUn8O
cznygprQHNEND5SgiUtOEObFLkWE34mn2ckd2rPZsA0amZ9GaZmJD2ZxO10M9QAugTA1p032oWEQ
myYN1qOWmvohG4wMerITr0YHNDQ6oMkhuPbWyuez6W/ZJB4RFWWWixx9bbu3oqrQl6oivXeybS7o
E9kbdYzlo91NOk8dKyxQ0KkMJEx46LlkaNqGudZQB2BsbKcWtHiqHOeyfU2Najh0KUFYJKAQRUW8
0Y5hZHPURuKfern4LFiPvujidFfVyFZdcGhfZhSjFKoWQ4tvmrb5pPKkOdVl6GHblwwt1nnV7y2J
iDinj9a5hqBDa2eFYhzneKnhzGLG2VD/ODfjCkHNDBoalD+M3rdOp6w7RnLq1KLeR/7d1ygimkS5
OGF7tHKxz6Hi0RnDYyHyEIGtXsP1znSrW4SzI/ZJAoNsaqDLGSiV/LoA8QivXvHNKCjJS7CDdVPr
Yt3ReON6EX7FznTNlbb0Miuinc9dwgcItSFJSE0Zk7PU4B1v04n5liNcxxgDtyWvi1e9cV/mfbrL
CoOZFhPzOMibnUSYxBIx6JpR3ehHCiV5WdKo1FJyxEVqv2SRnNBBkT40ZbrMAkp0S/t9kdb9fhgS
aSn1xlziC+R4aNj61635vBlm64toXd32FBPYfkqpgNN+ngGWKPkhKMiWS/9lUP1/oJL//5iadbNX
/NeK+OtX8TV3X9nfNfG3f+Z/i+Kd/46tHDA1hEgyz5E3/x9RvKVBgaSvwIvV+gtuzV/6X6J4xQCJ
BeTTIZFZpuGo49hl3N5G/+O/ySjpb8YIFPY3OioR2P9ZutFPxzdJhwjsVfhSdE6Zot9Mcb/YLeQi
63LeZYF/vZvd3P18jd372L0L3WPkHu+/Vo/b7+fP7eWXm3T/L5/v3yBdP9kAPz/1h+OYlRsQDglp
6bVyr6fSfSAEzH3mT96/9ijlb3/+tVq8PL0dd9fj/u3x+/K4+zwN7p++x9/sAIbx82vcjNG/Xjxw
BfDIXHxZXhX5vY7+5SP5L21+zu3u/Wpz/vkBP8wz6shryrhdZ+k+X0+QPdzX6/N19/7FIdF95r+v
uTu7D+93583d68MmdDdn935zPm/2x/N57x0X+9V5szqft7c/Wmy3i93r5bj3tpet93I5epfL7u7k
bb93l+P25O9233/4/jfM2+++/08gkG3KpSV1fP/D6+H5tF0fXu9ed8/Pq9XD7vAcuov9eb9YbfeL
8/nufLe8u33F7ely2l0Wx+0feBLO7V795l7+NAYhvEhFo/11L99vy4Z7+f7+8HUfug8orrmN56+H
mHtJBCN/yF7rnldfD1/c3ofxtpqf+DufhHv/Ernfby/H78+Xt1Pkbt9OrK6X+29W1+nyff3+pEPF
f66n7ys57+7zab9/efvcfV8i9/T5h/v7Dxfoj/UB+u5vC1Cn720aBtfkLw/++uDf/n/puovNcrny
XM9dePyJu/bX/u8fQE35w8384b8XqI2zOODVzRWyDE+f37v3OxjI7jtkQfd85F4V7v5le327fzv+
4Ze8PVW/+yF/mHDaQQ9TG2soE3vMyE+ciZDi0QV2W9HBZ7n+/lKVf7duzJvXltO5goTsxz02UrnL
0FAE/iyqQzzsu0Zb5wwBe/27QpE6aOnrPL7FErP3/qz3TzpaBvyXEoeI9HEYH8LuIdTiP6DmbijE
f9wE2F60JFTbkWXn9gP9svWgPSpkC18AO8PDO2WHe47d9/f7t/3928v98fMiu9fPPz3OP9mof+13
v37oj1sxR3Vlmz0f2shYNo0nyyJuWNmN08V2QjoZAerYnfIn+to/LtVkliQjs8C/xSvtZ3wC4+ku
lLoKfTd1nM/MZQYMnBOwOyHe+/j9r/3zs24Ws5vTTOMdiYdb+bG26n5o67LFVh0xRj40w6S99Shl
znUS5/f/Fx9lKjrv5xv5+K/96pdfsIy1GJEMR6YMcfTFmEMIepPUZkik5/zx9591+9q/PjK3yzIw
NqEht4HC2bfL/uWzLKCfnV6TEKq3pXHnNAYTdNPJ/rAo/92n3CLnTB3DMETOH5sC/Z4xumXH+w59
cqJvLWtVWLPj//5a/rEK/7IBQkcj2RG3H0DAv1+MMGINhS+tT7UZzSWNUe1pmLNQ8wrDCqBL1lhr
ENDSJk+JiFFxD34kBSIO9/ff499eLfxS0vwc9NPmj6u1uqjSwSdboOVnJnhOT0eigUPxH34KU2wb
PyvZJfINffyj0mmMqLaKoNP8rqnjVWpDPS4H8Sfq3D+uBYEt51wbwqGhaUAM/n5LCUnuh8ikGU7+
i4ynrVDdiAyLP/xy/3i4+BTlNhhG0X9zH/8ol0yy3hIDTzxoLcXZ0pHH0NBqka+EdJh/f9vU2zf+
24r/8Vk/KifHyZxcsfmsidgZLUrPOWLBqrlpCgLQ3Ay4pPyptJlU9JYXzmLNOltAGF8qY7dWzGFt
ZePCIKpMM3WIe/QfNWaHmqY8jsl/uhHcviq4dgPZAM3in/ubrAQcnFW+qoaSaYmI61mzI8mNk7r4
ww/w735m/PtoW3h0IDT+WExpa+eE1mqjHxCGc0jhBu0ljK5/WLI/i1aL62GxciDgWuDG377FL5tN
SXpyzfF+9GO7t4AB0VvJGGIdzWkG7gYOZ/Mf/tYkT3DGkYHHcwYxVP3HkxgjyeTdwTRM2df3xl13
LQ71s/OpH8lhbp/qXXKd7udj9DZ/x/fOFuyDP/yhJPkLyvjrcvv5FX5c8zBWmZQNfIXyql3ks3Wn
H8tvMu632ElIxr63O1d6RCQzudWmWWt32oP+P6k7k+a8cWxN/5UbvWcGSXCM6NuLb9QsWZJtSRuG
LEucJxAEh1/fD5UZt6xPLqldu46sWuRgQQRB4OCc8z7vJ5vv4awf/gYHu6JOhJMgk0E7gSkk+t0j
GZPEcenqav3dxxN+uIxCkz2VAiitXQGRh3nwbRmZC1uhU8PGgve1soJZ3si4Mu8+GeU3wzhovtiU
WKns9AdzGjcishof6KaT0PtCjWYzaesuGG2oYo3GnM9aG/lJ0nylI3U/KmfVh199+tOSJrJXBmh6
PzglbXSH3KCns8JKTgs5YFCGca1xbtfeGuLNKghxS8oeQ8zvpu6HGu4t637EXzpqjqmr72fzp80L
NI3vPpWG3FNbHwELSMdaNQ+coDtKTPYne9dvntvDHQSVkWUHfrA4E7/5fjInpKWExy3rOfwx5jH9
nmWx/WR2D/ZH3iExlSNc9mN07O7BIJnl9fS5T3gRTyX97FJ/8Yt6/MSS6TdPwiCc1xSavCXb8PZJ
Rm+SHXKuYeNi47sKc6DQWCNk/8GjMF/WktOA9nx4sfPCwY18Oxs2edGJM9d3piV5HHyyyxxyLJYJ
w8yGHQburLDF8v39squJgYGTVg+bMc8h4AywKUORqXPy0P0C9qSuNI32+cdvaXkLv24rr4P6UNXY
3vgG/IOPOoqpcpUFS0F3QX3iS/nYVjTArefCMEi7tmGOfVRCdjLqrT9fhYEFyxsW+RITvx6wvzyv
i4IB3mXFrNLfslHSAH48eJ9RHn+3QthLFm4DgRQXmYNZDaYU509Db2gh8HeZW/QnFqfuZyy+w81x
mUdnSYdxW3KdIDyYR4PiNPB+bKMzuu9W2JYB0Zrs+EoPU3CSQ3deJflYIu+qINdRst52tMHfhxTK
HT0stYjBR0xW3jYD5APH+gTi/RpeHb5mmjeJz4nQbevQyAdG7oh1YaA3luhirFSVrH64o9VcIvNa
9qI8uqZ3pTqauZ9ysbZoSQRt6VKM9Aq0PNgNV08fL7xlQg5+o9AOMZLxiG75rQ62eOlkXgNqtKfy
3DtH5ST8FYFCsiv64bPP93dDCdKHbBEkK+1DtnZihQOsXNVveiPu0KfX9fglc/CxPTLrqPsMR7P8
4m8fjH3It8DDsB6I2w/uzW4T0LuApHej08Ba2RGSVJVO9PF4i/ikqdKzWZhHyWhfN6Y5fhIZvXtU
yzQDn/IljDB/+azernYlI0omZtZuwrKaQRg7BaeQpF/Z3g+Ula3txy/x3arnqwIgLUwsDy0GPThA
TQtZXjGZDfLY9rIw1F0jUFVGqCOLDtnax4O926pw+ELuY4YYUrFBHlLaDaOsRhlgWBdloEZNaBHn
VT/3x57q9DU6Yc1xNhT7KIuDT8KRdzvz68hL/MP08qEfRLUArXotXyFGE8wo22jOZN/Ea7h2DzJs
jqq6ij95j+92LUYkYPctO2SHxE3y7XtMRTeSV8d+T7XU/5opLlYKKfvm4xk9eH34IbEfEALwCQr+
OgSBly7yQ4VMcAPv1xVn+OUV3TVkvVGsx5h7xL5Oxrz55MQ5WKIM6i+XEbGMCdH2MLar3CauAgBp
G79puqe0UPm+5IRDSukm4vHjBzyYxmUsF1ge6QhONofz++00ai4hkcipxSmVWl+gdGD+NGPb+Oej
LFZyAkwEtp/hQaQTzZNC4jSUGyFFvp+tJHuUQiR/Om+sh3BhkeKis5BIDj5tRNGxV8/Mm9v0ZbAr
Bc7jtjk1Be1bbfdJrH943SDpYZIL4NhklVHFDA4W4DTbfdFqOGEpjg3Bsd84ZEKqWNByTR9Q4Xwx
p5S2JIzNp9m7bAZZ3c8N7BIa99HRbAurqhXNLr6fPJSykNBq8ip7DipDgthLKjAKVaoGlJwpHTyb
EWRIRy+KjStvnOXhlz98QTxMQO2Id0QlyToMctohTOn65GHEnGHSXqBTpP8nOvp4lHdfk2Br4s5r
E0bx4b6LEqew1ZOBw2oYtjYtjY6CJDBwgQnWSKiMB4vTx/2z+JfXBBOXU4ZOGrxr3j2ZMgJNF2xF
sdkNKGdnUBrddPzM1/aVJPzLmfY6jAcF2V5cF8glHHxHuYXwV4dxuWkXGEUVJPEFRX0sxOh4P7GG
oLlpC/q84sUGvYOItKXVE5Nmq4VF3XYxeobJ+v7xbL/7tHlyDw8d/kebCRvJ20+7DBTS4iwpN/Sm
F6hu3WGXGVL86ae9jELUCAh6OVRfbTt+iVHHcaLHuWWUTLrpTZAkyRX17faTk+13z8L2sSQzHNMm
bHj7LAZ9i5WQdEg2qT2fIqrs93ZqVf/BWiEiwKeHONAmWn07Sp7UrlGgYyfK1tkuGAdkSb4x/SfP
wpOQaGIg9zW3+suMzYaeWqLIgm/aKl5olRi2HaSnf0r7/7ZweXAkv65IIOQIvdkJ+a4PdkPOzc5Q
yzAF/PsvBs1LsAvo1LXoDd6Tl8uP/TT/7C7x7uhiNXBskS4gvOPRDmYQN4y4TjkzN0FAf6KVj+aR
k0O6mjNZ3v7p8mYDIYYk3uEpWeUHL8sFS2aHUFDIpnIxsmhPOsvmIm82H4/z/pFYCyDvLIJrZ/GD
ezvO0E2OSW97vMEk0LtrBi4BdLwDYcJIkA418fzxcO9fG7Ryojduty7XvsPHKizpdRzXDLf0kEt2
CXc3DVMIp62KnH0+gc82ebX7Px12+Y5xcqEWQrLbXLbuXxZlNlWZMJChrz2QJMPWo+utRXtn1Jeq
l3TkWexZiyCglJ9kXg8uAyzTZcmwGhebPZO49e3Ao7S0Gs3EYKccolOwduVxjlB7P48TvfvV1O6N
AuBHa4lsY5bV8Mlzvz+SyPCYwOFDUiQmh/nb4enqkGNRGBEOsSk9vXY4J+WuLK1MA9dF1A1APdDW
J0tqWZpvDwsGtV1s/tyQm/AhFj7QdBg6XhStIzcwtkYPwwylzvjJKO8XLqMwv2DvSZawpN4+Wohc
sSNTF61HRAbDGXoz8nMqoVVkk2csrE8OgnfDEXXZtLNTw1j2Nf/guIn70XF7rCvXDm3U0Nqzb4Uw
nSO7VemfbqCsE8gM9I9DgrQt8+CdGR2aRJngfmmqJNkFWGHTDJcPn0zfuw9xGQXYJQuT0JXD7e30
xXHd1jDIg7WG4XhtB3360BJM3FupA6MlDulsprXHu/34O3w3i4zKCfd6NV1I2gezSEUyFLK3kRNG
Iz3u2HysaLjOvwwSsP7HQy0P8GYVMnl86Kw/bm2+fXiD8lL+0ezU/jqxffnND/E4+uL1hQEOKsuF
GZ9zo/WdvcpUXIYroedq/NOAnUvHkg0iscxP8u2Dhy06R1KrKty1GDhqMflBvBbCDPxWt4Hzpxed
ZSxcC8lx8BemXG9f52T0WVkHpbtOsr456XOjPseC6LP74m9eHzY0Pnldi0DinY1uNumqNMgjrsva
zFuEplCW8IipR3ONYAgG2cev8P1wyxdO0xdQVIqU5kEmZaQtco45HUHzefo0y216aavRuvRLp9z+
B0MtyRqq/6TvDt0ekB1USQFFZF0arTltNGSR+6k13GbX9rbxyUXh3QZJ2yZ3q/8ZbPn3v5xGVtqg
BMOfEIiAHnaNXcGSrNryk73/d7NH4p14hcI8n93y738ZhU14suE8OAt63C/WmZL+dYxH0JmQGHP/
B/PnsyHj1mNzs39tM/tlMGgOVKd75i8RkbvDt9fcmqmz2KFBWf/4Vb0701yyBxzmEHcZiyrg2+ea
IzpjEas7yAT67ksyi2BDY7V50qfFBHm0Kj/5jH/ztshW4JMW2o5Pdv5gHvtQS5HWnbOuU+Xf6tKM
j0K/rDcfP9VvR/Eclw2L3N27BG1nhU09ZLmzTlMHRQJcMYxOsn+w0f82av7tKGT7KcWTE+d6/3bu
xkTZtLgXLHO/RnfSVcneGubpk8XwmzfkiIAsD5uvsIgD3o7Cj54hfcMBMlTs/+QN4insxTTytB31
Urvq9CeTt7yCt3s9y5vEp0n+hauHezAgXBcJgh3hTWUsCgJz7nDkGMhAPpNWpzD68at6f3TiQkpW
xGFnYq84rCikuvDdNmY0dwSYiH5JIW7XQ3geD022kV54qQcz/iQhs1jdHD4l/AgSC5wpGDDRsLH8
Xr98Y0pnsz3ntiaB3arbxopgLyiRqjPaeUS3gX3f1qvK7ox7UdVI7rxyINM/NYtsYc78HYaQ0kcl
oNLrOBMTZC3HGmk2yxy686ULpKUXcXkDOaoVKy+rkScpT0JQIERVzVq3TnIT8Slgy6dUfRo0RrFg
CWITeIXnuSTwkCp9tVu3uy9VNqPjiZtGr3tV27vYnyM6aZTjPDn84fO8ceZgkws/q1cQg8Nk48RN
Tv2z95Xe0eY+3Zao145lsnRY1CgLT8zM9J9DrK6Oq1JEap+3UXbmplNM/lBEIWSNzs3wOokASMft
UBwhy8zxjGlN70ftkMxCM0uqGE1MXoPEle3CA2wNfzeBWsQfHZu8+zYymx5YR8czdWYmTrFbnYqT
IeoDMmEaddG6Ac78HWvzKGaOov6Wy25+30MJLlYlxyMYWzSI14AKMyzbJo77FUFeeufaQTevyCDW
086ax+5nbGFBvXKHLr8Ng0JMx1Wlgu/SmGEQzSE4XBx/nFst6vT72BXIPfvG8+t1pn0tVy0A0KMi
nvNwZVtNOUOsUZhImE2L4rubs7vYIoJbq6TGzqf1uoBSQOaOiqK1NReLX8FwPnde2e59FUeIKwuB
DGEY0f6vnLkZjkC+Sbi7iYMVUYxa4n6yvOReGC0iQdmNtnts5AHfcU+3xXNH79cZcT6Thjl8fW5C
XgGPZs4xdgn4WW5F5gePmekUNk5ysQ/lmLu1WBddSsu/cgr1w2+wgeeRc+e7lpN8HCCRnReR8h5a
6uj+aa1RZq567bdXud0PNrI7T1srM1DddRwBoV3bSLIX4/qpATDh+ZG1qhugPxu8Zctgq7tGHLvA
d4yN4nZA5d4Ui0VNzmAwWQNx3PVN+SO3xwLmoq5/9kkRfk+KPhvXMwne07iR5YPVON136nYG2CrL
eYorGtCwfqyDDA7r0LZbHwD5cZI6BGJeqp0JoECFRMoUvRjXVaLNSxXOg7fuINDfBgrXi1UNlOiq
02mDFJhF4u1aq+64DidecSpYQC+JkdEaOsZGZ668Iap5W7mIURwJcauncLozAhMhYNj1SJMQ1cNO
KADKAYzxW3trT5kLfd2y4mxXU4sFU6aT+a4g1QzMeTa6fWhPxtJrmmMTAeCvwc3TceZvZaHb05ib
cro1sNiCYqExlPOt0c+PvFC3WwlPCg4AsZvDfSGaEN7HMrw2knDuT0xSZd/JlM3urtLCOG/rwnsw
qmxUx3RKVKdmlDbpZvKE+pIGQeHsukjFx/ncQpeh8Ijn3wjWKd8Z9BJBX7OJKHZzNxfn6L/d58IL
xmuvreaFwa6lvZJMAXSzUklzY9tzcWu0QfLN0I5zaQ8dbIZ4KnVM00qJQlQVafAwW2N7UWZ8jzBO
yjjcUiGt3V0prfJEg47w101nYJiZIqgLYAKOfrZSXoQrSVrrCko5iRKaHYlDmDtXuz80DFO5SrJ5
/MYh5Pn7vpt0vxotowKOZtjo9m27HKvdiILzyp6ShcPXu+5tb+lu3jRiQuGHB2V/0c1liRmN0+Fq
3dh+7EDzM1CpO3z0kI+amQrtULZ4XwctEDffTOKfqXJRrvtFou77ruuuZtHEX2r8ex5skgwvs5fB
qGlHDDLIX5XFhoWT51uz6CTSRPAAz2naApiQ9Vwkl61JNyz1pmm6ycqS7hPVZPETkKLypWFpTZuR
oBz8Kto9vHcArPLcSn+zVd8B7DTsYpV1Y3brtJ33SACPBE305XBBr4H1Eo1ldWlgNzBug2mqH4eW
j3rV5534AaaugcTOjbpZ5UNePCRFO8CVMaDoxiMphU0q2ro8UWnaPwlMNfNVMxsj2mT8eAB3ddO5
m9XoqMFmsGo9uql38PYscxuNkp9pxYYAQ2KEQw5YJNVfkiwyvlCVNR4ncx4ulvv2w1BHmjOiFNa3
Sgcl8tUSqNja9uZE7BDMkvtN8B2CyDW31BqLPHFOQI/0TwRT6nYY0f8BoKj0DZB85ylJBCfCOAyS
D7Sw2sfY0xNbI951IDWt0uZoroqUbbkDfajN3rVQWNoRamMTceDpXOGCAItaIYcUpopK7FQ6QI1o
5MEo5FmYX0kE3z+1qKLjcVTdUyJzaLwQy0oAT+Th5lUjbXXLwebBexduz/Ztjd9iyGD3TeE1cic4
iSo8EdzyxRil9xAWOdaBcd5AjRa906TU5Q39YOVAshYIBMQwDfBwRb9DcZb7GYSWxB9QTU/1IJkd
f+gC7hx5/jWfA/abUBnAVyKabaOV2bLzrW202YAnRvin0IuQqLnYmyU7txiBN8KPipFIJ1MLJHfE
/HczEczayEWhC6wCf16Ek7nFqFCf7GTneE05rNnf3W9RMLvTkWf0/Y1t0Dq4jaGtmhgHO6C7UenF
C2YRXPJKtJ1+AErDU8ggqes9+ku/Wzt6DGs2XSf43nURwEeFCF9u+krzAA49suBmUo3VlkM8YlL6
CvuvYz77Pzs0/nKDIYMlmJYuHNdhNgRPxVDZ31t4tqeOnrIHsm7y0gAG8jQOdfNkJDA21uRcII7Q
8Y7ElXM/O28rI8KoI2tyYyWnBIqykxIC2XafTrsoByK+g8oKyX/GugOYajKaGy0NkMLwB3C+MJwa
WaXCPaJRVt1vulzC8IOqG7DpoBo26SpGp60WlqKX64F12MURDZRFDvyDrjALX8WUgG+B6wxapU92
mDv+Khzb3Njluq7r+5D7V7oxOF/qDTQe9wZqOtD92Y0T/lBiuTl+bMz9XkFGeB7A99PdOgfGvDP6
srwj7ETRxAWhmPedAndKixFluzM/qtPoaNSzx2fXLvshmulkwhEaJyhWcyCfMoS//Y4aYzGjdW56
MOtlNiGlSZHmnmiyy84GrlWIhYHHNuqTmOgKd1Eqd4s4PTOz077D+QpmjByypF+nBqSb66CpLTwT
4cb6d2Nbxrd+PsphTWpY5tABG+nFx9RvjPlbYMjWu1TUE+fjpmrn4gQsCV2nedoTXaxTzGKKU6Pw
MG3CrUQl+1GbU/4lEYk+iTNjArMjTMM80cTa9olburn66SQEmRAXpJEDZSErWGx7jKqnddWrDH5A
H6T0G1IADKOtYaZmvEl0o9MTgDDBdB/PcxONRxSR2qZZOSKawhOafcruTFqYyq/ZTpz+piC+6U9H
nUzOF6E4J4EK09ojt/xske2mOh7Cr3NZ0No2QEhEaM8W4VyD/3GiNcjoMLupMWQovwYD/jP4O/om
xmJ+H2CFpmC0A+CqxoUE4lR9kXJ4ulwZ+C/d4LhzWt2uqjJRJlcC+pNWeVMqXNA5Ry10/7mEMwYU
Bd9HDgN3l/ocl3tZsk/fwgDs9Fk/l4l34qed1PusVpG5mdrU118tK5/nKwxCPGDrcTE2tP8N9OSn
/iqu/EQ/BxG60lWWNuhZEXmXwNWxaTO++XaXFpetY5FI8mWM88PGa9zIPOEyLMKdhk+UPig4bWVJ
TMS1xVr7DurHtTvF8ls9OOW0jXuaD26DWOA+WFSRMPaJ9CYIdTpsnHY1xhqDHh3X9V3XI6snSkis
fCeiWRLpoX3nQtYptjSAJzED8/rQJDe9QTgV+lFrQTTNVHfRmNWCpEDgUbQ7jVh3PlUROYSX0Ayn
YivGTNiPXlXJ4By6rNLXTVC4Yq9kWixRY9fqb2gp/OX4H8pi+o6qG+fAle/3cE1KfHJ8lI0GPPU1
AEFY7CpMa/XTzIOcUE1R6icj4SYXdUaf4LqqRXFc4yU5H9uZ4SJB19iXTZvEaKtilyZJnp2FHcQ1
hC2Zr68sc6wBnntOf+9rpAyXAmBeAHBLmv1PhBxutQ1crb+Pmc0WHfiD026cQJYdNsxzeE0BzKrg
J6ZevU4m2o+3LSSRat+3iQXZwVE+N4rQcaW5m0c5+grW2Rhg0CajtiGka2ftv0S1b4E37QzCOz3N
4ms0IsZfY0gxTbte5Wl8XYKeFBtlYyR0SsIdiYVZCrNchYaT4RbaZtq+VbxEMAoEkhBEoqwyf1gY
83hHeBAPQiFNAg26n9uxLr5MoIgktPFOled5FkTp+Qx9KOcgs7HQUyA7mhvqFGN73xt4AJ3iwJKp
r4NTV5mHNwr3t1WRtNLahzSppcdxn7PPpWLxnleDbF4ijDPuMAFAYh3hIOcfe5Mbl/BXbTc70jHW
32GYdJB1HAqTAB/EUJzGRpvXUChAw656ct4nlJuxKw2BrrDSfJbdFdYw07SyQLCBhg9SgHxmNUTe
psdbCGZXwCMeF6rmay0meKcrmJAeQYZrZ6lc1+Okf4wTwPgr4Jtd9COdrSo5wTVBBKednoL8+5iT
1DhNM3OqzhLR2e6F5hefL+AVDsM5uCKIukRJsq+2xLROsXYSekSPGnNk/XdD43hXSen6mVzBVBWQ
Y8o5Lr+5PbCfhzlrx+d0HFy3OqoixrkOTMXOVaZkxTFwL3HMCuTMxkUMFExf+wR05csUmyKPj1IV
dtaVZxblN0uzXLZjb0ZXTlNxVwfgh4dyk6HbYMKyl5hPKtyCBQzEDjOWBpZRovp0w6MHp4WZBeo0
lCbX90KEGNBilRviTeP2Z54rXT6FDvDetnUTYLW0odgvarBo6yLBwMnQ5U375OIgxUWs88erDEwg
DA8AWsOq9nJQk3kHnGDHz1u8C4zYveOKW8/7uR+Lr5bAkwO0Lzawa2AVXYQJDszrKYtx56p1bXf7
btE7rbiAFP0e8Dv4KjH7drKVOvdfZpnt9WTXzb73Gn1W9xYQ5CZM+gfOZjzfZ2uIOryMi9ZYjXhN
noJCkOmmT8N82KbwgbcWgKIfoksr+6jOlu9cmi2MwCDDd2RH9XXapEi2bnkjZBEIG6JrlRTk6xJ3
sCUWhZN+8gbL+zn6cVWsDT3O140qJ3JsptWe+1LgKh7OtvtdyQzeve/S/NfCgJ3XCtOgR8hxdbdr
Uz1irxMUgDelYTbQ8FNzNGMIVun00/c7umuJTiIvw3HRzR/duXTP7DAa5nU49qG5dc1M35Ahaa2t
k1nypsBKxIHwh1Mz5MKm/zYboqDFF+hFv8F5Sd3LIPQB2AwOjPopzTuoKqIxX1pYoc52tKhZrKcB
Wt1RZlikXQGYNM+8uAL082TUeo3ULH4I3MIgMeBIKDqI7rM7HA7g7vu24vCMQf881J2Vi12jjSkC
WamN+6HC1yxZ53VuWUfK7W1rCxKUKCTjktiv4VFY1kqPGvOTZOwcMtjAYn74IqtL4IMY64b9WD53
dtpxh637OwuPctil3Nf5hYVBYJ5wZfiKjm/IV3hvuc6mqxbMcjh66a2ZygjnOIAO7tqe9EtSkeBZ
T00+g7PECuenFDEgIexHhksBZRLZIZEx2ctA5TkI0qo/nRzX+mm42WJ7FPr9rTXQWAaJXBBftKT7
joreXKBWfdlYJ3YxJNUmBJf2s1K5X3NZleldpcghcd8h6N8YmTljOUDeBZqZDPV9FORWm3NTIN5w
YJhhhoaGo7D901lI0azGaKEHxsIid8bGorgAl2F9D8lL1hD5DJwmqCrE3M+E0lxKsZ/BbQ/7oRIW
LlHtiu8YKErsDDAgSSUNgKVBK3pQl6YIt5KW/VxHTgjTP8lAkoVuIK4IhohmiyAagcRrs3tu05GR
nbqMy3UacG7TFCfpyFAKf5Pj3BmMAFx8mnlb2UTpi1H2trsGgO/ejVgkdZuo7HEZcvJ+MCBkWiSI
21bL5ELrKM23EVvacJ4GBVApVQbFsM5lYxN35U1zRqzYgiQsdWCtMxMkmiNaKrH+JHvsxNn0uGSq
vu03cJpEsGSX/Oe4j+AA0URQ2kehSy311JEYBG7TuO4ep7nDytTXjZWCBFEAhislOrXKKa7hKGcO
WFskZFrIyLhOcdOYxVReGEYSgCRMwvSBxVhM64Aj95V2Eu1FAt/6WLeewo2aRH/FxkEMQX+qtVDL
agAq+yGsm3kbRTjb7PrOSbnuAFp1N7EaYVhlooU3TVodB5wA4xnywCNmWkSwtXURytI2V22spLNC
6g7mtKeUVm0NQ6Zq44cK1i7ON4k8MiIcDQBoGe5znyqDm3tComoTBhjkDsoebzBROSENBYaLH09P
Y5tGHTJRSObWyuldmFmmtkq5bewQk2+7B6y8sVtHw/nPZw/DR3dKX0rdBkBtcQNLjgvkfDj1cVvR
442M8oUkQ5sfaaNO+BfY9nJDoeXRfA7KqOCeT7h42pQmHipixlsJahmR40YJW1+r3hdf+TykWkuq
xGc5lpHuqsQw9QJZK3kMo8w1BS7D3NZu1sQbCPx8PmS9vmZ2bdushcC8j1BHpYByJ1JCiaDlCuxV
VhR7zAH502NW4Y/nzhmZcKv2XcBzSWoam6CISO2SLTFuZAYbk8O9Np+sKPWClUFmJsHHRhXjPqX6
EaxsLIovx4oswDlFX7PnxtBP4A5snBqhPrfzaTkQkK+5/JrVUaMWdNhU1exVcdAFX4MmNDj+iKdS
aPopuNprChtJeSW5bVykPtH/xncMMkXRVD81hu/E61K1xUvYtvOtS5UKfFbVCayO2rQ4S3Nt0VM2
OovU3k3uyOghbM573Nn8KHBTDjQmmZzS1F2OfT8LHKEnAiRzTPJTqYo23JaBR9jrjv4JO+d8B05T
Vas5bpBKE+MNek9K1ThSI+zfVT2GksSVMWAm/1qz+iMSzmXzXN0o+fyszh+b/7380ae6mSQ0UvXq
Wfqvv/v/l4azNFj9exjORS1V8iyr/zp/lOlj9fhfxx0uAz+7X/1il5/wNxqHKt9fpkdO3EQh56Ho
oMXkb7tYCqh/8Y88C+kSMnFvabf4B4xjm3/RhEHvvolqEWGhzR/6B4xjOX9hnAYuPhA+5Wv0Qn/i
Ffu2CknVkeZKpBcoxkD3vO8ZtYy8qkduAlc5Xa8b07Ae/LylVQJow6rFcAQCbVd+0gT1tny8jOnb
Hn0LAUl9l/aug9J702HtJCpruJo1rMbUJDmXtGV5/Ms7ufq7bvsre+e1RfRf5dzXYZAG0C8XCLo7
+f/bQqfVZMVQ2pa+klbCVSErj+aE/rFihrifGZzVSWfjADjkx2MV3HgF9vCf/AbvJpd9lK4516d+
LVzwCW9/gzrQ/TTPk7wKaqWPnCYPdxiGujtwCuy5XFROSFfYmyiBVggpzKYaltcrUYfFUW7x/bue
nE65Y2CXwCF+GusG4wG4Fp/M1LKYfil8M1M0XOAxIHyK7bQOHHbImHOCjIrz6iqjf2XnVeTsXKyK
QJaX7hHVYlLZIbX4dSgw6THoJjXn5t5KkmxdOvNPxdbwVNlKXHAytCecIuN5EmEES4TUc9UUYt/E
Aa3CASIXx+yvBm8a7rjdBStoAhOvwdLEB2b14GXjzSevYJniN4uApc30g8hYOmDDQ7BPBfl0IgNV
XLmkH0/ayhrX/uymZ5gVdZigFOa6J1a+cHDiRUswmbtqgZR//Eu8n15iW4TfNEzT+Q4G5WAZdB6B
HSHO1VAp+7Qo3O9ZbJOQGLx+N/mX0J25SnjyM1bC+w/ApeWcRgZkVbhIoNd7O66iA1Z7VRlfDf6U
rMmifwfTPNLb5RqInzqcelVy40cuAL847yAiwvT/+MkP6AasLNyuPR6cZly++HfN4pUVLtmIKryk
Qt/t/dhwNpyQdBBV6bANIr/YQ35z4uyyQ+KL49JinSqjndXbUFTStj7NBSDWQBfTl1wGRwmWajbd
GXhXWHckpwkOV5J89yddEu82KLpO2ZApP3m8M3ri3k5crpxmGA07RNYY+jeTO5BumcCyfzw51ttO
DCaHnx7QesQWThf4uy5me6wxQ/WD+TLNyuMx7rG3slikAXmrPneznaXk+EjR9EfaY8KysIrLHjjE
x7/F6yp484XQVrj0qi3vh/6kQxU3eFzqb/VsX1YiMi9c7uy4UBZgtsPgSkWNQ8YP7dMZbjCOt8pM
/cN1Wy+hZO9jbFCSDrp3AUlDRq7XCveCnlSctI8rDBmp1mQU+BLVLmeJIx/mXn7WCW6922Ppb6ct
Ep8jNAkE5Acti2BBSYnkoXlJUudM4m963wnWVkahaFqTuqZeq3sKIhkOW+d+6uDsMY46OqYAbIqd
kxCE4vdoPWBE150Hpo/RixZTfF7RePDZefC2o2l54bZwSWnTcibQ4zkHBx95yLzEZEVdiqxsr2nD
VK/WYpiB5dbOMHCUXlEOPq1oPvhKFZMJLC3wq1hostWSPuzwz6iaDIPJTF3iydeSO6pC/fdH+0dB
3nn6hM64flEfB3gfhYJvIsPu/7z+oPi53jyqxzd/s+VuraYv/bOcrunxKP6OIv/5L/9f/+V/Pb/+
lNupef7v//UEJUgtPy1O6+rXoGxZ2/8+rNs/1zJOHw//wN9RHEHc0v0L2PB/oq5/ojjH/IsgjXAM
3aq/4ErYTf6J4hzxFxs7W6BgF3EAGv0rinOsv9gbWbFsy0trJYiT1+iZ5/4ntmHK/m1DHr/Km3PO
58cjyGaXpVV5UWIcnjFlm4W+Fr3czgFWw/ti4kvdDX7jfUvdzlHw+yOzW+OPJLyd58jxq43FOl6A
wXgcBXWGLSRod4w4kt6hRuah2zvhY8uK0y4X4Z0bkcAgSVOG+TogU+fu0XnQp+DOWl+Otk+uCvp3
gx4u7oIHhZwXvG1oTu5uDtvovApCLu+SWxNQWb824JvnfiMwOxlGjGIsEa3QcCP88i2dX2Jomx2l
2gzPlpzlRWy39aPjZu1L3aDyJ1VlPhJUCTheaZDfL4YKAhI8VdKlccG8gEQ/3itoOV/DqhzSfRIl
dIfpLCF/4pFxJoEzOHBxBwjIDvWVsnv08tb6mVSlhanvnJbfbUoN/goPJjHgOT6XFf0XuuWGTTqc
HICS+Z2bePMpNqeeh8+G1XJ5LS5tRwYt1sehPKE2XdJQ1lXGhSzcoV7BZs5+JlmOUAoZzXQivSY0
VyZuod42oU2pWDOr1v9l7zyWHEfWLP0qbb33a1AOsQUIyqAIkSFyA4tU0HBo9Wy9mxebj1V3um+l
9dTY7HubIsggAbj7+b9zjh5Ig8SGwCJpYMSz43UEw0SVCU4lCF+ius40o5BhFFHMdmXSMlunMVk1
YjC+AnpQaaTson3EWRiL0Ow09U4EeRdvtNwqpN8YvXulpMQWQUELxho0ZQdhNVtsQpEqrPaNJj/v
WzGPOWIGkjbJDeWkf46gaCB6SelGmzyZ+uOYtFSKRhpyJHOnjL4Y3ah6sKHGalzfKYf1ZnfQh6ib
y1Tv3cxidhw7OWm9gmH2fpwVKLutTYUbKH11v2BZSam+wJEdB0BrIBlury/ppkIcFrth9mhcsiwm
xcemq+98ktQQ+ZtKNfc2LpilYIyG2thzBG+2s0UJD9qN6Y4hymNPfHzaAruQ4G48u1PvPFVznxAh
v7pPczQnrp8albkEtsk1Rgv80gVO143M5NsVVdXJqAPWvYFaYYrgM+qDNMf6LOKF9N7IASprXGZg
NNe41CsYbkRfHPFJBO7JsiYBI1mFe3ZWhHc8H2Se+5QRoKdGyLSunzvdip7bLGCAqHWS2k2XITFS
hElvVVLmNEMuzLkJU5+9j1oYVC9ZvUtiudtZnU136EI6PmrcstWW1vvWotgwhxsGz0+Wuj2vHLNk
kOrUz/cU6uRYO6ErfCw7sG80tDuIt9RM/8pnPf1whrVJfWekDh6MsZXLASYnlYGn8YSgL6dpf+kx
jGGQKWHlG8bzerxhIMBvQyGrAhdJI6L2SgVwZFJYB+nkAe8w8rTa165Ki1/FOImvZdcDhjKAin72
dQ04xR04XeRoQNkVNbh2MHSK4nGAgwbFkz364Eepnry5uWdMAV3oNmPUOdHioO8TmtUIMI9XJj5Z
EW+61cokYrG7apR+VmplasLFQ+Ja1jnHyuoblvs+oUCFiqeZwYQ1cZ9S+b7e3HmZUrq+krLcAAQy
R+YeHRjM4KoEM0io/zzYnTtluz5tsyioKQ+i1WpVBgScAOLb2Nlqm3uQqDT21dLzOKTVry3Cdm0r
iGyrxjK+1pNotwkg7UjW9Vx4W40GsHclW07drjunr26vvB/0Pg53UdoSm0lLu3FnazKmnGvo+xeP
XvA0yIoxt/dwdveTxEKZ3ZYKI2faVgu8LE8ezcy+83bm4ZCi+s5bDabh6+xZAyI9ANdT4uRELZe1
GKd9q9CcdsxK9f7JahOuECEWad+GeaDam49RfFbomfmW0PGp3nh50fzQUioheflom5U2jt46fbQg
qHgINwPz+LtHjSuTbjQjhhFmKE4H2prytbIH5euTHvage8UXqf07rMbWw6qqM/Filt+U0UHy1bsA
fq5abp5hhh7cd5Pq9HOWwyWPzY3NbVzW49VqtO8dr63JHM4o0495O+wQwVKmq/SXM8rej7ieTLc6
2TBIXlaSsuat164mhz2N6xPdFO94UX4sXfU850So0OYy6sanHt/GvjmXObUz6bI3qaLvqLarYfyg
DLgdKjTF4jqnS4iz970dXZhQ2TR7p51emPZRDZelVInSVhRU1RP+bR5twEhF5J6rxKSGuJGh1vCA
Gb4j9jMCH9VmYhbPQC/eZe3kl1Pk0iWcvcnFTLZ4IUZuy2JjROWWID9/opV7s+Z0CpnLMV3r/Gh1
1KEAm9G9RbSnJD8KM4Da44U0GNWMamkPOV21flK5hG6V28Il8EJHFre9I0gnz54sDizal0aNjkoO
jQf+/1vUxlS2WWxGK+u5yNPj6CQnNzcf8nGBFXZXj2ftshsbEA6h8WPr2HpMivk7SYZVWI4cDWBB
dPA8jgSvFSM0jqSbru0x/hhbeoy4RddTRhFAUemnSRd6UFaUmkrrOiQTVw1PHC2vDnHU2bXvus07
nQSbMst/Kttjkl/sh8zYa4v7WjPthNdhWrBQLPy64jDS7JqjZRrqqUnvlVueeRZBpc8UVyU0YIXJ
OtFAXOmv8Ozksur3jUzRf08VSZpNCYDGzRgM1NI5ggpA1bzQEP7O4zTAEpdQjGQ8AukzEekpERUp
4V1Wg01uy9bnuXHUqWmKT6NI3uaop/5I6fqLYwimc8bgk3Do+TSWkLfmznAOVFxkXhIMklSZMeFn
1txAoRoaSh2FMKxTObTfXUtkgXJG/TzpVEn087tVFxVXtf2Tl6OwJb8kaQtR2o/S25QyYotW6udM
t0IziZqdy3YDwl/8WIXcVPUUrgR4HYG06+fOYkhsG9QZz+Io8puVEatQmU+ZRodQ4dHlpQwbREob
rY8Br+TDCtKUN1PgFs3g59XySF3BFis9JmOjxdzPd0iz+K2s6l3bXtp4jA+2ZV6qFRxV9Ie2oBSe
9IZva5qcV1gB4L3AnOML49RDv9g35x4zysMvmGt4m9J8NqjVC5Jp2hh2TM0QMfdJTRwDu5+YqliX
4oSGekpLATkBOu77QWO4nZ+XNj7luX1j+vxUcfrrnDyUPFFjjepP1hkJd8rkswuGKN971MRqXrOj
9ZdhEu1xXzkgbkXbfWGT8Z5W7CLQumqX/ozHdLkIeh/9Sj0Pi3m0I75+OX6yCRQAXLSeFOmeOep0
G+LXApjJ0dtt1PbbwftB79PDYmf33tzoXLTypPUZ/ggwIZep7GD8nHS49srSQyzvGKnpkPVZY+pd
hxoHc0byI9VnWTUC7d1fimH518hTwAaxpu8ic6WvRGPmk9tQSFN+ldAZBf3nRRfxZDbW7zkNwUTw
AywRZTv4S8tmRFv7H1WXbIntHDcMSdgiV9bes8vLJLsToTkVwWU8Trr0vaTzc8OvRh71hHmA9oRP
ttbj3lOfM7k2VK9qtCr6dl8mX52eL+gQr5rzwyz6K+N/FJ3V63s3TIRmQCt3rlZtKWZsl31rl/lX
T8s9N4D5QDRslTeHaUeJySZR9jQFjKTEtqRdlnp06hgu1jghUNM0aFV+A6f7vZVZ+QmRtYwhemBU
h1D8NLRFNTg0XmJZsNWqYA4241Doe8l0yGZkb7Mi9vjgfKuOulPtcvCmMqczjxxghp98tvl4MOzI
STc29EHGRenajxlW71+F1D3K1LS2fmpFS+2a5jYT2e5zXL1qFCmMD2Jme3W1o7S/0c6SJGFXjNZz
bcS6i7vAI7AhgUumSWuZ6x/cWqT9zYSdUEg5Omt5r7xYoH/JS8k2NZ2ylF+xNDziBu26QO/7hcik
miqEUm89uZn7cp72LD2au1kQlXBNWxlvsKzYIB0BGSDNE+q52Fh6hWEfVZ7SdL8qcWFjsjSnfLEp
/eoW54fe2ywzsGR96c8iW7/9cbj+H5nh3wHO/k5n2P/8bH/8c2b0b8yN/u38faOqz+L//Nlf5kh/
/Kw/JQh6FJy7jIzCgDkSXRv56M9BkmPcdQaESkyn1l0JQ2f4pwQBPfcP7y6AY0ZFdkLe53/9c5JE
ZOo/iBfzNOKjDQ3HIFkev4kOfydC/CZz89IWflTHvGcLoUT8rsTZVjxF8JfiICAt6ByDNLBV9NFU
i9x4Q0S9n1y+TGr48i8f3n8z57F+k1Gldc8IMEnB5qNhsvR7WJnXr3C3XgS3m3ftrdY6ylQgztQb
a3T5WVSJeFJ6rcIRba8/9NRNjcE9oysPRi71hAgJFVq1fsIeLKkXw+RyIqS90LdMB9S7qTsxw17T
rX+aAxw7e945Oy9DCqpiT9rLQtv6L5ENO6tY5yGI9HuLuJ4PZ7vW4+8VqGtrgftQ0eUCYKypId4X
UaW3gp4beksJmrTNcvBHY+p7X1KkM/uJiLSrU6TZn5/U/9xx/46s+i8XzV1i/KcgePksEQRf/td/
tHm6/PxXae+P//JPbY8xLFbZeyQW0QzYj/lhf95Yxr2fhHwBRrB/jmj/a0JrGf/QiemSGL3Jwrnr
fv95X5mSnycdQANMS3d1///rtvqraOxwWZO4aN4HxAR38ZK/DREdHCl2zbUf5HX2wY74YSy8U9nQ
QDRPiJn/qXf+N7eS/cc47L+GAX++mMsPA1m++7B/zyDLh87AQy7HoFeiXJ/LrNbrI8ISuddshRvK
qWuwpnMivezX/Vjr7srEZDyid4O717pSAHuVxNDc9byofhRuM0gOHXHW3XB0ulCVYMF4NNa8Eoem
IyPuZNCt3uxtZ3LOZlo06ppjL36QHSk5lyrJUpoEPWKaTwnQdLNleFskG7x47NAMMqs6TFFaSTtx
1q5h3hhrBTcDoreZJFVQvhURCrrrOTbf0p7h/Hakvdw8YtKjDKnALV/urcliSa2N8brEAz+JuK0R
Ix6H9Q+CYO0GcGc1BQYAp2HYNCZ8FBnVCrdMMdRkD3V3HNothUt+ww8IJrpf462nVk3fjJhNR793
SW45T/OsHSzbw0vR9tNd7uJ8kje7ylZ6+UDPqKysDaAa8AoyQtQfaF9GZaCTVVKbVacDyiv27naX
rDjIfX0SpD52QGeG72qIv77s2GdOy0Aj8apG6y0TmeVbYyy+xVkZ6rp4rEfqwLEEk3GE4YlEi1HQ
mo7F0ejWBrcfHZEmAJ0v8whvEE7MYHSdXToNoSUqHVWFTsghmfFE9PLi1Uzx7KTe6FH/6gna9ege
V5u1xR2aGO8ggC/2kj0JILuwFcaVa9w4d7UB/oU3dXDiLUibFlBoS3M40kqzuPLgcWTx07ikGm7F
ipvzHjhFN8fUHo7eXXAbZ2NrUmcLGtnvVIn8JyRaiCOuI7uekQiXTTpZe3DQdpPn06NhJjT0oQYA
zm3dHmyt6UlX9Qg82DR82WUa/Yim3rdaShUJGjtO2rgA9HX7ci2NszHLJ6vCWQJa+QkucFyc+AwZ
X2/yzh43zRqVO73qthaVjQwpN9k81JtMF5dRpzrabZ8QYy45ubH7ukM2RZ+NXEyWmtNxZMras4iI
6TXkuRNspWF+ds607Neluuor76BW9oOyx5s0kp865W9x0rYvIHXP5gBfWi2XxSxwuw7RF7jCk2ZF
e0BzOuq8nr3xipPLXsnCJU7TpbLPN9i7rgY7Sc1e7++NArIewcvoOfbFM+drZyaTrV9pQXUBa60c
AzTNmc2GFfTNogDVJ7/yOlIqGDi9aMkg0Tb3urpKeD90wZobe/PFSZtsl8juJ+beArskpXpulIXE
qm7aYt1G+CX9Ou/OtV6+2LiOfNl4p8lYH6o1vSmkIp/1NmALfKH9L6aRWE68UG5tyyq7x56qeRuZ
tN+5hv5q3EPIUrcnDmXtdi4yobT7d97oA1MNF8OY9t0TOQpBom4cMn+1pFJGJaZdyth22G9OVEK9
o5Dd3e8UuVciodu7+3ZHPjkLmsN2sFIrWBSdgEtrnoVnnJyFX9ooSHqJmu6bKZzE76L1kAELPvSw
uFhRs5tZK2vn1TX9hBGtvtmY+eTb7QehsCwktJcxgiFlRZ2WPH6q9Z47cbankOkOFW4NRoehbdHF
q/XBis02KA21BqaZ/4qxU/nd6L3S5IT1ea1OFEx/RN54nwjcdZL6p0o9HchNOHgO5FZaQyjnTPgj
AqAPXrwpUjp4O8e4jqvJn9zbfxM621M6q80yTYLF4RhdDN7V6vQjVglEl/ykZQxAco+s1DF67PLB
gsLjDjWc8jGLwOjbVOKck0WPtidfca/l/N2YcMrHuMppPNk6jf1Vl+PJkLl7izhlhYijVPwp52Vu
bOeQEUHQyPzQNWSW93GzzxIcRVNzWFZezcQPgwfISgO8busTLjLbV1Z5nqsm2uVDFrQqd/b6nB3s
0vkB9Kaw5yw7QRyHPzoxnefJYAZmhGmbh8X3tdA3dQVva3lzTUvn0IdxY2zZWM8PWtfIwLLG7FCN
4ji7C+806TlmxU2uvSZllOwHmJYopooUQj2wsuixcOKLXbbfG8n1fa+3o4ZYhh45imWHIuC4kRaQ
cvlSat7G6MhntpmDBVD8Hc/d+NKhQy5kB4R2Sfspi0R14VpXIZBrq59n/CuBPnXiqpllxzY64WRf
ZA1jF/j5ccy3BZWYDiJ+2FI15mfeeFJNcWxqswvoaPxlTjlPAz3PWRdjowhTV+9JOtGaAyGaxwbO
6wRKiPPNQv0Y1JzsjSp9jIv2g0PIGR3+pTdLfPLK2bVIClOwrs5bhUzys8tKcakMHcPeVJwJZUfW
HCBVzRUBXi5b6NtvXp28GJOyftKJq22k3VwdewDlaJZiN5sp1fDq2+qoj75Wje+VzXLIhLaP7gCt
jOp9MtDvkSG3hO2kDpUtqOl2om8caylwlb9GleACHWt3n1lJfRspDD7pdm2Gue6aLJFV+RJHrJgD
E4iA7m2TD4ovqdLmL5WT6XcLe+h1eCAwsDKNX8yNlepn8nF/kXrcYQXGCDcv5iXNuaGI4x8CPOcN
KdaoVWklWWbb4Tp4JGHzpEMdoUT9rWKvBlXaudz4OfsFb3ilk7mCk3YKv0qkQP2MFhLS69MQe+1B
Y+OKfSY9ZVwbfhVjqEsoBqc8dzjUmnx3FxxImlq/xnX5KHg8RRbu0Kn12rNRSpwXZB08YD8huwGx
3h+tRmxKKwN1y4+uSh+lainBrZ6lm5qhvgACs/ZNoUwM62n1EJvMUivoFdGKZ9dePyTOY1x01i7C
p8V3qaV7sATY1bEcHpm9ZSfLEOe6q72Na2sfMXeEn+oavhTvPiaTthN6VED/mMzi+zDP6qLP6ZNM
mcEhnZSB5wr9laPjFttDurNqJQK12h9rVdZbjb32tk8MhcbP196IxcTn1SN5ETiBajiFoxYd8t4M
3TI5IKFeCer9nKz5zBVu0eVajhs7Isa2gKsX0rsM5cJ9srgKuIzFocx1tswkLfQIl3iaTjrmAXIT
xh8KpyT84KlIJbMxL2cebF7X1ruC/77UIyWtWnFu712VcV18z70G4BgfQkyJ9iZdtf2ayhvkxyOT
4t1iWO8z2RiRw+6CjVwCys9MdC60z95N0csG+cpvqyiCnb+Nk/FFc3rCAJzpRGbAi8eFCEneHi2o
ZZTVO4oPs3Aty5JL0WuBq7vmo4ZepJ03Mi6KNzMfshY7EcLVgh/Hbec6IQwhQ+xKXOHMHHInfPmT
4eSHBM+uETDRKJ9iTGTzuWTh0YM0lyX9oKuUpzotNXsnMJsIX2UAg3vLdrTqk1FoThDDoHCRELfA
CmnFnnnuBktjS0jQUpDBiRK/4lRVd9VaklT+pFL+74jDb4ADvlgi3zRejT4Pl5PKX5msuDL4+Jjv
B6ok6cvHS6c2iovuocL1zMQ0XWbMPzLqrn9/Jrof/v6FILwfiUjFJYFQ4wJEdDHNv75w3fYj2Ls9
BJauBLlDtcADMmV9UweFyxzEF43nZEG2EJGNaEn4o1+xZ9T4nL1uQ6Rw/kzc2rgTTWG+5/flcLL0
SmNM3sfMb5jmblz8O9hWs1WeEo2luqQ3Cgs2U2DMc63UXoaWJvsgxst0+/vf7q/01P2X+wNNvOei
mehAv6O4DfZWpxidIeiJV37tpFe8jkxURGmwCotFOO82Rlgt/PtX/Y18u7+sZxLtagPAkITq/t5R
QblwTx3vpBF7NBbpBqjJ/GI2utVt23mm7bU1cLr7iqQV4nDKmVPGvLjiDsQSQcY1TxfK37+j379k
9CqCRFHQbHqA7jGXf/2SJ2NuHSey4g2O8GPpYP4bME+//z9e5PdPGwQYfYpiOCBbJDz526UkJ3Pt
iMwqN/qzty026+Fa2ptd53/7Oh5RwN8tX3/kKYpXgBlp4O55Cm7//i3wan8lYoGEOPXbsLa4ye44
2u9vIsc8ETmxioj1aU5erl6SiP1InbNVNx0VPVPd3W4KIY+YD651KQ91z7OIUPduvxQ14UNdel+o
MIA2Pfe9crzuODvJLwITDlE8UPRNbBM7CmXmj0a7Mg/CMM8mLnnra3J63Maqd5Zd4IqBSe3sbccp
Wi7qWWGwd1L7VlOQYuvtxhbq0rcwHQUgnC3ag2pM5WPJIL2vZPY1uixgJmhMxp7pwbVzI+RUm5Bp
wsTFjN5bLSJ7tnwGc/u+muXJhaLbsJu/FPb01sr5KAs+ZbmMb9EwfRjd/KGN9VtkGkco6JPgcbMh
HDR0as5Ys94cmOBixxbeSwy7UsZ8R5G2zVN7p6z5gLPw6o2Wc+pc93tmiO3at0Uwxcg0a0e251hk
z3pSXnCfbpd02nWOeyyJnAPEIOdb+8pQ5Dnp7c+0iR6Im9ovk/mU3kePY8oIzyYKS2e3ZLZvfCov
ahwGH0F3Kz19R9v3sRTynS0Lx8j4kuCjXgz+sYhBrurhja5pHi36vXWy2caW2MlEfM9ZcMiTKlk1
xp/KUi88uJjj9OtuSunthmkPINo3QkVfKrzpvlv34ZrAH6bOE8Prd5knwTSUr6unjkNpYcrTYIbq
uds6IFBJDSka5QfVGpux9j6qWTIAMk9l1lxIEnqb4vS+WdyTG7FNo/GznIAYB1M9men0XAAFNKUZ
ap3+lR7svYtRNv/D+V4wtu+KlyTWjyWsAUPOLiDHg0m5SRnHNl4rNvdZ9WHDqAcxCZZcR2MZ4ALG
VZV+mfqu2SBRNQEG2z6wpaY/DoIj9tRfe7Oi/3KZtuRsdLRXt8V3TOrOttX0hyjDkW3AD5RDqDQw
s7upG+dj+mCtznH2iG2ISr5jKqjWsOHgvibujlkKKnTe7+pifVhoAiQVrXsUg9lfqlmwFeyzi+kS
Vt+sV9HQPERttrsVxMBQaHLirHb0Vu6zYXGybQ085uvjShgQw/BQxEa6hw1arrmqH8Ys30XRwKTG
ykYM/lO2L0aOXAPObWGuywGW7IuFXHSwmkE8olb8Ah1hzNuLt77ovyqrd4JVLCtm9RKvPndbmKr0
o/f6F7uMygDaZIYxcLaas+54HvQBgTuSqJ4kqEr1ICqikKL8yudKGrPqYC6oy7NX/BXGogjyVzNG
xpaNkGYsYGVLG1pFena6aF9AHb8u88qcdxlePCLR+GuaWuWo3tya1aFBd3poJy8KFPsmX9Y0oRf9
5JoweMOpm5tfkSGP1RCTCyEUtn763H2ntc5e4j1N3fAmuumJUWUQd9BuDgkVAdAsyBh3OydT693C
WnwUTbJfXdIzzQQLaumdyVwLSb19ASELC3oA8AeS2Bvx7u1RXjV7vMgZzBhyeID8a415r5dyV0ds
LTtZ+xHi26qWCxFJ18iTW4MrpVXpp6r7Y9GK0BCUunBgF828rXFMVkt+HZb0G9RDSNDMPi2s22zT
buiup26JiZUuiq3mES/j6h/D+qkn+tvA4PtIeLHV7qyyEMlb12rjrp/gGh2T/fLUKky2gwjBvWrS
5oyYN5c24eB4O720f2IO8zCIerW2LfTFocMvXQ+RrMwutIdafDoV5WWQH9hU2qx6LpxUPg1T1qKR
8qF7PBvBPU+6GKvHe9DSRRPpvFs8ZvtNl79aHJa4+Jf81XPIW6u7mdgyw8hedC9vbqiqP3qhH9ZR
ROgK+kZO4pdg+II4Ns5yYxNGOB3WPIrCqWVkWiu63mdT+zWvqAbHu08+wB2IIIV59qxyts6gYRy7
ZezLeHSx067ruU61L9IY9SdNyzCxl6nzZSClJcwA54KimIwbsSGFFxj8kicXAipgI9h/A51pjllW
L2hzmpP6NOpGQYW1ehO7/XVaimrXFN0BMO7E9N0imxJgXJH2QL4bx41lsknuINZsKsSDO0HQTwTP
4pKON47NkTyJWN/jITtWMbApewEdOYC9XpK3r31nvjczUBp8aY6RuDOC1m7EkYShSzdPj8vYP1gL
FmVSN3r13Vj6H2bZTzs9AogbG4EqWhJmSNEddsIPTxtVMJMqI74ViUWq18IMHcq3X/1FNR/aVNfH
MbVWnWkw59Un/O8pZ/+ySK+IN9ZPHRl+2wHEkINBwgmxN3YlkdjyBPPkYvWZCWy3DGpDp1rxaqTR
tWUXLQ48WhNIrNqjLqUrsKODtEdzGsSRNX9NE+v7EGuy3HvOpF96ciO2JG1U4DVltI0FJ/gNmHvS
4Qqbu87P8zo5IyjYEIarZHpmPi711G5VFHEQaadadSH3ckowwYqYWLiGuuIdHt5jQNBLOehxtGlc
0W0yw9UQj5X7rSPHNszHon6aa0CzOCX9MWIzY2rzxU3GVBxGaY5NwEbUexrZX7z0Im6PrVGsQ+D1
afmYDwsXMs7i+W4DxU2cP3AxEnbRzlurS27LODs7V6jXEYV3dk3hu6uBSVer0jCbFxmMS71zE5Hf
nbLTWyLbJ/BSokkmHoDpONmPTVMWQTc63rvoE0BncgasXxXtgy9r2RIHuBChBWB5Lckt9zKH6WWj
hW0GYkom9Gujah2OOVoCp63qoGnnbO8ZlUMQVK+KZ7YiBZDe6h6gq4onGp6SL9oyLMuLpyxgYhdQ
RzrafJ7IcnuryHkCydWirVFacegh/ewqAsOAk/ENu0ZEvoQ+yV2+etPe8oa830viRnaeHMlRZEni
ga5bQNcm9/OeTJsmjIhOvOfaPFSUR7wzKLI38zo8M7ReMbsKzuRaFCEYAIG88Ny/ts7UHMmRrnG2
ssELWqgja8sWO9u5CgHM1E65rD/5aD7mxLtkAylR7XpoCRAgRm8HKeNsGmfKts1wR5op4HT2KeO+
n0TpVA9RvG4zp8JVT3T0fGiHNtrFXJf31XNcra0JKH+aDR6ilSADYGVEdGJoQm5JF/F1ZVB71kSQ
jevKxyi3Oz75wg4aR9Y35Sw7Ylu6x0q24bSW+t4ZvVClRX1gRqABZhTqNEzrmTtkCTwdel80DCO6
Nv9k9S/3gzaFS9K4WyrhP/uYL6f3CrlpjOnWlTWEkn6XyEkpmoafsS2fbEN0HF3Az6vsYSIOJUAC
vuX0CmMPILssg/RBrNiMso99xhJYS2Id/Ji4WRMtVJDI5BO1edaqlvC9yTuSNhAzzunPjeve4hyu
ae1yqua8JpjHeTdb6RgSOzT6iPushmm7x9hV+2JY1y+uHn2xYtsImGMRF1dNL0VUNaEpFetuBeuH
Ds8eAkCB9PYOgH1iE5b79x2lOWXrXjGV0A4Z0GdYN0TQ+Kkn09tAzjzDDTouZT0R9CrdW1tE5pno
GWsn8PS8o9/1RyjswKpKx8cmX4R9w/7VZ2DHmbIpiHJCL23wAbbSOfApANBZzRJ0lbOfZncNCoC/
74TnJ3iHGKb8SLOu2AnO79e+Mh+LwpoveeWaz9okctIQ3VvdFeVWlhYOxqk7j3NJL4KX7EjaWR+b
ip1qLPMvjZe99gTNwsICkYvVujpAQ0GlN5Ofg3DG5ENv46n96tp9F5YaCUoscE53VQOxGFVOIgBP
lo8so/EiIxqQZNnxvcojDgtrnj6UMfdRpDXLXnJA3jbtUgdRx5Z1ihn8wEBmGytS98KnARhojG9L
RCYGCtFFaar40dXl/GgYubPRnTo0/zh+R+qwymaX88xjl81ctuy3VSZe18p5pKeQj7vext4QYHfX
EUTJ68tINnlKu5W4hiLsNFgkP4poUpnF4H7rcesg60VUJ6n7piRe7ENSjFm6kax6aVBAkDyb5lg8
L5acXu2xBx2MEaaH22grsh7qvhLwTUUUEmj4ZRoWxDPbYjHXaGaOGByyWBpTdNGp/htGb8f+ut6v
ZvrIPM9PVHe11+Y6t1mYi/ppsBjeonPsNMWop3WYMbSd96vN3ZrQyqp/IzBjDCYSPNG1tFM7R2K7
kLkO/V6LgDCBYttlVRSQdFP5yWqEdTyVu7gX6R4OPODR8jnqXYbHxTgr8E19oBezGL+j7VshD0Tg
Y8cKXZv1ekKt822nHn0xNThk5vZG88lp6LgC1Jg9F5Uibb19KV3gPw/izm9lFRjkivlO3F6gHtsb
poeT57T5k1VgQDAq9g64K0m8mG6FHXcUVTWXBm2+wVoIplLW2lu69DwlY/NAfIiRgPfqm9YwPpvC
+CJFJJ8YRbOhsvrpw9EXw3dSonz7Ko/5lsu3qDSkPy39hyJ1w0extw5pur6QdaoevThho4/0FOJ7
VX6/VBHutuYgIXOC1IjrrZkhCdhR0jCMJHgQ4U2/4AuagyxJ3jXFdtEbK2YnMnswF+IqB8keexrO
LHwG+YANE/cqsk+GPZr3GENu6NR4JFHpKRJ87I3zqzUAOp3Me3RmYNG0keyF1ADdLDiiy+riVYux
K4iQCQttwm7R35LVO0lblYeUvQ2JNRyIMujNY1FDeGdjnB25d2mzaHvvJ6mEN0wun8NKtaXUq0+z
s09NmbW3XKENjM5rzxLMkcI8EOIUHah7PeqkqB51M3a5edtXSj3/N3fnkRxHlub5q8B6MzNm7WWu
xaLHLEMHZAABgCA3boFA0LXWvu+TzKoXs5sb5MXm5wDBZoDMZFbCrSq7s8rKignwhcfzJz7xFynM
HsO+UU1/E9B4uagd8MZgqJKp0lTntVBpS3SF80lDXVGeVlYP0wRlmKRw09NO54JUu7TnVoauUuRx
uEJIrlvZtbOl3C9AcqAwTRCysFO9dBaiL1zDL1lXQh09WBqRcu0jGdQJCt8XegNOIdcF0qyTUqy3
ZZYDNnCKyzAszNta8+kSBz0ChhKw6TRE+8kHMMgbLu5bbLpWlVnpp1bgklMVHX7OWo2BRGyDOvce
VQwxnhJEyQCTaoOiYP8o5jK49qSbhq7/MUMOfNob6cdIyTe9mMbz0tGFtRE14TxoXCyQg/QWGMoB
ERrkPzhj52CBd5oXxNMUktC0pVdcuNidmj4+aW2RQbHwTt0CoofcOpvQi/2pGfCaSkGA+aZfGh3q
QUPlQVbrrdlWV8yQN6v1CMnIalVUNEBcTT9DBqubajZcuozjmErslY+oFxF2al1Rufwkdn0+6VXz
rqukzzTgwHEnyRpK8caVahxdAu8hpA64JP8V5l6VZ7SH9HjaarK+bJpw0zk+bYiwN1dW5HJPeXQG
FTF7TAvKyCi1CrChhUvkljaUbrNpnAZXRZZGEx8Q3EQTtEeUhvgIQ0X4RMejE9XGm6DGiQUMTTiT
KvEsjuplAON74hIBnrqNFD+FYSwvS/5KrfsPlczmdBrjPGGrXoRpu4Vu1E4yk6y9KtJLGe/IaYle
1cyV07ssE+86y9g4iAq3XgJFSJXxZ9cEhK9V+VbSvKsqZUMLYnhNH/iTVhILIexzliotYpBK1k3y
yjuTWjRKkJ4OczaMjBIiRhxaGjw5KjvHg5juBkrK6iFEjLIBWe8pNRpeVjtglElzTE0AFY4dBQfy
vIMzwr+3SsyhmxpqRXeOcPedm4Xb3gAvkPnCbVGHHxLVXTGLCKpo/J8u3CAI+0Dwu7ZQ3ZuSe1BO
zFuU9cA1sEasdpYhNTyljEbRH8UgLUu3dZPfoT4EGL/Irn0P1D16nmd+5lzgTQYFoc5XdgjR0BWr
DSqsZ+gAXEB7vMGDIZ3khXavFki+5oIbQSCLPsSiRqU1vPJ79w4lGVARXr1Qk27d2uFONds73xeX
ugVKyVOiBz0P/XtR1WF91OLCZWLOKZ+jLJtGCaD9gBCw9M/bCvNqiTIjb1z116Km7rMWgV+cBRZK
GW+gkfO59YNGgFr4iIQWEUqbDoJ+coY0IiQDamhUlFptSR/5SncABFQFeBJUcgl6dkj1rrBLJfLw
02SBsXTNHynOJqm4RVj9PnP7A5tbPVOT0J/Rlgnnjp3NUZuzqZCZ1wgCbw1WriXRfG3gekLsL1dS
5V/pLRGloOX2RGsF8kDBnxB/0eAmsV+4ubchMfTIiHqFiMXcdGoExLwPkwUtxHlU6sGD5csNnMUQ
Dg1HkNrRcwtLEKgK6vTzTjBZTrEPa684B81WL0lzcUwBVA7z0J3Fbb3JdChHYaFdUkK4aUztIcO4
FCFTdJg5+srYmvU6lBk8KVaJx1/0LUp0sqkQOuvWKgmBIDQoWH3S2nwfupa2JMPqORVbvJ56h5JM
qGDiO3NjrTxtOIpnsoJMMWWbDVhzquq2RtJm21edFp53Yn1OD+jCyShPKXkVARlqzRtjwM+2TT5X
wupjFIgBjSNlKer2KSA35OERvJ3AMVnhJwB7NTLdS7evLdBq+s6spI6rg4+N7NSem1VzLWkaRAkD
OBKSoOWUBv5pYDX3YuLcJhCJJlYWnWOchTiRGNyqnWqzIOJVGOlIGSPLN6UdSVm0uXDE7DJtzMvU
Vs7ERFBmbuiFoNTqfVlwBLhVuEXTbRmqNMb62iRgypBiV/vTLCiIoVyaorVdqJMQvfpZn4j3pcqt
DkSdiF32kJHvMkrlMmLjjWdMBDMQZg5iXhNwd7C1aHy2VGiQuli1AuALYBHXcp+081BJywtRibdd
1mhclo65ciQSAsVDZELsZW1umy17KpwiL7DDDLl8gD9CTgaLU1GVjWO5Kj4EsXiD8CzlrED2hNOu
tZ9QSTYmaIJGj2gGChdGmcJ8FK05xIYzoGkKBdC4u5HsnjK2VZ0luYV6Gzn5tC1EC++2UFnGqZBO
m9y7KnyR8hikhCnfVJh3iNcVNqWEMKwEgHUpqgC5gMsKDts2qxWOqK7PusKoCTkR7poViFbeAx0t
bnU7KTZdiOBkgzrgPM3jqj23dTAFqNtWCnFW1aALbwTumSNyWXJyLksKouTlSPAgrKiCTrKT7FHT
K3WqGDEGP65lwb9Q1Ak9yB6j3TrPz7vcvYFbMHCHIcH6Zreqe9NeEfKR5osPcWvvCyHR15mm3SFj
CuOuJldGA/IJ43TYsDkFp0BvPvYBUIje1Te4H3aQUKp7+vwfPOwYJlBP0eZ+3jJp6s1pmT1FTirN
pSq7SnWCEVGF8EWH2llKQgvXqWgpBXbyp9CRBHYrX18vy1XjthAyPGWN8oY81xX5YAWSP63lQQbU
RV257jm/TXBIItCJiSFlHyDbEPQZyVx0zLMO1fNTqCt3Kjn8AgzePAv6eE6nELigRMReya2/zJ4x
H9TFChtEro10WV4IF3EfNoter0lCEfqGeiOtI5c3FRgcjorvzaHKos/bE8/lOkSNSsQtLTa0x8q1
L1UVHwoKsgaqcJl2WUpliheG1TAxXT4pNJc5k05TM3MvBcpgM8XJqXArAxMY4dQAdqWWczeAToN4
6KBkLaXZVdbEd3qiNRy8OPn5M54tDBZ5nxXUW50smeq6R39HKiU5Wmq1F8XzvAC4O5HyoZGkk5ZD
esR46LTQDGnqSBkwqKGC7UoFGWuQrjI5hdwFvVKz9WTeZzlotpC+R6krmyylY8WBs0beYpG6BOBK
bfcLKzYza1J7WEsoKTGQREUFmUmUK0kIsVnv5nLUnNJ+/FAL+mOUopzO28kGyvednBUsK2srUD0P
nTvqD1dwtMPLDtTprEKQcMUZH4BZVFdtLImAlATCWFdNhi8TuPlEhtxNXwx1416QAaVm69JKqWZE
HzXbWlIKp9ykhRcx0g2T0DO0iQFrLeqBbVk2Akdas4SbdJsr5ClBL38UmvreauKLWiep0EmTKFh0
lT3tmK8SfJDzwXbrh7rpSeMovWNOIeLgYt0ZSrGF9Dgx0qqbUXqnemvN25jd6RJOOsWnyK1F2lyx
Okf1NJ4hlDn1VbObZnZyD3pjXtbxuvPti6oW960i3+StdJ4qtkyJobBnVlc601CpL2MAN5bRzxpV
QYg2TyZaEtyEUZHPgxK4IU/8GfTopei7xTK06+sAftE01gMU4qMW3y81nGeWsnJ688zOQWtpiD1R
n613CurPExeJQAUQKZ4/NNxaCk9pvVEwbVYQhqQ2cyrE1twUsKZV7A/0m2/t4tBAHxXImVyk9tR8
7/glt5Yld1PBc1eJoT40iXuTGBlNt4Hwm0VnDsXTQi5OSShXqC9+kvp+nhT9HJlSSkglTVfzBrVM
d2KU5UWgI19guFctlQFWzZqUZaml3iejR09RBlyxDltjVWKVECjt2pXUdWS47tJyjW3fAgQq5ASJ
7A7Fb/BIZI89OAXPP4S28zkdTA6yfmPDUSUe/xB44ZmEHzllbOXeEUOAloZdAatC8usKnVeS50Bq
zqHMgGbVCPaQKr7zo+6a+KucyK60INk4szDUUDOqnKKRJPrCb3STiaHqOw3EHnEJr0IGrKO8FtX1
x0zWSQiqKrvRnNTeckbRnQ4aL5iiF3CK6wKd+RK8saekEf4iAmV+GGSzWDCqcB4Kpf65CGXnznLQ
6Qx6GJy5XEL6rcSoWdtwm3sNuV+5i+9kr+8BkErgxmj35hW4iEY00pkS+fUsRv5sJgduvKx1WJpD
9u6ZLpadtrG3nSbbov6EL0Hl6vZUQQeDgpMEb7PutTlAer6unypT3e3XZV6DgNY0AyI0cBFEuhwK
MiFMxKWiip8olObsRndlcrde9QYGHEYK05GYbl+EhnVlKulDr9LNwRHmsnRxvuEaLcBqQSEUy2ru
uKp44zmyNlM6/bwHZgAKYt7R9SlVeK9KCgPWG3RKUblg58GREwPwwApUWTn1zFmsg9S2CnBbrZYm
l24q6YQi1hKs8FJs+3puyAjmEsTtc5Kly9pRbw3bvbYNgri831PE1OZSkgnzXnUNvrFD4W9IfxTD
earAdc+EwnDWnQtO3nfujU5dhxac3FQ7beAOBVoyHJNitEP+ftoHxZnciuEy5HyaAC7HOEvNexys
rT2xCYwINLSAm5pPDp6tjz76JdTt5WyRZgqc1iwTPLBlOipTnRJT6zOLazXsBuOJMj5rAncVikIw
o1F1DhsAPjQAYTymsLay9QAxJygXCcngtPLNB0EQ7no9vRI7o5m2Ml2+aBDhzXWUZZMWjWjNmBsD
IRsKYjFJmyCfaTIZRm9dEyXM6KxUE89VtlFoASFu65kjxB+cuNhnEHgdKaE1aJwPMi02WgFTCRZ4
qJabKqnkuREawqIIqzmqBcjL6iDqHR+ep6nR6iQOhVEO7UFxOgNRjogrXc1PewGRtz5GWMtu5wgn
EHv1Vr8osmrdmUoEqbg59bssW+cJBXJsXS7z2j8VVOVDFIOcLARLXHiFs+mVqr4QOv9j7pV3yUCU
LwsTRYiBP+/CcpukWnmD3MnCCt0Efyq3hcQZsFNEdZGngTFHjM6l5wdLv7fBG1R4JIlS9dDjbgEt
2ySNtPl6M1PCGq1RIyi/SKOc+aWwSKtYn4DjtLfIYsEiz/sHwDRYB3jhxoez1gS6DapHbZ/ESvjQ
FRVPDKecKLDSJ52NawLplLtkNnIfMr3/0Kriwc2VcqvWMch+XPUmQgANvMOyfNK1xPbIykzFNDrT
fLC+Cj460y7oN57rKDcyoHhUeQuN24b29TQHxI6TrmfheZLeA8U+1/ohCimIuxPzvojyijYZ6Wpg
BXTRM27GjAoGPacOixHLW4eJK0OEyE51JA7WnUekUlXBrdHI18EgM+HBWV1WaAVOyiagUAK2aACA
VzHyNmLhosNS1akIrgz/A3kJPFFG5pHv5Jzx7ntrgT8WEF9TygvjSnEzmB1N5zg2dg9S153VquEM
GtWKop2F7lDtEhHNnylAwDvck6JcvpJDlCYuOoiN+TzuW2gkgqPW0zSrRO+2lSlQztsAOsYp3X7L
mEtaXCKFjfUMm0ahRx7AD3JnhEPdzpANFKZLuIn6HFu00JsjNIdQTtXp1Rx3piS4qgMhOtQVsY2Q
pRzfWcmg555mdMXcQKJxYJ4EbMjCIswgjfL9g+6hoHsft+xy5AXAFs1KyauqQ4RJE8sARNiqk9Q+
/5BTbkWHP7ynOMrsO1U5/K9TDpY0ShcgPFmgWoc9jSQoqzayUG2i9vekVopMF8cnMk8K2r92nUTR
OSo6dX5KY2gQUUDw46OTxzxXq9c9gwL+fswkTEj2jYz73b4FfHLvNrbozVV2Ao+F4fYKw54mvqlR
sldnch8FFwqiEd1U8sNk2cI96C7EygrVmUm4Hi/1xlGyORBZZVCdyoBsmORLwVTKw0DcojdRLmXb
qPJFXbmmv+L2RLcy7cXGXgS53hkb6LCWdRb0oll9JOrzkilOXXxJO+TonDSW2QgPfuGl4gQeDbmr
G5TIK+M4QhFOKPpEIXqmJzzzgJzPVXBjAYiN1CY6y5UeAYEQjLtdNNItknOWN4fxIPXLOoyFMpvU
ReVdpLohuGurglBPrdhLoidqMm67dKnNgDLy9YoQ122qVKEaG8S1fUprPYB6HjZZfqVBJIq2haDr
BFf0i9vrJKIzfVqowNBnKDHJ6qmj2p58gepQIVEboeFh40CA6lCuCOJU6MRWm7dSU++pYsUNIZeZ
ihcu5nioxYiBT91aDGTxRsJe4aF08qabK1kFYkEpaABfy7kQxoDp/GZhOnpOQxQhT+AUmSTPqlqQ
81OxKtwcPEzY2aR4VZpUE1OtUQubyOQa8pUExLu+wXZSV1e46fBmaBeD/sQNMDHODdK5dQ88NZ8y
lTDzhTbtagyYhMSkxxX6wpUXE7ufB7KhM1ZudGcJWrLyWsOkybjs9ZBLhGMdtLAlJcjcBEhhpVOx
LiiuCi5oAEzYcGOaAiN0t2rQU4YRAz29i3PH1WiZhX1ykYmpeeaD73kSuhQ1c66XZEVjoTkHwn7h
yzQgkecQQJ3UQl1eR2lUuLhYxCn9RK0r73ohUQkXAgBtlPqwiSydooebQO36tE6jGqYY6vELlMIG
E+uhbYkGEJdiSOUZU7SS3iz4CKT/Dc3xPXzSdCl6BDEiPXo+F8tEqZ/hmMRWKGQppabep1ot5gsy
NSu9kAOEAGCf1Ki2Oymzs4k4yoYyZPpZiYs+XsZ47ojTRmyBqmEUUStrs9DlDwJOIDTUegPSg9u0
AHWcwqz8NahSEnhfjjB9qH1URlZYfAD1r3ShvdF09zbwWt2ctXIjdM1Eths5xZ87aj47fG5widMR
IHE8kslbcjVBhhH5cxgztareFtQ7MpBaAa7CctoJGCmYHmItlDHdvdFmpj6JfW6WKpbMXRSE6aat
rWKjqQJVHVf26cpRw6LG1DrdneG3bGWrCEr5qvV5nCmNrnCt+Y2pz3xfLfeJLAPCzlt0/C9qoH4r
FT04bdrrugEjTIvKU8KGgI5MIXJ4inhanla4ojWEbFj1zAieBQRkRYv+q+rJzC8AEo5OCVwVwP9n
GLjugU7H6AWcQhHb9D7yAeXd2W01oyiVXUL25YiktXJXlgU0EEUu9HmRZEG28jqJ12KlrQfW1iyF
WzTkQCf7iqKsbCVyz0uKvptEhBOkkiYYUwkQQrYojUi6lTurqnlY0YO3IYTrwm66beUm0oaSBgXz
FBdFzioxjmZm6KXOOpEUtmZNFVClUkWZbalXMScbDlb1FcCs5AGwLUcIlSX8A61eLdBDQjS4nPWN
w/lIHmWnSPl3ygE6huLOlBziXOkFEjoididYlCjwg6w82nnUfeJ8kYp6cp57aBVOLKtL1pGk1w86
flGkv5rEPZS3FJfxCOPCTUzeU4v2x6dcR6B9qquRmZCNaFqDl6FUXLidLj6CcyL6T4WEGobqOlfg
a/hrKqcE9I9WTABjEh+7k8yuxc8RuOOp5cG1ntoorXDj+56J/WRPTXPO8dLmCy+GTzXp4BniooN5
sz5PkaLzT0UzEoCQsBsGix1hF/Z+/bHwW6C8ZtNu4P6a5oxIP7ynZRh280YqQHuKAnBR+ryOehlU
Ome4JLaqPUuLxPwsFml5WVtwqAiAUzBRBRenInXoETV+ZH6skza9BQJVXXio+j3mGQthCmSftRTJ
IexNzyn0bRHrAD4BAMJrUztzZ/ee+gDCjt+NZSKIjUm+hXAzBzudF1twb6w8RVtUK4zw1naLc6wx
i3JOLk60XpTtbVx27oNVZFS7RCNSQZoEbhjvClGOr1tBFB81tKDOw7qKHj1dwgvO1+AxC4FEOlX2
CO8zbdEN3RPQdqKQKjOQTWKCZ5dar4sq1z97aO9fdJ1IVAIlV15QhQvvgaa6EHMwxODN9EBzIrEW
FfxRWm1bhVkhrFRaLZdUYVB3adKMb6S4zQ357m0ZajKHFYJuRJ9a5992OYaUVR3uKkDxc51KXD/v
6xvCfmcjcxtdm/QNgzPfyAGHt54Fr9m1YKbmOm5HdEZBmAzUVSNzN5mbVOdKklgo4Bi+AZBKKC9x
K0dsv3Eld+/hXApuRC2SOy/0SDB7sD1oOeoBjNgayqko9fk1MAnzia/tXGOvBsCodBLhXEsL8Q73
JW+fgDgR4JlVlrmoaQvT5qMqrc4gvFZrz6RsTjQgeAvXobYLnFBkafuhypUmKwNJNcw7PQLF0ueX
PmkFUqDgoNtlSHmDDWX0nMu9WdXIow2uzaoUSRtZ71mXRHuse9z0Yh2AaORPFTOk5dAVFt5yQhlr
n2nQC1fInfkU9cWa8vfz30N6iOYtFP1sBpqiPwPdZX2qvFLaiz0crRnlufTGdSsElvRSySmigDla
B4LImeG1ESdMGCssYxuU6FKxFeA2hQGgv/CRgJsk3NBgjnDnmYnDfgqdOAGPKXfaWhbp7jdFTfEQ
vCO4q4xkxrFR+pu7hYPuk0etANQ77hRAUXw/eESvspxpkq+diZnOqVur4aA8TmHsNM4Ek6gVxNYe
ZRClWJSVFsbodSjRgfTCvkig4s4Mr0VjEQ1LRLYyZD4wvwKf0FNynLS4nEFTEdohESdmzqiTxv4y
suQaZSbYqvEcomL42MRk7zP6ChBtOrswFmj7CuXcouj9GaCyrCMXKOn36BBHHGUSrqXLWDJQHCFR
cNttIRsyLTwlzsGTZnBErEas5afyebLKsnf7e6op4T0bWAOMSCriIIhathRfbVhKcS9V3J3Ez3pu
4mTihcxIKVHc4v+a9gVYcWEmNtiGxJbVbnLR61BwBBcNC4Fng3cfRAlEq8h3YutOx69kOWjCb+WE
xmlbtdq9qysElxFRlzjxyegGg8YYpp9qglzSS/faLdr+EoSVfN30mPzOREwvOF2gU3rXOjjZwWpK
zFQkKR1CpLxz3Wujwhv+VCmjflFlefoQ0jO6dy0DWoGX3+UJKGU0V4Mnqc+Q14Nm+0iFV7+gB0DE
7olgVqFR5TJ/W4e7mkEwDxeI2tOSCMSa5RJ3IfsH6TF+PUnoCE4QdKxupKjLT9Nc9S7pcu4lpDCq
qehIgxdojQzFfSIjkzSHtMELDaOAeyTIS1ldiZYr5POX27/xKrDWcBTZWh4A91mqdu2mr1w3nWIx
wwqvqbPUZ6rDKsULCbG2ufFMBMOlyaOHUAiFsohYKfkECj5l5ucBqISzIxLoqkAO/KRoN3rmsLUV
a8jc9ArVvdNGTvg3atuy8YPAYl3CJJfEaasnroArXVuKj8GwVkDZw/nTRLFbIPbkyxc6RgHBRdmZ
rb3oJVU706rS0qHK1ExQYGcMAg+SC6opuzZYKXmINwmSGjjwETGQGctlUwer1G35/ZdTgKaMrZ+a
UOsdEqQga6dgWLE5gD/KAQbNwOgwblRqz5zaZQNirnJVmxJJ6MGhc4HIAohJEj5SN7QABzmjp4VT
Tc24SlRxBYYTPD14BaEEhNZQWQtOey0gl0DuhxAqpNDVqVPosFT3p+ZzQFhw+Ih3UdkHyD9WqhJt
wKdZ/hRvPgt2g8nbXTiaoVory9XLfCnpAx6yYaMuezvm8MLUwYxBOofBvRB5SJxS+9Vp5oLuYVWD
0zxYOfcpymaSjGRGXeoGSoIEUhNU5HsRC2/yqqmne7zJTkTB7zztWslfVSGfPcG/M3ZngpDkH1hD
OoXNpNWceRviBLXO7RwUiqJTSsKr3HK2ZZHbBDMlXnypF3tQI/RChHjsBbA5MhmzVlpG4KInfR9r
mEtKHuTsCcBAubzDMRBTc8IiWHVVpoOUMoQhfPeNOrx/eYc5hfgC3TgnqFZ1HIioCPPbyZR81drT
payVJZUgesKiUqDx4g1uZqVkluZUdEUREEvVQgwKXVszFz7SUbNGhNB9Tb5gG0u99UTICU0U7RWd
Iidnftchott3lFy1phRvnThXs20LOsc+JbNn+al5Sx8GUFRwXygWS96j8hLPIiNA0x2YgHwFzsIO
yRNdlCooLoYFHUJMaVdW1cbWqmgl5RNRvvkQoOjvD26yYCMn0oDmFTBhElLWXoN2m+PJLVdIeFk3
uH3h8DHxKUVMrC5ybhzsjDKYZiVopfKznFsfoQ9yImoal/WiFNsPv0/bO5bWMga+pCpr6AnJlqXi
FzNoBO13N+gNFv/2L9K/1g5wajJqiq6Qbc8iurNnbUCf0efy3QhpOjijk7xNhQbkxO9/9HfyQ8ag
iaTiUKDAkUTW6PijJVcwK4te+jQ0GueR8DaFzUyM4ZCu+JydL4HF82f+XUJVt0nEf39Xfv6PidQj
6z6oQBVvhxqeZv/qXPT36dN/+SKDztT8rXr9V8W04aebxMOuO/lzv/Qqxfbjgf6Y4r2swpP+KgH1
daRntf3fGyHcIcpfPaGdpVh/00SF004xSA74B9JqmMTOlx8LloX8PS0ZVqj1/M/LB34zRb81Cb//
/b73Avh+nN/7BofnF7N++rd/USH7vm8KdMyYLMUAiv7yFZH6+mYKJBFhPo0+nMXU8EF/oa+u8KTv
+uo6yoIG3gbIS7+8fdQDv/nqgqX/DXyCNDDHv/78rzUFks6J9q45kJW/wSMeFgAL6dsvL4nMDmRx
UdVe5vkv9OalwYrnXV9b4dVqKqAMzCZe/jn69pJiICypoyf5sr3+0Hf/A7/09fycUpB4ej45vUPx
jT3IT3/h9Vz5foAv58VwKJhcqSa2UJD+JUOUJQse/NFfvMVK5OWjXk6S4c//e/+ts8jzRv/mh68b
//lzv/z1L1/4+0f5ekx8/6Pjk+/v//k331JCzuDdX4t78ptveTQFL5fqNz/9O+fgRf3j6Cu+voSV
d8h3+d7t5s8H+Zcv9aLn+Etc8qPS2x+ZtSDe8CrwOMz+dz4w/3kuvfnA33xJI74J+mqm9N/wVUzx
P3w6eg3DnfOfK+JHb+Hlrf/eC15iLxkPnoqvQw1bdrhe3zvwxaGlkPY6zjDq8/3w3mG3O+K8kw1L
Nj+8SPp6qEJzV3z7SYjXvP7xt9bnz2fmLvbKw9PJttyVh+J1uOF7PEd67/0eUwbId+HJL9Ehf7O7
ZEM0uVJ+8xN4mK/Xze+92uku9x4fD7ujqaGZwXFsIlXyk/F/tFX/MUepocr/DbfvL6HDmz7av8Tv
v/kS/uA7/iV2kvBo0BHOhElSFg2nzevjPW/eMcY9xN7RYhxcut47A2g0VvGT9zrQ8KzKCMNO3d3R
kThoYb/3UW8OafUYevuT5PMJtrYnKEs6RyekOsK5OztEyT4nqdyf/PzzRliBUzL+nML86/QML0Ad
YbGgLpbkydHBq/3eqfUHN8zXc/fzcOzGX+fo28fXiLPf+66nu/Rwcn/Inw6vYw0TM9R03jvyzPce
cR86WvGD1Px7x507XVq+DjM8rD7Cw86zalcmnHvhybLy4sPRmaKPsEzmAP/y42GNEbYqYqMejm5H
j2uMsDtv2fbLHY3ao5HNEcKV5e7xeBOaI7y+pfvmGhjcDt+70L5fCAQl7x92+uv/Kw8nT/9jXSde
frTraP28f/izQ9wdvTQ0298/6rn3+DYqAC45wriHAnX3o8sFgfwRxvUe38yCOsJle0Fi4+yK/S5/
fcLh/JHGuEYudl1SlsfLYRDie+8ivtiFu8Z7Hef5cbUR5pdh3ww6wi6+4CLdv8nFhjra++eg4vT1
qqNLWhqcDsYZeRcfH5M4RI8wdNIP5y9J4+tYzy9PH2EZX3qE+EejjnFlPI/6ZiKG+uh75/jlGBYm
XlHsqtfhnufCGmEh3/z6HxWdyaOwkK796+f8+bT8hszkuAxCA/b9w24P3d49hOGbVF8c4Ym3RGvu
yS/PAefrgw7zLA9GJu99i9tDfHB24etAz+MO9vTvHneosOxOzg9JfLRRZGmEw3Ob4AZ0vKTlodP6
7oeuno6rHVSb3z/qLd7wr6M8z68ywjG0/fX/JCe0XX/9j+cq1ib/9f/Gey89nutBAfm9c4IDple8
mWtlhA1zu4v7twe0PEZF8s75boOrIyxo6gSBF+9OFrvi+G0OTcv3TjLFcu9NTI9P+PvHnVOHKcGS
vI70vPzGuGA/fZeDyPoIi+2TFz3uHpvjVayPMBEvZ+j2u/1tjHBqTLz85JZg7ugQ1ZQRRv7lsTsc
vTtDHnTNB41z/OUkmW7uT8+nf2IdVgFgz38gy1oGznZgPd9dl/322/xFGnewGt7/vf6Cnbvw8e3x
PMaKjp8S4oJvz6MRIqRfqqJ8UxuXRjg0JofQ8aro24eVpdc//fkIFG0tEpPna3t1yPuDk9RcLK/j
Ph/RI1wpPPwuP06txig4TDDloC909LjKCI87O8TRLg++nQV9hLle50zDcXNyjExtXpTJm+RyUO9/
bxgw7Q9793hux8jUoMC8nYTBNuG9T7vY5cnhizvqUQpP+/z9g+e7eH8UB5gj7Oil90jTFEjC6wMO
u80a4c0tq0MeF4fuaNwRwvzlIUcq4HjYMeaBrv3x7I6RWmPfRbR5dDQQobxOyZ8/MFdVzJlzNAnS
GLnvev/d4SCNkfuuy114/LTSCLNwesjfLDAo4O+f3FOaWBQ5D8eVlgEq9t7z4XxX1m9WwxiJ2LlX
utXb0EQao7+6DZN6F7x95BHm+NzjXC8PcVEejhvY8DJGmOeqPUS09HLndazhVMMW9vWPf37nXaAn
zJy8DvQ87uA89N6lcYGL9tuC8ghbhOp3efywYySllwea7flwgx7dctIYueNlkje747NijKsZB+E3
UY9kjXApb5K8rN5UC6UxwF43FPTexFOglN+/zoYdDWjkaE3Igxv7exfw9vnUzL34uBY0RtaxTYGo
vT7hczYgjbCTt/WOhC5/OhpYHmOKm8PT8eUhj5EkbRuv7F923fEjj3Ac3wU5U3wUXMpj3B93L4i/
M8g+T8lx2jhGT/Z+AOWw7qZeeXRiyKP0I5OYC+rg5McLeoysZnvI39Y2x4BYrIvwMCChLo5L9qgO
yCMUKjiYabpc7PaHp7eZnkTpbYTL6gw7s/poti2LHvvPK3o/h57++u/D8f+j1AxyEBQgbBlxRdJE
WVF//nHfltzmA8IbkP8/BsipKyaWg7KpalCa8OCjjPjuAuJfsND2guCNT7a7KDm6qcbIRSYkkFS9
j87QMU79JARfF/9oiSkjDD9N9klx8j/PDgdU353/9aOPGQM38rzJSdzZ55S0aO5wprwN88YId7HJ
CH449gjHyAJ92W/frjHGmFzpQEC/otefj1lvn9PLfdMK/F0g+B+EVC7yQ7x3T4hZu+/HHyFW+zL+
cwtoeNnD0fiVl3Jy/vaFmyOkZMtqd3T/c3C9O+RcHQjfvqyiF+bCfkYaFb7+u+PkRBzhW5x5EAAI
Ol6f/Tn9G6OnjHi0V5TRrvjydY4/YIQnvzw0J9Nd+IO7e4yABj/Ao+BRGiOcud/FQF2ro6kwRij1
Xe4AuB+NOsaeHSb40wEM23Ftndji9aP+fNFh45X7ncdG/cFpLI0Bdd3s0mp3MnyFH0BJrRHmfMPE
HM+5pb1/XrikCncXhj+cF9iD7z5hXrhRq0N4iHf/evJLsadiBQTr+bC5HXYsycfT7gQFVPc4oBhc
o9+bUd8mAdXYo1mTxwglbiFJHD+tMsbTVuTTbx52hKzjA6/XK54nfIHMyNuu4Aif8F2QKY+B5ES0
Nk0PmBK+btrX9TBcGRq0XcOAw6uR4Ii6ijrG64///CHxJdd+YdedXFCIyU+uqjLsiBd/tEH4UD5Z
hABu4qhNQvFz8sA/L/FBxgM+sIlgkoq1B1IGMEpe2bbPjNhh3v7LU55feIr/2O/1kju/YRX/PKGm
me71h9dV+1yUG+GamCYcqSc3b+ibo+C+QrLJsN4Btvj2oY0RomlC2/IA/PLoTB3j9lkl8VOV796E
sSMceZdMcL5zqqMnln6XIvsHM5cNOWN0PKz10yn+5x0rCNhxU//X2HA7d6jRfrt4x6iCT7v0DSZm
jNtvuet38LxzLz16XvGnS+HnB88aGMTRoGPAnNdFvjscoRWlMSaXZ82OnnWMPsBpkr/BZI9S3sWs
9/9zdy25jRtB9CrcJVkYHlKyZG8CSLLmJ380puwgy5bESD2STYEUDdCDALlGjpA7ZDc3yUnymmQ7
rGaPJIsV28lmMJ4xupv9rXr16pWQazJaDsLmWQDSnJG0wMFpvkR4jAyWgxP7CbJX5HlwOWAKXyRT
6XQiYWL+HIiEnxrUM0+J59R1PQpbUo3Z6d9KhXyRV8jzGB77n4J47XTFHaG4Qfq4/vB/Dm6NABwH
c+4idLDpvosd08dH2KD+mN+pALXjJ+Mp3EpkUpOj2PRQJKt+H8hcGNtcAfgguO844uGdceKcJzG1
APLWGeboy1Xf71/d9E9/ddTmUdBlZf9DDxkuTQNc8GMPHkOzuT3n8eXsj8YJBAp3sj8QZrrDqa7o
NtHoTTiBOMmW33kVIkiV1C0lUWJcW8Un72h5PuLXdO8pEal67Rr4PsgSNVvsJ1FI05LcjDFfa5h5
dNamfZOJN9VqOyOTV9LLoKlTcyKKNL6qXk/DbVQzJp+2HS7VSaA0F1vwtNa8DGEuzMxYeAugylET
kllNr3XcBtCzUaECr+pOykPYM8LYiK1jFMf0jk9A1PBcoMCNjebErh11QRiD0ElVo8mGwBizl0CA
Kb0KZkBId+3uHFn1q3CNZC9ybHGJH51A2feo9cZttxtHrY0E6p07E6hGFoz1faBAi7YlI6f+Vz3q
RAFStzLlbAp+27p9uVfKtqWf12e2fXtJVpEMpl8wMnb6/2LSszie1vEirf3ruOKe+FsnSsbkyLh6
W++PIOMJlQCFMrC9K6KxyZLg6GGWyCVFylwGg1+NFtAeLoLc88nWkyHsr8RlumIOSIs0zeFi9UQK
b8JmjXPQlHvG7uBQ0jgNb5E4S3UrOdjEul27dFSLYXtAktFUeuRwdgD8TiGUmFBjrmq5lN7FHZ/7
94BiJNnMSro639v7n++P2MfG+rkcjjzCsCql2hQA4RAXAy1+HSvdBOIOQ9i3/mwMkaC0DlWwgVAO
PQ5nPo8bDyRqX2W36UVwL+kN8oYh4pf3cpZMqPHkcXAxEd2+k1MxzYY/CscwdPWUZ8EejnSYEQQE
8vnpYV+C3mahN3hVb+vpxymfqBuJ/DlInSq2E6wyJ78V4FbTleGg0aFExVrGc+dGRjNpveSBUuj5
3P9AX/sbe6h41E+fuS74VIb2F0r11B95D/7MRNAt1Wa44nxBrSKPgzDkK4HcPjKqwfwy8oc5klHz
3QkTZj3/+scyuE319KqDhjKl+sf990n2AecCPVBYFLoJHJKE+Qfkr4Dz/dssT/UHPWr1EQ24wVvD
ljYb/3lY1RmkU9fqp0Dc6wDZZhAbzEhKZDH0D/vvpw7yUMZCfqYhGIY3uRMBuKevGcM7iRjDbAlT
LZ7rT8+eMIbr5jxF1XIaMvI4BjxPwCwrD5ZDX6gLWV8qntJgGCvUasfhlK4ZR1KrH0nFRF4QJ7cK
Ej/9SQPVhbLIODJOQdWYOQP1h9+5Ki8c6qDqH/c/bx+gEVIhgrscHEO0TJfO5VAj+yhWdPtmFT1g
eyFPa/9ZGKTRLH3AK0xOBsR/6k9wjp4PQkP3FoWx6redo9yWthk2xgA8C5RqrUwJw7k+EwacwqEB
juwxEVaOyBHDLMNRhG67sZc5iGPIoJ7Ke+ojuBygBBoWqYHpuxzm2EWwovKFLkcGzFDAYg/sVOtj
BqhtCJ2BykbmECIZohYPuLgVPw/aW7URFRjWM7HCtaGbygwLDkRzNBfS5Bl4HLbFSHyW1ZmGipr+
hP0v6JGQkBLV7eQ2FsNNpGACZRaau8PjuJGuH8aBZTo4MNgbGazBhiTzwXHVXYIfEt47H9ZIY1k5
h04fcvDhOinQk3J3LiqbMSxA0eEA7Pt4Dmm/Q0f/Vdo6bTc5UGF/BdBvmdowIVDBOWyfczmdImG6
L2ICLuac0G9fDUCLdgrZFrPmz+UCAc47zNrjX3Ocq7xSoCkgzlmJpz/dus1eFYEFiuTyr99+jxci
FUC6UuiBYwTvIWkPDNg2qQjntxocguYjiTITB2eKn1P+QlWJrcGBYkOfdyEWervHh6dShCn8Jel8
QtkSiimdtFEBjgNXOg0X0xATOBILuJGSUpxRSg4xf4bFG4gECYaED+e+ATkLhYv1VO5/Ow/FwVIe
TKCmdhDHiW5P3dJFH1sRmu3kXIiAzCwtM9xBZ2K1RqqXpfGtD9fLAUs2ikZdnKn8NWozbFIeIH31
i7i4/sdNha5QdxbANXG9OWy8qyQ2DF6P40YYff0TSsQpuW5AwNF75VtHpjyT/0yO7V93ohJsK7hX
Ck2rPJ//ZW1DYORQE6Qbh0NcCP75L+FSKwbohVV3VwviJqi+dtJqQSrkGBl124u02Fb4eYDmnNem
D2BPFQktjvAG9Pi/QOeMZgrcobAah4nWhUtvKOZxSNl0I/FAxak5BOjVepI7iMOa6ilZESNxgMOJ
6E9AXqC5cKrYsFrGOhhdoSyBLHKjzBGHNNxbsVwon9hqvjKYX+8SwPnk0YNlVH9OfNji8APJ1nA3
Ehp39DAUJAO+VqqHmNlyHGIdw8AUSGCw4K6jxBysx3FCbiDS9YCCpWThkCKsZ+X1Pf82dmvdR6H8
qG03C8u/rU0fYuRs+YXC6JwsocDy498AAAD//w==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4.xml"/><Relationship Id="rId7" Type="http://schemas.openxmlformats.org/officeDocument/2006/relationships/chart" Target="../charts/chart7.xml"/><Relationship Id="rId2" Type="http://schemas.openxmlformats.org/officeDocument/2006/relationships/chart" Target="../charts/chart3.xml"/><Relationship Id="rId1" Type="http://schemas.openxmlformats.org/officeDocument/2006/relationships/chart" Target="../charts/chart2.xml"/><Relationship Id="rId6" Type="http://schemas.microsoft.com/office/2014/relationships/chartEx" Target="../charts/chartEx1.xml"/><Relationship Id="rId11" Type="http://schemas.openxmlformats.org/officeDocument/2006/relationships/chart" Target="../charts/chart11.xml"/><Relationship Id="rId5" Type="http://schemas.openxmlformats.org/officeDocument/2006/relationships/chart" Target="../charts/chart6.xml"/><Relationship Id="rId10" Type="http://schemas.openxmlformats.org/officeDocument/2006/relationships/chart" Target="../charts/chart10.xml"/><Relationship Id="rId4" Type="http://schemas.openxmlformats.org/officeDocument/2006/relationships/chart" Target="../charts/chart5.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9.png"/><Relationship Id="rId18"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7.xml"/><Relationship Id="rId2" Type="http://schemas.openxmlformats.org/officeDocument/2006/relationships/image" Target="../media/image2.pn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5.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14.xml"/><Relationship Id="rId19" Type="http://schemas.openxmlformats.org/officeDocument/2006/relationships/chart" Target="../charts/chart19.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image" Target="../media/image18.png"/><Relationship Id="rId3" Type="http://schemas.openxmlformats.org/officeDocument/2006/relationships/image" Target="../media/image14.png"/><Relationship Id="rId7" Type="http://schemas.openxmlformats.org/officeDocument/2006/relationships/chart" Target="../charts/chart20.xml"/><Relationship Id="rId12" Type="http://schemas.openxmlformats.org/officeDocument/2006/relationships/hyperlink" Target="#'Product, customer &amp; customer'!A1"/><Relationship Id="rId2" Type="http://schemas.openxmlformats.org/officeDocument/2006/relationships/image" Target="../media/image13.png"/><Relationship Id="rId1" Type="http://schemas.openxmlformats.org/officeDocument/2006/relationships/image" Target="../media/image12.jpg"/><Relationship Id="rId6" Type="http://schemas.openxmlformats.org/officeDocument/2006/relationships/image" Target="../media/image17.png"/><Relationship Id="rId11" Type="http://schemas.openxmlformats.org/officeDocument/2006/relationships/hyperlink" Target="#'Excutive overview'!A1"/><Relationship Id="rId5" Type="http://schemas.openxmlformats.org/officeDocument/2006/relationships/image" Target="../media/image16.png"/><Relationship Id="rId10" Type="http://schemas.openxmlformats.org/officeDocument/2006/relationships/chart" Target="../charts/chart23.xml"/><Relationship Id="rId4" Type="http://schemas.openxmlformats.org/officeDocument/2006/relationships/image" Target="../media/image15.png"/><Relationship Id="rId9" Type="http://schemas.openxmlformats.org/officeDocument/2006/relationships/chart" Target="../charts/chart22.xml"/><Relationship Id="rId14" Type="http://schemas.openxmlformats.org/officeDocument/2006/relationships/image" Target="../media/image19.png"/></Relationships>
</file>

<file path=xl/drawings/_rels/drawing5.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image" Target="../media/image18.png"/><Relationship Id="rId3" Type="http://schemas.openxmlformats.org/officeDocument/2006/relationships/image" Target="../media/image22.png"/><Relationship Id="rId7" Type="http://schemas.openxmlformats.org/officeDocument/2006/relationships/chart" Target="../charts/chart24.xml"/><Relationship Id="rId12" Type="http://schemas.openxmlformats.org/officeDocument/2006/relationships/hyperlink" Target="#'Revenue Leakage &amp; opportunity'!A1"/><Relationship Id="rId2" Type="http://schemas.openxmlformats.org/officeDocument/2006/relationships/image" Target="../media/image21.png"/><Relationship Id="rId1" Type="http://schemas.openxmlformats.org/officeDocument/2006/relationships/image" Target="../media/image20.jpg"/><Relationship Id="rId6" Type="http://schemas.openxmlformats.org/officeDocument/2006/relationships/image" Target="../media/image25.png"/><Relationship Id="rId11" Type="http://schemas.openxmlformats.org/officeDocument/2006/relationships/hyperlink" Target="#'Excutive overview'!A1"/><Relationship Id="rId5" Type="http://schemas.openxmlformats.org/officeDocument/2006/relationships/image" Target="../media/image24.png"/><Relationship Id="rId10" Type="http://schemas.openxmlformats.org/officeDocument/2006/relationships/chart" Target="../charts/chart27.xml"/><Relationship Id="rId4" Type="http://schemas.openxmlformats.org/officeDocument/2006/relationships/image" Target="../media/image23.png"/><Relationship Id="rId9" Type="http://schemas.openxmlformats.org/officeDocument/2006/relationships/chart" Target="../charts/chart26.xml"/><Relationship Id="rId14"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14</xdr:col>
      <xdr:colOff>542925</xdr:colOff>
      <xdr:row>37</xdr:row>
      <xdr:rowOff>4762</xdr:rowOff>
    </xdr:from>
    <xdr:to>
      <xdr:col>21</xdr:col>
      <xdr:colOff>400050</xdr:colOff>
      <xdr:row>51</xdr:row>
      <xdr:rowOff>80962</xdr:rowOff>
    </xdr:to>
    <xdr:graphicFrame macro="">
      <xdr:nvGraphicFramePr>
        <xdr:cNvPr id="11" name="Chart 10">
          <a:extLst>
            <a:ext uri="{FF2B5EF4-FFF2-40B4-BE49-F238E27FC236}">
              <a16:creationId xmlns:a16="http://schemas.microsoft.com/office/drawing/2014/main" id="{CE0D5AC9-D2C5-6093-6800-E16E0193C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285750</xdr:colOff>
      <xdr:row>1</xdr:row>
      <xdr:rowOff>104775</xdr:rowOff>
    </xdr:from>
    <xdr:to>
      <xdr:col>5</xdr:col>
      <xdr:colOff>152400</xdr:colOff>
      <xdr:row>12</xdr:row>
      <xdr:rowOff>57150</xdr:rowOff>
    </xdr:to>
    <xdr:graphicFrame macro="">
      <xdr:nvGraphicFramePr>
        <xdr:cNvPr id="2" name="Chart 1">
          <a:extLst>
            <a:ext uri="{FF2B5EF4-FFF2-40B4-BE49-F238E27FC236}">
              <a16:creationId xmlns:a16="http://schemas.microsoft.com/office/drawing/2014/main" id="{28568EC8-EDF3-4C7E-B808-ECB19A0BA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xdr:row>
      <xdr:rowOff>0</xdr:rowOff>
    </xdr:from>
    <xdr:to>
      <xdr:col>10</xdr:col>
      <xdr:colOff>452438</xdr:colOff>
      <xdr:row>12</xdr:row>
      <xdr:rowOff>57150</xdr:rowOff>
    </xdr:to>
    <xdr:graphicFrame macro="">
      <xdr:nvGraphicFramePr>
        <xdr:cNvPr id="3" name="Chart 2">
          <a:extLst>
            <a:ext uri="{FF2B5EF4-FFF2-40B4-BE49-F238E27FC236}">
              <a16:creationId xmlns:a16="http://schemas.microsoft.com/office/drawing/2014/main" id="{B835E672-A434-4BEF-85C6-D97DCE20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xdr:row>
      <xdr:rowOff>0</xdr:rowOff>
    </xdr:from>
    <xdr:to>
      <xdr:col>15</xdr:col>
      <xdr:colOff>233363</xdr:colOff>
      <xdr:row>11</xdr:row>
      <xdr:rowOff>152400</xdr:rowOff>
    </xdr:to>
    <xdr:graphicFrame macro="">
      <xdr:nvGraphicFramePr>
        <xdr:cNvPr id="4" name="Chart 3">
          <a:extLst>
            <a:ext uri="{FF2B5EF4-FFF2-40B4-BE49-F238E27FC236}">
              <a16:creationId xmlns:a16="http://schemas.microsoft.com/office/drawing/2014/main" id="{555E5728-CBE2-4413-BC89-69F723369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13</xdr:row>
      <xdr:rowOff>0</xdr:rowOff>
    </xdr:from>
    <xdr:to>
      <xdr:col>4</xdr:col>
      <xdr:colOff>300038</xdr:colOff>
      <xdr:row>25</xdr:row>
      <xdr:rowOff>133350</xdr:rowOff>
    </xdr:to>
    <xdr:graphicFrame macro="">
      <xdr:nvGraphicFramePr>
        <xdr:cNvPr id="6" name="Chart 5">
          <a:extLst>
            <a:ext uri="{FF2B5EF4-FFF2-40B4-BE49-F238E27FC236}">
              <a16:creationId xmlns:a16="http://schemas.microsoft.com/office/drawing/2014/main" id="{2421B1D4-21A6-490E-AF6B-BEB237AE8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15</xdr:row>
      <xdr:rowOff>0</xdr:rowOff>
    </xdr:from>
    <xdr:to>
      <xdr:col>9</xdr:col>
      <xdr:colOff>471488</xdr:colOff>
      <xdr:row>25</xdr:row>
      <xdr:rowOff>95250</xdr:rowOff>
    </xdr:to>
    <xdr:graphicFrame macro="">
      <xdr:nvGraphicFramePr>
        <xdr:cNvPr id="7" name="Chart 6">
          <a:extLst>
            <a:ext uri="{FF2B5EF4-FFF2-40B4-BE49-F238E27FC236}">
              <a16:creationId xmlns:a16="http://schemas.microsoft.com/office/drawing/2014/main" id="{9C208F0E-1137-436A-967A-D9E070143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219075</xdr:colOff>
      <xdr:row>14</xdr:row>
      <xdr:rowOff>171450</xdr:rowOff>
    </xdr:from>
    <xdr:to>
      <xdr:col>14</xdr:col>
      <xdr:colOff>619125</xdr:colOff>
      <xdr:row>26</xdr:row>
      <xdr:rowOff>66675</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3F34F790-80D0-4D22-86E4-E224C9F3C0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315075" y="2838450"/>
              <a:ext cx="2828925" cy="2181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114300</xdr:colOff>
      <xdr:row>27</xdr:row>
      <xdr:rowOff>57150</xdr:rowOff>
    </xdr:from>
    <xdr:to>
      <xdr:col>4</xdr:col>
      <xdr:colOff>681038</xdr:colOff>
      <xdr:row>39</xdr:row>
      <xdr:rowOff>171450</xdr:rowOff>
    </xdr:to>
    <xdr:graphicFrame macro="">
      <xdr:nvGraphicFramePr>
        <xdr:cNvPr id="9" name="Chart 8">
          <a:extLst>
            <a:ext uri="{FF2B5EF4-FFF2-40B4-BE49-F238E27FC236}">
              <a16:creationId xmlns:a16="http://schemas.microsoft.com/office/drawing/2014/main" id="{DF0030A3-8855-4E1E-8596-D2E61EA1A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28</xdr:row>
      <xdr:rowOff>0</xdr:rowOff>
    </xdr:from>
    <xdr:to>
      <xdr:col>11</xdr:col>
      <xdr:colOff>157163</xdr:colOff>
      <xdr:row>39</xdr:row>
      <xdr:rowOff>47625</xdr:rowOff>
    </xdr:to>
    <xdr:graphicFrame macro="">
      <xdr:nvGraphicFramePr>
        <xdr:cNvPr id="10" name="Chart 9">
          <a:extLst>
            <a:ext uri="{FF2B5EF4-FFF2-40B4-BE49-F238E27FC236}">
              <a16:creationId xmlns:a16="http://schemas.microsoft.com/office/drawing/2014/main" id="{5654CD9F-D201-4865-AA0D-EAA46F7AF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44</xdr:row>
      <xdr:rowOff>0</xdr:rowOff>
    </xdr:from>
    <xdr:to>
      <xdr:col>8</xdr:col>
      <xdr:colOff>304800</xdr:colOff>
      <xdr:row>58</xdr:row>
      <xdr:rowOff>76200</xdr:rowOff>
    </xdr:to>
    <xdr:graphicFrame macro="">
      <xdr:nvGraphicFramePr>
        <xdr:cNvPr id="5" name="Chart 4">
          <a:extLst>
            <a:ext uri="{FF2B5EF4-FFF2-40B4-BE49-F238E27FC236}">
              <a16:creationId xmlns:a16="http://schemas.microsoft.com/office/drawing/2014/main" id="{6E883039-500E-4A96-BB0B-807A56FB5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45</xdr:row>
      <xdr:rowOff>0</xdr:rowOff>
    </xdr:from>
    <xdr:to>
      <xdr:col>18</xdr:col>
      <xdr:colOff>304800</xdr:colOff>
      <xdr:row>59</xdr:row>
      <xdr:rowOff>76200</xdr:rowOff>
    </xdr:to>
    <xdr:graphicFrame macro="">
      <xdr:nvGraphicFramePr>
        <xdr:cNvPr id="11" name="Chart 10">
          <a:extLst>
            <a:ext uri="{FF2B5EF4-FFF2-40B4-BE49-F238E27FC236}">
              <a16:creationId xmlns:a16="http://schemas.microsoft.com/office/drawing/2014/main" id="{B62F498B-6E37-416E-BB35-1E99F3188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0</xdr:colOff>
      <xdr:row>63</xdr:row>
      <xdr:rowOff>0</xdr:rowOff>
    </xdr:from>
    <xdr:to>
      <xdr:col>8</xdr:col>
      <xdr:colOff>276225</xdr:colOff>
      <xdr:row>74</xdr:row>
      <xdr:rowOff>4763</xdr:rowOff>
    </xdr:to>
    <xdr:graphicFrame macro="">
      <xdr:nvGraphicFramePr>
        <xdr:cNvPr id="12" name="Chart 11">
          <a:extLst>
            <a:ext uri="{FF2B5EF4-FFF2-40B4-BE49-F238E27FC236}">
              <a16:creationId xmlns:a16="http://schemas.microsoft.com/office/drawing/2014/main" id="{F51A5AEB-17E2-4A06-96C2-77DAA5118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11</xdr:col>
      <xdr:colOff>428624</xdr:colOff>
      <xdr:row>24</xdr:row>
      <xdr:rowOff>28574</xdr:rowOff>
    </xdr:to>
    <xdr:pic>
      <xdr:nvPicPr>
        <xdr:cNvPr id="3" name="Picture 2">
          <a:extLst>
            <a:ext uri="{FF2B5EF4-FFF2-40B4-BE49-F238E27FC236}">
              <a16:creationId xmlns:a16="http://schemas.microsoft.com/office/drawing/2014/main" id="{4C0E424C-93B9-960E-0AB7-30CC7012B3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0"/>
          <a:ext cx="7077074" cy="4600574"/>
        </a:xfrm>
        <a:prstGeom prst="rect">
          <a:avLst/>
        </a:prstGeom>
      </xdr:spPr>
    </xdr:pic>
    <xdr:clientData/>
  </xdr:twoCellAnchor>
  <xdr:twoCellAnchor editAs="oneCell">
    <xdr:from>
      <xdr:col>2</xdr:col>
      <xdr:colOff>400050</xdr:colOff>
      <xdr:row>1</xdr:row>
      <xdr:rowOff>161925</xdr:rowOff>
    </xdr:from>
    <xdr:to>
      <xdr:col>4</xdr:col>
      <xdr:colOff>219075</xdr:colOff>
      <xdr:row>4</xdr:row>
      <xdr:rowOff>85725</xdr:rowOff>
    </xdr:to>
    <xdr:pic>
      <xdr:nvPicPr>
        <xdr:cNvPr id="5" name="Picture 4">
          <a:extLst>
            <a:ext uri="{FF2B5EF4-FFF2-40B4-BE49-F238E27FC236}">
              <a16:creationId xmlns:a16="http://schemas.microsoft.com/office/drawing/2014/main" id="{F30A5B09-AC36-E505-1511-496A91B788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19250" y="352425"/>
          <a:ext cx="1038225" cy="495300"/>
        </a:xfrm>
        <a:prstGeom prst="rect">
          <a:avLst/>
        </a:prstGeom>
      </xdr:spPr>
    </xdr:pic>
    <xdr:clientData/>
  </xdr:twoCellAnchor>
  <xdr:oneCellAnchor>
    <xdr:from>
      <xdr:col>2</xdr:col>
      <xdr:colOff>552450</xdr:colOff>
      <xdr:row>6</xdr:row>
      <xdr:rowOff>123825</xdr:rowOff>
    </xdr:from>
    <xdr:ext cx="184731" cy="264560"/>
    <xdr:sp macro="" textlink="">
      <xdr:nvSpPr>
        <xdr:cNvPr id="6" name="TextBox 5">
          <a:extLst>
            <a:ext uri="{FF2B5EF4-FFF2-40B4-BE49-F238E27FC236}">
              <a16:creationId xmlns:a16="http://schemas.microsoft.com/office/drawing/2014/main" id="{3EA24F8C-F65E-D974-A97C-634BAE85A685}"/>
            </a:ext>
          </a:extLst>
        </xdr:cNvPr>
        <xdr:cNvSpPr txBox="1"/>
      </xdr:nvSpPr>
      <xdr:spPr>
        <a:xfrm>
          <a:off x="1924050" y="12096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527630</xdr:colOff>
      <xdr:row>6</xdr:row>
      <xdr:rowOff>9525</xdr:rowOff>
    </xdr:from>
    <xdr:ext cx="805869" cy="280205"/>
    <xdr:sp macro="" textlink="KPIS!C5">
      <xdr:nvSpPr>
        <xdr:cNvPr id="7" name="TextBox 6">
          <a:extLst>
            <a:ext uri="{FF2B5EF4-FFF2-40B4-BE49-F238E27FC236}">
              <a16:creationId xmlns:a16="http://schemas.microsoft.com/office/drawing/2014/main" id="{54F14E7B-D7FE-AEDC-1974-057C12F2A4CC}"/>
            </a:ext>
          </a:extLst>
        </xdr:cNvPr>
        <xdr:cNvSpPr txBox="1"/>
      </xdr:nvSpPr>
      <xdr:spPr>
        <a:xfrm flipH="1">
          <a:off x="1899230" y="1095375"/>
          <a:ext cx="80586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F9EDB7F-039F-4075-A8DC-8DECEF4D9569}" type="TxLink">
            <a:rPr lang="en-US" sz="1200" b="1" i="0" u="none" strike="noStrike">
              <a:solidFill>
                <a:schemeClr val="tx2">
                  <a:lumMod val="75000"/>
                  <a:lumOff val="25000"/>
                </a:schemeClr>
              </a:solidFill>
              <a:latin typeface="+mn-lt"/>
            </a:rPr>
            <a:pPr/>
            <a:t> $585,299 </a:t>
          </a:fld>
          <a:endParaRPr lang="en-US" sz="1200" b="1">
            <a:solidFill>
              <a:schemeClr val="tx2">
                <a:lumMod val="75000"/>
                <a:lumOff val="25000"/>
              </a:schemeClr>
            </a:solidFill>
            <a:latin typeface="+mn-lt"/>
          </a:endParaRPr>
        </a:p>
      </xdr:txBody>
    </xdr:sp>
    <xdr:clientData/>
  </xdr:oneCellAnchor>
  <xdr:twoCellAnchor>
    <xdr:from>
      <xdr:col>2</xdr:col>
      <xdr:colOff>609600</xdr:colOff>
      <xdr:row>5</xdr:row>
      <xdr:rowOff>28575</xdr:rowOff>
    </xdr:from>
    <xdr:to>
      <xdr:col>4</xdr:col>
      <xdr:colOff>66675</xdr:colOff>
      <xdr:row>6</xdr:row>
      <xdr:rowOff>47626</xdr:rowOff>
    </xdr:to>
    <xdr:sp macro="" textlink="">
      <xdr:nvSpPr>
        <xdr:cNvPr id="8" name="TextBox 7">
          <a:extLst>
            <a:ext uri="{FF2B5EF4-FFF2-40B4-BE49-F238E27FC236}">
              <a16:creationId xmlns:a16="http://schemas.microsoft.com/office/drawing/2014/main" id="{0D21B823-262D-4751-AC26-C7A692EA76D7}"/>
            </a:ext>
          </a:extLst>
        </xdr:cNvPr>
        <xdr:cNvSpPr txBox="1"/>
      </xdr:nvSpPr>
      <xdr:spPr>
        <a:xfrm>
          <a:off x="1981200" y="933450"/>
          <a:ext cx="828675"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2">
                  <a:lumMod val="75000"/>
                  <a:lumOff val="25000"/>
                </a:schemeClr>
              </a:solidFill>
            </a:rPr>
            <a:t>Total Revenue</a:t>
          </a:r>
        </a:p>
      </xdr:txBody>
    </xdr:sp>
    <xdr:clientData/>
  </xdr:twoCellAnchor>
  <xdr:twoCellAnchor editAs="oneCell">
    <xdr:from>
      <xdr:col>2</xdr:col>
      <xdr:colOff>447675</xdr:colOff>
      <xdr:row>5</xdr:row>
      <xdr:rowOff>28576</xdr:rowOff>
    </xdr:from>
    <xdr:to>
      <xdr:col>3</xdr:col>
      <xdr:colOff>19050</xdr:colOff>
      <xdr:row>6</xdr:row>
      <xdr:rowOff>57151</xdr:rowOff>
    </xdr:to>
    <xdr:pic>
      <xdr:nvPicPr>
        <xdr:cNvPr id="9" name="Picture 8" descr="Salary ">
          <a:extLst>
            <a:ext uri="{FF2B5EF4-FFF2-40B4-BE49-F238E27FC236}">
              <a16:creationId xmlns:a16="http://schemas.microsoft.com/office/drawing/2014/main" id="{338FD9BB-11BC-5835-39F7-CDA4CBAEDC7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19275" y="933451"/>
          <a:ext cx="2571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365705</xdr:colOff>
      <xdr:row>6</xdr:row>
      <xdr:rowOff>9525</xdr:rowOff>
    </xdr:from>
    <xdr:ext cx="805869" cy="280205"/>
    <xdr:sp macro="" textlink="KPIS!E5">
      <xdr:nvSpPr>
        <xdr:cNvPr id="11" name="TextBox 10">
          <a:extLst>
            <a:ext uri="{FF2B5EF4-FFF2-40B4-BE49-F238E27FC236}">
              <a16:creationId xmlns:a16="http://schemas.microsoft.com/office/drawing/2014/main" id="{0A62B577-8924-B6DC-121F-BC649158509C}"/>
            </a:ext>
          </a:extLst>
        </xdr:cNvPr>
        <xdr:cNvSpPr txBox="1"/>
      </xdr:nvSpPr>
      <xdr:spPr>
        <a:xfrm flipH="1">
          <a:off x="3108905" y="1095375"/>
          <a:ext cx="80586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CA62FD7-EEAC-4F4F-B8F3-928B6FDD23A4}" type="TxLink">
            <a:rPr lang="en-US" sz="1200" b="1" i="0" u="none" strike="noStrike">
              <a:solidFill>
                <a:schemeClr val="tx2">
                  <a:lumMod val="75000"/>
                  <a:lumOff val="25000"/>
                </a:schemeClr>
              </a:solidFill>
              <a:latin typeface="+mn-lt"/>
              <a:ea typeface="+mn-ea"/>
              <a:cs typeface="+mn-cs"/>
            </a:rPr>
            <a:pPr marL="0" indent="0"/>
            <a:t> 3,000 </a:t>
          </a:fld>
          <a:endParaRPr lang="en-US" sz="1200" b="1" i="0" u="none" strike="noStrike">
            <a:solidFill>
              <a:schemeClr val="tx2">
                <a:lumMod val="75000"/>
                <a:lumOff val="25000"/>
              </a:schemeClr>
            </a:solidFill>
            <a:latin typeface="+mn-lt"/>
            <a:ea typeface="+mn-ea"/>
            <a:cs typeface="+mn-cs"/>
          </a:endParaRPr>
        </a:p>
      </xdr:txBody>
    </xdr:sp>
    <xdr:clientData/>
  </xdr:oneCellAnchor>
  <xdr:twoCellAnchor>
    <xdr:from>
      <xdr:col>4</xdr:col>
      <xdr:colOff>428625</xdr:colOff>
      <xdr:row>5</xdr:row>
      <xdr:rowOff>28575</xdr:rowOff>
    </xdr:from>
    <xdr:to>
      <xdr:col>5</xdr:col>
      <xdr:colOff>571500</xdr:colOff>
      <xdr:row>6</xdr:row>
      <xdr:rowOff>47626</xdr:rowOff>
    </xdr:to>
    <xdr:sp macro="" textlink="">
      <xdr:nvSpPr>
        <xdr:cNvPr id="12" name="TextBox 11">
          <a:extLst>
            <a:ext uri="{FF2B5EF4-FFF2-40B4-BE49-F238E27FC236}">
              <a16:creationId xmlns:a16="http://schemas.microsoft.com/office/drawing/2014/main" id="{BE9D6877-F96E-6F77-D7D1-E9AC029CACA8}"/>
            </a:ext>
          </a:extLst>
        </xdr:cNvPr>
        <xdr:cNvSpPr txBox="1"/>
      </xdr:nvSpPr>
      <xdr:spPr>
        <a:xfrm>
          <a:off x="3171825" y="933450"/>
          <a:ext cx="828675"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2">
                  <a:lumMod val="75000"/>
                  <a:lumOff val="25000"/>
                </a:schemeClr>
              </a:solidFill>
              <a:latin typeface="+mn-lt"/>
              <a:ea typeface="+mn-ea"/>
              <a:cs typeface="+mn-cs"/>
            </a:rPr>
            <a:t>Orders</a:t>
          </a:r>
        </a:p>
      </xdr:txBody>
    </xdr:sp>
    <xdr:clientData/>
  </xdr:twoCellAnchor>
  <xdr:oneCellAnchor>
    <xdr:from>
      <xdr:col>6</xdr:col>
      <xdr:colOff>41855</xdr:colOff>
      <xdr:row>5</xdr:row>
      <xdr:rowOff>161925</xdr:rowOff>
    </xdr:from>
    <xdr:ext cx="805869" cy="280205"/>
    <xdr:sp macro="" textlink="KPIS!B5">
      <xdr:nvSpPr>
        <xdr:cNvPr id="13" name="TextBox 12">
          <a:extLst>
            <a:ext uri="{FF2B5EF4-FFF2-40B4-BE49-F238E27FC236}">
              <a16:creationId xmlns:a16="http://schemas.microsoft.com/office/drawing/2014/main" id="{2CD9E3A7-F76C-09D2-1F46-AACDA196AC62}"/>
            </a:ext>
          </a:extLst>
        </xdr:cNvPr>
        <xdr:cNvSpPr txBox="1"/>
      </xdr:nvSpPr>
      <xdr:spPr>
        <a:xfrm flipH="1">
          <a:off x="4156655" y="1066800"/>
          <a:ext cx="80586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373DCC1-BE73-4BA1-8F5B-0AFBFCF22C30}" type="TxLink">
            <a:rPr lang="en-US" sz="1200" b="1" i="0" u="none" strike="noStrike">
              <a:solidFill>
                <a:schemeClr val="tx2">
                  <a:lumMod val="75000"/>
                  <a:lumOff val="25000"/>
                </a:schemeClr>
              </a:solidFill>
              <a:latin typeface="+mn-lt"/>
              <a:ea typeface="+mn-ea"/>
              <a:cs typeface="+mn-cs"/>
            </a:rPr>
            <a:pPr marL="0" indent="0"/>
            <a:t> 9,563 </a:t>
          </a:fld>
          <a:endParaRPr lang="en-US" sz="1200" b="1" i="0" u="none" strike="noStrike">
            <a:solidFill>
              <a:schemeClr val="tx2">
                <a:lumMod val="75000"/>
                <a:lumOff val="25000"/>
              </a:schemeClr>
            </a:solidFill>
            <a:latin typeface="+mn-lt"/>
            <a:ea typeface="+mn-ea"/>
            <a:cs typeface="+mn-cs"/>
          </a:endParaRPr>
        </a:p>
      </xdr:txBody>
    </xdr:sp>
    <xdr:clientData/>
  </xdr:oneCellAnchor>
  <xdr:oneCellAnchor>
    <xdr:from>
      <xdr:col>7</xdr:col>
      <xdr:colOff>518105</xdr:colOff>
      <xdr:row>6</xdr:row>
      <xdr:rowOff>28575</xdr:rowOff>
    </xdr:from>
    <xdr:ext cx="805869" cy="280205"/>
    <xdr:sp macro="" textlink="KPIS!D5">
      <xdr:nvSpPr>
        <xdr:cNvPr id="15" name="TextBox 14">
          <a:extLst>
            <a:ext uri="{FF2B5EF4-FFF2-40B4-BE49-F238E27FC236}">
              <a16:creationId xmlns:a16="http://schemas.microsoft.com/office/drawing/2014/main" id="{58DBC428-5CDA-C35A-8AA4-2B5330B1A692}"/>
            </a:ext>
          </a:extLst>
        </xdr:cNvPr>
        <xdr:cNvSpPr txBox="1"/>
      </xdr:nvSpPr>
      <xdr:spPr>
        <a:xfrm flipH="1">
          <a:off x="5318705" y="1114425"/>
          <a:ext cx="80586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AA2FEFE-3075-420D-9B55-01B3FCC1EEE8}" type="TxLink">
            <a:rPr lang="en-US" sz="1200" b="1" i="0" u="none" strike="noStrike">
              <a:solidFill>
                <a:schemeClr val="tx2">
                  <a:lumMod val="75000"/>
                  <a:lumOff val="25000"/>
                </a:schemeClr>
              </a:solidFill>
              <a:latin typeface="+mn-lt"/>
              <a:ea typeface="+mn-ea"/>
              <a:cs typeface="+mn-cs"/>
            </a:rPr>
            <a:pPr marL="0" indent="0"/>
            <a:t> $61 </a:t>
          </a:fld>
          <a:endParaRPr lang="en-US" sz="1200" b="1" i="0" u="none" strike="noStrike">
            <a:solidFill>
              <a:schemeClr val="tx2">
                <a:lumMod val="75000"/>
                <a:lumOff val="25000"/>
              </a:schemeClr>
            </a:solidFill>
            <a:latin typeface="+mn-lt"/>
            <a:ea typeface="+mn-ea"/>
            <a:cs typeface="+mn-cs"/>
          </a:endParaRPr>
        </a:p>
      </xdr:txBody>
    </xdr:sp>
    <xdr:clientData/>
  </xdr:oneCellAnchor>
  <xdr:oneCellAnchor>
    <xdr:from>
      <xdr:col>9</xdr:col>
      <xdr:colOff>375230</xdr:colOff>
      <xdr:row>6</xdr:row>
      <xdr:rowOff>19050</xdr:rowOff>
    </xdr:from>
    <xdr:ext cx="805869" cy="280205"/>
    <xdr:sp macro="" textlink="KPIS!O5">
      <xdr:nvSpPr>
        <xdr:cNvPr id="16" name="TextBox 15">
          <a:extLst>
            <a:ext uri="{FF2B5EF4-FFF2-40B4-BE49-F238E27FC236}">
              <a16:creationId xmlns:a16="http://schemas.microsoft.com/office/drawing/2014/main" id="{CC4EB217-7292-9B7F-4FAF-C2151E789619}"/>
            </a:ext>
          </a:extLst>
        </xdr:cNvPr>
        <xdr:cNvSpPr txBox="1"/>
      </xdr:nvSpPr>
      <xdr:spPr>
        <a:xfrm flipH="1">
          <a:off x="6547430" y="1104900"/>
          <a:ext cx="80586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06671CF3-8B0D-484A-A9B5-D0976F569CE1}" type="TxLink">
            <a:rPr lang="en-US" sz="1200" b="1" i="0" u="none" strike="noStrike">
              <a:solidFill>
                <a:schemeClr val="tx2">
                  <a:lumMod val="75000"/>
                  <a:lumOff val="25000"/>
                </a:schemeClr>
              </a:solidFill>
              <a:latin typeface="+mn-lt"/>
              <a:ea typeface="+mn-ea"/>
              <a:cs typeface="+mn-cs"/>
            </a:rPr>
            <a:pPr marL="0" indent="0"/>
            <a:t>71%</a:t>
          </a:fld>
          <a:endParaRPr lang="en-US" sz="1200" b="1" i="0" u="none" strike="noStrike">
            <a:solidFill>
              <a:schemeClr val="tx2">
                <a:lumMod val="75000"/>
                <a:lumOff val="25000"/>
              </a:schemeClr>
            </a:solidFill>
            <a:latin typeface="+mn-lt"/>
            <a:ea typeface="+mn-ea"/>
            <a:cs typeface="+mn-cs"/>
          </a:endParaRPr>
        </a:p>
      </xdr:txBody>
    </xdr:sp>
    <xdr:clientData/>
  </xdr:oneCellAnchor>
  <xdr:twoCellAnchor editAs="oneCell">
    <xdr:from>
      <xdr:col>4</xdr:col>
      <xdr:colOff>142875</xdr:colOff>
      <xdr:row>5</xdr:row>
      <xdr:rowOff>38100</xdr:rowOff>
    </xdr:from>
    <xdr:to>
      <xdr:col>4</xdr:col>
      <xdr:colOff>457200</xdr:colOff>
      <xdr:row>6</xdr:row>
      <xdr:rowOff>171450</xdr:rowOff>
    </xdr:to>
    <xdr:pic>
      <xdr:nvPicPr>
        <xdr:cNvPr id="17" name="Picture 16">
          <a:extLst>
            <a:ext uri="{FF2B5EF4-FFF2-40B4-BE49-F238E27FC236}">
              <a16:creationId xmlns:a16="http://schemas.microsoft.com/office/drawing/2014/main" id="{96FEDE78-3901-1F1B-F4C5-96D75E470C9F}"/>
            </a:ext>
          </a:extLst>
        </xdr:cNvPr>
        <xdr:cNvPicPr>
          <a:picLocks noChangeAspect="1"/>
        </xdr:cNvPicPr>
      </xdr:nvPicPr>
      <xdr:blipFill>
        <a:blip xmlns:r="http://schemas.openxmlformats.org/officeDocument/2006/relationships" r:embed="rId4"/>
        <a:stretch>
          <a:fillRect/>
        </a:stretch>
      </xdr:blipFill>
      <xdr:spPr>
        <a:xfrm>
          <a:off x="2886075" y="942975"/>
          <a:ext cx="314325" cy="314325"/>
        </a:xfrm>
        <a:prstGeom prst="rect">
          <a:avLst/>
        </a:prstGeom>
      </xdr:spPr>
    </xdr:pic>
    <xdr:clientData/>
  </xdr:twoCellAnchor>
  <xdr:twoCellAnchor>
    <xdr:from>
      <xdr:col>6</xdr:col>
      <xdr:colOff>66675</xdr:colOff>
      <xdr:row>5</xdr:row>
      <xdr:rowOff>19050</xdr:rowOff>
    </xdr:from>
    <xdr:to>
      <xdr:col>7</xdr:col>
      <xdr:colOff>209550</xdr:colOff>
      <xdr:row>6</xdr:row>
      <xdr:rowOff>38101</xdr:rowOff>
    </xdr:to>
    <xdr:sp macro="" textlink="">
      <xdr:nvSpPr>
        <xdr:cNvPr id="18" name="TextBox 17">
          <a:extLst>
            <a:ext uri="{FF2B5EF4-FFF2-40B4-BE49-F238E27FC236}">
              <a16:creationId xmlns:a16="http://schemas.microsoft.com/office/drawing/2014/main" id="{FA2716D9-C1FB-8E85-71EC-A6E7712B3910}"/>
            </a:ext>
          </a:extLst>
        </xdr:cNvPr>
        <xdr:cNvSpPr txBox="1"/>
      </xdr:nvSpPr>
      <xdr:spPr>
        <a:xfrm>
          <a:off x="4181475" y="923925"/>
          <a:ext cx="828675" cy="20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2">
                  <a:lumMod val="75000"/>
                  <a:lumOff val="25000"/>
                </a:schemeClr>
              </a:solidFill>
              <a:latin typeface="+mn-lt"/>
              <a:ea typeface="+mn-ea"/>
              <a:cs typeface="+mn-cs"/>
            </a:rPr>
            <a:t>Units</a:t>
          </a:r>
          <a:r>
            <a:rPr lang="en-US" sz="800" b="1" baseline="0">
              <a:solidFill>
                <a:schemeClr val="tx2">
                  <a:lumMod val="75000"/>
                  <a:lumOff val="25000"/>
                </a:schemeClr>
              </a:solidFill>
              <a:latin typeface="+mn-lt"/>
              <a:ea typeface="+mn-ea"/>
              <a:cs typeface="+mn-cs"/>
            </a:rPr>
            <a:t> sold</a:t>
          </a:r>
          <a:endParaRPr lang="en-US" sz="800" b="1">
            <a:solidFill>
              <a:schemeClr val="tx2">
                <a:lumMod val="75000"/>
                <a:lumOff val="25000"/>
              </a:schemeClr>
            </a:solidFill>
            <a:latin typeface="+mn-lt"/>
            <a:ea typeface="+mn-ea"/>
            <a:cs typeface="+mn-cs"/>
          </a:endParaRPr>
        </a:p>
      </xdr:txBody>
    </xdr:sp>
    <xdr:clientData/>
  </xdr:twoCellAnchor>
  <xdr:twoCellAnchor editAs="oneCell">
    <xdr:from>
      <xdr:col>5</xdr:col>
      <xdr:colOff>514350</xdr:colOff>
      <xdr:row>5</xdr:row>
      <xdr:rowOff>28575</xdr:rowOff>
    </xdr:from>
    <xdr:to>
      <xdr:col>6</xdr:col>
      <xdr:colOff>152400</xdr:colOff>
      <xdr:row>6</xdr:row>
      <xdr:rowOff>171450</xdr:rowOff>
    </xdr:to>
    <xdr:pic>
      <xdr:nvPicPr>
        <xdr:cNvPr id="19" name="Picture 18">
          <a:extLst>
            <a:ext uri="{FF2B5EF4-FFF2-40B4-BE49-F238E27FC236}">
              <a16:creationId xmlns:a16="http://schemas.microsoft.com/office/drawing/2014/main" id="{E906B84C-1C54-3852-01D5-0483F4DB5D44}"/>
            </a:ext>
          </a:extLst>
        </xdr:cNvPr>
        <xdr:cNvPicPr>
          <a:picLocks noChangeAspect="1"/>
        </xdr:cNvPicPr>
      </xdr:nvPicPr>
      <xdr:blipFill>
        <a:blip xmlns:r="http://schemas.openxmlformats.org/officeDocument/2006/relationships" r:embed="rId5"/>
        <a:stretch>
          <a:fillRect/>
        </a:stretch>
      </xdr:blipFill>
      <xdr:spPr>
        <a:xfrm>
          <a:off x="3943350" y="933450"/>
          <a:ext cx="323850" cy="323850"/>
        </a:xfrm>
        <a:prstGeom prst="rect">
          <a:avLst/>
        </a:prstGeom>
      </xdr:spPr>
    </xdr:pic>
    <xdr:clientData/>
  </xdr:twoCellAnchor>
  <xdr:twoCellAnchor>
    <xdr:from>
      <xdr:col>7</xdr:col>
      <xdr:colOff>381000</xdr:colOff>
      <xdr:row>5</xdr:row>
      <xdr:rowOff>28575</xdr:rowOff>
    </xdr:from>
    <xdr:to>
      <xdr:col>9</xdr:col>
      <xdr:colOff>323850</xdr:colOff>
      <xdr:row>6</xdr:row>
      <xdr:rowOff>38100</xdr:rowOff>
    </xdr:to>
    <xdr:sp macro="" textlink="">
      <xdr:nvSpPr>
        <xdr:cNvPr id="20" name="TextBox 19">
          <a:extLst>
            <a:ext uri="{FF2B5EF4-FFF2-40B4-BE49-F238E27FC236}">
              <a16:creationId xmlns:a16="http://schemas.microsoft.com/office/drawing/2014/main" id="{4BA7035D-EEB2-69AA-27B1-3697B4FDCBD6}"/>
            </a:ext>
          </a:extLst>
        </xdr:cNvPr>
        <xdr:cNvSpPr txBox="1"/>
      </xdr:nvSpPr>
      <xdr:spPr>
        <a:xfrm>
          <a:off x="4648200" y="981075"/>
          <a:ext cx="1162050"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2">
                  <a:lumMod val="75000"/>
                  <a:lumOff val="25000"/>
                </a:schemeClr>
              </a:solidFill>
              <a:latin typeface="+mn-lt"/>
              <a:ea typeface="+mn-ea"/>
              <a:cs typeface="+mn-cs"/>
            </a:rPr>
            <a:t>Avg  Order Value</a:t>
          </a:r>
        </a:p>
      </xdr:txBody>
    </xdr:sp>
    <xdr:clientData/>
  </xdr:twoCellAnchor>
  <xdr:twoCellAnchor editAs="oneCell">
    <xdr:from>
      <xdr:col>7</xdr:col>
      <xdr:colOff>285751</xdr:colOff>
      <xdr:row>5</xdr:row>
      <xdr:rowOff>47626</xdr:rowOff>
    </xdr:from>
    <xdr:to>
      <xdr:col>7</xdr:col>
      <xdr:colOff>486918</xdr:colOff>
      <xdr:row>6</xdr:row>
      <xdr:rowOff>66675</xdr:rowOff>
    </xdr:to>
    <xdr:pic>
      <xdr:nvPicPr>
        <xdr:cNvPr id="24" name="Picture 23">
          <a:extLst>
            <a:ext uri="{FF2B5EF4-FFF2-40B4-BE49-F238E27FC236}">
              <a16:creationId xmlns:a16="http://schemas.microsoft.com/office/drawing/2014/main" id="{0C587A4B-A9A5-5369-2DC5-4B30F5260295}"/>
            </a:ext>
          </a:extLst>
        </xdr:cNvPr>
        <xdr:cNvPicPr>
          <a:picLocks noChangeAspect="1"/>
        </xdr:cNvPicPr>
      </xdr:nvPicPr>
      <xdr:blipFill>
        <a:blip xmlns:r="http://schemas.openxmlformats.org/officeDocument/2006/relationships" r:embed="rId6"/>
        <a:stretch>
          <a:fillRect/>
        </a:stretch>
      </xdr:blipFill>
      <xdr:spPr>
        <a:xfrm>
          <a:off x="4552951" y="1000126"/>
          <a:ext cx="201167" cy="209549"/>
        </a:xfrm>
        <a:prstGeom prst="rect">
          <a:avLst/>
        </a:prstGeom>
      </xdr:spPr>
    </xdr:pic>
    <xdr:clientData/>
  </xdr:twoCellAnchor>
  <xdr:twoCellAnchor>
    <xdr:from>
      <xdr:col>9</xdr:col>
      <xdr:colOff>171450</xdr:colOff>
      <xdr:row>5</xdr:row>
      <xdr:rowOff>0</xdr:rowOff>
    </xdr:from>
    <xdr:to>
      <xdr:col>10</xdr:col>
      <xdr:colOff>495300</xdr:colOff>
      <xdr:row>5</xdr:row>
      <xdr:rowOff>152400</xdr:rowOff>
    </xdr:to>
    <xdr:sp macro="" textlink="">
      <xdr:nvSpPr>
        <xdr:cNvPr id="25" name="TextBox 24">
          <a:extLst>
            <a:ext uri="{FF2B5EF4-FFF2-40B4-BE49-F238E27FC236}">
              <a16:creationId xmlns:a16="http://schemas.microsoft.com/office/drawing/2014/main" id="{F7C53853-9951-1579-7CB0-5098CAD30B77}"/>
            </a:ext>
          </a:extLst>
        </xdr:cNvPr>
        <xdr:cNvSpPr txBox="1"/>
      </xdr:nvSpPr>
      <xdr:spPr>
        <a:xfrm>
          <a:off x="6343650" y="904875"/>
          <a:ext cx="100965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tx2">
                  <a:lumMod val="75000"/>
                  <a:lumOff val="25000"/>
                </a:schemeClr>
              </a:solidFill>
              <a:latin typeface="+mn-lt"/>
              <a:ea typeface="+mn-ea"/>
              <a:cs typeface="+mn-cs"/>
            </a:rPr>
            <a:t>Completed Rate</a:t>
          </a:r>
        </a:p>
      </xdr:txBody>
    </xdr:sp>
    <xdr:clientData/>
  </xdr:twoCellAnchor>
  <xdr:twoCellAnchor editAs="oneCell">
    <xdr:from>
      <xdr:col>9</xdr:col>
      <xdr:colOff>85726</xdr:colOff>
      <xdr:row>5</xdr:row>
      <xdr:rowOff>114301</xdr:rowOff>
    </xdr:from>
    <xdr:to>
      <xdr:col>9</xdr:col>
      <xdr:colOff>281757</xdr:colOff>
      <xdr:row>6</xdr:row>
      <xdr:rowOff>133351</xdr:rowOff>
    </xdr:to>
    <xdr:pic>
      <xdr:nvPicPr>
        <xdr:cNvPr id="27" name="Picture 26">
          <a:extLst>
            <a:ext uri="{FF2B5EF4-FFF2-40B4-BE49-F238E27FC236}">
              <a16:creationId xmlns:a16="http://schemas.microsoft.com/office/drawing/2014/main" id="{E61D8152-DF09-E456-D162-B29E650893F7}"/>
            </a:ext>
          </a:extLst>
        </xdr:cNvPr>
        <xdr:cNvPicPr>
          <a:picLocks noChangeAspect="1"/>
        </xdr:cNvPicPr>
      </xdr:nvPicPr>
      <xdr:blipFill>
        <a:blip xmlns:r="http://schemas.openxmlformats.org/officeDocument/2006/relationships" r:embed="rId7"/>
        <a:stretch>
          <a:fillRect/>
        </a:stretch>
      </xdr:blipFill>
      <xdr:spPr>
        <a:xfrm>
          <a:off x="5572126" y="1066801"/>
          <a:ext cx="196031" cy="209550"/>
        </a:xfrm>
        <a:prstGeom prst="rect">
          <a:avLst/>
        </a:prstGeom>
      </xdr:spPr>
    </xdr:pic>
    <xdr:clientData/>
  </xdr:twoCellAnchor>
  <xdr:twoCellAnchor>
    <xdr:from>
      <xdr:col>2</xdr:col>
      <xdr:colOff>285749</xdr:colOff>
      <xdr:row>8</xdr:row>
      <xdr:rowOff>180975</xdr:rowOff>
    </xdr:from>
    <xdr:to>
      <xdr:col>7</xdr:col>
      <xdr:colOff>161924</xdr:colOff>
      <xdr:row>15</xdr:row>
      <xdr:rowOff>133350</xdr:rowOff>
    </xdr:to>
    <xdr:graphicFrame macro="">
      <xdr:nvGraphicFramePr>
        <xdr:cNvPr id="2" name="Chart 1">
          <a:extLst>
            <a:ext uri="{FF2B5EF4-FFF2-40B4-BE49-F238E27FC236}">
              <a16:creationId xmlns:a16="http://schemas.microsoft.com/office/drawing/2014/main" id="{1AF4D167-EA89-43EF-924F-1C9986951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257175</xdr:colOff>
      <xdr:row>8</xdr:row>
      <xdr:rowOff>171450</xdr:rowOff>
    </xdr:from>
    <xdr:to>
      <xdr:col>10</xdr:col>
      <xdr:colOff>323851</xdr:colOff>
      <xdr:row>15</xdr:row>
      <xdr:rowOff>171450</xdr:rowOff>
    </xdr:to>
    <xdr:graphicFrame macro="">
      <xdr:nvGraphicFramePr>
        <xdr:cNvPr id="4" name="Chart 3">
          <a:extLst>
            <a:ext uri="{FF2B5EF4-FFF2-40B4-BE49-F238E27FC236}">
              <a16:creationId xmlns:a16="http://schemas.microsoft.com/office/drawing/2014/main" id="{37C44E4C-F9E8-4D76-99F8-3BFB795EC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419100</xdr:colOff>
      <xdr:row>17</xdr:row>
      <xdr:rowOff>57150</xdr:rowOff>
    </xdr:from>
    <xdr:to>
      <xdr:col>5</xdr:col>
      <xdr:colOff>371476</xdr:colOff>
      <xdr:row>23</xdr:row>
      <xdr:rowOff>142875</xdr:rowOff>
    </xdr:to>
    <xdr:graphicFrame macro="">
      <xdr:nvGraphicFramePr>
        <xdr:cNvPr id="10" name="Chart 9">
          <a:extLst>
            <a:ext uri="{FF2B5EF4-FFF2-40B4-BE49-F238E27FC236}">
              <a16:creationId xmlns:a16="http://schemas.microsoft.com/office/drawing/2014/main" id="{AFF9299C-BD06-485C-9E9D-4F0EF94BE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276225</xdr:colOff>
      <xdr:row>16</xdr:row>
      <xdr:rowOff>85725</xdr:rowOff>
    </xdr:from>
    <xdr:to>
      <xdr:col>8</xdr:col>
      <xdr:colOff>0</xdr:colOff>
      <xdr:row>24</xdr:row>
      <xdr:rowOff>28575</xdr:rowOff>
    </xdr:to>
    <xdr:graphicFrame macro="">
      <xdr:nvGraphicFramePr>
        <xdr:cNvPr id="22" name="Chart 21">
          <a:extLst>
            <a:ext uri="{FF2B5EF4-FFF2-40B4-BE49-F238E27FC236}">
              <a16:creationId xmlns:a16="http://schemas.microsoft.com/office/drawing/2014/main" id="{A5711958-1C45-4BB3-9A9D-473907193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13</xdr:col>
      <xdr:colOff>594012</xdr:colOff>
      <xdr:row>6</xdr:row>
      <xdr:rowOff>152400</xdr:rowOff>
    </xdr:from>
    <xdr:to>
      <xdr:col>28</xdr:col>
      <xdr:colOff>326545</xdr:colOff>
      <xdr:row>33</xdr:row>
      <xdr:rowOff>0</xdr:rowOff>
    </xdr:to>
    <xdr:pic>
      <xdr:nvPicPr>
        <xdr:cNvPr id="21" name="Picture 20">
          <a:extLst>
            <a:ext uri="{FF2B5EF4-FFF2-40B4-BE49-F238E27FC236}">
              <a16:creationId xmlns:a16="http://schemas.microsoft.com/office/drawing/2014/main" id="{6EA90425-28E8-C655-9072-3B9DBD50512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8473785" y="1295400"/>
          <a:ext cx="8824578" cy="4991100"/>
        </a:xfrm>
        <a:prstGeom prst="rect">
          <a:avLst/>
        </a:prstGeom>
        <a:noFill/>
      </xdr:spPr>
    </xdr:pic>
    <xdr:clientData/>
  </xdr:twoCellAnchor>
  <xdr:oneCellAnchor>
    <xdr:from>
      <xdr:col>14</xdr:col>
      <xdr:colOff>238125</xdr:colOff>
      <xdr:row>13</xdr:row>
      <xdr:rowOff>95250</xdr:rowOff>
    </xdr:from>
    <xdr:ext cx="904875" cy="311496"/>
    <xdr:sp macro="" textlink="KPIS!C5">
      <xdr:nvSpPr>
        <xdr:cNvPr id="23" name="TextBox 22">
          <a:extLst>
            <a:ext uri="{FF2B5EF4-FFF2-40B4-BE49-F238E27FC236}">
              <a16:creationId xmlns:a16="http://schemas.microsoft.com/office/drawing/2014/main" id="{6E2F62BF-43DE-A23A-DBE0-A3739B18CF75}"/>
            </a:ext>
          </a:extLst>
        </xdr:cNvPr>
        <xdr:cNvSpPr txBox="1"/>
      </xdr:nvSpPr>
      <xdr:spPr>
        <a:xfrm>
          <a:off x="8772525" y="2571750"/>
          <a:ext cx="9048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3A31479-6E8E-4307-B577-9B3022410E90}" type="TxLink">
            <a:rPr lang="en-US" sz="1400" b="1" i="0" u="none" strike="noStrike">
              <a:solidFill>
                <a:schemeClr val="bg1"/>
              </a:solidFill>
              <a:latin typeface="Aptos Narrow"/>
            </a:rPr>
            <a:pPr/>
            <a:t> $585,299 </a:t>
          </a:fld>
          <a:endParaRPr lang="en-US" sz="1400">
            <a:solidFill>
              <a:schemeClr val="bg1"/>
            </a:solidFill>
          </a:endParaRPr>
        </a:p>
      </xdr:txBody>
    </xdr:sp>
    <xdr:clientData/>
  </xdr:oneCellAnchor>
  <xdr:oneCellAnchor>
    <xdr:from>
      <xdr:col>16</xdr:col>
      <xdr:colOff>381000</xdr:colOff>
      <xdr:row>13</xdr:row>
      <xdr:rowOff>76200</xdr:rowOff>
    </xdr:from>
    <xdr:ext cx="904875" cy="311496"/>
    <xdr:sp macro="" textlink="KPIS!E5">
      <xdr:nvSpPr>
        <xdr:cNvPr id="26" name="TextBox 25">
          <a:extLst>
            <a:ext uri="{FF2B5EF4-FFF2-40B4-BE49-F238E27FC236}">
              <a16:creationId xmlns:a16="http://schemas.microsoft.com/office/drawing/2014/main" id="{197F7DDD-2B05-D7B3-7068-A678FB1285D4}"/>
            </a:ext>
          </a:extLst>
        </xdr:cNvPr>
        <xdr:cNvSpPr txBox="1"/>
      </xdr:nvSpPr>
      <xdr:spPr>
        <a:xfrm>
          <a:off x="10134600" y="2552700"/>
          <a:ext cx="9048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11EDFC1-E7F2-4A70-8176-376616E7B2DE}" type="TxLink">
            <a:rPr lang="en-US" sz="1400" b="1" i="0" u="none" strike="noStrike">
              <a:solidFill>
                <a:schemeClr val="tx2">
                  <a:lumMod val="90000"/>
                  <a:lumOff val="10000"/>
                </a:schemeClr>
              </a:solidFill>
              <a:latin typeface="Aptos Narrow"/>
            </a:rPr>
            <a:pPr/>
            <a:t> 3,000 </a:t>
          </a:fld>
          <a:endParaRPr lang="en-US" sz="1800">
            <a:solidFill>
              <a:schemeClr val="tx2">
                <a:lumMod val="90000"/>
                <a:lumOff val="10000"/>
              </a:schemeClr>
            </a:solidFill>
          </a:endParaRPr>
        </a:p>
      </xdr:txBody>
    </xdr:sp>
    <xdr:clientData/>
  </xdr:oneCellAnchor>
  <xdr:oneCellAnchor>
    <xdr:from>
      <xdr:col>18</xdr:col>
      <xdr:colOff>457201</xdr:colOff>
      <xdr:row>13</xdr:row>
      <xdr:rowOff>114300</xdr:rowOff>
    </xdr:from>
    <xdr:ext cx="581024" cy="311496"/>
    <xdr:sp macro="" textlink="KPIS!D5">
      <xdr:nvSpPr>
        <xdr:cNvPr id="28" name="TextBox 27">
          <a:extLst>
            <a:ext uri="{FF2B5EF4-FFF2-40B4-BE49-F238E27FC236}">
              <a16:creationId xmlns:a16="http://schemas.microsoft.com/office/drawing/2014/main" id="{A7BFD016-8582-D378-0D25-E953CB30402E}"/>
            </a:ext>
          </a:extLst>
        </xdr:cNvPr>
        <xdr:cNvSpPr txBox="1"/>
      </xdr:nvSpPr>
      <xdr:spPr>
        <a:xfrm>
          <a:off x="11430001" y="2590800"/>
          <a:ext cx="58102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71F43F3-D8DF-40A8-BE94-14C143631306}" type="TxLink">
            <a:rPr lang="en-US" sz="1400" b="1" i="0" u="none" strike="noStrike">
              <a:solidFill>
                <a:schemeClr val="tx2">
                  <a:lumMod val="90000"/>
                  <a:lumOff val="10000"/>
                </a:schemeClr>
              </a:solidFill>
              <a:latin typeface="Aptos Narrow"/>
            </a:rPr>
            <a:pPr/>
            <a:t> $61 </a:t>
          </a:fld>
          <a:endParaRPr lang="en-US" sz="1800">
            <a:solidFill>
              <a:schemeClr val="tx2">
                <a:lumMod val="90000"/>
                <a:lumOff val="10000"/>
              </a:schemeClr>
            </a:solidFill>
          </a:endParaRPr>
        </a:p>
      </xdr:txBody>
    </xdr:sp>
    <xdr:clientData/>
  </xdr:oneCellAnchor>
  <xdr:oneCellAnchor>
    <xdr:from>
      <xdr:col>20</xdr:col>
      <xdr:colOff>400050</xdr:colOff>
      <xdr:row>13</xdr:row>
      <xdr:rowOff>133350</xdr:rowOff>
    </xdr:from>
    <xdr:ext cx="904875" cy="311496"/>
    <xdr:sp macro="" textlink="KPIS!B5">
      <xdr:nvSpPr>
        <xdr:cNvPr id="29" name="TextBox 28">
          <a:extLst>
            <a:ext uri="{FF2B5EF4-FFF2-40B4-BE49-F238E27FC236}">
              <a16:creationId xmlns:a16="http://schemas.microsoft.com/office/drawing/2014/main" id="{E43B14A2-11E3-68DB-807F-5B779FBBCA3B}"/>
            </a:ext>
          </a:extLst>
        </xdr:cNvPr>
        <xdr:cNvSpPr txBox="1"/>
      </xdr:nvSpPr>
      <xdr:spPr>
        <a:xfrm>
          <a:off x="12592050" y="2609850"/>
          <a:ext cx="9048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7DCFA88-5816-4000-A484-ECE4B6D50995}" type="TxLink">
            <a:rPr lang="en-US" sz="1400" b="1" i="0" u="none" strike="noStrike">
              <a:solidFill>
                <a:schemeClr val="tx2">
                  <a:lumMod val="90000"/>
                  <a:lumOff val="10000"/>
                </a:schemeClr>
              </a:solidFill>
              <a:latin typeface="Aptos Narrow"/>
            </a:rPr>
            <a:pPr/>
            <a:t> 9,563 </a:t>
          </a:fld>
          <a:endParaRPr lang="en-US" sz="1800">
            <a:solidFill>
              <a:schemeClr val="tx2">
                <a:lumMod val="90000"/>
                <a:lumOff val="10000"/>
              </a:schemeClr>
            </a:solidFill>
          </a:endParaRPr>
        </a:p>
      </xdr:txBody>
    </xdr:sp>
    <xdr:clientData/>
  </xdr:oneCellAnchor>
  <xdr:oneCellAnchor>
    <xdr:from>
      <xdr:col>22</xdr:col>
      <xdr:colOff>485775</xdr:colOff>
      <xdr:row>13</xdr:row>
      <xdr:rowOff>114300</xdr:rowOff>
    </xdr:from>
    <xdr:ext cx="657225" cy="311496"/>
    <xdr:sp macro="" textlink="KPIS!J5">
      <xdr:nvSpPr>
        <xdr:cNvPr id="30" name="TextBox 29">
          <a:extLst>
            <a:ext uri="{FF2B5EF4-FFF2-40B4-BE49-F238E27FC236}">
              <a16:creationId xmlns:a16="http://schemas.microsoft.com/office/drawing/2014/main" id="{742E95A5-5095-A2D2-E23B-B127FDE49DF0}"/>
            </a:ext>
          </a:extLst>
        </xdr:cNvPr>
        <xdr:cNvSpPr txBox="1"/>
      </xdr:nvSpPr>
      <xdr:spPr>
        <a:xfrm>
          <a:off x="13896975" y="2590800"/>
          <a:ext cx="6572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DC13020-4AB8-49F9-A2DE-B42784BEDAF3}" type="TxLink">
            <a:rPr lang="en-US" sz="1400" b="1" i="0" u="none" strike="noStrike">
              <a:solidFill>
                <a:schemeClr val="tx2">
                  <a:lumMod val="90000"/>
                  <a:lumOff val="10000"/>
                </a:schemeClr>
              </a:solidFill>
              <a:latin typeface="Aptos Narrow"/>
              <a:ea typeface="+mn-ea"/>
              <a:cs typeface="+mn-cs"/>
            </a:rPr>
            <a:pPr marL="0" indent="0"/>
            <a:t>29%</a:t>
          </a:fld>
          <a:endParaRPr lang="en-US" sz="1400" b="1" i="0" u="none" strike="noStrike">
            <a:solidFill>
              <a:schemeClr val="tx2">
                <a:lumMod val="90000"/>
                <a:lumOff val="10000"/>
              </a:schemeClr>
            </a:solidFill>
            <a:latin typeface="Aptos Narrow"/>
            <a:ea typeface="+mn-ea"/>
            <a:cs typeface="+mn-cs"/>
          </a:endParaRPr>
        </a:p>
      </xdr:txBody>
    </xdr:sp>
    <xdr:clientData/>
  </xdr:oneCellAnchor>
  <xdr:oneCellAnchor>
    <xdr:from>
      <xdr:col>24</xdr:col>
      <xdr:colOff>504825</xdr:colOff>
      <xdr:row>13</xdr:row>
      <xdr:rowOff>161925</xdr:rowOff>
    </xdr:from>
    <xdr:ext cx="619125" cy="311496"/>
    <xdr:sp macro="" textlink="KPIS!O5">
      <xdr:nvSpPr>
        <xdr:cNvPr id="31" name="TextBox 30">
          <a:extLst>
            <a:ext uri="{FF2B5EF4-FFF2-40B4-BE49-F238E27FC236}">
              <a16:creationId xmlns:a16="http://schemas.microsoft.com/office/drawing/2014/main" id="{7577F177-8478-0B79-BA56-7E992268817D}"/>
            </a:ext>
          </a:extLst>
        </xdr:cNvPr>
        <xdr:cNvSpPr txBox="1"/>
      </xdr:nvSpPr>
      <xdr:spPr>
        <a:xfrm>
          <a:off x="15135225" y="2638425"/>
          <a:ext cx="6191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1F04E22-19E2-427D-A615-947398E1C4BE}" type="TxLink">
            <a:rPr lang="en-US" sz="1400" b="1" i="0" u="none" strike="noStrike">
              <a:solidFill>
                <a:schemeClr val="bg1"/>
              </a:solidFill>
              <a:latin typeface="Aptos Narrow"/>
              <a:ea typeface="+mn-ea"/>
              <a:cs typeface="+mn-cs"/>
            </a:rPr>
            <a:pPr marL="0" indent="0"/>
            <a:t>71%</a:t>
          </a:fld>
          <a:endParaRPr lang="en-US" sz="1400" b="1" i="0" u="none" strike="noStrike">
            <a:solidFill>
              <a:schemeClr val="bg1"/>
            </a:solidFill>
            <a:latin typeface="Aptos Narrow"/>
            <a:ea typeface="+mn-ea"/>
            <a:cs typeface="+mn-cs"/>
          </a:endParaRPr>
        </a:p>
      </xdr:txBody>
    </xdr:sp>
    <xdr:clientData/>
  </xdr:oneCellAnchor>
  <xdr:oneCellAnchor>
    <xdr:from>
      <xdr:col>14</xdr:col>
      <xdr:colOff>152400</xdr:colOff>
      <xdr:row>12</xdr:row>
      <xdr:rowOff>95250</xdr:rowOff>
    </xdr:from>
    <xdr:ext cx="1143455" cy="311496"/>
    <xdr:sp macro="" textlink="">
      <xdr:nvSpPr>
        <xdr:cNvPr id="32" name="TextBox 31">
          <a:extLst>
            <a:ext uri="{FF2B5EF4-FFF2-40B4-BE49-F238E27FC236}">
              <a16:creationId xmlns:a16="http://schemas.microsoft.com/office/drawing/2014/main" id="{ADEF28A6-FDDB-0B62-4A02-CB4D47BCEF2C}"/>
            </a:ext>
          </a:extLst>
        </xdr:cNvPr>
        <xdr:cNvSpPr txBox="1"/>
      </xdr:nvSpPr>
      <xdr:spPr>
        <a:xfrm>
          <a:off x="8686800" y="2381250"/>
          <a:ext cx="114345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bg1"/>
              </a:solidFill>
            </a:rPr>
            <a:t>Total </a:t>
          </a:r>
          <a:r>
            <a:rPr lang="en-US" sz="1400" b="1">
              <a:solidFill>
                <a:schemeClr val="bg1"/>
              </a:solidFill>
            </a:rPr>
            <a:t>Revenue</a:t>
          </a:r>
          <a:endParaRPr lang="en-US" sz="1100" b="1">
            <a:solidFill>
              <a:schemeClr val="bg1"/>
            </a:solidFill>
          </a:endParaRPr>
        </a:p>
      </xdr:txBody>
    </xdr:sp>
    <xdr:clientData/>
  </xdr:oneCellAnchor>
  <xdr:twoCellAnchor editAs="oneCell">
    <xdr:from>
      <xdr:col>14</xdr:col>
      <xdr:colOff>533399</xdr:colOff>
      <xdr:row>11</xdr:row>
      <xdr:rowOff>57150</xdr:rowOff>
    </xdr:from>
    <xdr:to>
      <xdr:col>15</xdr:col>
      <xdr:colOff>228600</xdr:colOff>
      <xdr:row>12</xdr:row>
      <xdr:rowOff>171451</xdr:rowOff>
    </xdr:to>
    <xdr:pic>
      <xdr:nvPicPr>
        <xdr:cNvPr id="33" name="Picture 32">
          <a:extLst>
            <a:ext uri="{FF2B5EF4-FFF2-40B4-BE49-F238E27FC236}">
              <a16:creationId xmlns:a16="http://schemas.microsoft.com/office/drawing/2014/main" id="{85F65F1D-1A0D-79D6-097A-44F828B1EE15}"/>
            </a:ext>
          </a:extLst>
        </xdr:cNvPr>
        <xdr:cNvPicPr>
          <a:picLocks noChangeAspect="1"/>
        </xdr:cNvPicPr>
      </xdr:nvPicPr>
      <xdr:blipFill>
        <a:blip xmlns:r="http://schemas.openxmlformats.org/officeDocument/2006/relationships" r:embed="rId13"/>
        <a:stretch>
          <a:fillRect/>
        </a:stretch>
      </xdr:blipFill>
      <xdr:spPr>
        <a:xfrm>
          <a:off x="9067799" y="2152650"/>
          <a:ext cx="304801" cy="304801"/>
        </a:xfrm>
        <a:prstGeom prst="rect">
          <a:avLst/>
        </a:prstGeom>
      </xdr:spPr>
    </xdr:pic>
    <xdr:clientData/>
  </xdr:twoCellAnchor>
  <xdr:oneCellAnchor>
    <xdr:from>
      <xdr:col>16</xdr:col>
      <xdr:colOff>295275</xdr:colOff>
      <xdr:row>12</xdr:row>
      <xdr:rowOff>95250</xdr:rowOff>
    </xdr:from>
    <xdr:ext cx="913135" cy="311496"/>
    <xdr:sp macro="" textlink="">
      <xdr:nvSpPr>
        <xdr:cNvPr id="34" name="TextBox 33">
          <a:extLst>
            <a:ext uri="{FF2B5EF4-FFF2-40B4-BE49-F238E27FC236}">
              <a16:creationId xmlns:a16="http://schemas.microsoft.com/office/drawing/2014/main" id="{CBC47791-5F6A-9397-935F-D1637FC8ACA2}"/>
            </a:ext>
          </a:extLst>
        </xdr:cNvPr>
        <xdr:cNvSpPr txBox="1"/>
      </xdr:nvSpPr>
      <xdr:spPr>
        <a:xfrm>
          <a:off x="10048875" y="2381250"/>
          <a:ext cx="91313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tx2">
                  <a:lumMod val="90000"/>
                  <a:lumOff val="10000"/>
                </a:schemeClr>
              </a:solidFill>
            </a:rPr>
            <a:t>Total</a:t>
          </a:r>
          <a:r>
            <a:rPr lang="en-US" sz="1100" b="1">
              <a:solidFill>
                <a:schemeClr val="tx2">
                  <a:lumMod val="90000"/>
                  <a:lumOff val="10000"/>
                </a:schemeClr>
              </a:solidFill>
            </a:rPr>
            <a:t> Order</a:t>
          </a:r>
        </a:p>
      </xdr:txBody>
    </xdr:sp>
    <xdr:clientData/>
  </xdr:oneCellAnchor>
  <xdr:twoCellAnchor editAs="oneCell">
    <xdr:from>
      <xdr:col>16</xdr:col>
      <xdr:colOff>571499</xdr:colOff>
      <xdr:row>11</xdr:row>
      <xdr:rowOff>19050</xdr:rowOff>
    </xdr:from>
    <xdr:to>
      <xdr:col>17</xdr:col>
      <xdr:colOff>333374</xdr:colOff>
      <xdr:row>13</xdr:row>
      <xdr:rowOff>9525</xdr:rowOff>
    </xdr:to>
    <xdr:pic>
      <xdr:nvPicPr>
        <xdr:cNvPr id="35" name="Picture 34">
          <a:extLst>
            <a:ext uri="{FF2B5EF4-FFF2-40B4-BE49-F238E27FC236}">
              <a16:creationId xmlns:a16="http://schemas.microsoft.com/office/drawing/2014/main" id="{F28C4916-DD88-3264-7B03-4A8018BC3E70}"/>
            </a:ext>
          </a:extLst>
        </xdr:cNvPr>
        <xdr:cNvPicPr>
          <a:picLocks noChangeAspect="1"/>
        </xdr:cNvPicPr>
      </xdr:nvPicPr>
      <xdr:blipFill>
        <a:blip xmlns:r="http://schemas.openxmlformats.org/officeDocument/2006/relationships" r:embed="rId14"/>
        <a:stretch>
          <a:fillRect/>
        </a:stretch>
      </xdr:blipFill>
      <xdr:spPr>
        <a:xfrm>
          <a:off x="10325099" y="2114550"/>
          <a:ext cx="371475" cy="371475"/>
        </a:xfrm>
        <a:prstGeom prst="rect">
          <a:avLst/>
        </a:prstGeom>
      </xdr:spPr>
    </xdr:pic>
    <xdr:clientData/>
  </xdr:twoCellAnchor>
  <xdr:oneCellAnchor>
    <xdr:from>
      <xdr:col>18</xdr:col>
      <xdr:colOff>95250</xdr:colOff>
      <xdr:row>12</xdr:row>
      <xdr:rowOff>133350</xdr:rowOff>
    </xdr:from>
    <xdr:ext cx="1695450" cy="248851"/>
    <xdr:sp macro="" textlink="">
      <xdr:nvSpPr>
        <xdr:cNvPr id="36" name="TextBox 35">
          <a:extLst>
            <a:ext uri="{FF2B5EF4-FFF2-40B4-BE49-F238E27FC236}">
              <a16:creationId xmlns:a16="http://schemas.microsoft.com/office/drawing/2014/main" id="{F3795CAF-8459-34B4-5BAC-0684A8DE8638}"/>
            </a:ext>
          </a:extLst>
        </xdr:cNvPr>
        <xdr:cNvSpPr txBox="1"/>
      </xdr:nvSpPr>
      <xdr:spPr>
        <a:xfrm>
          <a:off x="11068050" y="2419350"/>
          <a:ext cx="169545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solidFill>
                <a:schemeClr val="tx2">
                  <a:lumMod val="90000"/>
                  <a:lumOff val="10000"/>
                </a:schemeClr>
              </a:solidFill>
            </a:rPr>
            <a:t>Average</a:t>
          </a:r>
          <a:r>
            <a:rPr lang="en-US" sz="1000" b="1" baseline="0">
              <a:solidFill>
                <a:schemeClr val="tx2">
                  <a:lumMod val="90000"/>
                  <a:lumOff val="10000"/>
                </a:schemeClr>
              </a:solidFill>
            </a:rPr>
            <a:t> Order Value</a:t>
          </a:r>
          <a:endParaRPr lang="en-US" sz="800" b="1">
            <a:solidFill>
              <a:schemeClr val="tx2">
                <a:lumMod val="90000"/>
                <a:lumOff val="10000"/>
              </a:schemeClr>
            </a:solidFill>
          </a:endParaRPr>
        </a:p>
      </xdr:txBody>
    </xdr:sp>
    <xdr:clientData/>
  </xdr:oneCellAnchor>
  <xdr:twoCellAnchor editAs="oneCell">
    <xdr:from>
      <xdr:col>18</xdr:col>
      <xdr:colOff>542924</xdr:colOff>
      <xdr:row>11</xdr:row>
      <xdr:rowOff>57150</xdr:rowOff>
    </xdr:from>
    <xdr:to>
      <xdr:col>19</xdr:col>
      <xdr:colOff>257175</xdr:colOff>
      <xdr:row>13</xdr:row>
      <xdr:rowOff>1</xdr:rowOff>
    </xdr:to>
    <xdr:pic>
      <xdr:nvPicPr>
        <xdr:cNvPr id="37" name="Picture 36">
          <a:extLst>
            <a:ext uri="{FF2B5EF4-FFF2-40B4-BE49-F238E27FC236}">
              <a16:creationId xmlns:a16="http://schemas.microsoft.com/office/drawing/2014/main" id="{B1367C0F-7BD6-6CE6-9040-7D15D1A69EB1}"/>
            </a:ext>
          </a:extLst>
        </xdr:cNvPr>
        <xdr:cNvPicPr>
          <a:picLocks noChangeAspect="1"/>
        </xdr:cNvPicPr>
      </xdr:nvPicPr>
      <xdr:blipFill>
        <a:blip xmlns:r="http://schemas.openxmlformats.org/officeDocument/2006/relationships" r:embed="rId6"/>
        <a:stretch>
          <a:fillRect/>
        </a:stretch>
      </xdr:blipFill>
      <xdr:spPr>
        <a:xfrm>
          <a:off x="11515724" y="2152650"/>
          <a:ext cx="323851" cy="323851"/>
        </a:xfrm>
        <a:prstGeom prst="rect">
          <a:avLst/>
        </a:prstGeom>
      </xdr:spPr>
    </xdr:pic>
    <xdr:clientData/>
  </xdr:twoCellAnchor>
  <xdr:twoCellAnchor editAs="oneCell">
    <xdr:from>
      <xdr:col>20</xdr:col>
      <xdr:colOff>552450</xdr:colOff>
      <xdr:row>11</xdr:row>
      <xdr:rowOff>76201</xdr:rowOff>
    </xdr:from>
    <xdr:to>
      <xdr:col>21</xdr:col>
      <xdr:colOff>276226</xdr:colOff>
      <xdr:row>13</xdr:row>
      <xdr:rowOff>28577</xdr:rowOff>
    </xdr:to>
    <xdr:pic>
      <xdr:nvPicPr>
        <xdr:cNvPr id="38" name="Picture 37">
          <a:extLst>
            <a:ext uri="{FF2B5EF4-FFF2-40B4-BE49-F238E27FC236}">
              <a16:creationId xmlns:a16="http://schemas.microsoft.com/office/drawing/2014/main" id="{F95F7B4D-1A37-54D8-97E3-1E97A1F194FF}"/>
            </a:ext>
          </a:extLst>
        </xdr:cNvPr>
        <xdr:cNvPicPr>
          <a:picLocks noChangeAspect="1"/>
        </xdr:cNvPicPr>
      </xdr:nvPicPr>
      <xdr:blipFill>
        <a:blip xmlns:r="http://schemas.openxmlformats.org/officeDocument/2006/relationships" r:embed="rId5"/>
        <a:stretch>
          <a:fillRect/>
        </a:stretch>
      </xdr:blipFill>
      <xdr:spPr>
        <a:xfrm>
          <a:off x="12744450" y="2171701"/>
          <a:ext cx="333376" cy="333376"/>
        </a:xfrm>
        <a:prstGeom prst="rect">
          <a:avLst/>
        </a:prstGeom>
      </xdr:spPr>
    </xdr:pic>
    <xdr:clientData/>
  </xdr:twoCellAnchor>
  <xdr:oneCellAnchor>
    <xdr:from>
      <xdr:col>20</xdr:col>
      <xdr:colOff>276225</xdr:colOff>
      <xdr:row>12</xdr:row>
      <xdr:rowOff>133350</xdr:rowOff>
    </xdr:from>
    <xdr:ext cx="1114425" cy="311496"/>
    <xdr:sp macro="" textlink="">
      <xdr:nvSpPr>
        <xdr:cNvPr id="39" name="TextBox 38">
          <a:extLst>
            <a:ext uri="{FF2B5EF4-FFF2-40B4-BE49-F238E27FC236}">
              <a16:creationId xmlns:a16="http://schemas.microsoft.com/office/drawing/2014/main" id="{76CBBEE9-0208-F5AB-7504-1D712DFD2F01}"/>
            </a:ext>
          </a:extLst>
        </xdr:cNvPr>
        <xdr:cNvSpPr txBox="1"/>
      </xdr:nvSpPr>
      <xdr:spPr>
        <a:xfrm>
          <a:off x="12468225" y="2419350"/>
          <a:ext cx="111442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tx2">
                  <a:lumMod val="90000"/>
                  <a:lumOff val="10000"/>
                </a:schemeClr>
              </a:solidFill>
            </a:rPr>
            <a:t>Units Sold</a:t>
          </a:r>
          <a:endParaRPr lang="en-US" sz="800" b="1">
            <a:solidFill>
              <a:schemeClr val="tx2">
                <a:lumMod val="90000"/>
                <a:lumOff val="10000"/>
              </a:schemeClr>
            </a:solidFill>
          </a:endParaRPr>
        </a:p>
      </xdr:txBody>
    </xdr:sp>
    <xdr:clientData/>
  </xdr:oneCellAnchor>
  <xdr:oneCellAnchor>
    <xdr:from>
      <xdr:col>22</xdr:col>
      <xdr:colOff>152401</xdr:colOff>
      <xdr:row>12</xdr:row>
      <xdr:rowOff>152400</xdr:rowOff>
    </xdr:from>
    <xdr:ext cx="1143000" cy="248851"/>
    <xdr:sp macro="" textlink="">
      <xdr:nvSpPr>
        <xdr:cNvPr id="40" name="TextBox 39">
          <a:extLst>
            <a:ext uri="{FF2B5EF4-FFF2-40B4-BE49-F238E27FC236}">
              <a16:creationId xmlns:a16="http://schemas.microsoft.com/office/drawing/2014/main" id="{3F0AE3DA-6637-DB5E-FFC9-CCEEFD082B50}"/>
            </a:ext>
          </a:extLst>
        </xdr:cNvPr>
        <xdr:cNvSpPr txBox="1"/>
      </xdr:nvSpPr>
      <xdr:spPr>
        <a:xfrm>
          <a:off x="13563601" y="2438400"/>
          <a:ext cx="114300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b="1">
              <a:solidFill>
                <a:schemeClr val="tx2">
                  <a:lumMod val="90000"/>
                  <a:lumOff val="10000"/>
                </a:schemeClr>
              </a:solidFill>
            </a:rPr>
            <a:t>Failed Order Rate</a:t>
          </a:r>
          <a:endParaRPr lang="en-US" sz="800" b="1">
            <a:solidFill>
              <a:schemeClr val="tx2">
                <a:lumMod val="90000"/>
                <a:lumOff val="10000"/>
              </a:schemeClr>
            </a:solidFill>
          </a:endParaRPr>
        </a:p>
      </xdr:txBody>
    </xdr:sp>
    <xdr:clientData/>
  </xdr:oneCellAnchor>
  <xdr:twoCellAnchor editAs="oneCell">
    <xdr:from>
      <xdr:col>22</xdr:col>
      <xdr:colOff>533399</xdr:colOff>
      <xdr:row>11</xdr:row>
      <xdr:rowOff>66675</xdr:rowOff>
    </xdr:from>
    <xdr:to>
      <xdr:col>23</xdr:col>
      <xdr:colOff>285749</xdr:colOff>
      <xdr:row>13</xdr:row>
      <xdr:rowOff>47625</xdr:rowOff>
    </xdr:to>
    <xdr:pic>
      <xdr:nvPicPr>
        <xdr:cNvPr id="41" name="Picture 40">
          <a:extLst>
            <a:ext uri="{FF2B5EF4-FFF2-40B4-BE49-F238E27FC236}">
              <a16:creationId xmlns:a16="http://schemas.microsoft.com/office/drawing/2014/main" id="{B02FEFC2-B671-FEFB-E1A2-B93C495BB84B}"/>
            </a:ext>
          </a:extLst>
        </xdr:cNvPr>
        <xdr:cNvPicPr>
          <a:picLocks noChangeAspect="1"/>
        </xdr:cNvPicPr>
      </xdr:nvPicPr>
      <xdr:blipFill>
        <a:blip xmlns:r="http://schemas.openxmlformats.org/officeDocument/2006/relationships" r:embed="rId15"/>
        <a:stretch>
          <a:fillRect/>
        </a:stretch>
      </xdr:blipFill>
      <xdr:spPr>
        <a:xfrm>
          <a:off x="13944599" y="2162175"/>
          <a:ext cx="361950" cy="361950"/>
        </a:xfrm>
        <a:prstGeom prst="rect">
          <a:avLst/>
        </a:prstGeom>
      </xdr:spPr>
    </xdr:pic>
    <xdr:clientData/>
  </xdr:twoCellAnchor>
  <xdr:twoCellAnchor editAs="oneCell">
    <xdr:from>
      <xdr:col>24</xdr:col>
      <xdr:colOff>542924</xdr:colOff>
      <xdr:row>11</xdr:row>
      <xdr:rowOff>76200</xdr:rowOff>
    </xdr:from>
    <xdr:to>
      <xdr:col>25</xdr:col>
      <xdr:colOff>285749</xdr:colOff>
      <xdr:row>13</xdr:row>
      <xdr:rowOff>47625</xdr:rowOff>
    </xdr:to>
    <xdr:pic>
      <xdr:nvPicPr>
        <xdr:cNvPr id="42" name="Picture 41">
          <a:extLst>
            <a:ext uri="{FF2B5EF4-FFF2-40B4-BE49-F238E27FC236}">
              <a16:creationId xmlns:a16="http://schemas.microsoft.com/office/drawing/2014/main" id="{4765FB98-938D-E603-2D1C-8E5934EAE6DF}"/>
            </a:ext>
          </a:extLst>
        </xdr:cNvPr>
        <xdr:cNvPicPr>
          <a:picLocks noChangeAspect="1"/>
        </xdr:cNvPicPr>
      </xdr:nvPicPr>
      <xdr:blipFill>
        <a:blip xmlns:r="http://schemas.openxmlformats.org/officeDocument/2006/relationships" r:embed="rId7"/>
        <a:stretch>
          <a:fillRect/>
        </a:stretch>
      </xdr:blipFill>
      <xdr:spPr>
        <a:xfrm>
          <a:off x="15173324" y="2171700"/>
          <a:ext cx="352425" cy="352425"/>
        </a:xfrm>
        <a:prstGeom prst="rect">
          <a:avLst/>
        </a:prstGeom>
      </xdr:spPr>
    </xdr:pic>
    <xdr:clientData/>
  </xdr:twoCellAnchor>
  <xdr:oneCellAnchor>
    <xdr:from>
      <xdr:col>24</xdr:col>
      <xdr:colOff>161926</xdr:colOff>
      <xdr:row>13</xdr:row>
      <xdr:rowOff>19050</xdr:rowOff>
    </xdr:from>
    <xdr:ext cx="1165319" cy="264560"/>
    <xdr:sp macro="" textlink="">
      <xdr:nvSpPr>
        <xdr:cNvPr id="43" name="TextBox 42">
          <a:extLst>
            <a:ext uri="{FF2B5EF4-FFF2-40B4-BE49-F238E27FC236}">
              <a16:creationId xmlns:a16="http://schemas.microsoft.com/office/drawing/2014/main" id="{CA3CC105-28FB-A6FB-B1BA-EE4116ADDE3E}"/>
            </a:ext>
          </a:extLst>
        </xdr:cNvPr>
        <xdr:cNvSpPr txBox="1"/>
      </xdr:nvSpPr>
      <xdr:spPr>
        <a:xfrm>
          <a:off x="14792326" y="2495550"/>
          <a:ext cx="116531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100" b="1">
              <a:solidFill>
                <a:schemeClr val="bg1"/>
              </a:solidFill>
              <a:latin typeface="+mn-lt"/>
              <a:ea typeface="+mn-ea"/>
              <a:cs typeface="+mn-cs"/>
            </a:rPr>
            <a:t>Completion Rate</a:t>
          </a:r>
        </a:p>
      </xdr:txBody>
    </xdr:sp>
    <xdr:clientData/>
  </xdr:oneCellAnchor>
  <xdr:twoCellAnchor>
    <xdr:from>
      <xdr:col>14</xdr:col>
      <xdr:colOff>257175</xdr:colOff>
      <xdr:row>16</xdr:row>
      <xdr:rowOff>28574</xdr:rowOff>
    </xdr:from>
    <xdr:to>
      <xdr:col>20</xdr:col>
      <xdr:colOff>323850</xdr:colOff>
      <xdr:row>23</xdr:row>
      <xdr:rowOff>180975</xdr:rowOff>
    </xdr:to>
    <xdr:graphicFrame macro="">
      <xdr:nvGraphicFramePr>
        <xdr:cNvPr id="44" name="Chart 43">
          <a:extLst>
            <a:ext uri="{FF2B5EF4-FFF2-40B4-BE49-F238E27FC236}">
              <a16:creationId xmlns:a16="http://schemas.microsoft.com/office/drawing/2014/main" id="{F4E157B8-0A13-4B8A-998F-014007F78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523875</xdr:colOff>
      <xdr:row>15</xdr:row>
      <xdr:rowOff>180975</xdr:rowOff>
    </xdr:from>
    <xdr:to>
      <xdr:col>26</xdr:col>
      <xdr:colOff>76200</xdr:colOff>
      <xdr:row>22</xdr:row>
      <xdr:rowOff>66675</xdr:rowOff>
    </xdr:to>
    <xdr:graphicFrame macro="">
      <xdr:nvGraphicFramePr>
        <xdr:cNvPr id="45" name="Chart 44">
          <a:extLst>
            <a:ext uri="{FF2B5EF4-FFF2-40B4-BE49-F238E27FC236}">
              <a16:creationId xmlns:a16="http://schemas.microsoft.com/office/drawing/2014/main" id="{D0742F33-710C-47C2-88EE-ECE8936D1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200025</xdr:colOff>
      <xdr:row>24</xdr:row>
      <xdr:rowOff>180974</xdr:rowOff>
    </xdr:from>
    <xdr:to>
      <xdr:col>20</xdr:col>
      <xdr:colOff>314324</xdr:colOff>
      <xdr:row>32</xdr:row>
      <xdr:rowOff>66675</xdr:rowOff>
    </xdr:to>
    <xdr:graphicFrame macro="">
      <xdr:nvGraphicFramePr>
        <xdr:cNvPr id="14" name="Chart 13">
          <a:extLst>
            <a:ext uri="{FF2B5EF4-FFF2-40B4-BE49-F238E27FC236}">
              <a16:creationId xmlns:a16="http://schemas.microsoft.com/office/drawing/2014/main" id="{94FD2D64-0DAD-4A59-BA46-36193C3DB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20</xdr:col>
      <xdr:colOff>438148</xdr:colOff>
      <xdr:row>23</xdr:row>
      <xdr:rowOff>66675</xdr:rowOff>
    </xdr:from>
    <xdr:to>
      <xdr:col>24</xdr:col>
      <xdr:colOff>161925</xdr:colOff>
      <xdr:row>32</xdr:row>
      <xdr:rowOff>85726</xdr:rowOff>
    </xdr:to>
    <xdr:graphicFrame macro="">
      <xdr:nvGraphicFramePr>
        <xdr:cNvPr id="48" name="Chart 47">
          <a:extLst>
            <a:ext uri="{FF2B5EF4-FFF2-40B4-BE49-F238E27FC236}">
              <a16:creationId xmlns:a16="http://schemas.microsoft.com/office/drawing/2014/main" id="{CE42AF22-0CF4-4C67-AC79-811877810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26</xdr:col>
      <xdr:colOff>171450</xdr:colOff>
      <xdr:row>7</xdr:row>
      <xdr:rowOff>57150</xdr:rowOff>
    </xdr:from>
    <xdr:to>
      <xdr:col>28</xdr:col>
      <xdr:colOff>352425</xdr:colOff>
      <xdr:row>12</xdr:row>
      <xdr:rowOff>110490</xdr:rowOff>
    </xdr:to>
    <mc:AlternateContent xmlns:mc="http://schemas.openxmlformats.org/markup-compatibility/2006" xmlns:a14="http://schemas.microsoft.com/office/drawing/2010/main">
      <mc:Choice Requires="a14">
        <xdr:graphicFrame macro="">
          <xdr:nvGraphicFramePr>
            <xdr:cNvPr id="49" name="Category">
              <a:extLst>
                <a:ext uri="{FF2B5EF4-FFF2-40B4-BE49-F238E27FC236}">
                  <a16:creationId xmlns:a16="http://schemas.microsoft.com/office/drawing/2014/main" id="{F716F0A0-951F-BC83-2B91-17977ED53EF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021050" y="1390650"/>
              <a:ext cx="1400175"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171450</xdr:colOff>
      <xdr:row>12</xdr:row>
      <xdr:rowOff>161925</xdr:rowOff>
    </xdr:from>
    <xdr:to>
      <xdr:col>28</xdr:col>
      <xdr:colOff>371475</xdr:colOff>
      <xdr:row>18</xdr:row>
      <xdr:rowOff>57150</xdr:rowOff>
    </xdr:to>
    <mc:AlternateContent xmlns:mc="http://schemas.openxmlformats.org/markup-compatibility/2006" xmlns:a14="http://schemas.microsoft.com/office/drawing/2010/main">
      <mc:Choice Requires="a14">
        <xdr:graphicFrame macro="">
          <xdr:nvGraphicFramePr>
            <xdr:cNvPr id="51" name="Channel">
              <a:extLst>
                <a:ext uri="{FF2B5EF4-FFF2-40B4-BE49-F238E27FC236}">
                  <a16:creationId xmlns:a16="http://schemas.microsoft.com/office/drawing/2014/main" id="{DF94C7E9-CFEC-9897-E99E-F761BDECEF4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6021050" y="2447925"/>
              <a:ext cx="1419225"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171450</xdr:colOff>
      <xdr:row>18</xdr:row>
      <xdr:rowOff>104774</xdr:rowOff>
    </xdr:from>
    <xdr:to>
      <xdr:col>28</xdr:col>
      <xdr:colOff>381000</xdr:colOff>
      <xdr:row>22</xdr:row>
      <xdr:rowOff>171449</xdr:rowOff>
    </xdr:to>
    <mc:AlternateContent xmlns:mc="http://schemas.openxmlformats.org/markup-compatibility/2006" xmlns:a14="http://schemas.microsoft.com/office/drawing/2010/main">
      <mc:Choice Requires="a14">
        <xdr:graphicFrame macro="">
          <xdr:nvGraphicFramePr>
            <xdr:cNvPr id="52" name="Region">
              <a:extLst>
                <a:ext uri="{FF2B5EF4-FFF2-40B4-BE49-F238E27FC236}">
                  <a16:creationId xmlns:a16="http://schemas.microsoft.com/office/drawing/2014/main" id="{DFCAA8D3-F631-B866-C2AA-D307A01292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021050" y="3533775"/>
              <a:ext cx="142875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66675</xdr:colOff>
      <xdr:row>1</xdr:row>
      <xdr:rowOff>38100</xdr:rowOff>
    </xdr:from>
    <xdr:to>
      <xdr:col>14</xdr:col>
      <xdr:colOff>540807</xdr:colOff>
      <xdr:row>27</xdr:row>
      <xdr:rowOff>152399</xdr:rowOff>
    </xdr:to>
    <xdr:pic>
      <xdr:nvPicPr>
        <xdr:cNvPr id="4" name="Picture 3">
          <a:extLst>
            <a:ext uri="{FF2B5EF4-FFF2-40B4-BE49-F238E27FC236}">
              <a16:creationId xmlns:a16="http://schemas.microsoft.com/office/drawing/2014/main" id="{037FA690-E9BB-D0D7-AB25-B158340BAF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 y="228600"/>
          <a:ext cx="9008532" cy="5067299"/>
        </a:xfrm>
        <a:prstGeom prst="rect">
          <a:avLst/>
        </a:prstGeom>
      </xdr:spPr>
    </xdr:pic>
    <xdr:clientData/>
  </xdr:twoCellAnchor>
  <xdr:twoCellAnchor>
    <xdr:from>
      <xdr:col>0</xdr:col>
      <xdr:colOff>266701</xdr:colOff>
      <xdr:row>6</xdr:row>
      <xdr:rowOff>190499</xdr:rowOff>
    </xdr:from>
    <xdr:to>
      <xdr:col>2</xdr:col>
      <xdr:colOff>19050</xdr:colOff>
      <xdr:row>8</xdr:row>
      <xdr:rowOff>57150</xdr:rowOff>
    </xdr:to>
    <xdr:sp macro="" textlink="KPIS!M5">
      <xdr:nvSpPr>
        <xdr:cNvPr id="5" name="TextBox 4">
          <a:extLst>
            <a:ext uri="{FF2B5EF4-FFF2-40B4-BE49-F238E27FC236}">
              <a16:creationId xmlns:a16="http://schemas.microsoft.com/office/drawing/2014/main" id="{208C05BD-7A34-0D48-9AF0-F8CCBB97F387}"/>
            </a:ext>
          </a:extLst>
        </xdr:cNvPr>
        <xdr:cNvSpPr txBox="1"/>
      </xdr:nvSpPr>
      <xdr:spPr>
        <a:xfrm>
          <a:off x="266701" y="1333499"/>
          <a:ext cx="971549" cy="247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F8FFD65-583C-4BD2-A62A-ACC0B7ED0222}" type="TxLink">
            <a:rPr lang="en-US" sz="1400" b="1" i="0" u="none" strike="noStrike">
              <a:solidFill>
                <a:schemeClr val="bg1"/>
              </a:solidFill>
              <a:latin typeface="Aptos Narrow"/>
              <a:ea typeface="+mn-ea"/>
              <a:cs typeface="+mn-cs"/>
            </a:rPr>
            <a:pPr/>
            <a:t> $165,602 </a:t>
          </a:fld>
          <a:endParaRPr lang="en-US" sz="1400" b="1" i="0" u="none" strike="noStrike">
            <a:solidFill>
              <a:schemeClr val="bg1"/>
            </a:solidFill>
            <a:latin typeface="Aptos Narrow"/>
            <a:ea typeface="+mn-ea"/>
            <a:cs typeface="+mn-cs"/>
          </a:endParaRPr>
        </a:p>
      </xdr:txBody>
    </xdr:sp>
    <xdr:clientData/>
  </xdr:twoCellAnchor>
  <xdr:twoCellAnchor>
    <xdr:from>
      <xdr:col>0</xdr:col>
      <xdr:colOff>200026</xdr:colOff>
      <xdr:row>6</xdr:row>
      <xdr:rowOff>9525</xdr:rowOff>
    </xdr:from>
    <xdr:to>
      <xdr:col>2</xdr:col>
      <xdr:colOff>200026</xdr:colOff>
      <xdr:row>7</xdr:row>
      <xdr:rowOff>99230</xdr:rowOff>
    </xdr:to>
    <xdr:sp macro="" textlink="">
      <xdr:nvSpPr>
        <xdr:cNvPr id="6" name="TextBox 5">
          <a:extLst>
            <a:ext uri="{FF2B5EF4-FFF2-40B4-BE49-F238E27FC236}">
              <a16:creationId xmlns:a16="http://schemas.microsoft.com/office/drawing/2014/main" id="{DE1087E7-8FCF-E3EC-185C-474AA8C22735}"/>
            </a:ext>
          </a:extLst>
        </xdr:cNvPr>
        <xdr:cNvSpPr txBox="1"/>
      </xdr:nvSpPr>
      <xdr:spPr>
        <a:xfrm>
          <a:off x="200026" y="1152525"/>
          <a:ext cx="12192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200" b="1">
              <a:solidFill>
                <a:schemeClr val="bg1"/>
              </a:solidFill>
              <a:latin typeface="+mn-lt"/>
              <a:ea typeface="+mn-ea"/>
              <a:cs typeface="+mn-cs"/>
            </a:rPr>
            <a:t>Revenue at Risk</a:t>
          </a:r>
        </a:p>
      </xdr:txBody>
    </xdr:sp>
    <xdr:clientData/>
  </xdr:twoCellAnchor>
  <xdr:twoCellAnchor editAs="oneCell">
    <xdr:from>
      <xdr:col>1</xdr:col>
      <xdr:colOff>0</xdr:colOff>
      <xdr:row>4</xdr:row>
      <xdr:rowOff>133350</xdr:rowOff>
    </xdr:from>
    <xdr:to>
      <xdr:col>1</xdr:col>
      <xdr:colOff>352425</xdr:colOff>
      <xdr:row>6</xdr:row>
      <xdr:rowOff>104775</xdr:rowOff>
    </xdr:to>
    <xdr:pic>
      <xdr:nvPicPr>
        <xdr:cNvPr id="8" name="Picture 7">
          <a:extLst>
            <a:ext uri="{FF2B5EF4-FFF2-40B4-BE49-F238E27FC236}">
              <a16:creationId xmlns:a16="http://schemas.microsoft.com/office/drawing/2014/main" id="{47BBFC33-34E2-C7E9-B17D-D213412CD374}"/>
            </a:ext>
          </a:extLst>
        </xdr:cNvPr>
        <xdr:cNvPicPr>
          <a:picLocks noChangeAspect="1"/>
        </xdr:cNvPicPr>
      </xdr:nvPicPr>
      <xdr:blipFill>
        <a:blip xmlns:r="http://schemas.openxmlformats.org/officeDocument/2006/relationships" r:embed="rId2"/>
        <a:stretch>
          <a:fillRect/>
        </a:stretch>
      </xdr:blipFill>
      <xdr:spPr>
        <a:xfrm flipV="1">
          <a:off x="609600" y="895350"/>
          <a:ext cx="352425" cy="352425"/>
        </a:xfrm>
        <a:prstGeom prst="rect">
          <a:avLst/>
        </a:prstGeom>
      </xdr:spPr>
    </xdr:pic>
    <xdr:clientData/>
  </xdr:twoCellAnchor>
  <xdr:twoCellAnchor>
    <xdr:from>
      <xdr:col>2</xdr:col>
      <xdr:colOff>523875</xdr:colOff>
      <xdr:row>6</xdr:row>
      <xdr:rowOff>171449</xdr:rowOff>
    </xdr:from>
    <xdr:to>
      <xdr:col>4</xdr:col>
      <xdr:colOff>276225</xdr:colOff>
      <xdr:row>8</xdr:row>
      <xdr:rowOff>85724</xdr:rowOff>
    </xdr:to>
    <xdr:sp macro="" textlink="KPIS!K5">
      <xdr:nvSpPr>
        <xdr:cNvPr id="2" name="TextBox 1">
          <a:extLst>
            <a:ext uri="{FF2B5EF4-FFF2-40B4-BE49-F238E27FC236}">
              <a16:creationId xmlns:a16="http://schemas.microsoft.com/office/drawing/2014/main" id="{1FE85AB6-B645-3CFC-D875-D558BDDD3D44}"/>
            </a:ext>
          </a:extLst>
        </xdr:cNvPr>
        <xdr:cNvSpPr txBox="1"/>
      </xdr:nvSpPr>
      <xdr:spPr>
        <a:xfrm>
          <a:off x="1743075" y="1314449"/>
          <a:ext cx="971550"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4D2BA196-54EE-4BCE-B1AB-D60B965D7DA8}" type="TxLink">
            <a:rPr lang="en-US" sz="1400" b="1" i="0" u="none" strike="noStrike">
              <a:solidFill>
                <a:schemeClr val="bg1"/>
              </a:solidFill>
              <a:latin typeface="Aptos Narrow"/>
              <a:ea typeface="+mn-ea"/>
              <a:cs typeface="+mn-cs"/>
            </a:rPr>
            <a:pPr marL="0" indent="0"/>
            <a:t> $88,373 </a:t>
          </a:fld>
          <a:endParaRPr lang="en-US" sz="1400" b="1" i="0" u="none" strike="noStrike">
            <a:solidFill>
              <a:schemeClr val="bg1"/>
            </a:solidFill>
            <a:latin typeface="Aptos Narrow"/>
            <a:ea typeface="+mn-ea"/>
            <a:cs typeface="+mn-cs"/>
          </a:endParaRPr>
        </a:p>
      </xdr:txBody>
    </xdr:sp>
    <xdr:clientData/>
  </xdr:twoCellAnchor>
  <xdr:twoCellAnchor>
    <xdr:from>
      <xdr:col>5</xdr:col>
      <xdr:colOff>276225</xdr:colOff>
      <xdr:row>6</xdr:row>
      <xdr:rowOff>190499</xdr:rowOff>
    </xdr:from>
    <xdr:to>
      <xdr:col>7</xdr:col>
      <xdr:colOff>28575</xdr:colOff>
      <xdr:row>8</xdr:row>
      <xdr:rowOff>104774</xdr:rowOff>
    </xdr:to>
    <xdr:sp macro="" textlink="KPIS!L5">
      <xdr:nvSpPr>
        <xdr:cNvPr id="7" name="TextBox 6">
          <a:extLst>
            <a:ext uri="{FF2B5EF4-FFF2-40B4-BE49-F238E27FC236}">
              <a16:creationId xmlns:a16="http://schemas.microsoft.com/office/drawing/2014/main" id="{638CBD2B-1BA0-C842-FADA-D8E0C963B7F1}"/>
            </a:ext>
          </a:extLst>
        </xdr:cNvPr>
        <xdr:cNvSpPr txBox="1"/>
      </xdr:nvSpPr>
      <xdr:spPr>
        <a:xfrm>
          <a:off x="3324225" y="1333499"/>
          <a:ext cx="971550"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661C2002-2507-4E9B-8484-FDB91EE5AFFE}" type="TxLink">
            <a:rPr lang="en-US" sz="1400" b="1" i="0" u="none" strike="noStrike">
              <a:solidFill>
                <a:schemeClr val="bg1"/>
              </a:solidFill>
              <a:latin typeface="Aptos Narrow"/>
              <a:ea typeface="+mn-ea"/>
              <a:cs typeface="+mn-cs"/>
            </a:rPr>
            <a:pPr marL="0" indent="0"/>
            <a:t> $77,229 </a:t>
          </a:fld>
          <a:endParaRPr lang="en-US" sz="1400" b="1" i="0" u="none" strike="noStrike">
            <a:solidFill>
              <a:schemeClr val="bg1"/>
            </a:solidFill>
            <a:latin typeface="Aptos Narrow"/>
            <a:ea typeface="+mn-ea"/>
            <a:cs typeface="+mn-cs"/>
          </a:endParaRPr>
        </a:p>
      </xdr:txBody>
    </xdr:sp>
    <xdr:clientData/>
  </xdr:twoCellAnchor>
  <xdr:twoCellAnchor>
    <xdr:from>
      <xdr:col>8</xdr:col>
      <xdr:colOff>38100</xdr:colOff>
      <xdr:row>6</xdr:row>
      <xdr:rowOff>180974</xdr:rowOff>
    </xdr:from>
    <xdr:to>
      <xdr:col>8</xdr:col>
      <xdr:colOff>542925</xdr:colOff>
      <xdr:row>8</xdr:row>
      <xdr:rowOff>95249</xdr:rowOff>
    </xdr:to>
    <xdr:sp macro="" textlink="KPIS!J5">
      <xdr:nvSpPr>
        <xdr:cNvPr id="9" name="TextBox 8">
          <a:extLst>
            <a:ext uri="{FF2B5EF4-FFF2-40B4-BE49-F238E27FC236}">
              <a16:creationId xmlns:a16="http://schemas.microsoft.com/office/drawing/2014/main" id="{E4BF4D97-0EE5-F3AE-B0BF-C3A52645478C}"/>
            </a:ext>
          </a:extLst>
        </xdr:cNvPr>
        <xdr:cNvSpPr txBox="1"/>
      </xdr:nvSpPr>
      <xdr:spPr>
        <a:xfrm>
          <a:off x="4914900" y="1323974"/>
          <a:ext cx="504825"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3B087234-C077-42A3-B14A-D6D790C738C9}" type="TxLink">
            <a:rPr lang="en-US" sz="1400" b="0" i="0" u="none" strike="noStrike">
              <a:solidFill>
                <a:schemeClr val="tx2"/>
              </a:solidFill>
              <a:latin typeface="Aptos Narrow"/>
              <a:ea typeface="+mn-ea"/>
              <a:cs typeface="+mn-cs"/>
            </a:rPr>
            <a:pPr marL="0" indent="0"/>
            <a:t>29%</a:t>
          </a:fld>
          <a:endParaRPr lang="en-US" sz="1400" b="1" i="0" u="none" strike="noStrike">
            <a:solidFill>
              <a:schemeClr val="tx2"/>
            </a:solidFill>
            <a:latin typeface="Aptos Narrow"/>
            <a:ea typeface="+mn-ea"/>
            <a:cs typeface="+mn-cs"/>
          </a:endParaRPr>
        </a:p>
      </xdr:txBody>
    </xdr:sp>
    <xdr:clientData/>
  </xdr:twoCellAnchor>
  <xdr:twoCellAnchor>
    <xdr:from>
      <xdr:col>10</xdr:col>
      <xdr:colOff>76200</xdr:colOff>
      <xdr:row>6</xdr:row>
      <xdr:rowOff>180975</xdr:rowOff>
    </xdr:from>
    <xdr:to>
      <xdr:col>11</xdr:col>
      <xdr:colOff>590550</xdr:colOff>
      <xdr:row>8</xdr:row>
      <xdr:rowOff>47625</xdr:rowOff>
    </xdr:to>
    <xdr:sp macro="" textlink="KPIS!J9">
      <xdr:nvSpPr>
        <xdr:cNvPr id="10" name="TextBox 9">
          <a:extLst>
            <a:ext uri="{FF2B5EF4-FFF2-40B4-BE49-F238E27FC236}">
              <a16:creationId xmlns:a16="http://schemas.microsoft.com/office/drawing/2014/main" id="{B44A0CBA-A22D-CA4E-AE4D-12030C1D415D}"/>
            </a:ext>
          </a:extLst>
        </xdr:cNvPr>
        <xdr:cNvSpPr txBox="1"/>
      </xdr:nvSpPr>
      <xdr:spPr>
        <a:xfrm>
          <a:off x="6172200" y="1323975"/>
          <a:ext cx="112395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6A1D1AB6-5B5B-47E3-A760-B56774DA4B08}" type="TxLink">
            <a:rPr lang="en-US" sz="1400" b="1" i="0" u="none" strike="noStrike">
              <a:solidFill>
                <a:schemeClr val="bg1"/>
              </a:solidFill>
              <a:latin typeface="Aptos Narrow"/>
              <a:ea typeface="+mn-ea"/>
              <a:cs typeface="+mn-cs"/>
            </a:rPr>
            <a:pPr marL="0" indent="0"/>
            <a:t> $419,697 </a:t>
          </a:fld>
          <a:endParaRPr lang="en-US" sz="1400" b="1" i="0" u="none" strike="noStrike">
            <a:solidFill>
              <a:schemeClr val="bg1"/>
            </a:solidFill>
            <a:latin typeface="Aptos Narrow"/>
            <a:ea typeface="+mn-ea"/>
            <a:cs typeface="+mn-cs"/>
          </a:endParaRPr>
        </a:p>
      </xdr:txBody>
    </xdr:sp>
    <xdr:clientData/>
  </xdr:twoCellAnchor>
  <xdr:twoCellAnchor>
    <xdr:from>
      <xdr:col>2</xdr:col>
      <xdr:colOff>400049</xdr:colOff>
      <xdr:row>6</xdr:row>
      <xdr:rowOff>28575</xdr:rowOff>
    </xdr:from>
    <xdr:to>
      <xdr:col>5</xdr:col>
      <xdr:colOff>247650</xdr:colOff>
      <xdr:row>7</xdr:row>
      <xdr:rowOff>118280</xdr:rowOff>
    </xdr:to>
    <xdr:sp macro="" textlink="">
      <xdr:nvSpPr>
        <xdr:cNvPr id="11" name="TextBox 10">
          <a:extLst>
            <a:ext uri="{FF2B5EF4-FFF2-40B4-BE49-F238E27FC236}">
              <a16:creationId xmlns:a16="http://schemas.microsoft.com/office/drawing/2014/main" id="{043FFB42-D168-5D8C-006F-787B68F52674}"/>
            </a:ext>
          </a:extLst>
        </xdr:cNvPr>
        <xdr:cNvSpPr txBox="1"/>
      </xdr:nvSpPr>
      <xdr:spPr>
        <a:xfrm>
          <a:off x="1619249" y="1171575"/>
          <a:ext cx="16764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200" b="1">
              <a:solidFill>
                <a:schemeClr val="bg1"/>
              </a:solidFill>
              <a:latin typeface="+mn-lt"/>
              <a:ea typeface="+mn-ea"/>
              <a:cs typeface="+mn-cs"/>
            </a:rPr>
            <a:t>Refund Revenue</a:t>
          </a:r>
        </a:p>
      </xdr:txBody>
    </xdr:sp>
    <xdr:clientData/>
  </xdr:twoCellAnchor>
  <xdr:twoCellAnchor editAs="oneCell">
    <xdr:from>
      <xdr:col>3</xdr:col>
      <xdr:colOff>247650</xdr:colOff>
      <xdr:row>4</xdr:row>
      <xdr:rowOff>171450</xdr:rowOff>
    </xdr:from>
    <xdr:to>
      <xdr:col>3</xdr:col>
      <xdr:colOff>542925</xdr:colOff>
      <xdr:row>6</xdr:row>
      <xdr:rowOff>85725</xdr:rowOff>
    </xdr:to>
    <xdr:pic>
      <xdr:nvPicPr>
        <xdr:cNvPr id="12" name="Picture 11">
          <a:extLst>
            <a:ext uri="{FF2B5EF4-FFF2-40B4-BE49-F238E27FC236}">
              <a16:creationId xmlns:a16="http://schemas.microsoft.com/office/drawing/2014/main" id="{729CC2CA-E44F-81A6-7697-740EB2EEB9FD}"/>
            </a:ext>
          </a:extLst>
        </xdr:cNvPr>
        <xdr:cNvPicPr>
          <a:picLocks noChangeAspect="1"/>
        </xdr:cNvPicPr>
      </xdr:nvPicPr>
      <xdr:blipFill>
        <a:blip xmlns:r="http://schemas.openxmlformats.org/officeDocument/2006/relationships" r:embed="rId3"/>
        <a:stretch>
          <a:fillRect/>
        </a:stretch>
      </xdr:blipFill>
      <xdr:spPr>
        <a:xfrm>
          <a:off x="2076450" y="933450"/>
          <a:ext cx="295275" cy="295275"/>
        </a:xfrm>
        <a:prstGeom prst="rect">
          <a:avLst/>
        </a:prstGeom>
      </xdr:spPr>
    </xdr:pic>
    <xdr:clientData/>
  </xdr:twoCellAnchor>
  <xdr:twoCellAnchor>
    <xdr:from>
      <xdr:col>4</xdr:col>
      <xdr:colOff>581025</xdr:colOff>
      <xdr:row>6</xdr:row>
      <xdr:rowOff>57150</xdr:rowOff>
    </xdr:from>
    <xdr:to>
      <xdr:col>7</xdr:col>
      <xdr:colOff>257175</xdr:colOff>
      <xdr:row>7</xdr:row>
      <xdr:rowOff>146855</xdr:rowOff>
    </xdr:to>
    <xdr:sp macro="" textlink="">
      <xdr:nvSpPr>
        <xdr:cNvPr id="13" name="TextBox 12">
          <a:extLst>
            <a:ext uri="{FF2B5EF4-FFF2-40B4-BE49-F238E27FC236}">
              <a16:creationId xmlns:a16="http://schemas.microsoft.com/office/drawing/2014/main" id="{746F3601-1B9A-62C1-C295-C37F9A7BA60D}"/>
            </a:ext>
          </a:extLst>
        </xdr:cNvPr>
        <xdr:cNvSpPr txBox="1"/>
      </xdr:nvSpPr>
      <xdr:spPr>
        <a:xfrm>
          <a:off x="3019425" y="1200150"/>
          <a:ext cx="15049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200" b="1">
              <a:solidFill>
                <a:schemeClr val="bg1"/>
              </a:solidFill>
              <a:latin typeface="+mn-lt"/>
              <a:ea typeface="+mn-ea"/>
              <a:cs typeface="+mn-cs"/>
            </a:rPr>
            <a:t>Cancelled Revenue</a:t>
          </a:r>
        </a:p>
      </xdr:txBody>
    </xdr:sp>
    <xdr:clientData/>
  </xdr:twoCellAnchor>
  <xdr:twoCellAnchor editAs="oneCell">
    <xdr:from>
      <xdr:col>5</xdr:col>
      <xdr:colOff>495301</xdr:colOff>
      <xdr:row>4</xdr:row>
      <xdr:rowOff>161926</xdr:rowOff>
    </xdr:from>
    <xdr:to>
      <xdr:col>6</xdr:col>
      <xdr:colOff>209551</xdr:colOff>
      <xdr:row>6</xdr:row>
      <xdr:rowOff>104776</xdr:rowOff>
    </xdr:to>
    <xdr:pic>
      <xdr:nvPicPr>
        <xdr:cNvPr id="15" name="Picture 14" descr="Cancelled ">
          <a:extLst>
            <a:ext uri="{FF2B5EF4-FFF2-40B4-BE49-F238E27FC236}">
              <a16:creationId xmlns:a16="http://schemas.microsoft.com/office/drawing/2014/main" id="{A5644379-4D0A-D81F-1772-DD03FE4C354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43301" y="923926"/>
          <a:ext cx="3238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228601</xdr:colOff>
      <xdr:row>6</xdr:row>
      <xdr:rowOff>38100</xdr:rowOff>
    </xdr:from>
    <xdr:to>
      <xdr:col>9</xdr:col>
      <xdr:colOff>542925</xdr:colOff>
      <xdr:row>8</xdr:row>
      <xdr:rowOff>38100</xdr:rowOff>
    </xdr:to>
    <xdr:sp macro="" textlink="">
      <xdr:nvSpPr>
        <xdr:cNvPr id="16" name="TextBox 15">
          <a:extLst>
            <a:ext uri="{FF2B5EF4-FFF2-40B4-BE49-F238E27FC236}">
              <a16:creationId xmlns:a16="http://schemas.microsoft.com/office/drawing/2014/main" id="{7972C37E-28DE-C468-D9AC-294A2889D87E}"/>
            </a:ext>
          </a:extLst>
        </xdr:cNvPr>
        <xdr:cNvSpPr txBox="1"/>
      </xdr:nvSpPr>
      <xdr:spPr>
        <a:xfrm>
          <a:off x="4495801" y="1181100"/>
          <a:ext cx="1533524"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200" b="1" i="0" u="none" strike="noStrike">
              <a:solidFill>
                <a:schemeClr val="accent1"/>
              </a:solidFill>
              <a:latin typeface="Aptos Narrow"/>
              <a:ea typeface="+mn-ea"/>
              <a:cs typeface="+mn-cs"/>
            </a:rPr>
            <a:t>Failed Order Rate</a:t>
          </a:r>
        </a:p>
      </xdr:txBody>
    </xdr:sp>
    <xdr:clientData/>
  </xdr:twoCellAnchor>
  <xdr:twoCellAnchor editAs="oneCell">
    <xdr:from>
      <xdr:col>8</xdr:col>
      <xdr:colOff>47625</xdr:colOff>
      <xdr:row>4</xdr:row>
      <xdr:rowOff>161925</xdr:rowOff>
    </xdr:from>
    <xdr:to>
      <xdr:col>8</xdr:col>
      <xdr:colOff>361950</xdr:colOff>
      <xdr:row>6</xdr:row>
      <xdr:rowOff>95250</xdr:rowOff>
    </xdr:to>
    <xdr:pic>
      <xdr:nvPicPr>
        <xdr:cNvPr id="17" name="Picture 16">
          <a:extLst>
            <a:ext uri="{FF2B5EF4-FFF2-40B4-BE49-F238E27FC236}">
              <a16:creationId xmlns:a16="http://schemas.microsoft.com/office/drawing/2014/main" id="{1C22B85D-E4E6-F054-69EF-D878172575A6}"/>
            </a:ext>
          </a:extLst>
        </xdr:cNvPr>
        <xdr:cNvPicPr>
          <a:picLocks noChangeAspect="1"/>
        </xdr:cNvPicPr>
      </xdr:nvPicPr>
      <xdr:blipFill>
        <a:blip xmlns:r="http://schemas.openxmlformats.org/officeDocument/2006/relationships" r:embed="rId5"/>
        <a:stretch>
          <a:fillRect/>
        </a:stretch>
      </xdr:blipFill>
      <xdr:spPr>
        <a:xfrm>
          <a:off x="4924425" y="923925"/>
          <a:ext cx="314325" cy="314325"/>
        </a:xfrm>
        <a:prstGeom prst="rect">
          <a:avLst/>
        </a:prstGeom>
      </xdr:spPr>
    </xdr:pic>
    <xdr:clientData/>
  </xdr:twoCellAnchor>
  <xdr:twoCellAnchor>
    <xdr:from>
      <xdr:col>9</xdr:col>
      <xdr:colOff>428625</xdr:colOff>
      <xdr:row>6</xdr:row>
      <xdr:rowOff>9526</xdr:rowOff>
    </xdr:from>
    <xdr:to>
      <xdr:col>12</xdr:col>
      <xdr:colOff>133350</xdr:colOff>
      <xdr:row>7</xdr:row>
      <xdr:rowOff>99231</xdr:rowOff>
    </xdr:to>
    <xdr:sp macro="" textlink="">
      <xdr:nvSpPr>
        <xdr:cNvPr id="18" name="TextBox 17">
          <a:extLst>
            <a:ext uri="{FF2B5EF4-FFF2-40B4-BE49-F238E27FC236}">
              <a16:creationId xmlns:a16="http://schemas.microsoft.com/office/drawing/2014/main" id="{D1532B88-FE79-F969-31BE-A259F72A4BBC}"/>
            </a:ext>
          </a:extLst>
        </xdr:cNvPr>
        <xdr:cNvSpPr txBox="1"/>
      </xdr:nvSpPr>
      <xdr:spPr>
        <a:xfrm>
          <a:off x="5915025" y="1152526"/>
          <a:ext cx="15335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r>
            <a:rPr lang="en-US" sz="1200" b="1">
              <a:solidFill>
                <a:schemeClr val="bg1"/>
              </a:solidFill>
              <a:latin typeface="+mn-lt"/>
              <a:ea typeface="+mn-ea"/>
              <a:cs typeface="+mn-cs"/>
            </a:rPr>
            <a:t>Completed Revenue</a:t>
          </a:r>
        </a:p>
      </xdr:txBody>
    </xdr:sp>
    <xdr:clientData/>
  </xdr:twoCellAnchor>
  <xdr:twoCellAnchor editAs="oneCell">
    <xdr:from>
      <xdr:col>10</xdr:col>
      <xdr:colOff>409575</xdr:colOff>
      <xdr:row>4</xdr:row>
      <xdr:rowOff>133350</xdr:rowOff>
    </xdr:from>
    <xdr:to>
      <xdr:col>11</xdr:col>
      <xdr:colOff>133350</xdr:colOff>
      <xdr:row>6</xdr:row>
      <xdr:rowOff>85725</xdr:rowOff>
    </xdr:to>
    <xdr:pic>
      <xdr:nvPicPr>
        <xdr:cNvPr id="19" name="Picture 18">
          <a:extLst>
            <a:ext uri="{FF2B5EF4-FFF2-40B4-BE49-F238E27FC236}">
              <a16:creationId xmlns:a16="http://schemas.microsoft.com/office/drawing/2014/main" id="{2FF9DE16-85BF-887D-7C34-3E214557100A}"/>
            </a:ext>
          </a:extLst>
        </xdr:cNvPr>
        <xdr:cNvPicPr>
          <a:picLocks noChangeAspect="1"/>
        </xdr:cNvPicPr>
      </xdr:nvPicPr>
      <xdr:blipFill>
        <a:blip xmlns:r="http://schemas.openxmlformats.org/officeDocument/2006/relationships" r:embed="rId6"/>
        <a:stretch>
          <a:fillRect/>
        </a:stretch>
      </xdr:blipFill>
      <xdr:spPr>
        <a:xfrm>
          <a:off x="6505575" y="895350"/>
          <a:ext cx="333375" cy="333375"/>
        </a:xfrm>
        <a:prstGeom prst="rect">
          <a:avLst/>
        </a:prstGeom>
      </xdr:spPr>
    </xdr:pic>
    <xdr:clientData/>
  </xdr:twoCellAnchor>
  <xdr:twoCellAnchor>
    <xdr:from>
      <xdr:col>0</xdr:col>
      <xdr:colOff>180975</xdr:colOff>
      <xdr:row>9</xdr:row>
      <xdr:rowOff>19050</xdr:rowOff>
    </xdr:from>
    <xdr:to>
      <xdr:col>6</xdr:col>
      <xdr:colOff>9525</xdr:colOff>
      <xdr:row>17</xdr:row>
      <xdr:rowOff>152400</xdr:rowOff>
    </xdr:to>
    <xdr:graphicFrame macro="">
      <xdr:nvGraphicFramePr>
        <xdr:cNvPr id="3" name="Chart 2">
          <a:extLst>
            <a:ext uri="{FF2B5EF4-FFF2-40B4-BE49-F238E27FC236}">
              <a16:creationId xmlns:a16="http://schemas.microsoft.com/office/drawing/2014/main" id="{8CE075BA-7952-4D20-B5E7-684EC8C10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409575</xdr:colOff>
      <xdr:row>9</xdr:row>
      <xdr:rowOff>123825</xdr:rowOff>
    </xdr:from>
    <xdr:to>
      <xdr:col>11</xdr:col>
      <xdr:colOff>600075</xdr:colOff>
      <xdr:row>17</xdr:row>
      <xdr:rowOff>171450</xdr:rowOff>
    </xdr:to>
    <xdr:graphicFrame macro="">
      <xdr:nvGraphicFramePr>
        <xdr:cNvPr id="14" name="Chart 13">
          <a:extLst>
            <a:ext uri="{FF2B5EF4-FFF2-40B4-BE49-F238E27FC236}">
              <a16:creationId xmlns:a16="http://schemas.microsoft.com/office/drawing/2014/main" id="{54EE07F7-D71A-46A9-A571-E370CC9F2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247650</xdr:colOff>
      <xdr:row>18</xdr:row>
      <xdr:rowOff>57150</xdr:rowOff>
    </xdr:from>
    <xdr:to>
      <xdr:col>5</xdr:col>
      <xdr:colOff>542925</xdr:colOff>
      <xdr:row>27</xdr:row>
      <xdr:rowOff>19050</xdr:rowOff>
    </xdr:to>
    <xdr:graphicFrame macro="">
      <xdr:nvGraphicFramePr>
        <xdr:cNvPr id="20" name="Chart 19">
          <a:extLst>
            <a:ext uri="{FF2B5EF4-FFF2-40B4-BE49-F238E27FC236}">
              <a16:creationId xmlns:a16="http://schemas.microsoft.com/office/drawing/2014/main" id="{92E04B3C-E5FF-467C-AC63-49A30049E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142875</xdr:colOff>
      <xdr:row>18</xdr:row>
      <xdr:rowOff>171450</xdr:rowOff>
    </xdr:from>
    <xdr:to>
      <xdr:col>11</xdr:col>
      <xdr:colOff>600075</xdr:colOff>
      <xdr:row>27</xdr:row>
      <xdr:rowOff>114300</xdr:rowOff>
    </xdr:to>
    <xdr:graphicFrame macro="">
      <xdr:nvGraphicFramePr>
        <xdr:cNvPr id="26" name="Chart 25">
          <a:extLst>
            <a:ext uri="{FF2B5EF4-FFF2-40B4-BE49-F238E27FC236}">
              <a16:creationId xmlns:a16="http://schemas.microsoft.com/office/drawing/2014/main" id="{E612CE43-1187-4907-93D9-174EAC0A9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104775</xdr:colOff>
      <xdr:row>16</xdr:row>
      <xdr:rowOff>104775</xdr:rowOff>
    </xdr:from>
    <xdr:to>
      <xdr:col>14</xdr:col>
      <xdr:colOff>485775</xdr:colOff>
      <xdr:row>27</xdr:row>
      <xdr:rowOff>180975</xdr:rowOff>
    </xdr:to>
    <mc:AlternateContent xmlns:mc="http://schemas.openxmlformats.org/markup-compatibility/2006" xmlns:a14="http://schemas.microsoft.com/office/drawing/2010/main">
      <mc:Choice Requires="a14">
        <xdr:graphicFrame macro="">
          <xdr:nvGraphicFramePr>
            <xdr:cNvPr id="28" name="Month Name">
              <a:extLst>
                <a:ext uri="{FF2B5EF4-FFF2-40B4-BE49-F238E27FC236}">
                  <a16:creationId xmlns:a16="http://schemas.microsoft.com/office/drawing/2014/main" id="{9582ADE2-0D53-5944-C425-BA21CA1C440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7419975" y="3152775"/>
              <a:ext cx="16002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114299</xdr:colOff>
      <xdr:row>4</xdr:row>
      <xdr:rowOff>133350</xdr:rowOff>
    </xdr:from>
    <xdr:to>
      <xdr:col>14</xdr:col>
      <xdr:colOff>476250</xdr:colOff>
      <xdr:row>16</xdr:row>
      <xdr:rowOff>47625</xdr:rowOff>
    </xdr:to>
    <mc:AlternateContent xmlns:mc="http://schemas.openxmlformats.org/markup-compatibility/2006" xmlns:a14="http://schemas.microsoft.com/office/drawing/2010/main">
      <mc:Choice Requires="a14">
        <xdr:graphicFrame macro="">
          <xdr:nvGraphicFramePr>
            <xdr:cNvPr id="29" name="Country">
              <a:extLst>
                <a:ext uri="{FF2B5EF4-FFF2-40B4-BE49-F238E27FC236}">
                  <a16:creationId xmlns:a16="http://schemas.microsoft.com/office/drawing/2014/main" id="{C918BDFA-C1D4-1210-4BBB-1B749B1DEF0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429499" y="895350"/>
              <a:ext cx="1581151" cy="2200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533401</xdr:colOff>
      <xdr:row>1</xdr:row>
      <xdr:rowOff>66675</xdr:rowOff>
    </xdr:from>
    <xdr:to>
      <xdr:col>14</xdr:col>
      <xdr:colOff>523875</xdr:colOff>
      <xdr:row>2</xdr:row>
      <xdr:rowOff>133351</xdr:rowOff>
    </xdr:to>
    <xdr:sp macro="" textlink="">
      <xdr:nvSpPr>
        <xdr:cNvPr id="30" name="TextBox 29">
          <a:hlinkClick xmlns:r="http://schemas.openxmlformats.org/officeDocument/2006/relationships" r:id="rId11"/>
          <a:extLst>
            <a:ext uri="{FF2B5EF4-FFF2-40B4-BE49-F238E27FC236}">
              <a16:creationId xmlns:a16="http://schemas.microsoft.com/office/drawing/2014/main" id="{DB786701-8D1E-1D3F-1A02-519298AF1C84}"/>
            </a:ext>
          </a:extLst>
        </xdr:cNvPr>
        <xdr:cNvSpPr txBox="1"/>
      </xdr:nvSpPr>
      <xdr:spPr>
        <a:xfrm>
          <a:off x="7848601" y="257175"/>
          <a:ext cx="1209674" cy="257176"/>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bg1"/>
              </a:solidFill>
            </a:rPr>
            <a:t>Excutive</a:t>
          </a:r>
          <a:r>
            <a:rPr lang="en-US" sz="1000" b="1" baseline="0">
              <a:solidFill>
                <a:schemeClr val="bg1"/>
              </a:solidFill>
            </a:rPr>
            <a:t> Overview</a:t>
          </a:r>
          <a:endParaRPr lang="en-US" sz="1000" b="1">
            <a:solidFill>
              <a:schemeClr val="bg1"/>
            </a:solidFill>
          </a:endParaRPr>
        </a:p>
      </xdr:txBody>
    </xdr:sp>
    <xdr:clientData/>
  </xdr:twoCellAnchor>
  <xdr:twoCellAnchor>
    <xdr:from>
      <xdr:col>12</xdr:col>
      <xdr:colOff>409575</xdr:colOff>
      <xdr:row>3</xdr:row>
      <xdr:rowOff>19050</xdr:rowOff>
    </xdr:from>
    <xdr:to>
      <xdr:col>14</xdr:col>
      <xdr:colOff>542925</xdr:colOff>
      <xdr:row>4</xdr:row>
      <xdr:rowOff>66675</xdr:rowOff>
    </xdr:to>
    <xdr:sp macro="" textlink="">
      <xdr:nvSpPr>
        <xdr:cNvPr id="31" name="TextBox 30">
          <a:hlinkClick xmlns:r="http://schemas.openxmlformats.org/officeDocument/2006/relationships" r:id="rId12"/>
          <a:extLst>
            <a:ext uri="{FF2B5EF4-FFF2-40B4-BE49-F238E27FC236}">
              <a16:creationId xmlns:a16="http://schemas.microsoft.com/office/drawing/2014/main" id="{CCDC2DB9-B403-1ADD-A4A6-671C932A3F98}"/>
            </a:ext>
          </a:extLst>
        </xdr:cNvPr>
        <xdr:cNvSpPr txBox="1"/>
      </xdr:nvSpPr>
      <xdr:spPr>
        <a:xfrm>
          <a:off x="7724775" y="590550"/>
          <a:ext cx="1352550" cy="238125"/>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1">
              <a:solidFill>
                <a:schemeClr val="bg1"/>
              </a:solidFill>
            </a:rPr>
            <a:t>Product Customer &amp;</a:t>
          </a:r>
          <a:r>
            <a:rPr lang="en-US" sz="700" b="1" baseline="0">
              <a:solidFill>
                <a:schemeClr val="bg1"/>
              </a:solidFill>
            </a:rPr>
            <a:t> Channel</a:t>
          </a:r>
          <a:endParaRPr lang="en-US" sz="700" b="1">
            <a:solidFill>
              <a:schemeClr val="bg1"/>
            </a:solidFill>
          </a:endParaRPr>
        </a:p>
      </xdr:txBody>
    </xdr:sp>
    <xdr:clientData/>
  </xdr:twoCellAnchor>
  <xdr:twoCellAnchor editAs="oneCell">
    <xdr:from>
      <xdr:col>12</xdr:col>
      <xdr:colOff>219075</xdr:colOff>
      <xdr:row>1</xdr:row>
      <xdr:rowOff>19050</xdr:rowOff>
    </xdr:from>
    <xdr:to>
      <xdr:col>12</xdr:col>
      <xdr:colOff>514350</xdr:colOff>
      <xdr:row>2</xdr:row>
      <xdr:rowOff>123825</xdr:rowOff>
    </xdr:to>
    <xdr:pic>
      <xdr:nvPicPr>
        <xdr:cNvPr id="22" name="Picture 21">
          <a:extLst>
            <a:ext uri="{FF2B5EF4-FFF2-40B4-BE49-F238E27FC236}">
              <a16:creationId xmlns:a16="http://schemas.microsoft.com/office/drawing/2014/main" id="{5D6DBDEF-E6C8-4043-A603-738970DCF5F3}"/>
            </a:ext>
          </a:extLst>
        </xdr:cNvPr>
        <xdr:cNvPicPr>
          <a:picLocks noChangeAspect="1"/>
        </xdr:cNvPicPr>
      </xdr:nvPicPr>
      <xdr:blipFill>
        <a:blip xmlns:r="http://schemas.openxmlformats.org/officeDocument/2006/relationships" r:embed="rId13"/>
        <a:stretch>
          <a:fillRect/>
        </a:stretch>
      </xdr:blipFill>
      <xdr:spPr>
        <a:xfrm>
          <a:off x="7534275" y="209550"/>
          <a:ext cx="295275" cy="295275"/>
        </a:xfrm>
        <a:prstGeom prst="rect">
          <a:avLst/>
        </a:prstGeom>
      </xdr:spPr>
    </xdr:pic>
    <xdr:clientData/>
  </xdr:twoCellAnchor>
  <xdr:twoCellAnchor editAs="oneCell">
    <xdr:from>
      <xdr:col>12</xdr:col>
      <xdr:colOff>76200</xdr:colOff>
      <xdr:row>2</xdr:row>
      <xdr:rowOff>180975</xdr:rowOff>
    </xdr:from>
    <xdr:to>
      <xdr:col>12</xdr:col>
      <xdr:colOff>381000</xdr:colOff>
      <xdr:row>4</xdr:row>
      <xdr:rowOff>104775</xdr:rowOff>
    </xdr:to>
    <xdr:pic>
      <xdr:nvPicPr>
        <xdr:cNvPr id="23" name="Picture 22">
          <a:extLst>
            <a:ext uri="{FF2B5EF4-FFF2-40B4-BE49-F238E27FC236}">
              <a16:creationId xmlns:a16="http://schemas.microsoft.com/office/drawing/2014/main" id="{35E80C8A-F567-B7B8-B28D-CF7B943CB2FA}"/>
            </a:ext>
          </a:extLst>
        </xdr:cNvPr>
        <xdr:cNvPicPr>
          <a:picLocks noChangeAspect="1"/>
        </xdr:cNvPicPr>
      </xdr:nvPicPr>
      <xdr:blipFill>
        <a:blip xmlns:r="http://schemas.openxmlformats.org/officeDocument/2006/relationships" r:embed="rId14"/>
        <a:stretch>
          <a:fillRect/>
        </a:stretch>
      </xdr:blipFill>
      <xdr:spPr>
        <a:xfrm>
          <a:off x="7391400" y="561975"/>
          <a:ext cx="304800" cy="3048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558799</xdr:colOff>
      <xdr:row>26</xdr:row>
      <xdr:rowOff>161925</xdr:rowOff>
    </xdr:to>
    <xdr:pic>
      <xdr:nvPicPr>
        <xdr:cNvPr id="3" name="Picture 2">
          <a:extLst>
            <a:ext uri="{FF2B5EF4-FFF2-40B4-BE49-F238E27FC236}">
              <a16:creationId xmlns:a16="http://schemas.microsoft.com/office/drawing/2014/main" id="{76A40D9C-C3FD-40B0-2B8B-D836EEB361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9093199" cy="5114925"/>
        </a:xfrm>
        <a:prstGeom prst="rect">
          <a:avLst/>
        </a:prstGeom>
        <a:noFill/>
        <a:ln w="9525" cmpd="sng">
          <a:solidFill>
            <a:schemeClr val="lt1">
              <a:shade val="50000"/>
            </a:schemeClr>
          </a:solidFill>
        </a:ln>
      </xdr:spPr>
    </xdr:pic>
    <xdr:clientData/>
  </xdr:twoCellAnchor>
  <xdr:twoCellAnchor>
    <xdr:from>
      <xdr:col>0</xdr:col>
      <xdr:colOff>390525</xdr:colOff>
      <xdr:row>6</xdr:row>
      <xdr:rowOff>0</xdr:rowOff>
    </xdr:from>
    <xdr:to>
      <xdr:col>1</xdr:col>
      <xdr:colOff>514350</xdr:colOff>
      <xdr:row>7</xdr:row>
      <xdr:rowOff>171450</xdr:rowOff>
    </xdr:to>
    <xdr:sp macro="" textlink="KPIS!B18">
      <xdr:nvSpPr>
        <xdr:cNvPr id="4" name="TextBox 3">
          <a:extLst>
            <a:ext uri="{FF2B5EF4-FFF2-40B4-BE49-F238E27FC236}">
              <a16:creationId xmlns:a16="http://schemas.microsoft.com/office/drawing/2014/main" id="{A9AE8DA8-00DB-99F1-C9B6-A61DA48E3202}"/>
            </a:ext>
          </a:extLst>
        </xdr:cNvPr>
        <xdr:cNvSpPr txBox="1"/>
      </xdr:nvSpPr>
      <xdr:spPr>
        <a:xfrm>
          <a:off x="390525" y="1143000"/>
          <a:ext cx="7334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EAAEE9-918B-484B-86B0-C6D894B19F08}" type="TxLink">
            <a:rPr lang="en-US" sz="1100" b="1" i="0" u="none" strike="noStrike">
              <a:solidFill>
                <a:schemeClr val="accent1"/>
              </a:solidFill>
              <a:latin typeface="Aptos Narrow"/>
            </a:rPr>
            <a:pPr/>
            <a:t>4K Action Camera</a:t>
          </a:fld>
          <a:endParaRPr lang="en-US" sz="1100" b="1">
            <a:solidFill>
              <a:schemeClr val="accent1"/>
            </a:solidFill>
          </a:endParaRPr>
        </a:p>
      </xdr:txBody>
    </xdr:sp>
    <xdr:clientData/>
  </xdr:twoCellAnchor>
  <xdr:twoCellAnchor>
    <xdr:from>
      <xdr:col>2</xdr:col>
      <xdr:colOff>495300</xdr:colOff>
      <xdr:row>6</xdr:row>
      <xdr:rowOff>19050</xdr:rowOff>
    </xdr:from>
    <xdr:to>
      <xdr:col>4</xdr:col>
      <xdr:colOff>247650</xdr:colOff>
      <xdr:row>7</xdr:row>
      <xdr:rowOff>76200</xdr:rowOff>
    </xdr:to>
    <xdr:sp macro="" textlink="KPIS!D18">
      <xdr:nvSpPr>
        <xdr:cNvPr id="5" name="TextBox 4">
          <a:extLst>
            <a:ext uri="{FF2B5EF4-FFF2-40B4-BE49-F238E27FC236}">
              <a16:creationId xmlns:a16="http://schemas.microsoft.com/office/drawing/2014/main" id="{DFA386CA-F7F0-92D2-085E-D293FEA52A34}"/>
            </a:ext>
          </a:extLst>
        </xdr:cNvPr>
        <xdr:cNvSpPr txBox="1"/>
      </xdr:nvSpPr>
      <xdr:spPr>
        <a:xfrm>
          <a:off x="1714500" y="1162050"/>
          <a:ext cx="9715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4B6CFD-8EA5-4BCC-998E-491C13CF98F8}" type="TxLink">
            <a:rPr lang="en-US" sz="1200" b="1" i="0" u="none" strike="noStrike">
              <a:solidFill>
                <a:schemeClr val="accent3">
                  <a:lumMod val="60000"/>
                  <a:lumOff val="40000"/>
                </a:schemeClr>
              </a:solidFill>
              <a:latin typeface="Aptos Narrow"/>
            </a:rPr>
            <a:pPr/>
            <a:t>Yuki Sharma</a:t>
          </a:fld>
          <a:endParaRPr lang="en-US" sz="1200" b="1">
            <a:solidFill>
              <a:schemeClr val="accent3">
                <a:lumMod val="60000"/>
                <a:lumOff val="40000"/>
              </a:schemeClr>
            </a:solidFill>
          </a:endParaRPr>
        </a:p>
      </xdr:txBody>
    </xdr:sp>
    <xdr:clientData/>
  </xdr:twoCellAnchor>
  <xdr:twoCellAnchor>
    <xdr:from>
      <xdr:col>5</xdr:col>
      <xdr:colOff>219075</xdr:colOff>
      <xdr:row>5</xdr:row>
      <xdr:rowOff>180975</xdr:rowOff>
    </xdr:from>
    <xdr:to>
      <xdr:col>6</xdr:col>
      <xdr:colOff>533400</xdr:colOff>
      <xdr:row>7</xdr:row>
      <xdr:rowOff>76200</xdr:rowOff>
    </xdr:to>
    <xdr:sp macro="" textlink="KPIS!I18">
      <xdr:nvSpPr>
        <xdr:cNvPr id="6" name="TextBox 5">
          <a:extLst>
            <a:ext uri="{FF2B5EF4-FFF2-40B4-BE49-F238E27FC236}">
              <a16:creationId xmlns:a16="http://schemas.microsoft.com/office/drawing/2014/main" id="{64AB1D2D-93EF-B738-80FA-69CB1FD682C8}"/>
            </a:ext>
          </a:extLst>
        </xdr:cNvPr>
        <xdr:cNvSpPr txBox="1"/>
      </xdr:nvSpPr>
      <xdr:spPr>
        <a:xfrm>
          <a:off x="3267075" y="1133475"/>
          <a:ext cx="9239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353605-09F4-4F02-A6B7-2ED468E91BAD}" type="TxLink">
            <a:rPr lang="en-US" sz="1200" b="1" i="0" u="none" strike="noStrike">
              <a:solidFill>
                <a:schemeClr val="bg1"/>
              </a:solidFill>
              <a:latin typeface="Aptos Narrow"/>
            </a:rPr>
            <a:pPr/>
            <a:t> $124,142 </a:t>
          </a:fld>
          <a:endParaRPr lang="en-US" sz="1200" b="1">
            <a:solidFill>
              <a:schemeClr val="bg1"/>
            </a:solidFill>
          </a:endParaRPr>
        </a:p>
      </xdr:txBody>
    </xdr:sp>
    <xdr:clientData/>
  </xdr:twoCellAnchor>
  <xdr:twoCellAnchor>
    <xdr:from>
      <xdr:col>7</xdr:col>
      <xdr:colOff>476250</xdr:colOff>
      <xdr:row>6</xdr:row>
      <xdr:rowOff>28575</xdr:rowOff>
    </xdr:from>
    <xdr:to>
      <xdr:col>9</xdr:col>
      <xdr:colOff>66675</xdr:colOff>
      <xdr:row>8</xdr:row>
      <xdr:rowOff>9525</xdr:rowOff>
    </xdr:to>
    <xdr:sp macro="" textlink="KPIS!C26">
      <xdr:nvSpPr>
        <xdr:cNvPr id="7" name="TextBox 6">
          <a:extLst>
            <a:ext uri="{FF2B5EF4-FFF2-40B4-BE49-F238E27FC236}">
              <a16:creationId xmlns:a16="http://schemas.microsoft.com/office/drawing/2014/main" id="{8A214254-AE4C-B04C-5D9A-3D0065A5D9BB}"/>
            </a:ext>
          </a:extLst>
        </xdr:cNvPr>
        <xdr:cNvSpPr txBox="1"/>
      </xdr:nvSpPr>
      <xdr:spPr>
        <a:xfrm>
          <a:off x="4743450" y="1171575"/>
          <a:ext cx="8096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303D42-0C9F-4EC5-B571-A6BD94B6FF61}" type="TxLink">
            <a:rPr lang="en-US" sz="1200" b="1" i="0" u="none" strike="noStrike">
              <a:solidFill>
                <a:schemeClr val="accent1"/>
              </a:solidFill>
              <a:latin typeface="Aptos Narrow"/>
            </a:rPr>
            <a:pPr/>
            <a:t> $148,680 </a:t>
          </a:fld>
          <a:endParaRPr lang="en-US" sz="1200" b="1">
            <a:solidFill>
              <a:schemeClr val="accent1"/>
            </a:solidFill>
          </a:endParaRPr>
        </a:p>
      </xdr:txBody>
    </xdr:sp>
    <xdr:clientData/>
  </xdr:twoCellAnchor>
  <xdr:twoCellAnchor>
    <xdr:from>
      <xdr:col>10</xdr:col>
      <xdr:colOff>95250</xdr:colOff>
      <xdr:row>6</xdr:row>
      <xdr:rowOff>38100</xdr:rowOff>
    </xdr:from>
    <xdr:to>
      <xdr:col>11</xdr:col>
      <xdr:colOff>352425</xdr:colOff>
      <xdr:row>7</xdr:row>
      <xdr:rowOff>66675</xdr:rowOff>
    </xdr:to>
    <xdr:sp macro="" textlink="KPIS!F21">
      <xdr:nvSpPr>
        <xdr:cNvPr id="8" name="TextBox 7">
          <a:extLst>
            <a:ext uri="{FF2B5EF4-FFF2-40B4-BE49-F238E27FC236}">
              <a16:creationId xmlns:a16="http://schemas.microsoft.com/office/drawing/2014/main" id="{F5C55B0B-06F8-DAA5-3BC5-9530A6B341EB}"/>
            </a:ext>
          </a:extLst>
        </xdr:cNvPr>
        <xdr:cNvSpPr txBox="1"/>
      </xdr:nvSpPr>
      <xdr:spPr>
        <a:xfrm>
          <a:off x="6191250" y="1181100"/>
          <a:ext cx="8667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0DC892-3F17-4182-8857-6B459DB59429}" type="TxLink">
            <a:rPr lang="en-US" sz="1100" b="1" i="0" u="none" strike="noStrike">
              <a:solidFill>
                <a:schemeClr val="bg1"/>
              </a:solidFill>
              <a:latin typeface="Aptos Narrow"/>
            </a:rPr>
            <a:pPr/>
            <a:t>Direct B2B</a:t>
          </a:fld>
          <a:endParaRPr lang="en-US" sz="1100" b="1">
            <a:solidFill>
              <a:schemeClr val="bg1"/>
            </a:solidFill>
          </a:endParaRPr>
        </a:p>
      </xdr:txBody>
    </xdr:sp>
    <xdr:clientData/>
  </xdr:twoCellAnchor>
  <xdr:twoCellAnchor>
    <xdr:from>
      <xdr:col>0</xdr:col>
      <xdr:colOff>276225</xdr:colOff>
      <xdr:row>5</xdr:row>
      <xdr:rowOff>19050</xdr:rowOff>
    </xdr:from>
    <xdr:to>
      <xdr:col>2</xdr:col>
      <xdr:colOff>1</xdr:colOff>
      <xdr:row>6</xdr:row>
      <xdr:rowOff>114300</xdr:rowOff>
    </xdr:to>
    <xdr:sp macro="" textlink="">
      <xdr:nvSpPr>
        <xdr:cNvPr id="9" name="TextBox 8">
          <a:extLst>
            <a:ext uri="{FF2B5EF4-FFF2-40B4-BE49-F238E27FC236}">
              <a16:creationId xmlns:a16="http://schemas.microsoft.com/office/drawing/2014/main" id="{12EC6E33-CEDF-1BAD-1764-072A413772CD}"/>
            </a:ext>
          </a:extLst>
        </xdr:cNvPr>
        <xdr:cNvSpPr txBox="1"/>
      </xdr:nvSpPr>
      <xdr:spPr>
        <a:xfrm>
          <a:off x="276225" y="971550"/>
          <a:ext cx="94297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Top Product</a:t>
          </a:r>
        </a:p>
      </xdr:txBody>
    </xdr:sp>
    <xdr:clientData/>
  </xdr:twoCellAnchor>
  <xdr:twoCellAnchor>
    <xdr:from>
      <xdr:col>2</xdr:col>
      <xdr:colOff>457200</xdr:colOff>
      <xdr:row>5</xdr:row>
      <xdr:rowOff>28575</xdr:rowOff>
    </xdr:from>
    <xdr:to>
      <xdr:col>4</xdr:col>
      <xdr:colOff>381000</xdr:colOff>
      <xdr:row>6</xdr:row>
      <xdr:rowOff>123825</xdr:rowOff>
    </xdr:to>
    <xdr:sp macro="" textlink="">
      <xdr:nvSpPr>
        <xdr:cNvPr id="10" name="TextBox 9">
          <a:extLst>
            <a:ext uri="{FF2B5EF4-FFF2-40B4-BE49-F238E27FC236}">
              <a16:creationId xmlns:a16="http://schemas.microsoft.com/office/drawing/2014/main" id="{569167F2-1194-D7EF-6CB9-F8E9294B52EF}"/>
            </a:ext>
          </a:extLst>
        </xdr:cNvPr>
        <xdr:cNvSpPr txBox="1"/>
      </xdr:nvSpPr>
      <xdr:spPr>
        <a:xfrm>
          <a:off x="1676400" y="981075"/>
          <a:ext cx="11430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Top Customer</a:t>
          </a:r>
        </a:p>
      </xdr:txBody>
    </xdr:sp>
    <xdr:clientData/>
  </xdr:twoCellAnchor>
  <xdr:twoCellAnchor editAs="oneCell">
    <xdr:from>
      <xdr:col>0</xdr:col>
      <xdr:colOff>571501</xdr:colOff>
      <xdr:row>3</xdr:row>
      <xdr:rowOff>76200</xdr:rowOff>
    </xdr:from>
    <xdr:to>
      <xdr:col>1</xdr:col>
      <xdr:colOff>390526</xdr:colOff>
      <xdr:row>5</xdr:row>
      <xdr:rowOff>123825</xdr:rowOff>
    </xdr:to>
    <xdr:pic>
      <xdr:nvPicPr>
        <xdr:cNvPr id="11" name="Picture 10">
          <a:extLst>
            <a:ext uri="{FF2B5EF4-FFF2-40B4-BE49-F238E27FC236}">
              <a16:creationId xmlns:a16="http://schemas.microsoft.com/office/drawing/2014/main" id="{00991FB9-58AF-BF93-D80E-155B0528761A}"/>
            </a:ext>
          </a:extLst>
        </xdr:cNvPr>
        <xdr:cNvPicPr>
          <a:picLocks noChangeAspect="1"/>
        </xdr:cNvPicPr>
      </xdr:nvPicPr>
      <xdr:blipFill>
        <a:blip xmlns:r="http://schemas.openxmlformats.org/officeDocument/2006/relationships" r:embed="rId2"/>
        <a:stretch>
          <a:fillRect/>
        </a:stretch>
      </xdr:blipFill>
      <xdr:spPr>
        <a:xfrm>
          <a:off x="571501" y="647700"/>
          <a:ext cx="428625" cy="428625"/>
        </a:xfrm>
        <a:prstGeom prst="rect">
          <a:avLst/>
        </a:prstGeom>
      </xdr:spPr>
    </xdr:pic>
    <xdr:clientData/>
  </xdr:twoCellAnchor>
  <xdr:twoCellAnchor>
    <xdr:from>
      <xdr:col>4</xdr:col>
      <xdr:colOff>571499</xdr:colOff>
      <xdr:row>5</xdr:row>
      <xdr:rowOff>28575</xdr:rowOff>
    </xdr:from>
    <xdr:to>
      <xdr:col>7</xdr:col>
      <xdr:colOff>295274</xdr:colOff>
      <xdr:row>6</xdr:row>
      <xdr:rowOff>123825</xdr:rowOff>
    </xdr:to>
    <xdr:sp macro="" textlink="">
      <xdr:nvSpPr>
        <xdr:cNvPr id="12" name="TextBox 11">
          <a:extLst>
            <a:ext uri="{FF2B5EF4-FFF2-40B4-BE49-F238E27FC236}">
              <a16:creationId xmlns:a16="http://schemas.microsoft.com/office/drawing/2014/main" id="{2C1C0F64-419F-A60E-320A-7A29A735294D}"/>
            </a:ext>
          </a:extLst>
        </xdr:cNvPr>
        <xdr:cNvSpPr txBox="1"/>
      </xdr:nvSpPr>
      <xdr:spPr>
        <a:xfrm>
          <a:off x="3009899" y="981075"/>
          <a:ext cx="1552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2"/>
              </a:solidFill>
            </a:rPr>
            <a:t>Top Product Revenue</a:t>
          </a:r>
        </a:p>
      </xdr:txBody>
    </xdr:sp>
    <xdr:clientData/>
  </xdr:twoCellAnchor>
  <xdr:twoCellAnchor editAs="oneCell">
    <xdr:from>
      <xdr:col>5</xdr:col>
      <xdr:colOff>447675</xdr:colOff>
      <xdr:row>3</xdr:row>
      <xdr:rowOff>114300</xdr:rowOff>
    </xdr:from>
    <xdr:to>
      <xdr:col>6</xdr:col>
      <xdr:colOff>219075</xdr:colOff>
      <xdr:row>5</xdr:row>
      <xdr:rowOff>114300</xdr:rowOff>
    </xdr:to>
    <xdr:pic>
      <xdr:nvPicPr>
        <xdr:cNvPr id="14" name="Picture 13" descr="Business ">
          <a:extLst>
            <a:ext uri="{FF2B5EF4-FFF2-40B4-BE49-F238E27FC236}">
              <a16:creationId xmlns:a16="http://schemas.microsoft.com/office/drawing/2014/main" id="{04456073-C858-D8A8-FC42-DA3B51F0D8A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95675" y="685800"/>
          <a:ext cx="3810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180976</xdr:colOff>
      <xdr:row>3</xdr:row>
      <xdr:rowOff>123825</xdr:rowOff>
    </xdr:from>
    <xdr:to>
      <xdr:col>3</xdr:col>
      <xdr:colOff>561975</xdr:colOff>
      <xdr:row>5</xdr:row>
      <xdr:rowOff>123824</xdr:rowOff>
    </xdr:to>
    <xdr:pic>
      <xdr:nvPicPr>
        <xdr:cNvPr id="15" name="Picture 14">
          <a:extLst>
            <a:ext uri="{FF2B5EF4-FFF2-40B4-BE49-F238E27FC236}">
              <a16:creationId xmlns:a16="http://schemas.microsoft.com/office/drawing/2014/main" id="{F3E6846E-2025-7DAF-6503-C6BA051C26F9}"/>
            </a:ext>
          </a:extLst>
        </xdr:cNvPr>
        <xdr:cNvPicPr>
          <a:picLocks noChangeAspect="1"/>
        </xdr:cNvPicPr>
      </xdr:nvPicPr>
      <xdr:blipFill>
        <a:blip xmlns:r="http://schemas.openxmlformats.org/officeDocument/2006/relationships" r:embed="rId4"/>
        <a:stretch>
          <a:fillRect/>
        </a:stretch>
      </xdr:blipFill>
      <xdr:spPr>
        <a:xfrm>
          <a:off x="2009776" y="695325"/>
          <a:ext cx="380999" cy="380999"/>
        </a:xfrm>
        <a:prstGeom prst="rect">
          <a:avLst/>
        </a:prstGeom>
      </xdr:spPr>
    </xdr:pic>
    <xdr:clientData/>
  </xdr:twoCellAnchor>
  <xdr:twoCellAnchor editAs="oneCell">
    <xdr:from>
      <xdr:col>8</xdr:col>
      <xdr:colOff>57152</xdr:colOff>
      <xdr:row>3</xdr:row>
      <xdr:rowOff>142876</xdr:rowOff>
    </xdr:from>
    <xdr:to>
      <xdr:col>8</xdr:col>
      <xdr:colOff>381000</xdr:colOff>
      <xdr:row>5</xdr:row>
      <xdr:rowOff>85724</xdr:rowOff>
    </xdr:to>
    <xdr:pic>
      <xdr:nvPicPr>
        <xdr:cNvPr id="16" name="Picture 15">
          <a:extLst>
            <a:ext uri="{FF2B5EF4-FFF2-40B4-BE49-F238E27FC236}">
              <a16:creationId xmlns:a16="http://schemas.microsoft.com/office/drawing/2014/main" id="{716D2859-EE3F-E789-B36E-D14013707855}"/>
            </a:ext>
          </a:extLst>
        </xdr:cNvPr>
        <xdr:cNvPicPr>
          <a:picLocks noChangeAspect="1"/>
        </xdr:cNvPicPr>
      </xdr:nvPicPr>
      <xdr:blipFill>
        <a:blip xmlns:r="http://schemas.openxmlformats.org/officeDocument/2006/relationships" r:embed="rId5"/>
        <a:stretch>
          <a:fillRect/>
        </a:stretch>
      </xdr:blipFill>
      <xdr:spPr>
        <a:xfrm>
          <a:off x="4933952" y="714376"/>
          <a:ext cx="323848" cy="323848"/>
        </a:xfrm>
        <a:prstGeom prst="rect">
          <a:avLst/>
        </a:prstGeom>
      </xdr:spPr>
    </xdr:pic>
    <xdr:clientData/>
  </xdr:twoCellAnchor>
  <xdr:twoCellAnchor editAs="oneCell">
    <xdr:from>
      <xdr:col>10</xdr:col>
      <xdr:colOff>371476</xdr:colOff>
      <xdr:row>3</xdr:row>
      <xdr:rowOff>104775</xdr:rowOff>
    </xdr:from>
    <xdr:to>
      <xdr:col>11</xdr:col>
      <xdr:colOff>123825</xdr:colOff>
      <xdr:row>5</xdr:row>
      <xdr:rowOff>85724</xdr:rowOff>
    </xdr:to>
    <xdr:pic>
      <xdr:nvPicPr>
        <xdr:cNvPr id="17" name="Picture 16">
          <a:extLst>
            <a:ext uri="{FF2B5EF4-FFF2-40B4-BE49-F238E27FC236}">
              <a16:creationId xmlns:a16="http://schemas.microsoft.com/office/drawing/2014/main" id="{33D6DDF5-6AC4-2917-D467-E87B5E87DA8E}"/>
            </a:ext>
          </a:extLst>
        </xdr:cNvPr>
        <xdr:cNvPicPr>
          <a:picLocks noChangeAspect="1"/>
        </xdr:cNvPicPr>
      </xdr:nvPicPr>
      <xdr:blipFill>
        <a:blip xmlns:r="http://schemas.openxmlformats.org/officeDocument/2006/relationships" r:embed="rId6"/>
        <a:stretch>
          <a:fillRect/>
        </a:stretch>
      </xdr:blipFill>
      <xdr:spPr>
        <a:xfrm>
          <a:off x="6467476" y="676275"/>
          <a:ext cx="361949" cy="361949"/>
        </a:xfrm>
        <a:prstGeom prst="rect">
          <a:avLst/>
        </a:prstGeom>
      </xdr:spPr>
    </xdr:pic>
    <xdr:clientData/>
  </xdr:twoCellAnchor>
  <xdr:twoCellAnchor>
    <xdr:from>
      <xdr:col>0</xdr:col>
      <xdr:colOff>133350</xdr:colOff>
      <xdr:row>8</xdr:row>
      <xdr:rowOff>19050</xdr:rowOff>
    </xdr:from>
    <xdr:to>
      <xdr:col>5</xdr:col>
      <xdr:colOff>533400</xdr:colOff>
      <xdr:row>16</xdr:row>
      <xdr:rowOff>76200</xdr:rowOff>
    </xdr:to>
    <xdr:graphicFrame macro="">
      <xdr:nvGraphicFramePr>
        <xdr:cNvPr id="2" name="Chart 1">
          <a:extLst>
            <a:ext uri="{FF2B5EF4-FFF2-40B4-BE49-F238E27FC236}">
              <a16:creationId xmlns:a16="http://schemas.microsoft.com/office/drawing/2014/main" id="{6A16FEE1-CF1A-4F2D-8664-95CA94B65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57151</xdr:colOff>
      <xdr:row>17</xdr:row>
      <xdr:rowOff>85725</xdr:rowOff>
    </xdr:from>
    <xdr:to>
      <xdr:col>5</xdr:col>
      <xdr:colOff>514351</xdr:colOff>
      <xdr:row>26</xdr:row>
      <xdr:rowOff>66675</xdr:rowOff>
    </xdr:to>
    <xdr:graphicFrame macro="">
      <xdr:nvGraphicFramePr>
        <xdr:cNvPr id="13" name="Chart 12">
          <a:extLst>
            <a:ext uri="{FF2B5EF4-FFF2-40B4-BE49-F238E27FC236}">
              <a16:creationId xmlns:a16="http://schemas.microsoft.com/office/drawing/2014/main" id="{AEC06554-962E-40AF-8858-240DE564F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209551</xdr:colOff>
      <xdr:row>7</xdr:row>
      <xdr:rowOff>152400</xdr:rowOff>
    </xdr:from>
    <xdr:to>
      <xdr:col>11</xdr:col>
      <xdr:colOff>504825</xdr:colOff>
      <xdr:row>17</xdr:row>
      <xdr:rowOff>19050</xdr:rowOff>
    </xdr:to>
    <xdr:graphicFrame macro="">
      <xdr:nvGraphicFramePr>
        <xdr:cNvPr id="18" name="Chart 17">
          <a:extLst>
            <a:ext uri="{FF2B5EF4-FFF2-40B4-BE49-F238E27FC236}">
              <a16:creationId xmlns:a16="http://schemas.microsoft.com/office/drawing/2014/main" id="{16D42BC5-A77C-4CE0-A043-4316FF413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190501</xdr:colOff>
      <xdr:row>17</xdr:row>
      <xdr:rowOff>66675</xdr:rowOff>
    </xdr:from>
    <xdr:to>
      <xdr:col>11</xdr:col>
      <xdr:colOff>533401</xdr:colOff>
      <xdr:row>27</xdr:row>
      <xdr:rowOff>9525</xdr:rowOff>
    </xdr:to>
    <xdr:graphicFrame macro="">
      <xdr:nvGraphicFramePr>
        <xdr:cNvPr id="19" name="Chart 18">
          <a:extLst>
            <a:ext uri="{FF2B5EF4-FFF2-40B4-BE49-F238E27FC236}">
              <a16:creationId xmlns:a16="http://schemas.microsoft.com/office/drawing/2014/main" id="{30591B4B-193A-4285-A1D6-E60CD6267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12</xdr:col>
      <xdr:colOff>104774</xdr:colOff>
      <xdr:row>3</xdr:row>
      <xdr:rowOff>104774</xdr:rowOff>
    </xdr:from>
    <xdr:to>
      <xdr:col>14</xdr:col>
      <xdr:colOff>533399</xdr:colOff>
      <xdr:row>12</xdr:row>
      <xdr:rowOff>180975</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C94D9F78-CA12-F597-4999-0AC7318BEFE3}"/>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419974" y="676274"/>
              <a:ext cx="1647825" cy="1790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114300</xdr:colOff>
      <xdr:row>13</xdr:row>
      <xdr:rowOff>85725</xdr:rowOff>
    </xdr:from>
    <xdr:to>
      <xdr:col>14</xdr:col>
      <xdr:colOff>533400</xdr:colOff>
      <xdr:row>26</xdr:row>
      <xdr:rowOff>133349</xdr:rowOff>
    </xdr:to>
    <mc:AlternateContent xmlns:mc="http://schemas.openxmlformats.org/markup-compatibility/2006" xmlns:a14="http://schemas.microsoft.com/office/drawing/2010/main">
      <mc:Choice Requires="a14">
        <xdr:graphicFrame macro="">
          <xdr:nvGraphicFramePr>
            <xdr:cNvPr id="21" name="Month Name 1">
              <a:extLst>
                <a:ext uri="{FF2B5EF4-FFF2-40B4-BE49-F238E27FC236}">
                  <a16:creationId xmlns:a16="http://schemas.microsoft.com/office/drawing/2014/main" id="{503E2074-A015-F27B-C1CF-6BB1BA39B5E1}"/>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7429500" y="2562225"/>
              <a:ext cx="1638300" cy="2524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409575</xdr:colOff>
      <xdr:row>0</xdr:row>
      <xdr:rowOff>114300</xdr:rowOff>
    </xdr:from>
    <xdr:to>
      <xdr:col>14</xdr:col>
      <xdr:colOff>542925</xdr:colOff>
      <xdr:row>1</xdr:row>
      <xdr:rowOff>171450</xdr:rowOff>
    </xdr:to>
    <xdr:sp macro="" textlink="">
      <xdr:nvSpPr>
        <xdr:cNvPr id="22" name="TextBox 21">
          <a:hlinkClick xmlns:r="http://schemas.openxmlformats.org/officeDocument/2006/relationships" r:id="rId11"/>
          <a:extLst>
            <a:ext uri="{FF2B5EF4-FFF2-40B4-BE49-F238E27FC236}">
              <a16:creationId xmlns:a16="http://schemas.microsoft.com/office/drawing/2014/main" id="{AAC21B33-F225-73B4-5759-F415141AA15A}"/>
            </a:ext>
          </a:extLst>
        </xdr:cNvPr>
        <xdr:cNvSpPr txBox="1"/>
      </xdr:nvSpPr>
      <xdr:spPr>
        <a:xfrm>
          <a:off x="7724775" y="114300"/>
          <a:ext cx="1352550" cy="24765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Excutive overview</a:t>
          </a:r>
        </a:p>
      </xdr:txBody>
    </xdr:sp>
    <xdr:clientData/>
  </xdr:twoCellAnchor>
  <xdr:twoCellAnchor>
    <xdr:from>
      <xdr:col>12</xdr:col>
      <xdr:colOff>400050</xdr:colOff>
      <xdr:row>2</xdr:row>
      <xdr:rowOff>19049</xdr:rowOff>
    </xdr:from>
    <xdr:to>
      <xdr:col>14</xdr:col>
      <xdr:colOff>552450</xdr:colOff>
      <xdr:row>3</xdr:row>
      <xdr:rowOff>57150</xdr:rowOff>
    </xdr:to>
    <xdr:sp macro="" textlink="">
      <xdr:nvSpPr>
        <xdr:cNvPr id="24" name="TextBox 23">
          <a:hlinkClick xmlns:r="http://schemas.openxmlformats.org/officeDocument/2006/relationships" r:id="rId12"/>
          <a:extLst>
            <a:ext uri="{FF2B5EF4-FFF2-40B4-BE49-F238E27FC236}">
              <a16:creationId xmlns:a16="http://schemas.microsoft.com/office/drawing/2014/main" id="{96BAB5FB-8AA3-9803-7EBA-F5ABDB3A8C16}"/>
            </a:ext>
          </a:extLst>
        </xdr:cNvPr>
        <xdr:cNvSpPr txBox="1"/>
      </xdr:nvSpPr>
      <xdr:spPr>
        <a:xfrm>
          <a:off x="7715250" y="400049"/>
          <a:ext cx="1371600" cy="228601"/>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solidFill>
                <a:schemeClr val="bg1"/>
              </a:solidFill>
            </a:rPr>
            <a:t>Revenue Leakage &amp; opty</a:t>
          </a:r>
        </a:p>
      </xdr:txBody>
    </xdr:sp>
    <xdr:clientData/>
  </xdr:twoCellAnchor>
  <xdr:twoCellAnchor editAs="oneCell">
    <xdr:from>
      <xdr:col>12</xdr:col>
      <xdr:colOff>114300</xdr:colOff>
      <xdr:row>0</xdr:row>
      <xdr:rowOff>76200</xdr:rowOff>
    </xdr:from>
    <xdr:to>
      <xdr:col>12</xdr:col>
      <xdr:colOff>409575</xdr:colOff>
      <xdr:row>1</xdr:row>
      <xdr:rowOff>180975</xdr:rowOff>
    </xdr:to>
    <xdr:pic>
      <xdr:nvPicPr>
        <xdr:cNvPr id="25" name="Picture 24">
          <a:extLst>
            <a:ext uri="{FF2B5EF4-FFF2-40B4-BE49-F238E27FC236}">
              <a16:creationId xmlns:a16="http://schemas.microsoft.com/office/drawing/2014/main" id="{BD154CD5-6882-541B-CE5E-93114B70C05A}"/>
            </a:ext>
          </a:extLst>
        </xdr:cNvPr>
        <xdr:cNvPicPr>
          <a:picLocks noChangeAspect="1"/>
        </xdr:cNvPicPr>
      </xdr:nvPicPr>
      <xdr:blipFill>
        <a:blip xmlns:r="http://schemas.openxmlformats.org/officeDocument/2006/relationships" r:embed="rId13"/>
        <a:stretch>
          <a:fillRect/>
        </a:stretch>
      </xdr:blipFill>
      <xdr:spPr>
        <a:xfrm>
          <a:off x="7429500" y="76200"/>
          <a:ext cx="295275" cy="295275"/>
        </a:xfrm>
        <a:prstGeom prst="rect">
          <a:avLst/>
        </a:prstGeom>
      </xdr:spPr>
    </xdr:pic>
    <xdr:clientData/>
  </xdr:twoCellAnchor>
  <xdr:twoCellAnchor editAs="oneCell">
    <xdr:from>
      <xdr:col>12</xdr:col>
      <xdr:colOff>142875</xdr:colOff>
      <xdr:row>2</xdr:row>
      <xdr:rowOff>0</xdr:rowOff>
    </xdr:from>
    <xdr:to>
      <xdr:col>12</xdr:col>
      <xdr:colOff>400050</xdr:colOff>
      <xdr:row>3</xdr:row>
      <xdr:rowOff>66675</xdr:rowOff>
    </xdr:to>
    <xdr:pic>
      <xdr:nvPicPr>
        <xdr:cNvPr id="27" name="Picture 26" descr="Back ">
          <a:extLst>
            <a:ext uri="{FF2B5EF4-FFF2-40B4-BE49-F238E27FC236}">
              <a16:creationId xmlns:a16="http://schemas.microsoft.com/office/drawing/2014/main" id="{7401D769-8A44-3C1A-E767-FBBC69663C6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458075" y="381000"/>
          <a:ext cx="25717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28575</xdr:colOff>
      <xdr:row>0</xdr:row>
      <xdr:rowOff>0</xdr:rowOff>
    </xdr:from>
    <xdr:to>
      <xdr:col>20</xdr:col>
      <xdr:colOff>419100</xdr:colOff>
      <xdr:row>34</xdr:row>
      <xdr:rowOff>38100</xdr:rowOff>
    </xdr:to>
    <xdr:sp macro="" textlink="">
      <xdr:nvSpPr>
        <xdr:cNvPr id="2" name="Rectangle 1">
          <a:extLst>
            <a:ext uri="{FF2B5EF4-FFF2-40B4-BE49-F238E27FC236}">
              <a16:creationId xmlns:a16="http://schemas.microsoft.com/office/drawing/2014/main" id="{1E089E74-9E28-8205-3BF3-CA9E52A8D587}"/>
            </a:ext>
          </a:extLst>
        </xdr:cNvPr>
        <xdr:cNvSpPr/>
      </xdr:nvSpPr>
      <xdr:spPr>
        <a:xfrm>
          <a:off x="28575" y="0"/>
          <a:ext cx="12582525" cy="6515100"/>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219075</xdr:colOff>
      <xdr:row>0</xdr:row>
      <xdr:rowOff>133350</xdr:rowOff>
    </xdr:from>
    <xdr:to>
      <xdr:col>4</xdr:col>
      <xdr:colOff>571500</xdr:colOff>
      <xdr:row>2</xdr:row>
      <xdr:rowOff>9525</xdr:rowOff>
    </xdr:to>
    <xdr:sp macro="" textlink="">
      <xdr:nvSpPr>
        <xdr:cNvPr id="5" name="TextBox 4">
          <a:extLst>
            <a:ext uri="{FF2B5EF4-FFF2-40B4-BE49-F238E27FC236}">
              <a16:creationId xmlns:a16="http://schemas.microsoft.com/office/drawing/2014/main" id="{D9EFF4F7-A5D3-214E-A20A-EEAA06950D82}"/>
            </a:ext>
          </a:extLst>
        </xdr:cNvPr>
        <xdr:cNvSpPr txBox="1"/>
      </xdr:nvSpPr>
      <xdr:spPr>
        <a:xfrm>
          <a:off x="2047875" y="133350"/>
          <a:ext cx="962025" cy="257175"/>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solidFill>
              <a:effectLst/>
              <a:latin typeface="+mn-lt"/>
              <a:ea typeface="+mn-ea"/>
              <a:cs typeface="+mn-cs"/>
            </a:rPr>
            <a:t>     INSIGHTS</a:t>
          </a:r>
          <a:endParaRPr lang="en-US" sz="1200" b="1">
            <a:solidFill>
              <a:schemeClr val="bg1"/>
            </a:solidFill>
          </a:endParaRPr>
        </a:p>
      </xdr:txBody>
    </xdr:sp>
    <xdr:clientData/>
  </xdr:twoCellAnchor>
  <xdr:twoCellAnchor>
    <xdr:from>
      <xdr:col>0</xdr:col>
      <xdr:colOff>104775</xdr:colOff>
      <xdr:row>2</xdr:row>
      <xdr:rowOff>123825</xdr:rowOff>
    </xdr:from>
    <xdr:to>
      <xdr:col>9</xdr:col>
      <xdr:colOff>66675</xdr:colOff>
      <xdr:row>27</xdr:row>
      <xdr:rowOff>104775</xdr:rowOff>
    </xdr:to>
    <xdr:sp macro="" textlink="">
      <xdr:nvSpPr>
        <xdr:cNvPr id="6" name="TextBox 5">
          <a:extLst>
            <a:ext uri="{FF2B5EF4-FFF2-40B4-BE49-F238E27FC236}">
              <a16:creationId xmlns:a16="http://schemas.microsoft.com/office/drawing/2014/main" id="{BBB66D6A-AF90-F775-87C4-2C2F2CDC41DF}"/>
            </a:ext>
          </a:extLst>
        </xdr:cNvPr>
        <xdr:cNvSpPr txBox="1"/>
      </xdr:nvSpPr>
      <xdr:spPr>
        <a:xfrm>
          <a:off x="104775" y="504825"/>
          <a:ext cx="5448300" cy="47434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u="none" strike="noStrike">
              <a:solidFill>
                <a:schemeClr val="accent1">
                  <a:lumMod val="50000"/>
                </a:schemeClr>
              </a:solidFill>
              <a:effectLst/>
              <a:latin typeface="+mn-lt"/>
              <a:ea typeface="+mn-ea"/>
              <a:cs typeface="+mn-cs"/>
            </a:rPr>
            <a:t>1.Growth was strong through the year but collapsed in December, revenue climbed steadily from $5K (Jan) to a peak of $80K (Sep/Oct), then fell to $77K in Nov and crashed to $29K in Dec, a 64% drop in the final month. That single month is likely dragging down the annual story more than any category or region issue.  </a:t>
          </a:r>
        </a:p>
        <a:p>
          <a:pPr rtl="0"/>
          <a:r>
            <a:rPr lang="en-US" sz="1100" b="1" i="0" u="none" strike="noStrike">
              <a:solidFill>
                <a:schemeClr val="accent1">
                  <a:lumMod val="50000"/>
                </a:schemeClr>
              </a:solidFill>
              <a:effectLst/>
              <a:latin typeface="+mn-lt"/>
              <a:ea typeface="+mn-ea"/>
              <a:cs typeface="+mn-cs"/>
            </a:rPr>
            <a:t>2.</a:t>
          </a:r>
          <a:r>
            <a:rPr lang="en-US" sz="1100" b="1" i="0" u="none" strike="noStrike" baseline="0">
              <a:solidFill>
                <a:schemeClr val="accent1">
                  <a:lumMod val="50000"/>
                </a:schemeClr>
              </a:solidFill>
              <a:effectLst/>
              <a:latin typeface="+mn-lt"/>
              <a:ea typeface="+mn-ea"/>
              <a:cs typeface="+mn-cs"/>
            </a:rPr>
            <a:t> </a:t>
          </a:r>
          <a:r>
            <a:rPr lang="en-US" sz="1100" b="1" i="0" u="none" strike="noStrike">
              <a:solidFill>
                <a:schemeClr val="accent1">
                  <a:lumMod val="50000"/>
                </a:schemeClr>
              </a:solidFill>
              <a:effectLst/>
              <a:latin typeface="+mn-lt"/>
              <a:ea typeface="+mn-ea"/>
              <a:cs typeface="+mn-cs"/>
            </a:rPr>
            <a:t>Electronics is both the growth engine and the biggest leak, it drives $266K of the $585K total revenue (45%), but also accounts for $75K of the $165,602 at-risk revenue (also ~45%). Fixing Electronics fulfillment alone would move the most money.</a:t>
          </a:r>
          <a:endParaRPr lang="en-US" b="1">
            <a:solidFill>
              <a:schemeClr val="accent1">
                <a:lumMod val="50000"/>
              </a:schemeClr>
            </a:solidFill>
            <a:effectLst/>
          </a:endParaRPr>
        </a:p>
        <a:p>
          <a:pPr rtl="0"/>
          <a:r>
            <a:rPr lang="en-US" sz="1100" b="1" i="0" u="none" strike="noStrike">
              <a:solidFill>
                <a:schemeClr val="accent1">
                  <a:lumMod val="50000"/>
                </a:schemeClr>
              </a:solidFill>
              <a:effectLst/>
              <a:latin typeface="+mn-lt"/>
              <a:ea typeface="+mn-ea"/>
              <a:cs typeface="+mn-cs"/>
            </a:rPr>
            <a:t>3. The 29% failure rate isn't a regional or channel problem, it's systemic. Every region sits in a tight 26–32% band (Asia Pacific 31.92%, Latin America 31.03%, North America 28.22%, Europe 26.86%, MEA 26.07%), and every channel is similarly bunched (28–30%). A process this consistent across geography and channel points to something upstream, payment, checkout, or logistics, not a local execution gap.</a:t>
          </a:r>
          <a:endParaRPr lang="en-US" b="1">
            <a:solidFill>
              <a:schemeClr val="accent1">
                <a:lumMod val="50000"/>
              </a:schemeClr>
            </a:solidFill>
            <a:effectLst/>
          </a:endParaRPr>
        </a:p>
        <a:p>
          <a:pPr rtl="0"/>
          <a:r>
            <a:rPr lang="en-US" sz="1100" b="1" i="0" u="none" strike="noStrike">
              <a:solidFill>
                <a:schemeClr val="accent1">
                  <a:lumMod val="50000"/>
                </a:schemeClr>
              </a:solidFill>
              <a:effectLst/>
              <a:latin typeface="+mn-lt"/>
              <a:ea typeface="+mn-ea"/>
              <a:cs typeface="+mn-cs"/>
            </a:rPr>
            <a:t>3. Refunds outweigh cancellations ($88,373 vs $77,229) — more revenue is being lost after the sale completes than before it. That's a product/quality/expectation problem, not a stock or checkout problem.</a:t>
          </a:r>
          <a:endParaRPr lang="en-US" b="1">
            <a:solidFill>
              <a:schemeClr val="accent1">
                <a:lumMod val="50000"/>
              </a:schemeClr>
            </a:solidFill>
            <a:effectLst/>
          </a:endParaRPr>
        </a:p>
        <a:p>
          <a:pPr rtl="0"/>
          <a:r>
            <a:rPr lang="en-US" sz="1100" b="1" i="0" u="none" strike="noStrike">
              <a:solidFill>
                <a:schemeClr val="accent1">
                  <a:lumMod val="50000"/>
                </a:schemeClr>
              </a:solidFill>
              <a:effectLst/>
              <a:latin typeface="+mn-lt"/>
              <a:ea typeface="+mn-ea"/>
              <a:cs typeface="+mn-cs"/>
            </a:rPr>
            <a:t>4. Revenue is evenly spread, but so is risk — all four channels land within $140K–$149K, and no single customer or channel is carrying the business. That's healthy in terms of concentration risk, but it also means there's no standout channel or customer segment to double down on for faster growth.</a:t>
          </a:r>
          <a:endParaRPr lang="en-US" b="1">
            <a:solidFill>
              <a:schemeClr val="accent1">
                <a:lumMod val="50000"/>
              </a:schemeClr>
            </a:solidFill>
            <a:effectLst/>
          </a:endParaRPr>
        </a:p>
        <a:p>
          <a:pPr rtl="0"/>
          <a:r>
            <a:rPr lang="en-US" sz="1100" b="1" i="0" u="none" strike="noStrike">
              <a:solidFill>
                <a:schemeClr val="accent1">
                  <a:lumMod val="50000"/>
                </a:schemeClr>
              </a:solidFill>
              <a:effectLst/>
              <a:latin typeface="+mn-lt"/>
              <a:ea typeface="+mn-ea"/>
              <a:cs typeface="+mn-cs"/>
            </a:rPr>
            <a:t>5. Retail Partner is the leakiest channel, it has the highest cancellation count (128) and the highest revenue at risk by channel ($48K), despite Direct B2B generating slightly more revenue overall.</a:t>
          </a:r>
          <a:endParaRPr lang="en-US" b="1">
            <a:solidFill>
              <a:schemeClr val="accent1">
                <a:lumMod val="50000"/>
              </a:schemeClr>
            </a:solidFill>
            <a:effectLst/>
          </a:endParaRPr>
        </a:p>
        <a:p>
          <a:pPr rtl="0"/>
          <a:r>
            <a:rPr lang="en-US" sz="1100" b="1" i="0" u="none" strike="noStrike">
              <a:solidFill>
                <a:schemeClr val="accent1">
                  <a:lumMod val="50000"/>
                </a:schemeClr>
              </a:solidFill>
              <a:effectLst/>
              <a:latin typeface="+mn-lt"/>
              <a:ea typeface="+mn-ea"/>
              <a:cs typeface="+mn-cs"/>
            </a:rPr>
            <a:t>6. Asia Pacific is biggest market and least reliable one, $177K in revenue (the top region) paired with the worst failure rate (31.92%). It has the most to gain and the most to lose.</a:t>
          </a:r>
          <a:endParaRPr lang="en-US" b="1">
            <a:solidFill>
              <a:schemeClr val="accent1">
                <a:lumMod val="50000"/>
              </a:schemeClr>
            </a:solidFill>
            <a:effectLst/>
          </a:endParaRPr>
        </a:p>
      </xdr:txBody>
    </xdr:sp>
    <xdr:clientData/>
  </xdr:twoCellAnchor>
  <xdr:twoCellAnchor>
    <xdr:from>
      <xdr:col>9</xdr:col>
      <xdr:colOff>342900</xdr:colOff>
      <xdr:row>2</xdr:row>
      <xdr:rowOff>133350</xdr:rowOff>
    </xdr:from>
    <xdr:to>
      <xdr:col>18</xdr:col>
      <xdr:colOff>304800</xdr:colOff>
      <xdr:row>27</xdr:row>
      <xdr:rowOff>114300</xdr:rowOff>
    </xdr:to>
    <xdr:sp macro="" textlink="">
      <xdr:nvSpPr>
        <xdr:cNvPr id="7" name="TextBox 6">
          <a:extLst>
            <a:ext uri="{FF2B5EF4-FFF2-40B4-BE49-F238E27FC236}">
              <a16:creationId xmlns:a16="http://schemas.microsoft.com/office/drawing/2014/main" id="{30F2C538-025C-A25F-06D2-5209E5E89377}"/>
            </a:ext>
          </a:extLst>
        </xdr:cNvPr>
        <xdr:cNvSpPr txBox="1"/>
      </xdr:nvSpPr>
      <xdr:spPr>
        <a:xfrm>
          <a:off x="5829300" y="514350"/>
          <a:ext cx="5448300" cy="47434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u="none" strike="noStrike">
              <a:solidFill>
                <a:schemeClr val="accent1">
                  <a:lumMod val="50000"/>
                </a:schemeClr>
              </a:solidFill>
              <a:effectLst/>
              <a:latin typeface="+mn-lt"/>
              <a:ea typeface="+mn-ea"/>
              <a:cs typeface="+mn-cs"/>
            </a:rPr>
            <a:t>1.Pull December's operational data specifically,</a:t>
          </a:r>
          <a:r>
            <a:rPr lang="en-US" sz="1100" b="1" i="0" u="none" strike="noStrike" baseline="0">
              <a:solidFill>
                <a:schemeClr val="accent1">
                  <a:lumMod val="50000"/>
                </a:schemeClr>
              </a:solidFill>
              <a:effectLst/>
              <a:latin typeface="+mn-lt"/>
              <a:ea typeface="+mn-ea"/>
              <a:cs typeface="+mn-cs"/>
            </a:rPr>
            <a:t> </a:t>
          </a:r>
          <a:r>
            <a:rPr lang="en-US" sz="1100" b="1" i="0" u="none" strike="noStrike">
              <a:solidFill>
                <a:schemeClr val="accent1">
                  <a:lumMod val="50000"/>
                </a:schemeClr>
              </a:solidFill>
              <a:effectLst/>
              <a:latin typeface="+mn-lt"/>
              <a:ea typeface="+mn-ea"/>
              <a:cs typeface="+mn-cs"/>
            </a:rPr>
            <a:t>staffing, stock levels, delivery partner capacity, before the next holiday season. That one month's collapse deserves a standalone root-cause review.</a:t>
          </a:r>
        </a:p>
        <a:p>
          <a:pPr rtl="0"/>
          <a:endParaRPr lang="en-US" sz="1100" b="1" i="0" u="none" strike="noStrike">
            <a:solidFill>
              <a:schemeClr val="accent1">
                <a:lumMod val="50000"/>
              </a:schemeClr>
            </a:solidFill>
            <a:effectLst/>
            <a:latin typeface="+mn-lt"/>
            <a:ea typeface="+mn-ea"/>
            <a:cs typeface="+mn-cs"/>
          </a:endParaRPr>
        </a:p>
        <a:p>
          <a:pPr rtl="0"/>
          <a:r>
            <a:rPr lang="en-US" sz="1100" b="1" i="0" u="none" strike="noStrike">
              <a:solidFill>
                <a:schemeClr val="accent1">
                  <a:lumMod val="50000"/>
                </a:schemeClr>
              </a:solidFill>
              <a:effectLst/>
              <a:latin typeface="+mn-lt"/>
              <a:ea typeface="+mn-ea"/>
              <a:cs typeface="+mn-cs"/>
            </a:rPr>
            <a:t>2.</a:t>
          </a:r>
          <a:r>
            <a:rPr lang="en-US" sz="1100" b="1" i="0" u="none" strike="noStrike" baseline="0">
              <a:solidFill>
                <a:schemeClr val="accent1">
                  <a:lumMod val="50000"/>
                </a:schemeClr>
              </a:solidFill>
              <a:effectLst/>
              <a:latin typeface="+mn-lt"/>
              <a:ea typeface="+mn-ea"/>
              <a:cs typeface="+mn-cs"/>
            </a:rPr>
            <a:t> </a:t>
          </a:r>
          <a:r>
            <a:rPr lang="en-US" sz="1100" b="1" i="0" u="none" strike="noStrike">
              <a:solidFill>
                <a:schemeClr val="accent1">
                  <a:lumMod val="50000"/>
                </a:schemeClr>
              </a:solidFill>
              <a:effectLst/>
              <a:latin typeface="+mn-lt"/>
              <a:ea typeface="+mn-ea"/>
              <a:cs typeface="+mn-cs"/>
            </a:rPr>
            <a:t>Prioritize a fulfillment audit on Electronics first. Even a small drop in its refund/cancellation rate recovers more dollars than fixing any other category.</a:t>
          </a:r>
        </a:p>
        <a:p>
          <a:pPr rtl="0"/>
          <a:endParaRPr lang="en-US" b="1">
            <a:solidFill>
              <a:schemeClr val="accent1">
                <a:lumMod val="50000"/>
              </a:schemeClr>
            </a:solidFill>
            <a:effectLst/>
          </a:endParaRPr>
        </a:p>
        <a:p>
          <a:pPr rtl="0"/>
          <a:r>
            <a:rPr lang="en-US" sz="1100" b="1" i="0" u="none" strike="noStrike">
              <a:solidFill>
                <a:schemeClr val="accent1">
                  <a:lumMod val="50000"/>
                </a:schemeClr>
              </a:solidFill>
              <a:effectLst/>
              <a:latin typeface="+mn-lt"/>
              <a:ea typeface="+mn-ea"/>
              <a:cs typeface="+mn-cs"/>
            </a:rPr>
            <a:t>3. Treat the 29% failure rate as a core process issue, not a market-by-market one. Review checkout flow, payment processing, and delivery partner SLAs centrally, that's where the fix will scale across every region at once.</a:t>
          </a:r>
        </a:p>
        <a:p>
          <a:pPr rtl="0"/>
          <a:endParaRPr lang="en-US" b="1">
            <a:solidFill>
              <a:schemeClr val="accent1">
                <a:lumMod val="50000"/>
              </a:schemeClr>
            </a:solidFill>
            <a:effectLst/>
          </a:endParaRPr>
        </a:p>
        <a:p>
          <a:pPr rtl="0"/>
          <a:r>
            <a:rPr lang="en-US" sz="1100" b="1" i="0" u="none" strike="noStrike">
              <a:solidFill>
                <a:schemeClr val="accent1">
                  <a:lumMod val="50000"/>
                </a:schemeClr>
              </a:solidFill>
              <a:effectLst/>
              <a:latin typeface="+mn-lt"/>
              <a:ea typeface="+mn-ea"/>
              <a:cs typeface="+mn-cs"/>
            </a:rPr>
            <a:t>4. Since refunds lead cancellations, focus</a:t>
          </a:r>
          <a:r>
            <a:rPr lang="en-US" sz="1100" b="1" i="0" u="none" strike="noStrike" baseline="0">
              <a:solidFill>
                <a:schemeClr val="accent1">
                  <a:lumMod val="50000"/>
                </a:schemeClr>
              </a:solidFill>
              <a:effectLst/>
              <a:latin typeface="+mn-lt"/>
              <a:ea typeface="+mn-ea"/>
              <a:cs typeface="+mn-cs"/>
            </a:rPr>
            <a:t> </a:t>
          </a:r>
          <a:r>
            <a:rPr lang="en-US" sz="1100" b="1" i="0" u="none" strike="noStrike">
              <a:solidFill>
                <a:schemeClr val="accent1">
                  <a:lumMod val="50000"/>
                </a:schemeClr>
              </a:solidFill>
              <a:effectLst/>
              <a:latin typeface="+mn-lt"/>
              <a:ea typeface="+mn-ea"/>
              <a:cs typeface="+mn-cs"/>
            </a:rPr>
            <a:t>on what happens after delivery, product accuracy, sizing/fit (especially Apparel), and packaging/delivery condition, rather than only tightening pre-order checks.</a:t>
          </a:r>
        </a:p>
        <a:p>
          <a:pPr rtl="0"/>
          <a:endParaRPr lang="en-US" b="1">
            <a:solidFill>
              <a:schemeClr val="accent1">
                <a:lumMod val="50000"/>
              </a:schemeClr>
            </a:solidFill>
            <a:effectLst/>
          </a:endParaRPr>
        </a:p>
        <a:p>
          <a:pPr rtl="0"/>
          <a:r>
            <a:rPr lang="en-US" sz="1100" b="1" i="0" u="none" strike="noStrike">
              <a:solidFill>
                <a:schemeClr val="accent1">
                  <a:lumMod val="50000"/>
                </a:schemeClr>
              </a:solidFill>
              <a:effectLst/>
              <a:latin typeface="+mn-lt"/>
              <a:ea typeface="+mn-ea"/>
              <a:cs typeface="+mn-cs"/>
            </a:rPr>
            <a:t>5. Review Retail Partner's order accuracy and inventory sync, its cancellation volume is out of proportion to its revenue share.</a:t>
          </a:r>
        </a:p>
        <a:p>
          <a:pPr rtl="0"/>
          <a:endParaRPr lang="en-US" b="1">
            <a:solidFill>
              <a:schemeClr val="accent1">
                <a:lumMod val="50000"/>
              </a:schemeClr>
            </a:solidFill>
            <a:effectLst/>
          </a:endParaRPr>
        </a:p>
        <a:p>
          <a:pPr rtl="0"/>
          <a:r>
            <a:rPr lang="en-US" sz="1100" b="1" i="0" u="none" strike="noStrike">
              <a:solidFill>
                <a:schemeClr val="accent1">
                  <a:lumMod val="50000"/>
                </a:schemeClr>
              </a:solidFill>
              <a:effectLst/>
              <a:latin typeface="+mn-lt"/>
              <a:ea typeface="+mn-ea"/>
              <a:cs typeface="+mn-cs"/>
            </a:rPr>
            <a:t>Direct fulfillment investment toward Asia Pacific specifically, it's the market with the most revenue at stake if reliability doesn't improve.</a:t>
          </a:r>
          <a:endParaRPr lang="en-US" b="1">
            <a:solidFill>
              <a:schemeClr val="accent1">
                <a:lumMod val="50000"/>
              </a:schemeClr>
            </a:solidFill>
            <a:effectLst/>
          </a:endParaRPr>
        </a:p>
        <a:p>
          <a:br>
            <a:rPr lang="en-US" b="1">
              <a:solidFill>
                <a:schemeClr val="accent1">
                  <a:lumMod val="50000"/>
                </a:schemeClr>
              </a:solidFill>
            </a:rPr>
          </a:br>
          <a:endParaRPr lang="en-US" sz="1100" b="1">
            <a:solidFill>
              <a:schemeClr val="accent1">
                <a:lumMod val="50000"/>
              </a:schemeClr>
            </a:solidFill>
          </a:endParaRPr>
        </a:p>
      </xdr:txBody>
    </xdr:sp>
    <xdr:clientData/>
  </xdr:twoCellAnchor>
  <xdr:twoCellAnchor>
    <xdr:from>
      <xdr:col>12</xdr:col>
      <xdr:colOff>409575</xdr:colOff>
      <xdr:row>0</xdr:row>
      <xdr:rowOff>133350</xdr:rowOff>
    </xdr:from>
    <xdr:to>
      <xdr:col>15</xdr:col>
      <xdr:colOff>19050</xdr:colOff>
      <xdr:row>2</xdr:row>
      <xdr:rowOff>9525</xdr:rowOff>
    </xdr:to>
    <xdr:sp macro="" textlink="">
      <xdr:nvSpPr>
        <xdr:cNvPr id="8" name="TextBox 7">
          <a:extLst>
            <a:ext uri="{FF2B5EF4-FFF2-40B4-BE49-F238E27FC236}">
              <a16:creationId xmlns:a16="http://schemas.microsoft.com/office/drawing/2014/main" id="{850226F9-162B-5ABC-8806-B2E8A2667BD8}"/>
            </a:ext>
          </a:extLst>
        </xdr:cNvPr>
        <xdr:cNvSpPr txBox="1"/>
      </xdr:nvSpPr>
      <xdr:spPr>
        <a:xfrm>
          <a:off x="7724775" y="133350"/>
          <a:ext cx="1438275" cy="257175"/>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rtl="0"/>
          <a:r>
            <a:rPr lang="en-US" sz="1200" b="1" i="0" u="none" strike="noStrike">
              <a:solidFill>
                <a:schemeClr val="bg1"/>
              </a:solidFill>
              <a:effectLst/>
              <a:latin typeface="+mn-lt"/>
              <a:ea typeface="+mn-ea"/>
              <a:cs typeface="+mn-cs"/>
            </a:rPr>
            <a:t>Recommendations</a:t>
          </a:r>
        </a:p>
        <a:p>
          <a:pPr marL="0" indent="0"/>
          <a:br>
            <a:rPr lang="en-US" sz="1200" b="1" i="0" u="none" strike="noStrike">
              <a:solidFill>
                <a:schemeClr val="bg1"/>
              </a:solidFill>
              <a:effectLst/>
              <a:latin typeface="+mn-lt"/>
              <a:ea typeface="+mn-ea"/>
              <a:cs typeface="+mn-cs"/>
            </a:rPr>
          </a:br>
          <a:endParaRPr lang="en-US" sz="1200" b="1" i="0" u="none" strike="noStrike">
            <a:solidFill>
              <a:schemeClr val="bg1"/>
            </a:solidFill>
            <a:effectLst/>
            <a:latin typeface="+mn-lt"/>
            <a:ea typeface="+mn-ea"/>
            <a:cs typeface="+mn-cs"/>
          </a:endParaRPr>
        </a:p>
      </xdr:txBody>
    </xdr:sp>
    <xdr:clientData/>
  </xdr:twoCellAnchor>
  <xdr:twoCellAnchor>
    <xdr:from>
      <xdr:col>9</xdr:col>
      <xdr:colOff>161925</xdr:colOff>
      <xdr:row>1</xdr:row>
      <xdr:rowOff>161925</xdr:rowOff>
    </xdr:from>
    <xdr:to>
      <xdr:col>9</xdr:col>
      <xdr:colOff>207644</xdr:colOff>
      <xdr:row>31</xdr:row>
      <xdr:rowOff>0</xdr:rowOff>
    </xdr:to>
    <xdr:sp macro="" textlink="">
      <xdr:nvSpPr>
        <xdr:cNvPr id="9" name="Rectangle: Rounded Corners 8">
          <a:extLst>
            <a:ext uri="{FF2B5EF4-FFF2-40B4-BE49-F238E27FC236}">
              <a16:creationId xmlns:a16="http://schemas.microsoft.com/office/drawing/2014/main" id="{6B4EA6B1-D035-1C48-57C2-0F987AD954B8}"/>
            </a:ext>
          </a:extLst>
        </xdr:cNvPr>
        <xdr:cNvSpPr/>
      </xdr:nvSpPr>
      <xdr:spPr>
        <a:xfrm>
          <a:off x="5648325" y="352425"/>
          <a:ext cx="45719" cy="5553075"/>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8750001" createdVersion="5" refreshedVersion="8" minRefreshableVersion="3" recordCount="0" supportSubquery="1" supportAdvancedDrill="1" xr:uid="{40C35590-6ACD-4BA8-AE95-BF8DE5EB88B4}">
  <cacheSource type="external" connectionId="2"/>
  <cacheFields count="4">
    <cacheField name="[Measures].[Total Revenue]" caption="Total Revenue" numFmtId="0" hierarchy="20" level="32767"/>
    <cacheField name="[Sheet1].[Country].[Country]" caption="Country" numFmtId="0" hierarchy="3" level="1">
      <sharedItems count="5">
        <s v="Canada"/>
        <s v="China"/>
        <s v="Japan"/>
        <s v="Mexico"/>
        <s v="United States"/>
      </sharedItems>
    </cacheField>
    <cacheField name="[Sheet1].[Customer].[Customer]" caption="Customer" numFmtId="0" hierarchy="11" level="1">
      <sharedItems count="5">
        <s v="Aisha Okafor"/>
        <s v="Chidi Novak"/>
        <s v="Ingrid Silva"/>
        <s v="Wei Muller"/>
        <s v="Yuki Sharma"/>
      </sharedItems>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2" memberValueDatatype="20" unbalanced="0"/>
    <cacheHierarchy uniqueName="[Sheet1].[Order Date]" caption="Order Date" attribute="1" time="1" defaultMemberUniqueName="[Sheet1].[Order Date].[All]" allUniqueName="[Sheet1].[Order Date].[All]" dimensionUniqueName="[Sheet1]" displayFolder="" count="2"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1"/>
      </fieldsUsage>
    </cacheHierarchy>
    <cacheHierarchy uniqueName="[Sheet1].[Port]" caption="Port" attribute="1" defaultMemberUniqueName="[Sheet1].[Port].[All]" allUniqueName="[Sheet1].[Port].[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ty]" caption="Qty" attribute="1" defaultMemberUniqueName="[Sheet1].[Qty].[All]" allUniqueName="[Sheet1].[Qty].[All]" dimensionUniqueName="[Sheet1]" displayFolder="" count="2" memberValueDatatype="20" unbalanced="0"/>
    <cacheHierarchy uniqueName="[Sheet1].[Unit Price (USD)]" caption="Unit Price (USD)" attribute="1" defaultMemberUniqueName="[Sheet1].[Unit Price (USD)].[All]" allUniqueName="[Sheet1].[Unit Price (USD)].[All]" dimensionUniqueName="[Sheet1]" displayFolder="" count="2" memberValueDatatype="5" unbalanced="0"/>
    <cacheHierarchy uniqueName="[Sheet1].[Revenue]" caption="Revenue" attribute="1" defaultMemberUniqueName="[Sheet1].[Revenue].[All]" allUniqueName="[Sheet1].[Revenue].[All]" dimensionUniqueName="[Sheet1]" displayFolder="" count="2"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2" memberValueDatatype="130" unbalanced="0">
      <fieldsUsage count="2">
        <fieldUsage x="-1"/>
        <fieldUsage x="2"/>
      </fieldsUsage>
    </cacheHierarchy>
    <cacheHierarchy uniqueName="[Sheet1].[Status]" caption="Status" attribute="1" defaultMemberUniqueName="[Sheet1].[Status].[All]" allUniqueName="[Sheet1].[Status].[All]" dimensionUniqueName="[Sheet1]" displayFolder="" count="2" memberValueDatatype="130" unbalanced="0"/>
    <cacheHierarchy uniqueName="[Sheet1].[Day Name]" caption="Day Name" attribute="1" defaultMemberUniqueName="[Sheet1].[Day Name].[All]" allUniqueName="[Sheet1].[Day Name].[All]" dimensionUniqueName="[Sheet1]" displayFolder="" count="2" memberValueDatatype="130" unbalanced="0"/>
    <cacheHierarchy uniqueName="[Sheet1].[Weekend]" caption="Weekend" attribute="1" defaultMemberUniqueName="[Sheet1].[Weekend].[All]" allUniqueName="[Sheet1].[Weekend].[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2" memberValueDatatype="130" unbalanced="0"/>
    <cacheHierarchy uniqueName="[Sheet1].[Order Date (Month Index)]" caption="Order Date (Month Index)" attribute="1" defaultMemberUniqueName="[Sheet1].[Order Date (Month Index)].[All]" allUniqueName="[Sheet1].[Order Date (Month Index)].[All]" dimensionUniqueName="[Sheet1]" displayFolder="" count="2"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0"/>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2199074" createdVersion="5" refreshedVersion="8" minRefreshableVersion="3" recordCount="0" supportSubquery="1" supportAdvancedDrill="1" xr:uid="{8C149B31-9293-4B56-A152-49ECCD8068D0}">
  <cacheSource type="external" connectionId="2"/>
  <cacheFields count="16">
    <cacheField name="[Measures].[Total Qty]" caption="Total Qty" numFmtId="0" hierarchy="19" level="32767"/>
    <cacheField name="[Measures].[Total Revenue]" caption="Total Revenue" numFmtId="0" hierarchy="20" level="32767"/>
    <cacheField name="[Measures].[Average Qty Ordered]" caption="Average Qty Ordered" numFmtId="0" hierarchy="21" level="32767"/>
    <cacheField name="[Measures].[Total Order]" caption="Total Order" numFmtId="0" hierarchy="22" level="32767"/>
    <cacheField name="[Measures].[Completed Orders]" caption="Completed Orders" numFmtId="0" hierarchy="23" level="32767"/>
    <cacheField name="[Measures].[Cancelled Order]" caption="Cancelled Order" numFmtId="0" hierarchy="24" level="32767"/>
    <cacheField name="[Measures].[Refunded Order]" caption="Refunded Order" numFmtId="0" hierarchy="25" level="32767"/>
    <cacheField name="[Measures].[Failed Orders]" caption="Failed Orders" numFmtId="0" hierarchy="26" level="32767"/>
    <cacheField name="[Measures].[Failed Order Rate]" caption="Failed Order Rate" numFmtId="0" hierarchy="27" level="32767"/>
    <cacheField name="[Measures].[Refund Revenue]" caption="Refund Revenue" numFmtId="0" hierarchy="28" level="32767"/>
    <cacheField name="[Measures].[Cancelled Revenue]" caption="Cancelled Revenue" numFmtId="0" hierarchy="29" level="32767"/>
    <cacheField name="[Measures].[Revenue at Risk]" caption="Revenue at Risk" numFmtId="0" hierarchy="30" level="32767"/>
    <cacheField name="[Measures].[Revenue at Risk %]" caption="Revenue at Risk %" numFmtId="0" hierarchy="31" level="32767"/>
    <cacheField name="[Measures].[Completed Rate]" caption="Completed Rate" numFmtId="0" hierarchy="32" level="32767"/>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14"/>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5"/>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oneField="1">
      <fieldsUsage count="1">
        <fieldUsage x="0"/>
      </fieldsUsage>
    </cacheHierarchy>
    <cacheHierarchy uniqueName="[Measures].[Total Revenue]" caption="Total Revenue" measure="1" displayFolder="" measureGroup="Sheet1" count="0" oneField="1">
      <fieldsUsage count="1">
        <fieldUsage x="1"/>
      </fieldsUsage>
    </cacheHierarchy>
    <cacheHierarchy uniqueName="[Measures].[Average Qty Ordered]" caption="Average Qty Ordered" measure="1" displayFolder="" measureGroup="Sheet1" count="0" oneField="1">
      <fieldsUsage count="1">
        <fieldUsage x="2"/>
      </fieldsUsage>
    </cacheHierarchy>
    <cacheHierarchy uniqueName="[Measures].[Total Order]" caption="Total Order" measure="1" displayFolder="" measureGroup="Sheet1" count="0" oneField="1">
      <fieldsUsage count="1">
        <fieldUsage x="3"/>
      </fieldsUsage>
    </cacheHierarchy>
    <cacheHierarchy uniqueName="[Measures].[Completed Orders]" caption="Completed Orders" measure="1" displayFolder="" measureGroup="Sheet1" count="0" oneField="1">
      <fieldsUsage count="1">
        <fieldUsage x="4"/>
      </fieldsUsage>
    </cacheHierarchy>
    <cacheHierarchy uniqueName="[Measures].[Cancelled Order]" caption="Cancelled Order" measure="1" displayFolder="" measureGroup="Sheet1" count="0" oneField="1">
      <fieldsUsage count="1">
        <fieldUsage x="5"/>
      </fieldsUsage>
    </cacheHierarchy>
    <cacheHierarchy uniqueName="[Measures].[Refunded Order]" caption="Refunded Order" measure="1" displayFolder="" measureGroup="Sheet1" count="0" oneField="1">
      <fieldsUsage count="1">
        <fieldUsage x="6"/>
      </fieldsUsage>
    </cacheHierarchy>
    <cacheHierarchy uniqueName="[Measures].[Failed Orders]" caption="Failed Orders" measure="1" displayFolder="" measureGroup="Sheet1" count="0" oneField="1">
      <fieldsUsage count="1">
        <fieldUsage x="7"/>
      </fieldsUsage>
    </cacheHierarchy>
    <cacheHierarchy uniqueName="[Measures].[Failed Order Rate]" caption="Failed Order Rate" measure="1" displayFolder="" measureGroup="Sheet1" count="0" oneField="1">
      <fieldsUsage count="1">
        <fieldUsage x="8"/>
      </fieldsUsage>
    </cacheHierarchy>
    <cacheHierarchy uniqueName="[Measures].[Refund Revenue]" caption="Refund Revenue" measure="1" displayFolder="" measureGroup="Sheet1" count="0" oneField="1">
      <fieldsUsage count="1">
        <fieldUsage x="9"/>
      </fieldsUsage>
    </cacheHierarchy>
    <cacheHierarchy uniqueName="[Measures].[Cancelled Revenue]" caption="Cancelled Revenue" measure="1" displayFolder="" measureGroup="Sheet1" count="0" oneField="1">
      <fieldsUsage count="1">
        <fieldUsage x="10"/>
      </fieldsUsage>
    </cacheHierarchy>
    <cacheHierarchy uniqueName="[Measures].[Revenue at Risk]" caption="Revenue at Risk" measure="1" displayFolder="" measureGroup="Sheet1" count="0" oneField="1">
      <fieldsUsage count="1">
        <fieldUsage x="11"/>
      </fieldsUsage>
    </cacheHierarchy>
    <cacheHierarchy uniqueName="[Measures].[Revenue at Risk %]" caption="Revenue at Risk %" measure="1" displayFolder="" measureGroup="Sheet1" count="0" oneField="1">
      <fieldsUsage count="1">
        <fieldUsage x="12"/>
      </fieldsUsage>
    </cacheHierarchy>
    <cacheHierarchy uniqueName="[Measures].[Completed Rate]" caption="Completed Rate" measure="1" displayFolder="" measureGroup="Sheet1" count="0" oneField="1">
      <fieldsUsage count="1">
        <fieldUsage x="13"/>
      </fieldsUsage>
    </cacheHierarchy>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358796" createdVersion="5" refreshedVersion="8" minRefreshableVersion="3" recordCount="0" supportSubquery="1" supportAdvancedDrill="1" xr:uid="{FEB01146-90EF-4B8E-AC1D-4CACB0236C0A}">
  <cacheSource type="external" connectionId="2"/>
  <cacheFields count="3">
    <cacheField name="[Sheet1].[Product].[Product]" caption="Product" numFmtId="0" hierarchy="6" level="1">
      <sharedItems count="1">
        <s v="4K Action Camera"/>
      </sharedItems>
    </cacheField>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1"/>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4398145" createdVersion="5" refreshedVersion="8" minRefreshableVersion="3" recordCount="0" supportSubquery="1" supportAdvancedDrill="1" xr:uid="{C957E147-26EE-43A1-A5C9-6033485E7F2D}">
  <cacheSource type="external" connectionId="2"/>
  <cacheFields count="4">
    <cacheField name="[Sheet1].[Product].[Product]" caption="Product" numFmtId="0" hierarchy="6" level="1">
      <sharedItems count="1">
        <s v="4K Action Camera"/>
      </sharedItems>
    </cacheField>
    <cacheField name="[Sheet1].[Customer].[Customer]" caption="Customer" numFmtId="0" hierarchy="11" level="1">
      <sharedItems count="1">
        <s v="Yuki Sharma"/>
      </sharedItems>
    </cacheField>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2"/>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2" memberValueDatatype="130" unbalanced="0">
      <fieldsUsage count="2">
        <fieldUsage x="-1"/>
        <fieldUsage x="1"/>
      </fieldsUsage>
    </cacheHierarchy>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4976853" createdVersion="5" refreshedVersion="8" minRefreshableVersion="3" recordCount="0" supportSubquery="1" supportAdvancedDrill="1" xr:uid="{8CDA39B2-5341-488D-B5CA-013BE2BD0201}">
  <cacheSource type="external" connectionId="2"/>
  <cacheFields count="5">
    <cacheField name="[Sheet1].[Product].[Product]" caption="Product" numFmtId="0" hierarchy="6" level="1">
      <sharedItems count="1">
        <s v="4K Action Camera"/>
      </sharedItems>
    </cacheField>
    <cacheField name="[Sheet1].[Customer].[Customer]" caption="Customer" numFmtId="0" hierarchy="11" level="1">
      <sharedItems count="1">
        <s v="Yuki Sharma"/>
      </sharedItems>
    </cacheField>
    <cacheField name="[Sheet1].[Channel].[Channel]" caption="Channel" numFmtId="0" hierarchy="10" level="1">
      <sharedItems count="4">
        <s v="Direct B2B"/>
        <s v="Marketplace"/>
        <s v="Online"/>
        <s v="Retail Partner"/>
      </sharedItems>
    </cacheField>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3"/>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fieldsUsage count="2">
        <fieldUsage x="-1"/>
        <fieldUsage x="2"/>
      </fieldsUsage>
    </cacheHierarchy>
    <cacheHierarchy uniqueName="[Sheet1].[Customer]" caption="Customer" attribute="1" defaultMemberUniqueName="[Sheet1].[Customer].[All]" allUniqueName="[Sheet1].[Customer].[All]" dimensionUniqueName="[Sheet1]" displayFolder="" count="2" memberValueDatatype="130" unbalanced="0">
      <fieldsUsage count="2">
        <fieldUsage x="-1"/>
        <fieldUsage x="1"/>
      </fieldsUsage>
    </cacheHierarchy>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4"/>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5439815" createdVersion="5" refreshedVersion="8" minRefreshableVersion="3" recordCount="0" supportSubquery="1" supportAdvancedDrill="1" xr:uid="{398BCEE8-28F1-47E9-9CE9-264F57EC6FF7}">
  <cacheSource type="external" connectionId="2"/>
  <cacheFields count="4">
    <cacheField name="[Sheet1].[Product].[Product]" caption="Product" numFmtId="0" hierarchy="6" level="1">
      <sharedItems count="1">
        <s v="4K Action Camera"/>
      </sharedItems>
    </cacheField>
    <cacheField name="[Measures].[Total Revenue]" caption="Total Revenue" numFmtId="0" hierarchy="20" level="32767"/>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2"/>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1"/>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6018516" createdVersion="5" refreshedVersion="8" minRefreshableVersion="3" recordCount="0" supportSubquery="1" supportAdvancedDrill="1" xr:uid="{D8C074B6-C76A-4352-8483-462731E89D6E}">
  <cacheSource type="external" connectionId="2"/>
  <cacheFields count="5">
    <cacheField name="[Sheet1].[Product].[Product]" caption="Product" numFmtId="0" hierarchy="6" level="1">
      <sharedItems count="1">
        <s v="4K Action Camera"/>
      </sharedItems>
    </cacheField>
    <cacheField name="[Sheet1].[Country].[Country]" caption="Country" numFmtId="0" hierarchy="3" level="1">
      <sharedItems containsSemiMixedTypes="0" containsNonDate="0" containsString="0"/>
    </cacheField>
    <cacheField name="[Sheet1].[Channel].[Channel]" caption="Channel" numFmtId="0" hierarchy="10" level="1">
      <sharedItems count="1">
        <s v="Direct B2B"/>
      </sharedItems>
    </cacheField>
    <cacheField name="[Measures].[Total Revenue]" caption="Total Revenue" numFmtId="0" hierarchy="20" level="32767"/>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1"/>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fieldsUsage count="2">
        <fieldUsage x="-1"/>
        <fieldUsage x="2"/>
      </fieldsUsage>
    </cacheHierarchy>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4"/>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3"/>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6944447" createdVersion="5" refreshedVersion="8" minRefreshableVersion="3" recordCount="0" supportSubquery="1" supportAdvancedDrill="1" xr:uid="{22D16B27-CE9F-42F7-A2CD-CA0D3CD29C8F}">
  <cacheSource type="external" connectionId="2"/>
  <cacheFields count="4">
    <cacheField name="[Sheet1].[Product].[Product]" caption="Product" numFmtId="0" hierarchy="6" level="1">
      <sharedItems count="5">
        <s v="4K Action Camera"/>
        <s v="Camping Tent"/>
        <s v="Ceramic Cookware Set"/>
        <s v="Rain Jacket"/>
        <s v="Smart Watch"/>
      </sharedItems>
    </cacheField>
    <cacheField name="[Sheet1].[Country].[Country]" caption="Country" numFmtId="0" hierarchy="3" level="1">
      <sharedItems containsSemiMixedTypes="0" containsNonDate="0" containsString="0"/>
    </cacheField>
    <cacheField name="[Measures].[Total Revenue]" caption="Total Revenue" numFmtId="0" hierarchy="20" level="32767"/>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1"/>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2"/>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7523147" createdVersion="5" refreshedVersion="8" minRefreshableVersion="3" recordCount="0" supportSubquery="1" supportAdvancedDrill="1" xr:uid="{2308D1F8-0933-44EE-9AE7-A35FBCC36EF6}">
  <cacheSource type="external" connectionId="2"/>
  <cacheFields count="3">
    <cacheField name="[Sheet1].[Region].[Region]" caption="Region" numFmtId="0" hierarchy="2" level="1">
      <sharedItems count="5">
        <s v="Asia Pacific"/>
        <s v="Europe"/>
        <s v="Latin America"/>
        <s v="Middle East &amp; Africa"/>
        <s v="North America"/>
      </sharedItems>
    </cacheField>
    <cacheField name="[Measures].[Failed Order Rate]" caption="Failed Order Rate" numFmtId="0" hierarchy="27" level="32767"/>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2" memberValueDatatype="20" unbalanced="0"/>
    <cacheHierarchy uniqueName="[Sheet1].[Order Date]" caption="Order Date" attribute="1" time="1" defaultMemberUniqueName="[Sheet1].[Order Date].[All]" allUniqueName="[Sheet1].[Order Date].[All]" dimensionUniqueName="[Sheet1]" displayFolder="" count="2" memberValueDatatype="7" unbalanced="0"/>
    <cacheHierarchy uniqueName="[Sheet1].[Region]" caption="Region" attribute="1" defaultMemberUniqueName="[Sheet1].[Region].[All]" allUniqueName="[Sheet1].[Region].[All]" dimensionUniqueName="[Sheet1]" displayFolder="" count="2" memberValueDatatype="130" unbalanced="0">
      <fieldsUsage count="2">
        <fieldUsage x="-1"/>
        <fieldUsage x="0"/>
      </fieldsUsage>
    </cacheHierarchy>
    <cacheHierarchy uniqueName="[Sheet1].[Country]" caption="Country" attribute="1" defaultMemberUniqueName="[Sheet1].[Country].[All]" allUniqueName="[Sheet1].[Country].[All]" dimensionUniqueName="[Sheet1]" displayFolder="" count="2" memberValueDatatype="130" unbalanced="0"/>
    <cacheHierarchy uniqueName="[Sheet1].[Port]" caption="Port" attribute="1" defaultMemberUniqueName="[Sheet1].[Port].[All]" allUniqueName="[Sheet1].[Port].[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ty]" caption="Qty" attribute="1" defaultMemberUniqueName="[Sheet1].[Qty].[All]" allUniqueName="[Sheet1].[Qty].[All]" dimensionUniqueName="[Sheet1]" displayFolder="" count="2" memberValueDatatype="20" unbalanced="0"/>
    <cacheHierarchy uniqueName="[Sheet1].[Unit Price (USD)]" caption="Unit Price (USD)" attribute="1" defaultMemberUniqueName="[Sheet1].[Unit Price (USD)].[All]" allUniqueName="[Sheet1].[Unit Price (USD)].[All]" dimensionUniqueName="[Sheet1]" displayFolder="" count="2" memberValueDatatype="5" unbalanced="0"/>
    <cacheHierarchy uniqueName="[Sheet1].[Revenue]" caption="Revenue" attribute="1" defaultMemberUniqueName="[Sheet1].[Revenue].[All]" allUniqueName="[Sheet1].[Revenue].[All]" dimensionUniqueName="[Sheet1]" displayFolder="" count="2"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2" memberValueDatatype="130" unbalanced="0"/>
    <cacheHierarchy uniqueName="[Sheet1].[Status]" caption="Status" attribute="1" defaultMemberUniqueName="[Sheet1].[Status].[All]" allUniqueName="[Sheet1].[Status].[All]" dimensionUniqueName="[Sheet1]" displayFolder="" count="2" memberValueDatatype="130" unbalanced="0"/>
    <cacheHierarchy uniqueName="[Sheet1].[Day Name]" caption="Day Name" attribute="1" defaultMemberUniqueName="[Sheet1].[Day Name].[All]" allUniqueName="[Sheet1].[Day Name].[All]" dimensionUniqueName="[Sheet1]" displayFolder="" count="2" memberValueDatatype="130" unbalanced="0"/>
    <cacheHierarchy uniqueName="[Sheet1].[Weekend]" caption="Weekend" attribute="1" defaultMemberUniqueName="[Sheet1].[Weekend].[All]" allUniqueName="[Sheet1].[Weekend].[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Order Date (Month)]" caption="Order Date (Month)" attribute="1" defaultMemberUniqueName="[Sheet1].[Order Date (Month)].[All]" allUniqueName="[Sheet1].[Order Date (Month)].[All]" dimensionUniqueName="[Sheet1]" displayFolder="" count="2" memberValueDatatype="130" unbalanced="0"/>
    <cacheHierarchy uniqueName="[Sheet1].[Order Date (Month Index)]" caption="Order Date (Month Index)" attribute="1" defaultMemberUniqueName="[Sheet1].[Order Date (Month Index)].[All]" allUniqueName="[Sheet1].[Order Date (Month Index)].[All]" dimensionUniqueName="[Sheet1]" displayFolder="" count="2"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oneField="1">
      <fieldsUsage count="1">
        <fieldUsage x="1"/>
      </fieldsUsage>
    </cacheHierarchy>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8101855" createdVersion="5" refreshedVersion="8" minRefreshableVersion="3" recordCount="0" supportSubquery="1" supportAdvancedDrill="1" xr:uid="{30EBB62D-0DC1-4FAF-B2C2-2DD5E7461929}">
  <cacheSource type="external" connectionId="2"/>
  <cacheFields count="4">
    <cacheField name="[Sheet1].[Channel].[Channel]" caption="Channel" numFmtId="0" hierarchy="10" level="1">
      <sharedItems count="4">
        <s v="Direct B2B"/>
        <s v="Marketplace"/>
        <s v="Online"/>
        <s v="Retail Partner"/>
      </sharedItems>
    </cacheField>
    <cacheField name="[Measures].[Cancelled Order]" caption="Cancelled Order" numFmtId="0" hierarchy="24" level="32767"/>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2" memberValueDatatype="20" unbalanced="0"/>
    <cacheHierarchy uniqueName="[Sheet1].[Order Date]" caption="Order Date" attribute="1" time="1" defaultMemberUniqueName="[Sheet1].[Order Date].[All]" allUniqueName="[Sheet1].[Order Date].[All]" dimensionUniqueName="[Sheet1]" displayFolder="" count="2"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2"/>
      </fieldsUsage>
    </cacheHierarchy>
    <cacheHierarchy uniqueName="[Sheet1].[Port]" caption="Port" attribute="1" defaultMemberUniqueName="[Sheet1].[Port].[All]" allUniqueName="[Sheet1].[Port].[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ty]" caption="Qty" attribute="1" defaultMemberUniqueName="[Sheet1].[Qty].[All]" allUniqueName="[Sheet1].[Qty].[All]" dimensionUniqueName="[Sheet1]" displayFolder="" count="2" memberValueDatatype="20" unbalanced="0"/>
    <cacheHierarchy uniqueName="[Sheet1].[Unit Price (USD)]" caption="Unit Price (USD)" attribute="1" defaultMemberUniqueName="[Sheet1].[Unit Price (USD)].[All]" allUniqueName="[Sheet1].[Unit Price (USD)].[All]" dimensionUniqueName="[Sheet1]" displayFolder="" count="2" memberValueDatatype="5" unbalanced="0"/>
    <cacheHierarchy uniqueName="[Sheet1].[Revenue]" caption="Revenue" attribute="1" defaultMemberUniqueName="[Sheet1].[Revenue].[All]" allUniqueName="[Sheet1].[Revenue].[All]" dimensionUniqueName="[Sheet1]" displayFolder="" count="2" memberValueDatatype="5" unbalanced="0"/>
    <cacheHierarchy uniqueName="[Sheet1].[Channel]" caption="Channel" attribute="1" defaultMemberUniqueName="[Sheet1].[Channel].[All]" allUniqueName="[Sheet1].[Channel].[All]" dimensionUniqueName="[Sheet1]" displayFolder="" count="2" memberValueDatatype="130" unbalanced="0">
      <fieldsUsage count="2">
        <fieldUsage x="-1"/>
        <fieldUsage x="0"/>
      </fieldsUsage>
    </cacheHierarchy>
    <cacheHierarchy uniqueName="[Sheet1].[Customer]" caption="Customer" attribute="1" defaultMemberUniqueName="[Sheet1].[Customer].[All]" allUniqueName="[Sheet1].[Customer].[All]" dimensionUniqueName="[Sheet1]" displayFolder="" count="2" memberValueDatatype="130" unbalanced="0"/>
    <cacheHierarchy uniqueName="[Sheet1].[Status]" caption="Status" attribute="1" defaultMemberUniqueName="[Sheet1].[Status].[All]" allUniqueName="[Sheet1].[Status].[All]" dimensionUniqueName="[Sheet1]" displayFolder="" count="2" memberValueDatatype="130" unbalanced="0"/>
    <cacheHierarchy uniqueName="[Sheet1].[Day Name]" caption="Day Name" attribute="1" defaultMemberUniqueName="[Sheet1].[Day Name].[All]" allUniqueName="[Sheet1].[Day Name].[All]" dimensionUniqueName="[Sheet1]" displayFolder="" count="2" memberValueDatatype="130" unbalanced="0"/>
    <cacheHierarchy uniqueName="[Sheet1].[Weekend]" caption="Weekend" attribute="1" defaultMemberUniqueName="[Sheet1].[Weekend].[All]" allUniqueName="[Sheet1].[Weekend].[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2" memberValueDatatype="130" unbalanced="0"/>
    <cacheHierarchy uniqueName="[Sheet1].[Order Date (Month Index)]" caption="Order Date (Month Index)" attribute="1" defaultMemberUniqueName="[Sheet1].[Order Date (Month Index)].[All]" allUniqueName="[Sheet1].[Order Date (Month Index)].[All]" dimensionUniqueName="[Sheet1]" displayFolder="" count="2"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oneField="1">
      <fieldsUsage count="1">
        <fieldUsage x="1"/>
      </fieldsUsage>
    </cacheHierarchy>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09837964" createdVersion="5" refreshedVersion="8" minRefreshableVersion="3" recordCount="0" supportSubquery="1" supportAdvancedDrill="1" xr:uid="{9D5F082B-7D40-4723-A126-5DFA0C3CCA8C}">
  <cacheSource type="external" connectionId="2"/>
  <cacheFields count="4">
    <cacheField name="[Sheet1].[Country].[Country]" caption="Country" numFmtId="0" hierarchy="3" level="1">
      <sharedItems containsSemiMixedTypes="0" containsNonDate="0" containsString="0"/>
    </cacheField>
    <cacheField name="[Sheet1].[Channel].[Channel]" caption="Channel" numFmtId="0" hierarchy="10" level="1">
      <sharedItems count="4">
        <s v="Direct B2B"/>
        <s v="Marketplace"/>
        <s v="Online"/>
        <s v="Retail Partner"/>
      </sharedItems>
    </cacheField>
    <cacheField name="[Measures].[Failed Order Rate]" caption="Failed Order Rate" numFmtId="0" hierarchy="27" level="32767"/>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0"/>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fieldsUsage count="2">
        <fieldUsage x="-1"/>
        <fieldUsage x="1"/>
      </fieldsUsage>
    </cacheHierarchy>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oneField="1">
      <fieldsUsage count="1">
        <fieldUsage x="2"/>
      </fieldsUsage>
    </cacheHierarchy>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1111111" createdVersion="5" refreshedVersion="8" minRefreshableVersion="3" recordCount="0" supportSubquery="1" supportAdvancedDrill="1" xr:uid="{7138F4DA-3A0B-4DB1-8BB2-B7386E774F87}">
  <cacheSource type="external" connectionId="2"/>
  <cacheFields count="5">
    <cacheField name="[Measures].[Total Revenue]" caption="Total Revenue" numFmtId="0" hierarchy="20" level="32767"/>
    <cacheField name="[Sheet1].[Order Date].[Order Date]" caption="Order Date" numFmtId="0" hierarchy="1" level="1">
      <sharedItems containsSemiMixedTypes="0" containsNonDate="0" containsDate="1" containsString="0" minDate="2025-01-03T00:00:00" maxDate="2025-12-31T00:00:00" count="347">
        <d v="2025-01-03T00:00:00"/>
        <d v="2025-01-08T00:00:00"/>
        <d v="2025-01-09T00:00:00"/>
        <d v="2025-01-11T00:00:00"/>
        <d v="2025-01-14T00:00:00"/>
        <d v="2025-01-15T00:00:00"/>
        <d v="2025-01-18T00:00:00"/>
        <d v="2025-01-19T00:00:00"/>
        <d v="2025-01-20T00:00:00"/>
        <d v="2025-01-21T00:00:00"/>
        <d v="2025-01-23T00:00:00"/>
        <d v="2025-01-24T00:00:00"/>
        <d v="2025-01-25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4T00:00:00"/>
        <d v="2025-12-25T00:00:00"/>
        <d v="2025-12-26T00:00:00"/>
        <d v="2025-12-28T00:00:00"/>
        <d v="2025-12-29T00:00:00"/>
        <d v="2025-12-30T00:00:00"/>
      </sharedItems>
    </cacheField>
    <cacheField name="[Sheet1].[Order Date (Month)].[Order Date (Month)]" caption="Order Date (Month)" numFmtId="0" hierarchy="16" level="1">
      <sharedItems count="12">
        <s v="Jan"/>
        <s v="Feb"/>
        <s v="Mar"/>
        <s v="Apr"/>
        <s v="May"/>
        <s v="Jun"/>
        <s v="Jul"/>
        <s v="Aug"/>
        <s v="Sep"/>
        <s v="Oct"/>
        <s v="Nov"/>
        <s v="Dec"/>
      </sharedItems>
    </cacheField>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2" memberValueDatatype="7" unbalanced="0">
      <fieldsUsage count="2">
        <fieldUsage x="-1"/>
        <fieldUsage x="1"/>
      </fieldsUsage>
    </cacheHierarchy>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3"/>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4"/>
      </fieldsUsage>
    </cacheHierarchy>
    <cacheHierarchy uniqueName="[Sheet1].[Order Date (Month)]" caption="Order Date (Month)" attribute="1" defaultMemberUniqueName="[Sheet1].[Order Date (Month)].[All]" allUniqueName="[Sheet1].[Order Date (Month)].[All]" dimensionUniqueName="[Sheet1]" displayFolder="" count="2" memberValueDatatype="130" unbalanced="0">
      <fieldsUsage count="2">
        <fieldUsage x="-1"/>
        <fieldUsage x="2"/>
      </fieldsUsage>
    </cacheHierarchy>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0"/>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1805558" createdVersion="5" refreshedVersion="8" minRefreshableVersion="3" recordCount="0" supportSubquery="1" supportAdvancedDrill="1" xr:uid="{5FF73B68-4AA3-49FC-851F-FC54FE5139AB}">
  <cacheSource type="external" connectionId="2"/>
  <cacheFields count="4">
    <cacheField name="[Sheet1].[Category].[Category]" caption="Category" numFmtId="0" hierarchy="5" level="1">
      <sharedItems count="5">
        <s v="Apparel"/>
        <s v="Beauty"/>
        <s v="Electronics"/>
        <s v="Home Goods"/>
        <s v="Other"/>
      </sharedItems>
    </cacheField>
    <cacheField name="[Measures].[Total Revenue]" caption="Total Revenue" numFmtId="0" hierarchy="20" level="32767"/>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2" memberValueDatatype="20" unbalanced="0"/>
    <cacheHierarchy uniqueName="[Sheet1].[Order Date]" caption="Order Date" attribute="1" time="1" defaultMemberUniqueName="[Sheet1].[Order Date].[All]" allUniqueName="[Sheet1].[Order Date].[All]" dimensionUniqueName="[Sheet1]" displayFolder="" count="2"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2"/>
      </fieldsUsage>
    </cacheHierarchy>
    <cacheHierarchy uniqueName="[Sheet1].[Port]" caption="Port" attribute="1" defaultMemberUniqueName="[Sheet1].[Port].[All]" allUniqueName="[Sheet1].[Port].[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Product]" caption="Product" attribute="1" defaultMemberUniqueName="[Sheet1].[Product].[All]" allUniqueName="[Sheet1].[Product].[All]" dimensionUniqueName="[Sheet1]" displayFolder="" count="2" memberValueDatatype="130" unbalanced="0"/>
    <cacheHierarchy uniqueName="[Sheet1].[Qty]" caption="Qty" attribute="1" defaultMemberUniqueName="[Sheet1].[Qty].[All]" allUniqueName="[Sheet1].[Qty].[All]" dimensionUniqueName="[Sheet1]" displayFolder="" count="2" memberValueDatatype="20" unbalanced="0"/>
    <cacheHierarchy uniqueName="[Sheet1].[Unit Price (USD)]" caption="Unit Price (USD)" attribute="1" defaultMemberUniqueName="[Sheet1].[Unit Price (USD)].[All]" allUniqueName="[Sheet1].[Unit Price (USD)].[All]" dimensionUniqueName="[Sheet1]" displayFolder="" count="2" memberValueDatatype="5" unbalanced="0"/>
    <cacheHierarchy uniqueName="[Sheet1].[Revenue]" caption="Revenue" attribute="1" defaultMemberUniqueName="[Sheet1].[Revenue].[All]" allUniqueName="[Sheet1].[Revenue].[All]" dimensionUniqueName="[Sheet1]" displayFolder="" count="2"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2" memberValueDatatype="130" unbalanced="0"/>
    <cacheHierarchy uniqueName="[Sheet1].[Status]" caption="Status" attribute="1" defaultMemberUniqueName="[Sheet1].[Status].[All]" allUniqueName="[Sheet1].[Status].[All]" dimensionUniqueName="[Sheet1]" displayFolder="" count="2" memberValueDatatype="130" unbalanced="0"/>
    <cacheHierarchy uniqueName="[Sheet1].[Day Name]" caption="Day Name" attribute="1" defaultMemberUniqueName="[Sheet1].[Day Name].[All]" allUniqueName="[Sheet1].[Day Name].[All]" dimensionUniqueName="[Sheet1]" displayFolder="" count="2" memberValueDatatype="130" unbalanced="0"/>
    <cacheHierarchy uniqueName="[Sheet1].[Weekend]" caption="Weekend" attribute="1" defaultMemberUniqueName="[Sheet1].[Weekend].[All]" allUniqueName="[Sheet1].[Weekend].[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2" memberValueDatatype="130" unbalanced="0"/>
    <cacheHierarchy uniqueName="[Sheet1].[Order Date (Month Index)]" caption="Order Date (Month Index)" attribute="1" defaultMemberUniqueName="[Sheet1].[Order Date (Month Index)].[All]" allUniqueName="[Sheet1].[Order Date (Month Index)].[All]" dimensionUniqueName="[Sheet1]" displayFolder="" count="2"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1"/>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2615743" createdVersion="5" refreshedVersion="8" minRefreshableVersion="3" recordCount="0" supportSubquery="1" supportAdvancedDrill="1" xr:uid="{D790AB74-BE31-4B2C-8922-02DC82304B0A}">
  <cacheSource type="external" connectionId="2"/>
  <cacheFields count="4">
    <cacheField name="[Measures].[Total Revenue]" caption="Total Revenue" numFmtId="0" hierarchy="20" level="32767"/>
    <cacheField name="[Sheet1].[Region].[Region]" caption="Region" numFmtId="0" hierarchy="2" level="1">
      <sharedItems count="5">
        <s v="Asia Pacific"/>
        <s v="Europe"/>
        <s v="Latin America"/>
        <s v="Middle East &amp; Africa"/>
        <s v="North America"/>
      </sharedItems>
    </cacheField>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2" memberValueDatatype="20" unbalanced="0"/>
    <cacheHierarchy uniqueName="[Sheet1].[Order Date]" caption="Order Date" attribute="1" time="1" defaultMemberUniqueName="[Sheet1].[Order Date].[All]" allUniqueName="[Sheet1].[Order Date].[All]" dimensionUniqueName="[Sheet1]" displayFolder="" count="2" memberValueDatatype="7" unbalanced="0"/>
    <cacheHierarchy uniqueName="[Sheet1].[Region]" caption="Region" attribute="1" defaultMemberUniqueName="[Sheet1].[Region].[All]" allUniqueName="[Sheet1].[Region].[All]" dimensionUniqueName="[Sheet1]" displayFolder="" count="2" memberValueDatatype="13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fieldsUsage count="2">
        <fieldUsage x="-1"/>
        <fieldUsage x="2"/>
      </fieldsUsage>
    </cacheHierarchy>
    <cacheHierarchy uniqueName="[Sheet1].[Port]" caption="Port" attribute="1" defaultMemberUniqueName="[Sheet1].[Port].[All]" allUniqueName="[Sheet1].[Port].[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ty]" caption="Qty" attribute="1" defaultMemberUniqueName="[Sheet1].[Qty].[All]" allUniqueName="[Sheet1].[Qty].[All]" dimensionUniqueName="[Sheet1]" displayFolder="" count="2" memberValueDatatype="20" unbalanced="0"/>
    <cacheHierarchy uniqueName="[Sheet1].[Unit Price (USD)]" caption="Unit Price (USD)" attribute="1" defaultMemberUniqueName="[Sheet1].[Unit Price (USD)].[All]" allUniqueName="[Sheet1].[Unit Price (USD)].[All]" dimensionUniqueName="[Sheet1]" displayFolder="" count="2" memberValueDatatype="5" unbalanced="0"/>
    <cacheHierarchy uniqueName="[Sheet1].[Revenue]" caption="Revenue" attribute="1" defaultMemberUniqueName="[Sheet1].[Revenue].[All]" allUniqueName="[Sheet1].[Revenue].[All]" dimensionUniqueName="[Sheet1]" displayFolder="" count="2"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2" memberValueDatatype="130" unbalanced="0"/>
    <cacheHierarchy uniqueName="[Sheet1].[Status]" caption="Status" attribute="1" defaultMemberUniqueName="[Sheet1].[Status].[All]" allUniqueName="[Sheet1].[Status].[All]" dimensionUniqueName="[Sheet1]" displayFolder="" count="2" memberValueDatatype="130" unbalanced="0"/>
    <cacheHierarchy uniqueName="[Sheet1].[Day Name]" caption="Day Name" attribute="1" defaultMemberUniqueName="[Sheet1].[Day Name].[All]" allUniqueName="[Sheet1].[Day Name].[All]" dimensionUniqueName="[Sheet1]" displayFolder="" count="2" memberValueDatatype="130" unbalanced="0"/>
    <cacheHierarchy uniqueName="[Sheet1].[Weekend]" caption="Weekend" attribute="1" defaultMemberUniqueName="[Sheet1].[Weekend].[All]" allUniqueName="[Sheet1].[Weekend].[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2" memberValueDatatype="130" unbalanced="0"/>
    <cacheHierarchy uniqueName="[Sheet1].[Order Date (Month Index)]" caption="Order Date (Month Index)" attribute="1" defaultMemberUniqueName="[Sheet1].[Order Date (Month Index)].[All]" allUniqueName="[Sheet1].[Order Date (Month Index)].[All]" dimensionUniqueName="[Sheet1]" displayFolder="" count="2"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0"/>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3541667" createdVersion="5" refreshedVersion="8" minRefreshableVersion="3" recordCount="0" supportSubquery="1" supportAdvancedDrill="1" xr:uid="{3639A0FF-1659-47CA-A280-EC408F0DE2A1}">
  <cacheSource type="external" connectionId="2"/>
  <cacheFields count="3">
    <cacheField name="[Measures].[Total Revenue]" caption="Total Revenue" numFmtId="0" hierarchy="20" level="32767"/>
    <cacheField name="[Sheet1].[Country].[Country]" caption="Country" numFmtId="0" hierarchy="3" level="1">
      <sharedItems count="1">
        <s v="South Africa"/>
      </sharedItems>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1"/>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0"/>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4583336" createdVersion="5" refreshedVersion="8" minRefreshableVersion="3" recordCount="0" supportSubquery="1" supportAdvancedDrill="1" xr:uid="{4BE50D48-8DB4-41D4-BC3C-72D2BEB543CE}">
  <cacheSource type="external" connectionId="2"/>
  <cacheFields count="4">
    <cacheField name="[Measures].[Total Revenue]" caption="Total Revenue" numFmtId="0" hierarchy="20" level="32767"/>
    <cacheField name="[Sheet1].[Country].[Country]" caption="Country" numFmtId="0" hierarchy="3" level="1">
      <sharedItems count="5">
        <s v="Canada"/>
        <s v="China"/>
        <s v="Japan"/>
        <s v="Mexico"/>
        <s v="United States"/>
      </sharedItems>
    </cacheField>
    <cacheField name="[Sheet1].[Channel].[Channel]" caption="Channel" numFmtId="0" hierarchy="10" level="1">
      <sharedItems count="4">
        <s v="Direct B2B"/>
        <s v="Marketplace"/>
        <s v="Online"/>
        <s v="Retail Partner"/>
      </sharedItems>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1"/>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fieldsUsage count="2">
        <fieldUsage x="-1"/>
        <fieldUsage x="2"/>
      </fieldsUsage>
    </cacheHierarchy>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0"/>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5277776" createdVersion="5" refreshedVersion="8" minRefreshableVersion="3" recordCount="0" supportSubquery="1" supportAdvancedDrill="1" xr:uid="{62AD4A67-B626-4443-B0C7-699F2F42958D}">
  <cacheSource type="external" connectionId="2"/>
  <cacheFields count="4">
    <cacheField name="[Measures].[Total Revenue]" caption="Total Revenue" numFmtId="0" hierarchy="20" level="32767"/>
    <cacheField name="[Sheet1].[Status].[Status]" caption="Status" numFmtId="0" hierarchy="12" level="1">
      <sharedItems count="3">
        <s v="Cancelled"/>
        <s v="Completed"/>
        <s v="Refunded"/>
      </sharedItems>
    </cacheField>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2" memberValueDatatype="20" unbalanced="0"/>
    <cacheHierarchy uniqueName="[Sheet1].[Order Date]" caption="Order Date" attribute="1" time="1" defaultMemberUniqueName="[Sheet1].[Order Date].[All]" allUniqueName="[Sheet1].[Order Date].[All]" dimensionUniqueName="[Sheet1]" displayFolder="" count="2"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2"/>
      </fieldsUsage>
    </cacheHierarchy>
    <cacheHierarchy uniqueName="[Sheet1].[Port]" caption="Port" attribute="1" defaultMemberUniqueName="[Sheet1].[Port].[All]" allUniqueName="[Sheet1].[Port].[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ty]" caption="Qty" attribute="1" defaultMemberUniqueName="[Sheet1].[Qty].[All]" allUniqueName="[Sheet1].[Qty].[All]" dimensionUniqueName="[Sheet1]" displayFolder="" count="2" memberValueDatatype="20" unbalanced="0"/>
    <cacheHierarchy uniqueName="[Sheet1].[Unit Price (USD)]" caption="Unit Price (USD)" attribute="1" defaultMemberUniqueName="[Sheet1].[Unit Price (USD)].[All]" allUniqueName="[Sheet1].[Unit Price (USD)].[All]" dimensionUniqueName="[Sheet1]" displayFolder="" count="2" memberValueDatatype="5" unbalanced="0"/>
    <cacheHierarchy uniqueName="[Sheet1].[Revenue]" caption="Revenue" attribute="1" defaultMemberUniqueName="[Sheet1].[Revenue].[All]" allUniqueName="[Sheet1].[Revenue].[All]" dimensionUniqueName="[Sheet1]" displayFolder="" count="2"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2" memberValueDatatype="130" unbalanced="0"/>
    <cacheHierarchy uniqueName="[Sheet1].[Status]" caption="Status" attribute="1" defaultMemberUniqueName="[Sheet1].[Status].[All]" allUniqueName="[Sheet1].[Status].[All]" dimensionUniqueName="[Sheet1]" displayFolder="" count="2" memberValueDatatype="130" unbalanced="0">
      <fieldsUsage count="2">
        <fieldUsage x="-1"/>
        <fieldUsage x="1"/>
      </fieldsUsage>
    </cacheHierarchy>
    <cacheHierarchy uniqueName="[Sheet1].[Day Name]" caption="Day Name" attribute="1" defaultMemberUniqueName="[Sheet1].[Day Name].[All]" allUniqueName="[Sheet1].[Day Name].[All]" dimensionUniqueName="[Sheet1]" displayFolder="" count="2" memberValueDatatype="130" unbalanced="0"/>
    <cacheHierarchy uniqueName="[Sheet1].[Weekend]" caption="Weekend" attribute="1" defaultMemberUniqueName="[Sheet1].[Weekend].[All]" allUniqueName="[Sheet1].[Weekend].[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2" memberValueDatatype="130" unbalanced="0"/>
    <cacheHierarchy uniqueName="[Sheet1].[Order Date (Month Index)]" caption="Order Date (Month Index)" attribute="1" defaultMemberUniqueName="[Sheet1].[Order Date (Month Index)].[All]" allUniqueName="[Sheet1].[Order Date (Month Index)].[All]" dimensionUniqueName="[Sheet1]" displayFolder="" count="2"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oneField="1">
      <fieldsUsage count="1">
        <fieldUsage x="0"/>
      </fieldsUsage>
    </cacheHierarchy>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5972222" createdVersion="5" refreshedVersion="8" minRefreshableVersion="3" recordCount="0" supportSubquery="1" supportAdvancedDrill="1" xr:uid="{0B06968E-5A12-4F0C-8ED5-76EEA85E49CF}">
  <cacheSource type="external" connectionId="2"/>
  <cacheFields count="4">
    <cacheField name="[Sheet1].[Category].[Category]" caption="Category" numFmtId="0" hierarchy="5" level="1">
      <sharedItems count="5">
        <s v="Apparel"/>
        <s v="Beauty"/>
        <s v="Electronics"/>
        <s v="Home Goods"/>
        <s v="Other"/>
      </sharedItems>
    </cacheField>
    <cacheField name="[Measures].[Revenue at Risk]" caption="Revenue at Risk" numFmtId="0" hierarchy="30" level="32767"/>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2" memberValueDatatype="20" unbalanced="0"/>
    <cacheHierarchy uniqueName="[Sheet1].[Order Date]" caption="Order Date" attribute="1" time="1" defaultMemberUniqueName="[Sheet1].[Order Date].[All]" allUniqueName="[Sheet1].[Order Date].[All]" dimensionUniqueName="[Sheet1]" displayFolder="" count="2"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2"/>
      </fieldsUsage>
    </cacheHierarchy>
    <cacheHierarchy uniqueName="[Sheet1].[Port]" caption="Port" attribute="1" defaultMemberUniqueName="[Sheet1].[Port].[All]" allUniqueName="[Sheet1].[Port].[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fieldsUsage count="2">
        <fieldUsage x="-1"/>
        <fieldUsage x="0"/>
      </fieldsUsage>
    </cacheHierarchy>
    <cacheHierarchy uniqueName="[Sheet1].[Product]" caption="Product" attribute="1" defaultMemberUniqueName="[Sheet1].[Product].[All]" allUniqueName="[Sheet1].[Product].[All]" dimensionUniqueName="[Sheet1]" displayFolder="" count="2" memberValueDatatype="130" unbalanced="0"/>
    <cacheHierarchy uniqueName="[Sheet1].[Qty]" caption="Qty" attribute="1" defaultMemberUniqueName="[Sheet1].[Qty].[All]" allUniqueName="[Sheet1].[Qty].[All]" dimensionUniqueName="[Sheet1]" displayFolder="" count="2" memberValueDatatype="20" unbalanced="0"/>
    <cacheHierarchy uniqueName="[Sheet1].[Unit Price (USD)]" caption="Unit Price (USD)" attribute="1" defaultMemberUniqueName="[Sheet1].[Unit Price (USD)].[All]" allUniqueName="[Sheet1].[Unit Price (USD)].[All]" dimensionUniqueName="[Sheet1]" displayFolder="" count="2" memberValueDatatype="5" unbalanced="0"/>
    <cacheHierarchy uniqueName="[Sheet1].[Revenue]" caption="Revenue" attribute="1" defaultMemberUniqueName="[Sheet1].[Revenue].[All]" allUniqueName="[Sheet1].[Revenue].[All]" dimensionUniqueName="[Sheet1]" displayFolder="" count="2"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2" memberValueDatatype="130" unbalanced="0"/>
    <cacheHierarchy uniqueName="[Sheet1].[Status]" caption="Status" attribute="1" defaultMemberUniqueName="[Sheet1].[Status].[All]" allUniqueName="[Sheet1].[Status].[All]" dimensionUniqueName="[Sheet1]" displayFolder="" count="2" memberValueDatatype="130" unbalanced="0"/>
    <cacheHierarchy uniqueName="[Sheet1].[Day Name]" caption="Day Name" attribute="1" defaultMemberUniqueName="[Sheet1].[Day Name].[All]" allUniqueName="[Sheet1].[Day Name].[All]" dimensionUniqueName="[Sheet1]" displayFolder="" count="2" memberValueDatatype="130" unbalanced="0"/>
    <cacheHierarchy uniqueName="[Sheet1].[Weekend]" caption="Weekend" attribute="1" defaultMemberUniqueName="[Sheet1].[Weekend].[All]" allUniqueName="[Sheet1].[Weekend].[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2" memberValueDatatype="130" unbalanced="0"/>
    <cacheHierarchy uniqueName="[Sheet1].[Order Date (Month Index)]" caption="Order Date (Month Index)" attribute="1" defaultMemberUniqueName="[Sheet1].[Order Date (Month Index)].[All]" allUniqueName="[Sheet1].[Order Date (Month Index)].[All]" dimensionUniqueName="[Sheet1]" displayFolder="" count="2"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oneField="1">
      <fieldsUsage count="1">
        <fieldUsage x="1"/>
      </fieldsUsage>
    </cacheHierarchy>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7245369" createdVersion="5" refreshedVersion="8" minRefreshableVersion="3" recordCount="0" supportSubquery="1" supportAdvancedDrill="1" xr:uid="{4D989C34-285D-4999-B39C-ED2AF0749AEB}">
  <cacheSource type="external" connectionId="2"/>
  <cacheFields count="4">
    <cacheField name="[Measures].[Revenue at Risk]" caption="Revenue at Risk" numFmtId="0" hierarchy="30" level="32767"/>
    <cacheField name="[Sheet1].[Channel].[Channel]" caption="Channel" numFmtId="0" hierarchy="10" level="1">
      <sharedItems count="4">
        <s v="Direct B2B"/>
        <s v="Marketplace"/>
        <s v="Online"/>
        <s v="Retail Partner"/>
      </sharedItems>
    </cacheField>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2" memberValueDatatype="20" unbalanced="0"/>
    <cacheHierarchy uniqueName="[Sheet1].[Order Date]" caption="Order Date" attribute="1" time="1" defaultMemberUniqueName="[Sheet1].[Order Date].[All]" allUniqueName="[Sheet1].[Order Date].[All]" dimensionUniqueName="[Sheet1]" displayFolder="" count="2"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2"/>
      </fieldsUsage>
    </cacheHierarchy>
    <cacheHierarchy uniqueName="[Sheet1].[Port]" caption="Port" attribute="1" defaultMemberUniqueName="[Sheet1].[Port].[All]" allUniqueName="[Sheet1].[Port].[All]" dimensionUniqueName="[Sheet1]" displayFolder="" count="2"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2" memberValueDatatype="130" unbalanced="0"/>
    <cacheHierarchy uniqueName="[Sheet1].[Qty]" caption="Qty" attribute="1" defaultMemberUniqueName="[Sheet1].[Qty].[All]" allUniqueName="[Sheet1].[Qty].[All]" dimensionUniqueName="[Sheet1]" displayFolder="" count="2" memberValueDatatype="20" unbalanced="0"/>
    <cacheHierarchy uniqueName="[Sheet1].[Unit Price (USD)]" caption="Unit Price (USD)" attribute="1" defaultMemberUniqueName="[Sheet1].[Unit Price (USD)].[All]" allUniqueName="[Sheet1].[Unit Price (USD)].[All]" dimensionUniqueName="[Sheet1]" displayFolder="" count="2" memberValueDatatype="5" unbalanced="0"/>
    <cacheHierarchy uniqueName="[Sheet1].[Revenue]" caption="Revenue" attribute="1" defaultMemberUniqueName="[Sheet1].[Revenue].[All]" allUniqueName="[Sheet1].[Revenue].[All]" dimensionUniqueName="[Sheet1]" displayFolder="" count="2" memberValueDatatype="5" unbalanced="0"/>
    <cacheHierarchy uniqueName="[Sheet1].[Channel]" caption="Channel" attribute="1" defaultMemberUniqueName="[Sheet1].[Channel].[All]" allUniqueName="[Sheet1].[Channel].[All]" dimensionUniqueName="[Sheet1]" displayFolder="" count="2" memberValueDatatype="130" unbalanced="0">
      <fieldsUsage count="2">
        <fieldUsage x="-1"/>
        <fieldUsage x="1"/>
      </fieldsUsage>
    </cacheHierarchy>
    <cacheHierarchy uniqueName="[Sheet1].[Customer]" caption="Customer" attribute="1" defaultMemberUniqueName="[Sheet1].[Customer].[All]" allUniqueName="[Sheet1].[Customer].[All]" dimensionUniqueName="[Sheet1]" displayFolder="" count="2" memberValueDatatype="130" unbalanced="0"/>
    <cacheHierarchy uniqueName="[Sheet1].[Status]" caption="Status" attribute="1" defaultMemberUniqueName="[Sheet1].[Status].[All]" allUniqueName="[Sheet1].[Status].[All]" dimensionUniqueName="[Sheet1]" displayFolder="" count="2" memberValueDatatype="130" unbalanced="0"/>
    <cacheHierarchy uniqueName="[Sheet1].[Day Name]" caption="Day Name" attribute="1" defaultMemberUniqueName="[Sheet1].[Day Name].[All]" allUniqueName="[Sheet1].[Day Name].[All]" dimensionUniqueName="[Sheet1]" displayFolder="" count="2" memberValueDatatype="130" unbalanced="0"/>
    <cacheHierarchy uniqueName="[Sheet1].[Weekend]" caption="Weekend" attribute="1" defaultMemberUniqueName="[Sheet1].[Weekend].[All]" allUniqueName="[Sheet1].[Weekend].[All]" dimensionUniqueName="[Sheet1]" displayFolder="" count="2"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Order Date (Month)]" caption="Order Date (Month)" attribute="1" defaultMemberUniqueName="[Sheet1].[Order Date (Month)].[All]" allUniqueName="[Sheet1].[Order Date (Month)].[All]" dimensionUniqueName="[Sheet1]" displayFolder="" count="2" memberValueDatatype="130" unbalanced="0"/>
    <cacheHierarchy uniqueName="[Sheet1].[Order Date (Month Index)]" caption="Order Date (Month Index)" attribute="1" defaultMemberUniqueName="[Sheet1].[Order Date (Month Index)].[All]" allUniqueName="[Sheet1].[Order Date (Month Index)].[All]" dimensionUniqueName="[Sheet1]" displayFolder="" count="2"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oneField="1">
      <fieldsUsage count="1">
        <fieldUsage x="0"/>
      </fieldsUsage>
    </cacheHierarchy>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76.744117708331" createdVersion="5" refreshedVersion="8" minRefreshableVersion="3" recordCount="0" supportSubquery="1" supportAdvancedDrill="1" xr:uid="{F33501BF-4E1A-42B4-B37B-952F2C0274D3}">
  <cacheSource type="external" connectionId="2"/>
  <cacheFields count="2">
    <cacheField name="[Sheet1].[Country].[Country]" caption="Country" numFmtId="0" hierarchy="3"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0"/>
      </fieldsUsage>
    </cacheHierarchy>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NIRUDEEN" refreshedDate="46269.350153587962" createdVersion="3" refreshedVersion="8" minRefreshableVersion="3" recordCount="0" supportSubquery="1" supportAdvancedDrill="1" xr:uid="{3CBEE3AB-F211-466D-8F3A-C6848155CEFE}">
  <cacheSource type="external" connectionId="2">
    <extLst>
      <ext xmlns:x14="http://schemas.microsoft.com/office/spreadsheetml/2009/9/main" uri="{F057638F-6D5F-4e77-A914-E7F072B9BCA8}">
        <x14:sourceConnection name="ThisWorkbookDataModel"/>
      </ext>
    </extLst>
  </cacheSource>
  <cacheFields count="0"/>
  <cacheHierarchies count="35">
    <cacheHierarchy uniqueName="[Sheet1].[Order ID]" caption="Order ID" attribute="1" defaultMemberUniqueName="[Sheet1].[Order ID].[All]" allUniqueName="[Sheet1].[Order ID].[All]" dimensionUniqueName="[Sheet1]" displayFolder="" count="0" memberValueDatatype="20" unbalanced="0"/>
    <cacheHierarchy uniqueName="[Sheet1].[Order Date]" caption="Order Date" attribute="1" time="1" defaultMemberUniqueName="[Sheet1].[Order Date].[All]" allUniqueName="[Sheet1].[Order Date].[All]" dimensionUniqueName="[Sheet1]" displayFolder="" count="0" memberValueDatatype="7" unbalanced="0"/>
    <cacheHierarchy uniqueName="[Sheet1].[Region]" caption="Region" attribute="1" defaultMemberUniqueName="[Sheet1].[Region].[All]" allUniqueName="[Sheet1].[Region].[All]" dimensionUniqueName="[Sheet1]" displayFolder="" count="2" memberValueDatatype="130" unbalanced="0"/>
    <cacheHierarchy uniqueName="[Sheet1].[Country]" caption="Country" attribute="1" defaultMemberUniqueName="[Sheet1].[Country].[All]" allUniqueName="[Sheet1].[Country].[All]" dimensionUniqueName="[Sheet1]" displayFolder="" count="2" memberValueDatatype="130" unbalanced="0"/>
    <cacheHierarchy uniqueName="[Sheet1].[Port]" caption="Port" attribute="1" defaultMemberUniqueName="[Sheet1].[Port].[All]" allUniqueName="[Sheet1].[Port].[All]" dimensionUniqueName="[Sheet1]" displayFolder="" count="0" memberValueDatatype="130" unbalanced="0"/>
    <cacheHierarchy uniqueName="[Sheet1].[Category]" caption="Category" attribute="1" defaultMemberUniqueName="[Sheet1].[Category].[All]" allUniqueName="[Sheet1].[Category].[All]" dimensionUniqueName="[Sheet1]" displayFolder="" count="2" memberValueDatatype="130" unbalanced="0"/>
    <cacheHierarchy uniqueName="[Sheet1].[Product]" caption="Product" attribute="1" defaultMemberUniqueName="[Sheet1].[Product].[All]" allUniqueName="[Sheet1].[Product].[All]" dimensionUniqueName="[Sheet1]" displayFolder="" count="0" memberValueDatatype="130" unbalanced="0"/>
    <cacheHierarchy uniqueName="[Sheet1].[Qty]" caption="Qty" attribute="1" defaultMemberUniqueName="[Sheet1].[Qty].[All]" allUniqueName="[Sheet1].[Qty].[All]" dimensionUniqueName="[Sheet1]" displayFolder="" count="0" memberValueDatatype="20" unbalanced="0"/>
    <cacheHierarchy uniqueName="[Sheet1].[Unit Price (USD)]" caption="Unit Price (USD)" attribute="1" defaultMemberUniqueName="[Sheet1].[Unit Price (USD)].[All]" allUniqueName="[Sheet1].[Unit Price (USD)].[All]" dimensionUniqueName="[Sheet1]" displayFolder="" count="0" memberValueDatatype="5" unbalanced="0"/>
    <cacheHierarchy uniqueName="[Sheet1].[Revenue]" caption="Revenue" attribute="1" defaultMemberUniqueName="[Sheet1].[Revenue].[All]" allUniqueName="[Sheet1].[Revenue].[All]" dimensionUniqueName="[Sheet1]" displayFolder="" count="0" memberValueDatatype="5" unbalanced="0"/>
    <cacheHierarchy uniqueName="[Sheet1].[Channel]" caption="Channel" attribute="1" defaultMemberUniqueName="[Sheet1].[Channel].[All]" allUniqueName="[Sheet1].[Channel].[All]" dimensionUniqueName="[Sheet1]" displayFolder="" count="2" memberValueDatatype="130" unbalanced="0"/>
    <cacheHierarchy uniqueName="[Sheet1].[Customer]" caption="Customer" attribute="1" defaultMemberUniqueName="[Sheet1].[Customer].[All]" allUniqueName="[Sheet1].[Customer].[All]" dimensionUniqueName="[Sheet1]" displayFolder="" count="0" memberValueDatatype="130" unbalanced="0"/>
    <cacheHierarchy uniqueName="[Sheet1].[Status]" caption="Status" attribute="1" defaultMemberUniqueName="[Sheet1].[Status].[All]" allUniqueName="[Sheet1].[Status].[All]" dimensionUniqueName="[Sheet1]" displayFolder="" count="0" memberValueDatatype="130" unbalanced="0"/>
    <cacheHierarchy uniqueName="[Sheet1].[Day Name]" caption="Day Name" attribute="1" defaultMemberUniqueName="[Sheet1].[Day Name].[All]" allUniqueName="[Sheet1].[Day Name].[All]" dimensionUniqueName="[Sheet1]" displayFolder="" count="0" memberValueDatatype="130" unbalanced="0"/>
    <cacheHierarchy uniqueName="[Sheet1].[Weekend]" caption="Weekend" attribute="1" defaultMemberUniqueName="[Sheet1].[Weekend].[All]" allUniqueName="[Sheet1].[Weekend].[All]" dimensionUniqueName="[Sheet1]" displayFolder="" count="0" memberValueDatatype="130" unbalanced="0"/>
    <cacheHierarchy uniqueName="[Sheet1].[Month Name]" caption="Month Name" attribute="1" defaultMemberUniqueName="[Sheet1].[Month Name].[All]" allUniqueName="[Sheet1].[Month Name].[All]" dimensionUniqueName="[Sheet1]" displayFolder="" count="2" memberValueDatatype="130" unbalanced="0"/>
    <cacheHierarchy uniqueName="[Sheet1].[Order Date (Month)]" caption="Order Date (Month)" attribute="1" defaultMemberUniqueName="[Sheet1].[Order Date (Month)].[All]" allUniqueName="[Sheet1].[Order Date (Month)].[All]" dimensionUniqueName="[Sheet1]" displayFolder="" count="0" memberValueDatatype="130" unbalanced="0"/>
    <cacheHierarchy uniqueName="[Sheet1].[Order Date (Month Index)]" caption="Order Date (Month Index)" attribute="1" defaultMemberUniqueName="[Sheet1].[Order Date (Month Index)].[All]" allUniqueName="[Sheet1].[Order Date (Month Index)].[All]" dimensionUniqueName="[Sheet1]" displayFolder="" count="0" memberValueDatatype="20" unbalanced="0" hidden="1"/>
    <cacheHierarchy uniqueName="[Measures].[Sum of Revenue]" caption="Sum of Revenue" measure="1" displayFolder="" measureGroup="Sheet1" count="0">
      <extLst>
        <ext xmlns:x15="http://schemas.microsoft.com/office/spreadsheetml/2010/11/main" uri="{B97F6D7D-B522-45F9-BDA1-12C45D357490}">
          <x15:cacheHierarchy aggregatedColumn="9"/>
        </ext>
      </extLst>
    </cacheHierarchy>
    <cacheHierarchy uniqueName="[Measures].[Total Qty]" caption="Total Qty" measure="1" displayFolder="" measureGroup="Sheet1" count="0"/>
    <cacheHierarchy uniqueName="[Measures].[Total Revenue]" caption="Total Revenue" measure="1" displayFolder="" measureGroup="Sheet1" count="0"/>
    <cacheHierarchy uniqueName="[Measures].[Average Qty Ordered]" caption="Average Qty Ordered" measure="1" displayFolder="" measureGroup="Sheet1" count="0"/>
    <cacheHierarchy uniqueName="[Measures].[Total Order]" caption="Total Order" measure="1" displayFolder="" measureGroup="Sheet1" count="0"/>
    <cacheHierarchy uniqueName="[Measures].[Completed Orders]" caption="Completed Orders" measure="1" displayFolder="" measureGroup="Sheet1" count="0"/>
    <cacheHierarchy uniqueName="[Measures].[Cancelled Order]" caption="Cancelled Order" measure="1" displayFolder="" measureGroup="Sheet1" count="0"/>
    <cacheHierarchy uniqueName="[Measures].[Refunded Order]" caption="Refunded Order" measure="1" displayFolder="" measureGroup="Sheet1" count="0"/>
    <cacheHierarchy uniqueName="[Measures].[Failed Orders]" caption="Failed Orders" measure="1" displayFolder="" measureGroup="Sheet1" count="0"/>
    <cacheHierarchy uniqueName="[Measures].[Failed Order Rate]" caption="Failed Order Rate" measure="1" displayFolder="" measureGroup="Sheet1" count="0"/>
    <cacheHierarchy uniqueName="[Measures].[Refund Revenue]" caption="Refund Revenue" measure="1" displayFolder="" measureGroup="Sheet1" count="0"/>
    <cacheHierarchy uniqueName="[Measures].[Cancelled Revenue]" caption="Cancelled Revenue" measure="1" displayFolder="" measureGroup="Sheet1" count="0"/>
    <cacheHierarchy uniqueName="[Measures].[Revenue at Risk]" caption="Revenue at Risk" measure="1" displayFolder="" measureGroup="Sheet1" count="0"/>
    <cacheHierarchy uniqueName="[Measures].[Revenue at Risk %]" caption="Revenue at Risk %" measure="1" displayFolder="" measureGroup="Sheet1" count="0"/>
    <cacheHierarchy uniqueName="[Measures].[Completed Rate]" caption="Completed Rate" measure="1" displayFolder="" measureGroup="Sheet1" count="0"/>
    <cacheHierarchy uniqueName="[Measures].[__XL_Count Sheet1]" caption="__XL_Count Sheet1" measure="1" displayFolder="" measureGroup="Sheet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836655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CB48C5-B156-40B4-8A03-5CFFDB243153}" name="PivotTable1" cacheId="1" applyNumberFormats="0" applyBorderFormats="0" applyFontFormats="0" applyPatternFormats="0" applyAlignmentFormats="0" applyWidthHeightFormats="1" dataCaption="Values" tag="c7c00b00-5de1-41ea-9b32-5686389c24cb" updatedVersion="8" minRefreshableVersion="3" useAutoFormatting="1" subtotalHiddenItems="1" itemPrintTitles="1" createdVersion="5" indent="0" outline="1" outlineData="1" multipleFieldFilters="0">
  <location ref="B3:O4" firstHeaderRow="0" firstDataRow="1" firstDataCol="0"/>
  <pivotFields count="1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14">
    <i>
      <x/>
    </i>
    <i i="1">
      <x v="1"/>
    </i>
    <i i="2">
      <x v="2"/>
    </i>
    <i i="3">
      <x v="3"/>
    </i>
    <i i="4">
      <x v="4"/>
    </i>
    <i i="5">
      <x v="5"/>
    </i>
    <i i="6">
      <x v="6"/>
    </i>
    <i i="7">
      <x v="7"/>
    </i>
    <i i="8">
      <x v="8"/>
    </i>
    <i i="9">
      <x v="9"/>
    </i>
    <i i="10">
      <x v="10"/>
    </i>
    <i i="11">
      <x v="11"/>
    </i>
    <i i="12">
      <x v="12"/>
    </i>
    <i i="13">
      <x v="13"/>
    </i>
  </colItems>
  <dataFields count="14">
    <dataField fld="0" subtotal="count" baseField="0" baseItem="0" numFmtId="164"/>
    <dataField fld="1" subtotal="count" baseField="0" baseItem="0" numFmtId="165"/>
    <dataField fld="2" subtotal="count" baseField="0" baseItem="0" numFmtId="165"/>
    <dataField fld="3" subtotal="count" baseField="0" baseItem="0" numFmtId="164"/>
    <dataField fld="4" subtotal="count" baseField="0" baseItem="0" numFmtId="164"/>
    <dataField fld="5" subtotal="count" baseField="0" baseItem="0" numFmtId="164"/>
    <dataField fld="6" subtotal="count" baseField="0" baseItem="0" numFmtId="165"/>
    <dataField fld="7" subtotal="count" baseField="0" baseItem="0" numFmtId="164"/>
    <dataField fld="8" subtotal="count" baseField="0" baseItem="0" numFmtId="2"/>
    <dataField fld="9" subtotal="count" baseField="0" baseItem="0" numFmtId="165"/>
    <dataField fld="10" subtotal="count" baseField="0" baseItem="0" numFmtId="165"/>
    <dataField fld="11" subtotal="count" baseField="0" baseItem="0" numFmtId="165"/>
    <dataField fld="12" subtotal="count" baseField="0" baseItem="0" numFmtId="9"/>
    <dataField fld="13" subtotal="count" baseField="0" baseItem="0"/>
  </dataFields>
  <formats count="13">
    <format dxfId="52">
      <pivotArea outline="0" collapsedLevelsAreSubtotals="1" fieldPosition="0">
        <references count="1">
          <reference field="4294967294" count="1" selected="0">
            <x v="0"/>
          </reference>
        </references>
      </pivotArea>
    </format>
    <format dxfId="51">
      <pivotArea outline="0" collapsedLevelsAreSubtotals="1" fieldPosition="0">
        <references count="1">
          <reference field="4294967294" count="1" selected="0">
            <x v="1"/>
          </reference>
        </references>
      </pivotArea>
    </format>
    <format dxfId="50">
      <pivotArea outline="0" collapsedLevelsAreSubtotals="1" fieldPosition="0">
        <references count="1">
          <reference field="4294967294" count="1" selected="0">
            <x v="2"/>
          </reference>
        </references>
      </pivotArea>
    </format>
    <format dxfId="49">
      <pivotArea outline="0" collapsedLevelsAreSubtotals="1" fieldPosition="0">
        <references count="1">
          <reference field="4294967294" count="1" selected="0">
            <x v="3"/>
          </reference>
        </references>
      </pivotArea>
    </format>
    <format dxfId="48">
      <pivotArea outline="0" collapsedLevelsAreSubtotals="1" fieldPosition="0">
        <references count="1">
          <reference field="4294967294" count="1" selected="0">
            <x v="4"/>
          </reference>
        </references>
      </pivotArea>
    </format>
    <format dxfId="47">
      <pivotArea outline="0" collapsedLevelsAreSubtotals="1" fieldPosition="0">
        <references count="1">
          <reference field="4294967294" count="1" selected="0">
            <x v="5"/>
          </reference>
        </references>
      </pivotArea>
    </format>
    <format dxfId="46">
      <pivotArea outline="0" collapsedLevelsAreSubtotals="1" fieldPosition="0">
        <references count="1">
          <reference field="4294967294" count="1" selected="0">
            <x v="6"/>
          </reference>
        </references>
      </pivotArea>
    </format>
    <format dxfId="45">
      <pivotArea outline="0" collapsedLevelsAreSubtotals="1" fieldPosition="0">
        <references count="1">
          <reference field="4294967294" count="1" selected="0">
            <x v="7"/>
          </reference>
        </references>
      </pivotArea>
    </format>
    <format dxfId="44">
      <pivotArea outline="0" collapsedLevelsAreSubtotals="1" fieldPosition="0">
        <references count="1">
          <reference field="4294967294" count="1" selected="0">
            <x v="9"/>
          </reference>
        </references>
      </pivotArea>
    </format>
    <format dxfId="43">
      <pivotArea outline="0" collapsedLevelsAreSubtotals="1" fieldPosition="0">
        <references count="1">
          <reference field="4294967294" count="1" selected="0">
            <x v="10"/>
          </reference>
        </references>
      </pivotArea>
    </format>
    <format dxfId="42">
      <pivotArea outline="0" collapsedLevelsAreSubtotals="1" fieldPosition="0">
        <references count="1">
          <reference field="4294967294" count="1" selected="0">
            <x v="11"/>
          </reference>
        </references>
      </pivotArea>
    </format>
    <format dxfId="41">
      <pivotArea outline="0" collapsedLevelsAreSubtotals="1" fieldPosition="0">
        <references count="1">
          <reference field="4294967294" count="1" selected="0">
            <x v="12"/>
          </reference>
        </references>
      </pivotArea>
    </format>
    <format dxfId="40">
      <pivotArea outline="0" collapsedLevelsAreSubtotals="1" fieldPosition="0">
        <references count="1">
          <reference field="4294967294" count="1" selected="0">
            <x v="8"/>
          </reference>
        </references>
      </pivotArea>
    </format>
  </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5D3FE3-FC41-4B3E-876A-42FFA9FF4660}" name="PivotTable5" cacheId="5" applyNumberFormats="0" applyBorderFormats="0" applyFontFormats="0" applyPatternFormats="0" applyAlignmentFormats="0" applyWidthHeightFormats="1" dataCaption="Values" tag="7358613b-a9c1-481e-ae56-d2d1923a6ecd" updatedVersion="8" minRefreshableVersion="3" useAutoFormatting="1" subtotalHiddenItems="1" itemPrintTitles="1" createdVersion="5" indent="0" outline="1" outlineData="1" multipleFieldFilters="0">
  <location ref="H14:I16" firstHeaderRow="1" firstDataRow="1" firstDataCol="1"/>
  <pivotFields count="4">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9">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F599B2-4CC0-4A95-8B19-8B027FE7B0DC}" name="PivotTable4" cacheId="4" applyNumberFormats="0" applyBorderFormats="0" applyFontFormats="0" applyPatternFormats="0" applyAlignmentFormats="0" applyWidthHeightFormats="1" dataCaption="Values" tag="a8c2a4e6-4f2a-4e13-8c5b-af85d60cc866" updatedVersion="8" minRefreshableVersion="3" useAutoFormatting="1" subtotalHiddenItems="1" itemPrintTitles="1" createdVersion="5" indent="0" outline="1" outlineData="1" multipleFieldFilters="0">
  <location ref="F14:F19" firstHeaderRow="1" firstDataRow="1" firstDataCol="1"/>
  <pivotFields count="5">
    <pivotField allDrilled="1" subtotalTop="0" showAll="0" measureFilter="1" dataSourceSort="1" defaultSubtotal="0" defaultAttributeDrillState="1">
      <items count="1">
        <item x="0"/>
      </items>
    </pivotField>
    <pivotField allDrilled="1" subtotalTop="0" showAll="0" measureFilter="1" defaultSubtotal="0" defaultAttributeDrillState="1">
      <items count="1">
        <item x="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x v="1"/>
    </i>
    <i>
      <x v="2"/>
    </i>
    <i>
      <x v="3"/>
    </i>
    <i t="grand">
      <x/>
    </i>
  </rowItem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19">
      <autoFilter ref="A1">
        <filterColumn colId="0">
          <top10 val="1" filterVal="1"/>
        </filterColumn>
      </autoFilter>
    </filter>
    <filter fld="1" type="count" id="2" iMeasureHier="20">
      <autoFilter ref="A1">
        <filterColumn colId="0">
          <top10 val="1" filterVal="1"/>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70E780-35A5-43E2-B67C-25263231FE4D}" name="PivotTable3" cacheId="3" applyNumberFormats="0" applyBorderFormats="0" applyFontFormats="0" applyPatternFormats="0" applyAlignmentFormats="0" applyWidthHeightFormats="1" dataCaption="Values" tag="7574e2bd-ea2d-4468-8a87-34fc66ccdd71" updatedVersion="8" minRefreshableVersion="3" useAutoFormatting="1" subtotalHiddenItems="1" itemPrintTitles="1" createdVersion="5" indent="0" outline="1" outlineData="1" multipleFieldFilters="0">
  <location ref="D14:D16" firstHeaderRow="1" firstDataRow="1" firstDataCol="1"/>
  <pivotFields count="4">
    <pivotField allDrilled="1" subtotalTop="0" showAll="0" measureFilter="1" dataSourceSort="1" defaultSubtotal="0" defaultAttributeDrillState="1">
      <items count="1">
        <item x="0"/>
      </items>
    </pivotField>
    <pivotField axis="axisRow" allDrilled="1" subtotalTop="0" showAll="0" measureFilter="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19">
      <autoFilter ref="A1">
        <filterColumn colId="0">
          <top10 val="1" filterVal="1"/>
        </filterColumn>
      </autoFilter>
    </filter>
    <filter fld="1" type="count" id="2" iMeasureHier="20">
      <autoFilter ref="A1">
        <filterColumn colId="0">
          <top10 val="1" filterVal="1"/>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DDD8EB-5AA4-4C9C-A7A9-C28171F4C24E}" name="PivotTable6" cacheId="6" applyNumberFormats="0" applyBorderFormats="0" applyFontFormats="0" applyPatternFormats="0" applyAlignmentFormats="0" applyWidthHeightFormats="1" dataCaption="Values" tag="55eab48a-901d-4fa4-9ba1-fe41d62a1dc9" updatedVersion="8" minRefreshableVersion="3" useAutoFormatting="1" subtotalHiddenItems="1" itemPrintTitles="1" createdVersion="5" indent="0" outline="1" outlineData="1" multipleFieldFilters="0">
  <location ref="B22:C24" firstHeaderRow="1" firstDataRow="1" firstDataCol="1"/>
  <pivotFields count="5">
    <pivotField allDrilled="1" subtotalTop="0" showAll="0" measureFilter="1" dataSourceSort="1" defaultSubtotal="0" defaultAttributeDrillState="1">
      <items count="1">
        <item x="0"/>
      </items>
    </pivotField>
    <pivotField allDrilled="1" subtotalTop="0" showAll="0" dataSourceSort="1" defaultSubtotal="0" defaultAttributeDrillState="1"/>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2"/>
  </rowFields>
  <rowItems count="2">
    <i>
      <x/>
    </i>
    <i t="grand">
      <x/>
    </i>
  </rowItems>
  <colItems count="1">
    <i/>
  </colItems>
  <dataFields count="1">
    <dataField fld="3" subtotal="count" baseField="0" baseItem="0"/>
  </dataField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19">
      <autoFilter ref="A1">
        <filterColumn colId="0">
          <top10 val="1" filterVal="1"/>
        </filterColumn>
      </autoFilter>
    </filter>
    <filter fld="2" type="count" id="2" iMeasureHier="20">
      <autoFilter ref="A1">
        <filterColumn colId="0">
          <top10 val="1" filterVal="1"/>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875B92-9D0F-48AC-A76C-163F9996C7C2}" name="PivotTable2" cacheId="2" applyNumberFormats="0" applyBorderFormats="0" applyFontFormats="0" applyPatternFormats="0" applyAlignmentFormats="0" applyWidthHeightFormats="1" dataCaption="Values" tag="55eab48a-901d-4fa4-9ba1-fe41d62a1dc9" updatedVersion="8" minRefreshableVersion="3" useAutoFormatting="1" subtotalHiddenItems="1" itemPrintTitles="1" createdVersion="5" indent="0" outline="1" outlineData="1" multipleFieldFilters="0">
  <location ref="B14:B16" firstHeaderRow="1" firstDataRow="1" firstDataCol="1"/>
  <pivotFields count="3">
    <pivotField axis="axisRow" allDrilled="1" subtotalTop="0" showAll="0" measureFilter="1"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9">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928410-CF13-45FA-BD0E-FD8651848B15}" name="PivotTable6" cacheId="15" applyNumberFormats="0" applyBorderFormats="0" applyFontFormats="0" applyPatternFormats="0" applyAlignmentFormats="0" applyWidthHeightFormats="1" dataCaption="Values" tag="5b6a8e68-fef6-46a0-91b3-249e172e4ba7" updatedVersion="8" minRefreshableVersion="3" useAutoFormatting="1" subtotalHiddenItems="1" itemPrintTitles="1" createdVersion="5" indent="0" outline="1" outlineData="1" multipleFieldFilters="0" chartFormat="27">
  <location ref="K3:L8" firstHeaderRow="1" firstDataRow="1" firstDataCol="1"/>
  <pivotFields count="4">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2"/>
    </i>
    <i>
      <x v="1"/>
    </i>
    <i>
      <x v="3"/>
    </i>
    <i>
      <x/>
    </i>
    <i t="grand">
      <x/>
    </i>
  </rowItems>
  <colItems count="1">
    <i/>
  </colItems>
  <dataFields count="1">
    <dataField fld="0" subtotal="count" baseField="0" baseItem="0" numFmtId="164"/>
  </dataFields>
  <formats count="2">
    <format dxfId="12">
      <pivotArea grandRow="1" outline="0" collapsedLevelsAreSubtotals="1" fieldPosition="0"/>
    </format>
    <format dxfId="11">
      <pivotArea outline="0" collapsedLevelsAreSubtotals="1" fieldPosition="0"/>
    </format>
  </formats>
  <chartFormats count="1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 chart="12" format="8">
      <pivotArea type="data" outline="0" fieldPosition="0">
        <references count="2">
          <reference field="4294967294" count="1" selected="0">
            <x v="0"/>
          </reference>
          <reference field="2" count="1" selected="0">
            <x v="1"/>
          </reference>
        </references>
      </pivotArea>
    </chartFormat>
    <chartFormat chart="12" format="9">
      <pivotArea type="data" outline="0" fieldPosition="0">
        <references count="2">
          <reference field="4294967294" count="1" selected="0">
            <x v="0"/>
          </reference>
          <reference field="2" count="1" selected="0">
            <x v="2"/>
          </reference>
        </references>
      </pivotArea>
    </chartFormat>
    <chartFormat chart="12" format="10">
      <pivotArea type="data" outline="0" fieldPosition="0">
        <references count="2">
          <reference field="4294967294" count="1" selected="0">
            <x v="0"/>
          </reference>
          <reference field="2" count="1" selected="0">
            <x v="3"/>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2" count="1" selected="0">
            <x v="0"/>
          </reference>
        </references>
      </pivotArea>
    </chartFormat>
    <chartFormat chart="26" format="4">
      <pivotArea type="data" outline="0" fieldPosition="0">
        <references count="2">
          <reference field="4294967294" count="1" selected="0">
            <x v="0"/>
          </reference>
          <reference field="2" count="1" selected="0">
            <x v="3"/>
          </reference>
        </references>
      </pivotArea>
    </chartFormat>
    <chartFormat chart="26" format="5">
      <pivotArea type="data" outline="0" fieldPosition="0">
        <references count="2">
          <reference field="4294967294" count="1" selected="0">
            <x v="0"/>
          </reference>
          <reference field="2" count="1" selected="0">
            <x v="1"/>
          </reference>
        </references>
      </pivotArea>
    </chartFormat>
    <chartFormat chart="26" format="6">
      <pivotArea type="data" outline="0" fieldPosition="0">
        <references count="2">
          <reference field="4294967294" count="1" selected="0">
            <x v="0"/>
          </reference>
          <reference field="2" count="1" selected="0">
            <x v="2"/>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905412-B8D9-4CDD-926B-6CF1D5433464}" name="PivotTable12" cacheId="9" applyNumberFormats="0" applyBorderFormats="0" applyFontFormats="0" applyPatternFormats="0" applyAlignmentFormats="0" applyWidthHeightFormats="1" dataCaption="Values" tag="9358938a-44ff-44f7-8a9a-3bbf6128ac46" updatedVersion="8" minRefreshableVersion="3" useAutoFormatting="1" subtotalHiddenItems="1" itemPrintTitles="1" createdVersion="5" indent="0" outline="1" outlineData="1" multipleFieldFilters="0" chartFormat="38">
  <location ref="N31:O3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formats count="2">
    <format dxfId="14">
      <pivotArea grandRow="1" outline="0" collapsedLevelsAreSubtotals="1" fieldPosition="0"/>
    </format>
    <format dxfId="13">
      <pivotArea outline="0" collapsedLevelsAreSubtotals="1" fieldPosition="0"/>
    </format>
  </formats>
  <chartFormats count="4">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0" count="1" selected="0">
            <x v="3"/>
          </reference>
        </references>
      </pivotArea>
    </chartFormat>
    <chartFormat chart="37" format="4">
      <pivotArea type="data" outline="0" fieldPosition="0">
        <references count="2">
          <reference field="4294967294" count="1" selected="0">
            <x v="0"/>
          </reference>
          <reference field="0" count="1" selected="0">
            <x v="2"/>
          </reference>
        </references>
      </pivotArea>
    </chartFormat>
    <chartFormat chart="37" format="5">
      <pivotArea type="data" outline="0" fieldPosition="0">
        <references count="2">
          <reference field="4294967294" count="1" selected="0">
            <x v="0"/>
          </reference>
          <reference field="0" count="1" selected="0">
            <x v="0"/>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39A07E-D4BE-4B52-9863-BEEF63B5E70D}" name="PivotTable5" cacheId="14" applyNumberFormats="0" applyBorderFormats="0" applyFontFormats="0" applyPatternFormats="0" applyAlignmentFormats="0" applyWidthHeightFormats="1" dataCaption="Values" tag="eff30ba0-962a-402d-bf2d-ebedc0d30b76" updatedVersion="8" minRefreshableVersion="3" useAutoFormatting="1" subtotalHiddenItems="1" itemPrintTitles="1" createdVersion="5" indent="0" outline="1" outlineData="1" multipleFieldFilters="0">
  <location ref="H12:I14" firstHeaderRow="1" firstDataRow="1" firstDataCol="1"/>
  <pivotFields count="3">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
    <i>
      <x/>
    </i>
    <i t="grand">
      <x/>
    </i>
  </rowItems>
  <colItems count="1">
    <i/>
  </colItems>
  <dataFields count="1">
    <dataField fld="0" subtotal="count" baseField="0" baseItem="0" numFmtId="164"/>
  </dataFields>
  <formats count="2">
    <format dxfId="16">
      <pivotArea grandRow="1" outline="0" collapsedLevelsAreSubtotals="1" fieldPosition="0"/>
    </format>
    <format dxfId="15">
      <pivotArea outline="0" collapsedLevelsAreSubtotals="1" fieldPosition="0"/>
    </format>
  </formats>
  <pivotHierarchies count="3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0605AD-0D35-404F-8D56-668C3AA9C84A}" name="PivotTable10" cacheId="0" applyNumberFormats="0" applyBorderFormats="0" applyFontFormats="0" applyPatternFormats="0" applyAlignmentFormats="0" applyWidthHeightFormats="1" dataCaption="Values" tag="20c0f06f-9bef-44a7-8721-296e3ec2fe86" updatedVersion="8" minRefreshableVersion="3" useAutoFormatting="1" subtotalHiddenItems="1" itemPrintTitles="1" createdVersion="5" indent="0" outline="1" outlineData="1" multipleFieldFilters="0" chartFormat="14">
  <location ref="K12:L18" firstHeaderRow="1" firstDataRow="1" firstDataCol="1"/>
  <pivotFields count="4">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4"/>
    </i>
    <i>
      <x v="3"/>
    </i>
    <i>
      <x/>
    </i>
    <i>
      <x v="2"/>
    </i>
    <i>
      <x v="1"/>
    </i>
    <i t="grand">
      <x/>
    </i>
  </rowItems>
  <colItems count="1">
    <i/>
  </colItems>
  <dataFields count="1">
    <dataField fld="0" subtotal="count" baseField="0" baseItem="0" numFmtId="164"/>
  </dataFields>
  <formats count="2">
    <format dxfId="18">
      <pivotArea grandRow="1" outline="0" collapsedLevelsAreSubtotals="1" fieldPosition="0"/>
    </format>
    <format dxfId="1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4"/>
          </reference>
        </references>
      </pivotArea>
    </chartFormat>
    <chartFormat chart="13" format="4">
      <pivotArea type="data" outline="0" fieldPosition="0">
        <references count="2">
          <reference field="4294967294" count="1" selected="0">
            <x v="0"/>
          </reference>
          <reference field="2" count="1" selected="0">
            <x v="3"/>
          </reference>
        </references>
      </pivotArea>
    </chartFormat>
    <chartFormat chart="13" format="5">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3" iMeasureHier="20">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3B347C-35D9-4FDC-9A9E-D05A3E05D8C9}" name="PivotTable3" cacheId="12" applyNumberFormats="0" applyBorderFormats="0" applyFontFormats="0" applyPatternFormats="0" applyAlignmentFormats="0" applyWidthHeightFormats="1" dataCaption="Values" tag="b2a7f92f-4aa3-4bfc-b18f-ee5daf7ec924" updatedVersion="8" minRefreshableVersion="3" useAutoFormatting="1" subtotalHiddenItems="1" itemPrintTitles="1" createdVersion="5" indent="0" outline="1" outlineData="1" multipleFieldFilters="0" chartFormat="13">
  <location ref="H3:I9" firstHeaderRow="1" firstDataRow="1" firstDataCol="1"/>
  <pivotFields count="4">
    <pivotField axis="axisRow" allDrilled="1" subtotalTop="0" showAll="0"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i>
    <i>
      <x v="3"/>
    </i>
    <i>
      <x v="4"/>
    </i>
    <i>
      <x v="1"/>
    </i>
    <i t="grand">
      <x/>
    </i>
  </rowItems>
  <colItems count="1">
    <i/>
  </colItems>
  <dataFields count="1">
    <dataField fld="1" subtotal="count" baseField="0" baseItem="0"/>
  </dataFields>
  <formats count="2">
    <format dxfId="20">
      <pivotArea collapsedLevelsAreSubtotals="1" fieldPosition="0">
        <references count="1">
          <reference field="0" count="1">
            <x v="0"/>
          </reference>
        </references>
      </pivotArea>
    </format>
    <format dxfId="19">
      <pivotArea grandRow="1" outline="0" collapsedLevelsAreSubtotals="1" fieldPosition="0"/>
    </format>
  </formats>
  <chartFormats count="11">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2"/>
          </reference>
        </references>
      </pivotArea>
    </chartFormat>
    <chartFormat chart="9" format="6">
      <pivotArea type="data" outline="0" fieldPosition="0">
        <references count="2">
          <reference field="4294967294" count="1" selected="0">
            <x v="0"/>
          </reference>
          <reference field="0" count="1" selected="0">
            <x v="3"/>
          </reference>
        </references>
      </pivotArea>
    </chartFormat>
    <chartFormat chart="9" format="7">
      <pivotArea type="data" outline="0" fieldPosition="0">
        <references count="2">
          <reference field="4294967294" count="1" selected="0">
            <x v="0"/>
          </reference>
          <reference field="0" count="1" selected="0">
            <x v="4"/>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0" count="1" selected="0">
            <x v="2"/>
          </reference>
        </references>
      </pivotArea>
    </chartFormat>
    <chartFormat chart="12" format="6">
      <pivotArea type="data" outline="0" fieldPosition="0">
        <references count="2">
          <reference field="4294967294" count="1" selected="0">
            <x v="0"/>
          </reference>
          <reference field="0" count="1" selected="0">
            <x v="3"/>
          </reference>
        </references>
      </pivotArea>
    </chartFormat>
    <chartFormat chart="12" format="7">
      <pivotArea type="data" outline="0" fieldPosition="0">
        <references count="2">
          <reference field="4294967294" count="1" selected="0">
            <x v="0"/>
          </reference>
          <reference field="0" count="1" selected="0">
            <x v="4"/>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E569B9-9AD5-4486-A1E1-E55B6CF15DF0}" name="PivotTable13" cacheId="10" applyNumberFormats="0" applyBorderFormats="0" applyFontFormats="0" applyPatternFormats="0" applyAlignmentFormats="0" applyWidthHeightFormats="1" dataCaption="Values" tag="5b6a8e68-fef6-46a0-91b3-249e172e4ba7" updatedVersion="8" minRefreshableVersion="3" useAutoFormatting="1" subtotalHiddenItems="1" itemPrintTitles="1" createdVersion="5" indent="0" outline="1" outlineData="1" multipleFieldFilters="0" chartFormat="36">
  <location ref="E21:F26" firstHeaderRow="1" firstDataRow="1" firstDataCol="1"/>
  <pivotFields count="4">
    <pivotField allDrilled="1" subtotalTop="0" showAll="0"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2" subtotal="count" baseField="0" baseItem="0"/>
  </dataFields>
  <formats count="5">
    <format dxfId="25">
      <pivotArea grandRow="1" outline="0" collapsedLevelsAreSubtotals="1" fieldPosition="0"/>
    </format>
    <format dxfId="24">
      <pivotArea outline="0" collapsedLevelsAreSubtotals="1" fieldPosition="0"/>
    </format>
    <format dxfId="23">
      <pivotArea collapsedLevelsAreSubtotals="1" fieldPosition="0">
        <references count="1">
          <reference field="1" count="1">
            <x v="0"/>
          </reference>
        </references>
      </pivotArea>
    </format>
    <format dxfId="22">
      <pivotArea collapsedLevelsAreSubtotals="1" fieldPosition="0">
        <references count="1">
          <reference field="1" count="3">
            <x v="1"/>
            <x v="2"/>
            <x v="3"/>
          </reference>
        </references>
      </pivotArea>
    </format>
    <format dxfId="21">
      <pivotArea grandRow="1" outline="0" collapsedLevelsAreSubtotals="1" fieldPosition="0"/>
    </format>
  </formats>
  <chartFormats count="5">
    <chartFormat chart="33" format="6" series="1">
      <pivotArea type="data" outline="0" fieldPosition="0">
        <references count="1">
          <reference field="4294967294" count="1" selected="0">
            <x v="0"/>
          </reference>
        </references>
      </pivotArea>
    </chartFormat>
    <chartFormat chart="33" format="7">
      <pivotArea type="data" outline="0" fieldPosition="0">
        <references count="2">
          <reference field="4294967294" count="1" selected="0">
            <x v="0"/>
          </reference>
          <reference field="1" count="1" selected="0">
            <x v="0"/>
          </reference>
        </references>
      </pivotArea>
    </chartFormat>
    <chartFormat chart="33" format="8">
      <pivotArea type="data" outline="0" fieldPosition="0">
        <references count="2">
          <reference field="4294967294" count="1" selected="0">
            <x v="0"/>
          </reference>
          <reference field="1" count="1" selected="0">
            <x v="1"/>
          </reference>
        </references>
      </pivotArea>
    </chartFormat>
    <chartFormat chart="33" format="9">
      <pivotArea type="data" outline="0" fieldPosition="0">
        <references count="2">
          <reference field="4294967294" count="1" selected="0">
            <x v="0"/>
          </reference>
          <reference field="1" count="1" selected="0">
            <x v="2"/>
          </reference>
        </references>
      </pivotArea>
    </chartFormat>
    <chartFormat chart="33" format="10">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2BF5C84-2FDA-47DA-BE86-FDE641207719}" name="PivotTable7" cacheId="16" applyNumberFormats="0" applyBorderFormats="0" applyFontFormats="0" applyPatternFormats="0" applyAlignmentFormats="0" applyWidthHeightFormats="1" dataCaption="Values" tag="9358938a-44ff-44f7-8a9a-3bbf6128ac46" updatedVersion="8" minRefreshableVersion="3" useAutoFormatting="1" subtotalHiddenItems="1" itemPrintTitles="1" createdVersion="5" indent="0" outline="1" outlineData="1" multipleFieldFilters="0" chartFormat="29">
  <location ref="B22:C26"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64"/>
  </dataFields>
  <formats count="2">
    <format dxfId="27">
      <pivotArea grandRow="1" outline="0" collapsedLevelsAreSubtotals="1" fieldPosition="0"/>
    </format>
    <format dxfId="26">
      <pivotArea outline="0" collapsedLevelsAreSubtotals="1" fieldPosition="0"/>
    </format>
  </formats>
  <chartFormats count="2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2"/>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1" count="1" selected="0">
            <x v="0"/>
          </reference>
        </references>
      </pivotArea>
    </chartFormat>
    <chartFormat chart="17" format="15">
      <pivotArea type="data" outline="0" fieldPosition="0">
        <references count="2">
          <reference field="4294967294" count="1" selected="0">
            <x v="0"/>
          </reference>
          <reference field="1" count="1" selected="0">
            <x v="1"/>
          </reference>
        </references>
      </pivotArea>
    </chartFormat>
    <chartFormat chart="17" format="16">
      <pivotArea type="data" outline="0" fieldPosition="0">
        <references count="2">
          <reference field="4294967294" count="1" selected="0">
            <x v="0"/>
          </reference>
          <reference field="1" count="1" selected="0">
            <x v="2"/>
          </reference>
        </references>
      </pivotArea>
    </chartFormat>
    <chartFormat chart="22" format="9" series="1">
      <pivotArea type="data" outline="0" fieldPosition="0">
        <references count="1">
          <reference field="4294967294" count="1" selected="0">
            <x v="0"/>
          </reference>
        </references>
      </pivotArea>
    </chartFormat>
    <chartFormat chart="22" format="10">
      <pivotArea type="data" outline="0" fieldPosition="0">
        <references count="2">
          <reference field="4294967294" count="1" selected="0">
            <x v="0"/>
          </reference>
          <reference field="1" count="1" selected="0">
            <x v="0"/>
          </reference>
        </references>
      </pivotArea>
    </chartFormat>
    <chartFormat chart="22" format="11">
      <pivotArea type="data" outline="0" fieldPosition="0">
        <references count="2">
          <reference field="4294967294" count="1" selected="0">
            <x v="0"/>
          </reference>
          <reference field="1" count="1" selected="0">
            <x v="1"/>
          </reference>
        </references>
      </pivotArea>
    </chartFormat>
    <chartFormat chart="22" format="12">
      <pivotArea type="data" outline="0" fieldPosition="0">
        <references count="2">
          <reference field="4294967294" count="1" selected="0">
            <x v="0"/>
          </reference>
          <reference field="1" count="1" selected="0">
            <x v="2"/>
          </reference>
        </references>
      </pivotArea>
    </chartFormat>
    <chartFormat chart="23" format="13" series="1">
      <pivotArea type="data" outline="0" fieldPosition="0">
        <references count="1">
          <reference field="4294967294" count="1" selected="0">
            <x v="0"/>
          </reference>
        </references>
      </pivotArea>
    </chartFormat>
    <chartFormat chart="23" format="14">
      <pivotArea type="data" outline="0" fieldPosition="0">
        <references count="2">
          <reference field="4294967294" count="1" selected="0">
            <x v="0"/>
          </reference>
          <reference field="1" count="1" selected="0">
            <x v="0"/>
          </reference>
        </references>
      </pivotArea>
    </chartFormat>
    <chartFormat chart="23" format="15">
      <pivotArea type="data" outline="0" fieldPosition="0">
        <references count="2">
          <reference field="4294967294" count="1" selected="0">
            <x v="0"/>
          </reference>
          <reference field="1" count="1" selected="0">
            <x v="1"/>
          </reference>
        </references>
      </pivotArea>
    </chartFormat>
    <chartFormat chart="23" format="16">
      <pivotArea type="data" outline="0" fieldPosition="0">
        <references count="2">
          <reference field="4294967294" count="1" selected="0">
            <x v="0"/>
          </reference>
          <reference field="1" count="1" selected="0">
            <x v="2"/>
          </reference>
        </references>
      </pivotArea>
    </chartFormat>
    <chartFormat chart="26" format="13" series="1">
      <pivotArea type="data" outline="0" fieldPosition="0">
        <references count="1">
          <reference field="4294967294" count="1" selected="0">
            <x v="0"/>
          </reference>
        </references>
      </pivotArea>
    </chartFormat>
    <chartFormat chart="26" format="14">
      <pivotArea type="data" outline="0" fieldPosition="0">
        <references count="2">
          <reference field="4294967294" count="1" selected="0">
            <x v="0"/>
          </reference>
          <reference field="1" count="1" selected="0">
            <x v="0"/>
          </reference>
        </references>
      </pivotArea>
    </chartFormat>
    <chartFormat chart="26" format="15">
      <pivotArea type="data" outline="0" fieldPosition="0">
        <references count="2">
          <reference field="4294967294" count="1" selected="0">
            <x v="0"/>
          </reference>
          <reference field="1" count="1" selected="0">
            <x v="1"/>
          </reference>
        </references>
      </pivotArea>
    </chartFormat>
    <chartFormat chart="26" format="16">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FCF913D-CAE6-44B7-A836-3439AE91B735}" name="PivotTable8" cacheId="17" applyNumberFormats="0" applyBorderFormats="0" applyFontFormats="0" applyPatternFormats="0" applyAlignmentFormats="0" applyWidthHeightFormats="1" dataCaption="Values" tag="9358938a-44ff-44f7-8a9a-3bbf6128ac46" updatedVersion="8" minRefreshableVersion="3" useAutoFormatting="1" subtotalHiddenItems="1" itemPrintTitles="1" createdVersion="5" indent="0" outline="1" outlineData="1" multipleFieldFilters="0" chartFormat="38">
  <location ref="B29:C35" firstHeaderRow="1" firstDataRow="1" firstDataCol="1"/>
  <pivotFields count="4">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v="4"/>
    </i>
    <i>
      <x v="3"/>
    </i>
    <i>
      <x/>
    </i>
    <i>
      <x v="2"/>
    </i>
    <i t="grand">
      <x/>
    </i>
  </rowItems>
  <colItems count="1">
    <i/>
  </colItems>
  <dataFields count="1">
    <dataField fld="1" subtotal="count" baseField="0" baseItem="0"/>
  </dataFields>
  <formats count="2">
    <format dxfId="29">
      <pivotArea grandRow="1" outline="0" collapsedLevelsAreSubtotals="1" fieldPosition="0"/>
    </format>
    <format dxfId="28">
      <pivotArea outline="0" collapsedLevelsAreSubtotals="1" fieldPosition="0"/>
    </format>
  </formats>
  <chartFormats count="5">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0" count="1" selected="0">
            <x v="2"/>
          </reference>
        </references>
      </pivotArea>
    </chartFormat>
    <chartFormat chart="35" format="4">
      <pivotArea type="data" outline="0" fieldPosition="0">
        <references count="2">
          <reference field="4294967294" count="1" selected="0">
            <x v="0"/>
          </reference>
          <reference field="0" count="1" selected="0">
            <x v="0"/>
          </reference>
        </references>
      </pivotArea>
    </chartFormat>
    <chartFormat chart="35" format="5">
      <pivotArea type="data" outline="0" fieldPosition="0">
        <references count="2">
          <reference field="4294967294" count="1" selected="0">
            <x v="0"/>
          </reference>
          <reference field="0" count="1" selected="0">
            <x v="3"/>
          </reference>
        </references>
      </pivotArea>
    </chartFormat>
    <chartFormat chart="35"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A3E9CD-D2ED-4211-819C-E54F2E67E4CE}" name="PivotTable1" cacheId="7" applyNumberFormats="0" applyBorderFormats="0" applyFontFormats="0" applyPatternFormats="0" applyAlignmentFormats="0" applyWidthHeightFormats="1" dataCaption="Values" tag="96e9435d-1702-451c-b4cc-7d23b8a24408" updatedVersion="8" minRefreshableVersion="3" useAutoFormatting="1" subtotalHiddenItems="1" itemPrintTitles="1" createdVersion="5" indent="0" outline="1" outlineData="1" multipleFieldFilters="0" chartFormat="17">
  <location ref="E3:F9"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6">
    <i>
      <x v="1"/>
    </i>
    <i>
      <x v="2"/>
    </i>
    <i>
      <x v="3"/>
    </i>
    <i>
      <x v="4"/>
    </i>
    <i>
      <x/>
    </i>
    <i t="grand">
      <x/>
    </i>
  </rowItems>
  <colItems count="1">
    <i/>
  </colItems>
  <dataFields count="1">
    <dataField fld="2" subtotal="count" baseField="0" baseItem="0"/>
  </dataFields>
  <formats count="2">
    <format dxfId="31">
      <pivotArea outline="0" collapsedLevelsAreSubtotals="1" fieldPosition="0"/>
    </format>
    <format dxfId="30">
      <pivotArea outline="0" collapsedLevelsAreSubtotals="1" fieldPosition="0"/>
    </format>
  </formats>
  <chartFormats count="6">
    <chartFormat chart="9"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0" count="1" selected="0">
            <x v="0"/>
          </reference>
        </references>
      </pivotArea>
    </chartFormat>
    <chartFormat chart="16" format="4">
      <pivotArea type="data" outline="0" fieldPosition="0">
        <references count="2">
          <reference field="4294967294" count="1" selected="0">
            <x v="0"/>
          </reference>
          <reference field="0" count="1" selected="0">
            <x v="3"/>
          </reference>
        </references>
      </pivotArea>
    </chartFormat>
    <chartFormat chart="16" format="5">
      <pivotArea type="data" outline="0" fieldPosition="0">
        <references count="2">
          <reference field="4294967294" count="1" selected="0">
            <x v="0"/>
          </reference>
          <reference field="0" count="1" selected="0">
            <x v="2"/>
          </reference>
        </references>
      </pivotArea>
    </chartFormat>
    <chartFormat chart="16"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8">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B75D561-CA00-4DB3-B18B-B1EEC44F2F4C}" name="PivotTable9" cacheId="18" applyNumberFormats="0" applyBorderFormats="0" applyFontFormats="0" applyPatternFormats="0" applyAlignmentFormats="0" applyWidthHeightFormats="1" dataCaption="Values" tag="9358938a-44ff-44f7-8a9a-3bbf6128ac46" updatedVersion="8" minRefreshableVersion="3" useAutoFormatting="1" subtotalHiddenItems="1" itemPrintTitles="1" createdVersion="5" indent="0" outline="1" outlineData="1" multipleFieldFilters="0" chartFormat="35">
  <location ref="H30:I35" firstHeaderRow="1" firstDataRow="1" firstDataCol="1"/>
  <pivotFields count="4">
    <pivotField dataField="1" subtotalTop="0" showAll="0" defaultSubtotal="0"/>
    <pivotField axis="axisRow" allDrilled="1" subtotalTop="0" showAll="0" sortType="a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2"/>
    </i>
    <i>
      <x v="1"/>
    </i>
    <i>
      <x/>
    </i>
    <i>
      <x v="3"/>
    </i>
    <i t="grand">
      <x/>
    </i>
  </rowItems>
  <colItems count="1">
    <i/>
  </colItems>
  <dataFields count="1">
    <dataField fld="0" subtotal="count" baseField="0" baseItem="0"/>
  </dataFields>
  <formats count="2">
    <format dxfId="33">
      <pivotArea grandRow="1" outline="0" collapsedLevelsAreSubtotals="1" fieldPosition="0"/>
    </format>
    <format dxfId="32">
      <pivotArea outline="0" collapsedLevelsAreSubtotals="1" fieldPosition="0"/>
    </format>
  </formats>
  <chartFormats count="4">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1" count="1" selected="0">
            <x v="3"/>
          </reference>
        </references>
      </pivotArea>
    </chartFormat>
    <chartFormat chart="34" format="4">
      <pivotArea type="data" outline="0" fieldPosition="0">
        <references count="2">
          <reference field="4294967294" count="1" selected="0">
            <x v="0"/>
          </reference>
          <reference field="1" count="1" selected="0">
            <x v="0"/>
          </reference>
        </references>
      </pivotArea>
    </chartFormat>
    <chartFormat chart="34" format="5">
      <pivotArea type="data" outline="0" fieldPosition="0">
        <references count="2">
          <reference field="4294967294" count="1" selected="0">
            <x v="0"/>
          </reference>
          <reference field="1" count="1" selected="0">
            <x v="2"/>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21B2919-12F3-4CC3-B47A-3886978399AD}" name="PivotTable2" cacheId="11" applyNumberFormats="0" applyBorderFormats="0" applyFontFormats="0" applyPatternFormats="0" applyAlignmentFormats="0" applyWidthHeightFormats="1" dataCaption="Values" tag="80d14c90-652d-4c54-a2cf-cbb1f4694a5e" updatedVersion="8" minRefreshableVersion="3" useAutoFormatting="1" subtotalHiddenItems="1" itemPrintTitles="1" createdVersion="5" indent="0" outline="1" outlineData="1" multipleFieldFilters="0" chartFormat="23">
  <location ref="B3:C16" firstHeaderRow="1" firstDataRow="1" firstDataCol="1"/>
  <pivotFields count="5">
    <pivotField dataField="1" subtotalTop="0" showAll="0" defaultSubtotal="0"/>
    <pivotField axis="axisRow" allDrilled="1" subtotalTop="0" showAll="0" dataSourceSort="1" defaultSubtotal="0" defaultAttributeDrillState="1">
      <items count="3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fld="0" subtotal="count" baseField="0" baseItem="0" numFmtId="164"/>
  </dataFields>
  <formats count="1">
    <format dxfId="34">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9B71A34-0EB4-4535-BC24-77E04245028B}" name="PivotTable11" cacheId="8" applyNumberFormats="0" applyBorderFormats="0" applyFontFormats="0" applyPatternFormats="0" applyAlignmentFormats="0" applyWidthHeightFormats="1" dataCaption="Values" tag="9358938a-44ff-44f7-8a9a-3bbf6128ac46" updatedVersion="8" minRefreshableVersion="3" useAutoFormatting="1" subtotalHiddenItems="1" itemPrintTitles="1" createdVersion="5" indent="0" outline="1" outlineData="1" multipleFieldFilters="0" chartFormat="38">
  <location ref="E38:F44"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4"/>
    </i>
    <i>
      <x v="1"/>
    </i>
    <i>
      <x v="3"/>
    </i>
    <i t="grand">
      <x/>
    </i>
  </rowItems>
  <colItems count="1">
    <i/>
  </colItems>
  <dataFields count="1">
    <dataField name=" " fld="1" subtotal="count" baseField="0" baseItem="0" numFmtId="10"/>
  </dataFields>
  <formats count="3">
    <format dxfId="37">
      <pivotArea grandRow="1" outline="0" collapsedLevelsAreSubtotals="1" fieldPosition="0"/>
    </format>
    <format dxfId="36">
      <pivotArea outline="0" collapsedLevelsAreSubtotals="1" fieldPosition="0"/>
    </format>
    <format dxfId="35">
      <pivotArea outline="0" fieldPosition="0">
        <references count="1">
          <reference field="4294967294" count="1">
            <x v="0"/>
          </reference>
        </references>
      </pivotArea>
    </format>
  </formats>
  <chartFormats count="5">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0" count="1" selected="0">
            <x v="0"/>
          </reference>
        </references>
      </pivotArea>
    </chartFormat>
    <chartFormat chart="37" format="4">
      <pivotArea type="data" outline="0" fieldPosition="0">
        <references count="2">
          <reference field="4294967294" count="1" selected="0">
            <x v="0"/>
          </reference>
          <reference field="0" count="1" selected="0">
            <x v="2"/>
          </reference>
        </references>
      </pivotArea>
    </chartFormat>
    <chartFormat chart="37" format="5">
      <pivotArea type="data" outline="0" fieldPosition="0">
        <references count="2">
          <reference field="4294967294" count="1" selected="0">
            <x v="0"/>
          </reference>
          <reference field="0" count="1" selected="0">
            <x v="4"/>
          </reference>
        </references>
      </pivotArea>
    </chartFormat>
    <chartFormat chart="37" format="6">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64CBFB6-124F-45F4-B732-79990FFF7832}" name="PivotTable4" cacheId="13" applyNumberFormats="0" applyBorderFormats="0" applyFontFormats="0" applyPatternFormats="0" applyAlignmentFormats="0" applyWidthHeightFormats="1" dataCaption="Values" tag="9358938a-44ff-44f7-8a9a-3bbf6128ac46" updatedVersion="8" minRefreshableVersion="3" useAutoFormatting="1" subtotalHiddenItems="1" itemPrintTitles="1" createdVersion="5" indent="0" outline="1" outlineData="1" multipleFieldFilters="0" chartFormat="15">
  <location ref="E12:F18" firstHeaderRow="1" firstDataRow="1" firstDataCol="1"/>
  <pivotFields count="4">
    <pivotField dataField="1" subtotalTop="0" showAll="0" defaultSubtotal="0"/>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3"/>
    </i>
    <i>
      <x v="2"/>
    </i>
    <i>
      <x v="1"/>
    </i>
    <i>
      <x v="4"/>
    </i>
    <i>
      <x/>
    </i>
    <i t="grand">
      <x/>
    </i>
  </rowItems>
  <colItems count="1">
    <i/>
  </colItems>
  <dataFields count="1">
    <dataField fld="0" subtotal="count" baseField="0" baseItem="0" numFmtId="164"/>
  </dataFields>
  <formats count="2">
    <format dxfId="39">
      <pivotArea grandRow="1" outline="0" collapsedLevelsAreSubtotals="1" fieldPosition="0"/>
    </format>
    <format dxfId="38">
      <pivotArea outline="0" collapsedLevelsAreSubtotals="1" fieldPosition="0"/>
    </format>
  </formats>
  <chartFormats count="13">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 chart="9" format="7">
      <pivotArea type="data" outline="0" fieldPosition="0">
        <references count="2">
          <reference field="4294967294" count="1" selected="0">
            <x v="0"/>
          </reference>
          <reference field="1" count="1" selected="0">
            <x v="2"/>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 chart="13" format="7">
      <pivotArea type="data" outline="0" fieldPosition="0">
        <references count="2">
          <reference field="4294967294" count="1" selected="0">
            <x v="0"/>
          </reference>
          <reference field="1" count="1" selected="0">
            <x v="2"/>
          </reference>
        </references>
      </pivotArea>
    </chartFormat>
    <chartFormat chart="13" format="8">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A78B0CD-32D7-460D-A8B9-13FF0ACD4FDC}" name="PivotTable1" cacheId="19" applyNumberFormats="0" applyBorderFormats="0" applyFontFormats="0" applyPatternFormats="0" applyAlignmentFormats="0" applyWidthHeightFormats="1" dataCaption="Values" tag="3f0bc9b2-5791-406a-a60e-b22cefc35d52" updatedVersion="8" minRefreshableVersion="3" useAutoFormatting="1" subtotalHiddenItems="1" itemPrintTitles="1" createdVersion="5" indent="0" outline="1" outlineData="1" multipleFieldFilters="0">
  <location ref="B3:D20"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35">
    <pivotHierarchy dragToData="1"/>
    <pivotHierarchy dragToData="1"/>
    <pivotHierarchy multipleItemSelectionAllowed="1" dragToData="1"/>
    <pivotHierarchy multipleItemSelectionAllowed="1" dragToData="1">
      <members count="1" level="1">
        <member name="[Sheet1].[Country].&amp;[South Africa]"/>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FBB4782-B178-4917-9928-FCF7A0FB59CA}" autoFormatId="16" applyNumberFormats="0" applyBorderFormats="0" applyFontFormats="0" applyPatternFormats="0" applyAlignmentFormats="0" applyWidthHeightFormats="0">
  <queryTableRefresh nextId="17">
    <queryTableFields count="16">
      <queryTableField id="1" name="Order ID" tableColumnId="1"/>
      <queryTableField id="2" name="Order Date" tableColumnId="2"/>
      <queryTableField id="3" name="Region" tableColumnId="3"/>
      <queryTableField id="4" name="Country" tableColumnId="4"/>
      <queryTableField id="5" name="Port" tableColumnId="5"/>
      <queryTableField id="6" name="Category" tableColumnId="6"/>
      <queryTableField id="7" name="Product" tableColumnId="7"/>
      <queryTableField id="8" name="Qty" tableColumnId="8"/>
      <queryTableField id="9" name="Unit Price (USD)" tableColumnId="9"/>
      <queryTableField id="10" name="Revenue" tableColumnId="10"/>
      <queryTableField id="11" name="Channel" tableColumnId="11"/>
      <queryTableField id="12" name="Customer" tableColumnId="12"/>
      <queryTableField id="13" name="Status" tableColumnId="13"/>
      <queryTableField id="14" name="Day Name" tableColumnId="14"/>
      <queryTableField id="15" name="Weekend" tableColumnId="15"/>
      <queryTableField id="16" name="Month Nam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7DF869-2166-4773-8137-745790BD2B97}" sourceName="[Sheet1].[Category]">
  <pivotTables>
    <pivotTable tabId="4" name="PivotTable3"/>
    <pivotTable tabId="5" name="PivotTable1"/>
    <pivotTable tabId="5" name="PivotTable2"/>
    <pivotTable tabId="5" name="PivotTable3"/>
    <pivotTable tabId="5" name="PivotTable4"/>
    <pivotTable tabId="5" name="PivotTable5"/>
    <pivotTable tabId="4" name="PivotTable1"/>
    <pivotTable tabId="4" name="PivotTable10"/>
    <pivotTable tabId="4" name="PivotTable2"/>
    <pivotTable tabId="4" name="PivotTable4"/>
    <pivotTable tabId="4" name="PivotTable5"/>
    <pivotTable tabId="4" name="PivotTable6"/>
    <pivotTable tabId="4" name="PivotTable7"/>
    <pivotTable tabId="3" name="PivotTable1"/>
    <pivotTable tabId="4" name="PivotTable8"/>
    <pivotTable tabId="4" name="PivotTable9"/>
    <pivotTable tabId="4" name="PivotTable11"/>
    <pivotTable tabId="4" name="PivotTable12"/>
    <pivotTable tabId="5" name="PivotTable6"/>
    <pivotTable tabId="4" name="PivotTable13"/>
  </pivotTables>
  <data>
    <olap pivotCacheId="1308366557">
      <levels count="2">
        <level uniqueName="[Sheet1].[Category].[(All)]" sourceCaption="(All)" count="0"/>
        <level uniqueName="[Sheet1].[Category].[Category]" sourceCaption="Category" count="5">
          <ranges>
            <range startItem="0">
              <i n="[Sheet1].[Category].&amp;[Apparel]" c="Apparel"/>
              <i n="[Sheet1].[Category].&amp;[Beauty]" c="Beauty"/>
              <i n="[Sheet1].[Category].&amp;[Electronics]" c="Electronics"/>
              <i n="[Sheet1].[Category].&amp;[Home Goods]" c="Home Goods"/>
              <i n="[Sheet1].[Category].&amp;[Other]" c="Other"/>
            </range>
          </ranges>
        </level>
      </levels>
      <selections count="1">
        <selection n="[Sheet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FCC360C-DEC7-4DE4-9AAD-40076386A010}" sourceName="[Sheet1].[Channel]">
  <pivotTables>
    <pivotTable tabId="4" name="PivotTable4"/>
    <pivotTable tabId="5" name="PivotTable1"/>
    <pivotTable tabId="5" name="PivotTable2"/>
    <pivotTable tabId="5" name="PivotTable3"/>
    <pivotTable tabId="5" name="PivotTable4"/>
    <pivotTable tabId="5" name="PivotTable5"/>
    <pivotTable tabId="4" name="PivotTable1"/>
    <pivotTable tabId="4" name="PivotTable10"/>
    <pivotTable tabId="4" name="PivotTable2"/>
    <pivotTable tabId="4" name="PivotTable3"/>
    <pivotTable tabId="4" name="PivotTable5"/>
    <pivotTable tabId="4" name="PivotTable6"/>
    <pivotTable tabId="4" name="PivotTable7"/>
    <pivotTable tabId="3" name="PivotTable1"/>
    <pivotTable tabId="4" name="PivotTable8"/>
    <pivotTable tabId="4" name="PivotTable9"/>
    <pivotTable tabId="4" name="PivotTable11"/>
    <pivotTable tabId="4" name="PivotTable12"/>
    <pivotTable tabId="5" name="PivotTable6"/>
    <pivotTable tabId="4" name="PivotTable13"/>
  </pivotTables>
  <data>
    <olap pivotCacheId="1308366557">
      <levels count="2">
        <level uniqueName="[Sheet1].[Channel].[(All)]" sourceCaption="(All)" count="0"/>
        <level uniqueName="[Sheet1].[Channel].[Channel]" sourceCaption="Channel" count="4">
          <ranges>
            <range startItem="0">
              <i n="[Sheet1].[Channel].&amp;[Direct B2B]" c="Direct B2B"/>
              <i n="[Sheet1].[Channel].&amp;[Marketplace]" c="Marketplace"/>
              <i n="[Sheet1].[Channel].&amp;[Online]" c="Online"/>
              <i n="[Sheet1].[Channel].&amp;[Retail Partner]" c="Retail Partner"/>
            </range>
          </ranges>
        </level>
      </levels>
      <selections count="1">
        <selection n="[Sheet1].[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83274C-F710-4FF9-8B32-B2393A0057C7}" sourceName="[Sheet1].[Region]">
  <pivotTables>
    <pivotTable tabId="4" name="PivotTable7"/>
    <pivotTable tabId="5" name="PivotTable1"/>
    <pivotTable tabId="5" name="PivotTable2"/>
    <pivotTable tabId="5" name="PivotTable3"/>
    <pivotTable tabId="5" name="PivotTable4"/>
    <pivotTable tabId="5" name="PivotTable5"/>
    <pivotTable tabId="4" name="PivotTable1"/>
    <pivotTable tabId="4" name="PivotTable10"/>
    <pivotTable tabId="4" name="PivotTable2"/>
    <pivotTable tabId="4" name="PivotTable3"/>
    <pivotTable tabId="4" name="PivotTable4"/>
    <pivotTable tabId="4" name="PivotTable5"/>
    <pivotTable tabId="4" name="PivotTable6"/>
    <pivotTable tabId="3" name="PivotTable1"/>
    <pivotTable tabId="4" name="PivotTable8"/>
    <pivotTable tabId="4" name="PivotTable9"/>
    <pivotTable tabId="4" name="PivotTable11"/>
    <pivotTable tabId="4" name="PivotTable12"/>
    <pivotTable tabId="5" name="PivotTable6"/>
    <pivotTable tabId="4" name="PivotTable13"/>
  </pivotTables>
  <data>
    <olap pivotCacheId="1308366557">
      <levels count="2">
        <level uniqueName="[Sheet1].[Region].[(All)]" sourceCaption="(All)" count="0"/>
        <level uniqueName="[Sheet1].[Region].[Region]" sourceCaption="Region" count="5">
          <ranges>
            <range startItem="0">
              <i n="[Sheet1].[Region].&amp;[Asia Pacific]" c="Asia Pacific"/>
              <i n="[Sheet1].[Region].&amp;[Europe]" c="Europe"/>
              <i n="[Sheet1].[Region].&amp;[Latin America]" c="Latin America"/>
              <i n="[Sheet1].[Region].&amp;[Middle East &amp; Africa]" c="Middle East &amp; Africa"/>
              <i n="[Sheet1].[Region].&amp;[North America]" c="North America"/>
            </range>
          </ranges>
        </level>
      </levels>
      <selections count="1">
        <selection n="[Sheet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9634982-A370-4EC8-AE8A-F0F928094B30}" sourceName="[Sheet1].[Country]">
  <pivotTables>
    <pivotTable tabId="4" name="PivotTable11"/>
  </pivotTables>
  <data>
    <olap pivotCacheId="1308366557">
      <levels count="2">
        <level uniqueName="[Sheet1].[Country].[(All)]" sourceCaption="(All)" count="0"/>
        <level uniqueName="[Sheet1].[Country].[Country]" sourceCaption="Country" count="21">
          <ranges>
            <range startItem="0">
              <i n="[Sheet1].[Country].&amp;[Argentina]" c="Argentina"/>
              <i n="[Sheet1].[Country].&amp;[Australia]" c="Australia"/>
              <i n="[Sheet1].[Country].&amp;[Brazil]" c="Brazil"/>
              <i n="[Sheet1].[Country].&amp;[Canada]" c="Canada"/>
              <i n="[Sheet1].[Country].&amp;[Chile]" c="Chile"/>
              <i n="[Sheet1].[Country].&amp;[China]" c="China"/>
              <i n="[Sheet1].[Country].&amp;[Colombia]" c="Colombia"/>
              <i n="[Sheet1].[Country].&amp;[France]" c="France"/>
              <i n="[Sheet1].[Country].&amp;[Germany]" c="Germany"/>
              <i n="[Sheet1].[Country].&amp;[India]" c="India"/>
              <i n="[Sheet1].[Country].&amp;[Japan]" c="Japan"/>
              <i n="[Sheet1].[Country].&amp;[Mexico]" c="Mexico"/>
              <i n="[Sheet1].[Country].&amp;[Netherlands]" c="Netherlands"/>
              <i n="[Sheet1].[Country].&amp;[Nigeria]" c="Nigeria"/>
              <i n="[Sheet1].[Country].&amp;[Saudi Arabia]" c="Saudi Arabia"/>
              <i n="[Sheet1].[Country].&amp;[Singapore]" c="Singapore"/>
              <i n="[Sheet1].[Country].&amp;[South Africa]" c="South Africa"/>
              <i n="[Sheet1].[Country].&amp;[Spain]" c="Spain"/>
              <i n="[Sheet1].[Country].&amp;[United Arab Emirates]" c="United Arab Emirates"/>
              <i n="[Sheet1].[Country].&amp;[United Kingdom]" c="United Kingdom"/>
              <i n="[Sheet1].[Country].&amp;[United States]" c="United States"/>
            </range>
          </ranges>
        </level>
      </levels>
      <selections count="1">
        <selection n="[Sheet1].[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1" xr10:uid="{5642BED7-C19B-4B75-84C2-3E4A76CA8FF7}" sourceName="[Sheet1].[Month Name]">
  <pivotTables>
    <pivotTable tabId="4" name="PivotTable10"/>
    <pivotTable tabId="5" name="PivotTable1"/>
    <pivotTable tabId="5" name="PivotTable2"/>
    <pivotTable tabId="5" name="PivotTable3"/>
    <pivotTable tabId="5" name="PivotTable4"/>
    <pivotTable tabId="5" name="PivotTable5"/>
    <pivotTable tabId="5" name="PivotTable6"/>
    <pivotTable tabId="4" name="PivotTable1"/>
    <pivotTable tabId="4" name="PivotTable11"/>
    <pivotTable tabId="4" name="PivotTable12"/>
    <pivotTable tabId="4" name="PivotTable13"/>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3" name="PivotTable1"/>
  </pivotTables>
  <data>
    <olap pivotCacheId="1308366557">
      <levels count="2">
        <level uniqueName="[Sheet1].[Month Name].[(All)]" sourceCaption="(All)" count="0"/>
        <level uniqueName="[Sheet1].[Month Name].[Month Name]" sourceCaption="Month Name" count="12">
          <ranges>
            <range startItem="0">
              <i n="[Sheet1].[Month Name].&amp;[April]" c="April"/>
              <i n="[Sheet1].[Month Name].&amp;[August]" c="August"/>
              <i n="[Sheet1].[Month Name].&amp;[December]" c="December"/>
              <i n="[Sheet1].[Month Name].&amp;[February]" c="February"/>
              <i n="[Sheet1].[Month Name].&amp;[January]" c="January"/>
              <i n="[Sheet1].[Month Name].&amp;[July]" c="July"/>
              <i n="[Sheet1].[Month Name].&amp;[June]" c="June"/>
              <i n="[Sheet1].[Month Name].&amp;[March]" c="March"/>
              <i n="[Sheet1].[Month Name].&amp;[May]" c="May"/>
              <i n="[Sheet1].[Month Name].&amp;[November]" c="November"/>
              <i n="[Sheet1].[Month Name].&amp;[October]" c="October"/>
              <i n="[Sheet1].[Month Name].&amp;[September]" c="September"/>
            </range>
          </ranges>
        </level>
      </levels>
      <selections count="1">
        <selection n="[Sheet1].[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818AF7-1AC9-4109-B792-E394E832D9B7}" cache="Slicer_Category" caption="Category" columnCount="2" level="1" rowHeight="257175"/>
  <slicer name="Channel" xr10:uid="{09E27000-546E-418C-8AA9-9182617F40A8}" cache="Slicer_Channel" caption="Channel" columnCount="2" level="1" rowHeight="257175"/>
  <slicer name="Region" xr10:uid="{44B303A3-A7E3-4F22-9993-3086A568D806}" cache="Slicer_Region" caption="Region" columnCount="2"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C3C8B71-8EFC-4952-B81D-0C114328317B}" cache="Slicer_Country" caption="Country" level="1" rowHeight="257175"/>
  <slicer name="Month Name" xr10:uid="{98A32548-E762-4C2D-80BD-BAB4E59B946C}" cache="Slicer_Month_Name1" caption="Month Nam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9D247060-B445-4EE0-AA7E-5636F53C6E1F}" cache="Slicer_Category" caption="Category" level="1" rowHeight="257175"/>
  <slicer name="Month Name 1" xr10:uid="{E0A06D37-61EE-4BC0-B85E-0EE373DC6B26}" cache="Slicer_Month_Name1" caption="Month Nam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539AA5-5EE0-432A-8FEC-C505ACC7BE94}" name="Sheet1" displayName="Sheet1" ref="A1:P3001" tableType="queryTable" totalsRowShown="0">
  <autoFilter ref="A1:P3001" xr:uid="{08539AA5-5EE0-432A-8FEC-C505ACC7BE94}"/>
  <tableColumns count="16">
    <tableColumn id="1" xr3:uid="{C6060CC2-CF60-497F-A8EE-F8F1815743B4}" uniqueName="1" name="Order ID" queryTableFieldId="1"/>
    <tableColumn id="2" xr3:uid="{EA1E4A7A-5464-42C0-8F95-6E3E85B10D52}" uniqueName="2" name="Order Date" queryTableFieldId="2" dataDxfId="10"/>
    <tableColumn id="3" xr3:uid="{A367A918-5013-450F-AE44-253D6F113009}" uniqueName="3" name="Region" queryTableFieldId="3" dataDxfId="9"/>
    <tableColumn id="4" xr3:uid="{58811539-C3CA-41CF-BFF8-27DF487C1CA8}" uniqueName="4" name="Country" queryTableFieldId="4" dataDxfId="8"/>
    <tableColumn id="5" xr3:uid="{8788AA2C-E6D6-464D-A294-29CB9AA236C8}" uniqueName="5" name="Port" queryTableFieldId="5" dataDxfId="7"/>
    <tableColumn id="6" xr3:uid="{F9038449-FAB9-439B-BEDA-D83B0FDEA909}" uniqueName="6" name="Category" queryTableFieldId="6" dataDxfId="6"/>
    <tableColumn id="7" xr3:uid="{0CC09840-8C52-47E0-BAA2-8F428F4BEF42}" uniqueName="7" name="Product" queryTableFieldId="7" dataDxfId="5"/>
    <tableColumn id="8" xr3:uid="{B4FA6548-1A4E-4F4B-91DE-AEEE01A793E7}" uniqueName="8" name="Qty" queryTableFieldId="8"/>
    <tableColumn id="9" xr3:uid="{FD17D795-1ABB-4430-A90B-60063D0FE343}" uniqueName="9" name="Unit Price (USD)" queryTableFieldId="9"/>
    <tableColumn id="10" xr3:uid="{C82095F3-C048-4F34-B07F-12596793B366}" uniqueName="10" name="Revenue" queryTableFieldId="10"/>
    <tableColumn id="11" xr3:uid="{C867F0FE-29DD-435E-9B7D-F1CA9827E24F}" uniqueName="11" name="Channel" queryTableFieldId="11" dataDxfId="4"/>
    <tableColumn id="12" xr3:uid="{F2D03F89-5A13-4B2B-ABC0-B87CA1E31DFC}" uniqueName="12" name="Customer" queryTableFieldId="12" dataDxfId="3"/>
    <tableColumn id="13" xr3:uid="{1EFCCE9C-32A8-4366-A969-5D1A46386AFF}" uniqueName="13" name="Status" queryTableFieldId="13" dataDxfId="2"/>
    <tableColumn id="14" xr3:uid="{A306A1D4-314F-4255-B19E-0DEACE1BF9C3}" uniqueName="14" name="Day Name" queryTableFieldId="14" dataDxfId="1"/>
    <tableColumn id="15" xr3:uid="{66FBBF00-865A-4262-A09B-D138C0964D6E}" uniqueName="15" name="Weekend" queryTableFieldId="15"/>
    <tableColumn id="16" xr3:uid="{5F419719-3E05-4D8D-8B06-CB6E1CA82461}" uniqueName="16" name="Month Name"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ivotTable" Target="../pivotTables/pivotTable19.xml"/><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5" Type="http://schemas.openxmlformats.org/officeDocument/2006/relationships/drawing" Target="../drawings/drawing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B900B-DDD3-4066-8C1D-6AF3AF6E9CAF}">
  <dimension ref="B3:O26"/>
  <sheetViews>
    <sheetView topLeftCell="A2" workbookViewId="0">
      <selection activeCell="C26" sqref="C26"/>
    </sheetView>
  </sheetViews>
  <sheetFormatPr defaultRowHeight="15" x14ac:dyDescent="0.25"/>
  <cols>
    <col min="2" max="2" width="13.42578125" bestFit="1" customWidth="1"/>
    <col min="3" max="3" width="14" bestFit="1" customWidth="1"/>
    <col min="4" max="4" width="13.42578125" bestFit="1" customWidth="1"/>
    <col min="5" max="5" width="11" bestFit="1" customWidth="1"/>
    <col min="6" max="6" width="13.42578125" bestFit="1" customWidth="1"/>
    <col min="7" max="7" width="15.85546875" bestFit="1" customWidth="1"/>
    <col min="8" max="8" width="16.5703125" bestFit="1" customWidth="1"/>
    <col min="9" max="9" width="14" bestFit="1" customWidth="1"/>
    <col min="10" max="10" width="16.7109375" bestFit="1" customWidth="1"/>
    <col min="11" max="11" width="16.140625" bestFit="1" customWidth="1"/>
    <col min="12" max="12" width="18.85546875" bestFit="1" customWidth="1"/>
    <col min="13" max="13" width="15.5703125" bestFit="1" customWidth="1"/>
    <col min="14" max="14" width="17.7109375" bestFit="1" customWidth="1"/>
    <col min="15" max="15" width="15.85546875" bestFit="1" customWidth="1"/>
  </cols>
  <sheetData>
    <row r="3" spans="2:15" x14ac:dyDescent="0.25">
      <c r="B3" t="s">
        <v>539</v>
      </c>
      <c r="C3" t="s">
        <v>518</v>
      </c>
      <c r="D3" t="s">
        <v>540</v>
      </c>
      <c r="E3" t="s">
        <v>541</v>
      </c>
      <c r="F3" t="s">
        <v>542</v>
      </c>
      <c r="G3" t="s">
        <v>543</v>
      </c>
      <c r="H3" t="s">
        <v>544</v>
      </c>
      <c r="I3" t="s">
        <v>545</v>
      </c>
      <c r="J3" t="s">
        <v>546</v>
      </c>
      <c r="K3" t="s">
        <v>547</v>
      </c>
      <c r="L3" t="s">
        <v>548</v>
      </c>
      <c r="M3" t="s">
        <v>549</v>
      </c>
      <c r="N3" t="s">
        <v>550</v>
      </c>
      <c r="O3" t="s">
        <v>555</v>
      </c>
    </row>
    <row r="4" spans="2:15" x14ac:dyDescent="0.25">
      <c r="B4" s="13">
        <v>9563</v>
      </c>
      <c r="C4" s="21">
        <v>585298.89</v>
      </c>
      <c r="D4" s="21">
        <v>61.204526822126951</v>
      </c>
      <c r="E4" s="13">
        <v>3000</v>
      </c>
      <c r="F4" s="13">
        <v>2123</v>
      </c>
      <c r="G4" s="13">
        <v>420</v>
      </c>
      <c r="H4" s="21">
        <v>457</v>
      </c>
      <c r="I4" s="13">
        <v>877</v>
      </c>
      <c r="J4" s="32">
        <v>0.29233333333333333</v>
      </c>
      <c r="K4" s="21">
        <v>88373.16</v>
      </c>
      <c r="L4" s="21">
        <v>77228.69</v>
      </c>
      <c r="M4" s="21">
        <v>165601.85</v>
      </c>
      <c r="N4" s="22">
        <v>0.28293552717996784</v>
      </c>
      <c r="O4">
        <v>0.70766666666666667</v>
      </c>
    </row>
    <row r="5" spans="2:15" ht="21" x14ac:dyDescent="0.35">
      <c r="B5" s="24">
        <f>GETPIVOTDATA("[Measures].[Total Qty]",$B$3)</f>
        <v>9563</v>
      </c>
      <c r="C5" s="25">
        <f>GETPIVOTDATA("[Measures].[Total Revenue]",$B$3)</f>
        <v>585298.89</v>
      </c>
      <c r="D5" s="25">
        <f>GETPIVOTDATA("[Measures].[Average Qty Ordered]",$B$3)</f>
        <v>61.204526822126951</v>
      </c>
      <c r="E5" s="28">
        <f>GETPIVOTDATA("[Measures].[Total Order]",$B$3)</f>
        <v>3000</v>
      </c>
      <c r="F5">
        <f>GETPIVOTDATA("[Measures].[Completed Orders]",$B$3)</f>
        <v>2123</v>
      </c>
      <c r="G5">
        <f>GETPIVOTDATA("[Measures].[Cancelled Order]",$B$3)</f>
        <v>420</v>
      </c>
      <c r="H5">
        <f>GETPIVOTDATA("[Measures].[Refunded Order]",$B$3)</f>
        <v>457</v>
      </c>
      <c r="I5">
        <f>GETPIVOTDATA("[Measures].[Failed Orders]",$B$3)</f>
        <v>877</v>
      </c>
      <c r="J5" s="29">
        <f>GETPIVOTDATA("[Measures].[Failed Order Rate]",$B$3)</f>
        <v>0.29233333333333333</v>
      </c>
      <c r="K5" s="31">
        <f>GETPIVOTDATA("[Measures].[Refund Revenue]",$B$3)</f>
        <v>88373.16</v>
      </c>
      <c r="L5" s="30">
        <f>GETPIVOTDATA("[Measures].[Cancelled Revenue]",$B$3)</f>
        <v>77228.69</v>
      </c>
      <c r="M5" s="31">
        <f>GETPIVOTDATA("[Measures].[Revenue at Risk]",$B$3)</f>
        <v>165601.85</v>
      </c>
      <c r="N5">
        <f>GETPIVOTDATA("[Measures].[Revenue at Risk %]",$B$3)</f>
        <v>0.28293552717996784</v>
      </c>
      <c r="O5" s="27">
        <f>GETPIVOTDATA("[Measures].[Completed Rate]",$B$3)</f>
        <v>0.70766666666666667</v>
      </c>
    </row>
    <row r="6" spans="2:15" x14ac:dyDescent="0.25">
      <c r="C6" s="26"/>
    </row>
    <row r="9" spans="2:15" x14ac:dyDescent="0.25">
      <c r="J9" s="21">
        <f>C5-M5</f>
        <v>419697.04000000004</v>
      </c>
    </row>
    <row r="13" spans="2:15" x14ac:dyDescent="0.25">
      <c r="B13" t="s">
        <v>551</v>
      </c>
      <c r="D13" t="s">
        <v>552</v>
      </c>
      <c r="F13" t="s">
        <v>553</v>
      </c>
    </row>
    <row r="14" spans="2:15" x14ac:dyDescent="0.25">
      <c r="B14" s="11" t="s">
        <v>519</v>
      </c>
      <c r="D14" s="11" t="s">
        <v>519</v>
      </c>
      <c r="F14" s="11" t="s">
        <v>519</v>
      </c>
      <c r="H14" s="11" t="s">
        <v>519</v>
      </c>
      <c r="I14" t="s">
        <v>518</v>
      </c>
    </row>
    <row r="15" spans="2:15" x14ac:dyDescent="0.25">
      <c r="B15" s="12" t="s">
        <v>116</v>
      </c>
      <c r="D15" s="12" t="s">
        <v>218</v>
      </c>
      <c r="F15" s="12" t="s">
        <v>21</v>
      </c>
      <c r="H15" s="12" t="s">
        <v>116</v>
      </c>
      <c r="I15">
        <v>124141.71</v>
      </c>
      <c r="K15" t="s">
        <v>554</v>
      </c>
    </row>
    <row r="16" spans="2:15" x14ac:dyDescent="0.25">
      <c r="B16" s="12" t="s">
        <v>520</v>
      </c>
      <c r="D16" s="12" t="s">
        <v>520</v>
      </c>
      <c r="F16" s="12" t="s">
        <v>31</v>
      </c>
      <c r="H16" s="12" t="s">
        <v>520</v>
      </c>
      <c r="I16">
        <v>124141.71</v>
      </c>
      <c r="K16">
        <f>GETPIVOTDATA("[Measures].[Total Revenue]",$H$14,"[Sheet1].[Product]","[Sheet1].[Product].&amp;[4K Action Camera]")</f>
        <v>124141.71</v>
      </c>
    </row>
    <row r="17" spans="2:9" x14ac:dyDescent="0.25">
      <c r="F17" s="12" t="s">
        <v>59</v>
      </c>
    </row>
    <row r="18" spans="2:9" x14ac:dyDescent="0.25">
      <c r="B18" t="str">
        <f>B15</f>
        <v>4K Action Camera</v>
      </c>
      <c r="D18" t="str">
        <f>D15</f>
        <v>Yuki Sharma</v>
      </c>
      <c r="F18" s="12" t="s">
        <v>53</v>
      </c>
      <c r="H18" t="str">
        <f>H15</f>
        <v>4K Action Camera</v>
      </c>
      <c r="I18" s="31">
        <f>GETPIVOTDATA("[Measures].[Total Revenue]",$H$14,"[Sheet1].[Product]","[Sheet1].[Product].&amp;[4K Action Camera]")</f>
        <v>124141.71</v>
      </c>
    </row>
    <row r="19" spans="2:9" x14ac:dyDescent="0.25">
      <c r="F19" s="12" t="s">
        <v>520</v>
      </c>
    </row>
    <row r="21" spans="2:9" x14ac:dyDescent="0.25">
      <c r="F21" s="12" t="str">
        <f>F15</f>
        <v>Direct B2B</v>
      </c>
      <c r="I21">
        <f>GETPIVOTDATA("[Measures].[Total Revenue]",$H$14,"[Sheet1].[Product]","[Sheet1].[Product].&amp;[4K Action Camera]")</f>
        <v>124141.71</v>
      </c>
    </row>
    <row r="22" spans="2:9" x14ac:dyDescent="0.25">
      <c r="B22" s="11" t="s">
        <v>519</v>
      </c>
      <c r="C22" t="s">
        <v>518</v>
      </c>
    </row>
    <row r="23" spans="2:9" x14ac:dyDescent="0.25">
      <c r="B23" s="12" t="s">
        <v>21</v>
      </c>
      <c r="C23">
        <v>148680.34</v>
      </c>
    </row>
    <row r="24" spans="2:9" x14ac:dyDescent="0.25">
      <c r="B24" s="12" t="s">
        <v>520</v>
      </c>
      <c r="C24">
        <v>148680.34</v>
      </c>
    </row>
    <row r="26" spans="2:9" ht="15.75" x14ac:dyDescent="0.25">
      <c r="C26" s="34">
        <f>GETPIVOTDATA("[Measures].[Total Revenue]",$B$22,"[Sheet1].[Channel]","[Sheet1].[Channel].&amp;[Direct B2B]")</f>
        <v>148680.34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F60EB-B054-4752-95AE-C98F1AE2A492}">
  <dimension ref="A2:R44"/>
  <sheetViews>
    <sheetView workbookViewId="0">
      <selection activeCell="F23" sqref="F23:F26"/>
    </sheetView>
  </sheetViews>
  <sheetFormatPr defaultRowHeight="15" x14ac:dyDescent="0.25"/>
  <cols>
    <col min="2" max="2" width="13.42578125" bestFit="1" customWidth="1"/>
    <col min="3" max="3" width="15.5703125" bestFit="1" customWidth="1"/>
    <col min="4" max="4" width="16.7109375" bestFit="1" customWidth="1"/>
    <col min="5" max="5" width="18.7109375" bestFit="1" customWidth="1"/>
    <col min="6" max="6" width="14" bestFit="1" customWidth="1"/>
    <col min="7" max="7" width="16.7109375" bestFit="1" customWidth="1"/>
    <col min="8" max="8" width="13.42578125" bestFit="1" customWidth="1"/>
    <col min="9" max="9" width="15.5703125" bestFit="1" customWidth="1"/>
    <col min="11" max="11" width="13.42578125" bestFit="1" customWidth="1"/>
    <col min="12" max="12" width="14" bestFit="1" customWidth="1"/>
    <col min="14" max="14" width="13.42578125" bestFit="1" customWidth="1"/>
    <col min="15" max="15" width="15.85546875" bestFit="1" customWidth="1"/>
  </cols>
  <sheetData>
    <row r="2" spans="1:12" x14ac:dyDescent="0.25">
      <c r="A2" s="19"/>
      <c r="B2" s="19" t="s">
        <v>534</v>
      </c>
      <c r="C2" s="20"/>
      <c r="E2" s="17" t="s">
        <v>533</v>
      </c>
      <c r="F2" s="18"/>
      <c r="G2" s="14"/>
      <c r="H2" s="17" t="s">
        <v>532</v>
      </c>
      <c r="I2" s="18"/>
      <c r="J2" s="18"/>
      <c r="K2" s="19" t="s">
        <v>537</v>
      </c>
    </row>
    <row r="3" spans="1:12" x14ac:dyDescent="0.25">
      <c r="B3" s="11" t="s">
        <v>519</v>
      </c>
      <c r="C3" t="s">
        <v>518</v>
      </c>
      <c r="E3" s="11" t="s">
        <v>519</v>
      </c>
      <c r="F3" t="s">
        <v>518</v>
      </c>
      <c r="H3" s="11" t="s">
        <v>519</v>
      </c>
      <c r="I3" t="s">
        <v>518</v>
      </c>
      <c r="K3" s="11" t="s">
        <v>519</v>
      </c>
      <c r="L3" t="s">
        <v>518</v>
      </c>
    </row>
    <row r="4" spans="1:12" x14ac:dyDescent="0.25">
      <c r="B4" s="12" t="s">
        <v>525</v>
      </c>
      <c r="C4" s="13">
        <v>4598.84</v>
      </c>
      <c r="E4" s="12" t="s">
        <v>140</v>
      </c>
      <c r="F4" s="16">
        <v>38589.360000000001</v>
      </c>
      <c r="H4" s="12" t="s">
        <v>73</v>
      </c>
      <c r="I4">
        <v>265519.17</v>
      </c>
      <c r="K4" s="12" t="s">
        <v>59</v>
      </c>
      <c r="L4" s="16">
        <v>140380.39000000001</v>
      </c>
    </row>
    <row r="5" spans="1:12" x14ac:dyDescent="0.25">
      <c r="B5" s="12" t="s">
        <v>524</v>
      </c>
      <c r="C5" s="13">
        <v>12283.4</v>
      </c>
      <c r="E5" s="12" t="s">
        <v>143</v>
      </c>
      <c r="F5" s="16">
        <v>39534.81</v>
      </c>
      <c r="H5" s="12" t="s">
        <v>29</v>
      </c>
      <c r="I5" s="16">
        <v>125573.65</v>
      </c>
      <c r="K5" s="12" t="s">
        <v>31</v>
      </c>
      <c r="L5" s="16">
        <v>147819.18</v>
      </c>
    </row>
    <row r="6" spans="1:12" x14ac:dyDescent="0.25">
      <c r="B6" s="12" t="s">
        <v>528</v>
      </c>
      <c r="C6" s="13">
        <v>27010.67</v>
      </c>
      <c r="E6" s="12" t="s">
        <v>123</v>
      </c>
      <c r="F6" s="16">
        <v>40178.69</v>
      </c>
      <c r="H6" s="12" t="s">
        <v>70</v>
      </c>
      <c r="I6">
        <v>85943.94</v>
      </c>
      <c r="K6" s="12" t="s">
        <v>53</v>
      </c>
      <c r="L6" s="16">
        <v>148418.98000000001</v>
      </c>
    </row>
    <row r="7" spans="1:12" x14ac:dyDescent="0.25">
      <c r="B7" s="12" t="s">
        <v>521</v>
      </c>
      <c r="C7" s="13">
        <v>33891.589999999997</v>
      </c>
      <c r="E7" s="12" t="s">
        <v>128</v>
      </c>
      <c r="F7" s="16">
        <v>63446.36</v>
      </c>
      <c r="H7" s="12" t="s">
        <v>64</v>
      </c>
      <c r="I7">
        <v>63945.56</v>
      </c>
      <c r="K7" s="12" t="s">
        <v>21</v>
      </c>
      <c r="L7" s="16">
        <v>148680.34</v>
      </c>
    </row>
    <row r="8" spans="1:12" x14ac:dyDescent="0.25">
      <c r="B8" s="12" t="s">
        <v>362</v>
      </c>
      <c r="C8" s="13">
        <v>47664.91</v>
      </c>
      <c r="E8" s="12" t="s">
        <v>116</v>
      </c>
      <c r="F8" s="16">
        <v>124141.71</v>
      </c>
      <c r="H8" s="12" t="s">
        <v>19</v>
      </c>
      <c r="I8">
        <v>44316.57</v>
      </c>
      <c r="K8" s="12" t="s">
        <v>520</v>
      </c>
      <c r="L8" s="16">
        <v>585298.89</v>
      </c>
    </row>
    <row r="9" spans="1:12" x14ac:dyDescent="0.25">
      <c r="B9" s="12" t="s">
        <v>527</v>
      </c>
      <c r="C9" s="13">
        <v>45806.73</v>
      </c>
      <c r="E9" s="12" t="s">
        <v>520</v>
      </c>
      <c r="F9" s="16">
        <v>305890.93</v>
      </c>
      <c r="H9" s="12" t="s">
        <v>520</v>
      </c>
      <c r="I9" s="16">
        <v>585298.89</v>
      </c>
    </row>
    <row r="10" spans="1:12" x14ac:dyDescent="0.25">
      <c r="B10" s="12" t="s">
        <v>526</v>
      </c>
      <c r="C10" s="13">
        <v>71032.42</v>
      </c>
    </row>
    <row r="11" spans="1:12" x14ac:dyDescent="0.25">
      <c r="B11" s="12" t="s">
        <v>522</v>
      </c>
      <c r="C11" s="13">
        <v>75620.67</v>
      </c>
      <c r="E11" s="19" t="s">
        <v>535</v>
      </c>
      <c r="F11" s="18"/>
      <c r="H11" s="19" t="s">
        <v>536</v>
      </c>
      <c r="K11" s="19" t="s">
        <v>538</v>
      </c>
      <c r="L11" s="15"/>
    </row>
    <row r="12" spans="1:12" x14ac:dyDescent="0.25">
      <c r="B12" s="12" t="s">
        <v>531</v>
      </c>
      <c r="C12" s="13">
        <v>80482.86</v>
      </c>
      <c r="E12" s="11" t="s">
        <v>519</v>
      </c>
      <c r="F12" t="s">
        <v>518</v>
      </c>
      <c r="H12" s="11" t="s">
        <v>519</v>
      </c>
      <c r="I12" t="s">
        <v>518</v>
      </c>
      <c r="K12" s="11" t="s">
        <v>519</v>
      </c>
      <c r="L12" t="s">
        <v>518</v>
      </c>
    </row>
    <row r="13" spans="1:12" x14ac:dyDescent="0.25">
      <c r="B13" s="12" t="s">
        <v>530</v>
      </c>
      <c r="C13" s="13">
        <v>80435.399999999994</v>
      </c>
      <c r="E13" s="12" t="s">
        <v>77</v>
      </c>
      <c r="F13" s="16">
        <v>57871.33</v>
      </c>
      <c r="H13" s="12" t="s">
        <v>78</v>
      </c>
      <c r="I13" s="16">
        <v>14803.14</v>
      </c>
      <c r="K13" s="12" t="s">
        <v>218</v>
      </c>
      <c r="L13" s="16">
        <v>5397.7</v>
      </c>
    </row>
    <row r="14" spans="1:12" x14ac:dyDescent="0.25">
      <c r="B14" s="12" t="s">
        <v>529</v>
      </c>
      <c r="C14" s="13">
        <v>76985.22</v>
      </c>
      <c r="E14" s="12" t="s">
        <v>34</v>
      </c>
      <c r="F14" s="16">
        <v>72429.38</v>
      </c>
      <c r="H14" s="12" t="s">
        <v>520</v>
      </c>
      <c r="I14" s="16">
        <v>14803.14</v>
      </c>
      <c r="K14" s="12" t="s">
        <v>303</v>
      </c>
      <c r="L14" s="16">
        <v>5039.0200000000004</v>
      </c>
    </row>
    <row r="15" spans="1:12" x14ac:dyDescent="0.25">
      <c r="B15" s="12" t="s">
        <v>523</v>
      </c>
      <c r="C15" s="13">
        <v>29486.18</v>
      </c>
      <c r="E15" s="12" t="s">
        <v>16</v>
      </c>
      <c r="F15" s="16">
        <v>133200.98000000001</v>
      </c>
      <c r="K15" s="12" t="s">
        <v>273</v>
      </c>
      <c r="L15" s="16">
        <v>4590</v>
      </c>
    </row>
    <row r="16" spans="1:12" x14ac:dyDescent="0.25">
      <c r="B16" s="12" t="s">
        <v>520</v>
      </c>
      <c r="C16" s="13">
        <v>585298.89</v>
      </c>
      <c r="E16" s="12" t="s">
        <v>61</v>
      </c>
      <c r="F16" s="16">
        <v>145102.81</v>
      </c>
      <c r="K16" s="12" t="s">
        <v>225</v>
      </c>
      <c r="L16" s="16">
        <v>4308.8900000000003</v>
      </c>
    </row>
    <row r="17" spans="2:18" x14ac:dyDescent="0.25">
      <c r="E17" s="12" t="s">
        <v>39</v>
      </c>
      <c r="F17" s="16">
        <v>176694.39</v>
      </c>
      <c r="K17" s="12" t="s">
        <v>279</v>
      </c>
      <c r="L17" s="16">
        <v>4211.96</v>
      </c>
    </row>
    <row r="18" spans="2:18" x14ac:dyDescent="0.25">
      <c r="E18" s="12" t="s">
        <v>520</v>
      </c>
      <c r="F18" s="16">
        <v>585298.89</v>
      </c>
      <c r="K18" s="12" t="s">
        <v>520</v>
      </c>
      <c r="L18" s="16">
        <v>23547.57</v>
      </c>
    </row>
    <row r="21" spans="2:18" x14ac:dyDescent="0.25">
      <c r="E21" s="11" t="s">
        <v>519</v>
      </c>
      <c r="F21" t="s">
        <v>546</v>
      </c>
      <c r="I21" s="23"/>
    </row>
    <row r="22" spans="2:18" x14ac:dyDescent="0.25">
      <c r="B22" s="11" t="s">
        <v>519</v>
      </c>
      <c r="C22" t="s">
        <v>518</v>
      </c>
      <c r="E22" s="12" t="s">
        <v>21</v>
      </c>
      <c r="F22" s="35">
        <v>0.296043656207367</v>
      </c>
      <c r="I22" s="23"/>
    </row>
    <row r="23" spans="2:18" x14ac:dyDescent="0.25">
      <c r="B23" s="12" t="s">
        <v>44</v>
      </c>
      <c r="C23" s="16">
        <v>77228.69</v>
      </c>
      <c r="E23" s="12" t="s">
        <v>31</v>
      </c>
      <c r="F23" s="35">
        <v>0.29459459459459458</v>
      </c>
      <c r="I23" s="23"/>
    </row>
    <row r="24" spans="2:18" x14ac:dyDescent="0.25">
      <c r="B24" s="12" t="s">
        <v>23</v>
      </c>
      <c r="C24" s="16">
        <v>419697.04</v>
      </c>
      <c r="E24" s="12" t="s">
        <v>59</v>
      </c>
      <c r="F24" s="35">
        <v>0.27978580990629182</v>
      </c>
      <c r="I24" s="23"/>
    </row>
    <row r="25" spans="2:18" x14ac:dyDescent="0.25">
      <c r="B25" s="12" t="s">
        <v>102</v>
      </c>
      <c r="C25" s="16">
        <v>88373.16</v>
      </c>
      <c r="E25" s="12" t="s">
        <v>53</v>
      </c>
      <c r="F25" s="35">
        <v>0.29871794871794871</v>
      </c>
      <c r="I25" s="23"/>
    </row>
    <row r="26" spans="2:18" x14ac:dyDescent="0.25">
      <c r="B26" s="12" t="s">
        <v>520</v>
      </c>
      <c r="C26" s="16">
        <v>585298.89</v>
      </c>
      <c r="E26" s="12" t="s">
        <v>520</v>
      </c>
      <c r="F26" s="35">
        <v>0.29233333333333333</v>
      </c>
    </row>
    <row r="29" spans="2:18" x14ac:dyDescent="0.25">
      <c r="B29" s="11" t="s">
        <v>519</v>
      </c>
      <c r="C29" t="s">
        <v>549</v>
      </c>
    </row>
    <row r="30" spans="2:18" x14ac:dyDescent="0.25">
      <c r="B30" s="12" t="s">
        <v>19</v>
      </c>
      <c r="C30" s="16">
        <v>16283.79</v>
      </c>
      <c r="E30" s="12"/>
      <c r="F30" s="16"/>
      <c r="H30" s="11" t="s">
        <v>519</v>
      </c>
      <c r="I30" t="s">
        <v>549</v>
      </c>
    </row>
    <row r="31" spans="2:18" x14ac:dyDescent="0.25">
      <c r="B31" s="12" t="s">
        <v>64</v>
      </c>
      <c r="C31" s="16">
        <v>20643.41</v>
      </c>
      <c r="E31" s="12"/>
      <c r="F31" s="16"/>
      <c r="H31" s="12" t="s">
        <v>59</v>
      </c>
      <c r="I31" s="16">
        <v>37682.19</v>
      </c>
      <c r="K31" s="12" t="s">
        <v>59</v>
      </c>
      <c r="L31" s="16">
        <v>37682.19</v>
      </c>
      <c r="N31" s="11" t="s">
        <v>519</v>
      </c>
      <c r="O31" t="s">
        <v>543</v>
      </c>
    </row>
    <row r="32" spans="2:18" x14ac:dyDescent="0.25">
      <c r="B32" s="12" t="s">
        <v>70</v>
      </c>
      <c r="C32" s="16">
        <v>26266.800000000003</v>
      </c>
      <c r="E32" s="12"/>
      <c r="F32" s="16"/>
      <c r="H32" s="12" t="s">
        <v>31</v>
      </c>
      <c r="I32" s="16">
        <v>37916.539999999994</v>
      </c>
      <c r="K32" s="12" t="s">
        <v>31</v>
      </c>
      <c r="L32" s="16">
        <v>37916.539999999994</v>
      </c>
      <c r="N32" s="12" t="s">
        <v>21</v>
      </c>
      <c r="O32" s="16">
        <v>93</v>
      </c>
      <c r="Q32" s="12" t="s">
        <v>21</v>
      </c>
      <c r="R32" s="16">
        <v>93</v>
      </c>
    </row>
    <row r="33" spans="2:18" x14ac:dyDescent="0.25">
      <c r="B33" s="12" t="s">
        <v>29</v>
      </c>
      <c r="C33" s="16">
        <v>27271.33</v>
      </c>
      <c r="E33" s="12"/>
      <c r="F33" s="16"/>
      <c r="H33" s="12" t="s">
        <v>21</v>
      </c>
      <c r="I33" s="16">
        <v>42075.06</v>
      </c>
      <c r="K33" s="12" t="s">
        <v>21</v>
      </c>
      <c r="L33" s="16">
        <v>42075.06</v>
      </c>
      <c r="N33" s="12" t="s">
        <v>31</v>
      </c>
      <c r="O33" s="16">
        <v>99</v>
      </c>
      <c r="Q33" s="12" t="s">
        <v>31</v>
      </c>
      <c r="R33" s="16">
        <v>99</v>
      </c>
    </row>
    <row r="34" spans="2:18" x14ac:dyDescent="0.25">
      <c r="B34" s="12" t="s">
        <v>73</v>
      </c>
      <c r="C34" s="16">
        <v>75136.51999999999</v>
      </c>
      <c r="E34" s="12"/>
      <c r="F34" s="16"/>
      <c r="H34" s="12" t="s">
        <v>53</v>
      </c>
      <c r="I34" s="16">
        <v>47928.06</v>
      </c>
      <c r="K34" s="12" t="s">
        <v>53</v>
      </c>
      <c r="L34" s="16">
        <v>47928.06</v>
      </c>
      <c r="N34" s="12" t="s">
        <v>59</v>
      </c>
      <c r="O34" s="16">
        <v>100</v>
      </c>
      <c r="Q34" s="12" t="s">
        <v>59</v>
      </c>
      <c r="R34" s="16">
        <v>100</v>
      </c>
    </row>
    <row r="35" spans="2:18" x14ac:dyDescent="0.25">
      <c r="B35" s="12" t="s">
        <v>520</v>
      </c>
      <c r="C35" s="16">
        <v>165601.85</v>
      </c>
      <c r="H35" s="12" t="s">
        <v>520</v>
      </c>
      <c r="I35" s="16">
        <v>165601.85</v>
      </c>
      <c r="N35" s="12" t="s">
        <v>53</v>
      </c>
      <c r="O35" s="16">
        <v>128</v>
      </c>
      <c r="Q35" s="12" t="s">
        <v>53</v>
      </c>
      <c r="R35" s="16">
        <v>128</v>
      </c>
    </row>
    <row r="36" spans="2:18" x14ac:dyDescent="0.25">
      <c r="N36" s="12" t="s">
        <v>520</v>
      </c>
      <c r="O36" s="16">
        <v>420</v>
      </c>
    </row>
    <row r="38" spans="2:18" x14ac:dyDescent="0.25">
      <c r="B38" s="12" t="s">
        <v>19</v>
      </c>
      <c r="C38" s="16">
        <v>16283.79</v>
      </c>
      <c r="E38" s="11" t="s">
        <v>519</v>
      </c>
      <c r="F38" t="s">
        <v>556</v>
      </c>
    </row>
    <row r="39" spans="2:18" x14ac:dyDescent="0.25">
      <c r="B39" s="12" t="s">
        <v>64</v>
      </c>
      <c r="C39" s="16">
        <v>20643.41</v>
      </c>
      <c r="E39" s="12" t="s">
        <v>39</v>
      </c>
      <c r="F39" s="33">
        <v>0.31921824104234525</v>
      </c>
      <c r="H39" s="12" t="s">
        <v>39</v>
      </c>
      <c r="I39" s="33">
        <v>0.31921824104234525</v>
      </c>
    </row>
    <row r="40" spans="2:18" x14ac:dyDescent="0.25">
      <c r="B40" s="12" t="s">
        <v>70</v>
      </c>
      <c r="C40" s="16">
        <v>26266.800000000003</v>
      </c>
      <c r="E40" s="12" t="s">
        <v>34</v>
      </c>
      <c r="F40" s="33">
        <v>0.31025641025641026</v>
      </c>
      <c r="H40" s="12" t="s">
        <v>34</v>
      </c>
      <c r="I40" s="33">
        <v>0.31025641025641026</v>
      </c>
    </row>
    <row r="41" spans="2:18" x14ac:dyDescent="0.25">
      <c r="B41" s="12" t="s">
        <v>29</v>
      </c>
      <c r="C41" s="16">
        <v>27271.33</v>
      </c>
      <c r="E41" s="12" t="s">
        <v>61</v>
      </c>
      <c r="F41" s="33">
        <v>0.28221649484536082</v>
      </c>
      <c r="H41" s="12" t="s">
        <v>61</v>
      </c>
      <c r="I41" s="33">
        <v>0.28221649484536082</v>
      </c>
    </row>
    <row r="42" spans="2:18" x14ac:dyDescent="0.25">
      <c r="B42" s="12" t="s">
        <v>73</v>
      </c>
      <c r="C42" s="16">
        <v>75136.51999999999</v>
      </c>
      <c r="E42" s="12" t="s">
        <v>16</v>
      </c>
      <c r="F42" s="33">
        <v>0.26856240126382308</v>
      </c>
      <c r="H42" s="12" t="s">
        <v>16</v>
      </c>
      <c r="I42" s="33">
        <v>0.26856240126382308</v>
      </c>
    </row>
    <row r="43" spans="2:18" x14ac:dyDescent="0.25">
      <c r="E43" s="12" t="s">
        <v>77</v>
      </c>
      <c r="F43" s="33">
        <v>0.26071428571428573</v>
      </c>
      <c r="H43" s="12" t="s">
        <v>77</v>
      </c>
      <c r="I43" s="33">
        <v>0.26071428571428573</v>
      </c>
    </row>
    <row r="44" spans="2:18" x14ac:dyDescent="0.25">
      <c r="E44" s="12" t="s">
        <v>520</v>
      </c>
      <c r="F44" s="33">
        <v>0.29233333333333333</v>
      </c>
    </row>
  </sheetData>
  <pageMargins left="0.7" right="0.7" top="0.75" bottom="0.75" header="0.3" footer="0.3"/>
  <pageSetup orientation="portrait" r:id="rId14"/>
  <drawing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789B2-9E27-4826-AA1B-FB520A0F00DD}">
  <dimension ref="B3:D20"/>
  <sheetViews>
    <sheetView workbookViewId="0">
      <selection activeCell="B3" sqref="B3"/>
    </sheetView>
  </sheetViews>
  <sheetFormatPr defaultRowHeight="15" x14ac:dyDescent="0.25"/>
  <sheetData>
    <row r="3" spans="2:4" x14ac:dyDescent="0.25">
      <c r="B3" s="2"/>
      <c r="C3" s="3"/>
      <c r="D3" s="4"/>
    </row>
    <row r="4" spans="2:4" x14ac:dyDescent="0.25">
      <c r="B4" s="5"/>
      <c r="C4" s="6"/>
      <c r="D4" s="7"/>
    </row>
    <row r="5" spans="2:4" x14ac:dyDescent="0.25">
      <c r="B5" s="5"/>
      <c r="C5" s="6"/>
      <c r="D5" s="7"/>
    </row>
    <row r="6" spans="2:4" x14ac:dyDescent="0.25">
      <c r="B6" s="5"/>
      <c r="C6" s="6"/>
      <c r="D6" s="7"/>
    </row>
    <row r="7" spans="2:4" x14ac:dyDescent="0.25">
      <c r="B7" s="5"/>
      <c r="C7" s="6"/>
      <c r="D7" s="7"/>
    </row>
    <row r="8" spans="2:4" x14ac:dyDescent="0.25">
      <c r="B8" s="5"/>
      <c r="C8" s="6"/>
      <c r="D8" s="7"/>
    </row>
    <row r="9" spans="2:4" x14ac:dyDescent="0.25">
      <c r="B9" s="5"/>
      <c r="C9" s="6"/>
      <c r="D9" s="7"/>
    </row>
    <row r="10" spans="2:4" x14ac:dyDescent="0.25">
      <c r="B10" s="5"/>
      <c r="C10" s="6"/>
      <c r="D10" s="7"/>
    </row>
    <row r="11" spans="2:4" x14ac:dyDescent="0.25">
      <c r="B11" s="5"/>
      <c r="C11" s="6"/>
      <c r="D11" s="7"/>
    </row>
    <row r="12" spans="2:4" x14ac:dyDescent="0.25">
      <c r="B12" s="5"/>
      <c r="C12" s="6"/>
      <c r="D12" s="7"/>
    </row>
    <row r="13" spans="2:4" x14ac:dyDescent="0.25">
      <c r="B13" s="5"/>
      <c r="C13" s="6"/>
      <c r="D13" s="7"/>
    </row>
    <row r="14" spans="2:4" x14ac:dyDescent="0.25">
      <c r="B14" s="5"/>
      <c r="C14" s="6"/>
      <c r="D14" s="7"/>
    </row>
    <row r="15" spans="2:4" x14ac:dyDescent="0.25">
      <c r="B15" s="5"/>
      <c r="C15" s="6"/>
      <c r="D15" s="7"/>
    </row>
    <row r="16" spans="2:4" x14ac:dyDescent="0.25">
      <c r="B16" s="5"/>
      <c r="C16" s="6"/>
      <c r="D16" s="7"/>
    </row>
    <row r="17" spans="2:4" x14ac:dyDescent="0.25">
      <c r="B17" s="5"/>
      <c r="C17" s="6"/>
      <c r="D17" s="7"/>
    </row>
    <row r="18" spans="2:4" x14ac:dyDescent="0.25">
      <c r="B18" s="5"/>
      <c r="C18" s="6"/>
      <c r="D18" s="7"/>
    </row>
    <row r="19" spans="2:4" x14ac:dyDescent="0.25">
      <c r="B19" s="5"/>
      <c r="C19" s="6"/>
      <c r="D19" s="7"/>
    </row>
    <row r="20" spans="2:4" x14ac:dyDescent="0.25">
      <c r="B20" s="8"/>
      <c r="C20" s="9"/>
      <c r="D2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CA065-C439-4707-A6D5-441A40893CE8}">
  <dimension ref="A1:P3001"/>
  <sheetViews>
    <sheetView workbookViewId="0"/>
  </sheetViews>
  <sheetFormatPr defaultRowHeight="15" x14ac:dyDescent="0.25"/>
  <cols>
    <col min="1" max="1" width="10.42578125" bestFit="1" customWidth="1"/>
    <col min="2" max="2" width="12.7109375" bestFit="1" customWidth="1"/>
    <col min="3" max="3" width="17.42578125" bestFit="1" customWidth="1"/>
    <col min="4" max="4" width="18.42578125" bestFit="1" customWidth="1"/>
    <col min="5" max="5" width="11.7109375" bestFit="1" customWidth="1"/>
    <col min="6" max="6" width="11.5703125" bestFit="1" customWidth="1"/>
    <col min="7" max="7" width="20.28515625" bestFit="1" customWidth="1"/>
    <col min="8" max="8" width="5.85546875" bestFit="1" customWidth="1"/>
    <col min="9" max="9" width="17.42578125" bestFit="1" customWidth="1"/>
    <col min="10" max="10" width="11" bestFit="1" customWidth="1"/>
    <col min="11" max="11" width="12" bestFit="1" customWidth="1"/>
    <col min="12" max="12" width="14.140625" bestFit="1" customWidth="1"/>
    <col min="13" max="13" width="9.7109375" bestFit="1" customWidth="1"/>
    <col min="14" max="14" width="11.5703125" bestFit="1" customWidth="1"/>
    <col min="15" max="15" width="11.140625" bestFit="1" customWidth="1"/>
    <col min="16" max="16" width="14"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102538</v>
      </c>
      <c r="B2" s="1">
        <v>45660</v>
      </c>
      <c r="C2" t="s">
        <v>16</v>
      </c>
      <c r="D2" t="s">
        <v>17</v>
      </c>
      <c r="E2" t="s">
        <v>18</v>
      </c>
      <c r="F2" t="s">
        <v>19</v>
      </c>
      <c r="G2" t="s">
        <v>20</v>
      </c>
      <c r="H2">
        <v>5</v>
      </c>
      <c r="I2">
        <v>40.9</v>
      </c>
      <c r="J2">
        <v>204.5</v>
      </c>
      <c r="K2" t="s">
        <v>21</v>
      </c>
      <c r="L2" t="s">
        <v>22</v>
      </c>
      <c r="M2" t="s">
        <v>23</v>
      </c>
      <c r="N2" t="s">
        <v>24</v>
      </c>
      <c r="O2" t="s">
        <v>25</v>
      </c>
      <c r="P2" t="s">
        <v>26</v>
      </c>
    </row>
    <row r="3" spans="1:16" x14ac:dyDescent="0.25">
      <c r="A3">
        <v>101806</v>
      </c>
      <c r="B3" s="1">
        <v>45665</v>
      </c>
      <c r="C3" t="s">
        <v>16</v>
      </c>
      <c r="D3" t="s">
        <v>27</v>
      </c>
      <c r="E3" t="s">
        <v>28</v>
      </c>
      <c r="F3" t="s">
        <v>29</v>
      </c>
      <c r="G3" t="s">
        <v>30</v>
      </c>
      <c r="H3">
        <v>1</v>
      </c>
      <c r="I3">
        <v>64.84</v>
      </c>
      <c r="J3">
        <v>64.84</v>
      </c>
      <c r="K3" t="s">
        <v>31</v>
      </c>
      <c r="L3" t="s">
        <v>32</v>
      </c>
      <c r="M3" t="s">
        <v>23</v>
      </c>
      <c r="N3" t="s">
        <v>33</v>
      </c>
      <c r="O3" t="s">
        <v>25</v>
      </c>
      <c r="P3" t="s">
        <v>26</v>
      </c>
    </row>
    <row r="4" spans="1:16" x14ac:dyDescent="0.25">
      <c r="A4">
        <v>102835</v>
      </c>
      <c r="B4" s="1">
        <v>45665</v>
      </c>
      <c r="C4" t="s">
        <v>34</v>
      </c>
      <c r="D4" t="s">
        <v>35</v>
      </c>
      <c r="E4" t="s">
        <v>36</v>
      </c>
      <c r="F4" t="s">
        <v>19</v>
      </c>
      <c r="G4" t="s">
        <v>37</v>
      </c>
      <c r="H4">
        <v>1</v>
      </c>
      <c r="I4">
        <v>24.13</v>
      </c>
      <c r="J4">
        <v>24.13</v>
      </c>
      <c r="K4" t="s">
        <v>21</v>
      </c>
      <c r="L4" t="s">
        <v>38</v>
      </c>
      <c r="M4" t="s">
        <v>23</v>
      </c>
      <c r="N4" t="s">
        <v>33</v>
      </c>
      <c r="O4" t="s">
        <v>25</v>
      </c>
      <c r="P4" t="s">
        <v>26</v>
      </c>
    </row>
    <row r="5" spans="1:16" x14ac:dyDescent="0.25">
      <c r="A5">
        <v>102053</v>
      </c>
      <c r="B5" s="1">
        <v>45666</v>
      </c>
      <c r="C5" t="s">
        <v>39</v>
      </c>
      <c r="D5" t="s">
        <v>40</v>
      </c>
      <c r="E5" t="s">
        <v>41</v>
      </c>
      <c r="F5" t="s">
        <v>19</v>
      </c>
      <c r="G5" t="s">
        <v>42</v>
      </c>
      <c r="H5">
        <v>1</v>
      </c>
      <c r="I5">
        <v>15.91</v>
      </c>
      <c r="J5">
        <v>15.91</v>
      </c>
      <c r="K5" t="s">
        <v>31</v>
      </c>
      <c r="L5" t="s">
        <v>43</v>
      </c>
      <c r="M5" t="s">
        <v>44</v>
      </c>
      <c r="N5" t="s">
        <v>45</v>
      </c>
      <c r="O5" t="s">
        <v>25</v>
      </c>
      <c r="P5" t="s">
        <v>26</v>
      </c>
    </row>
    <row r="6" spans="1:16" x14ac:dyDescent="0.25">
      <c r="A6">
        <v>101538</v>
      </c>
      <c r="B6" s="1">
        <v>45668</v>
      </c>
      <c r="C6" t="s">
        <v>34</v>
      </c>
      <c r="D6" t="s">
        <v>46</v>
      </c>
      <c r="E6" t="s">
        <v>47</v>
      </c>
      <c r="F6" t="s">
        <v>19</v>
      </c>
      <c r="G6" t="s">
        <v>48</v>
      </c>
      <c r="H6">
        <v>10</v>
      </c>
      <c r="I6">
        <v>46.13</v>
      </c>
      <c r="J6">
        <v>461.3</v>
      </c>
      <c r="K6" t="s">
        <v>21</v>
      </c>
      <c r="L6" t="s">
        <v>49</v>
      </c>
      <c r="M6" t="s">
        <v>23</v>
      </c>
      <c r="N6" t="s">
        <v>50</v>
      </c>
      <c r="O6" t="s">
        <v>14</v>
      </c>
      <c r="P6" t="s">
        <v>26</v>
      </c>
    </row>
    <row r="7" spans="1:16" x14ac:dyDescent="0.25">
      <c r="A7">
        <v>101853</v>
      </c>
      <c r="B7" s="1">
        <v>45671</v>
      </c>
      <c r="C7" t="s">
        <v>34</v>
      </c>
      <c r="D7" t="s">
        <v>51</v>
      </c>
      <c r="E7" t="s">
        <v>52</v>
      </c>
      <c r="F7" t="s">
        <v>19</v>
      </c>
      <c r="G7" t="s">
        <v>48</v>
      </c>
      <c r="H7">
        <v>2</v>
      </c>
      <c r="I7">
        <v>46.07</v>
      </c>
      <c r="J7">
        <v>92.14</v>
      </c>
      <c r="K7" t="s">
        <v>53</v>
      </c>
      <c r="L7" t="s">
        <v>54</v>
      </c>
      <c r="M7" t="s">
        <v>23</v>
      </c>
      <c r="N7" t="s">
        <v>55</v>
      </c>
      <c r="O7" t="s">
        <v>25</v>
      </c>
      <c r="P7" t="s">
        <v>26</v>
      </c>
    </row>
    <row r="8" spans="1:16" x14ac:dyDescent="0.25">
      <c r="A8">
        <v>100304</v>
      </c>
      <c r="B8" s="1">
        <v>45672</v>
      </c>
      <c r="C8" t="s">
        <v>39</v>
      </c>
      <c r="D8" t="s">
        <v>56</v>
      </c>
      <c r="E8" t="s">
        <v>57</v>
      </c>
      <c r="F8" t="s">
        <v>29</v>
      </c>
      <c r="G8" t="s">
        <v>58</v>
      </c>
      <c r="H8">
        <v>1</v>
      </c>
      <c r="I8">
        <v>72.569999999999993</v>
      </c>
      <c r="J8">
        <v>72.569999999999993</v>
      </c>
      <c r="K8" t="s">
        <v>59</v>
      </c>
      <c r="L8" t="s">
        <v>60</v>
      </c>
      <c r="M8" t="s">
        <v>23</v>
      </c>
      <c r="N8" t="s">
        <v>33</v>
      </c>
      <c r="O8" t="s">
        <v>25</v>
      </c>
      <c r="P8" t="s">
        <v>26</v>
      </c>
    </row>
    <row r="9" spans="1:16" x14ac:dyDescent="0.25">
      <c r="A9">
        <v>100278</v>
      </c>
      <c r="B9" s="1">
        <v>45675</v>
      </c>
      <c r="C9" t="s">
        <v>61</v>
      </c>
      <c r="D9" t="s">
        <v>62</v>
      </c>
      <c r="E9" t="s">
        <v>63</v>
      </c>
      <c r="F9" t="s">
        <v>64</v>
      </c>
      <c r="G9" t="s">
        <v>65</v>
      </c>
      <c r="H9">
        <v>2</v>
      </c>
      <c r="I9">
        <v>25.59</v>
      </c>
      <c r="J9">
        <v>51.18</v>
      </c>
      <c r="K9" t="s">
        <v>59</v>
      </c>
      <c r="L9" t="s">
        <v>66</v>
      </c>
      <c r="M9" t="s">
        <v>23</v>
      </c>
      <c r="N9" t="s">
        <v>50</v>
      </c>
      <c r="O9" t="s">
        <v>14</v>
      </c>
      <c r="P9" t="s">
        <v>26</v>
      </c>
    </row>
    <row r="10" spans="1:16" x14ac:dyDescent="0.25">
      <c r="A10">
        <v>100908</v>
      </c>
      <c r="B10" s="1">
        <v>45675</v>
      </c>
      <c r="C10" t="s">
        <v>39</v>
      </c>
      <c r="D10" t="s">
        <v>67</v>
      </c>
      <c r="E10" t="s">
        <v>68</v>
      </c>
      <c r="F10" t="s">
        <v>29</v>
      </c>
      <c r="G10" t="s">
        <v>30</v>
      </c>
      <c r="H10">
        <v>1</v>
      </c>
      <c r="I10">
        <v>63.27</v>
      </c>
      <c r="J10">
        <v>63.27</v>
      </c>
      <c r="K10" t="s">
        <v>21</v>
      </c>
      <c r="L10" t="s">
        <v>69</v>
      </c>
      <c r="M10" t="s">
        <v>23</v>
      </c>
      <c r="N10" t="s">
        <v>50</v>
      </c>
      <c r="O10" t="s">
        <v>14</v>
      </c>
      <c r="P10" t="s">
        <v>26</v>
      </c>
    </row>
    <row r="11" spans="1:16" x14ac:dyDescent="0.25">
      <c r="A11">
        <v>101097</v>
      </c>
      <c r="B11" s="1">
        <v>45675</v>
      </c>
      <c r="C11" t="s">
        <v>39</v>
      </c>
      <c r="D11" t="s">
        <v>40</v>
      </c>
      <c r="E11" t="s">
        <v>41</v>
      </c>
      <c r="F11" t="s">
        <v>70</v>
      </c>
      <c r="G11" t="s">
        <v>71</v>
      </c>
      <c r="H11">
        <v>10</v>
      </c>
      <c r="I11">
        <v>58.25</v>
      </c>
      <c r="J11">
        <v>582.5</v>
      </c>
      <c r="K11" t="s">
        <v>59</v>
      </c>
      <c r="L11" t="s">
        <v>72</v>
      </c>
      <c r="M11" t="s">
        <v>44</v>
      </c>
      <c r="N11" t="s">
        <v>50</v>
      </c>
      <c r="O11" t="s">
        <v>14</v>
      </c>
      <c r="P11" t="s">
        <v>26</v>
      </c>
    </row>
    <row r="12" spans="1:16" x14ac:dyDescent="0.25">
      <c r="A12">
        <v>100825</v>
      </c>
      <c r="B12" s="1">
        <v>45676</v>
      </c>
      <c r="C12" t="s">
        <v>16</v>
      </c>
      <c r="D12" t="s">
        <v>27</v>
      </c>
      <c r="E12" t="s">
        <v>28</v>
      </c>
      <c r="F12" t="s">
        <v>73</v>
      </c>
      <c r="G12" t="s">
        <v>74</v>
      </c>
      <c r="H12">
        <v>3</v>
      </c>
      <c r="I12">
        <v>56.67</v>
      </c>
      <c r="J12">
        <v>170.01</v>
      </c>
      <c r="K12" t="s">
        <v>59</v>
      </c>
      <c r="L12" t="s">
        <v>75</v>
      </c>
      <c r="M12" t="s">
        <v>23</v>
      </c>
      <c r="N12" t="s">
        <v>76</v>
      </c>
      <c r="O12" t="s">
        <v>14</v>
      </c>
      <c r="P12" t="s">
        <v>26</v>
      </c>
    </row>
    <row r="13" spans="1:16" x14ac:dyDescent="0.25">
      <c r="A13">
        <v>101275</v>
      </c>
      <c r="B13" s="1">
        <v>45677</v>
      </c>
      <c r="C13" t="s">
        <v>77</v>
      </c>
      <c r="D13" t="s">
        <v>78</v>
      </c>
      <c r="E13" t="s">
        <v>79</v>
      </c>
      <c r="F13" t="s">
        <v>73</v>
      </c>
      <c r="G13" t="s">
        <v>80</v>
      </c>
      <c r="H13">
        <v>2</v>
      </c>
      <c r="I13">
        <v>38.01</v>
      </c>
      <c r="J13">
        <v>76.02</v>
      </c>
      <c r="K13" t="s">
        <v>59</v>
      </c>
      <c r="L13" t="s">
        <v>81</v>
      </c>
      <c r="M13" t="s">
        <v>44</v>
      </c>
      <c r="N13" t="s">
        <v>82</v>
      </c>
      <c r="O13" t="s">
        <v>25</v>
      </c>
      <c r="P13" t="s">
        <v>26</v>
      </c>
    </row>
    <row r="14" spans="1:16" x14ac:dyDescent="0.25">
      <c r="A14">
        <v>101471</v>
      </c>
      <c r="B14" s="1">
        <v>45677</v>
      </c>
      <c r="C14" t="s">
        <v>61</v>
      </c>
      <c r="D14" t="s">
        <v>62</v>
      </c>
      <c r="E14" t="s">
        <v>63</v>
      </c>
      <c r="F14" t="s">
        <v>19</v>
      </c>
      <c r="G14" t="s">
        <v>48</v>
      </c>
      <c r="H14">
        <v>10</v>
      </c>
      <c r="I14">
        <v>47.14</v>
      </c>
      <c r="J14">
        <v>471.4</v>
      </c>
      <c r="K14" t="s">
        <v>21</v>
      </c>
      <c r="L14" t="s">
        <v>83</v>
      </c>
      <c r="M14" t="s">
        <v>23</v>
      </c>
      <c r="N14" t="s">
        <v>82</v>
      </c>
      <c r="O14" t="s">
        <v>25</v>
      </c>
      <c r="P14" t="s">
        <v>26</v>
      </c>
    </row>
    <row r="15" spans="1:16" x14ac:dyDescent="0.25">
      <c r="A15">
        <v>102661</v>
      </c>
      <c r="B15" s="1">
        <v>45677</v>
      </c>
      <c r="C15" t="s">
        <v>61</v>
      </c>
      <c r="D15" t="s">
        <v>84</v>
      </c>
      <c r="E15" t="s">
        <v>85</v>
      </c>
      <c r="F15" t="s">
        <v>70</v>
      </c>
      <c r="G15" t="s">
        <v>86</v>
      </c>
      <c r="H15">
        <v>1</v>
      </c>
      <c r="I15">
        <v>27.71</v>
      </c>
      <c r="J15">
        <v>27.71</v>
      </c>
      <c r="K15" t="s">
        <v>21</v>
      </c>
      <c r="L15" t="s">
        <v>87</v>
      </c>
      <c r="M15" t="s">
        <v>23</v>
      </c>
      <c r="N15" t="s">
        <v>82</v>
      </c>
      <c r="O15" t="s">
        <v>25</v>
      </c>
      <c r="P15" t="s">
        <v>26</v>
      </c>
    </row>
    <row r="16" spans="1:16" x14ac:dyDescent="0.25">
      <c r="A16">
        <v>100888</v>
      </c>
      <c r="B16" s="1">
        <v>45678</v>
      </c>
      <c r="C16" t="s">
        <v>39</v>
      </c>
      <c r="D16" t="s">
        <v>40</v>
      </c>
      <c r="E16" t="s">
        <v>41</v>
      </c>
      <c r="F16" t="s">
        <v>19</v>
      </c>
      <c r="G16" t="s">
        <v>20</v>
      </c>
      <c r="H16">
        <v>2</v>
      </c>
      <c r="I16">
        <v>38.82</v>
      </c>
      <c r="J16">
        <v>77.64</v>
      </c>
      <c r="K16" t="s">
        <v>59</v>
      </c>
      <c r="L16" t="s">
        <v>88</v>
      </c>
      <c r="M16" t="s">
        <v>44</v>
      </c>
      <c r="N16" t="s">
        <v>55</v>
      </c>
      <c r="O16" t="s">
        <v>25</v>
      </c>
      <c r="P16" t="s">
        <v>26</v>
      </c>
    </row>
    <row r="17" spans="1:16" x14ac:dyDescent="0.25">
      <c r="A17">
        <v>102020</v>
      </c>
      <c r="B17" s="1">
        <v>45680</v>
      </c>
      <c r="C17" t="s">
        <v>61</v>
      </c>
      <c r="D17" t="s">
        <v>62</v>
      </c>
      <c r="E17" t="s">
        <v>63</v>
      </c>
      <c r="F17" t="s">
        <v>19</v>
      </c>
      <c r="G17" t="s">
        <v>42</v>
      </c>
      <c r="H17">
        <v>1</v>
      </c>
      <c r="I17">
        <v>15.81</v>
      </c>
      <c r="J17">
        <v>15.81</v>
      </c>
      <c r="K17" t="s">
        <v>53</v>
      </c>
      <c r="L17" t="s">
        <v>89</v>
      </c>
      <c r="M17" t="s">
        <v>23</v>
      </c>
      <c r="N17" t="s">
        <v>45</v>
      </c>
      <c r="O17" t="s">
        <v>25</v>
      </c>
      <c r="P17" t="s">
        <v>26</v>
      </c>
    </row>
    <row r="18" spans="1:16" x14ac:dyDescent="0.25">
      <c r="A18">
        <v>102447</v>
      </c>
      <c r="B18" s="1">
        <v>45680</v>
      </c>
      <c r="C18" t="s">
        <v>61</v>
      </c>
      <c r="D18" t="s">
        <v>90</v>
      </c>
      <c r="E18" t="s">
        <v>91</v>
      </c>
      <c r="F18" t="s">
        <v>19</v>
      </c>
      <c r="G18" t="s">
        <v>20</v>
      </c>
      <c r="H18">
        <v>3</v>
      </c>
      <c r="I18">
        <v>40.090000000000003</v>
      </c>
      <c r="J18">
        <v>120.27</v>
      </c>
      <c r="K18" t="s">
        <v>31</v>
      </c>
      <c r="L18" t="s">
        <v>92</v>
      </c>
      <c r="M18" t="s">
        <v>23</v>
      </c>
      <c r="N18" t="s">
        <v>45</v>
      </c>
      <c r="O18" t="s">
        <v>25</v>
      </c>
      <c r="P18" t="s">
        <v>26</v>
      </c>
    </row>
    <row r="19" spans="1:16" x14ac:dyDescent="0.25">
      <c r="A19">
        <v>100339</v>
      </c>
      <c r="B19" s="1">
        <v>45681</v>
      </c>
      <c r="C19" t="s">
        <v>39</v>
      </c>
      <c r="D19" t="s">
        <v>93</v>
      </c>
      <c r="E19" t="s">
        <v>93</v>
      </c>
      <c r="F19" t="s">
        <v>29</v>
      </c>
      <c r="G19" t="s">
        <v>30</v>
      </c>
      <c r="H19">
        <v>3</v>
      </c>
      <c r="I19">
        <v>65.86</v>
      </c>
      <c r="J19">
        <v>197.58</v>
      </c>
      <c r="K19" t="s">
        <v>53</v>
      </c>
      <c r="L19" t="s">
        <v>94</v>
      </c>
      <c r="M19" t="s">
        <v>23</v>
      </c>
      <c r="N19" t="s">
        <v>24</v>
      </c>
      <c r="O19" t="s">
        <v>25</v>
      </c>
      <c r="P19" t="s">
        <v>26</v>
      </c>
    </row>
    <row r="20" spans="1:16" x14ac:dyDescent="0.25">
      <c r="A20">
        <v>102967</v>
      </c>
      <c r="B20" s="1">
        <v>45681</v>
      </c>
      <c r="C20" t="s">
        <v>16</v>
      </c>
      <c r="D20" t="s">
        <v>17</v>
      </c>
      <c r="E20" t="s">
        <v>18</v>
      </c>
      <c r="F20" t="s">
        <v>73</v>
      </c>
      <c r="G20" t="s">
        <v>74</v>
      </c>
      <c r="H20">
        <v>3</v>
      </c>
      <c r="I20">
        <v>55.06</v>
      </c>
      <c r="J20">
        <v>165.18</v>
      </c>
      <c r="K20" t="s">
        <v>31</v>
      </c>
      <c r="L20" t="s">
        <v>95</v>
      </c>
      <c r="M20" t="s">
        <v>23</v>
      </c>
      <c r="N20" t="s">
        <v>24</v>
      </c>
      <c r="O20" t="s">
        <v>25</v>
      </c>
      <c r="P20" t="s">
        <v>26</v>
      </c>
    </row>
    <row r="21" spans="1:16" x14ac:dyDescent="0.25">
      <c r="A21">
        <v>100229</v>
      </c>
      <c r="B21" s="1">
        <v>45682</v>
      </c>
      <c r="C21" t="s">
        <v>39</v>
      </c>
      <c r="D21" t="s">
        <v>56</v>
      </c>
      <c r="E21" t="s">
        <v>57</v>
      </c>
      <c r="F21" t="s">
        <v>70</v>
      </c>
      <c r="G21" t="s">
        <v>86</v>
      </c>
      <c r="H21">
        <v>3</v>
      </c>
      <c r="I21">
        <v>26.89</v>
      </c>
      <c r="J21">
        <v>80.67</v>
      </c>
      <c r="K21" t="s">
        <v>31</v>
      </c>
      <c r="L21" t="s">
        <v>96</v>
      </c>
      <c r="M21" t="s">
        <v>44</v>
      </c>
      <c r="N21" t="s">
        <v>50</v>
      </c>
      <c r="O21" t="s">
        <v>14</v>
      </c>
      <c r="P21" t="s">
        <v>26</v>
      </c>
    </row>
    <row r="22" spans="1:16" x14ac:dyDescent="0.25">
      <c r="A22">
        <v>101302</v>
      </c>
      <c r="B22" s="1">
        <v>45684</v>
      </c>
      <c r="C22" t="s">
        <v>16</v>
      </c>
      <c r="D22" t="s">
        <v>27</v>
      </c>
      <c r="E22" t="s">
        <v>28</v>
      </c>
      <c r="F22" t="s">
        <v>19</v>
      </c>
      <c r="G22" t="s">
        <v>37</v>
      </c>
      <c r="H22">
        <v>10</v>
      </c>
      <c r="I22">
        <v>22.27</v>
      </c>
      <c r="J22">
        <v>222.7</v>
      </c>
      <c r="K22" t="s">
        <v>31</v>
      </c>
      <c r="L22" t="s">
        <v>97</v>
      </c>
      <c r="M22" t="s">
        <v>23</v>
      </c>
      <c r="N22" t="s">
        <v>82</v>
      </c>
      <c r="O22" t="s">
        <v>25</v>
      </c>
      <c r="P22" t="s">
        <v>26</v>
      </c>
    </row>
    <row r="23" spans="1:16" x14ac:dyDescent="0.25">
      <c r="A23">
        <v>101579</v>
      </c>
      <c r="B23" s="1">
        <v>45685</v>
      </c>
      <c r="C23" t="s">
        <v>39</v>
      </c>
      <c r="D23" t="s">
        <v>67</v>
      </c>
      <c r="E23" t="s">
        <v>68</v>
      </c>
      <c r="F23" t="s">
        <v>70</v>
      </c>
      <c r="G23" t="s">
        <v>71</v>
      </c>
      <c r="H23">
        <v>1</v>
      </c>
      <c r="I23">
        <v>61.54</v>
      </c>
      <c r="J23">
        <v>61.54</v>
      </c>
      <c r="K23" t="s">
        <v>53</v>
      </c>
      <c r="L23" t="s">
        <v>98</v>
      </c>
      <c r="M23" t="s">
        <v>44</v>
      </c>
      <c r="N23" t="s">
        <v>55</v>
      </c>
      <c r="O23" t="s">
        <v>25</v>
      </c>
      <c r="P23" t="s">
        <v>26</v>
      </c>
    </row>
    <row r="24" spans="1:16" x14ac:dyDescent="0.25">
      <c r="A24">
        <v>101950</v>
      </c>
      <c r="B24" s="1">
        <v>45686</v>
      </c>
      <c r="C24" t="s">
        <v>34</v>
      </c>
      <c r="D24" t="s">
        <v>46</v>
      </c>
      <c r="E24" t="s">
        <v>47</v>
      </c>
      <c r="F24" t="s">
        <v>70</v>
      </c>
      <c r="G24" t="s">
        <v>86</v>
      </c>
      <c r="H24">
        <v>10</v>
      </c>
      <c r="I24">
        <v>27.88</v>
      </c>
      <c r="J24">
        <v>278.8</v>
      </c>
      <c r="K24" t="s">
        <v>59</v>
      </c>
      <c r="L24" t="s">
        <v>99</v>
      </c>
      <c r="M24" t="s">
        <v>23</v>
      </c>
      <c r="N24" t="s">
        <v>33</v>
      </c>
      <c r="O24" t="s">
        <v>25</v>
      </c>
      <c r="P24" t="s">
        <v>26</v>
      </c>
    </row>
    <row r="25" spans="1:16" x14ac:dyDescent="0.25">
      <c r="A25">
        <v>102015</v>
      </c>
      <c r="B25" s="1">
        <v>45686</v>
      </c>
      <c r="C25" t="s">
        <v>34</v>
      </c>
      <c r="D25" t="s">
        <v>46</v>
      </c>
      <c r="E25" t="s">
        <v>47</v>
      </c>
      <c r="F25" t="s">
        <v>29</v>
      </c>
      <c r="G25" t="s">
        <v>100</v>
      </c>
      <c r="H25">
        <v>1</v>
      </c>
      <c r="I25">
        <v>51.99</v>
      </c>
      <c r="J25">
        <v>51.99</v>
      </c>
      <c r="K25" t="s">
        <v>59</v>
      </c>
      <c r="L25" t="s">
        <v>101</v>
      </c>
      <c r="M25" t="s">
        <v>102</v>
      </c>
      <c r="N25" t="s">
        <v>33</v>
      </c>
      <c r="O25" t="s">
        <v>25</v>
      </c>
      <c r="P25" t="s">
        <v>26</v>
      </c>
    </row>
    <row r="26" spans="1:16" x14ac:dyDescent="0.25">
      <c r="A26">
        <v>101058</v>
      </c>
      <c r="B26" s="1">
        <v>45687</v>
      </c>
      <c r="C26" t="s">
        <v>61</v>
      </c>
      <c r="D26" t="s">
        <v>62</v>
      </c>
      <c r="E26" t="s">
        <v>63</v>
      </c>
      <c r="F26" t="s">
        <v>70</v>
      </c>
      <c r="G26" t="s">
        <v>71</v>
      </c>
      <c r="H26">
        <v>1</v>
      </c>
      <c r="I26">
        <v>57.9</v>
      </c>
      <c r="J26">
        <v>57.9</v>
      </c>
      <c r="K26" t="s">
        <v>21</v>
      </c>
      <c r="L26" t="s">
        <v>38</v>
      </c>
      <c r="M26" t="s">
        <v>23</v>
      </c>
      <c r="N26" t="s">
        <v>45</v>
      </c>
      <c r="O26" t="s">
        <v>25</v>
      </c>
      <c r="P26" t="s">
        <v>26</v>
      </c>
    </row>
    <row r="27" spans="1:16" x14ac:dyDescent="0.25">
      <c r="A27">
        <v>101901</v>
      </c>
      <c r="B27" s="1">
        <v>45687</v>
      </c>
      <c r="C27" t="s">
        <v>16</v>
      </c>
      <c r="D27" t="s">
        <v>17</v>
      </c>
      <c r="E27" t="s">
        <v>18</v>
      </c>
      <c r="F27" t="s">
        <v>19</v>
      </c>
      <c r="G27" t="s">
        <v>48</v>
      </c>
      <c r="H27">
        <v>1</v>
      </c>
      <c r="I27">
        <v>43.3</v>
      </c>
      <c r="J27">
        <v>43.3</v>
      </c>
      <c r="K27" t="s">
        <v>31</v>
      </c>
      <c r="L27" t="s">
        <v>72</v>
      </c>
      <c r="M27" t="s">
        <v>23</v>
      </c>
      <c r="N27" t="s">
        <v>45</v>
      </c>
      <c r="O27" t="s">
        <v>25</v>
      </c>
      <c r="P27" t="s">
        <v>26</v>
      </c>
    </row>
    <row r="28" spans="1:16" x14ac:dyDescent="0.25">
      <c r="A28">
        <v>102333</v>
      </c>
      <c r="B28" s="1">
        <v>45687</v>
      </c>
      <c r="C28" t="s">
        <v>77</v>
      </c>
      <c r="D28" t="s">
        <v>103</v>
      </c>
      <c r="E28" t="s">
        <v>104</v>
      </c>
      <c r="F28" t="s">
        <v>64</v>
      </c>
      <c r="G28" t="s">
        <v>105</v>
      </c>
      <c r="H28">
        <v>1</v>
      </c>
      <c r="I28">
        <v>31.26</v>
      </c>
      <c r="J28">
        <v>31.26</v>
      </c>
      <c r="K28" t="s">
        <v>59</v>
      </c>
      <c r="L28" t="s">
        <v>106</v>
      </c>
      <c r="M28" t="s">
        <v>102</v>
      </c>
      <c r="N28" t="s">
        <v>45</v>
      </c>
      <c r="O28" t="s">
        <v>25</v>
      </c>
      <c r="P28" t="s">
        <v>26</v>
      </c>
    </row>
    <row r="29" spans="1:16" x14ac:dyDescent="0.25">
      <c r="A29">
        <v>102608</v>
      </c>
      <c r="B29" s="1">
        <v>45687</v>
      </c>
      <c r="C29" t="s">
        <v>39</v>
      </c>
      <c r="D29" t="s">
        <v>67</v>
      </c>
      <c r="E29" t="s">
        <v>68</v>
      </c>
      <c r="F29" t="s">
        <v>29</v>
      </c>
      <c r="G29" t="s">
        <v>100</v>
      </c>
      <c r="H29">
        <v>2</v>
      </c>
      <c r="I29">
        <v>52.17</v>
      </c>
      <c r="J29">
        <v>104.34</v>
      </c>
      <c r="K29" t="s">
        <v>53</v>
      </c>
      <c r="L29" t="s">
        <v>107</v>
      </c>
      <c r="M29" t="s">
        <v>23</v>
      </c>
      <c r="N29" t="s">
        <v>45</v>
      </c>
      <c r="O29" t="s">
        <v>25</v>
      </c>
      <c r="P29" t="s">
        <v>26</v>
      </c>
    </row>
    <row r="30" spans="1:16" x14ac:dyDescent="0.25">
      <c r="A30">
        <v>100266</v>
      </c>
      <c r="B30" s="1">
        <v>45688</v>
      </c>
      <c r="C30" t="s">
        <v>61</v>
      </c>
      <c r="D30" t="s">
        <v>62</v>
      </c>
      <c r="E30" t="s">
        <v>63</v>
      </c>
      <c r="F30" t="s">
        <v>70</v>
      </c>
      <c r="G30" t="s">
        <v>108</v>
      </c>
      <c r="H30">
        <v>1</v>
      </c>
      <c r="I30">
        <v>35.1</v>
      </c>
      <c r="J30">
        <v>35.1</v>
      </c>
      <c r="K30" t="s">
        <v>31</v>
      </c>
      <c r="L30" t="s">
        <v>109</v>
      </c>
      <c r="M30" t="s">
        <v>102</v>
      </c>
      <c r="N30" t="s">
        <v>24</v>
      </c>
      <c r="O30" t="s">
        <v>25</v>
      </c>
      <c r="P30" t="s">
        <v>26</v>
      </c>
    </row>
    <row r="31" spans="1:16" x14ac:dyDescent="0.25">
      <c r="A31">
        <v>100329</v>
      </c>
      <c r="B31" s="1">
        <v>45688</v>
      </c>
      <c r="C31" t="s">
        <v>34</v>
      </c>
      <c r="D31" t="s">
        <v>46</v>
      </c>
      <c r="E31" t="s">
        <v>47</v>
      </c>
      <c r="F31" t="s">
        <v>29</v>
      </c>
      <c r="G31" t="s">
        <v>30</v>
      </c>
      <c r="H31">
        <v>1</v>
      </c>
      <c r="I31">
        <v>65.650000000000006</v>
      </c>
      <c r="J31">
        <v>65.650000000000006</v>
      </c>
      <c r="K31" t="s">
        <v>31</v>
      </c>
      <c r="L31" t="s">
        <v>110</v>
      </c>
      <c r="M31" t="s">
        <v>102</v>
      </c>
      <c r="N31" t="s">
        <v>24</v>
      </c>
      <c r="O31" t="s">
        <v>25</v>
      </c>
      <c r="P31" t="s">
        <v>26</v>
      </c>
    </row>
    <row r="32" spans="1:16" x14ac:dyDescent="0.25">
      <c r="A32">
        <v>100431</v>
      </c>
      <c r="B32" s="1">
        <v>45688</v>
      </c>
      <c r="C32" t="s">
        <v>16</v>
      </c>
      <c r="D32" t="s">
        <v>111</v>
      </c>
      <c r="E32" t="s">
        <v>112</v>
      </c>
      <c r="F32" t="s">
        <v>29</v>
      </c>
      <c r="G32" t="s">
        <v>113</v>
      </c>
      <c r="H32">
        <v>10</v>
      </c>
      <c r="I32">
        <v>14.71</v>
      </c>
      <c r="J32">
        <v>147.1</v>
      </c>
      <c r="K32" t="s">
        <v>59</v>
      </c>
      <c r="L32" t="s">
        <v>114</v>
      </c>
      <c r="M32" t="s">
        <v>23</v>
      </c>
      <c r="N32" t="s">
        <v>24</v>
      </c>
      <c r="O32" t="s">
        <v>25</v>
      </c>
      <c r="P32" t="s">
        <v>26</v>
      </c>
    </row>
    <row r="33" spans="1:16" x14ac:dyDescent="0.25">
      <c r="A33">
        <v>100919</v>
      </c>
      <c r="B33" s="1">
        <v>45688</v>
      </c>
      <c r="C33" t="s">
        <v>77</v>
      </c>
      <c r="D33" t="s">
        <v>103</v>
      </c>
      <c r="E33" t="s">
        <v>104</v>
      </c>
      <c r="F33" t="s">
        <v>73</v>
      </c>
      <c r="G33" t="s">
        <v>74</v>
      </c>
      <c r="H33">
        <v>1</v>
      </c>
      <c r="I33">
        <v>57.43</v>
      </c>
      <c r="J33">
        <v>57.43</v>
      </c>
      <c r="K33" t="s">
        <v>21</v>
      </c>
      <c r="L33" t="s">
        <v>115</v>
      </c>
      <c r="M33" t="s">
        <v>23</v>
      </c>
      <c r="N33" t="s">
        <v>24</v>
      </c>
      <c r="O33" t="s">
        <v>25</v>
      </c>
      <c r="P33" t="s">
        <v>26</v>
      </c>
    </row>
    <row r="34" spans="1:16" x14ac:dyDescent="0.25">
      <c r="A34">
        <v>102169</v>
      </c>
      <c r="B34" s="1">
        <v>45688</v>
      </c>
      <c r="C34" t="s">
        <v>61</v>
      </c>
      <c r="D34" t="s">
        <v>62</v>
      </c>
      <c r="E34" t="s">
        <v>63</v>
      </c>
      <c r="F34" t="s">
        <v>73</v>
      </c>
      <c r="G34" t="s">
        <v>116</v>
      </c>
      <c r="H34">
        <v>2</v>
      </c>
      <c r="I34">
        <v>188.74</v>
      </c>
      <c r="J34">
        <v>377.48</v>
      </c>
      <c r="K34" t="s">
        <v>59</v>
      </c>
      <c r="L34" t="s">
        <v>117</v>
      </c>
      <c r="M34" t="s">
        <v>102</v>
      </c>
      <c r="N34" t="s">
        <v>24</v>
      </c>
      <c r="O34" t="s">
        <v>25</v>
      </c>
      <c r="P34" t="s">
        <v>26</v>
      </c>
    </row>
    <row r="35" spans="1:16" x14ac:dyDescent="0.25">
      <c r="A35">
        <v>102326</v>
      </c>
      <c r="B35" s="1">
        <v>45688</v>
      </c>
      <c r="C35" t="s">
        <v>39</v>
      </c>
      <c r="D35" t="s">
        <v>118</v>
      </c>
      <c r="E35" t="s">
        <v>119</v>
      </c>
      <c r="F35" t="s">
        <v>29</v>
      </c>
      <c r="G35" t="s">
        <v>113</v>
      </c>
      <c r="H35">
        <v>2</v>
      </c>
      <c r="I35">
        <v>14.81</v>
      </c>
      <c r="J35">
        <v>29.62</v>
      </c>
      <c r="K35" t="s">
        <v>59</v>
      </c>
      <c r="L35" t="s">
        <v>120</v>
      </c>
      <c r="M35" t="s">
        <v>23</v>
      </c>
      <c r="N35" t="s">
        <v>24</v>
      </c>
      <c r="O35" t="s">
        <v>25</v>
      </c>
      <c r="P35" t="s">
        <v>26</v>
      </c>
    </row>
    <row r="36" spans="1:16" x14ac:dyDescent="0.25">
      <c r="A36">
        <v>102482</v>
      </c>
      <c r="B36" s="1">
        <v>45689</v>
      </c>
      <c r="C36" t="s">
        <v>39</v>
      </c>
      <c r="D36" t="s">
        <v>67</v>
      </c>
      <c r="E36" t="s">
        <v>68</v>
      </c>
      <c r="F36" t="s">
        <v>29</v>
      </c>
      <c r="G36" t="s">
        <v>100</v>
      </c>
      <c r="H36">
        <v>2</v>
      </c>
      <c r="I36">
        <v>49.57</v>
      </c>
      <c r="J36">
        <v>99.14</v>
      </c>
      <c r="K36" t="s">
        <v>59</v>
      </c>
      <c r="L36" t="s">
        <v>121</v>
      </c>
      <c r="M36" t="s">
        <v>102</v>
      </c>
      <c r="N36" t="s">
        <v>50</v>
      </c>
      <c r="O36" t="s">
        <v>14</v>
      </c>
      <c r="P36" t="s">
        <v>122</v>
      </c>
    </row>
    <row r="37" spans="1:16" x14ac:dyDescent="0.25">
      <c r="A37">
        <v>100835</v>
      </c>
      <c r="B37" s="1">
        <v>45690</v>
      </c>
      <c r="C37" t="s">
        <v>16</v>
      </c>
      <c r="D37" t="s">
        <v>111</v>
      </c>
      <c r="E37" t="s">
        <v>112</v>
      </c>
      <c r="F37" t="s">
        <v>29</v>
      </c>
      <c r="G37" t="s">
        <v>123</v>
      </c>
      <c r="H37">
        <v>2</v>
      </c>
      <c r="I37">
        <v>86.45</v>
      </c>
      <c r="J37">
        <v>172.9</v>
      </c>
      <c r="K37" t="s">
        <v>53</v>
      </c>
      <c r="L37" t="s">
        <v>124</v>
      </c>
      <c r="M37" t="s">
        <v>44</v>
      </c>
      <c r="N37" t="s">
        <v>76</v>
      </c>
      <c r="O37" t="s">
        <v>14</v>
      </c>
      <c r="P37" t="s">
        <v>122</v>
      </c>
    </row>
    <row r="38" spans="1:16" x14ac:dyDescent="0.25">
      <c r="A38">
        <v>102595</v>
      </c>
      <c r="B38" s="1">
        <v>45690</v>
      </c>
      <c r="C38" t="s">
        <v>34</v>
      </c>
      <c r="D38" t="s">
        <v>46</v>
      </c>
      <c r="E38" t="s">
        <v>47</v>
      </c>
      <c r="F38" t="s">
        <v>64</v>
      </c>
      <c r="G38" t="s">
        <v>65</v>
      </c>
      <c r="H38">
        <v>2</v>
      </c>
      <c r="I38">
        <v>25.13</v>
      </c>
      <c r="J38">
        <v>50.26</v>
      </c>
      <c r="K38" t="s">
        <v>31</v>
      </c>
      <c r="L38" t="s">
        <v>125</v>
      </c>
      <c r="M38" t="s">
        <v>102</v>
      </c>
      <c r="N38" t="s">
        <v>76</v>
      </c>
      <c r="O38" t="s">
        <v>14</v>
      </c>
      <c r="P38" t="s">
        <v>122</v>
      </c>
    </row>
    <row r="39" spans="1:16" x14ac:dyDescent="0.25">
      <c r="A39">
        <v>101727</v>
      </c>
      <c r="B39" s="1">
        <v>45691</v>
      </c>
      <c r="C39" t="s">
        <v>61</v>
      </c>
      <c r="D39" t="s">
        <v>84</v>
      </c>
      <c r="E39" t="s">
        <v>85</v>
      </c>
      <c r="F39" t="s">
        <v>73</v>
      </c>
      <c r="G39" t="s">
        <v>126</v>
      </c>
      <c r="H39">
        <v>1</v>
      </c>
      <c r="I39">
        <v>30.68</v>
      </c>
      <c r="J39">
        <v>30.68</v>
      </c>
      <c r="K39" t="s">
        <v>31</v>
      </c>
      <c r="L39" t="s">
        <v>127</v>
      </c>
      <c r="M39" t="s">
        <v>44</v>
      </c>
      <c r="N39" t="s">
        <v>82</v>
      </c>
      <c r="O39" t="s">
        <v>25</v>
      </c>
      <c r="P39" t="s">
        <v>122</v>
      </c>
    </row>
    <row r="40" spans="1:16" x14ac:dyDescent="0.25">
      <c r="A40">
        <v>101221</v>
      </c>
      <c r="B40" s="1">
        <v>45692</v>
      </c>
      <c r="C40" t="s">
        <v>39</v>
      </c>
      <c r="D40" t="s">
        <v>56</v>
      </c>
      <c r="E40" t="s">
        <v>57</v>
      </c>
      <c r="F40" t="s">
        <v>73</v>
      </c>
      <c r="G40" t="s">
        <v>128</v>
      </c>
      <c r="H40">
        <v>2</v>
      </c>
      <c r="I40">
        <v>133.38</v>
      </c>
      <c r="J40">
        <v>266.76</v>
      </c>
      <c r="K40" t="s">
        <v>31</v>
      </c>
      <c r="L40" t="s">
        <v>129</v>
      </c>
      <c r="M40" t="s">
        <v>23</v>
      </c>
      <c r="N40" t="s">
        <v>55</v>
      </c>
      <c r="O40" t="s">
        <v>25</v>
      </c>
      <c r="P40" t="s">
        <v>122</v>
      </c>
    </row>
    <row r="41" spans="1:16" x14ac:dyDescent="0.25">
      <c r="A41">
        <v>101266</v>
      </c>
      <c r="B41" s="1">
        <v>45692</v>
      </c>
      <c r="C41" t="s">
        <v>34</v>
      </c>
      <c r="D41" t="s">
        <v>51</v>
      </c>
      <c r="E41" t="s">
        <v>52</v>
      </c>
      <c r="F41" t="s">
        <v>73</v>
      </c>
      <c r="G41" t="s">
        <v>128</v>
      </c>
      <c r="H41">
        <v>10</v>
      </c>
      <c r="I41">
        <v>126.78</v>
      </c>
      <c r="J41">
        <v>1267.8</v>
      </c>
      <c r="K41" t="s">
        <v>21</v>
      </c>
      <c r="L41" t="s">
        <v>130</v>
      </c>
      <c r="M41" t="s">
        <v>23</v>
      </c>
      <c r="N41" t="s">
        <v>55</v>
      </c>
      <c r="O41" t="s">
        <v>25</v>
      </c>
      <c r="P41" t="s">
        <v>122</v>
      </c>
    </row>
    <row r="42" spans="1:16" x14ac:dyDescent="0.25">
      <c r="A42">
        <v>102876</v>
      </c>
      <c r="B42" s="1">
        <v>45692</v>
      </c>
      <c r="C42" t="s">
        <v>39</v>
      </c>
      <c r="D42" t="s">
        <v>67</v>
      </c>
      <c r="E42" t="s">
        <v>68</v>
      </c>
      <c r="F42" t="s">
        <v>73</v>
      </c>
      <c r="G42" t="s">
        <v>116</v>
      </c>
      <c r="H42">
        <v>5</v>
      </c>
      <c r="I42">
        <v>190.8</v>
      </c>
      <c r="J42">
        <v>954</v>
      </c>
      <c r="K42" t="s">
        <v>21</v>
      </c>
      <c r="L42" t="s">
        <v>131</v>
      </c>
      <c r="M42" t="s">
        <v>23</v>
      </c>
      <c r="N42" t="s">
        <v>55</v>
      </c>
      <c r="O42" t="s">
        <v>25</v>
      </c>
      <c r="P42" t="s">
        <v>122</v>
      </c>
    </row>
    <row r="43" spans="1:16" x14ac:dyDescent="0.25">
      <c r="A43">
        <v>102586</v>
      </c>
      <c r="B43" s="1">
        <v>45693</v>
      </c>
      <c r="C43" t="s">
        <v>61</v>
      </c>
      <c r="D43" t="s">
        <v>62</v>
      </c>
      <c r="E43" t="s">
        <v>63</v>
      </c>
      <c r="F43" t="s">
        <v>70</v>
      </c>
      <c r="G43" t="s">
        <v>132</v>
      </c>
      <c r="H43">
        <v>1</v>
      </c>
      <c r="I43">
        <v>20.48</v>
      </c>
      <c r="J43">
        <v>20.48</v>
      </c>
      <c r="K43" t="s">
        <v>53</v>
      </c>
      <c r="L43" t="s">
        <v>133</v>
      </c>
      <c r="M43" t="s">
        <v>102</v>
      </c>
      <c r="N43" t="s">
        <v>33</v>
      </c>
      <c r="O43" t="s">
        <v>25</v>
      </c>
      <c r="P43" t="s">
        <v>122</v>
      </c>
    </row>
    <row r="44" spans="1:16" x14ac:dyDescent="0.25">
      <c r="A44">
        <v>100557</v>
      </c>
      <c r="B44" s="1">
        <v>45694</v>
      </c>
      <c r="C44" t="s">
        <v>39</v>
      </c>
      <c r="D44" t="s">
        <v>56</v>
      </c>
      <c r="E44" t="s">
        <v>57</v>
      </c>
      <c r="F44" t="s">
        <v>73</v>
      </c>
      <c r="G44" t="s">
        <v>80</v>
      </c>
      <c r="H44">
        <v>1</v>
      </c>
      <c r="I44">
        <v>41.32</v>
      </c>
      <c r="J44">
        <v>41.32</v>
      </c>
      <c r="K44" t="s">
        <v>59</v>
      </c>
      <c r="L44" t="s">
        <v>129</v>
      </c>
      <c r="M44" t="s">
        <v>102</v>
      </c>
      <c r="N44" t="s">
        <v>45</v>
      </c>
      <c r="O44" t="s">
        <v>25</v>
      </c>
      <c r="P44" t="s">
        <v>122</v>
      </c>
    </row>
    <row r="45" spans="1:16" x14ac:dyDescent="0.25">
      <c r="A45">
        <v>100799</v>
      </c>
      <c r="B45" s="1">
        <v>45694</v>
      </c>
      <c r="C45" t="s">
        <v>61</v>
      </c>
      <c r="D45" t="s">
        <v>84</v>
      </c>
      <c r="E45" t="s">
        <v>85</v>
      </c>
      <c r="F45" t="s">
        <v>73</v>
      </c>
      <c r="G45" t="s">
        <v>80</v>
      </c>
      <c r="H45">
        <v>5</v>
      </c>
      <c r="I45">
        <v>40.61</v>
      </c>
      <c r="J45">
        <v>203.05</v>
      </c>
      <c r="K45" t="s">
        <v>53</v>
      </c>
      <c r="L45" t="s">
        <v>134</v>
      </c>
      <c r="M45" t="s">
        <v>23</v>
      </c>
      <c r="N45" t="s">
        <v>45</v>
      </c>
      <c r="O45" t="s">
        <v>25</v>
      </c>
      <c r="P45" t="s">
        <v>122</v>
      </c>
    </row>
    <row r="46" spans="1:16" x14ac:dyDescent="0.25">
      <c r="A46">
        <v>101210</v>
      </c>
      <c r="B46" s="1">
        <v>45694</v>
      </c>
      <c r="C46" t="s">
        <v>61</v>
      </c>
      <c r="D46" t="s">
        <v>62</v>
      </c>
      <c r="E46" t="s">
        <v>63</v>
      </c>
      <c r="F46" t="s">
        <v>19</v>
      </c>
      <c r="G46" t="s">
        <v>48</v>
      </c>
      <c r="H46">
        <v>1</v>
      </c>
      <c r="I46">
        <v>44.53</v>
      </c>
      <c r="J46">
        <v>44.53</v>
      </c>
      <c r="K46" t="s">
        <v>31</v>
      </c>
      <c r="L46" t="s">
        <v>135</v>
      </c>
      <c r="M46" t="s">
        <v>23</v>
      </c>
      <c r="N46" t="s">
        <v>45</v>
      </c>
      <c r="O46" t="s">
        <v>25</v>
      </c>
      <c r="P46" t="s">
        <v>122</v>
      </c>
    </row>
    <row r="47" spans="1:16" x14ac:dyDescent="0.25">
      <c r="A47">
        <v>101476</v>
      </c>
      <c r="B47" s="1">
        <v>45694</v>
      </c>
      <c r="C47" t="s">
        <v>61</v>
      </c>
      <c r="D47" t="s">
        <v>90</v>
      </c>
      <c r="E47" t="s">
        <v>91</v>
      </c>
      <c r="F47" t="s">
        <v>73</v>
      </c>
      <c r="G47" t="s">
        <v>74</v>
      </c>
      <c r="H47">
        <v>1</v>
      </c>
      <c r="I47">
        <v>52.44</v>
      </c>
      <c r="J47">
        <v>52.44</v>
      </c>
      <c r="K47" t="s">
        <v>59</v>
      </c>
      <c r="L47" t="s">
        <v>136</v>
      </c>
      <c r="M47" t="s">
        <v>23</v>
      </c>
      <c r="N47" t="s">
        <v>45</v>
      </c>
      <c r="O47" t="s">
        <v>25</v>
      </c>
      <c r="P47" t="s">
        <v>122</v>
      </c>
    </row>
    <row r="48" spans="1:16" x14ac:dyDescent="0.25">
      <c r="A48">
        <v>101955</v>
      </c>
      <c r="B48" s="1">
        <v>45694</v>
      </c>
      <c r="C48" t="s">
        <v>16</v>
      </c>
      <c r="D48" t="s">
        <v>27</v>
      </c>
      <c r="E48" t="s">
        <v>28</v>
      </c>
      <c r="F48" t="s">
        <v>29</v>
      </c>
      <c r="G48" t="s">
        <v>100</v>
      </c>
      <c r="H48">
        <v>2</v>
      </c>
      <c r="I48">
        <v>47.74</v>
      </c>
      <c r="J48">
        <v>95.48</v>
      </c>
      <c r="K48" t="s">
        <v>21</v>
      </c>
      <c r="L48" t="s">
        <v>137</v>
      </c>
      <c r="M48" t="s">
        <v>102</v>
      </c>
      <c r="N48" t="s">
        <v>45</v>
      </c>
      <c r="O48" t="s">
        <v>25</v>
      </c>
      <c r="P48" t="s">
        <v>122</v>
      </c>
    </row>
    <row r="49" spans="1:16" x14ac:dyDescent="0.25">
      <c r="A49">
        <v>102094</v>
      </c>
      <c r="B49" s="1">
        <v>45694</v>
      </c>
      <c r="C49" t="s">
        <v>39</v>
      </c>
      <c r="D49" t="s">
        <v>56</v>
      </c>
      <c r="E49" t="s">
        <v>57</v>
      </c>
      <c r="F49" t="s">
        <v>73</v>
      </c>
      <c r="G49" t="s">
        <v>116</v>
      </c>
      <c r="H49">
        <v>2</v>
      </c>
      <c r="I49">
        <v>181.69</v>
      </c>
      <c r="J49">
        <v>363.38</v>
      </c>
      <c r="K49" t="s">
        <v>31</v>
      </c>
      <c r="L49" t="s">
        <v>138</v>
      </c>
      <c r="M49" t="s">
        <v>23</v>
      </c>
      <c r="N49" t="s">
        <v>45</v>
      </c>
      <c r="O49" t="s">
        <v>25</v>
      </c>
      <c r="P49" t="s">
        <v>122</v>
      </c>
    </row>
    <row r="50" spans="1:16" x14ac:dyDescent="0.25">
      <c r="A50">
        <v>102666</v>
      </c>
      <c r="B50" s="1">
        <v>45694</v>
      </c>
      <c r="C50" t="s">
        <v>61</v>
      </c>
      <c r="D50" t="s">
        <v>84</v>
      </c>
      <c r="E50" t="s">
        <v>85</v>
      </c>
      <c r="F50" t="s">
        <v>29</v>
      </c>
      <c r="G50" t="s">
        <v>123</v>
      </c>
      <c r="H50">
        <v>10</v>
      </c>
      <c r="I50">
        <v>90.59</v>
      </c>
      <c r="J50">
        <v>905.9</v>
      </c>
      <c r="K50" t="s">
        <v>21</v>
      </c>
      <c r="L50" t="s">
        <v>139</v>
      </c>
      <c r="M50" t="s">
        <v>23</v>
      </c>
      <c r="N50" t="s">
        <v>45</v>
      </c>
      <c r="O50" t="s">
        <v>25</v>
      </c>
      <c r="P50" t="s">
        <v>122</v>
      </c>
    </row>
    <row r="51" spans="1:16" x14ac:dyDescent="0.25">
      <c r="A51">
        <v>102883</v>
      </c>
      <c r="B51" s="1">
        <v>45694</v>
      </c>
      <c r="C51" t="s">
        <v>34</v>
      </c>
      <c r="D51" t="s">
        <v>51</v>
      </c>
      <c r="E51" t="s">
        <v>52</v>
      </c>
      <c r="F51" t="s">
        <v>29</v>
      </c>
      <c r="G51" t="s">
        <v>58</v>
      </c>
      <c r="H51">
        <v>1</v>
      </c>
      <c r="I51">
        <v>76.69</v>
      </c>
      <c r="J51">
        <v>76.69</v>
      </c>
      <c r="K51" t="s">
        <v>31</v>
      </c>
      <c r="L51" t="s">
        <v>117</v>
      </c>
      <c r="M51" t="s">
        <v>102</v>
      </c>
      <c r="N51" t="s">
        <v>45</v>
      </c>
      <c r="O51" t="s">
        <v>25</v>
      </c>
      <c r="P51" t="s">
        <v>122</v>
      </c>
    </row>
    <row r="52" spans="1:16" x14ac:dyDescent="0.25">
      <c r="A52">
        <v>100350</v>
      </c>
      <c r="B52" s="1">
        <v>45695</v>
      </c>
      <c r="C52" t="s">
        <v>61</v>
      </c>
      <c r="D52" t="s">
        <v>84</v>
      </c>
      <c r="E52" t="s">
        <v>85</v>
      </c>
      <c r="F52" t="s">
        <v>64</v>
      </c>
      <c r="G52" t="s">
        <v>140</v>
      </c>
      <c r="H52">
        <v>3</v>
      </c>
      <c r="I52">
        <v>146.01</v>
      </c>
      <c r="J52">
        <v>438.03</v>
      </c>
      <c r="K52" t="s">
        <v>21</v>
      </c>
      <c r="L52" t="s">
        <v>141</v>
      </c>
      <c r="M52" t="s">
        <v>23</v>
      </c>
      <c r="N52" t="s">
        <v>24</v>
      </c>
      <c r="O52" t="s">
        <v>25</v>
      </c>
      <c r="P52" t="s">
        <v>122</v>
      </c>
    </row>
    <row r="53" spans="1:16" x14ac:dyDescent="0.25">
      <c r="A53">
        <v>100755</v>
      </c>
      <c r="B53" s="1">
        <v>45695</v>
      </c>
      <c r="C53" t="s">
        <v>39</v>
      </c>
      <c r="D53" t="s">
        <v>93</v>
      </c>
      <c r="E53" t="s">
        <v>93</v>
      </c>
      <c r="F53" t="s">
        <v>29</v>
      </c>
      <c r="G53" t="s">
        <v>58</v>
      </c>
      <c r="H53">
        <v>2</v>
      </c>
      <c r="I53">
        <v>72.05</v>
      </c>
      <c r="J53">
        <v>144.1</v>
      </c>
      <c r="K53" t="s">
        <v>53</v>
      </c>
      <c r="L53" t="s">
        <v>142</v>
      </c>
      <c r="M53" t="s">
        <v>23</v>
      </c>
      <c r="N53" t="s">
        <v>24</v>
      </c>
      <c r="O53" t="s">
        <v>25</v>
      </c>
      <c r="P53" t="s">
        <v>122</v>
      </c>
    </row>
    <row r="54" spans="1:16" x14ac:dyDescent="0.25">
      <c r="A54">
        <v>102505</v>
      </c>
      <c r="B54" s="1">
        <v>45696</v>
      </c>
      <c r="C54" t="s">
        <v>39</v>
      </c>
      <c r="D54" t="s">
        <v>56</v>
      </c>
      <c r="E54" t="s">
        <v>57</v>
      </c>
      <c r="F54" t="s">
        <v>70</v>
      </c>
      <c r="G54" t="s">
        <v>143</v>
      </c>
      <c r="H54">
        <v>2</v>
      </c>
      <c r="I54">
        <v>121.71</v>
      </c>
      <c r="J54">
        <v>243.42</v>
      </c>
      <c r="K54" t="s">
        <v>21</v>
      </c>
      <c r="L54" t="s">
        <v>144</v>
      </c>
      <c r="M54" t="s">
        <v>23</v>
      </c>
      <c r="N54" t="s">
        <v>50</v>
      </c>
      <c r="O54" t="s">
        <v>14</v>
      </c>
      <c r="P54" t="s">
        <v>122</v>
      </c>
    </row>
    <row r="55" spans="1:16" x14ac:dyDescent="0.25">
      <c r="A55">
        <v>100874</v>
      </c>
      <c r="B55" s="1">
        <v>45697</v>
      </c>
      <c r="C55" t="s">
        <v>61</v>
      </c>
      <c r="D55" t="s">
        <v>62</v>
      </c>
      <c r="E55" t="s">
        <v>63</v>
      </c>
      <c r="F55" t="s">
        <v>19</v>
      </c>
      <c r="G55" t="s">
        <v>48</v>
      </c>
      <c r="H55">
        <v>1</v>
      </c>
      <c r="I55">
        <v>44.29</v>
      </c>
      <c r="J55">
        <v>44.29</v>
      </c>
      <c r="K55" t="s">
        <v>31</v>
      </c>
      <c r="L55" t="s">
        <v>145</v>
      </c>
      <c r="M55" t="s">
        <v>23</v>
      </c>
      <c r="N55" t="s">
        <v>76</v>
      </c>
      <c r="O55" t="s">
        <v>14</v>
      </c>
      <c r="P55" t="s">
        <v>122</v>
      </c>
    </row>
    <row r="56" spans="1:16" x14ac:dyDescent="0.25">
      <c r="A56">
        <v>101467</v>
      </c>
      <c r="B56" s="1">
        <v>45697</v>
      </c>
      <c r="C56" t="s">
        <v>16</v>
      </c>
      <c r="D56" t="s">
        <v>146</v>
      </c>
      <c r="E56" t="s">
        <v>147</v>
      </c>
      <c r="F56" t="s">
        <v>73</v>
      </c>
      <c r="G56" t="s">
        <v>74</v>
      </c>
      <c r="H56">
        <v>1</v>
      </c>
      <c r="I56">
        <v>54.58</v>
      </c>
      <c r="J56">
        <v>54.58</v>
      </c>
      <c r="K56" t="s">
        <v>21</v>
      </c>
      <c r="L56" t="s">
        <v>148</v>
      </c>
      <c r="M56" t="s">
        <v>23</v>
      </c>
      <c r="N56" t="s">
        <v>76</v>
      </c>
      <c r="O56" t="s">
        <v>14</v>
      </c>
      <c r="P56" t="s">
        <v>122</v>
      </c>
    </row>
    <row r="57" spans="1:16" x14ac:dyDescent="0.25">
      <c r="A57">
        <v>102167</v>
      </c>
      <c r="B57" s="1">
        <v>45697</v>
      </c>
      <c r="C57" t="s">
        <v>39</v>
      </c>
      <c r="D57" t="s">
        <v>40</v>
      </c>
      <c r="E57" t="s">
        <v>41</v>
      </c>
      <c r="F57" t="s">
        <v>29</v>
      </c>
      <c r="G57" t="s">
        <v>113</v>
      </c>
      <c r="H57">
        <v>3</v>
      </c>
      <c r="I57">
        <v>14.59</v>
      </c>
      <c r="J57">
        <v>43.77</v>
      </c>
      <c r="K57" t="s">
        <v>31</v>
      </c>
      <c r="L57" t="s">
        <v>149</v>
      </c>
      <c r="M57" t="s">
        <v>23</v>
      </c>
      <c r="N57" t="s">
        <v>76</v>
      </c>
      <c r="O57" t="s">
        <v>14</v>
      </c>
      <c r="P57" t="s">
        <v>122</v>
      </c>
    </row>
    <row r="58" spans="1:16" x14ac:dyDescent="0.25">
      <c r="A58">
        <v>102199</v>
      </c>
      <c r="B58" s="1">
        <v>45697</v>
      </c>
      <c r="C58" t="s">
        <v>16</v>
      </c>
      <c r="D58" t="s">
        <v>146</v>
      </c>
      <c r="E58" t="s">
        <v>147</v>
      </c>
      <c r="F58" t="s">
        <v>70</v>
      </c>
      <c r="G58" t="s">
        <v>143</v>
      </c>
      <c r="H58">
        <v>5</v>
      </c>
      <c r="I58">
        <v>123.95</v>
      </c>
      <c r="J58">
        <v>619.75</v>
      </c>
      <c r="K58" t="s">
        <v>21</v>
      </c>
      <c r="L58" t="s">
        <v>150</v>
      </c>
      <c r="M58" t="s">
        <v>23</v>
      </c>
      <c r="N58" t="s">
        <v>76</v>
      </c>
      <c r="O58" t="s">
        <v>14</v>
      </c>
      <c r="P58" t="s">
        <v>122</v>
      </c>
    </row>
    <row r="59" spans="1:16" x14ac:dyDescent="0.25">
      <c r="A59">
        <v>101028</v>
      </c>
      <c r="B59" s="1">
        <v>45698</v>
      </c>
      <c r="C59" t="s">
        <v>39</v>
      </c>
      <c r="D59" t="s">
        <v>56</v>
      </c>
      <c r="E59" t="s">
        <v>57</v>
      </c>
      <c r="F59" t="s">
        <v>29</v>
      </c>
      <c r="G59" t="s">
        <v>123</v>
      </c>
      <c r="H59">
        <v>1</v>
      </c>
      <c r="I59">
        <v>94.41</v>
      </c>
      <c r="J59">
        <v>94.41</v>
      </c>
      <c r="K59" t="s">
        <v>59</v>
      </c>
      <c r="L59" t="s">
        <v>145</v>
      </c>
      <c r="M59" t="s">
        <v>23</v>
      </c>
      <c r="N59" t="s">
        <v>82</v>
      </c>
      <c r="O59" t="s">
        <v>25</v>
      </c>
      <c r="P59" t="s">
        <v>122</v>
      </c>
    </row>
    <row r="60" spans="1:16" x14ac:dyDescent="0.25">
      <c r="A60">
        <v>102518</v>
      </c>
      <c r="B60" s="1">
        <v>45698</v>
      </c>
      <c r="C60" t="s">
        <v>77</v>
      </c>
      <c r="D60" t="s">
        <v>151</v>
      </c>
      <c r="E60" t="s">
        <v>152</v>
      </c>
      <c r="F60" t="s">
        <v>70</v>
      </c>
      <c r="G60" t="s">
        <v>132</v>
      </c>
      <c r="H60">
        <v>3</v>
      </c>
      <c r="I60">
        <v>19.61</v>
      </c>
      <c r="J60">
        <v>58.83</v>
      </c>
      <c r="K60" t="s">
        <v>31</v>
      </c>
      <c r="L60" t="s">
        <v>153</v>
      </c>
      <c r="M60" t="s">
        <v>23</v>
      </c>
      <c r="N60" t="s">
        <v>82</v>
      </c>
      <c r="O60" t="s">
        <v>25</v>
      </c>
      <c r="P60" t="s">
        <v>122</v>
      </c>
    </row>
    <row r="61" spans="1:16" x14ac:dyDescent="0.25">
      <c r="A61">
        <v>102760</v>
      </c>
      <c r="B61" s="1">
        <v>45698</v>
      </c>
      <c r="C61" t="s">
        <v>39</v>
      </c>
      <c r="D61" t="s">
        <v>40</v>
      </c>
      <c r="E61" t="s">
        <v>41</v>
      </c>
      <c r="F61" t="s">
        <v>19</v>
      </c>
      <c r="G61" t="s">
        <v>42</v>
      </c>
      <c r="H61">
        <v>2</v>
      </c>
      <c r="I61">
        <v>15.67</v>
      </c>
      <c r="J61">
        <v>31.34</v>
      </c>
      <c r="K61" t="s">
        <v>53</v>
      </c>
      <c r="L61" t="s">
        <v>154</v>
      </c>
      <c r="M61" t="s">
        <v>23</v>
      </c>
      <c r="N61" t="s">
        <v>82</v>
      </c>
      <c r="O61" t="s">
        <v>25</v>
      </c>
      <c r="P61" t="s">
        <v>122</v>
      </c>
    </row>
    <row r="62" spans="1:16" x14ac:dyDescent="0.25">
      <c r="A62">
        <v>101310</v>
      </c>
      <c r="B62" s="1">
        <v>45700</v>
      </c>
      <c r="C62" t="s">
        <v>61</v>
      </c>
      <c r="D62" t="s">
        <v>90</v>
      </c>
      <c r="E62" t="s">
        <v>91</v>
      </c>
      <c r="F62" t="s">
        <v>64</v>
      </c>
      <c r="G62" t="s">
        <v>105</v>
      </c>
      <c r="H62">
        <v>1</v>
      </c>
      <c r="I62">
        <v>29.14</v>
      </c>
      <c r="J62">
        <v>29.14</v>
      </c>
      <c r="K62" t="s">
        <v>31</v>
      </c>
      <c r="L62" t="s">
        <v>155</v>
      </c>
      <c r="M62" t="s">
        <v>23</v>
      </c>
      <c r="N62" t="s">
        <v>33</v>
      </c>
      <c r="O62" t="s">
        <v>25</v>
      </c>
      <c r="P62" t="s">
        <v>122</v>
      </c>
    </row>
    <row r="63" spans="1:16" x14ac:dyDescent="0.25">
      <c r="A63">
        <v>100569</v>
      </c>
      <c r="B63" s="1">
        <v>45701</v>
      </c>
      <c r="C63" t="s">
        <v>61</v>
      </c>
      <c r="D63" t="s">
        <v>90</v>
      </c>
      <c r="E63" t="s">
        <v>91</v>
      </c>
      <c r="F63" t="s">
        <v>70</v>
      </c>
      <c r="G63" t="s">
        <v>132</v>
      </c>
      <c r="H63">
        <v>10</v>
      </c>
      <c r="I63">
        <v>20.92</v>
      </c>
      <c r="J63">
        <v>209.2</v>
      </c>
      <c r="K63" t="s">
        <v>31</v>
      </c>
      <c r="L63" t="s">
        <v>156</v>
      </c>
      <c r="M63" t="s">
        <v>44</v>
      </c>
      <c r="N63" t="s">
        <v>45</v>
      </c>
      <c r="O63" t="s">
        <v>25</v>
      </c>
      <c r="P63" t="s">
        <v>122</v>
      </c>
    </row>
    <row r="64" spans="1:16" x14ac:dyDescent="0.25">
      <c r="A64">
        <v>101458</v>
      </c>
      <c r="B64" s="1">
        <v>45701</v>
      </c>
      <c r="C64" t="s">
        <v>16</v>
      </c>
      <c r="D64" t="s">
        <v>111</v>
      </c>
      <c r="E64" t="s">
        <v>112</v>
      </c>
      <c r="F64" t="s">
        <v>70</v>
      </c>
      <c r="G64" t="s">
        <v>71</v>
      </c>
      <c r="H64">
        <v>1</v>
      </c>
      <c r="I64">
        <v>60.77</v>
      </c>
      <c r="J64">
        <v>60.77</v>
      </c>
      <c r="K64" t="s">
        <v>53</v>
      </c>
      <c r="L64" t="s">
        <v>157</v>
      </c>
      <c r="M64" t="s">
        <v>102</v>
      </c>
      <c r="N64" t="s">
        <v>45</v>
      </c>
      <c r="O64" t="s">
        <v>25</v>
      </c>
      <c r="P64" t="s">
        <v>122</v>
      </c>
    </row>
    <row r="65" spans="1:16" x14ac:dyDescent="0.25">
      <c r="A65">
        <v>101499</v>
      </c>
      <c r="B65" s="1">
        <v>45701</v>
      </c>
      <c r="C65" t="s">
        <v>61</v>
      </c>
      <c r="D65" t="s">
        <v>90</v>
      </c>
      <c r="E65" t="s">
        <v>91</v>
      </c>
      <c r="F65" t="s">
        <v>19</v>
      </c>
      <c r="G65" t="s">
        <v>20</v>
      </c>
      <c r="H65">
        <v>3</v>
      </c>
      <c r="I65">
        <v>41.14</v>
      </c>
      <c r="J65">
        <v>123.42</v>
      </c>
      <c r="K65" t="s">
        <v>53</v>
      </c>
      <c r="L65" t="s">
        <v>158</v>
      </c>
      <c r="M65" t="s">
        <v>23</v>
      </c>
      <c r="N65" t="s">
        <v>45</v>
      </c>
      <c r="O65" t="s">
        <v>25</v>
      </c>
      <c r="P65" t="s">
        <v>122</v>
      </c>
    </row>
    <row r="66" spans="1:16" x14ac:dyDescent="0.25">
      <c r="A66">
        <v>101614</v>
      </c>
      <c r="B66" s="1">
        <v>45701</v>
      </c>
      <c r="C66" t="s">
        <v>34</v>
      </c>
      <c r="D66" t="s">
        <v>35</v>
      </c>
      <c r="E66" t="s">
        <v>36</v>
      </c>
      <c r="F66" t="s">
        <v>64</v>
      </c>
      <c r="G66" t="s">
        <v>105</v>
      </c>
      <c r="H66">
        <v>2</v>
      </c>
      <c r="I66">
        <v>29.62</v>
      </c>
      <c r="J66">
        <v>59.24</v>
      </c>
      <c r="K66" t="s">
        <v>31</v>
      </c>
      <c r="L66" t="s">
        <v>88</v>
      </c>
      <c r="M66" t="s">
        <v>23</v>
      </c>
      <c r="N66" t="s">
        <v>45</v>
      </c>
      <c r="O66" t="s">
        <v>25</v>
      </c>
      <c r="P66" t="s">
        <v>122</v>
      </c>
    </row>
    <row r="67" spans="1:16" x14ac:dyDescent="0.25">
      <c r="A67">
        <v>100691</v>
      </c>
      <c r="B67" s="1">
        <v>45702</v>
      </c>
      <c r="C67" t="s">
        <v>61</v>
      </c>
      <c r="D67" t="s">
        <v>90</v>
      </c>
      <c r="E67" t="s">
        <v>91</v>
      </c>
      <c r="F67" t="s">
        <v>64</v>
      </c>
      <c r="G67" t="s">
        <v>159</v>
      </c>
      <c r="H67">
        <v>1</v>
      </c>
      <c r="I67">
        <v>34.76</v>
      </c>
      <c r="J67">
        <v>34.76</v>
      </c>
      <c r="K67" t="s">
        <v>59</v>
      </c>
      <c r="L67" t="s">
        <v>160</v>
      </c>
      <c r="M67" t="s">
        <v>23</v>
      </c>
      <c r="N67" t="s">
        <v>24</v>
      </c>
      <c r="O67" t="s">
        <v>25</v>
      </c>
      <c r="P67" t="s">
        <v>122</v>
      </c>
    </row>
    <row r="68" spans="1:16" x14ac:dyDescent="0.25">
      <c r="A68">
        <v>100984</v>
      </c>
      <c r="B68" s="1">
        <v>45702</v>
      </c>
      <c r="C68" t="s">
        <v>39</v>
      </c>
      <c r="D68" t="s">
        <v>67</v>
      </c>
      <c r="E68" t="s">
        <v>68</v>
      </c>
      <c r="F68" t="s">
        <v>19</v>
      </c>
      <c r="G68" t="s">
        <v>20</v>
      </c>
      <c r="H68">
        <v>1</v>
      </c>
      <c r="I68">
        <v>38.17</v>
      </c>
      <c r="J68">
        <v>38.17</v>
      </c>
      <c r="K68" t="s">
        <v>53</v>
      </c>
      <c r="L68" t="s">
        <v>161</v>
      </c>
      <c r="M68" t="s">
        <v>44</v>
      </c>
      <c r="N68" t="s">
        <v>24</v>
      </c>
      <c r="O68" t="s">
        <v>25</v>
      </c>
      <c r="P68" t="s">
        <v>122</v>
      </c>
    </row>
    <row r="69" spans="1:16" x14ac:dyDescent="0.25">
      <c r="A69">
        <v>101134</v>
      </c>
      <c r="B69" s="1">
        <v>45702</v>
      </c>
      <c r="C69" t="s">
        <v>39</v>
      </c>
      <c r="D69" t="s">
        <v>93</v>
      </c>
      <c r="E69" t="s">
        <v>93</v>
      </c>
      <c r="F69" t="s">
        <v>29</v>
      </c>
      <c r="G69" t="s">
        <v>30</v>
      </c>
      <c r="H69">
        <v>2</v>
      </c>
      <c r="I69">
        <v>64.06</v>
      </c>
      <c r="J69">
        <v>128.12</v>
      </c>
      <c r="K69" t="s">
        <v>59</v>
      </c>
      <c r="L69" t="s">
        <v>162</v>
      </c>
      <c r="M69" t="s">
        <v>23</v>
      </c>
      <c r="N69" t="s">
        <v>24</v>
      </c>
      <c r="O69" t="s">
        <v>25</v>
      </c>
      <c r="P69" t="s">
        <v>122</v>
      </c>
    </row>
    <row r="70" spans="1:16" x14ac:dyDescent="0.25">
      <c r="A70">
        <v>101386</v>
      </c>
      <c r="B70" s="1">
        <v>45702</v>
      </c>
      <c r="C70" t="s">
        <v>39</v>
      </c>
      <c r="D70" t="s">
        <v>56</v>
      </c>
      <c r="E70" t="s">
        <v>57</v>
      </c>
      <c r="F70" t="s">
        <v>73</v>
      </c>
      <c r="G70" t="s">
        <v>116</v>
      </c>
      <c r="H70">
        <v>2</v>
      </c>
      <c r="I70">
        <v>190.78</v>
      </c>
      <c r="J70">
        <v>381.56</v>
      </c>
      <c r="K70" t="s">
        <v>31</v>
      </c>
      <c r="L70" t="s">
        <v>163</v>
      </c>
      <c r="M70" t="s">
        <v>44</v>
      </c>
      <c r="N70" t="s">
        <v>24</v>
      </c>
      <c r="O70" t="s">
        <v>25</v>
      </c>
      <c r="P70" t="s">
        <v>122</v>
      </c>
    </row>
    <row r="71" spans="1:16" x14ac:dyDescent="0.25">
      <c r="A71">
        <v>102732</v>
      </c>
      <c r="B71" s="1">
        <v>45702</v>
      </c>
      <c r="C71" t="s">
        <v>34</v>
      </c>
      <c r="D71" t="s">
        <v>164</v>
      </c>
      <c r="E71" t="s">
        <v>165</v>
      </c>
      <c r="F71" t="s">
        <v>64</v>
      </c>
      <c r="G71" t="s">
        <v>105</v>
      </c>
      <c r="H71">
        <v>2</v>
      </c>
      <c r="I71">
        <v>29.72</v>
      </c>
      <c r="J71">
        <v>59.44</v>
      </c>
      <c r="K71" t="s">
        <v>21</v>
      </c>
      <c r="L71" t="s">
        <v>166</v>
      </c>
      <c r="M71" t="s">
        <v>23</v>
      </c>
      <c r="N71" t="s">
        <v>24</v>
      </c>
      <c r="O71" t="s">
        <v>25</v>
      </c>
      <c r="P71" t="s">
        <v>122</v>
      </c>
    </row>
    <row r="72" spans="1:16" x14ac:dyDescent="0.25">
      <c r="A72">
        <v>100563</v>
      </c>
      <c r="B72" s="1">
        <v>45703</v>
      </c>
      <c r="C72" t="s">
        <v>39</v>
      </c>
      <c r="D72" t="s">
        <v>93</v>
      </c>
      <c r="E72" t="s">
        <v>93</v>
      </c>
      <c r="F72" t="s">
        <v>73</v>
      </c>
      <c r="G72" t="s">
        <v>80</v>
      </c>
      <c r="H72">
        <v>2</v>
      </c>
      <c r="I72">
        <v>41.1</v>
      </c>
      <c r="J72">
        <v>82.2</v>
      </c>
      <c r="K72" t="s">
        <v>59</v>
      </c>
      <c r="L72" t="s">
        <v>155</v>
      </c>
      <c r="M72" t="s">
        <v>23</v>
      </c>
      <c r="N72" t="s">
        <v>50</v>
      </c>
      <c r="O72" t="s">
        <v>14</v>
      </c>
      <c r="P72" t="s">
        <v>122</v>
      </c>
    </row>
    <row r="73" spans="1:16" x14ac:dyDescent="0.25">
      <c r="A73">
        <v>100727</v>
      </c>
      <c r="B73" s="1">
        <v>45703</v>
      </c>
      <c r="C73" t="s">
        <v>39</v>
      </c>
      <c r="D73" t="s">
        <v>93</v>
      </c>
      <c r="E73" t="s">
        <v>93</v>
      </c>
      <c r="F73" t="s">
        <v>64</v>
      </c>
      <c r="G73" t="s">
        <v>105</v>
      </c>
      <c r="H73">
        <v>10</v>
      </c>
      <c r="I73">
        <v>30</v>
      </c>
      <c r="J73">
        <v>300</v>
      </c>
      <c r="K73" t="s">
        <v>59</v>
      </c>
      <c r="L73" t="s">
        <v>167</v>
      </c>
      <c r="M73" t="s">
        <v>23</v>
      </c>
      <c r="N73" t="s">
        <v>50</v>
      </c>
      <c r="O73" t="s">
        <v>14</v>
      </c>
      <c r="P73" t="s">
        <v>122</v>
      </c>
    </row>
    <row r="74" spans="1:16" x14ac:dyDescent="0.25">
      <c r="A74">
        <v>101141</v>
      </c>
      <c r="B74" s="1">
        <v>45703</v>
      </c>
      <c r="C74" t="s">
        <v>16</v>
      </c>
      <c r="D74" t="s">
        <v>27</v>
      </c>
      <c r="E74" t="s">
        <v>28</v>
      </c>
      <c r="F74" t="s">
        <v>19</v>
      </c>
      <c r="G74" t="s">
        <v>42</v>
      </c>
      <c r="H74">
        <v>1</v>
      </c>
      <c r="I74">
        <v>15.54</v>
      </c>
      <c r="J74">
        <v>15.54</v>
      </c>
      <c r="K74" t="s">
        <v>59</v>
      </c>
      <c r="L74" t="s">
        <v>168</v>
      </c>
      <c r="M74" t="s">
        <v>23</v>
      </c>
      <c r="N74" t="s">
        <v>50</v>
      </c>
      <c r="O74" t="s">
        <v>14</v>
      </c>
      <c r="P74" t="s">
        <v>122</v>
      </c>
    </row>
    <row r="75" spans="1:16" x14ac:dyDescent="0.25">
      <c r="A75">
        <v>102119</v>
      </c>
      <c r="B75" s="1">
        <v>45704</v>
      </c>
      <c r="C75" t="s">
        <v>34</v>
      </c>
      <c r="D75" t="s">
        <v>35</v>
      </c>
      <c r="E75" t="s">
        <v>36</v>
      </c>
      <c r="F75" t="s">
        <v>19</v>
      </c>
      <c r="G75" t="s">
        <v>42</v>
      </c>
      <c r="H75">
        <v>1</v>
      </c>
      <c r="I75">
        <v>16.25</v>
      </c>
      <c r="J75">
        <v>16.25</v>
      </c>
      <c r="K75" t="s">
        <v>31</v>
      </c>
      <c r="L75" t="s">
        <v>169</v>
      </c>
      <c r="M75" t="s">
        <v>23</v>
      </c>
      <c r="N75" t="s">
        <v>76</v>
      </c>
      <c r="O75" t="s">
        <v>14</v>
      </c>
      <c r="P75" t="s">
        <v>122</v>
      </c>
    </row>
    <row r="76" spans="1:16" x14ac:dyDescent="0.25">
      <c r="A76">
        <v>102693</v>
      </c>
      <c r="B76" s="1">
        <v>45704</v>
      </c>
      <c r="C76" t="s">
        <v>16</v>
      </c>
      <c r="D76" t="s">
        <v>111</v>
      </c>
      <c r="E76" t="s">
        <v>112</v>
      </c>
      <c r="F76" t="s">
        <v>73</v>
      </c>
      <c r="G76" t="s">
        <v>128</v>
      </c>
      <c r="H76">
        <v>1</v>
      </c>
      <c r="I76">
        <v>129.61000000000001</v>
      </c>
      <c r="J76">
        <v>129.61000000000001</v>
      </c>
      <c r="K76" t="s">
        <v>53</v>
      </c>
      <c r="L76" t="s">
        <v>170</v>
      </c>
      <c r="M76" t="s">
        <v>23</v>
      </c>
      <c r="N76" t="s">
        <v>76</v>
      </c>
      <c r="O76" t="s">
        <v>14</v>
      </c>
      <c r="P76" t="s">
        <v>122</v>
      </c>
    </row>
    <row r="77" spans="1:16" x14ac:dyDescent="0.25">
      <c r="A77">
        <v>100346</v>
      </c>
      <c r="B77" s="1">
        <v>45705</v>
      </c>
      <c r="C77" t="s">
        <v>39</v>
      </c>
      <c r="D77" t="s">
        <v>93</v>
      </c>
      <c r="E77" t="s">
        <v>93</v>
      </c>
      <c r="F77" t="s">
        <v>70</v>
      </c>
      <c r="G77" t="s">
        <v>143</v>
      </c>
      <c r="H77">
        <v>1</v>
      </c>
      <c r="I77">
        <v>121.83</v>
      </c>
      <c r="J77">
        <v>121.83</v>
      </c>
      <c r="K77" t="s">
        <v>21</v>
      </c>
      <c r="L77" t="s">
        <v>171</v>
      </c>
      <c r="M77" t="s">
        <v>23</v>
      </c>
      <c r="N77" t="s">
        <v>82</v>
      </c>
      <c r="O77" t="s">
        <v>25</v>
      </c>
      <c r="P77" t="s">
        <v>122</v>
      </c>
    </row>
    <row r="78" spans="1:16" x14ac:dyDescent="0.25">
      <c r="A78">
        <v>101470</v>
      </c>
      <c r="B78" s="1">
        <v>45705</v>
      </c>
      <c r="C78" t="s">
        <v>16</v>
      </c>
      <c r="D78" t="s">
        <v>146</v>
      </c>
      <c r="E78" t="s">
        <v>147</v>
      </c>
      <c r="F78" t="s">
        <v>70</v>
      </c>
      <c r="G78" t="s">
        <v>86</v>
      </c>
      <c r="H78">
        <v>2</v>
      </c>
      <c r="I78">
        <v>28.68</v>
      </c>
      <c r="J78">
        <v>57.36</v>
      </c>
      <c r="K78" t="s">
        <v>53</v>
      </c>
      <c r="L78" t="s">
        <v>172</v>
      </c>
      <c r="M78" t="s">
        <v>23</v>
      </c>
      <c r="N78" t="s">
        <v>82</v>
      </c>
      <c r="O78" t="s">
        <v>25</v>
      </c>
      <c r="P78" t="s">
        <v>122</v>
      </c>
    </row>
    <row r="79" spans="1:16" x14ac:dyDescent="0.25">
      <c r="A79">
        <v>100122</v>
      </c>
      <c r="B79" s="1">
        <v>45706</v>
      </c>
      <c r="C79" t="s">
        <v>34</v>
      </c>
      <c r="D79" t="s">
        <v>51</v>
      </c>
      <c r="E79" t="s">
        <v>52</v>
      </c>
      <c r="F79" t="s">
        <v>70</v>
      </c>
      <c r="G79" t="s">
        <v>132</v>
      </c>
      <c r="H79">
        <v>2</v>
      </c>
      <c r="I79">
        <v>19.22</v>
      </c>
      <c r="J79">
        <v>38.44</v>
      </c>
      <c r="K79" t="s">
        <v>21</v>
      </c>
      <c r="L79" t="s">
        <v>173</v>
      </c>
      <c r="M79" t="s">
        <v>44</v>
      </c>
      <c r="N79" t="s">
        <v>55</v>
      </c>
      <c r="O79" t="s">
        <v>25</v>
      </c>
      <c r="P79" t="s">
        <v>122</v>
      </c>
    </row>
    <row r="80" spans="1:16" x14ac:dyDescent="0.25">
      <c r="A80">
        <v>100764</v>
      </c>
      <c r="B80" s="1">
        <v>45706</v>
      </c>
      <c r="C80" t="s">
        <v>39</v>
      </c>
      <c r="D80" t="s">
        <v>56</v>
      </c>
      <c r="E80" t="s">
        <v>57</v>
      </c>
      <c r="F80" t="s">
        <v>73</v>
      </c>
      <c r="G80" t="s">
        <v>128</v>
      </c>
      <c r="H80">
        <v>2</v>
      </c>
      <c r="I80">
        <v>135.33000000000001</v>
      </c>
      <c r="J80">
        <v>270.66000000000003</v>
      </c>
      <c r="K80" t="s">
        <v>59</v>
      </c>
      <c r="L80" t="s">
        <v>174</v>
      </c>
      <c r="M80" t="s">
        <v>23</v>
      </c>
      <c r="N80" t="s">
        <v>55</v>
      </c>
      <c r="O80" t="s">
        <v>25</v>
      </c>
      <c r="P80" t="s">
        <v>122</v>
      </c>
    </row>
    <row r="81" spans="1:16" x14ac:dyDescent="0.25">
      <c r="A81">
        <v>101503</v>
      </c>
      <c r="B81" s="1">
        <v>45706</v>
      </c>
      <c r="C81" t="s">
        <v>61</v>
      </c>
      <c r="D81" t="s">
        <v>90</v>
      </c>
      <c r="E81" t="s">
        <v>91</v>
      </c>
      <c r="F81" t="s">
        <v>70</v>
      </c>
      <c r="G81" t="s">
        <v>86</v>
      </c>
      <c r="H81">
        <v>5</v>
      </c>
      <c r="I81">
        <v>27.42</v>
      </c>
      <c r="J81">
        <v>137.1</v>
      </c>
      <c r="K81" t="s">
        <v>31</v>
      </c>
      <c r="L81" t="s">
        <v>175</v>
      </c>
      <c r="M81" t="s">
        <v>102</v>
      </c>
      <c r="N81" t="s">
        <v>55</v>
      </c>
      <c r="O81" t="s">
        <v>25</v>
      </c>
      <c r="P81" t="s">
        <v>122</v>
      </c>
    </row>
    <row r="82" spans="1:16" x14ac:dyDescent="0.25">
      <c r="A82">
        <v>100459</v>
      </c>
      <c r="B82" s="1">
        <v>45707</v>
      </c>
      <c r="C82" t="s">
        <v>61</v>
      </c>
      <c r="D82" t="s">
        <v>90</v>
      </c>
      <c r="E82" t="s">
        <v>91</v>
      </c>
      <c r="F82" t="s">
        <v>19</v>
      </c>
      <c r="G82" t="s">
        <v>42</v>
      </c>
      <c r="H82">
        <v>10</v>
      </c>
      <c r="I82">
        <v>16.36</v>
      </c>
      <c r="J82">
        <v>163.6</v>
      </c>
      <c r="K82" t="s">
        <v>53</v>
      </c>
      <c r="L82" t="s">
        <v>176</v>
      </c>
      <c r="M82" t="s">
        <v>23</v>
      </c>
      <c r="N82" t="s">
        <v>33</v>
      </c>
      <c r="O82" t="s">
        <v>25</v>
      </c>
      <c r="P82" t="s">
        <v>122</v>
      </c>
    </row>
    <row r="83" spans="1:16" x14ac:dyDescent="0.25">
      <c r="A83">
        <v>102054</v>
      </c>
      <c r="B83" s="1">
        <v>45707</v>
      </c>
      <c r="C83" t="s">
        <v>61</v>
      </c>
      <c r="D83" t="s">
        <v>90</v>
      </c>
      <c r="E83" t="s">
        <v>91</v>
      </c>
      <c r="F83" t="s">
        <v>29</v>
      </c>
      <c r="G83" t="s">
        <v>58</v>
      </c>
      <c r="H83">
        <v>5</v>
      </c>
      <c r="I83">
        <v>77.59</v>
      </c>
      <c r="J83">
        <v>387.95</v>
      </c>
      <c r="K83" t="s">
        <v>59</v>
      </c>
      <c r="L83" t="s">
        <v>127</v>
      </c>
      <c r="M83" t="s">
        <v>102</v>
      </c>
      <c r="N83" t="s">
        <v>33</v>
      </c>
      <c r="O83" t="s">
        <v>25</v>
      </c>
      <c r="P83" t="s">
        <v>122</v>
      </c>
    </row>
    <row r="84" spans="1:16" x14ac:dyDescent="0.25">
      <c r="A84">
        <v>101531</v>
      </c>
      <c r="B84" s="1">
        <v>45708</v>
      </c>
      <c r="C84" t="s">
        <v>77</v>
      </c>
      <c r="D84" t="s">
        <v>103</v>
      </c>
      <c r="E84" t="s">
        <v>104</v>
      </c>
      <c r="F84" t="s">
        <v>70</v>
      </c>
      <c r="G84" t="s">
        <v>143</v>
      </c>
      <c r="H84">
        <v>5</v>
      </c>
      <c r="I84">
        <v>121.46</v>
      </c>
      <c r="J84">
        <v>607.29999999999995</v>
      </c>
      <c r="K84" t="s">
        <v>53</v>
      </c>
      <c r="L84" t="s">
        <v>177</v>
      </c>
      <c r="M84" t="s">
        <v>23</v>
      </c>
      <c r="N84" t="s">
        <v>45</v>
      </c>
      <c r="O84" t="s">
        <v>25</v>
      </c>
      <c r="P84" t="s">
        <v>122</v>
      </c>
    </row>
    <row r="85" spans="1:16" x14ac:dyDescent="0.25">
      <c r="A85">
        <v>101964</v>
      </c>
      <c r="B85" s="1">
        <v>45708</v>
      </c>
      <c r="C85" t="s">
        <v>16</v>
      </c>
      <c r="D85" t="s">
        <v>17</v>
      </c>
      <c r="E85" t="s">
        <v>18</v>
      </c>
      <c r="F85" t="s">
        <v>19</v>
      </c>
      <c r="G85" t="s">
        <v>20</v>
      </c>
      <c r="H85">
        <v>1</v>
      </c>
      <c r="I85">
        <v>39.49</v>
      </c>
      <c r="J85">
        <v>39.49</v>
      </c>
      <c r="K85" t="s">
        <v>31</v>
      </c>
      <c r="L85" t="s">
        <v>178</v>
      </c>
      <c r="M85" t="s">
        <v>23</v>
      </c>
      <c r="N85" t="s">
        <v>45</v>
      </c>
      <c r="O85" t="s">
        <v>25</v>
      </c>
      <c r="P85" t="s">
        <v>122</v>
      </c>
    </row>
    <row r="86" spans="1:16" x14ac:dyDescent="0.25">
      <c r="A86">
        <v>101813</v>
      </c>
      <c r="B86" s="1">
        <v>45709</v>
      </c>
      <c r="C86" t="s">
        <v>61</v>
      </c>
      <c r="D86" t="s">
        <v>62</v>
      </c>
      <c r="E86" t="s">
        <v>63</v>
      </c>
      <c r="F86" t="s">
        <v>73</v>
      </c>
      <c r="G86" t="s">
        <v>126</v>
      </c>
      <c r="H86">
        <v>1</v>
      </c>
      <c r="I86">
        <v>29.55</v>
      </c>
      <c r="J86">
        <v>29.55</v>
      </c>
      <c r="K86" t="s">
        <v>21</v>
      </c>
      <c r="L86" t="s">
        <v>179</v>
      </c>
      <c r="M86" t="s">
        <v>23</v>
      </c>
      <c r="N86" t="s">
        <v>24</v>
      </c>
      <c r="O86" t="s">
        <v>25</v>
      </c>
      <c r="P86" t="s">
        <v>122</v>
      </c>
    </row>
    <row r="87" spans="1:16" x14ac:dyDescent="0.25">
      <c r="A87">
        <v>100482</v>
      </c>
      <c r="B87" s="1">
        <v>45710</v>
      </c>
      <c r="C87" t="s">
        <v>16</v>
      </c>
      <c r="D87" t="s">
        <v>146</v>
      </c>
      <c r="E87" t="s">
        <v>147</v>
      </c>
      <c r="F87" t="s">
        <v>29</v>
      </c>
      <c r="G87" t="s">
        <v>58</v>
      </c>
      <c r="H87">
        <v>3</v>
      </c>
      <c r="I87">
        <v>75.69</v>
      </c>
      <c r="J87">
        <v>227.07</v>
      </c>
      <c r="K87" t="s">
        <v>31</v>
      </c>
      <c r="L87" t="s">
        <v>180</v>
      </c>
      <c r="M87" t="s">
        <v>23</v>
      </c>
      <c r="N87" t="s">
        <v>50</v>
      </c>
      <c r="O87" t="s">
        <v>14</v>
      </c>
      <c r="P87" t="s">
        <v>122</v>
      </c>
    </row>
    <row r="88" spans="1:16" x14ac:dyDescent="0.25">
      <c r="A88">
        <v>101343</v>
      </c>
      <c r="B88" s="1">
        <v>45710</v>
      </c>
      <c r="C88" t="s">
        <v>61</v>
      </c>
      <c r="D88" t="s">
        <v>84</v>
      </c>
      <c r="E88" t="s">
        <v>85</v>
      </c>
      <c r="F88" t="s">
        <v>70</v>
      </c>
      <c r="G88" t="s">
        <v>132</v>
      </c>
      <c r="H88">
        <v>2</v>
      </c>
      <c r="I88">
        <v>20.59</v>
      </c>
      <c r="J88">
        <v>41.18</v>
      </c>
      <c r="K88" t="s">
        <v>53</v>
      </c>
      <c r="L88" t="s">
        <v>94</v>
      </c>
      <c r="M88" t="s">
        <v>102</v>
      </c>
      <c r="N88" t="s">
        <v>50</v>
      </c>
      <c r="O88" t="s">
        <v>14</v>
      </c>
      <c r="P88" t="s">
        <v>122</v>
      </c>
    </row>
    <row r="89" spans="1:16" x14ac:dyDescent="0.25">
      <c r="A89">
        <v>102763</v>
      </c>
      <c r="B89" s="1">
        <v>45710</v>
      </c>
      <c r="C89" t="s">
        <v>34</v>
      </c>
      <c r="D89" t="s">
        <v>164</v>
      </c>
      <c r="E89" t="s">
        <v>165</v>
      </c>
      <c r="F89" t="s">
        <v>70</v>
      </c>
      <c r="G89" t="s">
        <v>132</v>
      </c>
      <c r="H89">
        <v>1</v>
      </c>
      <c r="I89">
        <v>19.760000000000002</v>
      </c>
      <c r="J89">
        <v>19.760000000000002</v>
      </c>
      <c r="K89" t="s">
        <v>59</v>
      </c>
      <c r="L89" t="s">
        <v>181</v>
      </c>
      <c r="M89" t="s">
        <v>44</v>
      </c>
      <c r="N89" t="s">
        <v>50</v>
      </c>
      <c r="O89" t="s">
        <v>14</v>
      </c>
      <c r="P89" t="s">
        <v>122</v>
      </c>
    </row>
    <row r="90" spans="1:16" x14ac:dyDescent="0.25">
      <c r="A90">
        <v>100105</v>
      </c>
      <c r="B90" s="1">
        <v>45711</v>
      </c>
      <c r="C90" t="s">
        <v>77</v>
      </c>
      <c r="D90" t="s">
        <v>151</v>
      </c>
      <c r="E90" t="s">
        <v>152</v>
      </c>
      <c r="F90" t="s">
        <v>29</v>
      </c>
      <c r="G90" t="s">
        <v>30</v>
      </c>
      <c r="H90">
        <v>1</v>
      </c>
      <c r="I90">
        <v>66.040000000000006</v>
      </c>
      <c r="J90">
        <v>66.040000000000006</v>
      </c>
      <c r="K90" t="s">
        <v>53</v>
      </c>
      <c r="L90" t="s">
        <v>69</v>
      </c>
      <c r="M90" t="s">
        <v>23</v>
      </c>
      <c r="N90" t="s">
        <v>76</v>
      </c>
      <c r="O90" t="s">
        <v>14</v>
      </c>
      <c r="P90" t="s">
        <v>122</v>
      </c>
    </row>
    <row r="91" spans="1:16" x14ac:dyDescent="0.25">
      <c r="A91">
        <v>100372</v>
      </c>
      <c r="B91" s="1">
        <v>45711</v>
      </c>
      <c r="C91" t="s">
        <v>39</v>
      </c>
      <c r="D91" t="s">
        <v>40</v>
      </c>
      <c r="E91" t="s">
        <v>41</v>
      </c>
      <c r="F91" t="s">
        <v>73</v>
      </c>
      <c r="G91" t="s">
        <v>116</v>
      </c>
      <c r="H91">
        <v>1</v>
      </c>
      <c r="I91">
        <v>190.42</v>
      </c>
      <c r="J91">
        <v>190.42</v>
      </c>
      <c r="K91" t="s">
        <v>59</v>
      </c>
      <c r="L91" t="s">
        <v>182</v>
      </c>
      <c r="M91" t="s">
        <v>23</v>
      </c>
      <c r="N91" t="s">
        <v>76</v>
      </c>
      <c r="O91" t="s">
        <v>14</v>
      </c>
      <c r="P91" t="s">
        <v>122</v>
      </c>
    </row>
    <row r="92" spans="1:16" x14ac:dyDescent="0.25">
      <c r="A92">
        <v>100568</v>
      </c>
      <c r="B92" s="1">
        <v>45711</v>
      </c>
      <c r="C92" t="s">
        <v>61</v>
      </c>
      <c r="D92" t="s">
        <v>90</v>
      </c>
      <c r="E92" t="s">
        <v>91</v>
      </c>
      <c r="F92" t="s">
        <v>29</v>
      </c>
      <c r="G92" t="s">
        <v>30</v>
      </c>
      <c r="H92">
        <v>1</v>
      </c>
      <c r="I92">
        <v>61.97</v>
      </c>
      <c r="J92">
        <v>61.97</v>
      </c>
      <c r="K92" t="s">
        <v>21</v>
      </c>
      <c r="L92" t="s">
        <v>133</v>
      </c>
      <c r="M92" t="s">
        <v>23</v>
      </c>
      <c r="N92" t="s">
        <v>76</v>
      </c>
      <c r="O92" t="s">
        <v>14</v>
      </c>
      <c r="P92" t="s">
        <v>122</v>
      </c>
    </row>
    <row r="93" spans="1:16" x14ac:dyDescent="0.25">
      <c r="A93">
        <v>101572</v>
      </c>
      <c r="B93" s="1">
        <v>45711</v>
      </c>
      <c r="C93" t="s">
        <v>61</v>
      </c>
      <c r="D93" t="s">
        <v>90</v>
      </c>
      <c r="E93" t="s">
        <v>91</v>
      </c>
      <c r="F93" t="s">
        <v>73</v>
      </c>
      <c r="G93" t="s">
        <v>183</v>
      </c>
      <c r="H93">
        <v>5</v>
      </c>
      <c r="I93">
        <v>24.66</v>
      </c>
      <c r="J93">
        <v>123.3</v>
      </c>
      <c r="K93" t="s">
        <v>31</v>
      </c>
      <c r="L93" t="s">
        <v>184</v>
      </c>
      <c r="M93" t="s">
        <v>23</v>
      </c>
      <c r="N93" t="s">
        <v>76</v>
      </c>
      <c r="O93" t="s">
        <v>14</v>
      </c>
      <c r="P93" t="s">
        <v>122</v>
      </c>
    </row>
    <row r="94" spans="1:16" x14ac:dyDescent="0.25">
      <c r="A94">
        <v>101960</v>
      </c>
      <c r="B94" s="1">
        <v>45711</v>
      </c>
      <c r="C94" t="s">
        <v>39</v>
      </c>
      <c r="D94" t="s">
        <v>93</v>
      </c>
      <c r="E94" t="s">
        <v>93</v>
      </c>
      <c r="F94" t="s">
        <v>70</v>
      </c>
      <c r="G94" t="s">
        <v>132</v>
      </c>
      <c r="H94">
        <v>1</v>
      </c>
      <c r="I94">
        <v>19.36</v>
      </c>
      <c r="J94">
        <v>19.36</v>
      </c>
      <c r="K94" t="s">
        <v>31</v>
      </c>
      <c r="L94" t="s">
        <v>185</v>
      </c>
      <c r="M94" t="s">
        <v>102</v>
      </c>
      <c r="N94" t="s">
        <v>76</v>
      </c>
      <c r="O94" t="s">
        <v>14</v>
      </c>
      <c r="P94" t="s">
        <v>122</v>
      </c>
    </row>
    <row r="95" spans="1:16" x14ac:dyDescent="0.25">
      <c r="A95">
        <v>102045</v>
      </c>
      <c r="B95" s="1">
        <v>45711</v>
      </c>
      <c r="C95" t="s">
        <v>61</v>
      </c>
      <c r="D95" t="s">
        <v>84</v>
      </c>
      <c r="E95" t="s">
        <v>85</v>
      </c>
      <c r="F95" t="s">
        <v>73</v>
      </c>
      <c r="G95" t="s">
        <v>80</v>
      </c>
      <c r="H95">
        <v>1</v>
      </c>
      <c r="I95">
        <v>39.68</v>
      </c>
      <c r="J95">
        <v>39.68</v>
      </c>
      <c r="K95" t="s">
        <v>21</v>
      </c>
      <c r="L95" t="s">
        <v>186</v>
      </c>
      <c r="M95" t="s">
        <v>44</v>
      </c>
      <c r="N95" t="s">
        <v>76</v>
      </c>
      <c r="O95" t="s">
        <v>14</v>
      </c>
      <c r="P95" t="s">
        <v>122</v>
      </c>
    </row>
    <row r="96" spans="1:16" x14ac:dyDescent="0.25">
      <c r="A96">
        <v>102634</v>
      </c>
      <c r="B96" s="1">
        <v>45711</v>
      </c>
      <c r="C96" t="s">
        <v>77</v>
      </c>
      <c r="D96" t="s">
        <v>78</v>
      </c>
      <c r="E96" t="s">
        <v>79</v>
      </c>
      <c r="F96" t="s">
        <v>70</v>
      </c>
      <c r="G96" t="s">
        <v>132</v>
      </c>
      <c r="H96">
        <v>1</v>
      </c>
      <c r="I96">
        <v>19.239999999999998</v>
      </c>
      <c r="J96">
        <v>19.239999999999998</v>
      </c>
      <c r="K96" t="s">
        <v>59</v>
      </c>
      <c r="L96" t="s">
        <v>187</v>
      </c>
      <c r="M96" t="s">
        <v>23</v>
      </c>
      <c r="N96" t="s">
        <v>76</v>
      </c>
      <c r="O96" t="s">
        <v>14</v>
      </c>
      <c r="P96" t="s">
        <v>122</v>
      </c>
    </row>
    <row r="97" spans="1:16" x14ac:dyDescent="0.25">
      <c r="A97">
        <v>100910</v>
      </c>
      <c r="B97" s="1">
        <v>45712</v>
      </c>
      <c r="C97" t="s">
        <v>34</v>
      </c>
      <c r="D97" t="s">
        <v>46</v>
      </c>
      <c r="E97" t="s">
        <v>47</v>
      </c>
      <c r="F97" t="s">
        <v>19</v>
      </c>
      <c r="G97" t="s">
        <v>37</v>
      </c>
      <c r="H97">
        <v>1</v>
      </c>
      <c r="I97">
        <v>22.71</v>
      </c>
      <c r="J97">
        <v>22.71</v>
      </c>
      <c r="K97" t="s">
        <v>59</v>
      </c>
      <c r="L97" t="s">
        <v>188</v>
      </c>
      <c r="M97" t="s">
        <v>102</v>
      </c>
      <c r="N97" t="s">
        <v>82</v>
      </c>
      <c r="O97" t="s">
        <v>25</v>
      </c>
      <c r="P97" t="s">
        <v>122</v>
      </c>
    </row>
    <row r="98" spans="1:16" x14ac:dyDescent="0.25">
      <c r="A98">
        <v>102241</v>
      </c>
      <c r="B98" s="1">
        <v>45712</v>
      </c>
      <c r="C98" t="s">
        <v>77</v>
      </c>
      <c r="D98" t="s">
        <v>103</v>
      </c>
      <c r="E98" t="s">
        <v>104</v>
      </c>
      <c r="F98" t="s">
        <v>19</v>
      </c>
      <c r="G98" t="s">
        <v>37</v>
      </c>
      <c r="H98">
        <v>1</v>
      </c>
      <c r="I98">
        <v>23.72</v>
      </c>
      <c r="J98">
        <v>23.72</v>
      </c>
      <c r="K98" t="s">
        <v>21</v>
      </c>
      <c r="L98" t="s">
        <v>189</v>
      </c>
      <c r="M98" t="s">
        <v>23</v>
      </c>
      <c r="N98" t="s">
        <v>82</v>
      </c>
      <c r="O98" t="s">
        <v>25</v>
      </c>
      <c r="P98" t="s">
        <v>122</v>
      </c>
    </row>
    <row r="99" spans="1:16" x14ac:dyDescent="0.25">
      <c r="A99">
        <v>102351</v>
      </c>
      <c r="B99" s="1">
        <v>45712</v>
      </c>
      <c r="C99" t="s">
        <v>61</v>
      </c>
      <c r="D99" t="s">
        <v>84</v>
      </c>
      <c r="E99" t="s">
        <v>85</v>
      </c>
      <c r="F99" t="s">
        <v>73</v>
      </c>
      <c r="G99" t="s">
        <v>128</v>
      </c>
      <c r="H99">
        <v>1</v>
      </c>
      <c r="I99">
        <v>134.27000000000001</v>
      </c>
      <c r="J99">
        <v>134.27000000000001</v>
      </c>
      <c r="K99" t="s">
        <v>21</v>
      </c>
      <c r="L99" t="s">
        <v>144</v>
      </c>
      <c r="M99" t="s">
        <v>23</v>
      </c>
      <c r="N99" t="s">
        <v>82</v>
      </c>
      <c r="O99" t="s">
        <v>25</v>
      </c>
      <c r="P99" t="s">
        <v>122</v>
      </c>
    </row>
    <row r="100" spans="1:16" x14ac:dyDescent="0.25">
      <c r="A100">
        <v>102875</v>
      </c>
      <c r="B100" s="1">
        <v>45712</v>
      </c>
      <c r="C100" t="s">
        <v>39</v>
      </c>
      <c r="D100" t="s">
        <v>93</v>
      </c>
      <c r="E100" t="s">
        <v>93</v>
      </c>
      <c r="F100" t="s">
        <v>70</v>
      </c>
      <c r="G100" t="s">
        <v>132</v>
      </c>
      <c r="H100">
        <v>2</v>
      </c>
      <c r="I100">
        <v>19.23</v>
      </c>
      <c r="J100">
        <v>38.46</v>
      </c>
      <c r="K100" t="s">
        <v>21</v>
      </c>
      <c r="L100" t="s">
        <v>190</v>
      </c>
      <c r="M100" t="s">
        <v>23</v>
      </c>
      <c r="N100" t="s">
        <v>82</v>
      </c>
      <c r="O100" t="s">
        <v>25</v>
      </c>
      <c r="P100" t="s">
        <v>122</v>
      </c>
    </row>
    <row r="101" spans="1:16" x14ac:dyDescent="0.25">
      <c r="A101">
        <v>102474</v>
      </c>
      <c r="B101" s="1">
        <v>45713</v>
      </c>
      <c r="C101" t="s">
        <v>16</v>
      </c>
      <c r="D101" t="s">
        <v>111</v>
      </c>
      <c r="E101" t="s">
        <v>112</v>
      </c>
      <c r="F101" t="s">
        <v>70</v>
      </c>
      <c r="G101" t="s">
        <v>132</v>
      </c>
      <c r="H101">
        <v>10</v>
      </c>
      <c r="I101">
        <v>19.22</v>
      </c>
      <c r="J101">
        <v>192.2</v>
      </c>
      <c r="K101" t="s">
        <v>21</v>
      </c>
      <c r="L101" t="s">
        <v>191</v>
      </c>
      <c r="M101" t="s">
        <v>23</v>
      </c>
      <c r="N101" t="s">
        <v>55</v>
      </c>
      <c r="O101" t="s">
        <v>25</v>
      </c>
      <c r="P101" t="s">
        <v>122</v>
      </c>
    </row>
    <row r="102" spans="1:16" x14ac:dyDescent="0.25">
      <c r="A102">
        <v>100165</v>
      </c>
      <c r="B102" s="1">
        <v>45714</v>
      </c>
      <c r="C102" t="s">
        <v>39</v>
      </c>
      <c r="D102" t="s">
        <v>40</v>
      </c>
      <c r="E102" t="s">
        <v>41</v>
      </c>
      <c r="F102" t="s">
        <v>73</v>
      </c>
      <c r="G102" t="s">
        <v>126</v>
      </c>
      <c r="H102">
        <v>1</v>
      </c>
      <c r="I102">
        <v>30.97</v>
      </c>
      <c r="J102">
        <v>30.97</v>
      </c>
      <c r="K102" t="s">
        <v>31</v>
      </c>
      <c r="L102" t="s">
        <v>107</v>
      </c>
      <c r="M102" t="s">
        <v>102</v>
      </c>
      <c r="N102" t="s">
        <v>33</v>
      </c>
      <c r="O102" t="s">
        <v>25</v>
      </c>
      <c r="P102" t="s">
        <v>122</v>
      </c>
    </row>
    <row r="103" spans="1:16" x14ac:dyDescent="0.25">
      <c r="A103">
        <v>102590</v>
      </c>
      <c r="B103" s="1">
        <v>45714</v>
      </c>
      <c r="C103" t="s">
        <v>77</v>
      </c>
      <c r="D103" t="s">
        <v>103</v>
      </c>
      <c r="E103" t="s">
        <v>104</v>
      </c>
      <c r="F103" t="s">
        <v>73</v>
      </c>
      <c r="G103" t="s">
        <v>116</v>
      </c>
      <c r="H103">
        <v>1</v>
      </c>
      <c r="I103">
        <v>185.96</v>
      </c>
      <c r="J103">
        <v>185.96</v>
      </c>
      <c r="K103" t="s">
        <v>59</v>
      </c>
      <c r="L103" t="s">
        <v>154</v>
      </c>
      <c r="M103" t="s">
        <v>23</v>
      </c>
      <c r="N103" t="s">
        <v>33</v>
      </c>
      <c r="O103" t="s">
        <v>25</v>
      </c>
      <c r="P103" t="s">
        <v>122</v>
      </c>
    </row>
    <row r="104" spans="1:16" x14ac:dyDescent="0.25">
      <c r="A104">
        <v>101012</v>
      </c>
      <c r="B104" s="1">
        <v>45715</v>
      </c>
      <c r="C104" t="s">
        <v>16</v>
      </c>
      <c r="D104" t="s">
        <v>27</v>
      </c>
      <c r="E104" t="s">
        <v>28</v>
      </c>
      <c r="F104" t="s">
        <v>29</v>
      </c>
      <c r="G104" t="s">
        <v>123</v>
      </c>
      <c r="H104">
        <v>5</v>
      </c>
      <c r="I104">
        <v>86.1</v>
      </c>
      <c r="J104">
        <v>430.5</v>
      </c>
      <c r="K104" t="s">
        <v>59</v>
      </c>
      <c r="L104" t="s">
        <v>192</v>
      </c>
      <c r="M104" t="s">
        <v>102</v>
      </c>
      <c r="N104" t="s">
        <v>45</v>
      </c>
      <c r="O104" t="s">
        <v>25</v>
      </c>
      <c r="P104" t="s">
        <v>122</v>
      </c>
    </row>
    <row r="105" spans="1:16" x14ac:dyDescent="0.25">
      <c r="A105">
        <v>101073</v>
      </c>
      <c r="B105" s="1">
        <v>45715</v>
      </c>
      <c r="C105" t="s">
        <v>61</v>
      </c>
      <c r="D105" t="s">
        <v>84</v>
      </c>
      <c r="E105" t="s">
        <v>85</v>
      </c>
      <c r="F105" t="s">
        <v>19</v>
      </c>
      <c r="G105" t="s">
        <v>20</v>
      </c>
      <c r="H105">
        <v>5</v>
      </c>
      <c r="I105">
        <v>40.74</v>
      </c>
      <c r="J105">
        <v>203.7</v>
      </c>
      <c r="K105" t="s">
        <v>53</v>
      </c>
      <c r="L105" t="s">
        <v>193</v>
      </c>
      <c r="M105" t="s">
        <v>44</v>
      </c>
      <c r="N105" t="s">
        <v>45</v>
      </c>
      <c r="O105" t="s">
        <v>25</v>
      </c>
      <c r="P105" t="s">
        <v>122</v>
      </c>
    </row>
    <row r="106" spans="1:16" x14ac:dyDescent="0.25">
      <c r="A106">
        <v>102005</v>
      </c>
      <c r="B106" s="1">
        <v>45715</v>
      </c>
      <c r="C106" t="s">
        <v>39</v>
      </c>
      <c r="D106" t="s">
        <v>118</v>
      </c>
      <c r="E106" t="s">
        <v>119</v>
      </c>
      <c r="F106" t="s">
        <v>73</v>
      </c>
      <c r="G106" t="s">
        <v>183</v>
      </c>
      <c r="H106">
        <v>1</v>
      </c>
      <c r="I106">
        <v>24.36</v>
      </c>
      <c r="J106">
        <v>24.36</v>
      </c>
      <c r="K106" t="s">
        <v>31</v>
      </c>
      <c r="L106" t="s">
        <v>130</v>
      </c>
      <c r="M106" t="s">
        <v>23</v>
      </c>
      <c r="N106" t="s">
        <v>45</v>
      </c>
      <c r="O106" t="s">
        <v>25</v>
      </c>
      <c r="P106" t="s">
        <v>122</v>
      </c>
    </row>
    <row r="107" spans="1:16" x14ac:dyDescent="0.25">
      <c r="A107">
        <v>102334</v>
      </c>
      <c r="B107" s="1">
        <v>45715</v>
      </c>
      <c r="C107" t="s">
        <v>39</v>
      </c>
      <c r="D107" t="s">
        <v>118</v>
      </c>
      <c r="E107" t="s">
        <v>119</v>
      </c>
      <c r="F107" t="s">
        <v>64</v>
      </c>
      <c r="G107" t="s">
        <v>65</v>
      </c>
      <c r="H107">
        <v>10</v>
      </c>
      <c r="I107">
        <v>25.05</v>
      </c>
      <c r="J107">
        <v>250.5</v>
      </c>
      <c r="K107" t="s">
        <v>59</v>
      </c>
      <c r="L107" t="s">
        <v>194</v>
      </c>
      <c r="M107" t="s">
        <v>23</v>
      </c>
      <c r="N107" t="s">
        <v>45</v>
      </c>
      <c r="O107" t="s">
        <v>25</v>
      </c>
      <c r="P107" t="s">
        <v>122</v>
      </c>
    </row>
    <row r="108" spans="1:16" x14ac:dyDescent="0.25">
      <c r="A108">
        <v>100017</v>
      </c>
      <c r="B108" s="1">
        <v>45717</v>
      </c>
      <c r="C108" t="s">
        <v>61</v>
      </c>
      <c r="D108" t="s">
        <v>62</v>
      </c>
      <c r="E108" t="s">
        <v>63</v>
      </c>
      <c r="F108" t="s">
        <v>70</v>
      </c>
      <c r="G108" t="s">
        <v>143</v>
      </c>
      <c r="H108">
        <v>2</v>
      </c>
      <c r="I108">
        <v>114.8</v>
      </c>
      <c r="J108">
        <v>229.6</v>
      </c>
      <c r="K108" t="s">
        <v>53</v>
      </c>
      <c r="L108" t="s">
        <v>22</v>
      </c>
      <c r="M108" t="s">
        <v>23</v>
      </c>
      <c r="N108" t="s">
        <v>50</v>
      </c>
      <c r="O108" t="s">
        <v>14</v>
      </c>
      <c r="P108" t="s">
        <v>195</v>
      </c>
    </row>
    <row r="109" spans="1:16" x14ac:dyDescent="0.25">
      <c r="A109">
        <v>100585</v>
      </c>
      <c r="B109" s="1">
        <v>45718</v>
      </c>
      <c r="C109" t="s">
        <v>16</v>
      </c>
      <c r="D109" t="s">
        <v>111</v>
      </c>
      <c r="E109" t="s">
        <v>112</v>
      </c>
      <c r="F109" t="s">
        <v>70</v>
      </c>
      <c r="G109" t="s">
        <v>86</v>
      </c>
      <c r="H109">
        <v>2</v>
      </c>
      <c r="I109">
        <v>27.53</v>
      </c>
      <c r="J109">
        <v>55.06</v>
      </c>
      <c r="K109" t="s">
        <v>31</v>
      </c>
      <c r="L109" t="s">
        <v>196</v>
      </c>
      <c r="M109" t="s">
        <v>23</v>
      </c>
      <c r="N109" t="s">
        <v>76</v>
      </c>
      <c r="O109" t="s">
        <v>14</v>
      </c>
      <c r="P109" t="s">
        <v>195</v>
      </c>
    </row>
    <row r="110" spans="1:16" x14ac:dyDescent="0.25">
      <c r="A110">
        <v>100720</v>
      </c>
      <c r="B110" s="1">
        <v>45718</v>
      </c>
      <c r="C110" t="s">
        <v>39</v>
      </c>
      <c r="D110" t="s">
        <v>56</v>
      </c>
      <c r="E110" t="s">
        <v>57</v>
      </c>
      <c r="F110" t="s">
        <v>64</v>
      </c>
      <c r="G110" t="s">
        <v>65</v>
      </c>
      <c r="H110">
        <v>2</v>
      </c>
      <c r="I110">
        <v>24.88</v>
      </c>
      <c r="J110">
        <v>49.76</v>
      </c>
      <c r="K110" t="s">
        <v>31</v>
      </c>
      <c r="L110" t="s">
        <v>197</v>
      </c>
      <c r="M110" t="s">
        <v>23</v>
      </c>
      <c r="N110" t="s">
        <v>76</v>
      </c>
      <c r="O110" t="s">
        <v>14</v>
      </c>
      <c r="P110" t="s">
        <v>195</v>
      </c>
    </row>
    <row r="111" spans="1:16" x14ac:dyDescent="0.25">
      <c r="A111">
        <v>100913</v>
      </c>
      <c r="B111" s="1">
        <v>45718</v>
      </c>
      <c r="C111" t="s">
        <v>16</v>
      </c>
      <c r="D111" t="s">
        <v>198</v>
      </c>
      <c r="E111" t="s">
        <v>199</v>
      </c>
      <c r="F111" t="s">
        <v>73</v>
      </c>
      <c r="G111" t="s">
        <v>128</v>
      </c>
      <c r="H111">
        <v>1</v>
      </c>
      <c r="I111">
        <v>134.94</v>
      </c>
      <c r="J111">
        <v>134.94</v>
      </c>
      <c r="K111" t="s">
        <v>53</v>
      </c>
      <c r="L111" t="s">
        <v>200</v>
      </c>
      <c r="M111" t="s">
        <v>23</v>
      </c>
      <c r="N111" t="s">
        <v>76</v>
      </c>
      <c r="O111" t="s">
        <v>14</v>
      </c>
      <c r="P111" t="s">
        <v>195</v>
      </c>
    </row>
    <row r="112" spans="1:16" x14ac:dyDescent="0.25">
      <c r="A112">
        <v>101426</v>
      </c>
      <c r="B112" s="1">
        <v>45718</v>
      </c>
      <c r="C112" t="s">
        <v>39</v>
      </c>
      <c r="D112" t="s">
        <v>40</v>
      </c>
      <c r="E112" t="s">
        <v>41</v>
      </c>
      <c r="F112" t="s">
        <v>73</v>
      </c>
      <c r="G112" t="s">
        <v>126</v>
      </c>
      <c r="H112">
        <v>2</v>
      </c>
      <c r="I112">
        <v>30.56</v>
      </c>
      <c r="J112">
        <v>61.12</v>
      </c>
      <c r="K112" t="s">
        <v>21</v>
      </c>
      <c r="L112" t="s">
        <v>173</v>
      </c>
      <c r="M112" t="s">
        <v>44</v>
      </c>
      <c r="N112" t="s">
        <v>76</v>
      </c>
      <c r="O112" t="s">
        <v>14</v>
      </c>
      <c r="P112" t="s">
        <v>195</v>
      </c>
    </row>
    <row r="113" spans="1:16" x14ac:dyDescent="0.25">
      <c r="A113">
        <v>102246</v>
      </c>
      <c r="B113" s="1">
        <v>45718</v>
      </c>
      <c r="C113" t="s">
        <v>16</v>
      </c>
      <c r="D113" t="s">
        <v>198</v>
      </c>
      <c r="E113" t="s">
        <v>199</v>
      </c>
      <c r="F113" t="s">
        <v>70</v>
      </c>
      <c r="G113" t="s">
        <v>86</v>
      </c>
      <c r="H113">
        <v>10</v>
      </c>
      <c r="I113">
        <v>28.48</v>
      </c>
      <c r="J113">
        <v>284.8</v>
      </c>
      <c r="K113" t="s">
        <v>21</v>
      </c>
      <c r="L113" t="s">
        <v>201</v>
      </c>
      <c r="M113" t="s">
        <v>23</v>
      </c>
      <c r="N113" t="s">
        <v>76</v>
      </c>
      <c r="O113" t="s">
        <v>14</v>
      </c>
      <c r="P113" t="s">
        <v>195</v>
      </c>
    </row>
    <row r="114" spans="1:16" x14ac:dyDescent="0.25">
      <c r="A114">
        <v>100454</v>
      </c>
      <c r="B114" s="1">
        <v>45719</v>
      </c>
      <c r="C114" t="s">
        <v>77</v>
      </c>
      <c r="D114" t="s">
        <v>151</v>
      </c>
      <c r="E114" t="s">
        <v>152</v>
      </c>
      <c r="F114" t="s">
        <v>29</v>
      </c>
      <c r="G114" t="s">
        <v>100</v>
      </c>
      <c r="H114">
        <v>2</v>
      </c>
      <c r="I114">
        <v>51.18</v>
      </c>
      <c r="J114">
        <v>102.36</v>
      </c>
      <c r="K114" t="s">
        <v>53</v>
      </c>
      <c r="L114" t="s">
        <v>202</v>
      </c>
      <c r="M114" t="s">
        <v>23</v>
      </c>
      <c r="N114" t="s">
        <v>82</v>
      </c>
      <c r="O114" t="s">
        <v>25</v>
      </c>
      <c r="P114" t="s">
        <v>195</v>
      </c>
    </row>
    <row r="115" spans="1:16" x14ac:dyDescent="0.25">
      <c r="A115">
        <v>101816</v>
      </c>
      <c r="B115" s="1">
        <v>45719</v>
      </c>
      <c r="C115" t="s">
        <v>16</v>
      </c>
      <c r="D115" t="s">
        <v>111</v>
      </c>
      <c r="E115" t="s">
        <v>112</v>
      </c>
      <c r="F115" t="s">
        <v>29</v>
      </c>
      <c r="G115" t="s">
        <v>58</v>
      </c>
      <c r="H115">
        <v>5</v>
      </c>
      <c r="I115">
        <v>76.42</v>
      </c>
      <c r="J115">
        <v>382.1</v>
      </c>
      <c r="K115" t="s">
        <v>59</v>
      </c>
      <c r="L115" t="s">
        <v>156</v>
      </c>
      <c r="M115" t="s">
        <v>23</v>
      </c>
      <c r="N115" t="s">
        <v>82</v>
      </c>
      <c r="O115" t="s">
        <v>25</v>
      </c>
      <c r="P115" t="s">
        <v>195</v>
      </c>
    </row>
    <row r="116" spans="1:16" x14ac:dyDescent="0.25">
      <c r="A116">
        <v>102280</v>
      </c>
      <c r="B116" s="1">
        <v>45719</v>
      </c>
      <c r="C116" t="s">
        <v>39</v>
      </c>
      <c r="D116" t="s">
        <v>118</v>
      </c>
      <c r="E116" t="s">
        <v>119</v>
      </c>
      <c r="F116" t="s">
        <v>64</v>
      </c>
      <c r="G116" t="s">
        <v>105</v>
      </c>
      <c r="H116">
        <v>2</v>
      </c>
      <c r="I116">
        <v>28.53</v>
      </c>
      <c r="J116">
        <v>57.06</v>
      </c>
      <c r="K116" t="s">
        <v>59</v>
      </c>
      <c r="L116" t="s">
        <v>97</v>
      </c>
      <c r="M116" t="s">
        <v>23</v>
      </c>
      <c r="N116" t="s">
        <v>82</v>
      </c>
      <c r="O116" t="s">
        <v>25</v>
      </c>
      <c r="P116" t="s">
        <v>195</v>
      </c>
    </row>
    <row r="117" spans="1:16" x14ac:dyDescent="0.25">
      <c r="A117">
        <v>100815</v>
      </c>
      <c r="B117" s="1">
        <v>45720</v>
      </c>
      <c r="C117" t="s">
        <v>39</v>
      </c>
      <c r="D117" t="s">
        <v>93</v>
      </c>
      <c r="E117" t="s">
        <v>93</v>
      </c>
      <c r="F117" t="s">
        <v>70</v>
      </c>
      <c r="G117" t="s">
        <v>132</v>
      </c>
      <c r="H117">
        <v>2</v>
      </c>
      <c r="I117">
        <v>19.47</v>
      </c>
      <c r="J117">
        <v>38.94</v>
      </c>
      <c r="K117" t="s">
        <v>53</v>
      </c>
      <c r="L117" t="s">
        <v>203</v>
      </c>
      <c r="M117" t="s">
        <v>23</v>
      </c>
      <c r="N117" t="s">
        <v>55</v>
      </c>
      <c r="O117" t="s">
        <v>25</v>
      </c>
      <c r="P117" t="s">
        <v>195</v>
      </c>
    </row>
    <row r="118" spans="1:16" x14ac:dyDescent="0.25">
      <c r="A118">
        <v>100361</v>
      </c>
      <c r="B118" s="1">
        <v>45721</v>
      </c>
      <c r="C118" t="s">
        <v>16</v>
      </c>
      <c r="D118" t="s">
        <v>17</v>
      </c>
      <c r="E118" t="s">
        <v>18</v>
      </c>
      <c r="F118" t="s">
        <v>19</v>
      </c>
      <c r="G118" t="s">
        <v>37</v>
      </c>
      <c r="H118">
        <v>1</v>
      </c>
      <c r="I118">
        <v>22.77</v>
      </c>
      <c r="J118">
        <v>22.77</v>
      </c>
      <c r="K118" t="s">
        <v>59</v>
      </c>
      <c r="L118" t="s">
        <v>194</v>
      </c>
      <c r="M118" t="s">
        <v>44</v>
      </c>
      <c r="N118" t="s">
        <v>33</v>
      </c>
      <c r="O118" t="s">
        <v>25</v>
      </c>
      <c r="P118" t="s">
        <v>195</v>
      </c>
    </row>
    <row r="119" spans="1:16" x14ac:dyDescent="0.25">
      <c r="A119">
        <v>100509</v>
      </c>
      <c r="B119" s="1">
        <v>45722</v>
      </c>
      <c r="C119" t="s">
        <v>39</v>
      </c>
      <c r="D119" t="s">
        <v>56</v>
      </c>
      <c r="E119" t="s">
        <v>57</v>
      </c>
      <c r="F119" t="s">
        <v>73</v>
      </c>
      <c r="G119" t="s">
        <v>128</v>
      </c>
      <c r="H119">
        <v>1</v>
      </c>
      <c r="I119">
        <v>131.97999999999999</v>
      </c>
      <c r="J119">
        <v>131.97999999999999</v>
      </c>
      <c r="K119" t="s">
        <v>31</v>
      </c>
      <c r="L119" t="s">
        <v>107</v>
      </c>
      <c r="M119" t="s">
        <v>23</v>
      </c>
      <c r="N119" t="s">
        <v>45</v>
      </c>
      <c r="O119" t="s">
        <v>25</v>
      </c>
      <c r="P119" t="s">
        <v>195</v>
      </c>
    </row>
    <row r="120" spans="1:16" x14ac:dyDescent="0.25">
      <c r="A120">
        <v>100652</v>
      </c>
      <c r="B120" s="1">
        <v>45722</v>
      </c>
      <c r="C120" t="s">
        <v>34</v>
      </c>
      <c r="D120" t="s">
        <v>51</v>
      </c>
      <c r="E120" t="s">
        <v>52</v>
      </c>
      <c r="F120" t="s">
        <v>29</v>
      </c>
      <c r="G120" t="s">
        <v>100</v>
      </c>
      <c r="H120">
        <v>5</v>
      </c>
      <c r="I120">
        <v>50.72</v>
      </c>
      <c r="J120">
        <v>253.6</v>
      </c>
      <c r="K120" t="s">
        <v>53</v>
      </c>
      <c r="L120" t="s">
        <v>154</v>
      </c>
      <c r="M120" t="s">
        <v>23</v>
      </c>
      <c r="N120" t="s">
        <v>45</v>
      </c>
      <c r="O120" t="s">
        <v>25</v>
      </c>
      <c r="P120" t="s">
        <v>195</v>
      </c>
    </row>
    <row r="121" spans="1:16" x14ac:dyDescent="0.25">
      <c r="A121">
        <v>102029</v>
      </c>
      <c r="B121" s="1">
        <v>45722</v>
      </c>
      <c r="C121" t="s">
        <v>16</v>
      </c>
      <c r="D121" t="s">
        <v>146</v>
      </c>
      <c r="E121" t="s">
        <v>147</v>
      </c>
      <c r="F121" t="s">
        <v>19</v>
      </c>
      <c r="G121" t="s">
        <v>20</v>
      </c>
      <c r="H121">
        <v>10</v>
      </c>
      <c r="I121">
        <v>39.86</v>
      </c>
      <c r="J121">
        <v>398.6</v>
      </c>
      <c r="K121" t="s">
        <v>59</v>
      </c>
      <c r="L121" t="s">
        <v>186</v>
      </c>
      <c r="M121" t="s">
        <v>23</v>
      </c>
      <c r="N121" t="s">
        <v>45</v>
      </c>
      <c r="O121" t="s">
        <v>25</v>
      </c>
      <c r="P121" t="s">
        <v>195</v>
      </c>
    </row>
    <row r="122" spans="1:16" x14ac:dyDescent="0.25">
      <c r="A122">
        <v>102282</v>
      </c>
      <c r="B122" s="1">
        <v>45722</v>
      </c>
      <c r="C122" t="s">
        <v>61</v>
      </c>
      <c r="D122" t="s">
        <v>84</v>
      </c>
      <c r="E122" t="s">
        <v>85</v>
      </c>
      <c r="F122" t="s">
        <v>19</v>
      </c>
      <c r="G122" t="s">
        <v>37</v>
      </c>
      <c r="H122">
        <v>5</v>
      </c>
      <c r="I122">
        <v>22.78</v>
      </c>
      <c r="J122">
        <v>113.9</v>
      </c>
      <c r="K122" t="s">
        <v>31</v>
      </c>
      <c r="L122" t="s">
        <v>22</v>
      </c>
      <c r="M122" t="s">
        <v>23</v>
      </c>
      <c r="N122" t="s">
        <v>45</v>
      </c>
      <c r="O122" t="s">
        <v>25</v>
      </c>
      <c r="P122" t="s">
        <v>195</v>
      </c>
    </row>
    <row r="123" spans="1:16" x14ac:dyDescent="0.25">
      <c r="A123">
        <v>102507</v>
      </c>
      <c r="B123" s="1">
        <v>45722</v>
      </c>
      <c r="C123" t="s">
        <v>34</v>
      </c>
      <c r="D123" t="s">
        <v>46</v>
      </c>
      <c r="E123" t="s">
        <v>47</v>
      </c>
      <c r="F123" t="s">
        <v>29</v>
      </c>
      <c r="G123" t="s">
        <v>123</v>
      </c>
      <c r="H123">
        <v>3</v>
      </c>
      <c r="I123">
        <v>87.9</v>
      </c>
      <c r="J123">
        <v>263.7</v>
      </c>
      <c r="K123" t="s">
        <v>59</v>
      </c>
      <c r="L123" t="s">
        <v>204</v>
      </c>
      <c r="M123" t="s">
        <v>23</v>
      </c>
      <c r="N123" t="s">
        <v>45</v>
      </c>
      <c r="O123" t="s">
        <v>25</v>
      </c>
      <c r="P123" t="s">
        <v>195</v>
      </c>
    </row>
    <row r="124" spans="1:16" x14ac:dyDescent="0.25">
      <c r="A124">
        <v>102511</v>
      </c>
      <c r="B124" s="1">
        <v>45722</v>
      </c>
      <c r="C124" t="s">
        <v>77</v>
      </c>
      <c r="D124" t="s">
        <v>205</v>
      </c>
      <c r="E124" t="s">
        <v>206</v>
      </c>
      <c r="F124" t="s">
        <v>19</v>
      </c>
      <c r="G124" t="s">
        <v>48</v>
      </c>
      <c r="H124">
        <v>2</v>
      </c>
      <c r="I124">
        <v>44.57</v>
      </c>
      <c r="J124">
        <v>89.14</v>
      </c>
      <c r="K124" t="s">
        <v>53</v>
      </c>
      <c r="L124" t="s">
        <v>137</v>
      </c>
      <c r="M124" t="s">
        <v>23</v>
      </c>
      <c r="N124" t="s">
        <v>45</v>
      </c>
      <c r="O124" t="s">
        <v>25</v>
      </c>
      <c r="P124" t="s">
        <v>195</v>
      </c>
    </row>
    <row r="125" spans="1:16" x14ac:dyDescent="0.25">
      <c r="A125">
        <v>101575</v>
      </c>
      <c r="B125" s="1">
        <v>45723</v>
      </c>
      <c r="C125" t="s">
        <v>61</v>
      </c>
      <c r="D125" t="s">
        <v>90</v>
      </c>
      <c r="E125" t="s">
        <v>91</v>
      </c>
      <c r="F125" t="s">
        <v>19</v>
      </c>
      <c r="G125" t="s">
        <v>42</v>
      </c>
      <c r="H125">
        <v>2</v>
      </c>
      <c r="I125">
        <v>15.62</v>
      </c>
      <c r="J125">
        <v>31.24</v>
      </c>
      <c r="K125" t="s">
        <v>21</v>
      </c>
      <c r="L125" t="s">
        <v>207</v>
      </c>
      <c r="M125" t="s">
        <v>23</v>
      </c>
      <c r="N125" t="s">
        <v>24</v>
      </c>
      <c r="O125" t="s">
        <v>25</v>
      </c>
      <c r="P125" t="s">
        <v>195</v>
      </c>
    </row>
    <row r="126" spans="1:16" x14ac:dyDescent="0.25">
      <c r="A126">
        <v>102819</v>
      </c>
      <c r="B126" s="1">
        <v>45723</v>
      </c>
      <c r="C126" t="s">
        <v>61</v>
      </c>
      <c r="D126" t="s">
        <v>62</v>
      </c>
      <c r="E126" t="s">
        <v>63</v>
      </c>
      <c r="F126" t="s">
        <v>64</v>
      </c>
      <c r="G126" t="s">
        <v>105</v>
      </c>
      <c r="H126">
        <v>1</v>
      </c>
      <c r="I126">
        <v>29.21</v>
      </c>
      <c r="J126">
        <v>29.21</v>
      </c>
      <c r="K126" t="s">
        <v>59</v>
      </c>
      <c r="L126" t="s">
        <v>208</v>
      </c>
      <c r="M126" t="s">
        <v>102</v>
      </c>
      <c r="N126" t="s">
        <v>24</v>
      </c>
      <c r="O126" t="s">
        <v>25</v>
      </c>
      <c r="P126" t="s">
        <v>195</v>
      </c>
    </row>
    <row r="127" spans="1:16" x14ac:dyDescent="0.25">
      <c r="A127">
        <v>100025</v>
      </c>
      <c r="B127" s="1">
        <v>45724</v>
      </c>
      <c r="C127" t="s">
        <v>34</v>
      </c>
      <c r="D127" t="s">
        <v>51</v>
      </c>
      <c r="E127" t="s">
        <v>52</v>
      </c>
      <c r="F127" t="s">
        <v>73</v>
      </c>
      <c r="G127" t="s">
        <v>126</v>
      </c>
      <c r="H127">
        <v>2</v>
      </c>
      <c r="I127">
        <v>30.23</v>
      </c>
      <c r="J127">
        <v>60.46</v>
      </c>
      <c r="K127" t="s">
        <v>31</v>
      </c>
      <c r="L127" t="s">
        <v>144</v>
      </c>
      <c r="M127" t="s">
        <v>23</v>
      </c>
      <c r="N127" t="s">
        <v>50</v>
      </c>
      <c r="O127" t="s">
        <v>14</v>
      </c>
      <c r="P127" t="s">
        <v>195</v>
      </c>
    </row>
    <row r="128" spans="1:16" x14ac:dyDescent="0.25">
      <c r="A128">
        <v>101498</v>
      </c>
      <c r="B128" s="1">
        <v>45724</v>
      </c>
      <c r="C128" t="s">
        <v>61</v>
      </c>
      <c r="D128" t="s">
        <v>84</v>
      </c>
      <c r="E128" t="s">
        <v>85</v>
      </c>
      <c r="F128" t="s">
        <v>19</v>
      </c>
      <c r="G128" t="s">
        <v>20</v>
      </c>
      <c r="H128">
        <v>1</v>
      </c>
      <c r="I128">
        <v>40.200000000000003</v>
      </c>
      <c r="J128">
        <v>40.200000000000003</v>
      </c>
      <c r="K128" t="s">
        <v>21</v>
      </c>
      <c r="L128" t="s">
        <v>209</v>
      </c>
      <c r="M128" t="s">
        <v>23</v>
      </c>
      <c r="N128" t="s">
        <v>50</v>
      </c>
      <c r="O128" t="s">
        <v>14</v>
      </c>
      <c r="P128" t="s">
        <v>195</v>
      </c>
    </row>
    <row r="129" spans="1:16" x14ac:dyDescent="0.25">
      <c r="A129">
        <v>102416</v>
      </c>
      <c r="B129" s="1">
        <v>45724</v>
      </c>
      <c r="C129" t="s">
        <v>16</v>
      </c>
      <c r="D129" t="s">
        <v>27</v>
      </c>
      <c r="E129" t="s">
        <v>28</v>
      </c>
      <c r="F129" t="s">
        <v>64</v>
      </c>
      <c r="G129" t="s">
        <v>140</v>
      </c>
      <c r="H129">
        <v>1</v>
      </c>
      <c r="I129">
        <v>146.84</v>
      </c>
      <c r="J129">
        <v>146.84</v>
      </c>
      <c r="K129" t="s">
        <v>59</v>
      </c>
      <c r="L129" t="s">
        <v>117</v>
      </c>
      <c r="M129" t="s">
        <v>23</v>
      </c>
      <c r="N129" t="s">
        <v>50</v>
      </c>
      <c r="O129" t="s">
        <v>14</v>
      </c>
      <c r="P129" t="s">
        <v>195</v>
      </c>
    </row>
    <row r="130" spans="1:16" x14ac:dyDescent="0.25">
      <c r="A130">
        <v>102887</v>
      </c>
      <c r="B130" s="1">
        <v>45724</v>
      </c>
      <c r="C130" t="s">
        <v>16</v>
      </c>
      <c r="D130" t="s">
        <v>17</v>
      </c>
      <c r="E130" t="s">
        <v>18</v>
      </c>
      <c r="F130" t="s">
        <v>73</v>
      </c>
      <c r="G130" t="s">
        <v>74</v>
      </c>
      <c r="H130">
        <v>2</v>
      </c>
      <c r="I130">
        <v>54.66</v>
      </c>
      <c r="J130">
        <v>109.32</v>
      </c>
      <c r="K130" t="s">
        <v>53</v>
      </c>
      <c r="L130" t="s">
        <v>210</v>
      </c>
      <c r="M130" t="s">
        <v>23</v>
      </c>
      <c r="N130" t="s">
        <v>50</v>
      </c>
      <c r="O130" t="s">
        <v>14</v>
      </c>
      <c r="P130" t="s">
        <v>195</v>
      </c>
    </row>
    <row r="131" spans="1:16" x14ac:dyDescent="0.25">
      <c r="A131">
        <v>100575</v>
      </c>
      <c r="B131" s="1">
        <v>45725</v>
      </c>
      <c r="C131" t="s">
        <v>16</v>
      </c>
      <c r="D131" t="s">
        <v>146</v>
      </c>
      <c r="E131" t="s">
        <v>147</v>
      </c>
      <c r="F131" t="s">
        <v>29</v>
      </c>
      <c r="G131" t="s">
        <v>100</v>
      </c>
      <c r="H131">
        <v>2</v>
      </c>
      <c r="I131">
        <v>52.12</v>
      </c>
      <c r="J131">
        <v>104.24</v>
      </c>
      <c r="K131" t="s">
        <v>21</v>
      </c>
      <c r="L131" t="s">
        <v>211</v>
      </c>
      <c r="M131" t="s">
        <v>44</v>
      </c>
      <c r="N131" t="s">
        <v>76</v>
      </c>
      <c r="O131" t="s">
        <v>14</v>
      </c>
      <c r="P131" t="s">
        <v>195</v>
      </c>
    </row>
    <row r="132" spans="1:16" x14ac:dyDescent="0.25">
      <c r="A132">
        <v>101462</v>
      </c>
      <c r="B132" s="1">
        <v>45725</v>
      </c>
      <c r="C132" t="s">
        <v>61</v>
      </c>
      <c r="D132" t="s">
        <v>62</v>
      </c>
      <c r="E132" t="s">
        <v>63</v>
      </c>
      <c r="F132" t="s">
        <v>19</v>
      </c>
      <c r="G132" t="s">
        <v>37</v>
      </c>
      <c r="H132">
        <v>2</v>
      </c>
      <c r="I132">
        <v>22.14</v>
      </c>
      <c r="J132">
        <v>44.28</v>
      </c>
      <c r="K132" t="s">
        <v>59</v>
      </c>
      <c r="L132" t="s">
        <v>145</v>
      </c>
      <c r="M132" t="s">
        <v>102</v>
      </c>
      <c r="N132" t="s">
        <v>76</v>
      </c>
      <c r="O132" t="s">
        <v>14</v>
      </c>
      <c r="P132" t="s">
        <v>195</v>
      </c>
    </row>
    <row r="133" spans="1:16" x14ac:dyDescent="0.25">
      <c r="A133">
        <v>101495</v>
      </c>
      <c r="B133" s="1">
        <v>45725</v>
      </c>
      <c r="C133" t="s">
        <v>39</v>
      </c>
      <c r="D133" t="s">
        <v>40</v>
      </c>
      <c r="E133" t="s">
        <v>41</v>
      </c>
      <c r="F133" t="s">
        <v>70</v>
      </c>
      <c r="G133" t="s">
        <v>143</v>
      </c>
      <c r="H133">
        <v>3</v>
      </c>
      <c r="I133">
        <v>118.54</v>
      </c>
      <c r="J133">
        <v>355.62</v>
      </c>
      <c r="K133" t="s">
        <v>59</v>
      </c>
      <c r="L133" t="s">
        <v>212</v>
      </c>
      <c r="M133" t="s">
        <v>23</v>
      </c>
      <c r="N133" t="s">
        <v>76</v>
      </c>
      <c r="O133" t="s">
        <v>14</v>
      </c>
      <c r="P133" t="s">
        <v>195</v>
      </c>
    </row>
    <row r="134" spans="1:16" x14ac:dyDescent="0.25">
      <c r="A134">
        <v>100477</v>
      </c>
      <c r="B134" s="1">
        <v>45726</v>
      </c>
      <c r="C134" t="s">
        <v>39</v>
      </c>
      <c r="D134" t="s">
        <v>40</v>
      </c>
      <c r="E134" t="s">
        <v>41</v>
      </c>
      <c r="F134" t="s">
        <v>64</v>
      </c>
      <c r="G134" t="s">
        <v>140</v>
      </c>
      <c r="H134">
        <v>1</v>
      </c>
      <c r="I134">
        <v>147.06</v>
      </c>
      <c r="J134">
        <v>147.06</v>
      </c>
      <c r="K134" t="s">
        <v>53</v>
      </c>
      <c r="L134" t="s">
        <v>121</v>
      </c>
      <c r="M134" t="s">
        <v>23</v>
      </c>
      <c r="N134" t="s">
        <v>82</v>
      </c>
      <c r="O134" t="s">
        <v>25</v>
      </c>
      <c r="P134" t="s">
        <v>195</v>
      </c>
    </row>
    <row r="135" spans="1:16" x14ac:dyDescent="0.25">
      <c r="A135">
        <v>100602</v>
      </c>
      <c r="B135" s="1">
        <v>45726</v>
      </c>
      <c r="C135" t="s">
        <v>39</v>
      </c>
      <c r="D135" t="s">
        <v>56</v>
      </c>
      <c r="E135" t="s">
        <v>57</v>
      </c>
      <c r="F135" t="s">
        <v>64</v>
      </c>
      <c r="G135" t="s">
        <v>105</v>
      </c>
      <c r="H135">
        <v>1</v>
      </c>
      <c r="I135">
        <v>29.2</v>
      </c>
      <c r="J135">
        <v>29.2</v>
      </c>
      <c r="K135" t="s">
        <v>53</v>
      </c>
      <c r="L135" t="s">
        <v>213</v>
      </c>
      <c r="M135" t="s">
        <v>23</v>
      </c>
      <c r="N135" t="s">
        <v>82</v>
      </c>
      <c r="O135" t="s">
        <v>25</v>
      </c>
      <c r="P135" t="s">
        <v>195</v>
      </c>
    </row>
    <row r="136" spans="1:16" x14ac:dyDescent="0.25">
      <c r="A136">
        <v>101043</v>
      </c>
      <c r="B136" s="1">
        <v>45726</v>
      </c>
      <c r="C136" t="s">
        <v>61</v>
      </c>
      <c r="D136" t="s">
        <v>62</v>
      </c>
      <c r="E136" t="s">
        <v>63</v>
      </c>
      <c r="F136" t="s">
        <v>73</v>
      </c>
      <c r="G136" t="s">
        <v>126</v>
      </c>
      <c r="H136">
        <v>10</v>
      </c>
      <c r="I136">
        <v>30.23</v>
      </c>
      <c r="J136">
        <v>302.3</v>
      </c>
      <c r="K136" t="s">
        <v>31</v>
      </c>
      <c r="L136" t="s">
        <v>145</v>
      </c>
      <c r="M136" t="s">
        <v>23</v>
      </c>
      <c r="N136" t="s">
        <v>82</v>
      </c>
      <c r="O136" t="s">
        <v>25</v>
      </c>
      <c r="P136" t="s">
        <v>195</v>
      </c>
    </row>
    <row r="137" spans="1:16" x14ac:dyDescent="0.25">
      <c r="A137">
        <v>102440</v>
      </c>
      <c r="B137" s="1">
        <v>45726</v>
      </c>
      <c r="C137" t="s">
        <v>61</v>
      </c>
      <c r="D137" t="s">
        <v>62</v>
      </c>
      <c r="E137" t="s">
        <v>63</v>
      </c>
      <c r="F137" t="s">
        <v>70</v>
      </c>
      <c r="G137" t="s">
        <v>143</v>
      </c>
      <c r="H137">
        <v>5</v>
      </c>
      <c r="I137">
        <v>116.01</v>
      </c>
      <c r="J137">
        <v>580.04999999999995</v>
      </c>
      <c r="K137" t="s">
        <v>59</v>
      </c>
      <c r="L137" t="s">
        <v>214</v>
      </c>
      <c r="M137" t="s">
        <v>23</v>
      </c>
      <c r="N137" t="s">
        <v>82</v>
      </c>
      <c r="O137" t="s">
        <v>25</v>
      </c>
      <c r="P137" t="s">
        <v>195</v>
      </c>
    </row>
    <row r="138" spans="1:16" x14ac:dyDescent="0.25">
      <c r="A138">
        <v>102854</v>
      </c>
      <c r="B138" s="1">
        <v>45726</v>
      </c>
      <c r="C138" t="s">
        <v>39</v>
      </c>
      <c r="D138" t="s">
        <v>118</v>
      </c>
      <c r="E138" t="s">
        <v>119</v>
      </c>
      <c r="F138" t="s">
        <v>73</v>
      </c>
      <c r="G138" t="s">
        <v>74</v>
      </c>
      <c r="H138">
        <v>10</v>
      </c>
      <c r="I138">
        <v>57.67</v>
      </c>
      <c r="J138">
        <v>576.70000000000005</v>
      </c>
      <c r="K138" t="s">
        <v>59</v>
      </c>
      <c r="L138" t="s">
        <v>182</v>
      </c>
      <c r="M138" t="s">
        <v>23</v>
      </c>
      <c r="N138" t="s">
        <v>82</v>
      </c>
      <c r="O138" t="s">
        <v>25</v>
      </c>
      <c r="P138" t="s">
        <v>195</v>
      </c>
    </row>
    <row r="139" spans="1:16" x14ac:dyDescent="0.25">
      <c r="A139">
        <v>101505</v>
      </c>
      <c r="B139" s="1">
        <v>45727</v>
      </c>
      <c r="C139" t="s">
        <v>77</v>
      </c>
      <c r="D139" t="s">
        <v>103</v>
      </c>
      <c r="E139" t="s">
        <v>104</v>
      </c>
      <c r="F139" t="s">
        <v>73</v>
      </c>
      <c r="G139" t="s">
        <v>74</v>
      </c>
      <c r="H139">
        <v>2</v>
      </c>
      <c r="I139">
        <v>57</v>
      </c>
      <c r="J139">
        <v>114</v>
      </c>
      <c r="K139" t="s">
        <v>31</v>
      </c>
      <c r="L139" t="s">
        <v>215</v>
      </c>
      <c r="M139" t="s">
        <v>23</v>
      </c>
      <c r="N139" t="s">
        <v>55</v>
      </c>
      <c r="O139" t="s">
        <v>25</v>
      </c>
      <c r="P139" t="s">
        <v>195</v>
      </c>
    </row>
    <row r="140" spans="1:16" x14ac:dyDescent="0.25">
      <c r="A140">
        <v>101634</v>
      </c>
      <c r="B140" s="1">
        <v>45727</v>
      </c>
      <c r="C140" t="s">
        <v>61</v>
      </c>
      <c r="D140" t="s">
        <v>62</v>
      </c>
      <c r="E140" t="s">
        <v>63</v>
      </c>
      <c r="F140" t="s">
        <v>70</v>
      </c>
      <c r="G140" t="s">
        <v>143</v>
      </c>
      <c r="H140">
        <v>3</v>
      </c>
      <c r="I140">
        <v>123.4</v>
      </c>
      <c r="J140">
        <v>370.2</v>
      </c>
      <c r="K140" t="s">
        <v>59</v>
      </c>
      <c r="L140" t="s">
        <v>216</v>
      </c>
      <c r="M140" t="s">
        <v>44</v>
      </c>
      <c r="N140" t="s">
        <v>55</v>
      </c>
      <c r="O140" t="s">
        <v>25</v>
      </c>
      <c r="P140" t="s">
        <v>195</v>
      </c>
    </row>
    <row r="141" spans="1:16" x14ac:dyDescent="0.25">
      <c r="A141">
        <v>102160</v>
      </c>
      <c r="B141" s="1">
        <v>45727</v>
      </c>
      <c r="C141" t="s">
        <v>39</v>
      </c>
      <c r="D141" t="s">
        <v>67</v>
      </c>
      <c r="E141" t="s">
        <v>68</v>
      </c>
      <c r="F141" t="s">
        <v>29</v>
      </c>
      <c r="G141" t="s">
        <v>123</v>
      </c>
      <c r="H141">
        <v>10</v>
      </c>
      <c r="I141">
        <v>94.42</v>
      </c>
      <c r="J141">
        <v>944.2</v>
      </c>
      <c r="K141" t="s">
        <v>59</v>
      </c>
      <c r="L141" t="s">
        <v>217</v>
      </c>
      <c r="M141" t="s">
        <v>23</v>
      </c>
      <c r="N141" t="s">
        <v>55</v>
      </c>
      <c r="O141" t="s">
        <v>25</v>
      </c>
      <c r="P141" t="s">
        <v>195</v>
      </c>
    </row>
    <row r="142" spans="1:16" x14ac:dyDescent="0.25">
      <c r="A142">
        <v>102342</v>
      </c>
      <c r="B142" s="1">
        <v>45727</v>
      </c>
      <c r="C142" t="s">
        <v>16</v>
      </c>
      <c r="D142" t="s">
        <v>111</v>
      </c>
      <c r="E142" t="s">
        <v>112</v>
      </c>
      <c r="F142" t="s">
        <v>29</v>
      </c>
      <c r="G142" t="s">
        <v>58</v>
      </c>
      <c r="H142">
        <v>3</v>
      </c>
      <c r="I142">
        <v>74.569999999999993</v>
      </c>
      <c r="J142">
        <v>223.71</v>
      </c>
      <c r="K142" t="s">
        <v>53</v>
      </c>
      <c r="L142" t="s">
        <v>218</v>
      </c>
      <c r="M142" t="s">
        <v>23</v>
      </c>
      <c r="N142" t="s">
        <v>55</v>
      </c>
      <c r="O142" t="s">
        <v>25</v>
      </c>
      <c r="P142" t="s">
        <v>195</v>
      </c>
    </row>
    <row r="143" spans="1:16" x14ac:dyDescent="0.25">
      <c r="A143">
        <v>102718</v>
      </c>
      <c r="B143" s="1">
        <v>45727</v>
      </c>
      <c r="C143" t="s">
        <v>77</v>
      </c>
      <c r="D143" t="s">
        <v>78</v>
      </c>
      <c r="E143" t="s">
        <v>79</v>
      </c>
      <c r="F143" t="s">
        <v>29</v>
      </c>
      <c r="G143" t="s">
        <v>30</v>
      </c>
      <c r="H143">
        <v>5</v>
      </c>
      <c r="I143">
        <v>63.85</v>
      </c>
      <c r="J143">
        <v>319.25</v>
      </c>
      <c r="K143" t="s">
        <v>59</v>
      </c>
      <c r="L143" t="s">
        <v>157</v>
      </c>
      <c r="M143" t="s">
        <v>23</v>
      </c>
      <c r="N143" t="s">
        <v>55</v>
      </c>
      <c r="O143" t="s">
        <v>25</v>
      </c>
      <c r="P143" t="s">
        <v>195</v>
      </c>
    </row>
    <row r="144" spans="1:16" x14ac:dyDescent="0.25">
      <c r="A144">
        <v>100148</v>
      </c>
      <c r="B144" s="1">
        <v>45728</v>
      </c>
      <c r="C144" t="s">
        <v>61</v>
      </c>
      <c r="D144" t="s">
        <v>62</v>
      </c>
      <c r="E144" t="s">
        <v>63</v>
      </c>
      <c r="F144" t="s">
        <v>73</v>
      </c>
      <c r="G144" t="s">
        <v>116</v>
      </c>
      <c r="H144">
        <v>1</v>
      </c>
      <c r="I144">
        <v>186.07</v>
      </c>
      <c r="J144">
        <v>186.07</v>
      </c>
      <c r="K144" t="s">
        <v>31</v>
      </c>
      <c r="L144" t="s">
        <v>219</v>
      </c>
      <c r="M144" t="s">
        <v>23</v>
      </c>
      <c r="N144" t="s">
        <v>33</v>
      </c>
      <c r="O144" t="s">
        <v>25</v>
      </c>
      <c r="P144" t="s">
        <v>195</v>
      </c>
    </row>
    <row r="145" spans="1:16" x14ac:dyDescent="0.25">
      <c r="A145">
        <v>101108</v>
      </c>
      <c r="B145" s="1">
        <v>45728</v>
      </c>
      <c r="C145" t="s">
        <v>61</v>
      </c>
      <c r="D145" t="s">
        <v>90</v>
      </c>
      <c r="E145" t="s">
        <v>91</v>
      </c>
      <c r="F145" t="s">
        <v>73</v>
      </c>
      <c r="G145" t="s">
        <v>74</v>
      </c>
      <c r="H145">
        <v>1</v>
      </c>
      <c r="I145">
        <v>53.19</v>
      </c>
      <c r="J145">
        <v>53.19</v>
      </c>
      <c r="K145" t="s">
        <v>21</v>
      </c>
      <c r="L145" t="s">
        <v>220</v>
      </c>
      <c r="M145" t="s">
        <v>23</v>
      </c>
      <c r="N145" t="s">
        <v>33</v>
      </c>
      <c r="O145" t="s">
        <v>25</v>
      </c>
      <c r="P145" t="s">
        <v>195</v>
      </c>
    </row>
    <row r="146" spans="1:16" x14ac:dyDescent="0.25">
      <c r="A146">
        <v>101271</v>
      </c>
      <c r="B146" s="1">
        <v>45728</v>
      </c>
      <c r="C146" t="s">
        <v>39</v>
      </c>
      <c r="D146" t="s">
        <v>40</v>
      </c>
      <c r="E146" t="s">
        <v>41</v>
      </c>
      <c r="F146" t="s">
        <v>19</v>
      </c>
      <c r="G146" t="s">
        <v>48</v>
      </c>
      <c r="H146">
        <v>2</v>
      </c>
      <c r="I146">
        <v>46</v>
      </c>
      <c r="J146">
        <v>92</v>
      </c>
      <c r="K146" t="s">
        <v>31</v>
      </c>
      <c r="L146" t="s">
        <v>221</v>
      </c>
      <c r="M146" t="s">
        <v>44</v>
      </c>
      <c r="N146" t="s">
        <v>33</v>
      </c>
      <c r="O146" t="s">
        <v>25</v>
      </c>
      <c r="P146" t="s">
        <v>195</v>
      </c>
    </row>
    <row r="147" spans="1:16" x14ac:dyDescent="0.25">
      <c r="A147">
        <v>101663</v>
      </c>
      <c r="B147" s="1">
        <v>45728</v>
      </c>
      <c r="C147" t="s">
        <v>39</v>
      </c>
      <c r="D147" t="s">
        <v>67</v>
      </c>
      <c r="E147" t="s">
        <v>68</v>
      </c>
      <c r="F147" t="s">
        <v>64</v>
      </c>
      <c r="G147" t="s">
        <v>105</v>
      </c>
      <c r="H147">
        <v>5</v>
      </c>
      <c r="I147">
        <v>31.16</v>
      </c>
      <c r="J147">
        <v>155.80000000000001</v>
      </c>
      <c r="K147" t="s">
        <v>21</v>
      </c>
      <c r="L147" t="s">
        <v>222</v>
      </c>
      <c r="M147" t="s">
        <v>23</v>
      </c>
      <c r="N147" t="s">
        <v>33</v>
      </c>
      <c r="O147" t="s">
        <v>25</v>
      </c>
      <c r="P147" t="s">
        <v>195</v>
      </c>
    </row>
    <row r="148" spans="1:16" x14ac:dyDescent="0.25">
      <c r="A148">
        <v>100364</v>
      </c>
      <c r="B148" s="1">
        <v>45729</v>
      </c>
      <c r="C148" t="s">
        <v>39</v>
      </c>
      <c r="D148" t="s">
        <v>93</v>
      </c>
      <c r="E148" t="s">
        <v>93</v>
      </c>
      <c r="F148" t="s">
        <v>29</v>
      </c>
      <c r="G148" t="s">
        <v>58</v>
      </c>
      <c r="H148">
        <v>3</v>
      </c>
      <c r="I148">
        <v>76.510000000000005</v>
      </c>
      <c r="J148">
        <v>229.53</v>
      </c>
      <c r="K148" t="s">
        <v>53</v>
      </c>
      <c r="L148" t="s">
        <v>223</v>
      </c>
      <c r="M148" t="s">
        <v>44</v>
      </c>
      <c r="N148" t="s">
        <v>45</v>
      </c>
      <c r="O148" t="s">
        <v>25</v>
      </c>
      <c r="P148" t="s">
        <v>195</v>
      </c>
    </row>
    <row r="149" spans="1:16" x14ac:dyDescent="0.25">
      <c r="A149">
        <v>101075</v>
      </c>
      <c r="B149" s="1">
        <v>45729</v>
      </c>
      <c r="C149" t="s">
        <v>77</v>
      </c>
      <c r="D149" t="s">
        <v>78</v>
      </c>
      <c r="E149" t="s">
        <v>79</v>
      </c>
      <c r="F149" t="s">
        <v>29</v>
      </c>
      <c r="G149" t="s">
        <v>30</v>
      </c>
      <c r="H149">
        <v>3</v>
      </c>
      <c r="I149">
        <v>65.88</v>
      </c>
      <c r="J149">
        <v>197.64</v>
      </c>
      <c r="K149" t="s">
        <v>53</v>
      </c>
      <c r="L149" t="s">
        <v>224</v>
      </c>
      <c r="M149" t="s">
        <v>23</v>
      </c>
      <c r="N149" t="s">
        <v>45</v>
      </c>
      <c r="O149" t="s">
        <v>25</v>
      </c>
      <c r="P149" t="s">
        <v>195</v>
      </c>
    </row>
    <row r="150" spans="1:16" x14ac:dyDescent="0.25">
      <c r="A150">
        <v>101577</v>
      </c>
      <c r="B150" s="1">
        <v>45729</v>
      </c>
      <c r="C150" t="s">
        <v>16</v>
      </c>
      <c r="D150" t="s">
        <v>27</v>
      </c>
      <c r="E150" t="s">
        <v>28</v>
      </c>
      <c r="F150" t="s">
        <v>73</v>
      </c>
      <c r="G150" t="s">
        <v>116</v>
      </c>
      <c r="H150">
        <v>10</v>
      </c>
      <c r="I150">
        <v>196.67</v>
      </c>
      <c r="J150">
        <v>1966.7</v>
      </c>
      <c r="K150" t="s">
        <v>53</v>
      </c>
      <c r="L150" t="s">
        <v>225</v>
      </c>
      <c r="M150" t="s">
        <v>102</v>
      </c>
      <c r="N150" t="s">
        <v>45</v>
      </c>
      <c r="O150" t="s">
        <v>25</v>
      </c>
      <c r="P150" t="s">
        <v>195</v>
      </c>
    </row>
    <row r="151" spans="1:16" x14ac:dyDescent="0.25">
      <c r="A151">
        <v>102354</v>
      </c>
      <c r="B151" s="1">
        <v>45729</v>
      </c>
      <c r="C151" t="s">
        <v>61</v>
      </c>
      <c r="D151" t="s">
        <v>90</v>
      </c>
      <c r="E151" t="s">
        <v>91</v>
      </c>
      <c r="F151" t="s">
        <v>19</v>
      </c>
      <c r="G151" t="s">
        <v>42</v>
      </c>
      <c r="H151">
        <v>1</v>
      </c>
      <c r="I151">
        <v>15.49</v>
      </c>
      <c r="J151">
        <v>15.49</v>
      </c>
      <c r="K151" t="s">
        <v>59</v>
      </c>
      <c r="L151" t="s">
        <v>226</v>
      </c>
      <c r="M151" t="s">
        <v>23</v>
      </c>
      <c r="N151" t="s">
        <v>45</v>
      </c>
      <c r="O151" t="s">
        <v>25</v>
      </c>
      <c r="P151" t="s">
        <v>195</v>
      </c>
    </row>
    <row r="152" spans="1:16" x14ac:dyDescent="0.25">
      <c r="A152">
        <v>102765</v>
      </c>
      <c r="B152" s="1">
        <v>45729</v>
      </c>
      <c r="C152" t="s">
        <v>39</v>
      </c>
      <c r="D152" t="s">
        <v>40</v>
      </c>
      <c r="E152" t="s">
        <v>41</v>
      </c>
      <c r="F152" t="s">
        <v>29</v>
      </c>
      <c r="G152" t="s">
        <v>30</v>
      </c>
      <c r="H152">
        <v>2</v>
      </c>
      <c r="I152">
        <v>62.15</v>
      </c>
      <c r="J152">
        <v>124.3</v>
      </c>
      <c r="K152" t="s">
        <v>31</v>
      </c>
      <c r="L152" t="s">
        <v>99</v>
      </c>
      <c r="M152" t="s">
        <v>23</v>
      </c>
      <c r="N152" t="s">
        <v>45</v>
      </c>
      <c r="O152" t="s">
        <v>25</v>
      </c>
      <c r="P152" t="s">
        <v>195</v>
      </c>
    </row>
    <row r="153" spans="1:16" x14ac:dyDescent="0.25">
      <c r="A153">
        <v>100043</v>
      </c>
      <c r="B153" s="1">
        <v>45730</v>
      </c>
      <c r="C153" t="s">
        <v>77</v>
      </c>
      <c r="D153" t="s">
        <v>151</v>
      </c>
      <c r="E153" t="s">
        <v>152</v>
      </c>
      <c r="F153" t="s">
        <v>70</v>
      </c>
      <c r="G153" t="s">
        <v>108</v>
      </c>
      <c r="H153">
        <v>2</v>
      </c>
      <c r="I153">
        <v>33.76</v>
      </c>
      <c r="J153">
        <v>67.52</v>
      </c>
      <c r="K153" t="s">
        <v>59</v>
      </c>
      <c r="L153" t="s">
        <v>227</v>
      </c>
      <c r="M153" t="s">
        <v>23</v>
      </c>
      <c r="N153" t="s">
        <v>24</v>
      </c>
      <c r="O153" t="s">
        <v>25</v>
      </c>
      <c r="P153" t="s">
        <v>195</v>
      </c>
    </row>
    <row r="154" spans="1:16" x14ac:dyDescent="0.25">
      <c r="A154">
        <v>100850</v>
      </c>
      <c r="B154" s="1">
        <v>45730</v>
      </c>
      <c r="C154" t="s">
        <v>16</v>
      </c>
      <c r="D154" t="s">
        <v>27</v>
      </c>
      <c r="E154" t="s">
        <v>28</v>
      </c>
      <c r="F154" t="s">
        <v>73</v>
      </c>
      <c r="G154" t="s">
        <v>183</v>
      </c>
      <c r="H154">
        <v>1</v>
      </c>
      <c r="I154">
        <v>24.36</v>
      </c>
      <c r="J154">
        <v>24.36</v>
      </c>
      <c r="K154" t="s">
        <v>21</v>
      </c>
      <c r="L154" t="s">
        <v>228</v>
      </c>
      <c r="M154" t="s">
        <v>23</v>
      </c>
      <c r="N154" t="s">
        <v>24</v>
      </c>
      <c r="O154" t="s">
        <v>25</v>
      </c>
      <c r="P154" t="s">
        <v>195</v>
      </c>
    </row>
    <row r="155" spans="1:16" x14ac:dyDescent="0.25">
      <c r="A155">
        <v>100367</v>
      </c>
      <c r="B155" s="1">
        <v>45731</v>
      </c>
      <c r="C155" t="s">
        <v>39</v>
      </c>
      <c r="D155" t="s">
        <v>40</v>
      </c>
      <c r="E155" t="s">
        <v>41</v>
      </c>
      <c r="F155" t="s">
        <v>73</v>
      </c>
      <c r="G155" t="s">
        <v>116</v>
      </c>
      <c r="H155">
        <v>1</v>
      </c>
      <c r="I155">
        <v>190.57</v>
      </c>
      <c r="J155">
        <v>190.57</v>
      </c>
      <c r="K155" t="s">
        <v>21</v>
      </c>
      <c r="L155" t="s">
        <v>229</v>
      </c>
      <c r="M155" t="s">
        <v>23</v>
      </c>
      <c r="N155" t="s">
        <v>50</v>
      </c>
      <c r="O155" t="s">
        <v>14</v>
      </c>
      <c r="P155" t="s">
        <v>195</v>
      </c>
    </row>
    <row r="156" spans="1:16" x14ac:dyDescent="0.25">
      <c r="A156">
        <v>100795</v>
      </c>
      <c r="B156" s="1">
        <v>45731</v>
      </c>
      <c r="C156" t="s">
        <v>16</v>
      </c>
      <c r="D156" t="s">
        <v>111</v>
      </c>
      <c r="E156" t="s">
        <v>112</v>
      </c>
      <c r="F156" t="s">
        <v>70</v>
      </c>
      <c r="G156" t="s">
        <v>71</v>
      </c>
      <c r="H156">
        <v>2</v>
      </c>
      <c r="I156">
        <v>59.64</v>
      </c>
      <c r="J156">
        <v>119.28</v>
      </c>
      <c r="K156" t="s">
        <v>21</v>
      </c>
      <c r="L156" t="s">
        <v>230</v>
      </c>
      <c r="M156" t="s">
        <v>102</v>
      </c>
      <c r="N156" t="s">
        <v>50</v>
      </c>
      <c r="O156" t="s">
        <v>14</v>
      </c>
      <c r="P156" t="s">
        <v>195</v>
      </c>
    </row>
    <row r="157" spans="1:16" x14ac:dyDescent="0.25">
      <c r="A157">
        <v>101231</v>
      </c>
      <c r="B157" s="1">
        <v>45731</v>
      </c>
      <c r="C157" t="s">
        <v>34</v>
      </c>
      <c r="D157" t="s">
        <v>35</v>
      </c>
      <c r="E157" t="s">
        <v>36</v>
      </c>
      <c r="F157" t="s">
        <v>29</v>
      </c>
      <c r="G157" t="s">
        <v>30</v>
      </c>
      <c r="H157">
        <v>2</v>
      </c>
      <c r="I157">
        <v>64.64</v>
      </c>
      <c r="J157">
        <v>129.28</v>
      </c>
      <c r="K157" t="s">
        <v>53</v>
      </c>
      <c r="L157" t="s">
        <v>231</v>
      </c>
      <c r="M157" t="s">
        <v>23</v>
      </c>
      <c r="N157" t="s">
        <v>50</v>
      </c>
      <c r="O157" t="s">
        <v>14</v>
      </c>
      <c r="P157" t="s">
        <v>195</v>
      </c>
    </row>
    <row r="158" spans="1:16" x14ac:dyDescent="0.25">
      <c r="A158">
        <v>101608</v>
      </c>
      <c r="B158" s="1">
        <v>45731</v>
      </c>
      <c r="C158" t="s">
        <v>61</v>
      </c>
      <c r="D158" t="s">
        <v>90</v>
      </c>
      <c r="E158" t="s">
        <v>91</v>
      </c>
      <c r="F158" t="s">
        <v>70</v>
      </c>
      <c r="G158" t="s">
        <v>143</v>
      </c>
      <c r="H158">
        <v>1</v>
      </c>
      <c r="I158">
        <v>115.73</v>
      </c>
      <c r="J158">
        <v>115.73</v>
      </c>
      <c r="K158" t="s">
        <v>59</v>
      </c>
      <c r="L158" t="s">
        <v>232</v>
      </c>
      <c r="M158" t="s">
        <v>23</v>
      </c>
      <c r="N158" t="s">
        <v>50</v>
      </c>
      <c r="O158" t="s">
        <v>14</v>
      </c>
      <c r="P158" t="s">
        <v>195</v>
      </c>
    </row>
    <row r="159" spans="1:16" x14ac:dyDescent="0.25">
      <c r="A159">
        <v>101665</v>
      </c>
      <c r="B159" s="1">
        <v>45732</v>
      </c>
      <c r="C159" t="s">
        <v>39</v>
      </c>
      <c r="D159" t="s">
        <v>118</v>
      </c>
      <c r="E159" t="s">
        <v>119</v>
      </c>
      <c r="F159" t="s">
        <v>29</v>
      </c>
      <c r="G159" t="s">
        <v>113</v>
      </c>
      <c r="H159">
        <v>5</v>
      </c>
      <c r="I159">
        <v>14.97</v>
      </c>
      <c r="J159">
        <v>74.849999999999994</v>
      </c>
      <c r="K159" t="s">
        <v>31</v>
      </c>
      <c r="L159" t="s">
        <v>233</v>
      </c>
      <c r="M159" t="s">
        <v>44</v>
      </c>
      <c r="N159" t="s">
        <v>76</v>
      </c>
      <c r="O159" t="s">
        <v>14</v>
      </c>
      <c r="P159" t="s">
        <v>195</v>
      </c>
    </row>
    <row r="160" spans="1:16" x14ac:dyDescent="0.25">
      <c r="A160">
        <v>101814</v>
      </c>
      <c r="B160" s="1">
        <v>45732</v>
      </c>
      <c r="C160" t="s">
        <v>77</v>
      </c>
      <c r="D160" t="s">
        <v>103</v>
      </c>
      <c r="E160" t="s">
        <v>104</v>
      </c>
      <c r="F160" t="s">
        <v>19</v>
      </c>
      <c r="G160" t="s">
        <v>42</v>
      </c>
      <c r="H160">
        <v>10</v>
      </c>
      <c r="I160">
        <v>15.2</v>
      </c>
      <c r="J160">
        <v>152</v>
      </c>
      <c r="K160" t="s">
        <v>21</v>
      </c>
      <c r="L160" t="s">
        <v>234</v>
      </c>
      <c r="M160" t="s">
        <v>23</v>
      </c>
      <c r="N160" t="s">
        <v>76</v>
      </c>
      <c r="O160" t="s">
        <v>14</v>
      </c>
      <c r="P160" t="s">
        <v>195</v>
      </c>
    </row>
    <row r="161" spans="1:16" x14ac:dyDescent="0.25">
      <c r="A161">
        <v>102209</v>
      </c>
      <c r="B161" s="1">
        <v>45732</v>
      </c>
      <c r="C161" t="s">
        <v>16</v>
      </c>
      <c r="D161" t="s">
        <v>27</v>
      </c>
      <c r="E161" t="s">
        <v>28</v>
      </c>
      <c r="F161" t="s">
        <v>64</v>
      </c>
      <c r="G161" t="s">
        <v>159</v>
      </c>
      <c r="H161">
        <v>1</v>
      </c>
      <c r="I161">
        <v>34.6</v>
      </c>
      <c r="J161">
        <v>34.6</v>
      </c>
      <c r="K161" t="s">
        <v>31</v>
      </c>
      <c r="L161" t="s">
        <v>235</v>
      </c>
      <c r="M161" t="s">
        <v>23</v>
      </c>
      <c r="N161" t="s">
        <v>76</v>
      </c>
      <c r="O161" t="s">
        <v>14</v>
      </c>
      <c r="P161" t="s">
        <v>195</v>
      </c>
    </row>
    <row r="162" spans="1:16" x14ac:dyDescent="0.25">
      <c r="A162">
        <v>102547</v>
      </c>
      <c r="B162" s="1">
        <v>45732</v>
      </c>
      <c r="C162" t="s">
        <v>77</v>
      </c>
      <c r="D162" t="s">
        <v>103</v>
      </c>
      <c r="E162" t="s">
        <v>104</v>
      </c>
      <c r="F162" t="s">
        <v>29</v>
      </c>
      <c r="G162" t="s">
        <v>123</v>
      </c>
      <c r="H162">
        <v>5</v>
      </c>
      <c r="I162">
        <v>92.32</v>
      </c>
      <c r="J162">
        <v>461.6</v>
      </c>
      <c r="K162" t="s">
        <v>31</v>
      </c>
      <c r="L162" t="s">
        <v>114</v>
      </c>
      <c r="M162" t="s">
        <v>23</v>
      </c>
      <c r="N162" t="s">
        <v>76</v>
      </c>
      <c r="O162" t="s">
        <v>14</v>
      </c>
      <c r="P162" t="s">
        <v>195</v>
      </c>
    </row>
    <row r="163" spans="1:16" x14ac:dyDescent="0.25">
      <c r="A163">
        <v>101632</v>
      </c>
      <c r="B163" s="1">
        <v>45733</v>
      </c>
      <c r="C163" t="s">
        <v>16</v>
      </c>
      <c r="D163" t="s">
        <v>146</v>
      </c>
      <c r="E163" t="s">
        <v>147</v>
      </c>
      <c r="F163" t="s">
        <v>70</v>
      </c>
      <c r="G163" t="s">
        <v>143</v>
      </c>
      <c r="H163">
        <v>1</v>
      </c>
      <c r="I163">
        <v>123.53</v>
      </c>
      <c r="J163">
        <v>123.53</v>
      </c>
      <c r="K163" t="s">
        <v>21</v>
      </c>
      <c r="L163" t="s">
        <v>236</v>
      </c>
      <c r="M163" t="s">
        <v>23</v>
      </c>
      <c r="N163" t="s">
        <v>82</v>
      </c>
      <c r="O163" t="s">
        <v>25</v>
      </c>
      <c r="P163" t="s">
        <v>195</v>
      </c>
    </row>
    <row r="164" spans="1:16" x14ac:dyDescent="0.25">
      <c r="A164">
        <v>102378</v>
      </c>
      <c r="B164" s="1">
        <v>45734</v>
      </c>
      <c r="C164" t="s">
        <v>34</v>
      </c>
      <c r="D164" t="s">
        <v>35</v>
      </c>
      <c r="E164" t="s">
        <v>36</v>
      </c>
      <c r="F164" t="s">
        <v>73</v>
      </c>
      <c r="G164" t="s">
        <v>126</v>
      </c>
      <c r="H164">
        <v>2</v>
      </c>
      <c r="I164">
        <v>30.58</v>
      </c>
      <c r="J164">
        <v>61.16</v>
      </c>
      <c r="K164" t="s">
        <v>53</v>
      </c>
      <c r="L164" t="s">
        <v>89</v>
      </c>
      <c r="M164" t="s">
        <v>102</v>
      </c>
      <c r="N164" t="s">
        <v>55</v>
      </c>
      <c r="O164" t="s">
        <v>25</v>
      </c>
      <c r="P164" t="s">
        <v>195</v>
      </c>
    </row>
    <row r="165" spans="1:16" x14ac:dyDescent="0.25">
      <c r="A165">
        <v>100528</v>
      </c>
      <c r="B165" s="1">
        <v>45735</v>
      </c>
      <c r="C165" t="s">
        <v>16</v>
      </c>
      <c r="D165" t="s">
        <v>111</v>
      </c>
      <c r="E165" t="s">
        <v>112</v>
      </c>
      <c r="F165" t="s">
        <v>73</v>
      </c>
      <c r="G165" t="s">
        <v>183</v>
      </c>
      <c r="H165">
        <v>1</v>
      </c>
      <c r="I165">
        <v>24.01</v>
      </c>
      <c r="J165">
        <v>24.01</v>
      </c>
      <c r="K165" t="s">
        <v>53</v>
      </c>
      <c r="L165" t="s">
        <v>237</v>
      </c>
      <c r="M165" t="s">
        <v>102</v>
      </c>
      <c r="N165" t="s">
        <v>33</v>
      </c>
      <c r="O165" t="s">
        <v>25</v>
      </c>
      <c r="P165" t="s">
        <v>195</v>
      </c>
    </row>
    <row r="166" spans="1:16" x14ac:dyDescent="0.25">
      <c r="A166">
        <v>100634</v>
      </c>
      <c r="B166" s="1">
        <v>45735</v>
      </c>
      <c r="C166" t="s">
        <v>61</v>
      </c>
      <c r="D166" t="s">
        <v>84</v>
      </c>
      <c r="E166" t="s">
        <v>85</v>
      </c>
      <c r="F166" t="s">
        <v>73</v>
      </c>
      <c r="G166" t="s">
        <v>128</v>
      </c>
      <c r="H166">
        <v>1</v>
      </c>
      <c r="I166">
        <v>124.79</v>
      </c>
      <c r="J166">
        <v>124.79</v>
      </c>
      <c r="K166" t="s">
        <v>59</v>
      </c>
      <c r="L166" t="s">
        <v>238</v>
      </c>
      <c r="M166" t="s">
        <v>23</v>
      </c>
      <c r="N166" t="s">
        <v>33</v>
      </c>
      <c r="O166" t="s">
        <v>25</v>
      </c>
      <c r="P166" t="s">
        <v>195</v>
      </c>
    </row>
    <row r="167" spans="1:16" x14ac:dyDescent="0.25">
      <c r="A167">
        <v>100767</v>
      </c>
      <c r="B167" s="1">
        <v>45735</v>
      </c>
      <c r="C167" t="s">
        <v>39</v>
      </c>
      <c r="D167" t="s">
        <v>56</v>
      </c>
      <c r="E167" t="s">
        <v>57</v>
      </c>
      <c r="F167" t="s">
        <v>19</v>
      </c>
      <c r="G167" t="s">
        <v>42</v>
      </c>
      <c r="H167">
        <v>1</v>
      </c>
      <c r="I167">
        <v>15.71</v>
      </c>
      <c r="J167">
        <v>15.71</v>
      </c>
      <c r="K167" t="s">
        <v>21</v>
      </c>
      <c r="L167" t="s">
        <v>239</v>
      </c>
      <c r="M167" t="s">
        <v>23</v>
      </c>
      <c r="N167" t="s">
        <v>33</v>
      </c>
      <c r="O167" t="s">
        <v>25</v>
      </c>
      <c r="P167" t="s">
        <v>195</v>
      </c>
    </row>
    <row r="168" spans="1:16" x14ac:dyDescent="0.25">
      <c r="A168">
        <v>101407</v>
      </c>
      <c r="B168" s="1">
        <v>45735</v>
      </c>
      <c r="C168" t="s">
        <v>16</v>
      </c>
      <c r="D168" t="s">
        <v>198</v>
      </c>
      <c r="E168" t="s">
        <v>199</v>
      </c>
      <c r="F168" t="s">
        <v>73</v>
      </c>
      <c r="G168" t="s">
        <v>128</v>
      </c>
      <c r="H168">
        <v>1</v>
      </c>
      <c r="I168">
        <v>127.33</v>
      </c>
      <c r="J168">
        <v>127.33</v>
      </c>
      <c r="K168" t="s">
        <v>21</v>
      </c>
      <c r="L168" t="s">
        <v>240</v>
      </c>
      <c r="M168" t="s">
        <v>23</v>
      </c>
      <c r="N168" t="s">
        <v>33</v>
      </c>
      <c r="O168" t="s">
        <v>25</v>
      </c>
      <c r="P168" t="s">
        <v>195</v>
      </c>
    </row>
    <row r="169" spans="1:16" x14ac:dyDescent="0.25">
      <c r="A169">
        <v>101686</v>
      </c>
      <c r="B169" s="1">
        <v>45735</v>
      </c>
      <c r="C169" t="s">
        <v>16</v>
      </c>
      <c r="D169" t="s">
        <v>146</v>
      </c>
      <c r="E169" t="s">
        <v>147</v>
      </c>
      <c r="F169" t="s">
        <v>64</v>
      </c>
      <c r="G169" t="s">
        <v>159</v>
      </c>
      <c r="H169">
        <v>2</v>
      </c>
      <c r="I169">
        <v>34.159999999999997</v>
      </c>
      <c r="J169">
        <v>68.319999999999993</v>
      </c>
      <c r="K169" t="s">
        <v>31</v>
      </c>
      <c r="L169" t="s">
        <v>54</v>
      </c>
      <c r="M169" t="s">
        <v>102</v>
      </c>
      <c r="N169" t="s">
        <v>33</v>
      </c>
      <c r="O169" t="s">
        <v>25</v>
      </c>
      <c r="P169" t="s">
        <v>195</v>
      </c>
    </row>
    <row r="170" spans="1:16" x14ac:dyDescent="0.25">
      <c r="A170">
        <v>101712</v>
      </c>
      <c r="B170" s="1">
        <v>45735</v>
      </c>
      <c r="C170" t="s">
        <v>61</v>
      </c>
      <c r="D170" t="s">
        <v>90</v>
      </c>
      <c r="E170" t="s">
        <v>91</v>
      </c>
      <c r="F170" t="s">
        <v>29</v>
      </c>
      <c r="G170" t="s">
        <v>58</v>
      </c>
      <c r="H170">
        <v>5</v>
      </c>
      <c r="I170">
        <v>73.3</v>
      </c>
      <c r="J170">
        <v>366.5</v>
      </c>
      <c r="K170" t="s">
        <v>53</v>
      </c>
      <c r="L170" t="s">
        <v>97</v>
      </c>
      <c r="M170" t="s">
        <v>23</v>
      </c>
      <c r="N170" t="s">
        <v>33</v>
      </c>
      <c r="O170" t="s">
        <v>25</v>
      </c>
      <c r="P170" t="s">
        <v>195</v>
      </c>
    </row>
    <row r="171" spans="1:16" x14ac:dyDescent="0.25">
      <c r="A171">
        <v>101335</v>
      </c>
      <c r="B171" s="1">
        <v>45736</v>
      </c>
      <c r="C171" t="s">
        <v>39</v>
      </c>
      <c r="D171" t="s">
        <v>118</v>
      </c>
      <c r="E171" t="s">
        <v>119</v>
      </c>
      <c r="F171" t="s">
        <v>19</v>
      </c>
      <c r="G171" t="s">
        <v>48</v>
      </c>
      <c r="H171">
        <v>2</v>
      </c>
      <c r="I171">
        <v>44.36</v>
      </c>
      <c r="J171">
        <v>88.72</v>
      </c>
      <c r="K171" t="s">
        <v>31</v>
      </c>
      <c r="L171" t="s">
        <v>241</v>
      </c>
      <c r="M171" t="s">
        <v>23</v>
      </c>
      <c r="N171" t="s">
        <v>45</v>
      </c>
      <c r="O171" t="s">
        <v>25</v>
      </c>
      <c r="P171" t="s">
        <v>195</v>
      </c>
    </row>
    <row r="172" spans="1:16" x14ac:dyDescent="0.25">
      <c r="A172">
        <v>100222</v>
      </c>
      <c r="B172" s="1">
        <v>45737</v>
      </c>
      <c r="C172" t="s">
        <v>77</v>
      </c>
      <c r="D172" t="s">
        <v>205</v>
      </c>
      <c r="E172" t="s">
        <v>206</v>
      </c>
      <c r="F172" t="s">
        <v>73</v>
      </c>
      <c r="G172" t="s">
        <v>116</v>
      </c>
      <c r="H172">
        <v>5</v>
      </c>
      <c r="I172">
        <v>190.99</v>
      </c>
      <c r="J172">
        <v>954.95</v>
      </c>
      <c r="K172" t="s">
        <v>59</v>
      </c>
      <c r="L172" t="s">
        <v>242</v>
      </c>
      <c r="M172" t="s">
        <v>23</v>
      </c>
      <c r="N172" t="s">
        <v>24</v>
      </c>
      <c r="O172" t="s">
        <v>25</v>
      </c>
      <c r="P172" t="s">
        <v>195</v>
      </c>
    </row>
    <row r="173" spans="1:16" x14ac:dyDescent="0.25">
      <c r="A173">
        <v>100300</v>
      </c>
      <c r="B173" s="1">
        <v>45737</v>
      </c>
      <c r="C173" t="s">
        <v>77</v>
      </c>
      <c r="D173" t="s">
        <v>103</v>
      </c>
      <c r="E173" t="s">
        <v>104</v>
      </c>
      <c r="F173" t="s">
        <v>29</v>
      </c>
      <c r="G173" t="s">
        <v>30</v>
      </c>
      <c r="H173">
        <v>10</v>
      </c>
      <c r="I173">
        <v>61.99</v>
      </c>
      <c r="J173">
        <v>619.9</v>
      </c>
      <c r="K173" t="s">
        <v>59</v>
      </c>
      <c r="L173" t="s">
        <v>243</v>
      </c>
      <c r="M173" t="s">
        <v>23</v>
      </c>
      <c r="N173" t="s">
        <v>24</v>
      </c>
      <c r="O173" t="s">
        <v>25</v>
      </c>
      <c r="P173" t="s">
        <v>195</v>
      </c>
    </row>
    <row r="174" spans="1:16" x14ac:dyDescent="0.25">
      <c r="A174">
        <v>100753</v>
      </c>
      <c r="B174" s="1">
        <v>45737</v>
      </c>
      <c r="C174" t="s">
        <v>16</v>
      </c>
      <c r="D174" t="s">
        <v>146</v>
      </c>
      <c r="E174" t="s">
        <v>147</v>
      </c>
      <c r="F174" t="s">
        <v>70</v>
      </c>
      <c r="G174" t="s">
        <v>132</v>
      </c>
      <c r="H174">
        <v>1</v>
      </c>
      <c r="I174">
        <v>19.190000000000001</v>
      </c>
      <c r="J174">
        <v>19.190000000000001</v>
      </c>
      <c r="K174" t="s">
        <v>21</v>
      </c>
      <c r="L174" t="s">
        <v>204</v>
      </c>
      <c r="M174" t="s">
        <v>23</v>
      </c>
      <c r="N174" t="s">
        <v>24</v>
      </c>
      <c r="O174" t="s">
        <v>25</v>
      </c>
      <c r="P174" t="s">
        <v>195</v>
      </c>
    </row>
    <row r="175" spans="1:16" x14ac:dyDescent="0.25">
      <c r="A175">
        <v>100915</v>
      </c>
      <c r="B175" s="1">
        <v>45737</v>
      </c>
      <c r="C175" t="s">
        <v>77</v>
      </c>
      <c r="D175" t="s">
        <v>103</v>
      </c>
      <c r="E175" t="s">
        <v>104</v>
      </c>
      <c r="F175" t="s">
        <v>64</v>
      </c>
      <c r="G175" t="s">
        <v>105</v>
      </c>
      <c r="H175">
        <v>2</v>
      </c>
      <c r="I175">
        <v>29.69</v>
      </c>
      <c r="J175">
        <v>59.38</v>
      </c>
      <c r="K175" t="s">
        <v>59</v>
      </c>
      <c r="L175" t="s">
        <v>244</v>
      </c>
      <c r="M175" t="s">
        <v>44</v>
      </c>
      <c r="N175" t="s">
        <v>24</v>
      </c>
      <c r="O175" t="s">
        <v>25</v>
      </c>
      <c r="P175" t="s">
        <v>195</v>
      </c>
    </row>
    <row r="176" spans="1:16" x14ac:dyDescent="0.25">
      <c r="A176">
        <v>102893</v>
      </c>
      <c r="B176" s="1">
        <v>45737</v>
      </c>
      <c r="C176" t="s">
        <v>39</v>
      </c>
      <c r="D176" t="s">
        <v>93</v>
      </c>
      <c r="E176" t="s">
        <v>93</v>
      </c>
      <c r="F176" t="s">
        <v>73</v>
      </c>
      <c r="G176" t="s">
        <v>80</v>
      </c>
      <c r="H176">
        <v>1</v>
      </c>
      <c r="I176">
        <v>40.76</v>
      </c>
      <c r="J176">
        <v>40.76</v>
      </c>
      <c r="K176" t="s">
        <v>59</v>
      </c>
      <c r="L176" t="s">
        <v>245</v>
      </c>
      <c r="M176" t="s">
        <v>23</v>
      </c>
      <c r="N176" t="s">
        <v>24</v>
      </c>
      <c r="O176" t="s">
        <v>25</v>
      </c>
      <c r="P176" t="s">
        <v>195</v>
      </c>
    </row>
    <row r="177" spans="1:16" x14ac:dyDescent="0.25">
      <c r="A177">
        <v>102938</v>
      </c>
      <c r="B177" s="1">
        <v>45737</v>
      </c>
      <c r="C177" t="s">
        <v>39</v>
      </c>
      <c r="D177" t="s">
        <v>118</v>
      </c>
      <c r="E177" t="s">
        <v>119</v>
      </c>
      <c r="F177" t="s">
        <v>29</v>
      </c>
      <c r="G177" t="s">
        <v>113</v>
      </c>
      <c r="H177">
        <v>1</v>
      </c>
      <c r="I177">
        <v>14.69</v>
      </c>
      <c r="J177">
        <v>14.69</v>
      </c>
      <c r="K177" t="s">
        <v>53</v>
      </c>
      <c r="L177" t="s">
        <v>246</v>
      </c>
      <c r="M177" t="s">
        <v>102</v>
      </c>
      <c r="N177" t="s">
        <v>24</v>
      </c>
      <c r="O177" t="s">
        <v>25</v>
      </c>
      <c r="P177" t="s">
        <v>195</v>
      </c>
    </row>
    <row r="178" spans="1:16" x14ac:dyDescent="0.25">
      <c r="A178">
        <v>101516</v>
      </c>
      <c r="B178" s="1">
        <v>45738</v>
      </c>
      <c r="C178" t="s">
        <v>34</v>
      </c>
      <c r="D178" t="s">
        <v>164</v>
      </c>
      <c r="E178" t="s">
        <v>165</v>
      </c>
      <c r="F178" t="s">
        <v>29</v>
      </c>
      <c r="G178" t="s">
        <v>123</v>
      </c>
      <c r="H178">
        <v>3</v>
      </c>
      <c r="I178">
        <v>86.7</v>
      </c>
      <c r="J178">
        <v>260.10000000000002</v>
      </c>
      <c r="K178" t="s">
        <v>59</v>
      </c>
      <c r="L178" t="s">
        <v>247</v>
      </c>
      <c r="M178" t="s">
        <v>44</v>
      </c>
      <c r="N178" t="s">
        <v>50</v>
      </c>
      <c r="O178" t="s">
        <v>14</v>
      </c>
      <c r="P178" t="s">
        <v>195</v>
      </c>
    </row>
    <row r="179" spans="1:16" x14ac:dyDescent="0.25">
      <c r="A179">
        <v>102038</v>
      </c>
      <c r="B179" s="1">
        <v>45738</v>
      </c>
      <c r="C179" t="s">
        <v>77</v>
      </c>
      <c r="D179" t="s">
        <v>205</v>
      </c>
      <c r="E179" t="s">
        <v>206</v>
      </c>
      <c r="F179" t="s">
        <v>73</v>
      </c>
      <c r="G179" t="s">
        <v>183</v>
      </c>
      <c r="H179">
        <v>3</v>
      </c>
      <c r="I179">
        <v>24.77</v>
      </c>
      <c r="J179">
        <v>74.31</v>
      </c>
      <c r="K179" t="s">
        <v>21</v>
      </c>
      <c r="L179" t="s">
        <v>184</v>
      </c>
      <c r="M179" t="s">
        <v>23</v>
      </c>
      <c r="N179" t="s">
        <v>50</v>
      </c>
      <c r="O179" t="s">
        <v>14</v>
      </c>
      <c r="P179" t="s">
        <v>195</v>
      </c>
    </row>
    <row r="180" spans="1:16" x14ac:dyDescent="0.25">
      <c r="A180">
        <v>102061</v>
      </c>
      <c r="B180" s="1">
        <v>45738</v>
      </c>
      <c r="C180" t="s">
        <v>61</v>
      </c>
      <c r="D180" t="s">
        <v>84</v>
      </c>
      <c r="E180" t="s">
        <v>85</v>
      </c>
      <c r="F180" t="s">
        <v>19</v>
      </c>
      <c r="G180" t="s">
        <v>37</v>
      </c>
      <c r="H180">
        <v>1</v>
      </c>
      <c r="I180">
        <v>23.86</v>
      </c>
      <c r="J180">
        <v>23.86</v>
      </c>
      <c r="K180" t="s">
        <v>21</v>
      </c>
      <c r="L180" t="s">
        <v>248</v>
      </c>
      <c r="M180" t="s">
        <v>23</v>
      </c>
      <c r="N180" t="s">
        <v>50</v>
      </c>
      <c r="O180" t="s">
        <v>14</v>
      </c>
      <c r="P180" t="s">
        <v>195</v>
      </c>
    </row>
    <row r="181" spans="1:16" x14ac:dyDescent="0.25">
      <c r="A181">
        <v>102419</v>
      </c>
      <c r="B181" s="1">
        <v>45738</v>
      </c>
      <c r="C181" t="s">
        <v>34</v>
      </c>
      <c r="D181" t="s">
        <v>164</v>
      </c>
      <c r="E181" t="s">
        <v>165</v>
      </c>
      <c r="F181" t="s">
        <v>29</v>
      </c>
      <c r="G181" t="s">
        <v>30</v>
      </c>
      <c r="H181">
        <v>1</v>
      </c>
      <c r="I181">
        <v>62.32</v>
      </c>
      <c r="J181">
        <v>62.32</v>
      </c>
      <c r="K181" t="s">
        <v>59</v>
      </c>
      <c r="L181" t="s">
        <v>107</v>
      </c>
      <c r="M181" t="s">
        <v>23</v>
      </c>
      <c r="N181" t="s">
        <v>50</v>
      </c>
      <c r="O181" t="s">
        <v>14</v>
      </c>
      <c r="P181" t="s">
        <v>195</v>
      </c>
    </row>
    <row r="182" spans="1:16" x14ac:dyDescent="0.25">
      <c r="A182">
        <v>102749</v>
      </c>
      <c r="B182" s="1">
        <v>45738</v>
      </c>
      <c r="C182" t="s">
        <v>39</v>
      </c>
      <c r="D182" t="s">
        <v>56</v>
      </c>
      <c r="E182" t="s">
        <v>57</v>
      </c>
      <c r="F182" t="s">
        <v>73</v>
      </c>
      <c r="G182" t="s">
        <v>80</v>
      </c>
      <c r="H182">
        <v>1</v>
      </c>
      <c r="I182">
        <v>39.04</v>
      </c>
      <c r="J182">
        <v>39.04</v>
      </c>
      <c r="K182" t="s">
        <v>31</v>
      </c>
      <c r="L182" t="s">
        <v>115</v>
      </c>
      <c r="M182" t="s">
        <v>23</v>
      </c>
      <c r="N182" t="s">
        <v>50</v>
      </c>
      <c r="O182" t="s">
        <v>14</v>
      </c>
      <c r="P182" t="s">
        <v>195</v>
      </c>
    </row>
    <row r="183" spans="1:16" x14ac:dyDescent="0.25">
      <c r="A183">
        <v>100671</v>
      </c>
      <c r="B183" s="1">
        <v>45739</v>
      </c>
      <c r="C183" t="s">
        <v>16</v>
      </c>
      <c r="D183" t="s">
        <v>17</v>
      </c>
      <c r="E183" t="s">
        <v>18</v>
      </c>
      <c r="F183" t="s">
        <v>70</v>
      </c>
      <c r="G183" t="s">
        <v>86</v>
      </c>
      <c r="H183">
        <v>1</v>
      </c>
      <c r="I183">
        <v>26.86</v>
      </c>
      <c r="J183">
        <v>26.86</v>
      </c>
      <c r="K183" t="s">
        <v>21</v>
      </c>
      <c r="L183" t="s">
        <v>168</v>
      </c>
      <c r="M183" t="s">
        <v>23</v>
      </c>
      <c r="N183" t="s">
        <v>76</v>
      </c>
      <c r="O183" t="s">
        <v>14</v>
      </c>
      <c r="P183" t="s">
        <v>195</v>
      </c>
    </row>
    <row r="184" spans="1:16" x14ac:dyDescent="0.25">
      <c r="A184">
        <v>101731</v>
      </c>
      <c r="B184" s="1">
        <v>45739</v>
      </c>
      <c r="C184" t="s">
        <v>34</v>
      </c>
      <c r="D184" t="s">
        <v>164</v>
      </c>
      <c r="E184" t="s">
        <v>165</v>
      </c>
      <c r="F184" t="s">
        <v>73</v>
      </c>
      <c r="G184" t="s">
        <v>74</v>
      </c>
      <c r="H184">
        <v>3</v>
      </c>
      <c r="I184">
        <v>57.04</v>
      </c>
      <c r="J184">
        <v>171.12</v>
      </c>
      <c r="K184" t="s">
        <v>59</v>
      </c>
      <c r="L184" t="s">
        <v>178</v>
      </c>
      <c r="M184" t="s">
        <v>23</v>
      </c>
      <c r="N184" t="s">
        <v>76</v>
      </c>
      <c r="O184" t="s">
        <v>14</v>
      </c>
      <c r="P184" t="s">
        <v>195</v>
      </c>
    </row>
    <row r="185" spans="1:16" x14ac:dyDescent="0.25">
      <c r="A185">
        <v>102300</v>
      </c>
      <c r="B185" s="1">
        <v>45739</v>
      </c>
      <c r="C185" t="s">
        <v>61</v>
      </c>
      <c r="D185" t="s">
        <v>62</v>
      </c>
      <c r="E185" t="s">
        <v>63</v>
      </c>
      <c r="F185" t="s">
        <v>29</v>
      </c>
      <c r="G185" t="s">
        <v>30</v>
      </c>
      <c r="H185">
        <v>10</v>
      </c>
      <c r="I185">
        <v>62.59</v>
      </c>
      <c r="J185">
        <v>625.9</v>
      </c>
      <c r="K185" t="s">
        <v>59</v>
      </c>
      <c r="L185" t="s">
        <v>249</v>
      </c>
      <c r="M185" t="s">
        <v>23</v>
      </c>
      <c r="N185" t="s">
        <v>76</v>
      </c>
      <c r="O185" t="s">
        <v>14</v>
      </c>
      <c r="P185" t="s">
        <v>195</v>
      </c>
    </row>
    <row r="186" spans="1:16" x14ac:dyDescent="0.25">
      <c r="A186">
        <v>102449</v>
      </c>
      <c r="B186" s="1">
        <v>45739</v>
      </c>
      <c r="C186" t="s">
        <v>39</v>
      </c>
      <c r="D186" t="s">
        <v>40</v>
      </c>
      <c r="E186" t="s">
        <v>41</v>
      </c>
      <c r="F186" t="s">
        <v>73</v>
      </c>
      <c r="G186" t="s">
        <v>80</v>
      </c>
      <c r="H186">
        <v>2</v>
      </c>
      <c r="I186">
        <v>39.270000000000003</v>
      </c>
      <c r="J186">
        <v>78.540000000000006</v>
      </c>
      <c r="K186" t="s">
        <v>53</v>
      </c>
      <c r="L186" t="s">
        <v>250</v>
      </c>
      <c r="M186" t="s">
        <v>23</v>
      </c>
      <c r="N186" t="s">
        <v>76</v>
      </c>
      <c r="O186" t="s">
        <v>14</v>
      </c>
      <c r="P186" t="s">
        <v>195</v>
      </c>
    </row>
    <row r="187" spans="1:16" x14ac:dyDescent="0.25">
      <c r="A187">
        <v>100207</v>
      </c>
      <c r="B187" s="1">
        <v>45740</v>
      </c>
      <c r="C187" t="s">
        <v>16</v>
      </c>
      <c r="D187" t="s">
        <v>111</v>
      </c>
      <c r="E187" t="s">
        <v>112</v>
      </c>
      <c r="F187" t="s">
        <v>64</v>
      </c>
      <c r="G187" t="s">
        <v>105</v>
      </c>
      <c r="H187">
        <v>5</v>
      </c>
      <c r="I187">
        <v>29.39</v>
      </c>
      <c r="J187">
        <v>146.94999999999999</v>
      </c>
      <c r="K187" t="s">
        <v>21</v>
      </c>
      <c r="L187" t="s">
        <v>251</v>
      </c>
      <c r="M187" t="s">
        <v>23</v>
      </c>
      <c r="N187" t="s">
        <v>82</v>
      </c>
      <c r="O187" t="s">
        <v>25</v>
      </c>
      <c r="P187" t="s">
        <v>195</v>
      </c>
    </row>
    <row r="188" spans="1:16" x14ac:dyDescent="0.25">
      <c r="A188">
        <v>100486</v>
      </c>
      <c r="B188" s="1">
        <v>45740</v>
      </c>
      <c r="C188" t="s">
        <v>39</v>
      </c>
      <c r="D188" t="s">
        <v>93</v>
      </c>
      <c r="E188" t="s">
        <v>93</v>
      </c>
      <c r="F188" t="s">
        <v>29</v>
      </c>
      <c r="G188" t="s">
        <v>123</v>
      </c>
      <c r="H188">
        <v>1</v>
      </c>
      <c r="I188">
        <v>87.79</v>
      </c>
      <c r="J188">
        <v>87.79</v>
      </c>
      <c r="K188" t="s">
        <v>31</v>
      </c>
      <c r="L188" t="s">
        <v>252</v>
      </c>
      <c r="M188" t="s">
        <v>23</v>
      </c>
      <c r="N188" t="s">
        <v>82</v>
      </c>
      <c r="O188" t="s">
        <v>25</v>
      </c>
      <c r="P188" t="s">
        <v>195</v>
      </c>
    </row>
    <row r="189" spans="1:16" x14ac:dyDescent="0.25">
      <c r="A189">
        <v>100561</v>
      </c>
      <c r="B189" s="1">
        <v>45740</v>
      </c>
      <c r="C189" t="s">
        <v>34</v>
      </c>
      <c r="D189" t="s">
        <v>35</v>
      </c>
      <c r="E189" t="s">
        <v>36</v>
      </c>
      <c r="F189" t="s">
        <v>19</v>
      </c>
      <c r="G189" t="s">
        <v>20</v>
      </c>
      <c r="H189">
        <v>5</v>
      </c>
      <c r="I189">
        <v>39.32</v>
      </c>
      <c r="J189">
        <v>196.6</v>
      </c>
      <c r="K189" t="s">
        <v>21</v>
      </c>
      <c r="L189" t="s">
        <v>253</v>
      </c>
      <c r="M189" t="s">
        <v>23</v>
      </c>
      <c r="N189" t="s">
        <v>82</v>
      </c>
      <c r="O189" t="s">
        <v>25</v>
      </c>
      <c r="P189" t="s">
        <v>195</v>
      </c>
    </row>
    <row r="190" spans="1:16" x14ac:dyDescent="0.25">
      <c r="A190">
        <v>100697</v>
      </c>
      <c r="B190" s="1">
        <v>45740</v>
      </c>
      <c r="C190" t="s">
        <v>39</v>
      </c>
      <c r="D190" t="s">
        <v>67</v>
      </c>
      <c r="E190" t="s">
        <v>68</v>
      </c>
      <c r="F190" t="s">
        <v>29</v>
      </c>
      <c r="G190" t="s">
        <v>123</v>
      </c>
      <c r="H190">
        <v>10</v>
      </c>
      <c r="I190">
        <v>87.58</v>
      </c>
      <c r="J190">
        <v>875.8</v>
      </c>
      <c r="K190" t="s">
        <v>31</v>
      </c>
      <c r="L190" t="s">
        <v>254</v>
      </c>
      <c r="M190" t="s">
        <v>23</v>
      </c>
      <c r="N190" t="s">
        <v>82</v>
      </c>
      <c r="O190" t="s">
        <v>25</v>
      </c>
      <c r="P190" t="s">
        <v>195</v>
      </c>
    </row>
    <row r="191" spans="1:16" x14ac:dyDescent="0.25">
      <c r="A191">
        <v>101187</v>
      </c>
      <c r="B191" s="1">
        <v>45740</v>
      </c>
      <c r="C191" t="s">
        <v>61</v>
      </c>
      <c r="D191" t="s">
        <v>84</v>
      </c>
      <c r="E191" t="s">
        <v>85</v>
      </c>
      <c r="F191" t="s">
        <v>29</v>
      </c>
      <c r="G191" t="s">
        <v>100</v>
      </c>
      <c r="H191">
        <v>1</v>
      </c>
      <c r="I191">
        <v>51.65</v>
      </c>
      <c r="J191">
        <v>51.65</v>
      </c>
      <c r="K191" t="s">
        <v>59</v>
      </c>
      <c r="L191" t="s">
        <v>245</v>
      </c>
      <c r="M191" t="s">
        <v>23</v>
      </c>
      <c r="N191" t="s">
        <v>82</v>
      </c>
      <c r="O191" t="s">
        <v>25</v>
      </c>
      <c r="P191" t="s">
        <v>195</v>
      </c>
    </row>
    <row r="192" spans="1:16" x14ac:dyDescent="0.25">
      <c r="A192">
        <v>101743</v>
      </c>
      <c r="B192" s="1">
        <v>45740</v>
      </c>
      <c r="C192" t="s">
        <v>34</v>
      </c>
      <c r="D192" t="s">
        <v>164</v>
      </c>
      <c r="E192" t="s">
        <v>165</v>
      </c>
      <c r="F192" t="s">
        <v>73</v>
      </c>
      <c r="G192" t="s">
        <v>116</v>
      </c>
      <c r="H192">
        <v>2</v>
      </c>
      <c r="I192">
        <v>183.98</v>
      </c>
      <c r="J192">
        <v>367.96</v>
      </c>
      <c r="K192" t="s">
        <v>53</v>
      </c>
      <c r="L192" t="s">
        <v>255</v>
      </c>
      <c r="M192" t="s">
        <v>23</v>
      </c>
      <c r="N192" t="s">
        <v>82</v>
      </c>
      <c r="O192" t="s">
        <v>25</v>
      </c>
      <c r="P192" t="s">
        <v>195</v>
      </c>
    </row>
    <row r="193" spans="1:16" x14ac:dyDescent="0.25">
      <c r="A193">
        <v>101988</v>
      </c>
      <c r="B193" s="1">
        <v>45740</v>
      </c>
      <c r="C193" t="s">
        <v>39</v>
      </c>
      <c r="D193" t="s">
        <v>118</v>
      </c>
      <c r="E193" t="s">
        <v>119</v>
      </c>
      <c r="F193" t="s">
        <v>70</v>
      </c>
      <c r="G193" t="s">
        <v>132</v>
      </c>
      <c r="H193">
        <v>1</v>
      </c>
      <c r="I193">
        <v>20.76</v>
      </c>
      <c r="J193">
        <v>20.76</v>
      </c>
      <c r="K193" t="s">
        <v>53</v>
      </c>
      <c r="L193" t="s">
        <v>256</v>
      </c>
      <c r="M193" t="s">
        <v>23</v>
      </c>
      <c r="N193" t="s">
        <v>82</v>
      </c>
      <c r="O193" t="s">
        <v>25</v>
      </c>
      <c r="P193" t="s">
        <v>195</v>
      </c>
    </row>
    <row r="194" spans="1:16" x14ac:dyDescent="0.25">
      <c r="A194">
        <v>102941</v>
      </c>
      <c r="B194" s="1">
        <v>45740</v>
      </c>
      <c r="C194" t="s">
        <v>34</v>
      </c>
      <c r="D194" t="s">
        <v>164</v>
      </c>
      <c r="E194" t="s">
        <v>165</v>
      </c>
      <c r="F194" t="s">
        <v>29</v>
      </c>
      <c r="G194" t="s">
        <v>123</v>
      </c>
      <c r="H194">
        <v>3</v>
      </c>
      <c r="I194">
        <v>90.74</v>
      </c>
      <c r="J194">
        <v>272.22000000000003</v>
      </c>
      <c r="K194" t="s">
        <v>21</v>
      </c>
      <c r="L194" t="s">
        <v>257</v>
      </c>
      <c r="M194" t="s">
        <v>23</v>
      </c>
      <c r="N194" t="s">
        <v>82</v>
      </c>
      <c r="O194" t="s">
        <v>25</v>
      </c>
      <c r="P194" t="s">
        <v>195</v>
      </c>
    </row>
    <row r="195" spans="1:16" x14ac:dyDescent="0.25">
      <c r="A195">
        <v>100539</v>
      </c>
      <c r="B195" s="1">
        <v>45741</v>
      </c>
      <c r="C195" t="s">
        <v>39</v>
      </c>
      <c r="D195" t="s">
        <v>40</v>
      </c>
      <c r="E195" t="s">
        <v>41</v>
      </c>
      <c r="F195" t="s">
        <v>64</v>
      </c>
      <c r="G195" t="s">
        <v>140</v>
      </c>
      <c r="H195">
        <v>1</v>
      </c>
      <c r="I195">
        <v>155.28</v>
      </c>
      <c r="J195">
        <v>155.28</v>
      </c>
      <c r="K195" t="s">
        <v>59</v>
      </c>
      <c r="L195" t="s">
        <v>258</v>
      </c>
      <c r="M195" t="s">
        <v>102</v>
      </c>
      <c r="N195" t="s">
        <v>55</v>
      </c>
      <c r="O195" t="s">
        <v>25</v>
      </c>
      <c r="P195" t="s">
        <v>195</v>
      </c>
    </row>
    <row r="196" spans="1:16" x14ac:dyDescent="0.25">
      <c r="A196">
        <v>102403</v>
      </c>
      <c r="B196" s="1">
        <v>45741</v>
      </c>
      <c r="C196" t="s">
        <v>39</v>
      </c>
      <c r="D196" t="s">
        <v>40</v>
      </c>
      <c r="E196" t="s">
        <v>41</v>
      </c>
      <c r="F196" t="s">
        <v>64</v>
      </c>
      <c r="G196" t="s">
        <v>105</v>
      </c>
      <c r="H196">
        <v>1</v>
      </c>
      <c r="I196">
        <v>30.83</v>
      </c>
      <c r="J196">
        <v>30.83</v>
      </c>
      <c r="K196" t="s">
        <v>53</v>
      </c>
      <c r="L196" t="s">
        <v>181</v>
      </c>
      <c r="M196" t="s">
        <v>23</v>
      </c>
      <c r="N196" t="s">
        <v>55</v>
      </c>
      <c r="O196" t="s">
        <v>25</v>
      </c>
      <c r="P196" t="s">
        <v>195</v>
      </c>
    </row>
    <row r="197" spans="1:16" x14ac:dyDescent="0.25">
      <c r="A197">
        <v>100016</v>
      </c>
      <c r="B197" s="1">
        <v>45742</v>
      </c>
      <c r="C197" t="s">
        <v>39</v>
      </c>
      <c r="D197" t="s">
        <v>67</v>
      </c>
      <c r="E197" t="s">
        <v>68</v>
      </c>
      <c r="F197" t="s">
        <v>64</v>
      </c>
      <c r="G197" t="s">
        <v>140</v>
      </c>
      <c r="H197">
        <v>1</v>
      </c>
      <c r="I197">
        <v>146.21</v>
      </c>
      <c r="J197">
        <v>146.21</v>
      </c>
      <c r="K197" t="s">
        <v>53</v>
      </c>
      <c r="L197" t="s">
        <v>259</v>
      </c>
      <c r="M197" t="s">
        <v>23</v>
      </c>
      <c r="N197" t="s">
        <v>33</v>
      </c>
      <c r="O197" t="s">
        <v>25</v>
      </c>
      <c r="P197" t="s">
        <v>195</v>
      </c>
    </row>
    <row r="198" spans="1:16" x14ac:dyDescent="0.25">
      <c r="A198">
        <v>100797</v>
      </c>
      <c r="B198" s="1">
        <v>45742</v>
      </c>
      <c r="C198" t="s">
        <v>61</v>
      </c>
      <c r="D198" t="s">
        <v>62</v>
      </c>
      <c r="E198" t="s">
        <v>63</v>
      </c>
      <c r="F198" t="s">
        <v>64</v>
      </c>
      <c r="G198" t="s">
        <v>159</v>
      </c>
      <c r="H198">
        <v>2</v>
      </c>
      <c r="I198">
        <v>35.619999999999997</v>
      </c>
      <c r="J198">
        <v>71.239999999999995</v>
      </c>
      <c r="K198" t="s">
        <v>53</v>
      </c>
      <c r="L198" t="s">
        <v>260</v>
      </c>
      <c r="M198" t="s">
        <v>23</v>
      </c>
      <c r="N198" t="s">
        <v>33</v>
      </c>
      <c r="O198" t="s">
        <v>25</v>
      </c>
      <c r="P198" t="s">
        <v>195</v>
      </c>
    </row>
    <row r="199" spans="1:16" x14ac:dyDescent="0.25">
      <c r="A199">
        <v>102615</v>
      </c>
      <c r="B199" s="1">
        <v>45742</v>
      </c>
      <c r="C199" t="s">
        <v>61</v>
      </c>
      <c r="D199" t="s">
        <v>84</v>
      </c>
      <c r="E199" t="s">
        <v>85</v>
      </c>
      <c r="F199" t="s">
        <v>19</v>
      </c>
      <c r="G199" t="s">
        <v>20</v>
      </c>
      <c r="H199">
        <v>2</v>
      </c>
      <c r="I199">
        <v>40.49</v>
      </c>
      <c r="J199">
        <v>80.98</v>
      </c>
      <c r="K199" t="s">
        <v>31</v>
      </c>
      <c r="L199" t="s">
        <v>261</v>
      </c>
      <c r="M199" t="s">
        <v>23</v>
      </c>
      <c r="N199" t="s">
        <v>33</v>
      </c>
      <c r="O199" t="s">
        <v>25</v>
      </c>
      <c r="P199" t="s">
        <v>195</v>
      </c>
    </row>
    <row r="200" spans="1:16" x14ac:dyDescent="0.25">
      <c r="A200">
        <v>100048</v>
      </c>
      <c r="B200" s="1">
        <v>45743</v>
      </c>
      <c r="C200" t="s">
        <v>61</v>
      </c>
      <c r="D200" t="s">
        <v>62</v>
      </c>
      <c r="E200" t="s">
        <v>63</v>
      </c>
      <c r="F200" t="s">
        <v>73</v>
      </c>
      <c r="G200" t="s">
        <v>183</v>
      </c>
      <c r="H200">
        <v>1</v>
      </c>
      <c r="I200">
        <v>25.51</v>
      </c>
      <c r="J200">
        <v>25.51</v>
      </c>
      <c r="K200" t="s">
        <v>21</v>
      </c>
      <c r="L200" t="s">
        <v>262</v>
      </c>
      <c r="M200" t="s">
        <v>23</v>
      </c>
      <c r="N200" t="s">
        <v>45</v>
      </c>
      <c r="O200" t="s">
        <v>25</v>
      </c>
      <c r="P200" t="s">
        <v>195</v>
      </c>
    </row>
    <row r="201" spans="1:16" x14ac:dyDescent="0.25">
      <c r="A201">
        <v>101243</v>
      </c>
      <c r="B201" s="1">
        <v>45743</v>
      </c>
      <c r="C201" t="s">
        <v>39</v>
      </c>
      <c r="D201" t="s">
        <v>93</v>
      </c>
      <c r="E201" t="s">
        <v>93</v>
      </c>
      <c r="F201" t="s">
        <v>29</v>
      </c>
      <c r="G201" t="s">
        <v>100</v>
      </c>
      <c r="H201">
        <v>10</v>
      </c>
      <c r="I201">
        <v>50.45</v>
      </c>
      <c r="J201">
        <v>504.5</v>
      </c>
      <c r="K201" t="s">
        <v>21</v>
      </c>
      <c r="L201" t="s">
        <v>249</v>
      </c>
      <c r="M201" t="s">
        <v>23</v>
      </c>
      <c r="N201" t="s">
        <v>45</v>
      </c>
      <c r="O201" t="s">
        <v>25</v>
      </c>
      <c r="P201" t="s">
        <v>195</v>
      </c>
    </row>
    <row r="202" spans="1:16" x14ac:dyDescent="0.25">
      <c r="A202">
        <v>101244</v>
      </c>
      <c r="B202" s="1">
        <v>45743</v>
      </c>
      <c r="C202" t="s">
        <v>39</v>
      </c>
      <c r="D202" t="s">
        <v>118</v>
      </c>
      <c r="E202" t="s">
        <v>119</v>
      </c>
      <c r="F202" t="s">
        <v>29</v>
      </c>
      <c r="G202" t="s">
        <v>30</v>
      </c>
      <c r="H202">
        <v>1</v>
      </c>
      <c r="I202">
        <v>66.17</v>
      </c>
      <c r="J202">
        <v>66.17</v>
      </c>
      <c r="K202" t="s">
        <v>31</v>
      </c>
      <c r="L202" t="s">
        <v>263</v>
      </c>
      <c r="M202" t="s">
        <v>102</v>
      </c>
      <c r="N202" t="s">
        <v>45</v>
      </c>
      <c r="O202" t="s">
        <v>25</v>
      </c>
      <c r="P202" t="s">
        <v>195</v>
      </c>
    </row>
    <row r="203" spans="1:16" x14ac:dyDescent="0.25">
      <c r="A203">
        <v>102515</v>
      </c>
      <c r="B203" s="1">
        <v>45743</v>
      </c>
      <c r="C203" t="s">
        <v>39</v>
      </c>
      <c r="D203" t="s">
        <v>56</v>
      </c>
      <c r="E203" t="s">
        <v>57</v>
      </c>
      <c r="F203" t="s">
        <v>73</v>
      </c>
      <c r="G203" t="s">
        <v>80</v>
      </c>
      <c r="H203">
        <v>5</v>
      </c>
      <c r="I203">
        <v>39.590000000000003</v>
      </c>
      <c r="J203">
        <v>197.95</v>
      </c>
      <c r="K203" t="s">
        <v>21</v>
      </c>
      <c r="L203" t="s">
        <v>264</v>
      </c>
      <c r="M203" t="s">
        <v>23</v>
      </c>
      <c r="N203" t="s">
        <v>45</v>
      </c>
      <c r="O203" t="s">
        <v>25</v>
      </c>
      <c r="P203" t="s">
        <v>195</v>
      </c>
    </row>
    <row r="204" spans="1:16" x14ac:dyDescent="0.25">
      <c r="A204">
        <v>101093</v>
      </c>
      <c r="B204" s="1">
        <v>45744</v>
      </c>
      <c r="C204" t="s">
        <v>39</v>
      </c>
      <c r="D204" t="s">
        <v>67</v>
      </c>
      <c r="E204" t="s">
        <v>68</v>
      </c>
      <c r="F204" t="s">
        <v>73</v>
      </c>
      <c r="G204" t="s">
        <v>116</v>
      </c>
      <c r="H204">
        <v>1</v>
      </c>
      <c r="I204">
        <v>183.35</v>
      </c>
      <c r="J204">
        <v>183.35</v>
      </c>
      <c r="K204" t="s">
        <v>53</v>
      </c>
      <c r="L204" t="s">
        <v>257</v>
      </c>
      <c r="M204" t="s">
        <v>23</v>
      </c>
      <c r="N204" t="s">
        <v>24</v>
      </c>
      <c r="O204" t="s">
        <v>25</v>
      </c>
      <c r="P204" t="s">
        <v>195</v>
      </c>
    </row>
    <row r="205" spans="1:16" x14ac:dyDescent="0.25">
      <c r="A205">
        <v>102252</v>
      </c>
      <c r="B205" s="1">
        <v>45744</v>
      </c>
      <c r="C205" t="s">
        <v>77</v>
      </c>
      <c r="D205" t="s">
        <v>103</v>
      </c>
      <c r="E205" t="s">
        <v>104</v>
      </c>
      <c r="F205" t="s">
        <v>70</v>
      </c>
      <c r="G205" t="s">
        <v>132</v>
      </c>
      <c r="H205">
        <v>2</v>
      </c>
      <c r="I205">
        <v>20.62</v>
      </c>
      <c r="J205">
        <v>41.24</v>
      </c>
      <c r="K205" t="s">
        <v>31</v>
      </c>
      <c r="L205" t="s">
        <v>157</v>
      </c>
      <c r="M205" t="s">
        <v>23</v>
      </c>
      <c r="N205" t="s">
        <v>24</v>
      </c>
      <c r="O205" t="s">
        <v>25</v>
      </c>
      <c r="P205" t="s">
        <v>195</v>
      </c>
    </row>
    <row r="206" spans="1:16" x14ac:dyDescent="0.25">
      <c r="A206">
        <v>102341</v>
      </c>
      <c r="B206" s="1">
        <v>45744</v>
      </c>
      <c r="C206" t="s">
        <v>39</v>
      </c>
      <c r="D206" t="s">
        <v>118</v>
      </c>
      <c r="E206" t="s">
        <v>119</v>
      </c>
      <c r="F206" t="s">
        <v>29</v>
      </c>
      <c r="G206" t="s">
        <v>30</v>
      </c>
      <c r="H206">
        <v>5</v>
      </c>
      <c r="I206">
        <v>61.84</v>
      </c>
      <c r="J206">
        <v>309.2</v>
      </c>
      <c r="K206" t="s">
        <v>31</v>
      </c>
      <c r="L206" t="s">
        <v>81</v>
      </c>
      <c r="M206" t="s">
        <v>23</v>
      </c>
      <c r="N206" t="s">
        <v>24</v>
      </c>
      <c r="O206" t="s">
        <v>25</v>
      </c>
      <c r="P206" t="s">
        <v>195</v>
      </c>
    </row>
    <row r="207" spans="1:16" x14ac:dyDescent="0.25">
      <c r="A207">
        <v>102654</v>
      </c>
      <c r="B207" s="1">
        <v>45744</v>
      </c>
      <c r="C207" t="s">
        <v>39</v>
      </c>
      <c r="D207" t="s">
        <v>118</v>
      </c>
      <c r="E207" t="s">
        <v>119</v>
      </c>
      <c r="F207" t="s">
        <v>73</v>
      </c>
      <c r="G207" t="s">
        <v>116</v>
      </c>
      <c r="H207">
        <v>10</v>
      </c>
      <c r="I207">
        <v>193.58</v>
      </c>
      <c r="J207">
        <v>1935.8</v>
      </c>
      <c r="K207" t="s">
        <v>59</v>
      </c>
      <c r="L207" t="s">
        <v>265</v>
      </c>
      <c r="M207" t="s">
        <v>23</v>
      </c>
      <c r="N207" t="s">
        <v>24</v>
      </c>
      <c r="O207" t="s">
        <v>25</v>
      </c>
      <c r="P207" t="s">
        <v>195</v>
      </c>
    </row>
    <row r="208" spans="1:16" x14ac:dyDescent="0.25">
      <c r="A208">
        <v>100516</v>
      </c>
      <c r="B208" s="1">
        <v>45745</v>
      </c>
      <c r="C208" t="s">
        <v>39</v>
      </c>
      <c r="D208" t="s">
        <v>56</v>
      </c>
      <c r="E208" t="s">
        <v>57</v>
      </c>
      <c r="F208" t="s">
        <v>73</v>
      </c>
      <c r="G208" t="s">
        <v>128</v>
      </c>
      <c r="H208">
        <v>2</v>
      </c>
      <c r="I208">
        <v>126.8</v>
      </c>
      <c r="J208">
        <v>253.6</v>
      </c>
      <c r="K208" t="s">
        <v>31</v>
      </c>
      <c r="L208" t="s">
        <v>266</v>
      </c>
      <c r="M208" t="s">
        <v>44</v>
      </c>
      <c r="N208" t="s">
        <v>50</v>
      </c>
      <c r="O208" t="s">
        <v>14</v>
      </c>
      <c r="P208" t="s">
        <v>195</v>
      </c>
    </row>
    <row r="209" spans="1:16" x14ac:dyDescent="0.25">
      <c r="A209">
        <v>101653</v>
      </c>
      <c r="B209" s="1">
        <v>45745</v>
      </c>
      <c r="C209" t="s">
        <v>61</v>
      </c>
      <c r="D209" t="s">
        <v>84</v>
      </c>
      <c r="E209" t="s">
        <v>85</v>
      </c>
      <c r="F209" t="s">
        <v>29</v>
      </c>
      <c r="G209" t="s">
        <v>30</v>
      </c>
      <c r="H209">
        <v>10</v>
      </c>
      <c r="I209">
        <v>65.650000000000006</v>
      </c>
      <c r="J209">
        <v>656.5</v>
      </c>
      <c r="K209" t="s">
        <v>59</v>
      </c>
      <c r="L209" t="s">
        <v>138</v>
      </c>
      <c r="M209" t="s">
        <v>23</v>
      </c>
      <c r="N209" t="s">
        <v>50</v>
      </c>
      <c r="O209" t="s">
        <v>14</v>
      </c>
      <c r="P209" t="s">
        <v>195</v>
      </c>
    </row>
    <row r="210" spans="1:16" x14ac:dyDescent="0.25">
      <c r="A210">
        <v>101722</v>
      </c>
      <c r="B210" s="1">
        <v>45745</v>
      </c>
      <c r="C210" t="s">
        <v>61</v>
      </c>
      <c r="D210" t="s">
        <v>84</v>
      </c>
      <c r="E210" t="s">
        <v>85</v>
      </c>
      <c r="F210" t="s">
        <v>19</v>
      </c>
      <c r="G210" t="s">
        <v>20</v>
      </c>
      <c r="H210">
        <v>2</v>
      </c>
      <c r="I210">
        <v>40.729999999999997</v>
      </c>
      <c r="J210">
        <v>81.459999999999994</v>
      </c>
      <c r="K210" t="s">
        <v>31</v>
      </c>
      <c r="L210" t="s">
        <v>267</v>
      </c>
      <c r="M210" t="s">
        <v>23</v>
      </c>
      <c r="N210" t="s">
        <v>50</v>
      </c>
      <c r="O210" t="s">
        <v>14</v>
      </c>
      <c r="P210" t="s">
        <v>195</v>
      </c>
    </row>
    <row r="211" spans="1:16" x14ac:dyDescent="0.25">
      <c r="A211">
        <v>102744</v>
      </c>
      <c r="B211" s="1">
        <v>45745</v>
      </c>
      <c r="C211" t="s">
        <v>61</v>
      </c>
      <c r="D211" t="s">
        <v>84</v>
      </c>
      <c r="E211" t="s">
        <v>85</v>
      </c>
      <c r="F211" t="s">
        <v>29</v>
      </c>
      <c r="G211" t="s">
        <v>123</v>
      </c>
      <c r="H211">
        <v>5</v>
      </c>
      <c r="I211">
        <v>89.54</v>
      </c>
      <c r="J211">
        <v>447.7</v>
      </c>
      <c r="K211" t="s">
        <v>21</v>
      </c>
      <c r="L211" t="s">
        <v>268</v>
      </c>
      <c r="M211" t="s">
        <v>23</v>
      </c>
      <c r="N211" t="s">
        <v>50</v>
      </c>
      <c r="O211" t="s">
        <v>14</v>
      </c>
      <c r="P211" t="s">
        <v>195</v>
      </c>
    </row>
    <row r="212" spans="1:16" x14ac:dyDescent="0.25">
      <c r="A212">
        <v>102399</v>
      </c>
      <c r="B212" s="1">
        <v>45746</v>
      </c>
      <c r="C212" t="s">
        <v>39</v>
      </c>
      <c r="D212" t="s">
        <v>67</v>
      </c>
      <c r="E212" t="s">
        <v>68</v>
      </c>
      <c r="F212" t="s">
        <v>29</v>
      </c>
      <c r="G212" t="s">
        <v>123</v>
      </c>
      <c r="H212">
        <v>2</v>
      </c>
      <c r="I212">
        <v>87.79</v>
      </c>
      <c r="J212">
        <v>175.58</v>
      </c>
      <c r="K212" t="s">
        <v>53</v>
      </c>
      <c r="L212" t="s">
        <v>269</v>
      </c>
      <c r="M212" t="s">
        <v>23</v>
      </c>
      <c r="N212" t="s">
        <v>76</v>
      </c>
      <c r="O212" t="s">
        <v>14</v>
      </c>
      <c r="P212" t="s">
        <v>195</v>
      </c>
    </row>
    <row r="213" spans="1:16" x14ac:dyDescent="0.25">
      <c r="A213">
        <v>102948</v>
      </c>
      <c r="B213" s="1">
        <v>45746</v>
      </c>
      <c r="C213" t="s">
        <v>61</v>
      </c>
      <c r="D213" t="s">
        <v>90</v>
      </c>
      <c r="E213" t="s">
        <v>91</v>
      </c>
      <c r="F213" t="s">
        <v>73</v>
      </c>
      <c r="G213" t="s">
        <v>126</v>
      </c>
      <c r="H213">
        <v>1</v>
      </c>
      <c r="I213">
        <v>30.03</v>
      </c>
      <c r="J213">
        <v>30.03</v>
      </c>
      <c r="K213" t="s">
        <v>31</v>
      </c>
      <c r="L213" t="s">
        <v>264</v>
      </c>
      <c r="M213" t="s">
        <v>23</v>
      </c>
      <c r="N213" t="s">
        <v>76</v>
      </c>
      <c r="O213" t="s">
        <v>14</v>
      </c>
      <c r="P213" t="s">
        <v>195</v>
      </c>
    </row>
    <row r="214" spans="1:16" x14ac:dyDescent="0.25">
      <c r="A214">
        <v>100439</v>
      </c>
      <c r="B214" s="1">
        <v>45747</v>
      </c>
      <c r="C214" t="s">
        <v>61</v>
      </c>
      <c r="D214" t="s">
        <v>84</v>
      </c>
      <c r="E214" t="s">
        <v>85</v>
      </c>
      <c r="F214" t="s">
        <v>29</v>
      </c>
      <c r="G214" t="s">
        <v>123</v>
      </c>
      <c r="H214">
        <v>5</v>
      </c>
      <c r="I214">
        <v>93.13</v>
      </c>
      <c r="J214">
        <v>465.65</v>
      </c>
      <c r="K214" t="s">
        <v>53</v>
      </c>
      <c r="L214" t="s">
        <v>270</v>
      </c>
      <c r="M214" t="s">
        <v>23</v>
      </c>
      <c r="N214" t="s">
        <v>82</v>
      </c>
      <c r="O214" t="s">
        <v>25</v>
      </c>
      <c r="P214" t="s">
        <v>195</v>
      </c>
    </row>
    <row r="215" spans="1:16" x14ac:dyDescent="0.25">
      <c r="A215">
        <v>100582</v>
      </c>
      <c r="B215" s="1">
        <v>45747</v>
      </c>
      <c r="C215" t="s">
        <v>39</v>
      </c>
      <c r="D215" t="s">
        <v>40</v>
      </c>
      <c r="E215" t="s">
        <v>41</v>
      </c>
      <c r="F215" t="s">
        <v>73</v>
      </c>
      <c r="G215" t="s">
        <v>80</v>
      </c>
      <c r="H215">
        <v>10</v>
      </c>
      <c r="I215">
        <v>40.049999999999997</v>
      </c>
      <c r="J215">
        <v>400.5</v>
      </c>
      <c r="K215" t="s">
        <v>31</v>
      </c>
      <c r="L215" t="s">
        <v>271</v>
      </c>
      <c r="M215" t="s">
        <v>23</v>
      </c>
      <c r="N215" t="s">
        <v>82</v>
      </c>
      <c r="O215" t="s">
        <v>25</v>
      </c>
      <c r="P215" t="s">
        <v>195</v>
      </c>
    </row>
    <row r="216" spans="1:16" x14ac:dyDescent="0.25">
      <c r="A216">
        <v>102772</v>
      </c>
      <c r="B216" s="1">
        <v>45747</v>
      </c>
      <c r="C216" t="s">
        <v>39</v>
      </c>
      <c r="D216" t="s">
        <v>40</v>
      </c>
      <c r="E216" t="s">
        <v>41</v>
      </c>
      <c r="F216" t="s">
        <v>73</v>
      </c>
      <c r="G216" t="s">
        <v>128</v>
      </c>
      <c r="H216">
        <v>5</v>
      </c>
      <c r="I216">
        <v>136.01</v>
      </c>
      <c r="J216">
        <v>680.05</v>
      </c>
      <c r="K216" t="s">
        <v>53</v>
      </c>
      <c r="L216" t="s">
        <v>272</v>
      </c>
      <c r="M216" t="s">
        <v>23</v>
      </c>
      <c r="N216" t="s">
        <v>82</v>
      </c>
      <c r="O216" t="s">
        <v>25</v>
      </c>
      <c r="P216" t="s">
        <v>195</v>
      </c>
    </row>
    <row r="217" spans="1:16" x14ac:dyDescent="0.25">
      <c r="A217">
        <v>102777</v>
      </c>
      <c r="B217" s="1">
        <v>45747</v>
      </c>
      <c r="C217" t="s">
        <v>34</v>
      </c>
      <c r="D217" t="s">
        <v>46</v>
      </c>
      <c r="E217" t="s">
        <v>47</v>
      </c>
      <c r="F217" t="s">
        <v>64</v>
      </c>
      <c r="G217" t="s">
        <v>140</v>
      </c>
      <c r="H217">
        <v>10</v>
      </c>
      <c r="I217">
        <v>142.55000000000001</v>
      </c>
      <c r="J217">
        <v>1425.5</v>
      </c>
      <c r="K217" t="s">
        <v>21</v>
      </c>
      <c r="L217" t="s">
        <v>273</v>
      </c>
      <c r="M217" t="s">
        <v>23</v>
      </c>
      <c r="N217" t="s">
        <v>82</v>
      </c>
      <c r="O217" t="s">
        <v>25</v>
      </c>
      <c r="P217" t="s">
        <v>195</v>
      </c>
    </row>
    <row r="218" spans="1:16" x14ac:dyDescent="0.25">
      <c r="A218">
        <v>102837</v>
      </c>
      <c r="B218" s="1">
        <v>45747</v>
      </c>
      <c r="C218" t="s">
        <v>61</v>
      </c>
      <c r="D218" t="s">
        <v>90</v>
      </c>
      <c r="E218" t="s">
        <v>91</v>
      </c>
      <c r="F218" t="s">
        <v>73</v>
      </c>
      <c r="G218" t="s">
        <v>116</v>
      </c>
      <c r="H218">
        <v>5</v>
      </c>
      <c r="I218">
        <v>193.42</v>
      </c>
      <c r="J218">
        <v>967.1</v>
      </c>
      <c r="K218" t="s">
        <v>53</v>
      </c>
      <c r="L218" t="s">
        <v>274</v>
      </c>
      <c r="M218" t="s">
        <v>23</v>
      </c>
      <c r="N218" t="s">
        <v>82</v>
      </c>
      <c r="O218" t="s">
        <v>25</v>
      </c>
      <c r="P218" t="s">
        <v>195</v>
      </c>
    </row>
    <row r="219" spans="1:16" x14ac:dyDescent="0.25">
      <c r="A219">
        <v>101262</v>
      </c>
      <c r="B219" s="1">
        <v>45748</v>
      </c>
      <c r="C219" t="s">
        <v>39</v>
      </c>
      <c r="D219" t="s">
        <v>56</v>
      </c>
      <c r="E219" t="s">
        <v>57</v>
      </c>
      <c r="F219" t="s">
        <v>73</v>
      </c>
      <c r="G219" t="s">
        <v>128</v>
      </c>
      <c r="H219">
        <v>2</v>
      </c>
      <c r="I219">
        <v>132.75</v>
      </c>
      <c r="J219">
        <v>265.5</v>
      </c>
      <c r="K219" t="s">
        <v>53</v>
      </c>
      <c r="L219" t="s">
        <v>275</v>
      </c>
      <c r="M219" t="s">
        <v>23</v>
      </c>
      <c r="N219" t="s">
        <v>55</v>
      </c>
      <c r="O219" t="s">
        <v>25</v>
      </c>
      <c r="P219" t="s">
        <v>276</v>
      </c>
    </row>
    <row r="220" spans="1:16" x14ac:dyDescent="0.25">
      <c r="A220">
        <v>102152</v>
      </c>
      <c r="B220" s="1">
        <v>45748</v>
      </c>
      <c r="C220" t="s">
        <v>16</v>
      </c>
      <c r="D220" t="s">
        <v>17</v>
      </c>
      <c r="E220" t="s">
        <v>18</v>
      </c>
      <c r="F220" t="s">
        <v>73</v>
      </c>
      <c r="G220" t="s">
        <v>74</v>
      </c>
      <c r="H220">
        <v>1</v>
      </c>
      <c r="I220">
        <v>55.57</v>
      </c>
      <c r="J220">
        <v>55.57</v>
      </c>
      <c r="K220" t="s">
        <v>59</v>
      </c>
      <c r="L220" t="s">
        <v>277</v>
      </c>
      <c r="M220" t="s">
        <v>23</v>
      </c>
      <c r="N220" t="s">
        <v>55</v>
      </c>
      <c r="O220" t="s">
        <v>25</v>
      </c>
      <c r="P220" t="s">
        <v>276</v>
      </c>
    </row>
    <row r="221" spans="1:16" x14ac:dyDescent="0.25">
      <c r="A221">
        <v>102165</v>
      </c>
      <c r="B221" s="1">
        <v>45748</v>
      </c>
      <c r="C221" t="s">
        <v>34</v>
      </c>
      <c r="D221" t="s">
        <v>46</v>
      </c>
      <c r="E221" t="s">
        <v>47</v>
      </c>
      <c r="F221" t="s">
        <v>29</v>
      </c>
      <c r="G221" t="s">
        <v>113</v>
      </c>
      <c r="H221">
        <v>2</v>
      </c>
      <c r="I221">
        <v>14.83</v>
      </c>
      <c r="J221">
        <v>29.66</v>
      </c>
      <c r="K221" t="s">
        <v>31</v>
      </c>
      <c r="L221" t="s">
        <v>233</v>
      </c>
      <c r="M221" t="s">
        <v>102</v>
      </c>
      <c r="N221" t="s">
        <v>55</v>
      </c>
      <c r="O221" t="s">
        <v>25</v>
      </c>
      <c r="P221" t="s">
        <v>276</v>
      </c>
    </row>
    <row r="222" spans="1:16" x14ac:dyDescent="0.25">
      <c r="A222">
        <v>102549</v>
      </c>
      <c r="B222" s="1">
        <v>45748</v>
      </c>
      <c r="C222" t="s">
        <v>34</v>
      </c>
      <c r="D222" t="s">
        <v>51</v>
      </c>
      <c r="E222" t="s">
        <v>52</v>
      </c>
      <c r="F222" t="s">
        <v>19</v>
      </c>
      <c r="G222" t="s">
        <v>48</v>
      </c>
      <c r="H222">
        <v>2</v>
      </c>
      <c r="I222">
        <v>43.21</v>
      </c>
      <c r="J222">
        <v>86.42</v>
      </c>
      <c r="K222" t="s">
        <v>53</v>
      </c>
      <c r="L222" t="s">
        <v>278</v>
      </c>
      <c r="M222" t="s">
        <v>23</v>
      </c>
      <c r="N222" t="s">
        <v>55</v>
      </c>
      <c r="O222" t="s">
        <v>25</v>
      </c>
      <c r="P222" t="s">
        <v>276</v>
      </c>
    </row>
    <row r="223" spans="1:16" x14ac:dyDescent="0.25">
      <c r="A223">
        <v>102607</v>
      </c>
      <c r="B223" s="1">
        <v>45748</v>
      </c>
      <c r="C223" t="s">
        <v>61</v>
      </c>
      <c r="D223" t="s">
        <v>62</v>
      </c>
      <c r="E223" t="s">
        <v>63</v>
      </c>
      <c r="F223" t="s">
        <v>73</v>
      </c>
      <c r="G223" t="s">
        <v>116</v>
      </c>
      <c r="H223">
        <v>3</v>
      </c>
      <c r="I223">
        <v>195.45</v>
      </c>
      <c r="J223">
        <v>586.35</v>
      </c>
      <c r="K223" t="s">
        <v>31</v>
      </c>
      <c r="L223" t="s">
        <v>279</v>
      </c>
      <c r="M223" t="s">
        <v>23</v>
      </c>
      <c r="N223" t="s">
        <v>55</v>
      </c>
      <c r="O223" t="s">
        <v>25</v>
      </c>
      <c r="P223" t="s">
        <v>276</v>
      </c>
    </row>
    <row r="224" spans="1:16" x14ac:dyDescent="0.25">
      <c r="A224">
        <v>100217</v>
      </c>
      <c r="B224" s="1">
        <v>45749</v>
      </c>
      <c r="C224" t="s">
        <v>39</v>
      </c>
      <c r="D224" t="s">
        <v>56</v>
      </c>
      <c r="E224" t="s">
        <v>57</v>
      </c>
      <c r="F224" t="s">
        <v>64</v>
      </c>
      <c r="G224" t="s">
        <v>65</v>
      </c>
      <c r="H224">
        <v>1</v>
      </c>
      <c r="I224">
        <v>25.84</v>
      </c>
      <c r="J224">
        <v>25.84</v>
      </c>
      <c r="K224" t="s">
        <v>21</v>
      </c>
      <c r="L224" t="s">
        <v>280</v>
      </c>
      <c r="M224" t="s">
        <v>23</v>
      </c>
      <c r="N224" t="s">
        <v>33</v>
      </c>
      <c r="O224" t="s">
        <v>25</v>
      </c>
      <c r="P224" t="s">
        <v>276</v>
      </c>
    </row>
    <row r="225" spans="1:16" x14ac:dyDescent="0.25">
      <c r="A225">
        <v>100309</v>
      </c>
      <c r="B225" s="1">
        <v>45749</v>
      </c>
      <c r="C225" t="s">
        <v>16</v>
      </c>
      <c r="D225" t="s">
        <v>198</v>
      </c>
      <c r="E225" t="s">
        <v>199</v>
      </c>
      <c r="F225" t="s">
        <v>73</v>
      </c>
      <c r="G225" t="s">
        <v>128</v>
      </c>
      <c r="H225">
        <v>5</v>
      </c>
      <c r="I225">
        <v>125.58</v>
      </c>
      <c r="J225">
        <v>627.9</v>
      </c>
      <c r="K225" t="s">
        <v>21</v>
      </c>
      <c r="L225" t="s">
        <v>281</v>
      </c>
      <c r="M225" t="s">
        <v>102</v>
      </c>
      <c r="N225" t="s">
        <v>33</v>
      </c>
      <c r="O225" t="s">
        <v>25</v>
      </c>
      <c r="P225" t="s">
        <v>276</v>
      </c>
    </row>
    <row r="226" spans="1:16" x14ac:dyDescent="0.25">
      <c r="A226">
        <v>100972</v>
      </c>
      <c r="B226" s="1">
        <v>45749</v>
      </c>
      <c r="C226" t="s">
        <v>39</v>
      </c>
      <c r="D226" t="s">
        <v>93</v>
      </c>
      <c r="E226" t="s">
        <v>93</v>
      </c>
      <c r="F226" t="s">
        <v>29</v>
      </c>
      <c r="G226" t="s">
        <v>30</v>
      </c>
      <c r="H226">
        <v>2</v>
      </c>
      <c r="I226">
        <v>66.260000000000005</v>
      </c>
      <c r="J226">
        <v>132.52000000000001</v>
      </c>
      <c r="K226" t="s">
        <v>53</v>
      </c>
      <c r="L226" t="s">
        <v>209</v>
      </c>
      <c r="M226" t="s">
        <v>23</v>
      </c>
      <c r="N226" t="s">
        <v>33</v>
      </c>
      <c r="O226" t="s">
        <v>25</v>
      </c>
      <c r="P226" t="s">
        <v>276</v>
      </c>
    </row>
    <row r="227" spans="1:16" x14ac:dyDescent="0.25">
      <c r="A227">
        <v>101373</v>
      </c>
      <c r="B227" s="1">
        <v>45749</v>
      </c>
      <c r="C227" t="s">
        <v>34</v>
      </c>
      <c r="D227" t="s">
        <v>164</v>
      </c>
      <c r="E227" t="s">
        <v>165</v>
      </c>
      <c r="F227" t="s">
        <v>73</v>
      </c>
      <c r="G227" t="s">
        <v>126</v>
      </c>
      <c r="H227">
        <v>2</v>
      </c>
      <c r="I227">
        <v>29.98</v>
      </c>
      <c r="J227">
        <v>59.96</v>
      </c>
      <c r="K227" t="s">
        <v>21</v>
      </c>
      <c r="L227" t="s">
        <v>282</v>
      </c>
      <c r="M227" t="s">
        <v>23</v>
      </c>
      <c r="N227" t="s">
        <v>33</v>
      </c>
      <c r="O227" t="s">
        <v>25</v>
      </c>
      <c r="P227" t="s">
        <v>276</v>
      </c>
    </row>
    <row r="228" spans="1:16" x14ac:dyDescent="0.25">
      <c r="A228">
        <v>101709</v>
      </c>
      <c r="B228" s="1">
        <v>45749</v>
      </c>
      <c r="C228" t="s">
        <v>16</v>
      </c>
      <c r="D228" t="s">
        <v>111</v>
      </c>
      <c r="E228" t="s">
        <v>112</v>
      </c>
      <c r="F228" t="s">
        <v>73</v>
      </c>
      <c r="G228" t="s">
        <v>116</v>
      </c>
      <c r="H228">
        <v>3</v>
      </c>
      <c r="I228">
        <v>190.22</v>
      </c>
      <c r="J228">
        <v>570.66</v>
      </c>
      <c r="K228" t="s">
        <v>31</v>
      </c>
      <c r="L228" t="s">
        <v>283</v>
      </c>
      <c r="M228" t="s">
        <v>23</v>
      </c>
      <c r="N228" t="s">
        <v>33</v>
      </c>
      <c r="O228" t="s">
        <v>25</v>
      </c>
      <c r="P228" t="s">
        <v>276</v>
      </c>
    </row>
    <row r="229" spans="1:16" x14ac:dyDescent="0.25">
      <c r="A229">
        <v>100790</v>
      </c>
      <c r="B229" s="1">
        <v>45750</v>
      </c>
      <c r="C229" t="s">
        <v>77</v>
      </c>
      <c r="D229" t="s">
        <v>151</v>
      </c>
      <c r="E229" t="s">
        <v>152</v>
      </c>
      <c r="F229" t="s">
        <v>64</v>
      </c>
      <c r="G229" t="s">
        <v>140</v>
      </c>
      <c r="H229">
        <v>1</v>
      </c>
      <c r="I229">
        <v>157.41999999999999</v>
      </c>
      <c r="J229">
        <v>157.41999999999999</v>
      </c>
      <c r="K229" t="s">
        <v>31</v>
      </c>
      <c r="L229" t="s">
        <v>129</v>
      </c>
      <c r="M229" t="s">
        <v>23</v>
      </c>
      <c r="N229" t="s">
        <v>45</v>
      </c>
      <c r="O229" t="s">
        <v>25</v>
      </c>
      <c r="P229" t="s">
        <v>276</v>
      </c>
    </row>
    <row r="230" spans="1:16" x14ac:dyDescent="0.25">
      <c r="A230">
        <v>101861</v>
      </c>
      <c r="B230" s="1">
        <v>45750</v>
      </c>
      <c r="C230" t="s">
        <v>39</v>
      </c>
      <c r="D230" t="s">
        <v>118</v>
      </c>
      <c r="E230" t="s">
        <v>119</v>
      </c>
      <c r="F230" t="s">
        <v>70</v>
      </c>
      <c r="G230" t="s">
        <v>108</v>
      </c>
      <c r="H230">
        <v>1</v>
      </c>
      <c r="I230">
        <v>34.75</v>
      </c>
      <c r="J230">
        <v>34.75</v>
      </c>
      <c r="K230" t="s">
        <v>59</v>
      </c>
      <c r="L230" t="s">
        <v>110</v>
      </c>
      <c r="M230" t="s">
        <v>102</v>
      </c>
      <c r="N230" t="s">
        <v>45</v>
      </c>
      <c r="O230" t="s">
        <v>25</v>
      </c>
      <c r="P230" t="s">
        <v>276</v>
      </c>
    </row>
    <row r="231" spans="1:16" x14ac:dyDescent="0.25">
      <c r="A231">
        <v>102150</v>
      </c>
      <c r="B231" s="1">
        <v>45750</v>
      </c>
      <c r="C231" t="s">
        <v>61</v>
      </c>
      <c r="D231" t="s">
        <v>62</v>
      </c>
      <c r="E231" t="s">
        <v>63</v>
      </c>
      <c r="F231" t="s">
        <v>64</v>
      </c>
      <c r="G231" t="s">
        <v>65</v>
      </c>
      <c r="H231">
        <v>10</v>
      </c>
      <c r="I231">
        <v>24.77</v>
      </c>
      <c r="J231">
        <v>247.7</v>
      </c>
      <c r="K231" t="s">
        <v>21</v>
      </c>
      <c r="L231" t="s">
        <v>284</v>
      </c>
      <c r="M231" t="s">
        <v>102</v>
      </c>
      <c r="N231" t="s">
        <v>45</v>
      </c>
      <c r="O231" t="s">
        <v>25</v>
      </c>
      <c r="P231" t="s">
        <v>276</v>
      </c>
    </row>
    <row r="232" spans="1:16" x14ac:dyDescent="0.25">
      <c r="A232">
        <v>102648</v>
      </c>
      <c r="B232" s="1">
        <v>45750</v>
      </c>
      <c r="C232" t="s">
        <v>61</v>
      </c>
      <c r="D232" t="s">
        <v>84</v>
      </c>
      <c r="E232" t="s">
        <v>85</v>
      </c>
      <c r="F232" t="s">
        <v>70</v>
      </c>
      <c r="G232" t="s">
        <v>86</v>
      </c>
      <c r="H232">
        <v>2</v>
      </c>
      <c r="I232">
        <v>27.39</v>
      </c>
      <c r="J232">
        <v>54.78</v>
      </c>
      <c r="K232" t="s">
        <v>31</v>
      </c>
      <c r="L232" t="s">
        <v>230</v>
      </c>
      <c r="M232" t="s">
        <v>23</v>
      </c>
      <c r="N232" t="s">
        <v>45</v>
      </c>
      <c r="O232" t="s">
        <v>25</v>
      </c>
      <c r="P232" t="s">
        <v>276</v>
      </c>
    </row>
    <row r="233" spans="1:16" x14ac:dyDescent="0.25">
      <c r="A233">
        <v>102909</v>
      </c>
      <c r="B233" s="1">
        <v>45750</v>
      </c>
      <c r="C233" t="s">
        <v>34</v>
      </c>
      <c r="D233" t="s">
        <v>35</v>
      </c>
      <c r="E233" t="s">
        <v>36</v>
      </c>
      <c r="F233" t="s">
        <v>29</v>
      </c>
      <c r="G233" t="s">
        <v>113</v>
      </c>
      <c r="H233">
        <v>1</v>
      </c>
      <c r="I233">
        <v>14.44</v>
      </c>
      <c r="J233">
        <v>14.44</v>
      </c>
      <c r="K233" t="s">
        <v>21</v>
      </c>
      <c r="L233" t="s">
        <v>194</v>
      </c>
      <c r="M233" t="s">
        <v>23</v>
      </c>
      <c r="N233" t="s">
        <v>45</v>
      </c>
      <c r="O233" t="s">
        <v>25</v>
      </c>
      <c r="P233" t="s">
        <v>276</v>
      </c>
    </row>
    <row r="234" spans="1:16" x14ac:dyDescent="0.25">
      <c r="A234">
        <v>100718</v>
      </c>
      <c r="B234" s="1">
        <v>45751</v>
      </c>
      <c r="C234" t="s">
        <v>16</v>
      </c>
      <c r="D234" t="s">
        <v>198</v>
      </c>
      <c r="E234" t="s">
        <v>199</v>
      </c>
      <c r="F234" t="s">
        <v>73</v>
      </c>
      <c r="G234" t="s">
        <v>128</v>
      </c>
      <c r="H234">
        <v>10</v>
      </c>
      <c r="I234">
        <v>126.28</v>
      </c>
      <c r="J234">
        <v>1262.8</v>
      </c>
      <c r="K234" t="s">
        <v>21</v>
      </c>
      <c r="L234" t="s">
        <v>285</v>
      </c>
      <c r="M234" t="s">
        <v>44</v>
      </c>
      <c r="N234" t="s">
        <v>24</v>
      </c>
      <c r="O234" t="s">
        <v>25</v>
      </c>
      <c r="P234" t="s">
        <v>276</v>
      </c>
    </row>
    <row r="235" spans="1:16" x14ac:dyDescent="0.25">
      <c r="A235">
        <v>101044</v>
      </c>
      <c r="B235" s="1">
        <v>45751</v>
      </c>
      <c r="C235" t="s">
        <v>61</v>
      </c>
      <c r="D235" t="s">
        <v>84</v>
      </c>
      <c r="E235" t="s">
        <v>85</v>
      </c>
      <c r="F235" t="s">
        <v>29</v>
      </c>
      <c r="G235" t="s">
        <v>113</v>
      </c>
      <c r="H235">
        <v>2</v>
      </c>
      <c r="I235">
        <v>14.76</v>
      </c>
      <c r="J235">
        <v>29.52</v>
      </c>
      <c r="K235" t="s">
        <v>59</v>
      </c>
      <c r="L235" t="s">
        <v>202</v>
      </c>
      <c r="M235" t="s">
        <v>23</v>
      </c>
      <c r="N235" t="s">
        <v>24</v>
      </c>
      <c r="O235" t="s">
        <v>25</v>
      </c>
      <c r="P235" t="s">
        <v>276</v>
      </c>
    </row>
    <row r="236" spans="1:16" x14ac:dyDescent="0.25">
      <c r="A236">
        <v>102096</v>
      </c>
      <c r="B236" s="1">
        <v>45751</v>
      </c>
      <c r="C236" t="s">
        <v>16</v>
      </c>
      <c r="D236" t="s">
        <v>27</v>
      </c>
      <c r="E236" t="s">
        <v>28</v>
      </c>
      <c r="F236" t="s">
        <v>70</v>
      </c>
      <c r="G236" t="s">
        <v>143</v>
      </c>
      <c r="H236">
        <v>2</v>
      </c>
      <c r="I236">
        <v>119.71</v>
      </c>
      <c r="J236">
        <v>239.42</v>
      </c>
      <c r="K236" t="s">
        <v>31</v>
      </c>
      <c r="L236" t="s">
        <v>286</v>
      </c>
      <c r="M236" t="s">
        <v>23</v>
      </c>
      <c r="N236" t="s">
        <v>24</v>
      </c>
      <c r="O236" t="s">
        <v>25</v>
      </c>
      <c r="P236" t="s">
        <v>276</v>
      </c>
    </row>
    <row r="237" spans="1:16" x14ac:dyDescent="0.25">
      <c r="A237">
        <v>100545</v>
      </c>
      <c r="B237" s="1">
        <v>45752</v>
      </c>
      <c r="C237" t="s">
        <v>77</v>
      </c>
      <c r="D237" t="s">
        <v>103</v>
      </c>
      <c r="E237" t="s">
        <v>104</v>
      </c>
      <c r="F237" t="s">
        <v>70</v>
      </c>
      <c r="G237" t="s">
        <v>143</v>
      </c>
      <c r="H237">
        <v>10</v>
      </c>
      <c r="I237">
        <v>125.53</v>
      </c>
      <c r="J237">
        <v>1255.3</v>
      </c>
      <c r="K237" t="s">
        <v>21</v>
      </c>
      <c r="L237" t="s">
        <v>287</v>
      </c>
      <c r="M237" t="s">
        <v>23</v>
      </c>
      <c r="N237" t="s">
        <v>50</v>
      </c>
      <c r="O237" t="s">
        <v>14</v>
      </c>
      <c r="P237" t="s">
        <v>276</v>
      </c>
    </row>
    <row r="238" spans="1:16" x14ac:dyDescent="0.25">
      <c r="A238">
        <v>100661</v>
      </c>
      <c r="B238" s="1">
        <v>45752</v>
      </c>
      <c r="C238" t="s">
        <v>34</v>
      </c>
      <c r="D238" t="s">
        <v>51</v>
      </c>
      <c r="E238" t="s">
        <v>52</v>
      </c>
      <c r="F238" t="s">
        <v>70</v>
      </c>
      <c r="G238" t="s">
        <v>132</v>
      </c>
      <c r="H238">
        <v>1</v>
      </c>
      <c r="I238">
        <v>19.54</v>
      </c>
      <c r="J238">
        <v>19.54</v>
      </c>
      <c r="K238" t="s">
        <v>21</v>
      </c>
      <c r="L238" t="s">
        <v>135</v>
      </c>
      <c r="M238" t="s">
        <v>44</v>
      </c>
      <c r="N238" t="s">
        <v>50</v>
      </c>
      <c r="O238" t="s">
        <v>14</v>
      </c>
      <c r="P238" t="s">
        <v>276</v>
      </c>
    </row>
    <row r="239" spans="1:16" x14ac:dyDescent="0.25">
      <c r="A239">
        <v>101659</v>
      </c>
      <c r="B239" s="1">
        <v>45752</v>
      </c>
      <c r="C239" t="s">
        <v>39</v>
      </c>
      <c r="D239" t="s">
        <v>93</v>
      </c>
      <c r="E239" t="s">
        <v>93</v>
      </c>
      <c r="F239" t="s">
        <v>19</v>
      </c>
      <c r="G239" t="s">
        <v>20</v>
      </c>
      <c r="H239">
        <v>1</v>
      </c>
      <c r="I239">
        <v>38.380000000000003</v>
      </c>
      <c r="J239">
        <v>38.380000000000003</v>
      </c>
      <c r="K239" t="s">
        <v>59</v>
      </c>
      <c r="L239" t="s">
        <v>288</v>
      </c>
      <c r="M239" t="s">
        <v>44</v>
      </c>
      <c r="N239" t="s">
        <v>50</v>
      </c>
      <c r="O239" t="s">
        <v>14</v>
      </c>
      <c r="P239" t="s">
        <v>276</v>
      </c>
    </row>
    <row r="240" spans="1:16" x14ac:dyDescent="0.25">
      <c r="A240">
        <v>102743</v>
      </c>
      <c r="B240" s="1">
        <v>45752</v>
      </c>
      <c r="C240" t="s">
        <v>39</v>
      </c>
      <c r="D240" t="s">
        <v>118</v>
      </c>
      <c r="E240" t="s">
        <v>119</v>
      </c>
      <c r="F240" t="s">
        <v>64</v>
      </c>
      <c r="G240" t="s">
        <v>105</v>
      </c>
      <c r="H240">
        <v>5</v>
      </c>
      <c r="I240">
        <v>29.87</v>
      </c>
      <c r="J240">
        <v>149.35</v>
      </c>
      <c r="K240" t="s">
        <v>31</v>
      </c>
      <c r="L240" t="s">
        <v>289</v>
      </c>
      <c r="M240" t="s">
        <v>23</v>
      </c>
      <c r="N240" t="s">
        <v>50</v>
      </c>
      <c r="O240" t="s">
        <v>14</v>
      </c>
      <c r="P240" t="s">
        <v>276</v>
      </c>
    </row>
    <row r="241" spans="1:16" x14ac:dyDescent="0.25">
      <c r="A241">
        <v>100994</v>
      </c>
      <c r="B241" s="1">
        <v>45753</v>
      </c>
      <c r="C241" t="s">
        <v>39</v>
      </c>
      <c r="D241" t="s">
        <v>56</v>
      </c>
      <c r="E241" t="s">
        <v>57</v>
      </c>
      <c r="F241" t="s">
        <v>64</v>
      </c>
      <c r="G241" t="s">
        <v>105</v>
      </c>
      <c r="H241">
        <v>5</v>
      </c>
      <c r="I241">
        <v>30.25</v>
      </c>
      <c r="J241">
        <v>151.25</v>
      </c>
      <c r="K241" t="s">
        <v>21</v>
      </c>
      <c r="L241" t="s">
        <v>145</v>
      </c>
      <c r="M241" t="s">
        <v>23</v>
      </c>
      <c r="N241" t="s">
        <v>76</v>
      </c>
      <c r="O241" t="s">
        <v>14</v>
      </c>
      <c r="P241" t="s">
        <v>276</v>
      </c>
    </row>
    <row r="242" spans="1:16" x14ac:dyDescent="0.25">
      <c r="A242">
        <v>101053</v>
      </c>
      <c r="B242" s="1">
        <v>45753</v>
      </c>
      <c r="C242" t="s">
        <v>77</v>
      </c>
      <c r="D242" t="s">
        <v>151</v>
      </c>
      <c r="E242" t="s">
        <v>152</v>
      </c>
      <c r="F242" t="s">
        <v>70</v>
      </c>
      <c r="G242" t="s">
        <v>86</v>
      </c>
      <c r="H242">
        <v>3</v>
      </c>
      <c r="I242">
        <v>27.47</v>
      </c>
      <c r="J242">
        <v>82.41</v>
      </c>
      <c r="K242" t="s">
        <v>53</v>
      </c>
      <c r="L242" t="s">
        <v>290</v>
      </c>
      <c r="M242" t="s">
        <v>23</v>
      </c>
      <c r="N242" t="s">
        <v>76</v>
      </c>
      <c r="O242" t="s">
        <v>14</v>
      </c>
      <c r="P242" t="s">
        <v>276</v>
      </c>
    </row>
    <row r="243" spans="1:16" x14ac:dyDescent="0.25">
      <c r="A243">
        <v>102307</v>
      </c>
      <c r="B243" s="1">
        <v>45753</v>
      </c>
      <c r="C243" t="s">
        <v>34</v>
      </c>
      <c r="D243" t="s">
        <v>164</v>
      </c>
      <c r="E243" t="s">
        <v>165</v>
      </c>
      <c r="F243" t="s">
        <v>70</v>
      </c>
      <c r="G243" t="s">
        <v>86</v>
      </c>
      <c r="H243">
        <v>1</v>
      </c>
      <c r="I243">
        <v>28.72</v>
      </c>
      <c r="J243">
        <v>28.72</v>
      </c>
      <c r="K243" t="s">
        <v>31</v>
      </c>
      <c r="L243" t="s">
        <v>291</v>
      </c>
      <c r="M243" t="s">
        <v>23</v>
      </c>
      <c r="N243" t="s">
        <v>76</v>
      </c>
      <c r="O243" t="s">
        <v>14</v>
      </c>
      <c r="P243" t="s">
        <v>276</v>
      </c>
    </row>
    <row r="244" spans="1:16" x14ac:dyDescent="0.25">
      <c r="A244">
        <v>100383</v>
      </c>
      <c r="B244" s="1">
        <v>45754</v>
      </c>
      <c r="C244" t="s">
        <v>34</v>
      </c>
      <c r="D244" t="s">
        <v>51</v>
      </c>
      <c r="E244" t="s">
        <v>52</v>
      </c>
      <c r="F244" t="s">
        <v>29</v>
      </c>
      <c r="G244" t="s">
        <v>58</v>
      </c>
      <c r="H244">
        <v>2</v>
      </c>
      <c r="I244">
        <v>73.64</v>
      </c>
      <c r="J244">
        <v>147.28</v>
      </c>
      <c r="K244" t="s">
        <v>59</v>
      </c>
      <c r="L244" t="s">
        <v>260</v>
      </c>
      <c r="M244" t="s">
        <v>102</v>
      </c>
      <c r="N244" t="s">
        <v>82</v>
      </c>
      <c r="O244" t="s">
        <v>25</v>
      </c>
      <c r="P244" t="s">
        <v>276</v>
      </c>
    </row>
    <row r="245" spans="1:16" x14ac:dyDescent="0.25">
      <c r="A245">
        <v>100773</v>
      </c>
      <c r="B245" s="1">
        <v>45754</v>
      </c>
      <c r="C245" t="s">
        <v>61</v>
      </c>
      <c r="D245" t="s">
        <v>84</v>
      </c>
      <c r="E245" t="s">
        <v>85</v>
      </c>
      <c r="F245" t="s">
        <v>73</v>
      </c>
      <c r="G245" t="s">
        <v>183</v>
      </c>
      <c r="H245">
        <v>1</v>
      </c>
      <c r="I245">
        <v>24.64</v>
      </c>
      <c r="J245">
        <v>24.64</v>
      </c>
      <c r="K245" t="s">
        <v>59</v>
      </c>
      <c r="L245" t="s">
        <v>292</v>
      </c>
      <c r="M245" t="s">
        <v>44</v>
      </c>
      <c r="N245" t="s">
        <v>82</v>
      </c>
      <c r="O245" t="s">
        <v>25</v>
      </c>
      <c r="P245" t="s">
        <v>276</v>
      </c>
    </row>
    <row r="246" spans="1:16" x14ac:dyDescent="0.25">
      <c r="A246">
        <v>101979</v>
      </c>
      <c r="B246" s="1">
        <v>45754</v>
      </c>
      <c r="C246" t="s">
        <v>61</v>
      </c>
      <c r="D246" t="s">
        <v>84</v>
      </c>
      <c r="E246" t="s">
        <v>85</v>
      </c>
      <c r="F246" t="s">
        <v>73</v>
      </c>
      <c r="G246" t="s">
        <v>80</v>
      </c>
      <c r="H246">
        <v>2</v>
      </c>
      <c r="I246">
        <v>41.8</v>
      </c>
      <c r="J246">
        <v>83.6</v>
      </c>
      <c r="K246" t="s">
        <v>59</v>
      </c>
      <c r="L246" t="s">
        <v>129</v>
      </c>
      <c r="M246" t="s">
        <v>23</v>
      </c>
      <c r="N246" t="s">
        <v>82</v>
      </c>
      <c r="O246" t="s">
        <v>25</v>
      </c>
      <c r="P246" t="s">
        <v>276</v>
      </c>
    </row>
    <row r="247" spans="1:16" x14ac:dyDescent="0.25">
      <c r="A247">
        <v>102358</v>
      </c>
      <c r="B247" s="1">
        <v>45754</v>
      </c>
      <c r="C247" t="s">
        <v>16</v>
      </c>
      <c r="D247" t="s">
        <v>146</v>
      </c>
      <c r="E247" t="s">
        <v>147</v>
      </c>
      <c r="F247" t="s">
        <v>70</v>
      </c>
      <c r="G247" t="s">
        <v>108</v>
      </c>
      <c r="H247">
        <v>1</v>
      </c>
      <c r="I247">
        <v>35.840000000000003</v>
      </c>
      <c r="J247">
        <v>35.840000000000003</v>
      </c>
      <c r="K247" t="s">
        <v>21</v>
      </c>
      <c r="L247" t="s">
        <v>293</v>
      </c>
      <c r="M247" t="s">
        <v>44</v>
      </c>
      <c r="N247" t="s">
        <v>82</v>
      </c>
      <c r="O247" t="s">
        <v>25</v>
      </c>
      <c r="P247" t="s">
        <v>276</v>
      </c>
    </row>
    <row r="248" spans="1:16" x14ac:dyDescent="0.25">
      <c r="A248">
        <v>100551</v>
      </c>
      <c r="B248" s="1">
        <v>45755</v>
      </c>
      <c r="C248" t="s">
        <v>34</v>
      </c>
      <c r="D248" t="s">
        <v>164</v>
      </c>
      <c r="E248" t="s">
        <v>165</v>
      </c>
      <c r="F248" t="s">
        <v>29</v>
      </c>
      <c r="G248" t="s">
        <v>123</v>
      </c>
      <c r="H248">
        <v>1</v>
      </c>
      <c r="I248">
        <v>88.58</v>
      </c>
      <c r="J248">
        <v>88.58</v>
      </c>
      <c r="K248" t="s">
        <v>53</v>
      </c>
      <c r="L248" t="s">
        <v>294</v>
      </c>
      <c r="M248" t="s">
        <v>44</v>
      </c>
      <c r="N248" t="s">
        <v>55</v>
      </c>
      <c r="O248" t="s">
        <v>25</v>
      </c>
      <c r="P248" t="s">
        <v>276</v>
      </c>
    </row>
    <row r="249" spans="1:16" x14ac:dyDescent="0.25">
      <c r="A249">
        <v>100918</v>
      </c>
      <c r="B249" s="1">
        <v>45755</v>
      </c>
      <c r="C249" t="s">
        <v>61</v>
      </c>
      <c r="D249" t="s">
        <v>84</v>
      </c>
      <c r="E249" t="s">
        <v>85</v>
      </c>
      <c r="F249" t="s">
        <v>73</v>
      </c>
      <c r="G249" t="s">
        <v>128</v>
      </c>
      <c r="H249">
        <v>1</v>
      </c>
      <c r="I249">
        <v>126.61</v>
      </c>
      <c r="J249">
        <v>126.61</v>
      </c>
      <c r="K249" t="s">
        <v>59</v>
      </c>
      <c r="L249" t="s">
        <v>295</v>
      </c>
      <c r="M249" t="s">
        <v>23</v>
      </c>
      <c r="N249" t="s">
        <v>55</v>
      </c>
      <c r="O249" t="s">
        <v>25</v>
      </c>
      <c r="P249" t="s">
        <v>276</v>
      </c>
    </row>
    <row r="250" spans="1:16" x14ac:dyDescent="0.25">
      <c r="A250">
        <v>101000</v>
      </c>
      <c r="B250" s="1">
        <v>45755</v>
      </c>
      <c r="C250" t="s">
        <v>16</v>
      </c>
      <c r="D250" t="s">
        <v>198</v>
      </c>
      <c r="E250" t="s">
        <v>199</v>
      </c>
      <c r="F250" t="s">
        <v>29</v>
      </c>
      <c r="G250" t="s">
        <v>123</v>
      </c>
      <c r="H250">
        <v>10</v>
      </c>
      <c r="I250">
        <v>93.04</v>
      </c>
      <c r="J250">
        <v>930.4</v>
      </c>
      <c r="K250" t="s">
        <v>31</v>
      </c>
      <c r="L250" t="s">
        <v>296</v>
      </c>
      <c r="M250" t="s">
        <v>23</v>
      </c>
      <c r="N250" t="s">
        <v>55</v>
      </c>
      <c r="O250" t="s">
        <v>25</v>
      </c>
      <c r="P250" t="s">
        <v>276</v>
      </c>
    </row>
    <row r="251" spans="1:16" x14ac:dyDescent="0.25">
      <c r="A251">
        <v>101135</v>
      </c>
      <c r="B251" s="1">
        <v>45755</v>
      </c>
      <c r="C251" t="s">
        <v>61</v>
      </c>
      <c r="D251" t="s">
        <v>90</v>
      </c>
      <c r="E251" t="s">
        <v>91</v>
      </c>
      <c r="F251" t="s">
        <v>73</v>
      </c>
      <c r="G251" t="s">
        <v>183</v>
      </c>
      <c r="H251">
        <v>5</v>
      </c>
      <c r="I251">
        <v>24.36</v>
      </c>
      <c r="J251">
        <v>121.8</v>
      </c>
      <c r="K251" t="s">
        <v>53</v>
      </c>
      <c r="L251" t="s">
        <v>297</v>
      </c>
      <c r="M251" t="s">
        <v>102</v>
      </c>
      <c r="N251" t="s">
        <v>55</v>
      </c>
      <c r="O251" t="s">
        <v>25</v>
      </c>
      <c r="P251" t="s">
        <v>276</v>
      </c>
    </row>
    <row r="252" spans="1:16" x14ac:dyDescent="0.25">
      <c r="A252">
        <v>101488</v>
      </c>
      <c r="B252" s="1">
        <v>45755</v>
      </c>
      <c r="C252" t="s">
        <v>39</v>
      </c>
      <c r="D252" t="s">
        <v>40</v>
      </c>
      <c r="E252" t="s">
        <v>41</v>
      </c>
      <c r="F252" t="s">
        <v>29</v>
      </c>
      <c r="G252" t="s">
        <v>113</v>
      </c>
      <c r="H252">
        <v>2</v>
      </c>
      <c r="I252">
        <v>15.05</v>
      </c>
      <c r="J252">
        <v>30.1</v>
      </c>
      <c r="K252" t="s">
        <v>59</v>
      </c>
      <c r="L252" t="s">
        <v>298</v>
      </c>
      <c r="M252" t="s">
        <v>23</v>
      </c>
      <c r="N252" t="s">
        <v>55</v>
      </c>
      <c r="O252" t="s">
        <v>25</v>
      </c>
      <c r="P252" t="s">
        <v>276</v>
      </c>
    </row>
    <row r="253" spans="1:16" x14ac:dyDescent="0.25">
      <c r="A253">
        <v>101863</v>
      </c>
      <c r="B253" s="1">
        <v>45755</v>
      </c>
      <c r="C253" t="s">
        <v>39</v>
      </c>
      <c r="D253" t="s">
        <v>56</v>
      </c>
      <c r="E253" t="s">
        <v>57</v>
      </c>
      <c r="F253" t="s">
        <v>70</v>
      </c>
      <c r="G253" t="s">
        <v>108</v>
      </c>
      <c r="H253">
        <v>1</v>
      </c>
      <c r="I253">
        <v>36.11</v>
      </c>
      <c r="J253">
        <v>36.11</v>
      </c>
      <c r="K253" t="s">
        <v>53</v>
      </c>
      <c r="L253" t="s">
        <v>299</v>
      </c>
      <c r="M253" t="s">
        <v>44</v>
      </c>
      <c r="N253" t="s">
        <v>55</v>
      </c>
      <c r="O253" t="s">
        <v>25</v>
      </c>
      <c r="P253" t="s">
        <v>276</v>
      </c>
    </row>
    <row r="254" spans="1:16" x14ac:dyDescent="0.25">
      <c r="A254">
        <v>101919</v>
      </c>
      <c r="B254" s="1">
        <v>45755</v>
      </c>
      <c r="C254" t="s">
        <v>39</v>
      </c>
      <c r="D254" t="s">
        <v>40</v>
      </c>
      <c r="E254" t="s">
        <v>41</v>
      </c>
      <c r="F254" t="s">
        <v>64</v>
      </c>
      <c r="G254" t="s">
        <v>159</v>
      </c>
      <c r="H254">
        <v>1</v>
      </c>
      <c r="I254">
        <v>33.57</v>
      </c>
      <c r="J254">
        <v>33.57</v>
      </c>
      <c r="K254" t="s">
        <v>31</v>
      </c>
      <c r="L254" t="s">
        <v>300</v>
      </c>
      <c r="M254" t="s">
        <v>23</v>
      </c>
      <c r="N254" t="s">
        <v>55</v>
      </c>
      <c r="O254" t="s">
        <v>25</v>
      </c>
      <c r="P254" t="s">
        <v>276</v>
      </c>
    </row>
    <row r="255" spans="1:16" x14ac:dyDescent="0.25">
      <c r="A255">
        <v>102197</v>
      </c>
      <c r="B255" s="1">
        <v>45755</v>
      </c>
      <c r="C255" t="s">
        <v>39</v>
      </c>
      <c r="D255" t="s">
        <v>56</v>
      </c>
      <c r="E255" t="s">
        <v>57</v>
      </c>
      <c r="F255" t="s">
        <v>70</v>
      </c>
      <c r="G255" t="s">
        <v>86</v>
      </c>
      <c r="H255">
        <v>1</v>
      </c>
      <c r="I255">
        <v>28.35</v>
      </c>
      <c r="J255">
        <v>28.35</v>
      </c>
      <c r="K255" t="s">
        <v>31</v>
      </c>
      <c r="L255" t="s">
        <v>301</v>
      </c>
      <c r="M255" t="s">
        <v>102</v>
      </c>
      <c r="N255" t="s">
        <v>55</v>
      </c>
      <c r="O255" t="s">
        <v>25</v>
      </c>
      <c r="P255" t="s">
        <v>276</v>
      </c>
    </row>
    <row r="256" spans="1:16" x14ac:dyDescent="0.25">
      <c r="A256">
        <v>102470</v>
      </c>
      <c r="B256" s="1">
        <v>45755</v>
      </c>
      <c r="C256" t="s">
        <v>16</v>
      </c>
      <c r="D256" t="s">
        <v>17</v>
      </c>
      <c r="E256" t="s">
        <v>18</v>
      </c>
      <c r="F256" t="s">
        <v>64</v>
      </c>
      <c r="G256" t="s">
        <v>159</v>
      </c>
      <c r="H256">
        <v>2</v>
      </c>
      <c r="I256">
        <v>36.44</v>
      </c>
      <c r="J256">
        <v>72.88</v>
      </c>
      <c r="K256" t="s">
        <v>21</v>
      </c>
      <c r="L256" t="s">
        <v>302</v>
      </c>
      <c r="M256" t="s">
        <v>23</v>
      </c>
      <c r="N256" t="s">
        <v>55</v>
      </c>
      <c r="O256" t="s">
        <v>25</v>
      </c>
      <c r="P256" t="s">
        <v>276</v>
      </c>
    </row>
    <row r="257" spans="1:16" x14ac:dyDescent="0.25">
      <c r="A257">
        <v>102545</v>
      </c>
      <c r="B257" s="1">
        <v>45755</v>
      </c>
      <c r="C257" t="s">
        <v>16</v>
      </c>
      <c r="D257" t="s">
        <v>146</v>
      </c>
      <c r="E257" t="s">
        <v>147</v>
      </c>
      <c r="F257" t="s">
        <v>29</v>
      </c>
      <c r="G257" t="s">
        <v>30</v>
      </c>
      <c r="H257">
        <v>1</v>
      </c>
      <c r="I257">
        <v>66.42</v>
      </c>
      <c r="J257">
        <v>66.42</v>
      </c>
      <c r="K257" t="s">
        <v>21</v>
      </c>
      <c r="L257" t="s">
        <v>303</v>
      </c>
      <c r="M257" t="s">
        <v>23</v>
      </c>
      <c r="N257" t="s">
        <v>55</v>
      </c>
      <c r="O257" t="s">
        <v>25</v>
      </c>
      <c r="P257" t="s">
        <v>276</v>
      </c>
    </row>
    <row r="258" spans="1:16" x14ac:dyDescent="0.25">
      <c r="A258">
        <v>102928</v>
      </c>
      <c r="B258" s="1">
        <v>45755</v>
      </c>
      <c r="C258" t="s">
        <v>16</v>
      </c>
      <c r="D258" t="s">
        <v>17</v>
      </c>
      <c r="E258" t="s">
        <v>18</v>
      </c>
      <c r="F258" t="s">
        <v>29</v>
      </c>
      <c r="G258" t="s">
        <v>123</v>
      </c>
      <c r="H258">
        <v>3</v>
      </c>
      <c r="I258">
        <v>87.35</v>
      </c>
      <c r="J258">
        <v>262.05</v>
      </c>
      <c r="K258" t="s">
        <v>53</v>
      </c>
      <c r="L258" t="s">
        <v>150</v>
      </c>
      <c r="M258" t="s">
        <v>23</v>
      </c>
      <c r="N258" t="s">
        <v>55</v>
      </c>
      <c r="O258" t="s">
        <v>25</v>
      </c>
      <c r="P258" t="s">
        <v>276</v>
      </c>
    </row>
    <row r="259" spans="1:16" x14ac:dyDescent="0.25">
      <c r="A259">
        <v>100267</v>
      </c>
      <c r="B259" s="1">
        <v>45756</v>
      </c>
      <c r="C259" t="s">
        <v>61</v>
      </c>
      <c r="D259" t="s">
        <v>90</v>
      </c>
      <c r="E259" t="s">
        <v>91</v>
      </c>
      <c r="F259" t="s">
        <v>73</v>
      </c>
      <c r="G259" t="s">
        <v>116</v>
      </c>
      <c r="H259">
        <v>10</v>
      </c>
      <c r="I259">
        <v>196.83</v>
      </c>
      <c r="J259">
        <v>1968.3</v>
      </c>
      <c r="K259" t="s">
        <v>59</v>
      </c>
      <c r="L259" t="s">
        <v>297</v>
      </c>
      <c r="M259" t="s">
        <v>23</v>
      </c>
      <c r="N259" t="s">
        <v>33</v>
      </c>
      <c r="O259" t="s">
        <v>25</v>
      </c>
      <c r="P259" t="s">
        <v>276</v>
      </c>
    </row>
    <row r="260" spans="1:16" x14ac:dyDescent="0.25">
      <c r="A260">
        <v>100274</v>
      </c>
      <c r="B260" s="1">
        <v>45756</v>
      </c>
      <c r="C260" t="s">
        <v>39</v>
      </c>
      <c r="D260" t="s">
        <v>93</v>
      </c>
      <c r="E260" t="s">
        <v>93</v>
      </c>
      <c r="F260" t="s">
        <v>73</v>
      </c>
      <c r="G260" t="s">
        <v>116</v>
      </c>
      <c r="H260">
        <v>2</v>
      </c>
      <c r="I260">
        <v>181.59</v>
      </c>
      <c r="J260">
        <v>363.18</v>
      </c>
      <c r="K260" t="s">
        <v>21</v>
      </c>
      <c r="L260" t="s">
        <v>166</v>
      </c>
      <c r="M260" t="s">
        <v>23</v>
      </c>
      <c r="N260" t="s">
        <v>33</v>
      </c>
      <c r="O260" t="s">
        <v>25</v>
      </c>
      <c r="P260" t="s">
        <v>276</v>
      </c>
    </row>
    <row r="261" spans="1:16" x14ac:dyDescent="0.25">
      <c r="A261">
        <v>102090</v>
      </c>
      <c r="B261" s="1">
        <v>45756</v>
      </c>
      <c r="C261" t="s">
        <v>61</v>
      </c>
      <c r="D261" t="s">
        <v>84</v>
      </c>
      <c r="E261" t="s">
        <v>85</v>
      </c>
      <c r="F261" t="s">
        <v>19</v>
      </c>
      <c r="G261" t="s">
        <v>37</v>
      </c>
      <c r="H261">
        <v>10</v>
      </c>
      <c r="I261">
        <v>21.89</v>
      </c>
      <c r="J261">
        <v>218.9</v>
      </c>
      <c r="K261" t="s">
        <v>53</v>
      </c>
      <c r="L261" t="s">
        <v>227</v>
      </c>
      <c r="M261" t="s">
        <v>23</v>
      </c>
      <c r="N261" t="s">
        <v>33</v>
      </c>
      <c r="O261" t="s">
        <v>25</v>
      </c>
      <c r="P261" t="s">
        <v>276</v>
      </c>
    </row>
    <row r="262" spans="1:16" x14ac:dyDescent="0.25">
      <c r="A262">
        <v>102325</v>
      </c>
      <c r="B262" s="1">
        <v>45756</v>
      </c>
      <c r="C262" t="s">
        <v>34</v>
      </c>
      <c r="D262" t="s">
        <v>35</v>
      </c>
      <c r="E262" t="s">
        <v>36</v>
      </c>
      <c r="F262" t="s">
        <v>64</v>
      </c>
      <c r="G262" t="s">
        <v>105</v>
      </c>
      <c r="H262">
        <v>10</v>
      </c>
      <c r="I262">
        <v>30.4</v>
      </c>
      <c r="J262">
        <v>304</v>
      </c>
      <c r="K262" t="s">
        <v>21</v>
      </c>
      <c r="L262" t="s">
        <v>174</v>
      </c>
      <c r="M262" t="s">
        <v>23</v>
      </c>
      <c r="N262" t="s">
        <v>33</v>
      </c>
      <c r="O262" t="s">
        <v>25</v>
      </c>
      <c r="P262" t="s">
        <v>276</v>
      </c>
    </row>
    <row r="263" spans="1:16" x14ac:dyDescent="0.25">
      <c r="A263">
        <v>102616</v>
      </c>
      <c r="B263" s="1">
        <v>45756</v>
      </c>
      <c r="C263" t="s">
        <v>16</v>
      </c>
      <c r="D263" t="s">
        <v>111</v>
      </c>
      <c r="E263" t="s">
        <v>112</v>
      </c>
      <c r="F263" t="s">
        <v>19</v>
      </c>
      <c r="G263" t="s">
        <v>42</v>
      </c>
      <c r="H263">
        <v>1</v>
      </c>
      <c r="I263">
        <v>15.46</v>
      </c>
      <c r="J263">
        <v>15.46</v>
      </c>
      <c r="K263" t="s">
        <v>53</v>
      </c>
      <c r="L263" t="s">
        <v>304</v>
      </c>
      <c r="M263" t="s">
        <v>23</v>
      </c>
      <c r="N263" t="s">
        <v>33</v>
      </c>
      <c r="O263" t="s">
        <v>25</v>
      </c>
      <c r="P263" t="s">
        <v>276</v>
      </c>
    </row>
    <row r="264" spans="1:16" x14ac:dyDescent="0.25">
      <c r="A264">
        <v>102639</v>
      </c>
      <c r="B264" s="1">
        <v>45756</v>
      </c>
      <c r="C264" t="s">
        <v>39</v>
      </c>
      <c r="D264" t="s">
        <v>67</v>
      </c>
      <c r="E264" t="s">
        <v>68</v>
      </c>
      <c r="F264" t="s">
        <v>73</v>
      </c>
      <c r="G264" t="s">
        <v>126</v>
      </c>
      <c r="H264">
        <v>2</v>
      </c>
      <c r="I264">
        <v>29.3</v>
      </c>
      <c r="J264">
        <v>58.6</v>
      </c>
      <c r="K264" t="s">
        <v>31</v>
      </c>
      <c r="L264" t="s">
        <v>305</v>
      </c>
      <c r="M264" t="s">
        <v>44</v>
      </c>
      <c r="N264" t="s">
        <v>33</v>
      </c>
      <c r="O264" t="s">
        <v>25</v>
      </c>
      <c r="P264" t="s">
        <v>276</v>
      </c>
    </row>
    <row r="265" spans="1:16" x14ac:dyDescent="0.25">
      <c r="A265">
        <v>100829</v>
      </c>
      <c r="B265" s="1">
        <v>45757</v>
      </c>
      <c r="C265" t="s">
        <v>39</v>
      </c>
      <c r="D265" t="s">
        <v>56</v>
      </c>
      <c r="E265" t="s">
        <v>57</v>
      </c>
      <c r="F265" t="s">
        <v>19</v>
      </c>
      <c r="G265" t="s">
        <v>37</v>
      </c>
      <c r="H265">
        <v>1</v>
      </c>
      <c r="I265">
        <v>22.99</v>
      </c>
      <c r="J265">
        <v>22.99</v>
      </c>
      <c r="K265" t="s">
        <v>53</v>
      </c>
      <c r="L265" t="s">
        <v>306</v>
      </c>
      <c r="M265" t="s">
        <v>23</v>
      </c>
      <c r="N265" t="s">
        <v>45</v>
      </c>
      <c r="O265" t="s">
        <v>25</v>
      </c>
      <c r="P265" t="s">
        <v>276</v>
      </c>
    </row>
    <row r="266" spans="1:16" x14ac:dyDescent="0.25">
      <c r="A266">
        <v>100968</v>
      </c>
      <c r="B266" s="1">
        <v>45757</v>
      </c>
      <c r="C266" t="s">
        <v>61</v>
      </c>
      <c r="D266" t="s">
        <v>62</v>
      </c>
      <c r="E266" t="s">
        <v>63</v>
      </c>
      <c r="F266" t="s">
        <v>73</v>
      </c>
      <c r="G266" t="s">
        <v>74</v>
      </c>
      <c r="H266">
        <v>5</v>
      </c>
      <c r="I266">
        <v>53.49</v>
      </c>
      <c r="J266">
        <v>267.45</v>
      </c>
      <c r="K266" t="s">
        <v>59</v>
      </c>
      <c r="L266" t="s">
        <v>307</v>
      </c>
      <c r="M266" t="s">
        <v>102</v>
      </c>
      <c r="N266" t="s">
        <v>45</v>
      </c>
      <c r="O266" t="s">
        <v>25</v>
      </c>
      <c r="P266" t="s">
        <v>276</v>
      </c>
    </row>
    <row r="267" spans="1:16" x14ac:dyDescent="0.25">
      <c r="A267">
        <v>101647</v>
      </c>
      <c r="B267" s="1">
        <v>45757</v>
      </c>
      <c r="C267" t="s">
        <v>61</v>
      </c>
      <c r="D267" t="s">
        <v>84</v>
      </c>
      <c r="E267" t="s">
        <v>85</v>
      </c>
      <c r="F267" t="s">
        <v>73</v>
      </c>
      <c r="G267" t="s">
        <v>80</v>
      </c>
      <c r="H267">
        <v>2</v>
      </c>
      <c r="I267">
        <v>41.61</v>
      </c>
      <c r="J267">
        <v>83.22</v>
      </c>
      <c r="K267" t="s">
        <v>59</v>
      </c>
      <c r="L267" t="s">
        <v>136</v>
      </c>
      <c r="M267" t="s">
        <v>23</v>
      </c>
      <c r="N267" t="s">
        <v>45</v>
      </c>
      <c r="O267" t="s">
        <v>25</v>
      </c>
      <c r="P267" t="s">
        <v>276</v>
      </c>
    </row>
    <row r="268" spans="1:16" x14ac:dyDescent="0.25">
      <c r="A268">
        <v>102001</v>
      </c>
      <c r="B268" s="1">
        <v>45757</v>
      </c>
      <c r="C268" t="s">
        <v>34</v>
      </c>
      <c r="D268" t="s">
        <v>46</v>
      </c>
      <c r="E268" t="s">
        <v>47</v>
      </c>
      <c r="F268" t="s">
        <v>64</v>
      </c>
      <c r="G268" t="s">
        <v>159</v>
      </c>
      <c r="H268">
        <v>2</v>
      </c>
      <c r="I268">
        <v>35.49</v>
      </c>
      <c r="J268">
        <v>70.98</v>
      </c>
      <c r="K268" t="s">
        <v>21</v>
      </c>
      <c r="L268" t="s">
        <v>95</v>
      </c>
      <c r="M268" t="s">
        <v>44</v>
      </c>
      <c r="N268" t="s">
        <v>45</v>
      </c>
      <c r="O268" t="s">
        <v>25</v>
      </c>
      <c r="P268" t="s">
        <v>276</v>
      </c>
    </row>
    <row r="269" spans="1:16" x14ac:dyDescent="0.25">
      <c r="A269">
        <v>102111</v>
      </c>
      <c r="B269" s="1">
        <v>45757</v>
      </c>
      <c r="C269" t="s">
        <v>16</v>
      </c>
      <c r="D269" t="s">
        <v>146</v>
      </c>
      <c r="E269" t="s">
        <v>147</v>
      </c>
      <c r="F269" t="s">
        <v>73</v>
      </c>
      <c r="G269" t="s">
        <v>128</v>
      </c>
      <c r="H269">
        <v>2</v>
      </c>
      <c r="I269">
        <v>136.13</v>
      </c>
      <c r="J269">
        <v>272.26</v>
      </c>
      <c r="K269" t="s">
        <v>31</v>
      </c>
      <c r="L269" t="s">
        <v>139</v>
      </c>
      <c r="M269" t="s">
        <v>102</v>
      </c>
      <c r="N269" t="s">
        <v>45</v>
      </c>
      <c r="O269" t="s">
        <v>25</v>
      </c>
      <c r="P269" t="s">
        <v>276</v>
      </c>
    </row>
    <row r="270" spans="1:16" x14ac:dyDescent="0.25">
      <c r="A270">
        <v>102422</v>
      </c>
      <c r="B270" s="1">
        <v>45757</v>
      </c>
      <c r="C270" t="s">
        <v>39</v>
      </c>
      <c r="D270" t="s">
        <v>93</v>
      </c>
      <c r="E270" t="s">
        <v>93</v>
      </c>
      <c r="F270" t="s">
        <v>64</v>
      </c>
      <c r="G270" t="s">
        <v>105</v>
      </c>
      <c r="H270">
        <v>10</v>
      </c>
      <c r="I270">
        <v>29.74</v>
      </c>
      <c r="J270">
        <v>297.39999999999998</v>
      </c>
      <c r="K270" t="s">
        <v>53</v>
      </c>
      <c r="L270" t="s">
        <v>237</v>
      </c>
      <c r="M270" t="s">
        <v>23</v>
      </c>
      <c r="N270" t="s">
        <v>45</v>
      </c>
      <c r="O270" t="s">
        <v>25</v>
      </c>
      <c r="P270" t="s">
        <v>276</v>
      </c>
    </row>
    <row r="271" spans="1:16" x14ac:dyDescent="0.25">
      <c r="A271">
        <v>102793</v>
      </c>
      <c r="B271" s="1">
        <v>45757</v>
      </c>
      <c r="C271" t="s">
        <v>39</v>
      </c>
      <c r="D271" t="s">
        <v>56</v>
      </c>
      <c r="E271" t="s">
        <v>57</v>
      </c>
      <c r="F271" t="s">
        <v>70</v>
      </c>
      <c r="G271" t="s">
        <v>86</v>
      </c>
      <c r="H271">
        <v>1</v>
      </c>
      <c r="I271">
        <v>26.98</v>
      </c>
      <c r="J271">
        <v>26.98</v>
      </c>
      <c r="K271" t="s">
        <v>59</v>
      </c>
      <c r="L271" t="s">
        <v>308</v>
      </c>
      <c r="M271" t="s">
        <v>102</v>
      </c>
      <c r="N271" t="s">
        <v>45</v>
      </c>
      <c r="O271" t="s">
        <v>25</v>
      </c>
      <c r="P271" t="s">
        <v>276</v>
      </c>
    </row>
    <row r="272" spans="1:16" x14ac:dyDescent="0.25">
      <c r="A272">
        <v>102940</v>
      </c>
      <c r="B272" s="1">
        <v>45757</v>
      </c>
      <c r="C272" t="s">
        <v>16</v>
      </c>
      <c r="D272" t="s">
        <v>198</v>
      </c>
      <c r="E272" t="s">
        <v>199</v>
      </c>
      <c r="F272" t="s">
        <v>70</v>
      </c>
      <c r="G272" t="s">
        <v>143</v>
      </c>
      <c r="H272">
        <v>1</v>
      </c>
      <c r="I272">
        <v>123.56</v>
      </c>
      <c r="J272">
        <v>123.56</v>
      </c>
      <c r="K272" t="s">
        <v>31</v>
      </c>
      <c r="L272" t="s">
        <v>258</v>
      </c>
      <c r="M272" t="s">
        <v>102</v>
      </c>
      <c r="N272" t="s">
        <v>45</v>
      </c>
      <c r="O272" t="s">
        <v>25</v>
      </c>
      <c r="P272" t="s">
        <v>276</v>
      </c>
    </row>
    <row r="273" spans="1:16" x14ac:dyDescent="0.25">
      <c r="A273">
        <v>100187</v>
      </c>
      <c r="B273" s="1">
        <v>45758</v>
      </c>
      <c r="C273" t="s">
        <v>39</v>
      </c>
      <c r="D273" t="s">
        <v>118</v>
      </c>
      <c r="E273" t="s">
        <v>119</v>
      </c>
      <c r="F273" t="s">
        <v>73</v>
      </c>
      <c r="G273" t="s">
        <v>183</v>
      </c>
      <c r="H273">
        <v>1</v>
      </c>
      <c r="I273">
        <v>26.01</v>
      </c>
      <c r="J273">
        <v>26.01</v>
      </c>
      <c r="K273" t="s">
        <v>59</v>
      </c>
      <c r="L273" t="s">
        <v>133</v>
      </c>
      <c r="M273" t="s">
        <v>23</v>
      </c>
      <c r="N273" t="s">
        <v>24</v>
      </c>
      <c r="O273" t="s">
        <v>25</v>
      </c>
      <c r="P273" t="s">
        <v>276</v>
      </c>
    </row>
    <row r="274" spans="1:16" x14ac:dyDescent="0.25">
      <c r="A274">
        <v>100288</v>
      </c>
      <c r="B274" s="1">
        <v>45758</v>
      </c>
      <c r="C274" t="s">
        <v>39</v>
      </c>
      <c r="D274" t="s">
        <v>56</v>
      </c>
      <c r="E274" t="s">
        <v>57</v>
      </c>
      <c r="F274" t="s">
        <v>29</v>
      </c>
      <c r="G274" t="s">
        <v>100</v>
      </c>
      <c r="H274">
        <v>2</v>
      </c>
      <c r="I274">
        <v>51.75</v>
      </c>
      <c r="J274">
        <v>103.5</v>
      </c>
      <c r="K274" t="s">
        <v>59</v>
      </c>
      <c r="L274" t="s">
        <v>247</v>
      </c>
      <c r="M274" t="s">
        <v>23</v>
      </c>
      <c r="N274" t="s">
        <v>24</v>
      </c>
      <c r="O274" t="s">
        <v>25</v>
      </c>
      <c r="P274" t="s">
        <v>276</v>
      </c>
    </row>
    <row r="275" spans="1:16" x14ac:dyDescent="0.25">
      <c r="A275">
        <v>101233</v>
      </c>
      <c r="B275" s="1">
        <v>45758</v>
      </c>
      <c r="C275" t="s">
        <v>39</v>
      </c>
      <c r="D275" t="s">
        <v>56</v>
      </c>
      <c r="E275" t="s">
        <v>57</v>
      </c>
      <c r="F275" t="s">
        <v>73</v>
      </c>
      <c r="G275" t="s">
        <v>74</v>
      </c>
      <c r="H275">
        <v>1</v>
      </c>
      <c r="I275">
        <v>57.27</v>
      </c>
      <c r="J275">
        <v>57.27</v>
      </c>
      <c r="K275" t="s">
        <v>21</v>
      </c>
      <c r="L275" t="s">
        <v>218</v>
      </c>
      <c r="M275" t="s">
        <v>102</v>
      </c>
      <c r="N275" t="s">
        <v>24</v>
      </c>
      <c r="O275" t="s">
        <v>25</v>
      </c>
      <c r="P275" t="s">
        <v>276</v>
      </c>
    </row>
    <row r="276" spans="1:16" x14ac:dyDescent="0.25">
      <c r="A276">
        <v>101286</v>
      </c>
      <c r="B276" s="1">
        <v>45758</v>
      </c>
      <c r="C276" t="s">
        <v>61</v>
      </c>
      <c r="D276" t="s">
        <v>62</v>
      </c>
      <c r="E276" t="s">
        <v>63</v>
      </c>
      <c r="F276" t="s">
        <v>73</v>
      </c>
      <c r="G276" t="s">
        <v>80</v>
      </c>
      <c r="H276">
        <v>1</v>
      </c>
      <c r="I276">
        <v>39.32</v>
      </c>
      <c r="J276">
        <v>39.32</v>
      </c>
      <c r="K276" t="s">
        <v>53</v>
      </c>
      <c r="L276" t="s">
        <v>207</v>
      </c>
      <c r="M276" t="s">
        <v>23</v>
      </c>
      <c r="N276" t="s">
        <v>24</v>
      </c>
      <c r="O276" t="s">
        <v>25</v>
      </c>
      <c r="P276" t="s">
        <v>276</v>
      </c>
    </row>
    <row r="277" spans="1:16" x14ac:dyDescent="0.25">
      <c r="A277">
        <v>101328</v>
      </c>
      <c r="B277" s="1">
        <v>45758</v>
      </c>
      <c r="C277" t="s">
        <v>61</v>
      </c>
      <c r="D277" t="s">
        <v>84</v>
      </c>
      <c r="E277" t="s">
        <v>85</v>
      </c>
      <c r="F277" t="s">
        <v>70</v>
      </c>
      <c r="G277" t="s">
        <v>132</v>
      </c>
      <c r="H277">
        <v>1</v>
      </c>
      <c r="I277">
        <v>20.09</v>
      </c>
      <c r="J277">
        <v>20.09</v>
      </c>
      <c r="K277" t="s">
        <v>53</v>
      </c>
      <c r="L277" t="s">
        <v>134</v>
      </c>
      <c r="M277" t="s">
        <v>23</v>
      </c>
      <c r="N277" t="s">
        <v>24</v>
      </c>
      <c r="O277" t="s">
        <v>25</v>
      </c>
      <c r="P277" t="s">
        <v>276</v>
      </c>
    </row>
    <row r="278" spans="1:16" x14ac:dyDescent="0.25">
      <c r="A278">
        <v>101510</v>
      </c>
      <c r="B278" s="1">
        <v>45758</v>
      </c>
      <c r="C278" t="s">
        <v>16</v>
      </c>
      <c r="D278" t="s">
        <v>198</v>
      </c>
      <c r="E278" t="s">
        <v>199</v>
      </c>
      <c r="F278" t="s">
        <v>29</v>
      </c>
      <c r="G278" t="s">
        <v>30</v>
      </c>
      <c r="H278">
        <v>1</v>
      </c>
      <c r="I278">
        <v>66.98</v>
      </c>
      <c r="J278">
        <v>66.98</v>
      </c>
      <c r="K278" t="s">
        <v>21</v>
      </c>
      <c r="L278" t="s">
        <v>309</v>
      </c>
      <c r="M278" t="s">
        <v>102</v>
      </c>
      <c r="N278" t="s">
        <v>24</v>
      </c>
      <c r="O278" t="s">
        <v>25</v>
      </c>
      <c r="P278" t="s">
        <v>276</v>
      </c>
    </row>
    <row r="279" spans="1:16" x14ac:dyDescent="0.25">
      <c r="A279">
        <v>101990</v>
      </c>
      <c r="B279" s="1">
        <v>45758</v>
      </c>
      <c r="C279" t="s">
        <v>39</v>
      </c>
      <c r="D279" t="s">
        <v>56</v>
      </c>
      <c r="E279" t="s">
        <v>57</v>
      </c>
      <c r="F279" t="s">
        <v>73</v>
      </c>
      <c r="G279" t="s">
        <v>128</v>
      </c>
      <c r="H279">
        <v>5</v>
      </c>
      <c r="I279">
        <v>124.38</v>
      </c>
      <c r="J279">
        <v>621.9</v>
      </c>
      <c r="K279" t="s">
        <v>31</v>
      </c>
      <c r="L279" t="s">
        <v>310</v>
      </c>
      <c r="M279" t="s">
        <v>23</v>
      </c>
      <c r="N279" t="s">
        <v>24</v>
      </c>
      <c r="O279" t="s">
        <v>25</v>
      </c>
      <c r="P279" t="s">
        <v>276</v>
      </c>
    </row>
    <row r="280" spans="1:16" x14ac:dyDescent="0.25">
      <c r="A280">
        <v>102971</v>
      </c>
      <c r="B280" s="1">
        <v>45758</v>
      </c>
      <c r="C280" t="s">
        <v>16</v>
      </c>
      <c r="D280" t="s">
        <v>111</v>
      </c>
      <c r="E280" t="s">
        <v>112</v>
      </c>
      <c r="F280" t="s">
        <v>29</v>
      </c>
      <c r="G280" t="s">
        <v>58</v>
      </c>
      <c r="H280">
        <v>2</v>
      </c>
      <c r="I280">
        <v>74.989999999999995</v>
      </c>
      <c r="J280">
        <v>149.97999999999999</v>
      </c>
      <c r="K280" t="s">
        <v>53</v>
      </c>
      <c r="L280" t="s">
        <v>311</v>
      </c>
      <c r="M280" t="s">
        <v>23</v>
      </c>
      <c r="N280" t="s">
        <v>24</v>
      </c>
      <c r="O280" t="s">
        <v>25</v>
      </c>
      <c r="P280" t="s">
        <v>276</v>
      </c>
    </row>
    <row r="281" spans="1:16" x14ac:dyDescent="0.25">
      <c r="A281">
        <v>102985</v>
      </c>
      <c r="B281" s="1">
        <v>45758</v>
      </c>
      <c r="C281" t="s">
        <v>39</v>
      </c>
      <c r="D281" t="s">
        <v>56</v>
      </c>
      <c r="E281" t="s">
        <v>57</v>
      </c>
      <c r="F281" t="s">
        <v>73</v>
      </c>
      <c r="G281" t="s">
        <v>74</v>
      </c>
      <c r="H281">
        <v>2</v>
      </c>
      <c r="I281">
        <v>55.32</v>
      </c>
      <c r="J281">
        <v>110.64</v>
      </c>
      <c r="K281" t="s">
        <v>53</v>
      </c>
      <c r="L281" t="s">
        <v>180</v>
      </c>
      <c r="M281" t="s">
        <v>23</v>
      </c>
      <c r="N281" t="s">
        <v>24</v>
      </c>
      <c r="O281" t="s">
        <v>25</v>
      </c>
      <c r="P281" t="s">
        <v>276</v>
      </c>
    </row>
    <row r="282" spans="1:16" x14ac:dyDescent="0.25">
      <c r="A282">
        <v>100292</v>
      </c>
      <c r="B282" s="1">
        <v>45759</v>
      </c>
      <c r="C282" t="s">
        <v>61</v>
      </c>
      <c r="D282" t="s">
        <v>62</v>
      </c>
      <c r="E282" t="s">
        <v>63</v>
      </c>
      <c r="F282" t="s">
        <v>73</v>
      </c>
      <c r="G282" t="s">
        <v>183</v>
      </c>
      <c r="H282">
        <v>10</v>
      </c>
      <c r="I282">
        <v>25.76</v>
      </c>
      <c r="J282">
        <v>257.60000000000002</v>
      </c>
      <c r="K282" t="s">
        <v>59</v>
      </c>
      <c r="L282" t="s">
        <v>312</v>
      </c>
      <c r="M282" t="s">
        <v>23</v>
      </c>
      <c r="N282" t="s">
        <v>50</v>
      </c>
      <c r="O282" t="s">
        <v>14</v>
      </c>
      <c r="P282" t="s">
        <v>276</v>
      </c>
    </row>
    <row r="283" spans="1:16" x14ac:dyDescent="0.25">
      <c r="A283">
        <v>101257</v>
      </c>
      <c r="B283" s="1">
        <v>45759</v>
      </c>
      <c r="C283" t="s">
        <v>16</v>
      </c>
      <c r="D283" t="s">
        <v>146</v>
      </c>
      <c r="E283" t="s">
        <v>147</v>
      </c>
      <c r="F283" t="s">
        <v>73</v>
      </c>
      <c r="G283" t="s">
        <v>116</v>
      </c>
      <c r="H283">
        <v>1</v>
      </c>
      <c r="I283">
        <v>196.6</v>
      </c>
      <c r="J283">
        <v>196.6</v>
      </c>
      <c r="K283" t="s">
        <v>21</v>
      </c>
      <c r="L283" t="s">
        <v>313</v>
      </c>
      <c r="M283" t="s">
        <v>44</v>
      </c>
      <c r="N283" t="s">
        <v>50</v>
      </c>
      <c r="O283" t="s">
        <v>14</v>
      </c>
      <c r="P283" t="s">
        <v>276</v>
      </c>
    </row>
    <row r="284" spans="1:16" x14ac:dyDescent="0.25">
      <c r="A284">
        <v>101357</v>
      </c>
      <c r="B284" s="1">
        <v>45759</v>
      </c>
      <c r="C284" t="s">
        <v>61</v>
      </c>
      <c r="D284" t="s">
        <v>84</v>
      </c>
      <c r="E284" t="s">
        <v>85</v>
      </c>
      <c r="F284" t="s">
        <v>19</v>
      </c>
      <c r="G284" t="s">
        <v>37</v>
      </c>
      <c r="H284">
        <v>10</v>
      </c>
      <c r="I284">
        <v>22.42</v>
      </c>
      <c r="J284">
        <v>224.2</v>
      </c>
      <c r="K284" t="s">
        <v>21</v>
      </c>
      <c r="L284" t="s">
        <v>314</v>
      </c>
      <c r="M284" t="s">
        <v>23</v>
      </c>
      <c r="N284" t="s">
        <v>50</v>
      </c>
      <c r="O284" t="s">
        <v>14</v>
      </c>
      <c r="P284" t="s">
        <v>276</v>
      </c>
    </row>
    <row r="285" spans="1:16" x14ac:dyDescent="0.25">
      <c r="A285">
        <v>101375</v>
      </c>
      <c r="B285" s="1">
        <v>45759</v>
      </c>
      <c r="C285" t="s">
        <v>34</v>
      </c>
      <c r="D285" t="s">
        <v>51</v>
      </c>
      <c r="E285" t="s">
        <v>52</v>
      </c>
      <c r="F285" t="s">
        <v>29</v>
      </c>
      <c r="G285" t="s">
        <v>100</v>
      </c>
      <c r="H285">
        <v>1</v>
      </c>
      <c r="I285">
        <v>49.84</v>
      </c>
      <c r="J285">
        <v>49.84</v>
      </c>
      <c r="K285" t="s">
        <v>59</v>
      </c>
      <c r="L285" t="s">
        <v>315</v>
      </c>
      <c r="M285" t="s">
        <v>23</v>
      </c>
      <c r="N285" t="s">
        <v>50</v>
      </c>
      <c r="O285" t="s">
        <v>14</v>
      </c>
      <c r="P285" t="s">
        <v>276</v>
      </c>
    </row>
    <row r="286" spans="1:16" x14ac:dyDescent="0.25">
      <c r="A286">
        <v>101511</v>
      </c>
      <c r="B286" s="1">
        <v>45759</v>
      </c>
      <c r="C286" t="s">
        <v>34</v>
      </c>
      <c r="D286" t="s">
        <v>46</v>
      </c>
      <c r="E286" t="s">
        <v>47</v>
      </c>
      <c r="F286" t="s">
        <v>29</v>
      </c>
      <c r="G286" t="s">
        <v>123</v>
      </c>
      <c r="H286">
        <v>2</v>
      </c>
      <c r="I286">
        <v>87.66</v>
      </c>
      <c r="J286">
        <v>175.32</v>
      </c>
      <c r="K286" t="s">
        <v>53</v>
      </c>
      <c r="L286" t="s">
        <v>275</v>
      </c>
      <c r="M286" t="s">
        <v>23</v>
      </c>
      <c r="N286" t="s">
        <v>50</v>
      </c>
      <c r="O286" t="s">
        <v>14</v>
      </c>
      <c r="P286" t="s">
        <v>276</v>
      </c>
    </row>
    <row r="287" spans="1:16" x14ac:dyDescent="0.25">
      <c r="A287">
        <v>102413</v>
      </c>
      <c r="B287" s="1">
        <v>45759</v>
      </c>
      <c r="C287" t="s">
        <v>34</v>
      </c>
      <c r="D287" t="s">
        <v>164</v>
      </c>
      <c r="E287" t="s">
        <v>165</v>
      </c>
      <c r="F287" t="s">
        <v>73</v>
      </c>
      <c r="G287" t="s">
        <v>126</v>
      </c>
      <c r="H287">
        <v>5</v>
      </c>
      <c r="I287">
        <v>29.91</v>
      </c>
      <c r="J287">
        <v>149.55000000000001</v>
      </c>
      <c r="K287" t="s">
        <v>53</v>
      </c>
      <c r="L287" t="s">
        <v>316</v>
      </c>
      <c r="M287" t="s">
        <v>102</v>
      </c>
      <c r="N287" t="s">
        <v>50</v>
      </c>
      <c r="O287" t="s">
        <v>14</v>
      </c>
      <c r="P287" t="s">
        <v>276</v>
      </c>
    </row>
    <row r="288" spans="1:16" x14ac:dyDescent="0.25">
      <c r="A288">
        <v>102817</v>
      </c>
      <c r="B288" s="1">
        <v>45759</v>
      </c>
      <c r="C288" t="s">
        <v>16</v>
      </c>
      <c r="D288" t="s">
        <v>198</v>
      </c>
      <c r="E288" t="s">
        <v>199</v>
      </c>
      <c r="F288" t="s">
        <v>73</v>
      </c>
      <c r="G288" t="s">
        <v>183</v>
      </c>
      <c r="H288">
        <v>3</v>
      </c>
      <c r="I288">
        <v>24.62</v>
      </c>
      <c r="J288">
        <v>73.86</v>
      </c>
      <c r="K288" t="s">
        <v>31</v>
      </c>
      <c r="L288" t="s">
        <v>317</v>
      </c>
      <c r="M288" t="s">
        <v>23</v>
      </c>
      <c r="N288" t="s">
        <v>50</v>
      </c>
      <c r="O288" t="s">
        <v>14</v>
      </c>
      <c r="P288" t="s">
        <v>276</v>
      </c>
    </row>
    <row r="289" spans="1:16" x14ac:dyDescent="0.25">
      <c r="A289">
        <v>100164</v>
      </c>
      <c r="B289" s="1">
        <v>45760</v>
      </c>
      <c r="C289" t="s">
        <v>39</v>
      </c>
      <c r="D289" t="s">
        <v>40</v>
      </c>
      <c r="E289" t="s">
        <v>41</v>
      </c>
      <c r="F289" t="s">
        <v>73</v>
      </c>
      <c r="G289" t="s">
        <v>183</v>
      </c>
      <c r="H289">
        <v>2</v>
      </c>
      <c r="I289">
        <v>25.28</v>
      </c>
      <c r="J289">
        <v>50.56</v>
      </c>
      <c r="K289" t="s">
        <v>53</v>
      </c>
      <c r="L289" t="s">
        <v>255</v>
      </c>
      <c r="M289" t="s">
        <v>23</v>
      </c>
      <c r="N289" t="s">
        <v>76</v>
      </c>
      <c r="O289" t="s">
        <v>14</v>
      </c>
      <c r="P289" t="s">
        <v>276</v>
      </c>
    </row>
    <row r="290" spans="1:16" x14ac:dyDescent="0.25">
      <c r="A290">
        <v>100353</v>
      </c>
      <c r="B290" s="1">
        <v>45760</v>
      </c>
      <c r="C290" t="s">
        <v>34</v>
      </c>
      <c r="D290" t="s">
        <v>164</v>
      </c>
      <c r="E290" t="s">
        <v>165</v>
      </c>
      <c r="F290" t="s">
        <v>73</v>
      </c>
      <c r="G290" t="s">
        <v>116</v>
      </c>
      <c r="H290">
        <v>2</v>
      </c>
      <c r="I290">
        <v>197.18</v>
      </c>
      <c r="J290">
        <v>394.36</v>
      </c>
      <c r="K290" t="s">
        <v>59</v>
      </c>
      <c r="L290" t="s">
        <v>173</v>
      </c>
      <c r="M290" t="s">
        <v>23</v>
      </c>
      <c r="N290" t="s">
        <v>76</v>
      </c>
      <c r="O290" t="s">
        <v>14</v>
      </c>
      <c r="P290" t="s">
        <v>276</v>
      </c>
    </row>
    <row r="291" spans="1:16" x14ac:dyDescent="0.25">
      <c r="A291">
        <v>100677</v>
      </c>
      <c r="B291" s="1">
        <v>45760</v>
      </c>
      <c r="C291" t="s">
        <v>77</v>
      </c>
      <c r="D291" t="s">
        <v>103</v>
      </c>
      <c r="E291" t="s">
        <v>104</v>
      </c>
      <c r="F291" t="s">
        <v>29</v>
      </c>
      <c r="G291" t="s">
        <v>113</v>
      </c>
      <c r="H291">
        <v>1</v>
      </c>
      <c r="I291">
        <v>14.43</v>
      </c>
      <c r="J291">
        <v>14.43</v>
      </c>
      <c r="K291" t="s">
        <v>53</v>
      </c>
      <c r="L291" t="s">
        <v>180</v>
      </c>
      <c r="M291" t="s">
        <v>102</v>
      </c>
      <c r="N291" t="s">
        <v>76</v>
      </c>
      <c r="O291" t="s">
        <v>14</v>
      </c>
      <c r="P291" t="s">
        <v>276</v>
      </c>
    </row>
    <row r="292" spans="1:16" x14ac:dyDescent="0.25">
      <c r="A292">
        <v>102070</v>
      </c>
      <c r="B292" s="1">
        <v>45760</v>
      </c>
      <c r="C292" t="s">
        <v>77</v>
      </c>
      <c r="D292" t="s">
        <v>78</v>
      </c>
      <c r="E292" t="s">
        <v>79</v>
      </c>
      <c r="F292" t="s">
        <v>70</v>
      </c>
      <c r="G292" t="s">
        <v>86</v>
      </c>
      <c r="H292">
        <v>1</v>
      </c>
      <c r="I292">
        <v>27.02</v>
      </c>
      <c r="J292">
        <v>27.02</v>
      </c>
      <c r="K292" t="s">
        <v>31</v>
      </c>
      <c r="L292" t="s">
        <v>318</v>
      </c>
      <c r="M292" t="s">
        <v>102</v>
      </c>
      <c r="N292" t="s">
        <v>76</v>
      </c>
      <c r="O292" t="s">
        <v>14</v>
      </c>
      <c r="P292" t="s">
        <v>276</v>
      </c>
    </row>
    <row r="293" spans="1:16" x14ac:dyDescent="0.25">
      <c r="A293">
        <v>102512</v>
      </c>
      <c r="B293" s="1">
        <v>45760</v>
      </c>
      <c r="C293" t="s">
        <v>39</v>
      </c>
      <c r="D293" t="s">
        <v>118</v>
      </c>
      <c r="E293" t="s">
        <v>119</v>
      </c>
      <c r="F293" t="s">
        <v>73</v>
      </c>
      <c r="G293" t="s">
        <v>128</v>
      </c>
      <c r="H293">
        <v>2</v>
      </c>
      <c r="I293">
        <v>127.63</v>
      </c>
      <c r="J293">
        <v>255.26</v>
      </c>
      <c r="K293" t="s">
        <v>59</v>
      </c>
      <c r="L293" t="s">
        <v>319</v>
      </c>
      <c r="M293" t="s">
        <v>23</v>
      </c>
      <c r="N293" t="s">
        <v>76</v>
      </c>
      <c r="O293" t="s">
        <v>14</v>
      </c>
      <c r="P293" t="s">
        <v>276</v>
      </c>
    </row>
    <row r="294" spans="1:16" x14ac:dyDescent="0.25">
      <c r="A294">
        <v>102583</v>
      </c>
      <c r="B294" s="1">
        <v>45760</v>
      </c>
      <c r="C294" t="s">
        <v>16</v>
      </c>
      <c r="D294" t="s">
        <v>198</v>
      </c>
      <c r="E294" t="s">
        <v>199</v>
      </c>
      <c r="F294" t="s">
        <v>64</v>
      </c>
      <c r="G294" t="s">
        <v>140</v>
      </c>
      <c r="H294">
        <v>5</v>
      </c>
      <c r="I294">
        <v>152.84</v>
      </c>
      <c r="J294">
        <v>764.2</v>
      </c>
      <c r="K294" t="s">
        <v>53</v>
      </c>
      <c r="L294" t="s">
        <v>320</v>
      </c>
      <c r="M294" t="s">
        <v>23</v>
      </c>
      <c r="N294" t="s">
        <v>76</v>
      </c>
      <c r="O294" t="s">
        <v>14</v>
      </c>
      <c r="P294" t="s">
        <v>276</v>
      </c>
    </row>
    <row r="295" spans="1:16" x14ac:dyDescent="0.25">
      <c r="A295">
        <v>102668</v>
      </c>
      <c r="B295" s="1">
        <v>45760</v>
      </c>
      <c r="C295" t="s">
        <v>16</v>
      </c>
      <c r="D295" t="s">
        <v>111</v>
      </c>
      <c r="E295" t="s">
        <v>112</v>
      </c>
      <c r="F295" t="s">
        <v>73</v>
      </c>
      <c r="G295" t="s">
        <v>183</v>
      </c>
      <c r="H295">
        <v>5</v>
      </c>
      <c r="I295">
        <v>23.75</v>
      </c>
      <c r="J295">
        <v>118.75</v>
      </c>
      <c r="K295" t="s">
        <v>53</v>
      </c>
      <c r="L295" t="s">
        <v>321</v>
      </c>
      <c r="M295" t="s">
        <v>44</v>
      </c>
      <c r="N295" t="s">
        <v>76</v>
      </c>
      <c r="O295" t="s">
        <v>14</v>
      </c>
      <c r="P295" t="s">
        <v>276</v>
      </c>
    </row>
    <row r="296" spans="1:16" x14ac:dyDescent="0.25">
      <c r="A296">
        <v>100981</v>
      </c>
      <c r="B296" s="1">
        <v>45761</v>
      </c>
      <c r="C296" t="s">
        <v>34</v>
      </c>
      <c r="D296" t="s">
        <v>35</v>
      </c>
      <c r="E296" t="s">
        <v>36</v>
      </c>
      <c r="F296" t="s">
        <v>70</v>
      </c>
      <c r="G296" t="s">
        <v>71</v>
      </c>
      <c r="H296">
        <v>2</v>
      </c>
      <c r="I296">
        <v>61.39</v>
      </c>
      <c r="J296">
        <v>122.78</v>
      </c>
      <c r="K296" t="s">
        <v>21</v>
      </c>
      <c r="L296" t="s">
        <v>92</v>
      </c>
      <c r="M296" t="s">
        <v>102</v>
      </c>
      <c r="N296" t="s">
        <v>82</v>
      </c>
      <c r="O296" t="s">
        <v>25</v>
      </c>
      <c r="P296" t="s">
        <v>276</v>
      </c>
    </row>
    <row r="297" spans="1:16" x14ac:dyDescent="0.25">
      <c r="A297">
        <v>101124</v>
      </c>
      <c r="B297" s="1">
        <v>45761</v>
      </c>
      <c r="C297" t="s">
        <v>61</v>
      </c>
      <c r="D297" t="s">
        <v>84</v>
      </c>
      <c r="E297" t="s">
        <v>85</v>
      </c>
      <c r="F297" t="s">
        <v>70</v>
      </c>
      <c r="G297" t="s">
        <v>132</v>
      </c>
      <c r="H297">
        <v>2</v>
      </c>
      <c r="I297">
        <v>20.52</v>
      </c>
      <c r="J297">
        <v>41.04</v>
      </c>
      <c r="K297" t="s">
        <v>53</v>
      </c>
      <c r="L297" t="s">
        <v>322</v>
      </c>
      <c r="M297" t="s">
        <v>23</v>
      </c>
      <c r="N297" t="s">
        <v>82</v>
      </c>
      <c r="O297" t="s">
        <v>25</v>
      </c>
      <c r="P297" t="s">
        <v>276</v>
      </c>
    </row>
    <row r="298" spans="1:16" x14ac:dyDescent="0.25">
      <c r="A298">
        <v>101317</v>
      </c>
      <c r="B298" s="1">
        <v>45761</v>
      </c>
      <c r="C298" t="s">
        <v>34</v>
      </c>
      <c r="D298" t="s">
        <v>51</v>
      </c>
      <c r="E298" t="s">
        <v>52</v>
      </c>
      <c r="F298" t="s">
        <v>70</v>
      </c>
      <c r="G298" t="s">
        <v>143</v>
      </c>
      <c r="H298">
        <v>3</v>
      </c>
      <c r="I298">
        <v>120.12</v>
      </c>
      <c r="J298">
        <v>360.36</v>
      </c>
      <c r="K298" t="s">
        <v>31</v>
      </c>
      <c r="L298" t="s">
        <v>294</v>
      </c>
      <c r="M298" t="s">
        <v>23</v>
      </c>
      <c r="N298" t="s">
        <v>82</v>
      </c>
      <c r="O298" t="s">
        <v>25</v>
      </c>
      <c r="P298" t="s">
        <v>276</v>
      </c>
    </row>
    <row r="299" spans="1:16" x14ac:dyDescent="0.25">
      <c r="A299">
        <v>102632</v>
      </c>
      <c r="B299" s="1">
        <v>45761</v>
      </c>
      <c r="C299" t="s">
        <v>61</v>
      </c>
      <c r="D299" t="s">
        <v>62</v>
      </c>
      <c r="E299" t="s">
        <v>63</v>
      </c>
      <c r="F299" t="s">
        <v>73</v>
      </c>
      <c r="G299" t="s">
        <v>126</v>
      </c>
      <c r="H299">
        <v>10</v>
      </c>
      <c r="I299">
        <v>30.39</v>
      </c>
      <c r="J299">
        <v>303.89999999999998</v>
      </c>
      <c r="K299" t="s">
        <v>21</v>
      </c>
      <c r="L299" t="s">
        <v>323</v>
      </c>
      <c r="M299" t="s">
        <v>102</v>
      </c>
      <c r="N299" t="s">
        <v>82</v>
      </c>
      <c r="O299" t="s">
        <v>25</v>
      </c>
      <c r="P299" t="s">
        <v>276</v>
      </c>
    </row>
    <row r="300" spans="1:16" x14ac:dyDescent="0.25">
      <c r="A300">
        <v>100436</v>
      </c>
      <c r="B300" s="1">
        <v>45762</v>
      </c>
      <c r="C300" t="s">
        <v>39</v>
      </c>
      <c r="D300" t="s">
        <v>93</v>
      </c>
      <c r="E300" t="s">
        <v>93</v>
      </c>
      <c r="F300" t="s">
        <v>73</v>
      </c>
      <c r="G300" t="s">
        <v>74</v>
      </c>
      <c r="H300">
        <v>10</v>
      </c>
      <c r="I300">
        <v>56.85</v>
      </c>
      <c r="J300">
        <v>568.5</v>
      </c>
      <c r="K300" t="s">
        <v>31</v>
      </c>
      <c r="L300" t="s">
        <v>324</v>
      </c>
      <c r="M300" t="s">
        <v>23</v>
      </c>
      <c r="N300" t="s">
        <v>55</v>
      </c>
      <c r="O300" t="s">
        <v>25</v>
      </c>
      <c r="P300" t="s">
        <v>276</v>
      </c>
    </row>
    <row r="301" spans="1:16" x14ac:dyDescent="0.25">
      <c r="A301">
        <v>101059</v>
      </c>
      <c r="B301" s="1">
        <v>45762</v>
      </c>
      <c r="C301" t="s">
        <v>16</v>
      </c>
      <c r="D301" t="s">
        <v>111</v>
      </c>
      <c r="E301" t="s">
        <v>112</v>
      </c>
      <c r="F301" t="s">
        <v>29</v>
      </c>
      <c r="G301" t="s">
        <v>123</v>
      </c>
      <c r="H301">
        <v>2</v>
      </c>
      <c r="I301">
        <v>93.99</v>
      </c>
      <c r="J301">
        <v>187.98</v>
      </c>
      <c r="K301" t="s">
        <v>31</v>
      </c>
      <c r="L301" t="s">
        <v>325</v>
      </c>
      <c r="M301" t="s">
        <v>23</v>
      </c>
      <c r="N301" t="s">
        <v>55</v>
      </c>
      <c r="O301" t="s">
        <v>25</v>
      </c>
      <c r="P301" t="s">
        <v>276</v>
      </c>
    </row>
    <row r="302" spans="1:16" x14ac:dyDescent="0.25">
      <c r="A302">
        <v>102479</v>
      </c>
      <c r="B302" s="1">
        <v>45762</v>
      </c>
      <c r="C302" t="s">
        <v>61</v>
      </c>
      <c r="D302" t="s">
        <v>90</v>
      </c>
      <c r="E302" t="s">
        <v>91</v>
      </c>
      <c r="F302" t="s">
        <v>70</v>
      </c>
      <c r="G302" t="s">
        <v>108</v>
      </c>
      <c r="H302">
        <v>5</v>
      </c>
      <c r="I302">
        <v>35.14</v>
      </c>
      <c r="J302">
        <v>175.7</v>
      </c>
      <c r="K302" t="s">
        <v>53</v>
      </c>
      <c r="L302" t="s">
        <v>326</v>
      </c>
      <c r="M302" t="s">
        <v>23</v>
      </c>
      <c r="N302" t="s">
        <v>55</v>
      </c>
      <c r="O302" t="s">
        <v>25</v>
      </c>
      <c r="P302" t="s">
        <v>276</v>
      </c>
    </row>
    <row r="303" spans="1:16" x14ac:dyDescent="0.25">
      <c r="A303">
        <v>100240</v>
      </c>
      <c r="B303" s="1">
        <v>45763</v>
      </c>
      <c r="C303" t="s">
        <v>77</v>
      </c>
      <c r="D303" t="s">
        <v>103</v>
      </c>
      <c r="E303" t="s">
        <v>104</v>
      </c>
      <c r="F303" t="s">
        <v>64</v>
      </c>
      <c r="G303" t="s">
        <v>159</v>
      </c>
      <c r="H303">
        <v>5</v>
      </c>
      <c r="I303">
        <v>33.61</v>
      </c>
      <c r="J303">
        <v>168.05</v>
      </c>
      <c r="K303" t="s">
        <v>53</v>
      </c>
      <c r="L303" t="s">
        <v>327</v>
      </c>
      <c r="M303" t="s">
        <v>23</v>
      </c>
      <c r="N303" t="s">
        <v>33</v>
      </c>
      <c r="O303" t="s">
        <v>25</v>
      </c>
      <c r="P303" t="s">
        <v>276</v>
      </c>
    </row>
    <row r="304" spans="1:16" x14ac:dyDescent="0.25">
      <c r="A304">
        <v>100583</v>
      </c>
      <c r="B304" s="1">
        <v>45763</v>
      </c>
      <c r="C304" t="s">
        <v>61</v>
      </c>
      <c r="D304" t="s">
        <v>90</v>
      </c>
      <c r="E304" t="s">
        <v>91</v>
      </c>
      <c r="F304" t="s">
        <v>64</v>
      </c>
      <c r="G304" t="s">
        <v>105</v>
      </c>
      <c r="H304">
        <v>1</v>
      </c>
      <c r="I304">
        <v>29.47</v>
      </c>
      <c r="J304">
        <v>29.47</v>
      </c>
      <c r="K304" t="s">
        <v>21</v>
      </c>
      <c r="L304" t="s">
        <v>328</v>
      </c>
      <c r="M304" t="s">
        <v>23</v>
      </c>
      <c r="N304" t="s">
        <v>33</v>
      </c>
      <c r="O304" t="s">
        <v>25</v>
      </c>
      <c r="P304" t="s">
        <v>276</v>
      </c>
    </row>
    <row r="305" spans="1:16" x14ac:dyDescent="0.25">
      <c r="A305">
        <v>100995</v>
      </c>
      <c r="B305" s="1">
        <v>45763</v>
      </c>
      <c r="C305" t="s">
        <v>61</v>
      </c>
      <c r="D305" t="s">
        <v>90</v>
      </c>
      <c r="E305" t="s">
        <v>91</v>
      </c>
      <c r="F305" t="s">
        <v>70</v>
      </c>
      <c r="G305" t="s">
        <v>132</v>
      </c>
      <c r="H305">
        <v>5</v>
      </c>
      <c r="I305">
        <v>20.92</v>
      </c>
      <c r="J305">
        <v>104.6</v>
      </c>
      <c r="K305" t="s">
        <v>31</v>
      </c>
      <c r="L305" t="s">
        <v>329</v>
      </c>
      <c r="M305" t="s">
        <v>23</v>
      </c>
      <c r="N305" t="s">
        <v>33</v>
      </c>
      <c r="O305" t="s">
        <v>25</v>
      </c>
      <c r="P305" t="s">
        <v>276</v>
      </c>
    </row>
    <row r="306" spans="1:16" x14ac:dyDescent="0.25">
      <c r="A306">
        <v>101082</v>
      </c>
      <c r="B306" s="1">
        <v>45763</v>
      </c>
      <c r="C306" t="s">
        <v>16</v>
      </c>
      <c r="D306" t="s">
        <v>27</v>
      </c>
      <c r="E306" t="s">
        <v>28</v>
      </c>
      <c r="F306" t="s">
        <v>19</v>
      </c>
      <c r="G306" t="s">
        <v>42</v>
      </c>
      <c r="H306">
        <v>2</v>
      </c>
      <c r="I306">
        <v>15.92</v>
      </c>
      <c r="J306">
        <v>31.84</v>
      </c>
      <c r="K306" t="s">
        <v>21</v>
      </c>
      <c r="L306" t="s">
        <v>236</v>
      </c>
      <c r="M306" t="s">
        <v>23</v>
      </c>
      <c r="N306" t="s">
        <v>33</v>
      </c>
      <c r="O306" t="s">
        <v>25</v>
      </c>
      <c r="P306" t="s">
        <v>276</v>
      </c>
    </row>
    <row r="307" spans="1:16" x14ac:dyDescent="0.25">
      <c r="A307">
        <v>100320</v>
      </c>
      <c r="B307" s="1">
        <v>45764</v>
      </c>
      <c r="C307" t="s">
        <v>61</v>
      </c>
      <c r="D307" t="s">
        <v>90</v>
      </c>
      <c r="E307" t="s">
        <v>91</v>
      </c>
      <c r="F307" t="s">
        <v>70</v>
      </c>
      <c r="G307" t="s">
        <v>143</v>
      </c>
      <c r="H307">
        <v>1</v>
      </c>
      <c r="I307">
        <v>120.74</v>
      </c>
      <c r="J307">
        <v>120.74</v>
      </c>
      <c r="K307" t="s">
        <v>31</v>
      </c>
      <c r="L307" t="s">
        <v>101</v>
      </c>
      <c r="M307" t="s">
        <v>23</v>
      </c>
      <c r="N307" t="s">
        <v>45</v>
      </c>
      <c r="O307" t="s">
        <v>25</v>
      </c>
      <c r="P307" t="s">
        <v>276</v>
      </c>
    </row>
    <row r="308" spans="1:16" x14ac:dyDescent="0.25">
      <c r="A308">
        <v>100701</v>
      </c>
      <c r="B308" s="1">
        <v>45764</v>
      </c>
      <c r="C308" t="s">
        <v>39</v>
      </c>
      <c r="D308" t="s">
        <v>67</v>
      </c>
      <c r="E308" t="s">
        <v>68</v>
      </c>
      <c r="F308" t="s">
        <v>73</v>
      </c>
      <c r="G308" t="s">
        <v>128</v>
      </c>
      <c r="H308">
        <v>1</v>
      </c>
      <c r="I308">
        <v>131.36000000000001</v>
      </c>
      <c r="J308">
        <v>131.36000000000001</v>
      </c>
      <c r="K308" t="s">
        <v>31</v>
      </c>
      <c r="L308" t="s">
        <v>330</v>
      </c>
      <c r="M308" t="s">
        <v>23</v>
      </c>
      <c r="N308" t="s">
        <v>45</v>
      </c>
      <c r="O308" t="s">
        <v>25</v>
      </c>
      <c r="P308" t="s">
        <v>276</v>
      </c>
    </row>
    <row r="309" spans="1:16" x14ac:dyDescent="0.25">
      <c r="A309">
        <v>100980</v>
      </c>
      <c r="B309" s="1">
        <v>45764</v>
      </c>
      <c r="C309" t="s">
        <v>61</v>
      </c>
      <c r="D309" t="s">
        <v>62</v>
      </c>
      <c r="E309" t="s">
        <v>63</v>
      </c>
      <c r="F309" t="s">
        <v>73</v>
      </c>
      <c r="G309" t="s">
        <v>126</v>
      </c>
      <c r="H309">
        <v>5</v>
      </c>
      <c r="I309">
        <v>29.67</v>
      </c>
      <c r="J309">
        <v>148.35</v>
      </c>
      <c r="K309" t="s">
        <v>53</v>
      </c>
      <c r="L309" t="s">
        <v>125</v>
      </c>
      <c r="M309" t="s">
        <v>23</v>
      </c>
      <c r="N309" t="s">
        <v>45</v>
      </c>
      <c r="O309" t="s">
        <v>25</v>
      </c>
      <c r="P309" t="s">
        <v>276</v>
      </c>
    </row>
    <row r="310" spans="1:16" x14ac:dyDescent="0.25">
      <c r="A310">
        <v>101006</v>
      </c>
      <c r="B310" s="1">
        <v>45764</v>
      </c>
      <c r="C310" t="s">
        <v>39</v>
      </c>
      <c r="D310" t="s">
        <v>40</v>
      </c>
      <c r="E310" t="s">
        <v>41</v>
      </c>
      <c r="F310" t="s">
        <v>73</v>
      </c>
      <c r="G310" t="s">
        <v>116</v>
      </c>
      <c r="H310">
        <v>2</v>
      </c>
      <c r="I310">
        <v>185.99</v>
      </c>
      <c r="J310">
        <v>371.98</v>
      </c>
      <c r="K310" t="s">
        <v>31</v>
      </c>
      <c r="L310" t="s">
        <v>236</v>
      </c>
      <c r="M310" t="s">
        <v>102</v>
      </c>
      <c r="N310" t="s">
        <v>45</v>
      </c>
      <c r="O310" t="s">
        <v>25</v>
      </c>
      <c r="P310" t="s">
        <v>276</v>
      </c>
    </row>
    <row r="311" spans="1:16" x14ac:dyDescent="0.25">
      <c r="A311">
        <v>101117</v>
      </c>
      <c r="B311" s="1">
        <v>45764</v>
      </c>
      <c r="C311" t="s">
        <v>34</v>
      </c>
      <c r="D311" t="s">
        <v>164</v>
      </c>
      <c r="E311" t="s">
        <v>165</v>
      </c>
      <c r="F311" t="s">
        <v>29</v>
      </c>
      <c r="G311" t="s">
        <v>58</v>
      </c>
      <c r="H311">
        <v>3</v>
      </c>
      <c r="I311">
        <v>76.099999999999994</v>
      </c>
      <c r="J311">
        <v>228.3</v>
      </c>
      <c r="K311" t="s">
        <v>53</v>
      </c>
      <c r="L311" t="s">
        <v>115</v>
      </c>
      <c r="M311" t="s">
        <v>23</v>
      </c>
      <c r="N311" t="s">
        <v>45</v>
      </c>
      <c r="O311" t="s">
        <v>25</v>
      </c>
      <c r="P311" t="s">
        <v>276</v>
      </c>
    </row>
    <row r="312" spans="1:16" x14ac:dyDescent="0.25">
      <c r="A312">
        <v>101216</v>
      </c>
      <c r="B312" s="1">
        <v>45764</v>
      </c>
      <c r="C312" t="s">
        <v>39</v>
      </c>
      <c r="D312" t="s">
        <v>40</v>
      </c>
      <c r="E312" t="s">
        <v>41</v>
      </c>
      <c r="F312" t="s">
        <v>73</v>
      </c>
      <c r="G312" t="s">
        <v>126</v>
      </c>
      <c r="H312">
        <v>1</v>
      </c>
      <c r="I312">
        <v>29.61</v>
      </c>
      <c r="J312">
        <v>29.61</v>
      </c>
      <c r="K312" t="s">
        <v>53</v>
      </c>
      <c r="L312" t="s">
        <v>331</v>
      </c>
      <c r="M312" t="s">
        <v>44</v>
      </c>
      <c r="N312" t="s">
        <v>45</v>
      </c>
      <c r="O312" t="s">
        <v>25</v>
      </c>
      <c r="P312" t="s">
        <v>276</v>
      </c>
    </row>
    <row r="313" spans="1:16" x14ac:dyDescent="0.25">
      <c r="A313">
        <v>101226</v>
      </c>
      <c r="B313" s="1">
        <v>45764</v>
      </c>
      <c r="C313" t="s">
        <v>39</v>
      </c>
      <c r="D313" t="s">
        <v>67</v>
      </c>
      <c r="E313" t="s">
        <v>68</v>
      </c>
      <c r="F313" t="s">
        <v>70</v>
      </c>
      <c r="G313" t="s">
        <v>86</v>
      </c>
      <c r="H313">
        <v>3</v>
      </c>
      <c r="I313">
        <v>26.82</v>
      </c>
      <c r="J313">
        <v>80.459999999999994</v>
      </c>
      <c r="K313" t="s">
        <v>21</v>
      </c>
      <c r="L313" t="s">
        <v>273</v>
      </c>
      <c r="M313" t="s">
        <v>23</v>
      </c>
      <c r="N313" t="s">
        <v>45</v>
      </c>
      <c r="O313" t="s">
        <v>25</v>
      </c>
      <c r="P313" t="s">
        <v>276</v>
      </c>
    </row>
    <row r="314" spans="1:16" x14ac:dyDescent="0.25">
      <c r="A314">
        <v>101624</v>
      </c>
      <c r="B314" s="1">
        <v>45764</v>
      </c>
      <c r="C314" t="s">
        <v>34</v>
      </c>
      <c r="D314" t="s">
        <v>46</v>
      </c>
      <c r="E314" t="s">
        <v>47</v>
      </c>
      <c r="F314" t="s">
        <v>73</v>
      </c>
      <c r="G314" t="s">
        <v>80</v>
      </c>
      <c r="H314">
        <v>5</v>
      </c>
      <c r="I314">
        <v>40.21</v>
      </c>
      <c r="J314">
        <v>201.05</v>
      </c>
      <c r="K314" t="s">
        <v>59</v>
      </c>
      <c r="L314" t="s">
        <v>321</v>
      </c>
      <c r="M314" t="s">
        <v>23</v>
      </c>
      <c r="N314" t="s">
        <v>45</v>
      </c>
      <c r="O314" t="s">
        <v>25</v>
      </c>
      <c r="P314" t="s">
        <v>276</v>
      </c>
    </row>
    <row r="315" spans="1:16" x14ac:dyDescent="0.25">
      <c r="A315">
        <v>102824</v>
      </c>
      <c r="B315" s="1">
        <v>45764</v>
      </c>
      <c r="C315" t="s">
        <v>39</v>
      </c>
      <c r="D315" t="s">
        <v>118</v>
      </c>
      <c r="E315" t="s">
        <v>119</v>
      </c>
      <c r="F315" t="s">
        <v>73</v>
      </c>
      <c r="G315" t="s">
        <v>183</v>
      </c>
      <c r="H315">
        <v>3</v>
      </c>
      <c r="I315">
        <v>25.12</v>
      </c>
      <c r="J315">
        <v>75.36</v>
      </c>
      <c r="K315" t="s">
        <v>21</v>
      </c>
      <c r="L315" t="s">
        <v>332</v>
      </c>
      <c r="M315" t="s">
        <v>23</v>
      </c>
      <c r="N315" t="s">
        <v>45</v>
      </c>
      <c r="O315" t="s">
        <v>25</v>
      </c>
      <c r="P315" t="s">
        <v>276</v>
      </c>
    </row>
    <row r="316" spans="1:16" x14ac:dyDescent="0.25">
      <c r="A316">
        <v>100001</v>
      </c>
      <c r="B316" s="1">
        <v>45765</v>
      </c>
      <c r="C316" t="s">
        <v>39</v>
      </c>
      <c r="D316" t="s">
        <v>93</v>
      </c>
      <c r="E316" t="s">
        <v>93</v>
      </c>
      <c r="F316" t="s">
        <v>19</v>
      </c>
      <c r="G316" t="s">
        <v>48</v>
      </c>
      <c r="H316">
        <v>2</v>
      </c>
      <c r="I316">
        <v>43.37</v>
      </c>
      <c r="J316">
        <v>86.74</v>
      </c>
      <c r="K316" t="s">
        <v>21</v>
      </c>
      <c r="L316" t="s">
        <v>333</v>
      </c>
      <c r="M316" t="s">
        <v>23</v>
      </c>
      <c r="N316" t="s">
        <v>24</v>
      </c>
      <c r="O316" t="s">
        <v>25</v>
      </c>
      <c r="P316" t="s">
        <v>276</v>
      </c>
    </row>
    <row r="317" spans="1:16" x14ac:dyDescent="0.25">
      <c r="A317">
        <v>100290</v>
      </c>
      <c r="B317" s="1">
        <v>45765</v>
      </c>
      <c r="C317" t="s">
        <v>77</v>
      </c>
      <c r="D317" t="s">
        <v>205</v>
      </c>
      <c r="E317" t="s">
        <v>206</v>
      </c>
      <c r="F317" t="s">
        <v>64</v>
      </c>
      <c r="G317" t="s">
        <v>140</v>
      </c>
      <c r="H317">
        <v>2</v>
      </c>
      <c r="I317">
        <v>143.91</v>
      </c>
      <c r="J317">
        <v>287.82</v>
      </c>
      <c r="K317" t="s">
        <v>59</v>
      </c>
      <c r="L317" t="s">
        <v>299</v>
      </c>
      <c r="M317" t="s">
        <v>23</v>
      </c>
      <c r="N317" t="s">
        <v>24</v>
      </c>
      <c r="O317" t="s">
        <v>25</v>
      </c>
      <c r="P317" t="s">
        <v>276</v>
      </c>
    </row>
    <row r="318" spans="1:16" x14ac:dyDescent="0.25">
      <c r="A318">
        <v>100342</v>
      </c>
      <c r="B318" s="1">
        <v>45765</v>
      </c>
      <c r="C318" t="s">
        <v>61</v>
      </c>
      <c r="D318" t="s">
        <v>90</v>
      </c>
      <c r="E318" t="s">
        <v>91</v>
      </c>
      <c r="F318" t="s">
        <v>73</v>
      </c>
      <c r="G318" t="s">
        <v>183</v>
      </c>
      <c r="H318">
        <v>3</v>
      </c>
      <c r="I318">
        <v>24.52</v>
      </c>
      <c r="J318">
        <v>73.56</v>
      </c>
      <c r="K318" t="s">
        <v>31</v>
      </c>
      <c r="L318" t="s">
        <v>274</v>
      </c>
      <c r="M318" t="s">
        <v>23</v>
      </c>
      <c r="N318" t="s">
        <v>24</v>
      </c>
      <c r="O318" t="s">
        <v>25</v>
      </c>
      <c r="P318" t="s">
        <v>276</v>
      </c>
    </row>
    <row r="319" spans="1:16" x14ac:dyDescent="0.25">
      <c r="A319">
        <v>101096</v>
      </c>
      <c r="B319" s="1">
        <v>45765</v>
      </c>
      <c r="C319" t="s">
        <v>39</v>
      </c>
      <c r="D319" t="s">
        <v>93</v>
      </c>
      <c r="E319" t="s">
        <v>93</v>
      </c>
      <c r="F319" t="s">
        <v>70</v>
      </c>
      <c r="G319" t="s">
        <v>86</v>
      </c>
      <c r="H319">
        <v>1</v>
      </c>
      <c r="I319">
        <v>27.33</v>
      </c>
      <c r="J319">
        <v>27.33</v>
      </c>
      <c r="K319" t="s">
        <v>21</v>
      </c>
      <c r="L319" t="s">
        <v>274</v>
      </c>
      <c r="M319" t="s">
        <v>23</v>
      </c>
      <c r="N319" t="s">
        <v>24</v>
      </c>
      <c r="O319" t="s">
        <v>25</v>
      </c>
      <c r="P319" t="s">
        <v>276</v>
      </c>
    </row>
    <row r="320" spans="1:16" x14ac:dyDescent="0.25">
      <c r="A320">
        <v>102043</v>
      </c>
      <c r="B320" s="1">
        <v>45765</v>
      </c>
      <c r="C320" t="s">
        <v>39</v>
      </c>
      <c r="D320" t="s">
        <v>40</v>
      </c>
      <c r="E320" t="s">
        <v>41</v>
      </c>
      <c r="F320" t="s">
        <v>29</v>
      </c>
      <c r="G320" t="s">
        <v>113</v>
      </c>
      <c r="H320">
        <v>3</v>
      </c>
      <c r="I320">
        <v>14.5</v>
      </c>
      <c r="J320">
        <v>43.5</v>
      </c>
      <c r="K320" t="s">
        <v>59</v>
      </c>
      <c r="L320" t="s">
        <v>229</v>
      </c>
      <c r="M320" t="s">
        <v>23</v>
      </c>
      <c r="N320" t="s">
        <v>24</v>
      </c>
      <c r="O320" t="s">
        <v>25</v>
      </c>
      <c r="P320" t="s">
        <v>276</v>
      </c>
    </row>
    <row r="321" spans="1:16" x14ac:dyDescent="0.25">
      <c r="A321">
        <v>102778</v>
      </c>
      <c r="B321" s="1">
        <v>45765</v>
      </c>
      <c r="C321" t="s">
        <v>39</v>
      </c>
      <c r="D321" t="s">
        <v>118</v>
      </c>
      <c r="E321" t="s">
        <v>119</v>
      </c>
      <c r="F321" t="s">
        <v>70</v>
      </c>
      <c r="G321" t="s">
        <v>108</v>
      </c>
      <c r="H321">
        <v>1</v>
      </c>
      <c r="I321">
        <v>34.79</v>
      </c>
      <c r="J321">
        <v>34.79</v>
      </c>
      <c r="K321" t="s">
        <v>59</v>
      </c>
      <c r="L321" t="s">
        <v>186</v>
      </c>
      <c r="M321" t="s">
        <v>23</v>
      </c>
      <c r="N321" t="s">
        <v>24</v>
      </c>
      <c r="O321" t="s">
        <v>25</v>
      </c>
      <c r="P321" t="s">
        <v>276</v>
      </c>
    </row>
    <row r="322" spans="1:16" x14ac:dyDescent="0.25">
      <c r="A322">
        <v>100076</v>
      </c>
      <c r="B322" s="1">
        <v>45766</v>
      </c>
      <c r="C322" t="s">
        <v>34</v>
      </c>
      <c r="D322" t="s">
        <v>46</v>
      </c>
      <c r="E322" t="s">
        <v>47</v>
      </c>
      <c r="F322" t="s">
        <v>29</v>
      </c>
      <c r="G322" t="s">
        <v>100</v>
      </c>
      <c r="H322">
        <v>3</v>
      </c>
      <c r="I322">
        <v>49.1</v>
      </c>
      <c r="J322">
        <v>147.30000000000001</v>
      </c>
      <c r="K322" t="s">
        <v>21</v>
      </c>
      <c r="L322" t="s">
        <v>270</v>
      </c>
      <c r="M322" t="s">
        <v>102</v>
      </c>
      <c r="N322" t="s">
        <v>50</v>
      </c>
      <c r="O322" t="s">
        <v>14</v>
      </c>
      <c r="P322" t="s">
        <v>276</v>
      </c>
    </row>
    <row r="323" spans="1:16" x14ac:dyDescent="0.25">
      <c r="A323">
        <v>100348</v>
      </c>
      <c r="B323" s="1">
        <v>45766</v>
      </c>
      <c r="C323" t="s">
        <v>39</v>
      </c>
      <c r="D323" t="s">
        <v>40</v>
      </c>
      <c r="E323" t="s">
        <v>41</v>
      </c>
      <c r="F323" t="s">
        <v>70</v>
      </c>
      <c r="G323" t="s">
        <v>108</v>
      </c>
      <c r="H323">
        <v>5</v>
      </c>
      <c r="I323">
        <v>36.15</v>
      </c>
      <c r="J323">
        <v>180.75</v>
      </c>
      <c r="K323" t="s">
        <v>31</v>
      </c>
      <c r="L323" t="s">
        <v>334</v>
      </c>
      <c r="M323" t="s">
        <v>23</v>
      </c>
      <c r="N323" t="s">
        <v>50</v>
      </c>
      <c r="O323" t="s">
        <v>14</v>
      </c>
      <c r="P323" t="s">
        <v>276</v>
      </c>
    </row>
    <row r="324" spans="1:16" x14ac:dyDescent="0.25">
      <c r="A324">
        <v>101225</v>
      </c>
      <c r="B324" s="1">
        <v>45766</v>
      </c>
      <c r="C324" t="s">
        <v>34</v>
      </c>
      <c r="D324" t="s">
        <v>51</v>
      </c>
      <c r="E324" t="s">
        <v>52</v>
      </c>
      <c r="F324" t="s">
        <v>19</v>
      </c>
      <c r="G324" t="s">
        <v>20</v>
      </c>
      <c r="H324">
        <v>5</v>
      </c>
      <c r="I324">
        <v>38.22</v>
      </c>
      <c r="J324">
        <v>191.1</v>
      </c>
      <c r="K324" t="s">
        <v>31</v>
      </c>
      <c r="L324" t="s">
        <v>335</v>
      </c>
      <c r="M324" t="s">
        <v>102</v>
      </c>
      <c r="N324" t="s">
        <v>50</v>
      </c>
      <c r="O324" t="s">
        <v>14</v>
      </c>
      <c r="P324" t="s">
        <v>276</v>
      </c>
    </row>
    <row r="325" spans="1:16" x14ac:dyDescent="0.25">
      <c r="A325">
        <v>101877</v>
      </c>
      <c r="B325" s="1">
        <v>45766</v>
      </c>
      <c r="C325" t="s">
        <v>61</v>
      </c>
      <c r="D325" t="s">
        <v>90</v>
      </c>
      <c r="E325" t="s">
        <v>91</v>
      </c>
      <c r="F325" t="s">
        <v>64</v>
      </c>
      <c r="G325" t="s">
        <v>140</v>
      </c>
      <c r="H325">
        <v>1</v>
      </c>
      <c r="I325">
        <v>148.44999999999999</v>
      </c>
      <c r="J325">
        <v>148.44999999999999</v>
      </c>
      <c r="K325" t="s">
        <v>31</v>
      </c>
      <c r="L325" t="s">
        <v>336</v>
      </c>
      <c r="M325" t="s">
        <v>44</v>
      </c>
      <c r="N325" t="s">
        <v>50</v>
      </c>
      <c r="O325" t="s">
        <v>14</v>
      </c>
      <c r="P325" t="s">
        <v>276</v>
      </c>
    </row>
    <row r="326" spans="1:16" x14ac:dyDescent="0.25">
      <c r="A326">
        <v>102292</v>
      </c>
      <c r="B326" s="1">
        <v>45766</v>
      </c>
      <c r="C326" t="s">
        <v>61</v>
      </c>
      <c r="D326" t="s">
        <v>90</v>
      </c>
      <c r="E326" t="s">
        <v>91</v>
      </c>
      <c r="F326" t="s">
        <v>29</v>
      </c>
      <c r="G326" t="s">
        <v>123</v>
      </c>
      <c r="H326">
        <v>5</v>
      </c>
      <c r="I326">
        <v>89.24</v>
      </c>
      <c r="J326">
        <v>446.2</v>
      </c>
      <c r="K326" t="s">
        <v>53</v>
      </c>
      <c r="L326" t="s">
        <v>337</v>
      </c>
      <c r="M326" t="s">
        <v>23</v>
      </c>
      <c r="N326" t="s">
        <v>50</v>
      </c>
      <c r="O326" t="s">
        <v>14</v>
      </c>
      <c r="P326" t="s">
        <v>276</v>
      </c>
    </row>
    <row r="327" spans="1:16" x14ac:dyDescent="0.25">
      <c r="A327">
        <v>102627</v>
      </c>
      <c r="B327" s="1">
        <v>45766</v>
      </c>
      <c r="C327" t="s">
        <v>61</v>
      </c>
      <c r="D327" t="s">
        <v>84</v>
      </c>
      <c r="E327" t="s">
        <v>85</v>
      </c>
      <c r="F327" t="s">
        <v>29</v>
      </c>
      <c r="G327" t="s">
        <v>123</v>
      </c>
      <c r="H327">
        <v>3</v>
      </c>
      <c r="I327">
        <v>89.1</v>
      </c>
      <c r="J327">
        <v>267.3</v>
      </c>
      <c r="K327" t="s">
        <v>21</v>
      </c>
      <c r="L327" t="s">
        <v>324</v>
      </c>
      <c r="M327" t="s">
        <v>23</v>
      </c>
      <c r="N327" t="s">
        <v>50</v>
      </c>
      <c r="O327" t="s">
        <v>14</v>
      </c>
      <c r="P327" t="s">
        <v>276</v>
      </c>
    </row>
    <row r="328" spans="1:16" x14ac:dyDescent="0.25">
      <c r="A328">
        <v>102811</v>
      </c>
      <c r="B328" s="1">
        <v>45766</v>
      </c>
      <c r="C328" t="s">
        <v>39</v>
      </c>
      <c r="D328" t="s">
        <v>56</v>
      </c>
      <c r="E328" t="s">
        <v>57</v>
      </c>
      <c r="F328" t="s">
        <v>64</v>
      </c>
      <c r="G328" t="s">
        <v>140</v>
      </c>
      <c r="H328">
        <v>10</v>
      </c>
      <c r="I328">
        <v>155.43</v>
      </c>
      <c r="J328">
        <v>1554.3</v>
      </c>
      <c r="K328" t="s">
        <v>31</v>
      </c>
      <c r="L328" t="s">
        <v>338</v>
      </c>
      <c r="M328" t="s">
        <v>102</v>
      </c>
      <c r="N328" t="s">
        <v>50</v>
      </c>
      <c r="O328" t="s">
        <v>14</v>
      </c>
      <c r="P328" t="s">
        <v>276</v>
      </c>
    </row>
    <row r="329" spans="1:16" x14ac:dyDescent="0.25">
      <c r="A329">
        <v>100012</v>
      </c>
      <c r="B329" s="1">
        <v>45767</v>
      </c>
      <c r="C329" t="s">
        <v>61</v>
      </c>
      <c r="D329" t="s">
        <v>90</v>
      </c>
      <c r="E329" t="s">
        <v>91</v>
      </c>
      <c r="F329" t="s">
        <v>19</v>
      </c>
      <c r="G329" t="s">
        <v>42</v>
      </c>
      <c r="H329">
        <v>1</v>
      </c>
      <c r="I329">
        <v>16</v>
      </c>
      <c r="J329">
        <v>16</v>
      </c>
      <c r="K329" t="s">
        <v>53</v>
      </c>
      <c r="L329" t="s">
        <v>266</v>
      </c>
      <c r="M329" t="s">
        <v>23</v>
      </c>
      <c r="N329" t="s">
        <v>76</v>
      </c>
      <c r="O329" t="s">
        <v>14</v>
      </c>
      <c r="P329" t="s">
        <v>276</v>
      </c>
    </row>
    <row r="330" spans="1:16" x14ac:dyDescent="0.25">
      <c r="A330">
        <v>100387</v>
      </c>
      <c r="B330" s="1">
        <v>45767</v>
      </c>
      <c r="C330" t="s">
        <v>39</v>
      </c>
      <c r="D330" t="s">
        <v>93</v>
      </c>
      <c r="E330" t="s">
        <v>93</v>
      </c>
      <c r="F330" t="s">
        <v>70</v>
      </c>
      <c r="G330" t="s">
        <v>143</v>
      </c>
      <c r="H330">
        <v>3</v>
      </c>
      <c r="I330">
        <v>125.13</v>
      </c>
      <c r="J330">
        <v>375.39</v>
      </c>
      <c r="K330" t="s">
        <v>59</v>
      </c>
      <c r="L330" t="s">
        <v>247</v>
      </c>
      <c r="M330" t="s">
        <v>23</v>
      </c>
      <c r="N330" t="s">
        <v>76</v>
      </c>
      <c r="O330" t="s">
        <v>14</v>
      </c>
      <c r="P330" t="s">
        <v>276</v>
      </c>
    </row>
    <row r="331" spans="1:16" x14ac:dyDescent="0.25">
      <c r="A331">
        <v>100656</v>
      </c>
      <c r="B331" s="1">
        <v>45767</v>
      </c>
      <c r="C331" t="s">
        <v>39</v>
      </c>
      <c r="D331" t="s">
        <v>67</v>
      </c>
      <c r="E331" t="s">
        <v>68</v>
      </c>
      <c r="F331" t="s">
        <v>19</v>
      </c>
      <c r="G331" t="s">
        <v>48</v>
      </c>
      <c r="H331">
        <v>5</v>
      </c>
      <c r="I331">
        <v>43.72</v>
      </c>
      <c r="J331">
        <v>218.6</v>
      </c>
      <c r="K331" t="s">
        <v>21</v>
      </c>
      <c r="L331" t="s">
        <v>339</v>
      </c>
      <c r="M331" t="s">
        <v>23</v>
      </c>
      <c r="N331" t="s">
        <v>76</v>
      </c>
      <c r="O331" t="s">
        <v>14</v>
      </c>
      <c r="P331" t="s">
        <v>276</v>
      </c>
    </row>
    <row r="332" spans="1:16" x14ac:dyDescent="0.25">
      <c r="A332">
        <v>100898</v>
      </c>
      <c r="B332" s="1">
        <v>45767</v>
      </c>
      <c r="C332" t="s">
        <v>61</v>
      </c>
      <c r="D332" t="s">
        <v>62</v>
      </c>
      <c r="E332" t="s">
        <v>63</v>
      </c>
      <c r="F332" t="s">
        <v>64</v>
      </c>
      <c r="G332" t="s">
        <v>65</v>
      </c>
      <c r="H332">
        <v>1</v>
      </c>
      <c r="I332">
        <v>26.13</v>
      </c>
      <c r="J332">
        <v>26.13</v>
      </c>
      <c r="K332" t="s">
        <v>53</v>
      </c>
      <c r="L332" t="s">
        <v>22</v>
      </c>
      <c r="M332" t="s">
        <v>23</v>
      </c>
      <c r="N332" t="s">
        <v>76</v>
      </c>
      <c r="O332" t="s">
        <v>14</v>
      </c>
      <c r="P332" t="s">
        <v>276</v>
      </c>
    </row>
    <row r="333" spans="1:16" x14ac:dyDescent="0.25">
      <c r="A333">
        <v>102216</v>
      </c>
      <c r="B333" s="1">
        <v>45767</v>
      </c>
      <c r="C333" t="s">
        <v>39</v>
      </c>
      <c r="D333" t="s">
        <v>118</v>
      </c>
      <c r="E333" t="s">
        <v>119</v>
      </c>
      <c r="F333" t="s">
        <v>73</v>
      </c>
      <c r="G333" t="s">
        <v>116</v>
      </c>
      <c r="H333">
        <v>3</v>
      </c>
      <c r="I333">
        <v>185.34</v>
      </c>
      <c r="J333">
        <v>556.02</v>
      </c>
      <c r="K333" t="s">
        <v>31</v>
      </c>
      <c r="L333" t="s">
        <v>154</v>
      </c>
      <c r="M333" t="s">
        <v>23</v>
      </c>
      <c r="N333" t="s">
        <v>76</v>
      </c>
      <c r="O333" t="s">
        <v>14</v>
      </c>
      <c r="P333" t="s">
        <v>276</v>
      </c>
    </row>
    <row r="334" spans="1:16" x14ac:dyDescent="0.25">
      <c r="A334">
        <v>102966</v>
      </c>
      <c r="B334" s="1">
        <v>45767</v>
      </c>
      <c r="C334" t="s">
        <v>16</v>
      </c>
      <c r="D334" t="s">
        <v>17</v>
      </c>
      <c r="E334" t="s">
        <v>18</v>
      </c>
      <c r="F334" t="s">
        <v>19</v>
      </c>
      <c r="G334" t="s">
        <v>48</v>
      </c>
      <c r="H334">
        <v>1</v>
      </c>
      <c r="I334">
        <v>44.54</v>
      </c>
      <c r="J334">
        <v>44.54</v>
      </c>
      <c r="K334" t="s">
        <v>53</v>
      </c>
      <c r="L334" t="s">
        <v>340</v>
      </c>
      <c r="M334" t="s">
        <v>23</v>
      </c>
      <c r="N334" t="s">
        <v>76</v>
      </c>
      <c r="O334" t="s">
        <v>14</v>
      </c>
      <c r="P334" t="s">
        <v>276</v>
      </c>
    </row>
    <row r="335" spans="1:16" x14ac:dyDescent="0.25">
      <c r="A335">
        <v>100331</v>
      </c>
      <c r="B335" s="1">
        <v>45768</v>
      </c>
      <c r="C335" t="s">
        <v>61</v>
      </c>
      <c r="D335" t="s">
        <v>90</v>
      </c>
      <c r="E335" t="s">
        <v>91</v>
      </c>
      <c r="F335" t="s">
        <v>64</v>
      </c>
      <c r="G335" t="s">
        <v>159</v>
      </c>
      <c r="H335">
        <v>2</v>
      </c>
      <c r="I335">
        <v>34.28</v>
      </c>
      <c r="J335">
        <v>68.56</v>
      </c>
      <c r="K335" t="s">
        <v>31</v>
      </c>
      <c r="L335" t="s">
        <v>281</v>
      </c>
      <c r="M335" t="s">
        <v>102</v>
      </c>
      <c r="N335" t="s">
        <v>82</v>
      </c>
      <c r="O335" t="s">
        <v>25</v>
      </c>
      <c r="P335" t="s">
        <v>276</v>
      </c>
    </row>
    <row r="336" spans="1:16" x14ac:dyDescent="0.25">
      <c r="A336">
        <v>101530</v>
      </c>
      <c r="B336" s="1">
        <v>45768</v>
      </c>
      <c r="C336" t="s">
        <v>61</v>
      </c>
      <c r="D336" t="s">
        <v>90</v>
      </c>
      <c r="E336" t="s">
        <v>91</v>
      </c>
      <c r="F336" t="s">
        <v>64</v>
      </c>
      <c r="G336" t="s">
        <v>105</v>
      </c>
      <c r="H336">
        <v>1</v>
      </c>
      <c r="I336">
        <v>31.16</v>
      </c>
      <c r="J336">
        <v>31.16</v>
      </c>
      <c r="K336" t="s">
        <v>53</v>
      </c>
      <c r="L336" t="s">
        <v>341</v>
      </c>
      <c r="M336" t="s">
        <v>44</v>
      </c>
      <c r="N336" t="s">
        <v>82</v>
      </c>
      <c r="O336" t="s">
        <v>25</v>
      </c>
      <c r="P336" t="s">
        <v>276</v>
      </c>
    </row>
    <row r="337" spans="1:16" x14ac:dyDescent="0.25">
      <c r="A337">
        <v>101954</v>
      </c>
      <c r="B337" s="1">
        <v>45768</v>
      </c>
      <c r="C337" t="s">
        <v>16</v>
      </c>
      <c r="D337" t="s">
        <v>146</v>
      </c>
      <c r="E337" t="s">
        <v>147</v>
      </c>
      <c r="F337" t="s">
        <v>19</v>
      </c>
      <c r="G337" t="s">
        <v>48</v>
      </c>
      <c r="H337">
        <v>1</v>
      </c>
      <c r="I337">
        <v>44.63</v>
      </c>
      <c r="J337">
        <v>44.63</v>
      </c>
      <c r="K337" t="s">
        <v>59</v>
      </c>
      <c r="L337" t="s">
        <v>342</v>
      </c>
      <c r="M337" t="s">
        <v>23</v>
      </c>
      <c r="N337" t="s">
        <v>82</v>
      </c>
      <c r="O337" t="s">
        <v>25</v>
      </c>
      <c r="P337" t="s">
        <v>276</v>
      </c>
    </row>
    <row r="338" spans="1:16" x14ac:dyDescent="0.25">
      <c r="A338">
        <v>100784</v>
      </c>
      <c r="B338" s="1">
        <v>45769</v>
      </c>
      <c r="C338" t="s">
        <v>16</v>
      </c>
      <c r="D338" t="s">
        <v>198</v>
      </c>
      <c r="E338" t="s">
        <v>199</v>
      </c>
      <c r="F338" t="s">
        <v>73</v>
      </c>
      <c r="G338" t="s">
        <v>116</v>
      </c>
      <c r="H338">
        <v>5</v>
      </c>
      <c r="I338">
        <v>183.47</v>
      </c>
      <c r="J338">
        <v>917.35</v>
      </c>
      <c r="K338" t="s">
        <v>21</v>
      </c>
      <c r="L338" t="s">
        <v>43</v>
      </c>
      <c r="M338" t="s">
        <v>102</v>
      </c>
      <c r="N338" t="s">
        <v>55</v>
      </c>
      <c r="O338" t="s">
        <v>25</v>
      </c>
      <c r="P338" t="s">
        <v>276</v>
      </c>
    </row>
    <row r="339" spans="1:16" x14ac:dyDescent="0.25">
      <c r="A339">
        <v>101623</v>
      </c>
      <c r="B339" s="1">
        <v>45769</v>
      </c>
      <c r="C339" t="s">
        <v>34</v>
      </c>
      <c r="D339" t="s">
        <v>164</v>
      </c>
      <c r="E339" t="s">
        <v>165</v>
      </c>
      <c r="F339" t="s">
        <v>19</v>
      </c>
      <c r="G339" t="s">
        <v>42</v>
      </c>
      <c r="H339">
        <v>10</v>
      </c>
      <c r="I339">
        <v>15.88</v>
      </c>
      <c r="J339">
        <v>158.80000000000001</v>
      </c>
      <c r="K339" t="s">
        <v>59</v>
      </c>
      <c r="L339" t="s">
        <v>258</v>
      </c>
      <c r="M339" t="s">
        <v>44</v>
      </c>
      <c r="N339" t="s">
        <v>55</v>
      </c>
      <c r="O339" t="s">
        <v>25</v>
      </c>
      <c r="P339" t="s">
        <v>276</v>
      </c>
    </row>
    <row r="340" spans="1:16" x14ac:dyDescent="0.25">
      <c r="A340">
        <v>101676</v>
      </c>
      <c r="B340" s="1">
        <v>45769</v>
      </c>
      <c r="C340" t="s">
        <v>16</v>
      </c>
      <c r="D340" t="s">
        <v>146</v>
      </c>
      <c r="E340" t="s">
        <v>147</v>
      </c>
      <c r="F340" t="s">
        <v>19</v>
      </c>
      <c r="G340" t="s">
        <v>20</v>
      </c>
      <c r="H340">
        <v>1</v>
      </c>
      <c r="I340">
        <v>38.58</v>
      </c>
      <c r="J340">
        <v>38.58</v>
      </c>
      <c r="K340" t="s">
        <v>53</v>
      </c>
      <c r="L340" t="s">
        <v>217</v>
      </c>
      <c r="M340" t="s">
        <v>23</v>
      </c>
      <c r="N340" t="s">
        <v>55</v>
      </c>
      <c r="O340" t="s">
        <v>25</v>
      </c>
      <c r="P340" t="s">
        <v>276</v>
      </c>
    </row>
    <row r="341" spans="1:16" x14ac:dyDescent="0.25">
      <c r="A341">
        <v>101819</v>
      </c>
      <c r="B341" s="1">
        <v>45769</v>
      </c>
      <c r="C341" t="s">
        <v>39</v>
      </c>
      <c r="D341" t="s">
        <v>40</v>
      </c>
      <c r="E341" t="s">
        <v>41</v>
      </c>
      <c r="F341" t="s">
        <v>29</v>
      </c>
      <c r="G341" t="s">
        <v>113</v>
      </c>
      <c r="H341">
        <v>1</v>
      </c>
      <c r="I341">
        <v>14.79</v>
      </c>
      <c r="J341">
        <v>14.79</v>
      </c>
      <c r="K341" t="s">
        <v>21</v>
      </c>
      <c r="L341" t="s">
        <v>343</v>
      </c>
      <c r="M341" t="s">
        <v>23</v>
      </c>
      <c r="N341" t="s">
        <v>55</v>
      </c>
      <c r="O341" t="s">
        <v>25</v>
      </c>
      <c r="P341" t="s">
        <v>276</v>
      </c>
    </row>
    <row r="342" spans="1:16" x14ac:dyDescent="0.25">
      <c r="A342">
        <v>101865</v>
      </c>
      <c r="B342" s="1">
        <v>45769</v>
      </c>
      <c r="C342" t="s">
        <v>39</v>
      </c>
      <c r="D342" t="s">
        <v>67</v>
      </c>
      <c r="E342" t="s">
        <v>68</v>
      </c>
      <c r="F342" t="s">
        <v>73</v>
      </c>
      <c r="G342" t="s">
        <v>80</v>
      </c>
      <c r="H342">
        <v>1</v>
      </c>
      <c r="I342">
        <v>41.04</v>
      </c>
      <c r="J342">
        <v>41.04</v>
      </c>
      <c r="K342" t="s">
        <v>59</v>
      </c>
      <c r="L342" t="s">
        <v>324</v>
      </c>
      <c r="M342" t="s">
        <v>23</v>
      </c>
      <c r="N342" t="s">
        <v>55</v>
      </c>
      <c r="O342" t="s">
        <v>25</v>
      </c>
      <c r="P342" t="s">
        <v>276</v>
      </c>
    </row>
    <row r="343" spans="1:16" x14ac:dyDescent="0.25">
      <c r="A343">
        <v>100356</v>
      </c>
      <c r="B343" s="1">
        <v>45770</v>
      </c>
      <c r="C343" t="s">
        <v>16</v>
      </c>
      <c r="D343" t="s">
        <v>198</v>
      </c>
      <c r="E343" t="s">
        <v>199</v>
      </c>
      <c r="F343" t="s">
        <v>19</v>
      </c>
      <c r="G343" t="s">
        <v>48</v>
      </c>
      <c r="H343">
        <v>10</v>
      </c>
      <c r="I343">
        <v>46.88</v>
      </c>
      <c r="J343">
        <v>468.8</v>
      </c>
      <c r="K343" t="s">
        <v>59</v>
      </c>
      <c r="L343" t="s">
        <v>212</v>
      </c>
      <c r="M343" t="s">
        <v>23</v>
      </c>
      <c r="N343" t="s">
        <v>33</v>
      </c>
      <c r="O343" t="s">
        <v>25</v>
      </c>
      <c r="P343" t="s">
        <v>276</v>
      </c>
    </row>
    <row r="344" spans="1:16" x14ac:dyDescent="0.25">
      <c r="A344">
        <v>100657</v>
      </c>
      <c r="B344" s="1">
        <v>45770</v>
      </c>
      <c r="C344" t="s">
        <v>61</v>
      </c>
      <c r="D344" t="s">
        <v>90</v>
      </c>
      <c r="E344" t="s">
        <v>91</v>
      </c>
      <c r="F344" t="s">
        <v>73</v>
      </c>
      <c r="G344" t="s">
        <v>126</v>
      </c>
      <c r="H344">
        <v>3</v>
      </c>
      <c r="I344">
        <v>30.59</v>
      </c>
      <c r="J344">
        <v>91.77</v>
      </c>
      <c r="K344" t="s">
        <v>21</v>
      </c>
      <c r="L344" t="s">
        <v>43</v>
      </c>
      <c r="M344" t="s">
        <v>102</v>
      </c>
      <c r="N344" t="s">
        <v>33</v>
      </c>
      <c r="O344" t="s">
        <v>25</v>
      </c>
      <c r="P344" t="s">
        <v>276</v>
      </c>
    </row>
    <row r="345" spans="1:16" x14ac:dyDescent="0.25">
      <c r="A345">
        <v>100905</v>
      </c>
      <c r="B345" s="1">
        <v>45770</v>
      </c>
      <c r="C345" t="s">
        <v>39</v>
      </c>
      <c r="D345" t="s">
        <v>118</v>
      </c>
      <c r="E345" t="s">
        <v>119</v>
      </c>
      <c r="F345" t="s">
        <v>73</v>
      </c>
      <c r="G345" t="s">
        <v>116</v>
      </c>
      <c r="H345">
        <v>10</v>
      </c>
      <c r="I345">
        <v>195.97</v>
      </c>
      <c r="J345">
        <v>1959.7</v>
      </c>
      <c r="K345" t="s">
        <v>53</v>
      </c>
      <c r="L345" t="s">
        <v>344</v>
      </c>
      <c r="M345" t="s">
        <v>23</v>
      </c>
      <c r="N345" t="s">
        <v>33</v>
      </c>
      <c r="O345" t="s">
        <v>25</v>
      </c>
      <c r="P345" t="s">
        <v>276</v>
      </c>
    </row>
    <row r="346" spans="1:16" x14ac:dyDescent="0.25">
      <c r="A346">
        <v>101334</v>
      </c>
      <c r="B346" s="1">
        <v>45770</v>
      </c>
      <c r="C346" t="s">
        <v>16</v>
      </c>
      <c r="D346" t="s">
        <v>198</v>
      </c>
      <c r="E346" t="s">
        <v>199</v>
      </c>
      <c r="F346" t="s">
        <v>29</v>
      </c>
      <c r="G346" t="s">
        <v>123</v>
      </c>
      <c r="H346">
        <v>5</v>
      </c>
      <c r="I346">
        <v>87.33</v>
      </c>
      <c r="J346">
        <v>436.65</v>
      </c>
      <c r="K346" t="s">
        <v>53</v>
      </c>
      <c r="L346" t="s">
        <v>160</v>
      </c>
      <c r="M346" t="s">
        <v>23</v>
      </c>
      <c r="N346" t="s">
        <v>33</v>
      </c>
      <c r="O346" t="s">
        <v>25</v>
      </c>
      <c r="P346" t="s">
        <v>276</v>
      </c>
    </row>
    <row r="347" spans="1:16" x14ac:dyDescent="0.25">
      <c r="A347">
        <v>101443</v>
      </c>
      <c r="B347" s="1">
        <v>45770</v>
      </c>
      <c r="C347" t="s">
        <v>61</v>
      </c>
      <c r="D347" t="s">
        <v>62</v>
      </c>
      <c r="E347" t="s">
        <v>63</v>
      </c>
      <c r="F347" t="s">
        <v>64</v>
      </c>
      <c r="G347" t="s">
        <v>65</v>
      </c>
      <c r="H347">
        <v>2</v>
      </c>
      <c r="I347">
        <v>26.15</v>
      </c>
      <c r="J347">
        <v>52.3</v>
      </c>
      <c r="K347" t="s">
        <v>59</v>
      </c>
      <c r="L347" t="s">
        <v>124</v>
      </c>
      <c r="M347" t="s">
        <v>23</v>
      </c>
      <c r="N347" t="s">
        <v>33</v>
      </c>
      <c r="O347" t="s">
        <v>25</v>
      </c>
      <c r="P347" t="s">
        <v>276</v>
      </c>
    </row>
    <row r="348" spans="1:16" x14ac:dyDescent="0.25">
      <c r="A348">
        <v>101574</v>
      </c>
      <c r="B348" s="1">
        <v>45770</v>
      </c>
      <c r="C348" t="s">
        <v>16</v>
      </c>
      <c r="D348" t="s">
        <v>27</v>
      </c>
      <c r="E348" t="s">
        <v>28</v>
      </c>
      <c r="F348" t="s">
        <v>73</v>
      </c>
      <c r="G348" t="s">
        <v>183</v>
      </c>
      <c r="H348">
        <v>1</v>
      </c>
      <c r="I348">
        <v>26.06</v>
      </c>
      <c r="J348">
        <v>26.06</v>
      </c>
      <c r="K348" t="s">
        <v>21</v>
      </c>
      <c r="L348" t="s">
        <v>227</v>
      </c>
      <c r="M348" t="s">
        <v>23</v>
      </c>
      <c r="N348" t="s">
        <v>33</v>
      </c>
      <c r="O348" t="s">
        <v>25</v>
      </c>
      <c r="P348" t="s">
        <v>276</v>
      </c>
    </row>
    <row r="349" spans="1:16" x14ac:dyDescent="0.25">
      <c r="A349">
        <v>101852</v>
      </c>
      <c r="B349" s="1">
        <v>45770</v>
      </c>
      <c r="C349" t="s">
        <v>39</v>
      </c>
      <c r="D349" t="s">
        <v>56</v>
      </c>
      <c r="E349" t="s">
        <v>57</v>
      </c>
      <c r="F349" t="s">
        <v>73</v>
      </c>
      <c r="G349" t="s">
        <v>74</v>
      </c>
      <c r="H349">
        <v>2</v>
      </c>
      <c r="I349">
        <v>53.06</v>
      </c>
      <c r="J349">
        <v>106.12</v>
      </c>
      <c r="K349" t="s">
        <v>31</v>
      </c>
      <c r="L349" t="s">
        <v>345</v>
      </c>
      <c r="M349" t="s">
        <v>102</v>
      </c>
      <c r="N349" t="s">
        <v>33</v>
      </c>
      <c r="O349" t="s">
        <v>25</v>
      </c>
      <c r="P349" t="s">
        <v>276</v>
      </c>
    </row>
    <row r="350" spans="1:16" x14ac:dyDescent="0.25">
      <c r="A350">
        <v>101948</v>
      </c>
      <c r="B350" s="1">
        <v>45770</v>
      </c>
      <c r="C350" t="s">
        <v>34</v>
      </c>
      <c r="D350" t="s">
        <v>46</v>
      </c>
      <c r="E350" t="s">
        <v>47</v>
      </c>
      <c r="F350" t="s">
        <v>73</v>
      </c>
      <c r="G350" t="s">
        <v>80</v>
      </c>
      <c r="H350">
        <v>1</v>
      </c>
      <c r="I350">
        <v>40.479999999999997</v>
      </c>
      <c r="J350">
        <v>40.479999999999997</v>
      </c>
      <c r="K350" t="s">
        <v>21</v>
      </c>
      <c r="L350" t="s">
        <v>207</v>
      </c>
      <c r="M350" t="s">
        <v>23</v>
      </c>
      <c r="N350" t="s">
        <v>33</v>
      </c>
      <c r="O350" t="s">
        <v>25</v>
      </c>
      <c r="P350" t="s">
        <v>276</v>
      </c>
    </row>
    <row r="351" spans="1:16" x14ac:dyDescent="0.25">
      <c r="A351">
        <v>102172</v>
      </c>
      <c r="B351" s="1">
        <v>45770</v>
      </c>
      <c r="C351" t="s">
        <v>77</v>
      </c>
      <c r="D351" t="s">
        <v>78</v>
      </c>
      <c r="E351" t="s">
        <v>79</v>
      </c>
      <c r="F351" t="s">
        <v>70</v>
      </c>
      <c r="G351" t="s">
        <v>71</v>
      </c>
      <c r="H351">
        <v>3</v>
      </c>
      <c r="I351">
        <v>58.38</v>
      </c>
      <c r="J351">
        <v>175.14</v>
      </c>
      <c r="K351" t="s">
        <v>59</v>
      </c>
      <c r="L351" t="s">
        <v>345</v>
      </c>
      <c r="M351" t="s">
        <v>23</v>
      </c>
      <c r="N351" t="s">
        <v>33</v>
      </c>
      <c r="O351" t="s">
        <v>25</v>
      </c>
      <c r="P351" t="s">
        <v>276</v>
      </c>
    </row>
    <row r="352" spans="1:16" x14ac:dyDescent="0.25">
      <c r="A352">
        <v>100118</v>
      </c>
      <c r="B352" s="1">
        <v>45771</v>
      </c>
      <c r="C352" t="s">
        <v>16</v>
      </c>
      <c r="D352" t="s">
        <v>27</v>
      </c>
      <c r="E352" t="s">
        <v>28</v>
      </c>
      <c r="F352" t="s">
        <v>29</v>
      </c>
      <c r="G352" t="s">
        <v>58</v>
      </c>
      <c r="H352">
        <v>2</v>
      </c>
      <c r="I352">
        <v>76.900000000000006</v>
      </c>
      <c r="J352">
        <v>153.80000000000001</v>
      </c>
      <c r="K352" t="s">
        <v>31</v>
      </c>
      <c r="L352" t="s">
        <v>166</v>
      </c>
      <c r="M352" t="s">
        <v>102</v>
      </c>
      <c r="N352" t="s">
        <v>45</v>
      </c>
      <c r="O352" t="s">
        <v>25</v>
      </c>
      <c r="P352" t="s">
        <v>276</v>
      </c>
    </row>
    <row r="353" spans="1:16" x14ac:dyDescent="0.25">
      <c r="A353">
        <v>100243</v>
      </c>
      <c r="B353" s="1">
        <v>45771</v>
      </c>
      <c r="C353" t="s">
        <v>39</v>
      </c>
      <c r="D353" t="s">
        <v>67</v>
      </c>
      <c r="E353" t="s">
        <v>68</v>
      </c>
      <c r="F353" t="s">
        <v>73</v>
      </c>
      <c r="G353" t="s">
        <v>74</v>
      </c>
      <c r="H353">
        <v>1</v>
      </c>
      <c r="I353">
        <v>56.7</v>
      </c>
      <c r="J353">
        <v>56.7</v>
      </c>
      <c r="K353" t="s">
        <v>53</v>
      </c>
      <c r="L353" t="s">
        <v>312</v>
      </c>
      <c r="M353" t="s">
        <v>102</v>
      </c>
      <c r="N353" t="s">
        <v>45</v>
      </c>
      <c r="O353" t="s">
        <v>25</v>
      </c>
      <c r="P353" t="s">
        <v>276</v>
      </c>
    </row>
    <row r="354" spans="1:16" x14ac:dyDescent="0.25">
      <c r="A354">
        <v>100526</v>
      </c>
      <c r="B354" s="1">
        <v>45771</v>
      </c>
      <c r="C354" t="s">
        <v>39</v>
      </c>
      <c r="D354" t="s">
        <v>67</v>
      </c>
      <c r="E354" t="s">
        <v>68</v>
      </c>
      <c r="F354" t="s">
        <v>70</v>
      </c>
      <c r="G354" t="s">
        <v>86</v>
      </c>
      <c r="H354">
        <v>1</v>
      </c>
      <c r="I354">
        <v>27.03</v>
      </c>
      <c r="J354">
        <v>27.03</v>
      </c>
      <c r="K354" t="s">
        <v>59</v>
      </c>
      <c r="L354" t="s">
        <v>346</v>
      </c>
      <c r="M354" t="s">
        <v>23</v>
      </c>
      <c r="N354" t="s">
        <v>45</v>
      </c>
      <c r="O354" t="s">
        <v>25</v>
      </c>
      <c r="P354" t="s">
        <v>276</v>
      </c>
    </row>
    <row r="355" spans="1:16" x14ac:dyDescent="0.25">
      <c r="A355">
        <v>100651</v>
      </c>
      <c r="B355" s="1">
        <v>45771</v>
      </c>
      <c r="C355" t="s">
        <v>34</v>
      </c>
      <c r="D355" t="s">
        <v>164</v>
      </c>
      <c r="E355" t="s">
        <v>165</v>
      </c>
      <c r="F355" t="s">
        <v>73</v>
      </c>
      <c r="G355" t="s">
        <v>126</v>
      </c>
      <c r="H355">
        <v>2</v>
      </c>
      <c r="I355">
        <v>29.71</v>
      </c>
      <c r="J355">
        <v>59.42</v>
      </c>
      <c r="K355" t="s">
        <v>53</v>
      </c>
      <c r="L355" t="s">
        <v>347</v>
      </c>
      <c r="M355" t="s">
        <v>44</v>
      </c>
      <c r="N355" t="s">
        <v>45</v>
      </c>
      <c r="O355" t="s">
        <v>25</v>
      </c>
      <c r="P355" t="s">
        <v>276</v>
      </c>
    </row>
    <row r="356" spans="1:16" x14ac:dyDescent="0.25">
      <c r="A356">
        <v>100762</v>
      </c>
      <c r="B356" s="1">
        <v>45771</v>
      </c>
      <c r="C356" t="s">
        <v>61</v>
      </c>
      <c r="D356" t="s">
        <v>62</v>
      </c>
      <c r="E356" t="s">
        <v>63</v>
      </c>
      <c r="F356" t="s">
        <v>29</v>
      </c>
      <c r="G356" t="s">
        <v>113</v>
      </c>
      <c r="H356">
        <v>3</v>
      </c>
      <c r="I356">
        <v>14.29</v>
      </c>
      <c r="J356">
        <v>42.87</v>
      </c>
      <c r="K356" t="s">
        <v>53</v>
      </c>
      <c r="L356" t="s">
        <v>96</v>
      </c>
      <c r="M356" t="s">
        <v>102</v>
      </c>
      <c r="N356" t="s">
        <v>45</v>
      </c>
      <c r="O356" t="s">
        <v>25</v>
      </c>
      <c r="P356" t="s">
        <v>276</v>
      </c>
    </row>
    <row r="357" spans="1:16" x14ac:dyDescent="0.25">
      <c r="A357">
        <v>100960</v>
      </c>
      <c r="B357" s="1">
        <v>45771</v>
      </c>
      <c r="C357" t="s">
        <v>77</v>
      </c>
      <c r="D357" t="s">
        <v>78</v>
      </c>
      <c r="E357" t="s">
        <v>79</v>
      </c>
      <c r="F357" t="s">
        <v>70</v>
      </c>
      <c r="G357" t="s">
        <v>86</v>
      </c>
      <c r="H357">
        <v>3</v>
      </c>
      <c r="I357">
        <v>27.71</v>
      </c>
      <c r="J357">
        <v>83.13</v>
      </c>
      <c r="K357" t="s">
        <v>53</v>
      </c>
      <c r="L357" t="s">
        <v>348</v>
      </c>
      <c r="M357" t="s">
        <v>23</v>
      </c>
      <c r="N357" t="s">
        <v>45</v>
      </c>
      <c r="O357" t="s">
        <v>25</v>
      </c>
      <c r="P357" t="s">
        <v>276</v>
      </c>
    </row>
    <row r="358" spans="1:16" x14ac:dyDescent="0.25">
      <c r="A358">
        <v>101461</v>
      </c>
      <c r="B358" s="1">
        <v>45771</v>
      </c>
      <c r="C358" t="s">
        <v>61</v>
      </c>
      <c r="D358" t="s">
        <v>62</v>
      </c>
      <c r="E358" t="s">
        <v>63</v>
      </c>
      <c r="F358" t="s">
        <v>70</v>
      </c>
      <c r="G358" t="s">
        <v>86</v>
      </c>
      <c r="H358">
        <v>10</v>
      </c>
      <c r="I358">
        <v>26.59</v>
      </c>
      <c r="J358">
        <v>265.89999999999998</v>
      </c>
      <c r="K358" t="s">
        <v>31</v>
      </c>
      <c r="L358" t="s">
        <v>88</v>
      </c>
      <c r="M358" t="s">
        <v>102</v>
      </c>
      <c r="N358" t="s">
        <v>45</v>
      </c>
      <c r="O358" t="s">
        <v>25</v>
      </c>
      <c r="P358" t="s">
        <v>276</v>
      </c>
    </row>
    <row r="359" spans="1:16" x14ac:dyDescent="0.25">
      <c r="A359">
        <v>101493</v>
      </c>
      <c r="B359" s="1">
        <v>45771</v>
      </c>
      <c r="C359" t="s">
        <v>34</v>
      </c>
      <c r="D359" t="s">
        <v>46</v>
      </c>
      <c r="E359" t="s">
        <v>47</v>
      </c>
      <c r="F359" t="s">
        <v>70</v>
      </c>
      <c r="G359" t="s">
        <v>86</v>
      </c>
      <c r="H359">
        <v>3</v>
      </c>
      <c r="I359">
        <v>27.65</v>
      </c>
      <c r="J359">
        <v>82.95</v>
      </c>
      <c r="K359" t="s">
        <v>31</v>
      </c>
      <c r="L359" t="s">
        <v>228</v>
      </c>
      <c r="M359" t="s">
        <v>23</v>
      </c>
      <c r="N359" t="s">
        <v>45</v>
      </c>
      <c r="O359" t="s">
        <v>25</v>
      </c>
      <c r="P359" t="s">
        <v>276</v>
      </c>
    </row>
    <row r="360" spans="1:16" x14ac:dyDescent="0.25">
      <c r="A360">
        <v>102285</v>
      </c>
      <c r="B360" s="1">
        <v>45771</v>
      </c>
      <c r="C360" t="s">
        <v>16</v>
      </c>
      <c r="D360" t="s">
        <v>198</v>
      </c>
      <c r="E360" t="s">
        <v>199</v>
      </c>
      <c r="F360" t="s">
        <v>73</v>
      </c>
      <c r="G360" t="s">
        <v>183</v>
      </c>
      <c r="H360">
        <v>1</v>
      </c>
      <c r="I360">
        <v>25.87</v>
      </c>
      <c r="J360">
        <v>25.87</v>
      </c>
      <c r="K360" t="s">
        <v>31</v>
      </c>
      <c r="L360" t="s">
        <v>339</v>
      </c>
      <c r="M360" t="s">
        <v>23</v>
      </c>
      <c r="N360" t="s">
        <v>45</v>
      </c>
      <c r="O360" t="s">
        <v>25</v>
      </c>
      <c r="P360" t="s">
        <v>276</v>
      </c>
    </row>
    <row r="361" spans="1:16" x14ac:dyDescent="0.25">
      <c r="A361">
        <v>102962</v>
      </c>
      <c r="B361" s="1">
        <v>45771</v>
      </c>
      <c r="C361" t="s">
        <v>16</v>
      </c>
      <c r="D361" t="s">
        <v>146</v>
      </c>
      <c r="E361" t="s">
        <v>147</v>
      </c>
      <c r="F361" t="s">
        <v>64</v>
      </c>
      <c r="G361" t="s">
        <v>65</v>
      </c>
      <c r="H361">
        <v>2</v>
      </c>
      <c r="I361">
        <v>25.29</v>
      </c>
      <c r="J361">
        <v>50.58</v>
      </c>
      <c r="K361" t="s">
        <v>59</v>
      </c>
      <c r="L361" t="s">
        <v>136</v>
      </c>
      <c r="M361" t="s">
        <v>23</v>
      </c>
      <c r="N361" t="s">
        <v>45</v>
      </c>
      <c r="O361" t="s">
        <v>25</v>
      </c>
      <c r="P361" t="s">
        <v>276</v>
      </c>
    </row>
    <row r="362" spans="1:16" x14ac:dyDescent="0.25">
      <c r="A362">
        <v>100099</v>
      </c>
      <c r="B362" s="1">
        <v>45772</v>
      </c>
      <c r="C362" t="s">
        <v>61</v>
      </c>
      <c r="D362" t="s">
        <v>62</v>
      </c>
      <c r="E362" t="s">
        <v>63</v>
      </c>
      <c r="F362" t="s">
        <v>70</v>
      </c>
      <c r="G362" t="s">
        <v>132</v>
      </c>
      <c r="H362">
        <v>2</v>
      </c>
      <c r="I362">
        <v>20.29</v>
      </c>
      <c r="J362">
        <v>40.58</v>
      </c>
      <c r="K362" t="s">
        <v>31</v>
      </c>
      <c r="L362" t="s">
        <v>349</v>
      </c>
      <c r="M362" t="s">
        <v>23</v>
      </c>
      <c r="N362" t="s">
        <v>24</v>
      </c>
      <c r="O362" t="s">
        <v>25</v>
      </c>
      <c r="P362" t="s">
        <v>276</v>
      </c>
    </row>
    <row r="363" spans="1:16" x14ac:dyDescent="0.25">
      <c r="A363">
        <v>100520</v>
      </c>
      <c r="B363" s="1">
        <v>45772</v>
      </c>
      <c r="C363" t="s">
        <v>34</v>
      </c>
      <c r="D363" t="s">
        <v>35</v>
      </c>
      <c r="E363" t="s">
        <v>36</v>
      </c>
      <c r="F363" t="s">
        <v>64</v>
      </c>
      <c r="G363" t="s">
        <v>105</v>
      </c>
      <c r="H363">
        <v>5</v>
      </c>
      <c r="I363">
        <v>29.05</v>
      </c>
      <c r="J363">
        <v>145.25</v>
      </c>
      <c r="K363" t="s">
        <v>59</v>
      </c>
      <c r="L363" t="s">
        <v>350</v>
      </c>
      <c r="M363" t="s">
        <v>23</v>
      </c>
      <c r="N363" t="s">
        <v>24</v>
      </c>
      <c r="O363" t="s">
        <v>25</v>
      </c>
      <c r="P363" t="s">
        <v>276</v>
      </c>
    </row>
    <row r="364" spans="1:16" x14ac:dyDescent="0.25">
      <c r="A364">
        <v>101170</v>
      </c>
      <c r="B364" s="1">
        <v>45772</v>
      </c>
      <c r="C364" t="s">
        <v>61</v>
      </c>
      <c r="D364" t="s">
        <v>62</v>
      </c>
      <c r="E364" t="s">
        <v>63</v>
      </c>
      <c r="F364" t="s">
        <v>73</v>
      </c>
      <c r="G364" t="s">
        <v>183</v>
      </c>
      <c r="H364">
        <v>1</v>
      </c>
      <c r="I364">
        <v>24.23</v>
      </c>
      <c r="J364">
        <v>24.23</v>
      </c>
      <c r="K364" t="s">
        <v>53</v>
      </c>
      <c r="L364" t="s">
        <v>238</v>
      </c>
      <c r="M364" t="s">
        <v>23</v>
      </c>
      <c r="N364" t="s">
        <v>24</v>
      </c>
      <c r="O364" t="s">
        <v>25</v>
      </c>
      <c r="P364" t="s">
        <v>276</v>
      </c>
    </row>
    <row r="365" spans="1:16" x14ac:dyDescent="0.25">
      <c r="A365">
        <v>101263</v>
      </c>
      <c r="B365" s="1">
        <v>45772</v>
      </c>
      <c r="C365" t="s">
        <v>39</v>
      </c>
      <c r="D365" t="s">
        <v>93</v>
      </c>
      <c r="E365" t="s">
        <v>93</v>
      </c>
      <c r="F365" t="s">
        <v>73</v>
      </c>
      <c r="G365" t="s">
        <v>116</v>
      </c>
      <c r="H365">
        <v>2</v>
      </c>
      <c r="I365">
        <v>197.6</v>
      </c>
      <c r="J365">
        <v>395.2</v>
      </c>
      <c r="K365" t="s">
        <v>53</v>
      </c>
      <c r="L365" t="s">
        <v>351</v>
      </c>
      <c r="M365" t="s">
        <v>102</v>
      </c>
      <c r="N365" t="s">
        <v>24</v>
      </c>
      <c r="O365" t="s">
        <v>25</v>
      </c>
      <c r="P365" t="s">
        <v>276</v>
      </c>
    </row>
    <row r="366" spans="1:16" x14ac:dyDescent="0.25">
      <c r="A366">
        <v>100276</v>
      </c>
      <c r="B366" s="1">
        <v>45773</v>
      </c>
      <c r="C366" t="s">
        <v>39</v>
      </c>
      <c r="D366" t="s">
        <v>118</v>
      </c>
      <c r="E366" t="s">
        <v>119</v>
      </c>
      <c r="F366" t="s">
        <v>73</v>
      </c>
      <c r="G366" t="s">
        <v>128</v>
      </c>
      <c r="H366">
        <v>2</v>
      </c>
      <c r="I366">
        <v>133.02000000000001</v>
      </c>
      <c r="J366">
        <v>266.04000000000002</v>
      </c>
      <c r="K366" t="s">
        <v>21</v>
      </c>
      <c r="L366" t="s">
        <v>83</v>
      </c>
      <c r="M366" t="s">
        <v>23</v>
      </c>
      <c r="N366" t="s">
        <v>50</v>
      </c>
      <c r="O366" t="s">
        <v>14</v>
      </c>
      <c r="P366" t="s">
        <v>276</v>
      </c>
    </row>
    <row r="367" spans="1:16" x14ac:dyDescent="0.25">
      <c r="A367">
        <v>101671</v>
      </c>
      <c r="B367" s="1">
        <v>45773</v>
      </c>
      <c r="C367" t="s">
        <v>77</v>
      </c>
      <c r="D367" t="s">
        <v>205</v>
      </c>
      <c r="E367" t="s">
        <v>206</v>
      </c>
      <c r="F367" t="s">
        <v>70</v>
      </c>
      <c r="G367" t="s">
        <v>132</v>
      </c>
      <c r="H367">
        <v>1</v>
      </c>
      <c r="I367">
        <v>20.7</v>
      </c>
      <c r="J367">
        <v>20.7</v>
      </c>
      <c r="K367" t="s">
        <v>53</v>
      </c>
      <c r="L367" t="s">
        <v>352</v>
      </c>
      <c r="M367" t="s">
        <v>44</v>
      </c>
      <c r="N367" t="s">
        <v>50</v>
      </c>
      <c r="O367" t="s">
        <v>14</v>
      </c>
      <c r="P367" t="s">
        <v>276</v>
      </c>
    </row>
    <row r="368" spans="1:16" x14ac:dyDescent="0.25">
      <c r="A368">
        <v>101975</v>
      </c>
      <c r="B368" s="1">
        <v>45773</v>
      </c>
      <c r="C368" t="s">
        <v>61</v>
      </c>
      <c r="D368" t="s">
        <v>62</v>
      </c>
      <c r="E368" t="s">
        <v>63</v>
      </c>
      <c r="F368" t="s">
        <v>73</v>
      </c>
      <c r="G368" t="s">
        <v>126</v>
      </c>
      <c r="H368">
        <v>1</v>
      </c>
      <c r="I368">
        <v>28.85</v>
      </c>
      <c r="J368">
        <v>28.85</v>
      </c>
      <c r="K368" t="s">
        <v>59</v>
      </c>
      <c r="L368" t="s">
        <v>317</v>
      </c>
      <c r="M368" t="s">
        <v>23</v>
      </c>
      <c r="N368" t="s">
        <v>50</v>
      </c>
      <c r="O368" t="s">
        <v>14</v>
      </c>
      <c r="P368" t="s">
        <v>276</v>
      </c>
    </row>
    <row r="369" spans="1:16" x14ac:dyDescent="0.25">
      <c r="A369">
        <v>102138</v>
      </c>
      <c r="B369" s="1">
        <v>45773</v>
      </c>
      <c r="C369" t="s">
        <v>61</v>
      </c>
      <c r="D369" t="s">
        <v>84</v>
      </c>
      <c r="E369" t="s">
        <v>85</v>
      </c>
      <c r="F369" t="s">
        <v>70</v>
      </c>
      <c r="G369" t="s">
        <v>71</v>
      </c>
      <c r="H369">
        <v>1</v>
      </c>
      <c r="I369">
        <v>58.3</v>
      </c>
      <c r="J369">
        <v>58.3</v>
      </c>
      <c r="K369" t="s">
        <v>21</v>
      </c>
      <c r="L369" t="s">
        <v>353</v>
      </c>
      <c r="M369" t="s">
        <v>23</v>
      </c>
      <c r="N369" t="s">
        <v>50</v>
      </c>
      <c r="O369" t="s">
        <v>14</v>
      </c>
      <c r="P369" t="s">
        <v>276</v>
      </c>
    </row>
    <row r="370" spans="1:16" x14ac:dyDescent="0.25">
      <c r="A370">
        <v>100045</v>
      </c>
      <c r="B370" s="1">
        <v>45774</v>
      </c>
      <c r="C370" t="s">
        <v>61</v>
      </c>
      <c r="D370" t="s">
        <v>90</v>
      </c>
      <c r="E370" t="s">
        <v>91</v>
      </c>
      <c r="F370" t="s">
        <v>29</v>
      </c>
      <c r="G370" t="s">
        <v>113</v>
      </c>
      <c r="H370">
        <v>2</v>
      </c>
      <c r="I370">
        <v>15.62</v>
      </c>
      <c r="J370">
        <v>31.24</v>
      </c>
      <c r="K370" t="s">
        <v>31</v>
      </c>
      <c r="L370" t="s">
        <v>354</v>
      </c>
      <c r="M370" t="s">
        <v>44</v>
      </c>
      <c r="N370" t="s">
        <v>76</v>
      </c>
      <c r="O370" t="s">
        <v>14</v>
      </c>
      <c r="P370" t="s">
        <v>276</v>
      </c>
    </row>
    <row r="371" spans="1:16" x14ac:dyDescent="0.25">
      <c r="A371">
        <v>100159</v>
      </c>
      <c r="B371" s="1">
        <v>45774</v>
      </c>
      <c r="C371" t="s">
        <v>39</v>
      </c>
      <c r="D371" t="s">
        <v>118</v>
      </c>
      <c r="E371" t="s">
        <v>119</v>
      </c>
      <c r="F371" t="s">
        <v>19</v>
      </c>
      <c r="G371" t="s">
        <v>48</v>
      </c>
      <c r="H371">
        <v>3</v>
      </c>
      <c r="I371">
        <v>45.03</v>
      </c>
      <c r="J371">
        <v>135.09</v>
      </c>
      <c r="K371" t="s">
        <v>53</v>
      </c>
      <c r="L371" t="s">
        <v>157</v>
      </c>
      <c r="M371" t="s">
        <v>44</v>
      </c>
      <c r="N371" t="s">
        <v>76</v>
      </c>
      <c r="O371" t="s">
        <v>14</v>
      </c>
      <c r="P371" t="s">
        <v>276</v>
      </c>
    </row>
    <row r="372" spans="1:16" x14ac:dyDescent="0.25">
      <c r="A372">
        <v>100428</v>
      </c>
      <c r="B372" s="1">
        <v>45774</v>
      </c>
      <c r="C372" t="s">
        <v>61</v>
      </c>
      <c r="D372" t="s">
        <v>62</v>
      </c>
      <c r="E372" t="s">
        <v>63</v>
      </c>
      <c r="F372" t="s">
        <v>19</v>
      </c>
      <c r="G372" t="s">
        <v>42</v>
      </c>
      <c r="H372">
        <v>1</v>
      </c>
      <c r="I372">
        <v>16.440000000000001</v>
      </c>
      <c r="J372">
        <v>16.440000000000001</v>
      </c>
      <c r="K372" t="s">
        <v>59</v>
      </c>
      <c r="L372" t="s">
        <v>238</v>
      </c>
      <c r="M372" t="s">
        <v>44</v>
      </c>
      <c r="N372" t="s">
        <v>76</v>
      </c>
      <c r="O372" t="s">
        <v>14</v>
      </c>
      <c r="P372" t="s">
        <v>276</v>
      </c>
    </row>
    <row r="373" spans="1:16" x14ac:dyDescent="0.25">
      <c r="A373">
        <v>101089</v>
      </c>
      <c r="B373" s="1">
        <v>45774</v>
      </c>
      <c r="C373" t="s">
        <v>16</v>
      </c>
      <c r="D373" t="s">
        <v>198</v>
      </c>
      <c r="E373" t="s">
        <v>199</v>
      </c>
      <c r="F373" t="s">
        <v>29</v>
      </c>
      <c r="G373" t="s">
        <v>113</v>
      </c>
      <c r="H373">
        <v>1</v>
      </c>
      <c r="I373">
        <v>15.02</v>
      </c>
      <c r="J373">
        <v>15.02</v>
      </c>
      <c r="K373" t="s">
        <v>59</v>
      </c>
      <c r="L373" t="s">
        <v>134</v>
      </c>
      <c r="M373" t="s">
        <v>23</v>
      </c>
      <c r="N373" t="s">
        <v>76</v>
      </c>
      <c r="O373" t="s">
        <v>14</v>
      </c>
      <c r="P373" t="s">
        <v>276</v>
      </c>
    </row>
    <row r="374" spans="1:16" x14ac:dyDescent="0.25">
      <c r="A374">
        <v>100706</v>
      </c>
      <c r="B374" s="1">
        <v>45775</v>
      </c>
      <c r="C374" t="s">
        <v>39</v>
      </c>
      <c r="D374" t="s">
        <v>93</v>
      </c>
      <c r="E374" t="s">
        <v>93</v>
      </c>
      <c r="F374" t="s">
        <v>73</v>
      </c>
      <c r="G374" t="s">
        <v>74</v>
      </c>
      <c r="H374">
        <v>3</v>
      </c>
      <c r="I374">
        <v>56.75</v>
      </c>
      <c r="J374">
        <v>170.25</v>
      </c>
      <c r="K374" t="s">
        <v>21</v>
      </c>
      <c r="L374" t="s">
        <v>134</v>
      </c>
      <c r="M374" t="s">
        <v>44</v>
      </c>
      <c r="N374" t="s">
        <v>82</v>
      </c>
      <c r="O374" t="s">
        <v>25</v>
      </c>
      <c r="P374" t="s">
        <v>276</v>
      </c>
    </row>
    <row r="375" spans="1:16" x14ac:dyDescent="0.25">
      <c r="A375">
        <v>100737</v>
      </c>
      <c r="B375" s="1">
        <v>45775</v>
      </c>
      <c r="C375" t="s">
        <v>61</v>
      </c>
      <c r="D375" t="s">
        <v>90</v>
      </c>
      <c r="E375" t="s">
        <v>91</v>
      </c>
      <c r="F375" t="s">
        <v>70</v>
      </c>
      <c r="G375" t="s">
        <v>86</v>
      </c>
      <c r="H375">
        <v>1</v>
      </c>
      <c r="I375">
        <v>27.7</v>
      </c>
      <c r="J375">
        <v>27.7</v>
      </c>
      <c r="K375" t="s">
        <v>31</v>
      </c>
      <c r="L375" t="s">
        <v>355</v>
      </c>
      <c r="M375" t="s">
        <v>23</v>
      </c>
      <c r="N375" t="s">
        <v>82</v>
      </c>
      <c r="O375" t="s">
        <v>25</v>
      </c>
      <c r="P375" t="s">
        <v>276</v>
      </c>
    </row>
    <row r="376" spans="1:16" x14ac:dyDescent="0.25">
      <c r="A376">
        <v>100961</v>
      </c>
      <c r="B376" s="1">
        <v>45775</v>
      </c>
      <c r="C376" t="s">
        <v>61</v>
      </c>
      <c r="D376" t="s">
        <v>62</v>
      </c>
      <c r="E376" t="s">
        <v>63</v>
      </c>
      <c r="F376" t="s">
        <v>70</v>
      </c>
      <c r="G376" t="s">
        <v>86</v>
      </c>
      <c r="H376">
        <v>1</v>
      </c>
      <c r="I376">
        <v>28.77</v>
      </c>
      <c r="J376">
        <v>28.77</v>
      </c>
      <c r="K376" t="s">
        <v>31</v>
      </c>
      <c r="L376" t="s">
        <v>356</v>
      </c>
      <c r="M376" t="s">
        <v>23</v>
      </c>
      <c r="N376" t="s">
        <v>82</v>
      </c>
      <c r="O376" t="s">
        <v>25</v>
      </c>
      <c r="P376" t="s">
        <v>276</v>
      </c>
    </row>
    <row r="377" spans="1:16" x14ac:dyDescent="0.25">
      <c r="A377">
        <v>100992</v>
      </c>
      <c r="B377" s="1">
        <v>45775</v>
      </c>
      <c r="C377" t="s">
        <v>34</v>
      </c>
      <c r="D377" t="s">
        <v>46</v>
      </c>
      <c r="E377" t="s">
        <v>47</v>
      </c>
      <c r="F377" t="s">
        <v>29</v>
      </c>
      <c r="G377" t="s">
        <v>30</v>
      </c>
      <c r="H377">
        <v>2</v>
      </c>
      <c r="I377">
        <v>67.11</v>
      </c>
      <c r="J377">
        <v>134.22</v>
      </c>
      <c r="K377" t="s">
        <v>59</v>
      </c>
      <c r="L377" t="s">
        <v>357</v>
      </c>
      <c r="M377" t="s">
        <v>23</v>
      </c>
      <c r="N377" t="s">
        <v>82</v>
      </c>
      <c r="O377" t="s">
        <v>25</v>
      </c>
      <c r="P377" t="s">
        <v>276</v>
      </c>
    </row>
    <row r="378" spans="1:16" x14ac:dyDescent="0.25">
      <c r="A378">
        <v>101678</v>
      </c>
      <c r="B378" s="1">
        <v>45775</v>
      </c>
      <c r="C378" t="s">
        <v>39</v>
      </c>
      <c r="D378" t="s">
        <v>56</v>
      </c>
      <c r="E378" t="s">
        <v>57</v>
      </c>
      <c r="F378" t="s">
        <v>29</v>
      </c>
      <c r="G378" t="s">
        <v>58</v>
      </c>
      <c r="H378">
        <v>1</v>
      </c>
      <c r="I378">
        <v>73.56</v>
      </c>
      <c r="J378">
        <v>73.56</v>
      </c>
      <c r="K378" t="s">
        <v>31</v>
      </c>
      <c r="L378" t="s">
        <v>318</v>
      </c>
      <c r="M378" t="s">
        <v>23</v>
      </c>
      <c r="N378" t="s">
        <v>82</v>
      </c>
      <c r="O378" t="s">
        <v>25</v>
      </c>
      <c r="P378" t="s">
        <v>276</v>
      </c>
    </row>
    <row r="379" spans="1:16" x14ac:dyDescent="0.25">
      <c r="A379">
        <v>101694</v>
      </c>
      <c r="B379" s="1">
        <v>45775</v>
      </c>
      <c r="C379" t="s">
        <v>16</v>
      </c>
      <c r="D379" t="s">
        <v>198</v>
      </c>
      <c r="E379" t="s">
        <v>199</v>
      </c>
      <c r="F379" t="s">
        <v>73</v>
      </c>
      <c r="G379" t="s">
        <v>80</v>
      </c>
      <c r="H379">
        <v>10</v>
      </c>
      <c r="I379">
        <v>40.85</v>
      </c>
      <c r="J379">
        <v>408.5</v>
      </c>
      <c r="K379" t="s">
        <v>31</v>
      </c>
      <c r="L379" t="s">
        <v>333</v>
      </c>
      <c r="M379" t="s">
        <v>23</v>
      </c>
      <c r="N379" t="s">
        <v>82</v>
      </c>
      <c r="O379" t="s">
        <v>25</v>
      </c>
      <c r="P379" t="s">
        <v>276</v>
      </c>
    </row>
    <row r="380" spans="1:16" x14ac:dyDescent="0.25">
      <c r="A380">
        <v>101914</v>
      </c>
      <c r="B380" s="1">
        <v>45775</v>
      </c>
      <c r="C380" t="s">
        <v>16</v>
      </c>
      <c r="D380" t="s">
        <v>27</v>
      </c>
      <c r="E380" t="s">
        <v>28</v>
      </c>
      <c r="F380" t="s">
        <v>29</v>
      </c>
      <c r="G380" t="s">
        <v>58</v>
      </c>
      <c r="H380">
        <v>1</v>
      </c>
      <c r="I380">
        <v>73.59</v>
      </c>
      <c r="J380">
        <v>73.59</v>
      </c>
      <c r="K380" t="s">
        <v>31</v>
      </c>
      <c r="L380" t="s">
        <v>358</v>
      </c>
      <c r="M380" t="s">
        <v>44</v>
      </c>
      <c r="N380" t="s">
        <v>82</v>
      </c>
      <c r="O380" t="s">
        <v>25</v>
      </c>
      <c r="P380" t="s">
        <v>276</v>
      </c>
    </row>
    <row r="381" spans="1:16" x14ac:dyDescent="0.25">
      <c r="A381">
        <v>102257</v>
      </c>
      <c r="B381" s="1">
        <v>45775</v>
      </c>
      <c r="C381" t="s">
        <v>16</v>
      </c>
      <c r="D381" t="s">
        <v>17</v>
      </c>
      <c r="E381" t="s">
        <v>18</v>
      </c>
      <c r="F381" t="s">
        <v>19</v>
      </c>
      <c r="G381" t="s">
        <v>42</v>
      </c>
      <c r="H381">
        <v>5</v>
      </c>
      <c r="I381">
        <v>15.47</v>
      </c>
      <c r="J381">
        <v>77.349999999999994</v>
      </c>
      <c r="K381" t="s">
        <v>31</v>
      </c>
      <c r="L381" t="s">
        <v>38</v>
      </c>
      <c r="M381" t="s">
        <v>102</v>
      </c>
      <c r="N381" t="s">
        <v>82</v>
      </c>
      <c r="O381" t="s">
        <v>25</v>
      </c>
      <c r="P381" t="s">
        <v>276</v>
      </c>
    </row>
    <row r="382" spans="1:16" x14ac:dyDescent="0.25">
      <c r="A382">
        <v>100726</v>
      </c>
      <c r="B382" s="1">
        <v>45776</v>
      </c>
      <c r="C382" t="s">
        <v>16</v>
      </c>
      <c r="D382" t="s">
        <v>198</v>
      </c>
      <c r="E382" t="s">
        <v>199</v>
      </c>
      <c r="F382" t="s">
        <v>19</v>
      </c>
      <c r="G382" t="s">
        <v>37</v>
      </c>
      <c r="H382">
        <v>2</v>
      </c>
      <c r="I382">
        <v>23.13</v>
      </c>
      <c r="J382">
        <v>46.26</v>
      </c>
      <c r="K382" t="s">
        <v>53</v>
      </c>
      <c r="L382" t="s">
        <v>333</v>
      </c>
      <c r="M382" t="s">
        <v>23</v>
      </c>
      <c r="N382" t="s">
        <v>55</v>
      </c>
      <c r="O382" t="s">
        <v>25</v>
      </c>
      <c r="P382" t="s">
        <v>276</v>
      </c>
    </row>
    <row r="383" spans="1:16" x14ac:dyDescent="0.25">
      <c r="A383">
        <v>101222</v>
      </c>
      <c r="B383" s="1">
        <v>45776</v>
      </c>
      <c r="C383" t="s">
        <v>61</v>
      </c>
      <c r="D383" t="s">
        <v>90</v>
      </c>
      <c r="E383" t="s">
        <v>91</v>
      </c>
      <c r="F383" t="s">
        <v>70</v>
      </c>
      <c r="G383" t="s">
        <v>108</v>
      </c>
      <c r="H383">
        <v>10</v>
      </c>
      <c r="I383">
        <v>34.29</v>
      </c>
      <c r="J383">
        <v>342.9</v>
      </c>
      <c r="K383" t="s">
        <v>53</v>
      </c>
      <c r="L383" t="s">
        <v>309</v>
      </c>
      <c r="M383" t="s">
        <v>23</v>
      </c>
      <c r="N383" t="s">
        <v>55</v>
      </c>
      <c r="O383" t="s">
        <v>25</v>
      </c>
      <c r="P383" t="s">
        <v>276</v>
      </c>
    </row>
    <row r="384" spans="1:16" x14ac:dyDescent="0.25">
      <c r="A384">
        <v>101567</v>
      </c>
      <c r="B384" s="1">
        <v>45776</v>
      </c>
      <c r="C384" t="s">
        <v>39</v>
      </c>
      <c r="D384" t="s">
        <v>118</v>
      </c>
      <c r="E384" t="s">
        <v>119</v>
      </c>
      <c r="F384" t="s">
        <v>70</v>
      </c>
      <c r="G384" t="s">
        <v>71</v>
      </c>
      <c r="H384">
        <v>1</v>
      </c>
      <c r="I384">
        <v>57.17</v>
      </c>
      <c r="J384">
        <v>57.17</v>
      </c>
      <c r="K384" t="s">
        <v>53</v>
      </c>
      <c r="L384" t="s">
        <v>359</v>
      </c>
      <c r="M384" t="s">
        <v>44</v>
      </c>
      <c r="N384" t="s">
        <v>55</v>
      </c>
      <c r="O384" t="s">
        <v>25</v>
      </c>
      <c r="P384" t="s">
        <v>276</v>
      </c>
    </row>
    <row r="385" spans="1:16" x14ac:dyDescent="0.25">
      <c r="A385">
        <v>101827</v>
      </c>
      <c r="B385" s="1">
        <v>45776</v>
      </c>
      <c r="C385" t="s">
        <v>39</v>
      </c>
      <c r="D385" t="s">
        <v>67</v>
      </c>
      <c r="E385" t="s">
        <v>68</v>
      </c>
      <c r="F385" t="s">
        <v>29</v>
      </c>
      <c r="G385" t="s">
        <v>100</v>
      </c>
      <c r="H385">
        <v>1</v>
      </c>
      <c r="I385">
        <v>51.79</v>
      </c>
      <c r="J385">
        <v>51.79</v>
      </c>
      <c r="K385" t="s">
        <v>59</v>
      </c>
      <c r="L385" t="s">
        <v>308</v>
      </c>
      <c r="M385" t="s">
        <v>23</v>
      </c>
      <c r="N385" t="s">
        <v>55</v>
      </c>
      <c r="O385" t="s">
        <v>25</v>
      </c>
      <c r="P385" t="s">
        <v>276</v>
      </c>
    </row>
    <row r="386" spans="1:16" x14ac:dyDescent="0.25">
      <c r="A386">
        <v>102075</v>
      </c>
      <c r="B386" s="1">
        <v>45776</v>
      </c>
      <c r="C386" t="s">
        <v>16</v>
      </c>
      <c r="D386" t="s">
        <v>111</v>
      </c>
      <c r="E386" t="s">
        <v>112</v>
      </c>
      <c r="F386" t="s">
        <v>73</v>
      </c>
      <c r="G386" t="s">
        <v>126</v>
      </c>
      <c r="H386">
        <v>2</v>
      </c>
      <c r="I386">
        <v>29.68</v>
      </c>
      <c r="J386">
        <v>59.36</v>
      </c>
      <c r="K386" t="s">
        <v>31</v>
      </c>
      <c r="L386" t="s">
        <v>251</v>
      </c>
      <c r="M386" t="s">
        <v>23</v>
      </c>
      <c r="N386" t="s">
        <v>55</v>
      </c>
      <c r="O386" t="s">
        <v>25</v>
      </c>
      <c r="P386" t="s">
        <v>276</v>
      </c>
    </row>
    <row r="387" spans="1:16" x14ac:dyDescent="0.25">
      <c r="A387">
        <v>102498</v>
      </c>
      <c r="B387" s="1">
        <v>45776</v>
      </c>
      <c r="C387" t="s">
        <v>61</v>
      </c>
      <c r="D387" t="s">
        <v>90</v>
      </c>
      <c r="E387" t="s">
        <v>91</v>
      </c>
      <c r="F387" t="s">
        <v>29</v>
      </c>
      <c r="G387" t="s">
        <v>30</v>
      </c>
      <c r="H387">
        <v>1</v>
      </c>
      <c r="I387">
        <v>63.57</v>
      </c>
      <c r="J387">
        <v>63.57</v>
      </c>
      <c r="K387" t="s">
        <v>59</v>
      </c>
      <c r="L387" t="s">
        <v>347</v>
      </c>
      <c r="M387" t="s">
        <v>23</v>
      </c>
      <c r="N387" t="s">
        <v>55</v>
      </c>
      <c r="O387" t="s">
        <v>25</v>
      </c>
      <c r="P387" t="s">
        <v>276</v>
      </c>
    </row>
    <row r="388" spans="1:16" x14ac:dyDescent="0.25">
      <c r="A388">
        <v>100317</v>
      </c>
      <c r="B388" s="1">
        <v>45777</v>
      </c>
      <c r="C388" t="s">
        <v>77</v>
      </c>
      <c r="D388" t="s">
        <v>103</v>
      </c>
      <c r="E388" t="s">
        <v>104</v>
      </c>
      <c r="F388" t="s">
        <v>73</v>
      </c>
      <c r="G388" t="s">
        <v>128</v>
      </c>
      <c r="H388">
        <v>2</v>
      </c>
      <c r="I388">
        <v>134</v>
      </c>
      <c r="J388">
        <v>268</v>
      </c>
      <c r="K388" t="s">
        <v>21</v>
      </c>
      <c r="L388" t="s">
        <v>360</v>
      </c>
      <c r="M388" t="s">
        <v>23</v>
      </c>
      <c r="N388" t="s">
        <v>33</v>
      </c>
      <c r="O388" t="s">
        <v>25</v>
      </c>
      <c r="P388" t="s">
        <v>276</v>
      </c>
    </row>
    <row r="389" spans="1:16" x14ac:dyDescent="0.25">
      <c r="A389">
        <v>100687</v>
      </c>
      <c r="B389" s="1">
        <v>45777</v>
      </c>
      <c r="C389" t="s">
        <v>16</v>
      </c>
      <c r="D389" t="s">
        <v>198</v>
      </c>
      <c r="E389" t="s">
        <v>199</v>
      </c>
      <c r="F389" t="s">
        <v>64</v>
      </c>
      <c r="G389" t="s">
        <v>140</v>
      </c>
      <c r="H389">
        <v>2</v>
      </c>
      <c r="I389">
        <v>144.72</v>
      </c>
      <c r="J389">
        <v>289.44</v>
      </c>
      <c r="K389" t="s">
        <v>21</v>
      </c>
      <c r="L389" t="s">
        <v>161</v>
      </c>
      <c r="M389" t="s">
        <v>23</v>
      </c>
      <c r="N389" t="s">
        <v>33</v>
      </c>
      <c r="O389" t="s">
        <v>25</v>
      </c>
      <c r="P389" t="s">
        <v>276</v>
      </c>
    </row>
    <row r="390" spans="1:16" x14ac:dyDescent="0.25">
      <c r="A390">
        <v>101042</v>
      </c>
      <c r="B390" s="1">
        <v>45777</v>
      </c>
      <c r="C390" t="s">
        <v>16</v>
      </c>
      <c r="D390" t="s">
        <v>146</v>
      </c>
      <c r="E390" t="s">
        <v>147</v>
      </c>
      <c r="F390" t="s">
        <v>19</v>
      </c>
      <c r="G390" t="s">
        <v>42</v>
      </c>
      <c r="H390">
        <v>2</v>
      </c>
      <c r="I390">
        <v>16.579999999999998</v>
      </c>
      <c r="J390">
        <v>33.159999999999997</v>
      </c>
      <c r="K390" t="s">
        <v>59</v>
      </c>
      <c r="L390" t="s">
        <v>361</v>
      </c>
      <c r="M390" t="s">
        <v>23</v>
      </c>
      <c r="N390" t="s">
        <v>33</v>
      </c>
      <c r="O390" t="s">
        <v>25</v>
      </c>
      <c r="P390" t="s">
        <v>276</v>
      </c>
    </row>
    <row r="391" spans="1:16" x14ac:dyDescent="0.25">
      <c r="A391">
        <v>101372</v>
      </c>
      <c r="B391" s="1">
        <v>45777</v>
      </c>
      <c r="C391" t="s">
        <v>39</v>
      </c>
      <c r="D391" t="s">
        <v>118</v>
      </c>
      <c r="E391" t="s">
        <v>119</v>
      </c>
      <c r="F391" t="s">
        <v>29</v>
      </c>
      <c r="G391" t="s">
        <v>123</v>
      </c>
      <c r="H391">
        <v>2</v>
      </c>
      <c r="I391">
        <v>92.23</v>
      </c>
      <c r="J391">
        <v>184.46</v>
      </c>
      <c r="K391" t="s">
        <v>21</v>
      </c>
      <c r="L391" t="s">
        <v>158</v>
      </c>
      <c r="M391" t="s">
        <v>102</v>
      </c>
      <c r="N391" t="s">
        <v>33</v>
      </c>
      <c r="O391" t="s">
        <v>25</v>
      </c>
      <c r="P391" t="s">
        <v>276</v>
      </c>
    </row>
    <row r="392" spans="1:16" x14ac:dyDescent="0.25">
      <c r="A392">
        <v>101486</v>
      </c>
      <c r="B392" s="1">
        <v>45777</v>
      </c>
      <c r="C392" t="s">
        <v>16</v>
      </c>
      <c r="D392" t="s">
        <v>27</v>
      </c>
      <c r="E392" t="s">
        <v>28</v>
      </c>
      <c r="F392" t="s">
        <v>29</v>
      </c>
      <c r="G392" t="s">
        <v>113</v>
      </c>
      <c r="H392">
        <v>1</v>
      </c>
      <c r="I392">
        <v>15.43</v>
      </c>
      <c r="J392">
        <v>15.43</v>
      </c>
      <c r="K392" t="s">
        <v>59</v>
      </c>
      <c r="L392" t="s">
        <v>150</v>
      </c>
      <c r="M392" t="s">
        <v>23</v>
      </c>
      <c r="N392" t="s">
        <v>33</v>
      </c>
      <c r="O392" t="s">
        <v>25</v>
      </c>
      <c r="P392" t="s">
        <v>276</v>
      </c>
    </row>
    <row r="393" spans="1:16" x14ac:dyDescent="0.25">
      <c r="A393">
        <v>102136</v>
      </c>
      <c r="B393" s="1">
        <v>45777</v>
      </c>
      <c r="C393" t="s">
        <v>16</v>
      </c>
      <c r="D393" t="s">
        <v>27</v>
      </c>
      <c r="E393" t="s">
        <v>28</v>
      </c>
      <c r="F393" t="s">
        <v>29</v>
      </c>
      <c r="G393" t="s">
        <v>30</v>
      </c>
      <c r="H393">
        <v>1</v>
      </c>
      <c r="I393">
        <v>62.75</v>
      </c>
      <c r="J393">
        <v>62.75</v>
      </c>
      <c r="K393" t="s">
        <v>59</v>
      </c>
      <c r="L393" t="s">
        <v>317</v>
      </c>
      <c r="M393" t="s">
        <v>23</v>
      </c>
      <c r="N393" t="s">
        <v>33</v>
      </c>
      <c r="O393" t="s">
        <v>25</v>
      </c>
      <c r="P393" t="s">
        <v>276</v>
      </c>
    </row>
    <row r="394" spans="1:16" x14ac:dyDescent="0.25">
      <c r="A394">
        <v>102599</v>
      </c>
      <c r="B394" s="1">
        <v>45777</v>
      </c>
      <c r="C394" t="s">
        <v>16</v>
      </c>
      <c r="D394" t="s">
        <v>111</v>
      </c>
      <c r="E394" t="s">
        <v>112</v>
      </c>
      <c r="F394" t="s">
        <v>70</v>
      </c>
      <c r="G394" t="s">
        <v>71</v>
      </c>
      <c r="H394">
        <v>3</v>
      </c>
      <c r="I394">
        <v>61.36</v>
      </c>
      <c r="J394">
        <v>184.08</v>
      </c>
      <c r="K394" t="s">
        <v>59</v>
      </c>
      <c r="L394" t="s">
        <v>289</v>
      </c>
      <c r="M394" t="s">
        <v>44</v>
      </c>
      <c r="N394" t="s">
        <v>33</v>
      </c>
      <c r="O394" t="s">
        <v>25</v>
      </c>
      <c r="P394" t="s">
        <v>276</v>
      </c>
    </row>
    <row r="395" spans="1:16" x14ac:dyDescent="0.25">
      <c r="A395">
        <v>100405</v>
      </c>
      <c r="B395" s="1">
        <v>45778</v>
      </c>
      <c r="C395" t="s">
        <v>61</v>
      </c>
      <c r="D395" t="s">
        <v>62</v>
      </c>
      <c r="E395" t="s">
        <v>63</v>
      </c>
      <c r="F395" t="s">
        <v>70</v>
      </c>
      <c r="G395" t="s">
        <v>132</v>
      </c>
      <c r="H395">
        <v>1</v>
      </c>
      <c r="I395">
        <v>19.48</v>
      </c>
      <c r="J395">
        <v>19.48</v>
      </c>
      <c r="K395" t="s">
        <v>53</v>
      </c>
      <c r="L395" t="s">
        <v>251</v>
      </c>
      <c r="M395" t="s">
        <v>102</v>
      </c>
      <c r="N395" t="s">
        <v>45</v>
      </c>
      <c r="O395" t="s">
        <v>25</v>
      </c>
      <c r="P395" t="s">
        <v>362</v>
      </c>
    </row>
    <row r="396" spans="1:16" x14ac:dyDescent="0.25">
      <c r="A396">
        <v>100464</v>
      </c>
      <c r="B396" s="1">
        <v>45778</v>
      </c>
      <c r="C396" t="s">
        <v>16</v>
      </c>
      <c r="D396" t="s">
        <v>198</v>
      </c>
      <c r="E396" t="s">
        <v>199</v>
      </c>
      <c r="F396" t="s">
        <v>29</v>
      </c>
      <c r="G396" t="s">
        <v>113</v>
      </c>
      <c r="H396">
        <v>1</v>
      </c>
      <c r="I396">
        <v>15.49</v>
      </c>
      <c r="J396">
        <v>15.49</v>
      </c>
      <c r="K396" t="s">
        <v>59</v>
      </c>
      <c r="L396" t="s">
        <v>363</v>
      </c>
      <c r="M396" t="s">
        <v>23</v>
      </c>
      <c r="N396" t="s">
        <v>45</v>
      </c>
      <c r="O396" t="s">
        <v>25</v>
      </c>
      <c r="P396" t="s">
        <v>362</v>
      </c>
    </row>
    <row r="397" spans="1:16" x14ac:dyDescent="0.25">
      <c r="A397">
        <v>100745</v>
      </c>
      <c r="B397" s="1">
        <v>45778</v>
      </c>
      <c r="C397" t="s">
        <v>61</v>
      </c>
      <c r="D397" t="s">
        <v>90</v>
      </c>
      <c r="E397" t="s">
        <v>91</v>
      </c>
      <c r="F397" t="s">
        <v>70</v>
      </c>
      <c r="G397" t="s">
        <v>71</v>
      </c>
      <c r="H397">
        <v>1</v>
      </c>
      <c r="I397">
        <v>57.38</v>
      </c>
      <c r="J397">
        <v>57.38</v>
      </c>
      <c r="K397" t="s">
        <v>31</v>
      </c>
      <c r="L397" t="s">
        <v>303</v>
      </c>
      <c r="M397" t="s">
        <v>23</v>
      </c>
      <c r="N397" t="s">
        <v>45</v>
      </c>
      <c r="O397" t="s">
        <v>25</v>
      </c>
      <c r="P397" t="s">
        <v>362</v>
      </c>
    </row>
    <row r="398" spans="1:16" x14ac:dyDescent="0.25">
      <c r="A398">
        <v>100886</v>
      </c>
      <c r="B398" s="1">
        <v>45778</v>
      </c>
      <c r="C398" t="s">
        <v>16</v>
      </c>
      <c r="D398" t="s">
        <v>27</v>
      </c>
      <c r="E398" t="s">
        <v>28</v>
      </c>
      <c r="F398" t="s">
        <v>19</v>
      </c>
      <c r="G398" t="s">
        <v>48</v>
      </c>
      <c r="H398">
        <v>2</v>
      </c>
      <c r="I398">
        <v>45.87</v>
      </c>
      <c r="J398">
        <v>91.74</v>
      </c>
      <c r="K398" t="s">
        <v>59</v>
      </c>
      <c r="L398" t="s">
        <v>107</v>
      </c>
      <c r="M398" t="s">
        <v>44</v>
      </c>
      <c r="N398" t="s">
        <v>45</v>
      </c>
      <c r="O398" t="s">
        <v>25</v>
      </c>
      <c r="P398" t="s">
        <v>362</v>
      </c>
    </row>
    <row r="399" spans="1:16" x14ac:dyDescent="0.25">
      <c r="A399">
        <v>101129</v>
      </c>
      <c r="B399" s="1">
        <v>45778</v>
      </c>
      <c r="C399" t="s">
        <v>39</v>
      </c>
      <c r="D399" t="s">
        <v>93</v>
      </c>
      <c r="E399" t="s">
        <v>93</v>
      </c>
      <c r="F399" t="s">
        <v>70</v>
      </c>
      <c r="G399" t="s">
        <v>132</v>
      </c>
      <c r="H399">
        <v>1</v>
      </c>
      <c r="I399">
        <v>19.309999999999999</v>
      </c>
      <c r="J399">
        <v>19.309999999999999</v>
      </c>
      <c r="K399" t="s">
        <v>21</v>
      </c>
      <c r="L399" t="s">
        <v>285</v>
      </c>
      <c r="M399" t="s">
        <v>23</v>
      </c>
      <c r="N399" t="s">
        <v>45</v>
      </c>
      <c r="O399" t="s">
        <v>25</v>
      </c>
      <c r="P399" t="s">
        <v>362</v>
      </c>
    </row>
    <row r="400" spans="1:16" x14ac:dyDescent="0.25">
      <c r="A400">
        <v>102132</v>
      </c>
      <c r="B400" s="1">
        <v>45778</v>
      </c>
      <c r="C400" t="s">
        <v>61</v>
      </c>
      <c r="D400" t="s">
        <v>90</v>
      </c>
      <c r="E400" t="s">
        <v>91</v>
      </c>
      <c r="F400" t="s">
        <v>29</v>
      </c>
      <c r="G400" t="s">
        <v>30</v>
      </c>
      <c r="H400">
        <v>5</v>
      </c>
      <c r="I400">
        <v>65.400000000000006</v>
      </c>
      <c r="J400">
        <v>327</v>
      </c>
      <c r="K400" t="s">
        <v>21</v>
      </c>
      <c r="L400" t="s">
        <v>364</v>
      </c>
      <c r="M400" t="s">
        <v>23</v>
      </c>
      <c r="N400" t="s">
        <v>45</v>
      </c>
      <c r="O400" t="s">
        <v>25</v>
      </c>
      <c r="P400" t="s">
        <v>362</v>
      </c>
    </row>
    <row r="401" spans="1:16" x14ac:dyDescent="0.25">
      <c r="A401">
        <v>102208</v>
      </c>
      <c r="B401" s="1">
        <v>45778</v>
      </c>
      <c r="C401" t="s">
        <v>16</v>
      </c>
      <c r="D401" t="s">
        <v>27</v>
      </c>
      <c r="E401" t="s">
        <v>28</v>
      </c>
      <c r="F401" t="s">
        <v>70</v>
      </c>
      <c r="G401" t="s">
        <v>143</v>
      </c>
      <c r="H401">
        <v>1</v>
      </c>
      <c r="I401">
        <v>124.9</v>
      </c>
      <c r="J401">
        <v>124.9</v>
      </c>
      <c r="K401" t="s">
        <v>21</v>
      </c>
      <c r="L401" t="s">
        <v>365</v>
      </c>
      <c r="M401" t="s">
        <v>23</v>
      </c>
      <c r="N401" t="s">
        <v>45</v>
      </c>
      <c r="O401" t="s">
        <v>25</v>
      </c>
      <c r="P401" t="s">
        <v>362</v>
      </c>
    </row>
    <row r="402" spans="1:16" x14ac:dyDescent="0.25">
      <c r="A402">
        <v>102818</v>
      </c>
      <c r="B402" s="1">
        <v>45778</v>
      </c>
      <c r="C402" t="s">
        <v>61</v>
      </c>
      <c r="D402" t="s">
        <v>62</v>
      </c>
      <c r="E402" t="s">
        <v>63</v>
      </c>
      <c r="F402" t="s">
        <v>70</v>
      </c>
      <c r="G402" t="s">
        <v>71</v>
      </c>
      <c r="H402">
        <v>2</v>
      </c>
      <c r="I402">
        <v>61.25</v>
      </c>
      <c r="J402">
        <v>122.5</v>
      </c>
      <c r="K402" t="s">
        <v>59</v>
      </c>
      <c r="L402" t="s">
        <v>97</v>
      </c>
      <c r="M402" t="s">
        <v>23</v>
      </c>
      <c r="N402" t="s">
        <v>45</v>
      </c>
      <c r="O402" t="s">
        <v>25</v>
      </c>
      <c r="P402" t="s">
        <v>362</v>
      </c>
    </row>
    <row r="403" spans="1:16" x14ac:dyDescent="0.25">
      <c r="A403">
        <v>102988</v>
      </c>
      <c r="B403" s="1">
        <v>45778</v>
      </c>
      <c r="C403" t="s">
        <v>16</v>
      </c>
      <c r="D403" t="s">
        <v>17</v>
      </c>
      <c r="E403" t="s">
        <v>18</v>
      </c>
      <c r="F403" t="s">
        <v>73</v>
      </c>
      <c r="G403" t="s">
        <v>80</v>
      </c>
      <c r="H403">
        <v>3</v>
      </c>
      <c r="I403">
        <v>40.06</v>
      </c>
      <c r="J403">
        <v>120.18</v>
      </c>
      <c r="K403" t="s">
        <v>21</v>
      </c>
      <c r="L403" t="s">
        <v>366</v>
      </c>
      <c r="M403" t="s">
        <v>23</v>
      </c>
      <c r="N403" t="s">
        <v>45</v>
      </c>
      <c r="O403" t="s">
        <v>25</v>
      </c>
      <c r="P403" t="s">
        <v>362</v>
      </c>
    </row>
    <row r="404" spans="1:16" x14ac:dyDescent="0.25">
      <c r="A404">
        <v>100922</v>
      </c>
      <c r="B404" s="1">
        <v>45779</v>
      </c>
      <c r="C404" t="s">
        <v>34</v>
      </c>
      <c r="D404" t="s">
        <v>164</v>
      </c>
      <c r="E404" t="s">
        <v>165</v>
      </c>
      <c r="F404" t="s">
        <v>19</v>
      </c>
      <c r="G404" t="s">
        <v>48</v>
      </c>
      <c r="H404">
        <v>3</v>
      </c>
      <c r="I404">
        <v>44.75</v>
      </c>
      <c r="J404">
        <v>134.25</v>
      </c>
      <c r="K404" t="s">
        <v>21</v>
      </c>
      <c r="L404" t="s">
        <v>367</v>
      </c>
      <c r="M404" t="s">
        <v>23</v>
      </c>
      <c r="N404" t="s">
        <v>24</v>
      </c>
      <c r="O404" t="s">
        <v>25</v>
      </c>
      <c r="P404" t="s">
        <v>362</v>
      </c>
    </row>
    <row r="405" spans="1:16" x14ac:dyDescent="0.25">
      <c r="A405">
        <v>101758</v>
      </c>
      <c r="B405" s="1">
        <v>45779</v>
      </c>
      <c r="C405" t="s">
        <v>61</v>
      </c>
      <c r="D405" t="s">
        <v>62</v>
      </c>
      <c r="E405" t="s">
        <v>63</v>
      </c>
      <c r="F405" t="s">
        <v>73</v>
      </c>
      <c r="G405" t="s">
        <v>183</v>
      </c>
      <c r="H405">
        <v>1</v>
      </c>
      <c r="I405">
        <v>24.29</v>
      </c>
      <c r="J405">
        <v>24.29</v>
      </c>
      <c r="K405" t="s">
        <v>31</v>
      </c>
      <c r="L405" t="s">
        <v>368</v>
      </c>
      <c r="M405" t="s">
        <v>44</v>
      </c>
      <c r="N405" t="s">
        <v>24</v>
      </c>
      <c r="O405" t="s">
        <v>25</v>
      </c>
      <c r="P405" t="s">
        <v>362</v>
      </c>
    </row>
    <row r="406" spans="1:16" x14ac:dyDescent="0.25">
      <c r="A406">
        <v>101966</v>
      </c>
      <c r="B406" s="1">
        <v>45779</v>
      </c>
      <c r="C406" t="s">
        <v>77</v>
      </c>
      <c r="D406" t="s">
        <v>78</v>
      </c>
      <c r="E406" t="s">
        <v>79</v>
      </c>
      <c r="F406" t="s">
        <v>70</v>
      </c>
      <c r="G406" t="s">
        <v>86</v>
      </c>
      <c r="H406">
        <v>1</v>
      </c>
      <c r="I406">
        <v>27.66</v>
      </c>
      <c r="J406">
        <v>27.66</v>
      </c>
      <c r="K406" t="s">
        <v>59</v>
      </c>
      <c r="L406" t="s">
        <v>226</v>
      </c>
      <c r="M406" t="s">
        <v>23</v>
      </c>
      <c r="N406" t="s">
        <v>24</v>
      </c>
      <c r="O406" t="s">
        <v>25</v>
      </c>
      <c r="P406" t="s">
        <v>362</v>
      </c>
    </row>
    <row r="407" spans="1:16" x14ac:dyDescent="0.25">
      <c r="A407">
        <v>102242</v>
      </c>
      <c r="B407" s="1">
        <v>45779</v>
      </c>
      <c r="C407" t="s">
        <v>39</v>
      </c>
      <c r="D407" t="s">
        <v>40</v>
      </c>
      <c r="E407" t="s">
        <v>41</v>
      </c>
      <c r="F407" t="s">
        <v>73</v>
      </c>
      <c r="G407" t="s">
        <v>80</v>
      </c>
      <c r="H407">
        <v>1</v>
      </c>
      <c r="I407">
        <v>39.81</v>
      </c>
      <c r="J407">
        <v>39.81</v>
      </c>
      <c r="K407" t="s">
        <v>53</v>
      </c>
      <c r="L407" t="s">
        <v>155</v>
      </c>
      <c r="M407" t="s">
        <v>23</v>
      </c>
      <c r="N407" t="s">
        <v>24</v>
      </c>
      <c r="O407" t="s">
        <v>25</v>
      </c>
      <c r="P407" t="s">
        <v>362</v>
      </c>
    </row>
    <row r="408" spans="1:16" x14ac:dyDescent="0.25">
      <c r="A408">
        <v>102729</v>
      </c>
      <c r="B408" s="1">
        <v>45779</v>
      </c>
      <c r="C408" t="s">
        <v>61</v>
      </c>
      <c r="D408" t="s">
        <v>90</v>
      </c>
      <c r="E408" t="s">
        <v>91</v>
      </c>
      <c r="F408" t="s">
        <v>70</v>
      </c>
      <c r="G408" t="s">
        <v>86</v>
      </c>
      <c r="H408">
        <v>3</v>
      </c>
      <c r="I408">
        <v>28.99</v>
      </c>
      <c r="J408">
        <v>86.97</v>
      </c>
      <c r="K408" t="s">
        <v>59</v>
      </c>
      <c r="L408" t="s">
        <v>327</v>
      </c>
      <c r="M408" t="s">
        <v>23</v>
      </c>
      <c r="N408" t="s">
        <v>24</v>
      </c>
      <c r="O408" t="s">
        <v>25</v>
      </c>
      <c r="P408" t="s">
        <v>362</v>
      </c>
    </row>
    <row r="409" spans="1:16" x14ac:dyDescent="0.25">
      <c r="A409">
        <v>100027</v>
      </c>
      <c r="B409" s="1">
        <v>45780</v>
      </c>
      <c r="C409" t="s">
        <v>16</v>
      </c>
      <c r="D409" t="s">
        <v>27</v>
      </c>
      <c r="E409" t="s">
        <v>28</v>
      </c>
      <c r="F409" t="s">
        <v>64</v>
      </c>
      <c r="G409" t="s">
        <v>65</v>
      </c>
      <c r="H409">
        <v>2</v>
      </c>
      <c r="I409">
        <v>25</v>
      </c>
      <c r="J409">
        <v>50</v>
      </c>
      <c r="K409" t="s">
        <v>53</v>
      </c>
      <c r="L409" t="s">
        <v>210</v>
      </c>
      <c r="M409" t="s">
        <v>23</v>
      </c>
      <c r="N409" t="s">
        <v>50</v>
      </c>
      <c r="O409" t="s">
        <v>14</v>
      </c>
      <c r="P409" t="s">
        <v>362</v>
      </c>
    </row>
    <row r="410" spans="1:16" x14ac:dyDescent="0.25">
      <c r="A410">
        <v>100257</v>
      </c>
      <c r="B410" s="1">
        <v>45780</v>
      </c>
      <c r="C410" t="s">
        <v>77</v>
      </c>
      <c r="D410" t="s">
        <v>103</v>
      </c>
      <c r="E410" t="s">
        <v>104</v>
      </c>
      <c r="F410" t="s">
        <v>64</v>
      </c>
      <c r="G410" t="s">
        <v>159</v>
      </c>
      <c r="H410">
        <v>1</v>
      </c>
      <c r="I410">
        <v>35.69</v>
      </c>
      <c r="J410">
        <v>35.69</v>
      </c>
      <c r="K410" t="s">
        <v>53</v>
      </c>
      <c r="L410" t="s">
        <v>322</v>
      </c>
      <c r="M410" t="s">
        <v>44</v>
      </c>
      <c r="N410" t="s">
        <v>50</v>
      </c>
      <c r="O410" t="s">
        <v>14</v>
      </c>
      <c r="P410" t="s">
        <v>362</v>
      </c>
    </row>
    <row r="411" spans="1:16" x14ac:dyDescent="0.25">
      <c r="A411">
        <v>100369</v>
      </c>
      <c r="B411" s="1">
        <v>45780</v>
      </c>
      <c r="C411" t="s">
        <v>77</v>
      </c>
      <c r="D411" t="s">
        <v>151</v>
      </c>
      <c r="E411" t="s">
        <v>152</v>
      </c>
      <c r="F411" t="s">
        <v>73</v>
      </c>
      <c r="G411" t="s">
        <v>74</v>
      </c>
      <c r="H411">
        <v>2</v>
      </c>
      <c r="I411">
        <v>54.73</v>
      </c>
      <c r="J411">
        <v>109.46</v>
      </c>
      <c r="K411" t="s">
        <v>31</v>
      </c>
      <c r="L411" t="s">
        <v>369</v>
      </c>
      <c r="M411" t="s">
        <v>44</v>
      </c>
      <c r="N411" t="s">
        <v>50</v>
      </c>
      <c r="O411" t="s">
        <v>14</v>
      </c>
      <c r="P411" t="s">
        <v>362</v>
      </c>
    </row>
    <row r="412" spans="1:16" x14ac:dyDescent="0.25">
      <c r="A412">
        <v>101183</v>
      </c>
      <c r="B412" s="1">
        <v>45780</v>
      </c>
      <c r="C412" t="s">
        <v>39</v>
      </c>
      <c r="D412" t="s">
        <v>118</v>
      </c>
      <c r="E412" t="s">
        <v>119</v>
      </c>
      <c r="F412" t="s">
        <v>29</v>
      </c>
      <c r="G412" t="s">
        <v>100</v>
      </c>
      <c r="H412">
        <v>2</v>
      </c>
      <c r="I412">
        <v>48.05</v>
      </c>
      <c r="J412">
        <v>96.1</v>
      </c>
      <c r="K412" t="s">
        <v>21</v>
      </c>
      <c r="L412" t="s">
        <v>281</v>
      </c>
      <c r="M412" t="s">
        <v>44</v>
      </c>
      <c r="N412" t="s">
        <v>50</v>
      </c>
      <c r="O412" t="s">
        <v>14</v>
      </c>
      <c r="P412" t="s">
        <v>362</v>
      </c>
    </row>
    <row r="413" spans="1:16" x14ac:dyDescent="0.25">
      <c r="A413">
        <v>101423</v>
      </c>
      <c r="B413" s="1">
        <v>45780</v>
      </c>
      <c r="C413" t="s">
        <v>34</v>
      </c>
      <c r="D413" t="s">
        <v>164</v>
      </c>
      <c r="E413" t="s">
        <v>165</v>
      </c>
      <c r="F413" t="s">
        <v>64</v>
      </c>
      <c r="G413" t="s">
        <v>65</v>
      </c>
      <c r="H413">
        <v>10</v>
      </c>
      <c r="I413">
        <v>24.18</v>
      </c>
      <c r="J413">
        <v>241.8</v>
      </c>
      <c r="K413" t="s">
        <v>59</v>
      </c>
      <c r="L413" t="s">
        <v>370</v>
      </c>
      <c r="M413" t="s">
        <v>23</v>
      </c>
      <c r="N413" t="s">
        <v>50</v>
      </c>
      <c r="O413" t="s">
        <v>14</v>
      </c>
      <c r="P413" t="s">
        <v>362</v>
      </c>
    </row>
    <row r="414" spans="1:16" x14ac:dyDescent="0.25">
      <c r="A414">
        <v>101689</v>
      </c>
      <c r="B414" s="1">
        <v>45780</v>
      </c>
      <c r="C414" t="s">
        <v>39</v>
      </c>
      <c r="D414" t="s">
        <v>93</v>
      </c>
      <c r="E414" t="s">
        <v>93</v>
      </c>
      <c r="F414" t="s">
        <v>73</v>
      </c>
      <c r="G414" t="s">
        <v>74</v>
      </c>
      <c r="H414">
        <v>10</v>
      </c>
      <c r="I414">
        <v>55.42</v>
      </c>
      <c r="J414">
        <v>554.20000000000005</v>
      </c>
      <c r="K414" t="s">
        <v>31</v>
      </c>
      <c r="L414" t="s">
        <v>371</v>
      </c>
      <c r="M414" t="s">
        <v>44</v>
      </c>
      <c r="N414" t="s">
        <v>50</v>
      </c>
      <c r="O414" t="s">
        <v>14</v>
      </c>
      <c r="P414" t="s">
        <v>362</v>
      </c>
    </row>
    <row r="415" spans="1:16" x14ac:dyDescent="0.25">
      <c r="A415">
        <v>102121</v>
      </c>
      <c r="B415" s="1">
        <v>45780</v>
      </c>
      <c r="C415" t="s">
        <v>39</v>
      </c>
      <c r="D415" t="s">
        <v>67</v>
      </c>
      <c r="E415" t="s">
        <v>68</v>
      </c>
      <c r="F415" t="s">
        <v>19</v>
      </c>
      <c r="G415" t="s">
        <v>48</v>
      </c>
      <c r="H415">
        <v>10</v>
      </c>
      <c r="I415">
        <v>44.57</v>
      </c>
      <c r="J415">
        <v>445.7</v>
      </c>
      <c r="K415" t="s">
        <v>53</v>
      </c>
      <c r="L415" t="s">
        <v>258</v>
      </c>
      <c r="M415" t="s">
        <v>44</v>
      </c>
      <c r="N415" t="s">
        <v>50</v>
      </c>
      <c r="O415" t="s">
        <v>14</v>
      </c>
      <c r="P415" t="s">
        <v>362</v>
      </c>
    </row>
    <row r="416" spans="1:16" x14ac:dyDescent="0.25">
      <c r="A416">
        <v>102166</v>
      </c>
      <c r="B416" s="1">
        <v>45780</v>
      </c>
      <c r="C416" t="s">
        <v>61</v>
      </c>
      <c r="D416" t="s">
        <v>84</v>
      </c>
      <c r="E416" t="s">
        <v>85</v>
      </c>
      <c r="F416" t="s">
        <v>29</v>
      </c>
      <c r="G416" t="s">
        <v>100</v>
      </c>
      <c r="H416">
        <v>5</v>
      </c>
      <c r="I416">
        <v>52.48</v>
      </c>
      <c r="J416">
        <v>262.39999999999998</v>
      </c>
      <c r="K416" t="s">
        <v>53</v>
      </c>
      <c r="L416" t="s">
        <v>265</v>
      </c>
      <c r="M416" t="s">
        <v>23</v>
      </c>
      <c r="N416" t="s">
        <v>50</v>
      </c>
      <c r="O416" t="s">
        <v>14</v>
      </c>
      <c r="P416" t="s">
        <v>362</v>
      </c>
    </row>
    <row r="417" spans="1:16" x14ac:dyDescent="0.25">
      <c r="A417">
        <v>102316</v>
      </c>
      <c r="B417" s="1">
        <v>45780</v>
      </c>
      <c r="C417" t="s">
        <v>34</v>
      </c>
      <c r="D417" t="s">
        <v>164</v>
      </c>
      <c r="E417" t="s">
        <v>165</v>
      </c>
      <c r="F417" t="s">
        <v>64</v>
      </c>
      <c r="G417" t="s">
        <v>65</v>
      </c>
      <c r="H417">
        <v>2</v>
      </c>
      <c r="I417">
        <v>23.97</v>
      </c>
      <c r="J417">
        <v>47.94</v>
      </c>
      <c r="K417" t="s">
        <v>31</v>
      </c>
      <c r="L417" t="s">
        <v>306</v>
      </c>
      <c r="M417" t="s">
        <v>23</v>
      </c>
      <c r="N417" t="s">
        <v>50</v>
      </c>
      <c r="O417" t="s">
        <v>14</v>
      </c>
      <c r="P417" t="s">
        <v>362</v>
      </c>
    </row>
    <row r="418" spans="1:16" x14ac:dyDescent="0.25">
      <c r="A418">
        <v>100663</v>
      </c>
      <c r="B418" s="1">
        <v>45781</v>
      </c>
      <c r="C418" t="s">
        <v>39</v>
      </c>
      <c r="D418" t="s">
        <v>93</v>
      </c>
      <c r="E418" t="s">
        <v>93</v>
      </c>
      <c r="F418" t="s">
        <v>70</v>
      </c>
      <c r="G418" t="s">
        <v>108</v>
      </c>
      <c r="H418">
        <v>10</v>
      </c>
      <c r="I418">
        <v>36.01</v>
      </c>
      <c r="J418">
        <v>360.1</v>
      </c>
      <c r="K418" t="s">
        <v>31</v>
      </c>
      <c r="L418" t="s">
        <v>319</v>
      </c>
      <c r="M418" t="s">
        <v>23</v>
      </c>
      <c r="N418" t="s">
        <v>76</v>
      </c>
      <c r="O418" t="s">
        <v>14</v>
      </c>
      <c r="P418" t="s">
        <v>362</v>
      </c>
    </row>
    <row r="419" spans="1:16" x14ac:dyDescent="0.25">
      <c r="A419">
        <v>101241</v>
      </c>
      <c r="B419" s="1">
        <v>45781</v>
      </c>
      <c r="C419" t="s">
        <v>34</v>
      </c>
      <c r="D419" t="s">
        <v>164</v>
      </c>
      <c r="E419" t="s">
        <v>165</v>
      </c>
      <c r="F419" t="s">
        <v>73</v>
      </c>
      <c r="G419" t="s">
        <v>74</v>
      </c>
      <c r="H419">
        <v>1</v>
      </c>
      <c r="I419">
        <v>57.51</v>
      </c>
      <c r="J419">
        <v>57.51</v>
      </c>
      <c r="K419" t="s">
        <v>53</v>
      </c>
      <c r="L419" t="s">
        <v>372</v>
      </c>
      <c r="M419" t="s">
        <v>23</v>
      </c>
      <c r="N419" t="s">
        <v>76</v>
      </c>
      <c r="O419" t="s">
        <v>14</v>
      </c>
      <c r="P419" t="s">
        <v>362</v>
      </c>
    </row>
    <row r="420" spans="1:16" x14ac:dyDescent="0.25">
      <c r="A420">
        <v>101481</v>
      </c>
      <c r="B420" s="1">
        <v>45781</v>
      </c>
      <c r="C420" t="s">
        <v>61</v>
      </c>
      <c r="D420" t="s">
        <v>62</v>
      </c>
      <c r="E420" t="s">
        <v>63</v>
      </c>
      <c r="F420" t="s">
        <v>73</v>
      </c>
      <c r="G420" t="s">
        <v>80</v>
      </c>
      <c r="H420">
        <v>10</v>
      </c>
      <c r="I420">
        <v>38.89</v>
      </c>
      <c r="J420">
        <v>388.9</v>
      </c>
      <c r="K420" t="s">
        <v>31</v>
      </c>
      <c r="L420" t="s">
        <v>373</v>
      </c>
      <c r="M420" t="s">
        <v>102</v>
      </c>
      <c r="N420" t="s">
        <v>76</v>
      </c>
      <c r="O420" t="s">
        <v>14</v>
      </c>
      <c r="P420" t="s">
        <v>362</v>
      </c>
    </row>
    <row r="421" spans="1:16" x14ac:dyDescent="0.25">
      <c r="A421">
        <v>101662</v>
      </c>
      <c r="B421" s="1">
        <v>45781</v>
      </c>
      <c r="C421" t="s">
        <v>16</v>
      </c>
      <c r="D421" t="s">
        <v>146</v>
      </c>
      <c r="E421" t="s">
        <v>147</v>
      </c>
      <c r="F421" t="s">
        <v>64</v>
      </c>
      <c r="G421" t="s">
        <v>65</v>
      </c>
      <c r="H421">
        <v>1</v>
      </c>
      <c r="I421">
        <v>24.05</v>
      </c>
      <c r="J421">
        <v>24.05</v>
      </c>
      <c r="K421" t="s">
        <v>59</v>
      </c>
      <c r="L421" t="s">
        <v>256</v>
      </c>
      <c r="M421" t="s">
        <v>44</v>
      </c>
      <c r="N421" t="s">
        <v>76</v>
      </c>
      <c r="O421" t="s">
        <v>14</v>
      </c>
      <c r="P421" t="s">
        <v>362</v>
      </c>
    </row>
    <row r="422" spans="1:16" x14ac:dyDescent="0.25">
      <c r="A422">
        <v>101672</v>
      </c>
      <c r="B422" s="1">
        <v>45781</v>
      </c>
      <c r="C422" t="s">
        <v>34</v>
      </c>
      <c r="D422" t="s">
        <v>51</v>
      </c>
      <c r="E422" t="s">
        <v>52</v>
      </c>
      <c r="F422" t="s">
        <v>64</v>
      </c>
      <c r="G422" t="s">
        <v>140</v>
      </c>
      <c r="H422">
        <v>10</v>
      </c>
      <c r="I422">
        <v>147.15</v>
      </c>
      <c r="J422">
        <v>1471.5</v>
      </c>
      <c r="K422" t="s">
        <v>59</v>
      </c>
      <c r="L422" t="s">
        <v>248</v>
      </c>
      <c r="M422" t="s">
        <v>23</v>
      </c>
      <c r="N422" t="s">
        <v>76</v>
      </c>
      <c r="O422" t="s">
        <v>14</v>
      </c>
      <c r="P422" t="s">
        <v>362</v>
      </c>
    </row>
    <row r="423" spans="1:16" x14ac:dyDescent="0.25">
      <c r="A423">
        <v>101838</v>
      </c>
      <c r="B423" s="1">
        <v>45781</v>
      </c>
      <c r="C423" t="s">
        <v>39</v>
      </c>
      <c r="D423" t="s">
        <v>56</v>
      </c>
      <c r="E423" t="s">
        <v>57</v>
      </c>
      <c r="F423" t="s">
        <v>70</v>
      </c>
      <c r="G423" t="s">
        <v>108</v>
      </c>
      <c r="H423">
        <v>1</v>
      </c>
      <c r="I423">
        <v>33.72</v>
      </c>
      <c r="J423">
        <v>33.72</v>
      </c>
      <c r="K423" t="s">
        <v>59</v>
      </c>
      <c r="L423" t="s">
        <v>374</v>
      </c>
      <c r="M423" t="s">
        <v>23</v>
      </c>
      <c r="N423" t="s">
        <v>76</v>
      </c>
      <c r="O423" t="s">
        <v>14</v>
      </c>
      <c r="P423" t="s">
        <v>362</v>
      </c>
    </row>
    <row r="424" spans="1:16" x14ac:dyDescent="0.25">
      <c r="A424">
        <v>102843</v>
      </c>
      <c r="B424" s="1">
        <v>45781</v>
      </c>
      <c r="C424" t="s">
        <v>34</v>
      </c>
      <c r="D424" t="s">
        <v>46</v>
      </c>
      <c r="E424" t="s">
        <v>47</v>
      </c>
      <c r="F424" t="s">
        <v>29</v>
      </c>
      <c r="G424" t="s">
        <v>123</v>
      </c>
      <c r="H424">
        <v>1</v>
      </c>
      <c r="I424">
        <v>92.18</v>
      </c>
      <c r="J424">
        <v>92.18</v>
      </c>
      <c r="K424" t="s">
        <v>53</v>
      </c>
      <c r="L424" t="s">
        <v>162</v>
      </c>
      <c r="M424" t="s">
        <v>23</v>
      </c>
      <c r="N424" t="s">
        <v>76</v>
      </c>
      <c r="O424" t="s">
        <v>14</v>
      </c>
      <c r="P424" t="s">
        <v>362</v>
      </c>
    </row>
    <row r="425" spans="1:16" x14ac:dyDescent="0.25">
      <c r="A425">
        <v>100134</v>
      </c>
      <c r="B425" s="1">
        <v>45782</v>
      </c>
      <c r="C425" t="s">
        <v>61</v>
      </c>
      <c r="D425" t="s">
        <v>62</v>
      </c>
      <c r="E425" t="s">
        <v>63</v>
      </c>
      <c r="F425" t="s">
        <v>29</v>
      </c>
      <c r="G425" t="s">
        <v>100</v>
      </c>
      <c r="H425">
        <v>2</v>
      </c>
      <c r="I425">
        <v>48.62</v>
      </c>
      <c r="J425">
        <v>97.24</v>
      </c>
      <c r="K425" t="s">
        <v>59</v>
      </c>
      <c r="L425" t="s">
        <v>375</v>
      </c>
      <c r="M425" t="s">
        <v>23</v>
      </c>
      <c r="N425" t="s">
        <v>82</v>
      </c>
      <c r="O425" t="s">
        <v>25</v>
      </c>
      <c r="P425" t="s">
        <v>362</v>
      </c>
    </row>
    <row r="426" spans="1:16" x14ac:dyDescent="0.25">
      <c r="A426">
        <v>100138</v>
      </c>
      <c r="B426" s="1">
        <v>45782</v>
      </c>
      <c r="C426" t="s">
        <v>16</v>
      </c>
      <c r="D426" t="s">
        <v>27</v>
      </c>
      <c r="E426" t="s">
        <v>28</v>
      </c>
      <c r="F426" t="s">
        <v>29</v>
      </c>
      <c r="G426" t="s">
        <v>30</v>
      </c>
      <c r="H426">
        <v>2</v>
      </c>
      <c r="I426">
        <v>66.95</v>
      </c>
      <c r="J426">
        <v>133.9</v>
      </c>
      <c r="K426" t="s">
        <v>21</v>
      </c>
      <c r="L426" t="s">
        <v>376</v>
      </c>
      <c r="M426" t="s">
        <v>44</v>
      </c>
      <c r="N426" t="s">
        <v>82</v>
      </c>
      <c r="O426" t="s">
        <v>25</v>
      </c>
      <c r="P426" t="s">
        <v>362</v>
      </c>
    </row>
    <row r="427" spans="1:16" x14ac:dyDescent="0.25">
      <c r="A427">
        <v>100141</v>
      </c>
      <c r="B427" s="1">
        <v>45782</v>
      </c>
      <c r="C427" t="s">
        <v>16</v>
      </c>
      <c r="D427" t="s">
        <v>198</v>
      </c>
      <c r="E427" t="s">
        <v>199</v>
      </c>
      <c r="F427" t="s">
        <v>73</v>
      </c>
      <c r="G427" t="s">
        <v>80</v>
      </c>
      <c r="H427">
        <v>3</v>
      </c>
      <c r="I427">
        <v>41.16</v>
      </c>
      <c r="J427">
        <v>123.48</v>
      </c>
      <c r="K427" t="s">
        <v>53</v>
      </c>
      <c r="L427" t="s">
        <v>325</v>
      </c>
      <c r="M427" t="s">
        <v>44</v>
      </c>
      <c r="N427" t="s">
        <v>82</v>
      </c>
      <c r="O427" t="s">
        <v>25</v>
      </c>
      <c r="P427" t="s">
        <v>362</v>
      </c>
    </row>
    <row r="428" spans="1:16" x14ac:dyDescent="0.25">
      <c r="A428">
        <v>100275</v>
      </c>
      <c r="B428" s="1">
        <v>45782</v>
      </c>
      <c r="C428" t="s">
        <v>39</v>
      </c>
      <c r="D428" t="s">
        <v>118</v>
      </c>
      <c r="E428" t="s">
        <v>119</v>
      </c>
      <c r="F428" t="s">
        <v>70</v>
      </c>
      <c r="G428" t="s">
        <v>108</v>
      </c>
      <c r="H428">
        <v>1</v>
      </c>
      <c r="I428">
        <v>33.28</v>
      </c>
      <c r="J428">
        <v>33.28</v>
      </c>
      <c r="K428" t="s">
        <v>21</v>
      </c>
      <c r="L428" t="s">
        <v>242</v>
      </c>
      <c r="M428" t="s">
        <v>23</v>
      </c>
      <c r="N428" t="s">
        <v>82</v>
      </c>
      <c r="O428" t="s">
        <v>25</v>
      </c>
      <c r="P428" t="s">
        <v>362</v>
      </c>
    </row>
    <row r="429" spans="1:16" x14ac:dyDescent="0.25">
      <c r="A429">
        <v>100591</v>
      </c>
      <c r="B429" s="1">
        <v>45782</v>
      </c>
      <c r="C429" t="s">
        <v>16</v>
      </c>
      <c r="D429" t="s">
        <v>17</v>
      </c>
      <c r="E429" t="s">
        <v>18</v>
      </c>
      <c r="F429" t="s">
        <v>19</v>
      </c>
      <c r="G429" t="s">
        <v>37</v>
      </c>
      <c r="H429">
        <v>10</v>
      </c>
      <c r="I429">
        <v>22.91</v>
      </c>
      <c r="J429">
        <v>229.1</v>
      </c>
      <c r="K429" t="s">
        <v>31</v>
      </c>
      <c r="L429" t="s">
        <v>244</v>
      </c>
      <c r="M429" t="s">
        <v>102</v>
      </c>
      <c r="N429" t="s">
        <v>82</v>
      </c>
      <c r="O429" t="s">
        <v>25</v>
      </c>
      <c r="P429" t="s">
        <v>362</v>
      </c>
    </row>
    <row r="430" spans="1:16" x14ac:dyDescent="0.25">
      <c r="A430">
        <v>100708</v>
      </c>
      <c r="B430" s="1">
        <v>45782</v>
      </c>
      <c r="C430" t="s">
        <v>39</v>
      </c>
      <c r="D430" t="s">
        <v>56</v>
      </c>
      <c r="E430" t="s">
        <v>57</v>
      </c>
      <c r="F430" t="s">
        <v>73</v>
      </c>
      <c r="G430" t="s">
        <v>126</v>
      </c>
      <c r="H430">
        <v>5</v>
      </c>
      <c r="I430">
        <v>30.85</v>
      </c>
      <c r="J430">
        <v>154.25</v>
      </c>
      <c r="K430" t="s">
        <v>21</v>
      </c>
      <c r="L430" t="s">
        <v>377</v>
      </c>
      <c r="M430" t="s">
        <v>23</v>
      </c>
      <c r="N430" t="s">
        <v>82</v>
      </c>
      <c r="O430" t="s">
        <v>25</v>
      </c>
      <c r="P430" t="s">
        <v>362</v>
      </c>
    </row>
    <row r="431" spans="1:16" x14ac:dyDescent="0.25">
      <c r="A431">
        <v>101368</v>
      </c>
      <c r="B431" s="1">
        <v>45782</v>
      </c>
      <c r="C431" t="s">
        <v>39</v>
      </c>
      <c r="D431" t="s">
        <v>118</v>
      </c>
      <c r="E431" t="s">
        <v>119</v>
      </c>
      <c r="F431" t="s">
        <v>70</v>
      </c>
      <c r="G431" t="s">
        <v>143</v>
      </c>
      <c r="H431">
        <v>2</v>
      </c>
      <c r="I431">
        <v>124.55</v>
      </c>
      <c r="J431">
        <v>249.1</v>
      </c>
      <c r="K431" t="s">
        <v>53</v>
      </c>
      <c r="L431" t="s">
        <v>378</v>
      </c>
      <c r="M431" t="s">
        <v>23</v>
      </c>
      <c r="N431" t="s">
        <v>82</v>
      </c>
      <c r="O431" t="s">
        <v>25</v>
      </c>
      <c r="P431" t="s">
        <v>362</v>
      </c>
    </row>
    <row r="432" spans="1:16" x14ac:dyDescent="0.25">
      <c r="A432">
        <v>101456</v>
      </c>
      <c r="B432" s="1">
        <v>45782</v>
      </c>
      <c r="C432" t="s">
        <v>77</v>
      </c>
      <c r="D432" t="s">
        <v>103</v>
      </c>
      <c r="E432" t="s">
        <v>104</v>
      </c>
      <c r="F432" t="s">
        <v>73</v>
      </c>
      <c r="G432" t="s">
        <v>74</v>
      </c>
      <c r="H432">
        <v>2</v>
      </c>
      <c r="I432">
        <v>56.32</v>
      </c>
      <c r="J432">
        <v>112.64</v>
      </c>
      <c r="K432" t="s">
        <v>59</v>
      </c>
      <c r="L432" t="s">
        <v>226</v>
      </c>
      <c r="M432" t="s">
        <v>23</v>
      </c>
      <c r="N432" t="s">
        <v>82</v>
      </c>
      <c r="O432" t="s">
        <v>25</v>
      </c>
      <c r="P432" t="s">
        <v>362</v>
      </c>
    </row>
    <row r="433" spans="1:16" x14ac:dyDescent="0.25">
      <c r="A433">
        <v>101580</v>
      </c>
      <c r="B433" s="1">
        <v>45782</v>
      </c>
      <c r="C433" t="s">
        <v>39</v>
      </c>
      <c r="D433" t="s">
        <v>40</v>
      </c>
      <c r="E433" t="s">
        <v>41</v>
      </c>
      <c r="F433" t="s">
        <v>19</v>
      </c>
      <c r="G433" t="s">
        <v>42</v>
      </c>
      <c r="H433">
        <v>5</v>
      </c>
      <c r="I433">
        <v>15.45</v>
      </c>
      <c r="J433">
        <v>77.25</v>
      </c>
      <c r="K433" t="s">
        <v>21</v>
      </c>
      <c r="L433" t="s">
        <v>379</v>
      </c>
      <c r="M433" t="s">
        <v>23</v>
      </c>
      <c r="N433" t="s">
        <v>82</v>
      </c>
      <c r="O433" t="s">
        <v>25</v>
      </c>
      <c r="P433" t="s">
        <v>362</v>
      </c>
    </row>
    <row r="434" spans="1:16" x14ac:dyDescent="0.25">
      <c r="A434">
        <v>102860</v>
      </c>
      <c r="B434" s="1">
        <v>45782</v>
      </c>
      <c r="C434" t="s">
        <v>39</v>
      </c>
      <c r="D434" t="s">
        <v>40</v>
      </c>
      <c r="E434" t="s">
        <v>41</v>
      </c>
      <c r="F434" t="s">
        <v>70</v>
      </c>
      <c r="G434" t="s">
        <v>86</v>
      </c>
      <c r="H434">
        <v>2</v>
      </c>
      <c r="I434">
        <v>27.24</v>
      </c>
      <c r="J434">
        <v>54.48</v>
      </c>
      <c r="K434" t="s">
        <v>59</v>
      </c>
      <c r="L434" t="s">
        <v>328</v>
      </c>
      <c r="M434" t="s">
        <v>23</v>
      </c>
      <c r="N434" t="s">
        <v>82</v>
      </c>
      <c r="O434" t="s">
        <v>25</v>
      </c>
      <c r="P434" t="s">
        <v>362</v>
      </c>
    </row>
    <row r="435" spans="1:16" x14ac:dyDescent="0.25">
      <c r="A435">
        <v>102973</v>
      </c>
      <c r="B435" s="1">
        <v>45782</v>
      </c>
      <c r="C435" t="s">
        <v>61</v>
      </c>
      <c r="D435" t="s">
        <v>62</v>
      </c>
      <c r="E435" t="s">
        <v>63</v>
      </c>
      <c r="F435" t="s">
        <v>19</v>
      </c>
      <c r="G435" t="s">
        <v>37</v>
      </c>
      <c r="H435">
        <v>5</v>
      </c>
      <c r="I435">
        <v>23.32</v>
      </c>
      <c r="J435">
        <v>116.6</v>
      </c>
      <c r="K435" t="s">
        <v>53</v>
      </c>
      <c r="L435" t="s">
        <v>155</v>
      </c>
      <c r="M435" t="s">
        <v>23</v>
      </c>
      <c r="N435" t="s">
        <v>82</v>
      </c>
      <c r="O435" t="s">
        <v>25</v>
      </c>
      <c r="P435" t="s">
        <v>362</v>
      </c>
    </row>
    <row r="436" spans="1:16" x14ac:dyDescent="0.25">
      <c r="A436">
        <v>100237</v>
      </c>
      <c r="B436" s="1">
        <v>45783</v>
      </c>
      <c r="C436" t="s">
        <v>61</v>
      </c>
      <c r="D436" t="s">
        <v>84</v>
      </c>
      <c r="E436" t="s">
        <v>85</v>
      </c>
      <c r="F436" t="s">
        <v>19</v>
      </c>
      <c r="G436" t="s">
        <v>37</v>
      </c>
      <c r="H436">
        <v>5</v>
      </c>
      <c r="I436">
        <v>23.39</v>
      </c>
      <c r="J436">
        <v>116.95</v>
      </c>
      <c r="K436" t="s">
        <v>31</v>
      </c>
      <c r="L436" t="s">
        <v>161</v>
      </c>
      <c r="M436" t="s">
        <v>102</v>
      </c>
      <c r="N436" t="s">
        <v>55</v>
      </c>
      <c r="O436" t="s">
        <v>25</v>
      </c>
      <c r="P436" t="s">
        <v>362</v>
      </c>
    </row>
    <row r="437" spans="1:16" x14ac:dyDescent="0.25">
      <c r="A437">
        <v>100255</v>
      </c>
      <c r="B437" s="1">
        <v>45783</v>
      </c>
      <c r="C437" t="s">
        <v>34</v>
      </c>
      <c r="D437" t="s">
        <v>164</v>
      </c>
      <c r="E437" t="s">
        <v>165</v>
      </c>
      <c r="F437" t="s">
        <v>19</v>
      </c>
      <c r="G437" t="s">
        <v>42</v>
      </c>
      <c r="H437">
        <v>5</v>
      </c>
      <c r="I437">
        <v>15.46</v>
      </c>
      <c r="J437">
        <v>77.3</v>
      </c>
      <c r="K437" t="s">
        <v>59</v>
      </c>
      <c r="L437" t="s">
        <v>264</v>
      </c>
      <c r="M437" t="s">
        <v>23</v>
      </c>
      <c r="N437" t="s">
        <v>55</v>
      </c>
      <c r="O437" t="s">
        <v>25</v>
      </c>
      <c r="P437" t="s">
        <v>362</v>
      </c>
    </row>
    <row r="438" spans="1:16" x14ac:dyDescent="0.25">
      <c r="A438">
        <v>100305</v>
      </c>
      <c r="B438" s="1">
        <v>45783</v>
      </c>
      <c r="C438" t="s">
        <v>39</v>
      </c>
      <c r="D438" t="s">
        <v>40</v>
      </c>
      <c r="E438" t="s">
        <v>41</v>
      </c>
      <c r="F438" t="s">
        <v>73</v>
      </c>
      <c r="G438" t="s">
        <v>126</v>
      </c>
      <c r="H438">
        <v>1</v>
      </c>
      <c r="I438">
        <v>31.3</v>
      </c>
      <c r="J438">
        <v>31.3</v>
      </c>
      <c r="K438" t="s">
        <v>31</v>
      </c>
      <c r="L438" t="s">
        <v>326</v>
      </c>
      <c r="M438" t="s">
        <v>23</v>
      </c>
      <c r="N438" t="s">
        <v>55</v>
      </c>
      <c r="O438" t="s">
        <v>25</v>
      </c>
      <c r="P438" t="s">
        <v>362</v>
      </c>
    </row>
    <row r="439" spans="1:16" x14ac:dyDescent="0.25">
      <c r="A439">
        <v>101558</v>
      </c>
      <c r="B439" s="1">
        <v>45783</v>
      </c>
      <c r="C439" t="s">
        <v>61</v>
      </c>
      <c r="D439" t="s">
        <v>90</v>
      </c>
      <c r="E439" t="s">
        <v>91</v>
      </c>
      <c r="F439" t="s">
        <v>19</v>
      </c>
      <c r="G439" t="s">
        <v>48</v>
      </c>
      <c r="H439">
        <v>1</v>
      </c>
      <c r="I439">
        <v>47.16</v>
      </c>
      <c r="J439">
        <v>47.16</v>
      </c>
      <c r="K439" t="s">
        <v>21</v>
      </c>
      <c r="L439" t="s">
        <v>60</v>
      </c>
      <c r="M439" t="s">
        <v>44</v>
      </c>
      <c r="N439" t="s">
        <v>55</v>
      </c>
      <c r="O439" t="s">
        <v>25</v>
      </c>
      <c r="P439" t="s">
        <v>362</v>
      </c>
    </row>
    <row r="440" spans="1:16" x14ac:dyDescent="0.25">
      <c r="A440">
        <v>101868</v>
      </c>
      <c r="B440" s="1">
        <v>45783</v>
      </c>
      <c r="C440" t="s">
        <v>16</v>
      </c>
      <c r="D440" t="s">
        <v>111</v>
      </c>
      <c r="E440" t="s">
        <v>112</v>
      </c>
      <c r="F440" t="s">
        <v>73</v>
      </c>
      <c r="G440" t="s">
        <v>183</v>
      </c>
      <c r="H440">
        <v>1</v>
      </c>
      <c r="I440">
        <v>24.02</v>
      </c>
      <c r="J440">
        <v>24.02</v>
      </c>
      <c r="K440" t="s">
        <v>53</v>
      </c>
      <c r="L440" t="s">
        <v>175</v>
      </c>
      <c r="M440" t="s">
        <v>23</v>
      </c>
      <c r="N440" t="s">
        <v>55</v>
      </c>
      <c r="O440" t="s">
        <v>25</v>
      </c>
      <c r="P440" t="s">
        <v>362</v>
      </c>
    </row>
    <row r="441" spans="1:16" x14ac:dyDescent="0.25">
      <c r="A441">
        <v>102212</v>
      </c>
      <c r="B441" s="1">
        <v>45783</v>
      </c>
      <c r="C441" t="s">
        <v>61</v>
      </c>
      <c r="D441" t="s">
        <v>62</v>
      </c>
      <c r="E441" t="s">
        <v>63</v>
      </c>
      <c r="F441" t="s">
        <v>73</v>
      </c>
      <c r="G441" t="s">
        <v>126</v>
      </c>
      <c r="H441">
        <v>1</v>
      </c>
      <c r="I441">
        <v>30.21</v>
      </c>
      <c r="J441">
        <v>30.21</v>
      </c>
      <c r="K441" t="s">
        <v>21</v>
      </c>
      <c r="L441" t="s">
        <v>380</v>
      </c>
      <c r="M441" t="s">
        <v>23</v>
      </c>
      <c r="N441" t="s">
        <v>55</v>
      </c>
      <c r="O441" t="s">
        <v>25</v>
      </c>
      <c r="P441" t="s">
        <v>362</v>
      </c>
    </row>
    <row r="442" spans="1:16" x14ac:dyDescent="0.25">
      <c r="A442">
        <v>102426</v>
      </c>
      <c r="B442" s="1">
        <v>45783</v>
      </c>
      <c r="C442" t="s">
        <v>39</v>
      </c>
      <c r="D442" t="s">
        <v>56</v>
      </c>
      <c r="E442" t="s">
        <v>57</v>
      </c>
      <c r="F442" t="s">
        <v>73</v>
      </c>
      <c r="G442" t="s">
        <v>126</v>
      </c>
      <c r="H442">
        <v>1</v>
      </c>
      <c r="I442">
        <v>30.73</v>
      </c>
      <c r="J442">
        <v>30.73</v>
      </c>
      <c r="K442" t="s">
        <v>53</v>
      </c>
      <c r="L442" t="s">
        <v>369</v>
      </c>
      <c r="M442" t="s">
        <v>23</v>
      </c>
      <c r="N442" t="s">
        <v>55</v>
      </c>
      <c r="O442" t="s">
        <v>25</v>
      </c>
      <c r="P442" t="s">
        <v>362</v>
      </c>
    </row>
    <row r="443" spans="1:16" x14ac:dyDescent="0.25">
      <c r="A443">
        <v>102685</v>
      </c>
      <c r="B443" s="1">
        <v>45783</v>
      </c>
      <c r="C443" t="s">
        <v>16</v>
      </c>
      <c r="D443" t="s">
        <v>111</v>
      </c>
      <c r="E443" t="s">
        <v>112</v>
      </c>
      <c r="F443" t="s">
        <v>73</v>
      </c>
      <c r="G443" t="s">
        <v>116</v>
      </c>
      <c r="H443">
        <v>5</v>
      </c>
      <c r="I443">
        <v>186.63</v>
      </c>
      <c r="J443">
        <v>933.15</v>
      </c>
      <c r="K443" t="s">
        <v>53</v>
      </c>
      <c r="L443" t="s">
        <v>381</v>
      </c>
      <c r="M443" t="s">
        <v>23</v>
      </c>
      <c r="N443" t="s">
        <v>55</v>
      </c>
      <c r="O443" t="s">
        <v>25</v>
      </c>
      <c r="P443" t="s">
        <v>362</v>
      </c>
    </row>
    <row r="444" spans="1:16" x14ac:dyDescent="0.25">
      <c r="A444">
        <v>102800</v>
      </c>
      <c r="B444" s="1">
        <v>45783</v>
      </c>
      <c r="C444" t="s">
        <v>34</v>
      </c>
      <c r="D444" t="s">
        <v>46</v>
      </c>
      <c r="E444" t="s">
        <v>47</v>
      </c>
      <c r="F444" t="s">
        <v>70</v>
      </c>
      <c r="G444" t="s">
        <v>108</v>
      </c>
      <c r="H444">
        <v>1</v>
      </c>
      <c r="I444">
        <v>36.659999999999997</v>
      </c>
      <c r="J444">
        <v>36.659999999999997</v>
      </c>
      <c r="K444" t="s">
        <v>21</v>
      </c>
      <c r="L444" t="s">
        <v>382</v>
      </c>
      <c r="M444" t="s">
        <v>44</v>
      </c>
      <c r="N444" t="s">
        <v>55</v>
      </c>
      <c r="O444" t="s">
        <v>25</v>
      </c>
      <c r="P444" t="s">
        <v>362</v>
      </c>
    </row>
    <row r="445" spans="1:16" x14ac:dyDescent="0.25">
      <c r="A445">
        <v>100786</v>
      </c>
      <c r="B445" s="1">
        <v>45784</v>
      </c>
      <c r="C445" t="s">
        <v>61</v>
      </c>
      <c r="D445" t="s">
        <v>90</v>
      </c>
      <c r="E445" t="s">
        <v>91</v>
      </c>
      <c r="F445" t="s">
        <v>70</v>
      </c>
      <c r="G445" t="s">
        <v>86</v>
      </c>
      <c r="H445">
        <v>2</v>
      </c>
      <c r="I445">
        <v>26.61</v>
      </c>
      <c r="J445">
        <v>53.22</v>
      </c>
      <c r="K445" t="s">
        <v>53</v>
      </c>
      <c r="L445" t="s">
        <v>380</v>
      </c>
      <c r="M445" t="s">
        <v>23</v>
      </c>
      <c r="N445" t="s">
        <v>33</v>
      </c>
      <c r="O445" t="s">
        <v>25</v>
      </c>
      <c r="P445" t="s">
        <v>362</v>
      </c>
    </row>
    <row r="446" spans="1:16" x14ac:dyDescent="0.25">
      <c r="A446">
        <v>100987</v>
      </c>
      <c r="B446" s="1">
        <v>45784</v>
      </c>
      <c r="C446" t="s">
        <v>39</v>
      </c>
      <c r="D446" t="s">
        <v>93</v>
      </c>
      <c r="E446" t="s">
        <v>93</v>
      </c>
      <c r="F446" t="s">
        <v>73</v>
      </c>
      <c r="G446" t="s">
        <v>116</v>
      </c>
      <c r="H446">
        <v>2</v>
      </c>
      <c r="I446">
        <v>193.02</v>
      </c>
      <c r="J446">
        <v>386.04</v>
      </c>
      <c r="K446" t="s">
        <v>53</v>
      </c>
      <c r="L446" t="s">
        <v>189</v>
      </c>
      <c r="M446" t="s">
        <v>23</v>
      </c>
      <c r="N446" t="s">
        <v>33</v>
      </c>
      <c r="O446" t="s">
        <v>25</v>
      </c>
      <c r="P446" t="s">
        <v>362</v>
      </c>
    </row>
    <row r="447" spans="1:16" x14ac:dyDescent="0.25">
      <c r="A447">
        <v>101207</v>
      </c>
      <c r="B447" s="1">
        <v>45784</v>
      </c>
      <c r="C447" t="s">
        <v>34</v>
      </c>
      <c r="D447" t="s">
        <v>164</v>
      </c>
      <c r="E447" t="s">
        <v>165</v>
      </c>
      <c r="F447" t="s">
        <v>73</v>
      </c>
      <c r="G447" t="s">
        <v>126</v>
      </c>
      <c r="H447">
        <v>1</v>
      </c>
      <c r="I447">
        <v>30.91</v>
      </c>
      <c r="J447">
        <v>30.91</v>
      </c>
      <c r="K447" t="s">
        <v>21</v>
      </c>
      <c r="L447" t="s">
        <v>141</v>
      </c>
      <c r="M447" t="s">
        <v>23</v>
      </c>
      <c r="N447" t="s">
        <v>33</v>
      </c>
      <c r="O447" t="s">
        <v>25</v>
      </c>
      <c r="P447" t="s">
        <v>362</v>
      </c>
    </row>
    <row r="448" spans="1:16" x14ac:dyDescent="0.25">
      <c r="A448">
        <v>101980</v>
      </c>
      <c r="B448" s="1">
        <v>45784</v>
      </c>
      <c r="C448" t="s">
        <v>61</v>
      </c>
      <c r="D448" t="s">
        <v>90</v>
      </c>
      <c r="E448" t="s">
        <v>91</v>
      </c>
      <c r="F448" t="s">
        <v>29</v>
      </c>
      <c r="G448" t="s">
        <v>58</v>
      </c>
      <c r="H448">
        <v>2</v>
      </c>
      <c r="I448">
        <v>73.709999999999994</v>
      </c>
      <c r="J448">
        <v>147.41999999999999</v>
      </c>
      <c r="K448" t="s">
        <v>53</v>
      </c>
      <c r="L448" t="s">
        <v>383</v>
      </c>
      <c r="M448" t="s">
        <v>23</v>
      </c>
      <c r="N448" t="s">
        <v>33</v>
      </c>
      <c r="O448" t="s">
        <v>25</v>
      </c>
      <c r="P448" t="s">
        <v>362</v>
      </c>
    </row>
    <row r="449" spans="1:16" x14ac:dyDescent="0.25">
      <c r="A449">
        <v>102374</v>
      </c>
      <c r="B449" s="1">
        <v>45784</v>
      </c>
      <c r="C449" t="s">
        <v>39</v>
      </c>
      <c r="D449" t="s">
        <v>40</v>
      </c>
      <c r="E449" t="s">
        <v>41</v>
      </c>
      <c r="F449" t="s">
        <v>29</v>
      </c>
      <c r="G449" t="s">
        <v>100</v>
      </c>
      <c r="H449">
        <v>3</v>
      </c>
      <c r="I449">
        <v>51.78</v>
      </c>
      <c r="J449">
        <v>155.34</v>
      </c>
      <c r="K449" t="s">
        <v>53</v>
      </c>
      <c r="L449" t="s">
        <v>384</v>
      </c>
      <c r="M449" t="s">
        <v>44</v>
      </c>
      <c r="N449" t="s">
        <v>33</v>
      </c>
      <c r="O449" t="s">
        <v>25</v>
      </c>
      <c r="P449" t="s">
        <v>362</v>
      </c>
    </row>
    <row r="450" spans="1:16" x14ac:dyDescent="0.25">
      <c r="A450">
        <v>102487</v>
      </c>
      <c r="B450" s="1">
        <v>45784</v>
      </c>
      <c r="C450" t="s">
        <v>39</v>
      </c>
      <c r="D450" t="s">
        <v>118</v>
      </c>
      <c r="E450" t="s">
        <v>119</v>
      </c>
      <c r="F450" t="s">
        <v>73</v>
      </c>
      <c r="G450" t="s">
        <v>74</v>
      </c>
      <c r="H450">
        <v>5</v>
      </c>
      <c r="I450">
        <v>55.57</v>
      </c>
      <c r="J450">
        <v>277.85000000000002</v>
      </c>
      <c r="K450" t="s">
        <v>31</v>
      </c>
      <c r="L450" t="s">
        <v>176</v>
      </c>
      <c r="M450" t="s">
        <v>23</v>
      </c>
      <c r="N450" t="s">
        <v>33</v>
      </c>
      <c r="O450" t="s">
        <v>25</v>
      </c>
      <c r="P450" t="s">
        <v>362</v>
      </c>
    </row>
    <row r="451" spans="1:16" x14ac:dyDescent="0.25">
      <c r="A451">
        <v>100081</v>
      </c>
      <c r="B451" s="1">
        <v>45785</v>
      </c>
      <c r="C451" t="s">
        <v>39</v>
      </c>
      <c r="D451" t="s">
        <v>67</v>
      </c>
      <c r="E451" t="s">
        <v>68</v>
      </c>
      <c r="F451" t="s">
        <v>19</v>
      </c>
      <c r="G451" t="s">
        <v>20</v>
      </c>
      <c r="H451">
        <v>2</v>
      </c>
      <c r="I451">
        <v>39.82</v>
      </c>
      <c r="J451">
        <v>79.64</v>
      </c>
      <c r="K451" t="s">
        <v>53</v>
      </c>
      <c r="L451" t="s">
        <v>252</v>
      </c>
      <c r="M451" t="s">
        <v>44</v>
      </c>
      <c r="N451" t="s">
        <v>45</v>
      </c>
      <c r="O451" t="s">
        <v>25</v>
      </c>
      <c r="P451" t="s">
        <v>362</v>
      </c>
    </row>
    <row r="452" spans="1:16" x14ac:dyDescent="0.25">
      <c r="A452">
        <v>100841</v>
      </c>
      <c r="B452" s="1">
        <v>45785</v>
      </c>
      <c r="C452" t="s">
        <v>39</v>
      </c>
      <c r="D452" t="s">
        <v>40</v>
      </c>
      <c r="E452" t="s">
        <v>41</v>
      </c>
      <c r="F452" t="s">
        <v>73</v>
      </c>
      <c r="G452" t="s">
        <v>183</v>
      </c>
      <c r="H452">
        <v>10</v>
      </c>
      <c r="I452">
        <v>24.47</v>
      </c>
      <c r="J452">
        <v>244.7</v>
      </c>
      <c r="K452" t="s">
        <v>59</v>
      </c>
      <c r="L452" t="s">
        <v>264</v>
      </c>
      <c r="M452" t="s">
        <v>23</v>
      </c>
      <c r="N452" t="s">
        <v>45</v>
      </c>
      <c r="O452" t="s">
        <v>25</v>
      </c>
      <c r="P452" t="s">
        <v>362</v>
      </c>
    </row>
    <row r="453" spans="1:16" x14ac:dyDescent="0.25">
      <c r="A453">
        <v>100909</v>
      </c>
      <c r="B453" s="1">
        <v>45785</v>
      </c>
      <c r="C453" t="s">
        <v>77</v>
      </c>
      <c r="D453" t="s">
        <v>205</v>
      </c>
      <c r="E453" t="s">
        <v>206</v>
      </c>
      <c r="F453" t="s">
        <v>64</v>
      </c>
      <c r="G453" t="s">
        <v>159</v>
      </c>
      <c r="H453">
        <v>1</v>
      </c>
      <c r="I453">
        <v>34.270000000000003</v>
      </c>
      <c r="J453">
        <v>34.270000000000003</v>
      </c>
      <c r="K453" t="s">
        <v>53</v>
      </c>
      <c r="L453" t="s">
        <v>43</v>
      </c>
      <c r="M453" t="s">
        <v>23</v>
      </c>
      <c r="N453" t="s">
        <v>45</v>
      </c>
      <c r="O453" t="s">
        <v>25</v>
      </c>
      <c r="P453" t="s">
        <v>362</v>
      </c>
    </row>
    <row r="454" spans="1:16" x14ac:dyDescent="0.25">
      <c r="A454">
        <v>100950</v>
      </c>
      <c r="B454" s="1">
        <v>45785</v>
      </c>
      <c r="C454" t="s">
        <v>34</v>
      </c>
      <c r="D454" t="s">
        <v>51</v>
      </c>
      <c r="E454" t="s">
        <v>52</v>
      </c>
      <c r="F454" t="s">
        <v>19</v>
      </c>
      <c r="G454" t="s">
        <v>37</v>
      </c>
      <c r="H454">
        <v>2</v>
      </c>
      <c r="I454">
        <v>22.03</v>
      </c>
      <c r="J454">
        <v>44.06</v>
      </c>
      <c r="K454" t="s">
        <v>59</v>
      </c>
      <c r="L454" t="s">
        <v>259</v>
      </c>
      <c r="M454" t="s">
        <v>23</v>
      </c>
      <c r="N454" t="s">
        <v>45</v>
      </c>
      <c r="O454" t="s">
        <v>25</v>
      </c>
      <c r="P454" t="s">
        <v>362</v>
      </c>
    </row>
    <row r="455" spans="1:16" x14ac:dyDescent="0.25">
      <c r="A455">
        <v>101203</v>
      </c>
      <c r="B455" s="1">
        <v>45785</v>
      </c>
      <c r="C455" t="s">
        <v>34</v>
      </c>
      <c r="D455" t="s">
        <v>35</v>
      </c>
      <c r="E455" t="s">
        <v>36</v>
      </c>
      <c r="F455" t="s">
        <v>73</v>
      </c>
      <c r="G455" t="s">
        <v>116</v>
      </c>
      <c r="H455">
        <v>1</v>
      </c>
      <c r="I455">
        <v>194.45</v>
      </c>
      <c r="J455">
        <v>194.45</v>
      </c>
      <c r="K455" t="s">
        <v>21</v>
      </c>
      <c r="L455" t="s">
        <v>286</v>
      </c>
      <c r="M455" t="s">
        <v>44</v>
      </c>
      <c r="N455" t="s">
        <v>45</v>
      </c>
      <c r="O455" t="s">
        <v>25</v>
      </c>
      <c r="P455" t="s">
        <v>362</v>
      </c>
    </row>
    <row r="456" spans="1:16" x14ac:dyDescent="0.25">
      <c r="A456">
        <v>102034</v>
      </c>
      <c r="B456" s="1">
        <v>45785</v>
      </c>
      <c r="C456" t="s">
        <v>16</v>
      </c>
      <c r="D456" t="s">
        <v>146</v>
      </c>
      <c r="E456" t="s">
        <v>147</v>
      </c>
      <c r="F456" t="s">
        <v>73</v>
      </c>
      <c r="G456" t="s">
        <v>116</v>
      </c>
      <c r="H456">
        <v>5</v>
      </c>
      <c r="I456">
        <v>193.47</v>
      </c>
      <c r="J456">
        <v>967.35</v>
      </c>
      <c r="K456" t="s">
        <v>31</v>
      </c>
      <c r="L456" t="s">
        <v>235</v>
      </c>
      <c r="M456" t="s">
        <v>23</v>
      </c>
      <c r="N456" t="s">
        <v>45</v>
      </c>
      <c r="O456" t="s">
        <v>25</v>
      </c>
      <c r="P456" t="s">
        <v>362</v>
      </c>
    </row>
    <row r="457" spans="1:16" x14ac:dyDescent="0.25">
      <c r="A457">
        <v>102312</v>
      </c>
      <c r="B457" s="1">
        <v>45785</v>
      </c>
      <c r="C457" t="s">
        <v>77</v>
      </c>
      <c r="D457" t="s">
        <v>205</v>
      </c>
      <c r="E457" t="s">
        <v>206</v>
      </c>
      <c r="F457" t="s">
        <v>19</v>
      </c>
      <c r="G457" t="s">
        <v>37</v>
      </c>
      <c r="H457">
        <v>1</v>
      </c>
      <c r="I457">
        <v>22.41</v>
      </c>
      <c r="J457">
        <v>22.41</v>
      </c>
      <c r="K457" t="s">
        <v>31</v>
      </c>
      <c r="L457" t="s">
        <v>339</v>
      </c>
      <c r="M457" t="s">
        <v>23</v>
      </c>
      <c r="N457" t="s">
        <v>45</v>
      </c>
      <c r="O457" t="s">
        <v>25</v>
      </c>
      <c r="P457" t="s">
        <v>362</v>
      </c>
    </row>
    <row r="458" spans="1:16" x14ac:dyDescent="0.25">
      <c r="A458">
        <v>102900</v>
      </c>
      <c r="B458" s="1">
        <v>45785</v>
      </c>
      <c r="C458" t="s">
        <v>16</v>
      </c>
      <c r="D458" t="s">
        <v>17</v>
      </c>
      <c r="E458" t="s">
        <v>18</v>
      </c>
      <c r="F458" t="s">
        <v>73</v>
      </c>
      <c r="G458" t="s">
        <v>80</v>
      </c>
      <c r="H458">
        <v>2</v>
      </c>
      <c r="I458">
        <v>39.369999999999997</v>
      </c>
      <c r="J458">
        <v>78.739999999999995</v>
      </c>
      <c r="K458" t="s">
        <v>21</v>
      </c>
      <c r="L458" t="s">
        <v>178</v>
      </c>
      <c r="M458" t="s">
        <v>44</v>
      </c>
      <c r="N458" t="s">
        <v>45</v>
      </c>
      <c r="O458" t="s">
        <v>25</v>
      </c>
      <c r="P458" t="s">
        <v>362</v>
      </c>
    </row>
    <row r="459" spans="1:16" x14ac:dyDescent="0.25">
      <c r="A459">
        <v>100232</v>
      </c>
      <c r="B459" s="1">
        <v>45786</v>
      </c>
      <c r="C459" t="s">
        <v>39</v>
      </c>
      <c r="D459" t="s">
        <v>67</v>
      </c>
      <c r="E459" t="s">
        <v>68</v>
      </c>
      <c r="F459" t="s">
        <v>73</v>
      </c>
      <c r="G459" t="s">
        <v>74</v>
      </c>
      <c r="H459">
        <v>2</v>
      </c>
      <c r="I459">
        <v>53.72</v>
      </c>
      <c r="J459">
        <v>107.44</v>
      </c>
      <c r="K459" t="s">
        <v>31</v>
      </c>
      <c r="L459" t="s">
        <v>178</v>
      </c>
      <c r="M459" t="s">
        <v>23</v>
      </c>
      <c r="N459" t="s">
        <v>24</v>
      </c>
      <c r="O459" t="s">
        <v>25</v>
      </c>
      <c r="P459" t="s">
        <v>362</v>
      </c>
    </row>
    <row r="460" spans="1:16" x14ac:dyDescent="0.25">
      <c r="A460">
        <v>100836</v>
      </c>
      <c r="B460" s="1">
        <v>45786</v>
      </c>
      <c r="C460" t="s">
        <v>77</v>
      </c>
      <c r="D460" t="s">
        <v>151</v>
      </c>
      <c r="E460" t="s">
        <v>152</v>
      </c>
      <c r="F460" t="s">
        <v>29</v>
      </c>
      <c r="G460" t="s">
        <v>100</v>
      </c>
      <c r="H460">
        <v>1</v>
      </c>
      <c r="I460">
        <v>50.5</v>
      </c>
      <c r="J460">
        <v>50.5</v>
      </c>
      <c r="K460" t="s">
        <v>31</v>
      </c>
      <c r="L460" t="s">
        <v>250</v>
      </c>
      <c r="M460" t="s">
        <v>23</v>
      </c>
      <c r="N460" t="s">
        <v>24</v>
      </c>
      <c r="O460" t="s">
        <v>25</v>
      </c>
      <c r="P460" t="s">
        <v>362</v>
      </c>
    </row>
    <row r="461" spans="1:16" x14ac:dyDescent="0.25">
      <c r="A461">
        <v>102232</v>
      </c>
      <c r="B461" s="1">
        <v>45786</v>
      </c>
      <c r="C461" t="s">
        <v>77</v>
      </c>
      <c r="D461" t="s">
        <v>205</v>
      </c>
      <c r="E461" t="s">
        <v>206</v>
      </c>
      <c r="F461" t="s">
        <v>29</v>
      </c>
      <c r="G461" t="s">
        <v>123</v>
      </c>
      <c r="H461">
        <v>1</v>
      </c>
      <c r="I461">
        <v>88.14</v>
      </c>
      <c r="J461">
        <v>88.14</v>
      </c>
      <c r="K461" t="s">
        <v>31</v>
      </c>
      <c r="L461" t="s">
        <v>176</v>
      </c>
      <c r="M461" t="s">
        <v>23</v>
      </c>
      <c r="N461" t="s">
        <v>24</v>
      </c>
      <c r="O461" t="s">
        <v>25</v>
      </c>
      <c r="P461" t="s">
        <v>362</v>
      </c>
    </row>
    <row r="462" spans="1:16" x14ac:dyDescent="0.25">
      <c r="A462">
        <v>102356</v>
      </c>
      <c r="B462" s="1">
        <v>45786</v>
      </c>
      <c r="C462" t="s">
        <v>39</v>
      </c>
      <c r="D462" t="s">
        <v>56</v>
      </c>
      <c r="E462" t="s">
        <v>57</v>
      </c>
      <c r="F462" t="s">
        <v>70</v>
      </c>
      <c r="G462" t="s">
        <v>86</v>
      </c>
      <c r="H462">
        <v>5</v>
      </c>
      <c r="I462">
        <v>26.87</v>
      </c>
      <c r="J462">
        <v>134.35</v>
      </c>
      <c r="K462" t="s">
        <v>31</v>
      </c>
      <c r="L462" t="s">
        <v>385</v>
      </c>
      <c r="M462" t="s">
        <v>102</v>
      </c>
      <c r="N462" t="s">
        <v>24</v>
      </c>
      <c r="O462" t="s">
        <v>25</v>
      </c>
      <c r="P462" t="s">
        <v>362</v>
      </c>
    </row>
    <row r="463" spans="1:16" x14ac:dyDescent="0.25">
      <c r="A463">
        <v>102746</v>
      </c>
      <c r="B463" s="1">
        <v>45786</v>
      </c>
      <c r="C463" t="s">
        <v>77</v>
      </c>
      <c r="D463" t="s">
        <v>205</v>
      </c>
      <c r="E463" t="s">
        <v>206</v>
      </c>
      <c r="F463" t="s">
        <v>29</v>
      </c>
      <c r="G463" t="s">
        <v>100</v>
      </c>
      <c r="H463">
        <v>2</v>
      </c>
      <c r="I463">
        <v>50.43</v>
      </c>
      <c r="J463">
        <v>100.86</v>
      </c>
      <c r="K463" t="s">
        <v>31</v>
      </c>
      <c r="L463" t="s">
        <v>117</v>
      </c>
      <c r="M463" t="s">
        <v>23</v>
      </c>
      <c r="N463" t="s">
        <v>24</v>
      </c>
      <c r="O463" t="s">
        <v>25</v>
      </c>
      <c r="P463" t="s">
        <v>362</v>
      </c>
    </row>
    <row r="464" spans="1:16" x14ac:dyDescent="0.25">
      <c r="A464">
        <v>100970</v>
      </c>
      <c r="B464" s="1">
        <v>45787</v>
      </c>
      <c r="C464" t="s">
        <v>39</v>
      </c>
      <c r="D464" t="s">
        <v>56</v>
      </c>
      <c r="E464" t="s">
        <v>57</v>
      </c>
      <c r="F464" t="s">
        <v>70</v>
      </c>
      <c r="G464" t="s">
        <v>143</v>
      </c>
      <c r="H464">
        <v>1</v>
      </c>
      <c r="I464">
        <v>117.82</v>
      </c>
      <c r="J464">
        <v>117.82</v>
      </c>
      <c r="K464" t="s">
        <v>21</v>
      </c>
      <c r="L464" t="s">
        <v>136</v>
      </c>
      <c r="M464" t="s">
        <v>102</v>
      </c>
      <c r="N464" t="s">
        <v>50</v>
      </c>
      <c r="O464" t="s">
        <v>14</v>
      </c>
      <c r="P464" t="s">
        <v>362</v>
      </c>
    </row>
    <row r="465" spans="1:16" x14ac:dyDescent="0.25">
      <c r="A465">
        <v>101564</v>
      </c>
      <c r="B465" s="1">
        <v>45787</v>
      </c>
      <c r="C465" t="s">
        <v>39</v>
      </c>
      <c r="D465" t="s">
        <v>67</v>
      </c>
      <c r="E465" t="s">
        <v>68</v>
      </c>
      <c r="F465" t="s">
        <v>29</v>
      </c>
      <c r="G465" t="s">
        <v>123</v>
      </c>
      <c r="H465">
        <v>10</v>
      </c>
      <c r="I465">
        <v>88.95</v>
      </c>
      <c r="J465">
        <v>889.5</v>
      </c>
      <c r="K465" t="s">
        <v>21</v>
      </c>
      <c r="L465" t="s">
        <v>233</v>
      </c>
      <c r="M465" t="s">
        <v>23</v>
      </c>
      <c r="N465" t="s">
        <v>50</v>
      </c>
      <c r="O465" t="s">
        <v>14</v>
      </c>
      <c r="P465" t="s">
        <v>362</v>
      </c>
    </row>
    <row r="466" spans="1:16" x14ac:dyDescent="0.25">
      <c r="A466">
        <v>101630</v>
      </c>
      <c r="B466" s="1">
        <v>45787</v>
      </c>
      <c r="C466" t="s">
        <v>16</v>
      </c>
      <c r="D466" t="s">
        <v>17</v>
      </c>
      <c r="E466" t="s">
        <v>18</v>
      </c>
      <c r="F466" t="s">
        <v>64</v>
      </c>
      <c r="G466" t="s">
        <v>140</v>
      </c>
      <c r="H466">
        <v>5</v>
      </c>
      <c r="I466">
        <v>149.04</v>
      </c>
      <c r="J466">
        <v>745.2</v>
      </c>
      <c r="K466" t="s">
        <v>59</v>
      </c>
      <c r="L466" t="s">
        <v>386</v>
      </c>
      <c r="M466" t="s">
        <v>23</v>
      </c>
      <c r="N466" t="s">
        <v>50</v>
      </c>
      <c r="O466" t="s">
        <v>14</v>
      </c>
      <c r="P466" t="s">
        <v>362</v>
      </c>
    </row>
    <row r="467" spans="1:16" x14ac:dyDescent="0.25">
      <c r="A467">
        <v>102456</v>
      </c>
      <c r="B467" s="1">
        <v>45787</v>
      </c>
      <c r="C467" t="s">
        <v>77</v>
      </c>
      <c r="D467" t="s">
        <v>151</v>
      </c>
      <c r="E467" t="s">
        <v>152</v>
      </c>
      <c r="F467" t="s">
        <v>29</v>
      </c>
      <c r="G467" t="s">
        <v>30</v>
      </c>
      <c r="H467">
        <v>10</v>
      </c>
      <c r="I467">
        <v>67.05</v>
      </c>
      <c r="J467">
        <v>670.5</v>
      </c>
      <c r="K467" t="s">
        <v>53</v>
      </c>
      <c r="L467" t="s">
        <v>237</v>
      </c>
      <c r="M467" t="s">
        <v>44</v>
      </c>
      <c r="N467" t="s">
        <v>50</v>
      </c>
      <c r="O467" t="s">
        <v>14</v>
      </c>
      <c r="P467" t="s">
        <v>362</v>
      </c>
    </row>
    <row r="468" spans="1:16" x14ac:dyDescent="0.25">
      <c r="A468">
        <v>100903</v>
      </c>
      <c r="B468" s="1">
        <v>45788</v>
      </c>
      <c r="C468" t="s">
        <v>61</v>
      </c>
      <c r="D468" t="s">
        <v>84</v>
      </c>
      <c r="E468" t="s">
        <v>85</v>
      </c>
      <c r="F468" t="s">
        <v>29</v>
      </c>
      <c r="G468" t="s">
        <v>123</v>
      </c>
      <c r="H468">
        <v>1</v>
      </c>
      <c r="I468">
        <v>91.6</v>
      </c>
      <c r="J468">
        <v>91.6</v>
      </c>
      <c r="K468" t="s">
        <v>31</v>
      </c>
      <c r="L468" t="s">
        <v>247</v>
      </c>
      <c r="M468" t="s">
        <v>23</v>
      </c>
      <c r="N468" t="s">
        <v>76</v>
      </c>
      <c r="O468" t="s">
        <v>14</v>
      </c>
      <c r="P468" t="s">
        <v>362</v>
      </c>
    </row>
    <row r="469" spans="1:16" x14ac:dyDescent="0.25">
      <c r="A469">
        <v>101332</v>
      </c>
      <c r="B469" s="1">
        <v>45788</v>
      </c>
      <c r="C469" t="s">
        <v>16</v>
      </c>
      <c r="D469" t="s">
        <v>198</v>
      </c>
      <c r="E469" t="s">
        <v>199</v>
      </c>
      <c r="F469" t="s">
        <v>70</v>
      </c>
      <c r="G469" t="s">
        <v>86</v>
      </c>
      <c r="H469">
        <v>1</v>
      </c>
      <c r="I469">
        <v>27.7</v>
      </c>
      <c r="J469">
        <v>27.7</v>
      </c>
      <c r="K469" t="s">
        <v>31</v>
      </c>
      <c r="L469" t="s">
        <v>138</v>
      </c>
      <c r="M469" t="s">
        <v>23</v>
      </c>
      <c r="N469" t="s">
        <v>76</v>
      </c>
      <c r="O469" t="s">
        <v>14</v>
      </c>
      <c r="P469" t="s">
        <v>362</v>
      </c>
    </row>
    <row r="470" spans="1:16" x14ac:dyDescent="0.25">
      <c r="A470">
        <v>101769</v>
      </c>
      <c r="B470" s="1">
        <v>45788</v>
      </c>
      <c r="C470" t="s">
        <v>61</v>
      </c>
      <c r="D470" t="s">
        <v>90</v>
      </c>
      <c r="E470" t="s">
        <v>91</v>
      </c>
      <c r="F470" t="s">
        <v>29</v>
      </c>
      <c r="G470" t="s">
        <v>123</v>
      </c>
      <c r="H470">
        <v>3</v>
      </c>
      <c r="I470">
        <v>87.89</v>
      </c>
      <c r="J470">
        <v>263.67</v>
      </c>
      <c r="K470" t="s">
        <v>59</v>
      </c>
      <c r="L470" t="s">
        <v>292</v>
      </c>
      <c r="M470" t="s">
        <v>23</v>
      </c>
      <c r="N470" t="s">
        <v>76</v>
      </c>
      <c r="O470" t="s">
        <v>14</v>
      </c>
      <c r="P470" t="s">
        <v>362</v>
      </c>
    </row>
    <row r="471" spans="1:16" x14ac:dyDescent="0.25">
      <c r="A471">
        <v>102945</v>
      </c>
      <c r="B471" s="1">
        <v>45788</v>
      </c>
      <c r="C471" t="s">
        <v>61</v>
      </c>
      <c r="D471" t="s">
        <v>62</v>
      </c>
      <c r="E471" t="s">
        <v>63</v>
      </c>
      <c r="F471" t="s">
        <v>73</v>
      </c>
      <c r="G471" t="s">
        <v>128</v>
      </c>
      <c r="H471">
        <v>1</v>
      </c>
      <c r="I471">
        <v>133.47</v>
      </c>
      <c r="J471">
        <v>133.47</v>
      </c>
      <c r="K471" t="s">
        <v>59</v>
      </c>
      <c r="L471" t="s">
        <v>331</v>
      </c>
      <c r="M471" t="s">
        <v>102</v>
      </c>
      <c r="N471" t="s">
        <v>76</v>
      </c>
      <c r="O471" t="s">
        <v>14</v>
      </c>
      <c r="P471" t="s">
        <v>362</v>
      </c>
    </row>
    <row r="472" spans="1:16" x14ac:dyDescent="0.25">
      <c r="A472">
        <v>100135</v>
      </c>
      <c r="B472" s="1">
        <v>45789</v>
      </c>
      <c r="C472" t="s">
        <v>39</v>
      </c>
      <c r="D472" t="s">
        <v>40</v>
      </c>
      <c r="E472" t="s">
        <v>41</v>
      </c>
      <c r="F472" t="s">
        <v>73</v>
      </c>
      <c r="G472" t="s">
        <v>74</v>
      </c>
      <c r="H472">
        <v>1</v>
      </c>
      <c r="I472">
        <v>55.52</v>
      </c>
      <c r="J472">
        <v>55.52</v>
      </c>
      <c r="K472" t="s">
        <v>53</v>
      </c>
      <c r="L472" t="s">
        <v>331</v>
      </c>
      <c r="M472" t="s">
        <v>102</v>
      </c>
      <c r="N472" t="s">
        <v>82</v>
      </c>
      <c r="O472" t="s">
        <v>25</v>
      </c>
      <c r="P472" t="s">
        <v>362</v>
      </c>
    </row>
    <row r="473" spans="1:16" x14ac:dyDescent="0.25">
      <c r="A473">
        <v>100463</v>
      </c>
      <c r="B473" s="1">
        <v>45789</v>
      </c>
      <c r="C473" t="s">
        <v>61</v>
      </c>
      <c r="D473" t="s">
        <v>90</v>
      </c>
      <c r="E473" t="s">
        <v>91</v>
      </c>
      <c r="F473" t="s">
        <v>19</v>
      </c>
      <c r="G473" t="s">
        <v>48</v>
      </c>
      <c r="H473">
        <v>10</v>
      </c>
      <c r="I473">
        <v>46.19</v>
      </c>
      <c r="J473">
        <v>461.9</v>
      </c>
      <c r="K473" t="s">
        <v>21</v>
      </c>
      <c r="L473" t="s">
        <v>350</v>
      </c>
      <c r="M473" t="s">
        <v>102</v>
      </c>
      <c r="N473" t="s">
        <v>82</v>
      </c>
      <c r="O473" t="s">
        <v>25</v>
      </c>
      <c r="P473" t="s">
        <v>362</v>
      </c>
    </row>
    <row r="474" spans="1:16" x14ac:dyDescent="0.25">
      <c r="A474">
        <v>100492</v>
      </c>
      <c r="B474" s="1">
        <v>45789</v>
      </c>
      <c r="C474" t="s">
        <v>16</v>
      </c>
      <c r="D474" t="s">
        <v>27</v>
      </c>
      <c r="E474" t="s">
        <v>28</v>
      </c>
      <c r="F474" t="s">
        <v>19</v>
      </c>
      <c r="G474" t="s">
        <v>48</v>
      </c>
      <c r="H474">
        <v>5</v>
      </c>
      <c r="I474">
        <v>43.82</v>
      </c>
      <c r="J474">
        <v>219.1</v>
      </c>
      <c r="K474" t="s">
        <v>31</v>
      </c>
      <c r="L474" t="s">
        <v>247</v>
      </c>
      <c r="M474" t="s">
        <v>23</v>
      </c>
      <c r="N474" t="s">
        <v>82</v>
      </c>
      <c r="O474" t="s">
        <v>25</v>
      </c>
      <c r="P474" t="s">
        <v>362</v>
      </c>
    </row>
    <row r="475" spans="1:16" x14ac:dyDescent="0.25">
      <c r="A475">
        <v>100721</v>
      </c>
      <c r="B475" s="1">
        <v>45789</v>
      </c>
      <c r="C475" t="s">
        <v>39</v>
      </c>
      <c r="D475" t="s">
        <v>67</v>
      </c>
      <c r="E475" t="s">
        <v>68</v>
      </c>
      <c r="F475" t="s">
        <v>73</v>
      </c>
      <c r="G475" t="s">
        <v>74</v>
      </c>
      <c r="H475">
        <v>2</v>
      </c>
      <c r="I475">
        <v>52.46</v>
      </c>
      <c r="J475">
        <v>104.92</v>
      </c>
      <c r="K475" t="s">
        <v>31</v>
      </c>
      <c r="L475" t="s">
        <v>115</v>
      </c>
      <c r="M475" t="s">
        <v>23</v>
      </c>
      <c r="N475" t="s">
        <v>82</v>
      </c>
      <c r="O475" t="s">
        <v>25</v>
      </c>
      <c r="P475" t="s">
        <v>362</v>
      </c>
    </row>
    <row r="476" spans="1:16" x14ac:dyDescent="0.25">
      <c r="A476">
        <v>100730</v>
      </c>
      <c r="B476" s="1">
        <v>45789</v>
      </c>
      <c r="C476" t="s">
        <v>77</v>
      </c>
      <c r="D476" t="s">
        <v>151</v>
      </c>
      <c r="E476" t="s">
        <v>152</v>
      </c>
      <c r="F476" t="s">
        <v>73</v>
      </c>
      <c r="G476" t="s">
        <v>128</v>
      </c>
      <c r="H476">
        <v>2</v>
      </c>
      <c r="I476">
        <v>133.47999999999999</v>
      </c>
      <c r="J476">
        <v>266.95999999999998</v>
      </c>
      <c r="K476" t="s">
        <v>59</v>
      </c>
      <c r="L476" t="s">
        <v>265</v>
      </c>
      <c r="M476" t="s">
        <v>23</v>
      </c>
      <c r="N476" t="s">
        <v>82</v>
      </c>
      <c r="O476" t="s">
        <v>25</v>
      </c>
      <c r="P476" t="s">
        <v>362</v>
      </c>
    </row>
    <row r="477" spans="1:16" x14ac:dyDescent="0.25">
      <c r="A477">
        <v>100899</v>
      </c>
      <c r="B477" s="1">
        <v>45789</v>
      </c>
      <c r="C477" t="s">
        <v>39</v>
      </c>
      <c r="D477" t="s">
        <v>40</v>
      </c>
      <c r="E477" t="s">
        <v>41</v>
      </c>
      <c r="F477" t="s">
        <v>64</v>
      </c>
      <c r="G477" t="s">
        <v>105</v>
      </c>
      <c r="H477">
        <v>2</v>
      </c>
      <c r="I477">
        <v>29.49</v>
      </c>
      <c r="J477">
        <v>58.98</v>
      </c>
      <c r="K477" t="s">
        <v>31</v>
      </c>
      <c r="L477" t="s">
        <v>127</v>
      </c>
      <c r="M477" t="s">
        <v>102</v>
      </c>
      <c r="N477" t="s">
        <v>82</v>
      </c>
      <c r="O477" t="s">
        <v>25</v>
      </c>
      <c r="P477" t="s">
        <v>362</v>
      </c>
    </row>
    <row r="478" spans="1:16" x14ac:dyDescent="0.25">
      <c r="A478">
        <v>101003</v>
      </c>
      <c r="B478" s="1">
        <v>45789</v>
      </c>
      <c r="C478" t="s">
        <v>77</v>
      </c>
      <c r="D478" t="s">
        <v>205</v>
      </c>
      <c r="E478" t="s">
        <v>206</v>
      </c>
      <c r="F478" t="s">
        <v>19</v>
      </c>
      <c r="G478" t="s">
        <v>48</v>
      </c>
      <c r="H478">
        <v>1</v>
      </c>
      <c r="I478">
        <v>43.04</v>
      </c>
      <c r="J478">
        <v>43.04</v>
      </c>
      <c r="K478" t="s">
        <v>59</v>
      </c>
      <c r="L478" t="s">
        <v>129</v>
      </c>
      <c r="M478" t="s">
        <v>23</v>
      </c>
      <c r="N478" t="s">
        <v>82</v>
      </c>
      <c r="O478" t="s">
        <v>25</v>
      </c>
      <c r="P478" t="s">
        <v>362</v>
      </c>
    </row>
    <row r="479" spans="1:16" x14ac:dyDescent="0.25">
      <c r="A479">
        <v>101176</v>
      </c>
      <c r="B479" s="1">
        <v>45789</v>
      </c>
      <c r="C479" t="s">
        <v>39</v>
      </c>
      <c r="D479" t="s">
        <v>93</v>
      </c>
      <c r="E479" t="s">
        <v>93</v>
      </c>
      <c r="F479" t="s">
        <v>70</v>
      </c>
      <c r="G479" t="s">
        <v>71</v>
      </c>
      <c r="H479">
        <v>2</v>
      </c>
      <c r="I479">
        <v>60.42</v>
      </c>
      <c r="J479">
        <v>120.84</v>
      </c>
      <c r="K479" t="s">
        <v>21</v>
      </c>
      <c r="L479" t="s">
        <v>97</v>
      </c>
      <c r="M479" t="s">
        <v>44</v>
      </c>
      <c r="N479" t="s">
        <v>82</v>
      </c>
      <c r="O479" t="s">
        <v>25</v>
      </c>
      <c r="P479" t="s">
        <v>362</v>
      </c>
    </row>
    <row r="480" spans="1:16" x14ac:dyDescent="0.25">
      <c r="A480">
        <v>101272</v>
      </c>
      <c r="B480" s="1">
        <v>45789</v>
      </c>
      <c r="C480" t="s">
        <v>77</v>
      </c>
      <c r="D480" t="s">
        <v>151</v>
      </c>
      <c r="E480" t="s">
        <v>152</v>
      </c>
      <c r="F480" t="s">
        <v>29</v>
      </c>
      <c r="G480" t="s">
        <v>30</v>
      </c>
      <c r="H480">
        <v>1</v>
      </c>
      <c r="I480">
        <v>64.28</v>
      </c>
      <c r="J480">
        <v>64.28</v>
      </c>
      <c r="K480" t="s">
        <v>59</v>
      </c>
      <c r="L480" t="s">
        <v>266</v>
      </c>
      <c r="M480" t="s">
        <v>23</v>
      </c>
      <c r="N480" t="s">
        <v>82</v>
      </c>
      <c r="O480" t="s">
        <v>25</v>
      </c>
      <c r="P480" t="s">
        <v>362</v>
      </c>
    </row>
    <row r="481" spans="1:16" x14ac:dyDescent="0.25">
      <c r="A481">
        <v>101411</v>
      </c>
      <c r="B481" s="1">
        <v>45789</v>
      </c>
      <c r="C481" t="s">
        <v>39</v>
      </c>
      <c r="D481" t="s">
        <v>67</v>
      </c>
      <c r="E481" t="s">
        <v>68</v>
      </c>
      <c r="F481" t="s">
        <v>19</v>
      </c>
      <c r="G481" t="s">
        <v>37</v>
      </c>
      <c r="H481">
        <v>1</v>
      </c>
      <c r="I481">
        <v>24.14</v>
      </c>
      <c r="J481">
        <v>24.14</v>
      </c>
      <c r="K481" t="s">
        <v>21</v>
      </c>
      <c r="L481" t="s">
        <v>218</v>
      </c>
      <c r="M481" t="s">
        <v>102</v>
      </c>
      <c r="N481" t="s">
        <v>82</v>
      </c>
      <c r="O481" t="s">
        <v>25</v>
      </c>
      <c r="P481" t="s">
        <v>362</v>
      </c>
    </row>
    <row r="482" spans="1:16" x14ac:dyDescent="0.25">
      <c r="A482">
        <v>101798</v>
      </c>
      <c r="B482" s="1">
        <v>45789</v>
      </c>
      <c r="C482" t="s">
        <v>77</v>
      </c>
      <c r="D482" t="s">
        <v>205</v>
      </c>
      <c r="E482" t="s">
        <v>206</v>
      </c>
      <c r="F482" t="s">
        <v>70</v>
      </c>
      <c r="G482" t="s">
        <v>71</v>
      </c>
      <c r="H482">
        <v>2</v>
      </c>
      <c r="I482">
        <v>58.51</v>
      </c>
      <c r="J482">
        <v>117.02</v>
      </c>
      <c r="K482" t="s">
        <v>53</v>
      </c>
      <c r="L482" t="s">
        <v>121</v>
      </c>
      <c r="M482" t="s">
        <v>102</v>
      </c>
      <c r="N482" t="s">
        <v>82</v>
      </c>
      <c r="O482" t="s">
        <v>25</v>
      </c>
      <c r="P482" t="s">
        <v>362</v>
      </c>
    </row>
    <row r="483" spans="1:16" x14ac:dyDescent="0.25">
      <c r="A483">
        <v>102509</v>
      </c>
      <c r="B483" s="1">
        <v>45789</v>
      </c>
      <c r="C483" t="s">
        <v>34</v>
      </c>
      <c r="D483" t="s">
        <v>46</v>
      </c>
      <c r="E483" t="s">
        <v>47</v>
      </c>
      <c r="F483" t="s">
        <v>73</v>
      </c>
      <c r="G483" t="s">
        <v>74</v>
      </c>
      <c r="H483">
        <v>2</v>
      </c>
      <c r="I483">
        <v>55.56</v>
      </c>
      <c r="J483">
        <v>111.12</v>
      </c>
      <c r="K483" t="s">
        <v>59</v>
      </c>
      <c r="L483" t="s">
        <v>387</v>
      </c>
      <c r="M483" t="s">
        <v>23</v>
      </c>
      <c r="N483" t="s">
        <v>82</v>
      </c>
      <c r="O483" t="s">
        <v>25</v>
      </c>
      <c r="P483" t="s">
        <v>362</v>
      </c>
    </row>
    <row r="484" spans="1:16" x14ac:dyDescent="0.25">
      <c r="A484">
        <v>102643</v>
      </c>
      <c r="B484" s="1">
        <v>45789</v>
      </c>
      <c r="C484" t="s">
        <v>39</v>
      </c>
      <c r="D484" t="s">
        <v>118</v>
      </c>
      <c r="E484" t="s">
        <v>119</v>
      </c>
      <c r="F484" t="s">
        <v>19</v>
      </c>
      <c r="G484" t="s">
        <v>20</v>
      </c>
      <c r="H484">
        <v>3</v>
      </c>
      <c r="I484">
        <v>40.229999999999997</v>
      </c>
      <c r="J484">
        <v>120.69</v>
      </c>
      <c r="K484" t="s">
        <v>53</v>
      </c>
      <c r="L484" t="s">
        <v>388</v>
      </c>
      <c r="M484" t="s">
        <v>44</v>
      </c>
      <c r="N484" t="s">
        <v>82</v>
      </c>
      <c r="O484" t="s">
        <v>25</v>
      </c>
      <c r="P484" t="s">
        <v>362</v>
      </c>
    </row>
    <row r="485" spans="1:16" x14ac:dyDescent="0.25">
      <c r="A485">
        <v>102699</v>
      </c>
      <c r="B485" s="1">
        <v>45789</v>
      </c>
      <c r="C485" t="s">
        <v>61</v>
      </c>
      <c r="D485" t="s">
        <v>62</v>
      </c>
      <c r="E485" t="s">
        <v>63</v>
      </c>
      <c r="F485" t="s">
        <v>19</v>
      </c>
      <c r="G485" t="s">
        <v>42</v>
      </c>
      <c r="H485">
        <v>10</v>
      </c>
      <c r="I485">
        <v>16.75</v>
      </c>
      <c r="J485">
        <v>167.5</v>
      </c>
      <c r="K485" t="s">
        <v>21</v>
      </c>
      <c r="L485" t="s">
        <v>174</v>
      </c>
      <c r="M485" t="s">
        <v>23</v>
      </c>
      <c r="N485" t="s">
        <v>82</v>
      </c>
      <c r="O485" t="s">
        <v>25</v>
      </c>
      <c r="P485" t="s">
        <v>362</v>
      </c>
    </row>
    <row r="486" spans="1:16" x14ac:dyDescent="0.25">
      <c r="A486">
        <v>102734</v>
      </c>
      <c r="B486" s="1">
        <v>45789</v>
      </c>
      <c r="C486" t="s">
        <v>34</v>
      </c>
      <c r="D486" t="s">
        <v>46</v>
      </c>
      <c r="E486" t="s">
        <v>47</v>
      </c>
      <c r="F486" t="s">
        <v>29</v>
      </c>
      <c r="G486" t="s">
        <v>113</v>
      </c>
      <c r="H486">
        <v>3</v>
      </c>
      <c r="I486">
        <v>14.3</v>
      </c>
      <c r="J486">
        <v>42.9</v>
      </c>
      <c r="K486" t="s">
        <v>21</v>
      </c>
      <c r="L486" t="s">
        <v>248</v>
      </c>
      <c r="M486" t="s">
        <v>23</v>
      </c>
      <c r="N486" t="s">
        <v>82</v>
      </c>
      <c r="O486" t="s">
        <v>25</v>
      </c>
      <c r="P486" t="s">
        <v>362</v>
      </c>
    </row>
    <row r="487" spans="1:16" x14ac:dyDescent="0.25">
      <c r="A487">
        <v>100003</v>
      </c>
      <c r="B487" s="1">
        <v>45790</v>
      </c>
      <c r="C487" t="s">
        <v>39</v>
      </c>
      <c r="D487" t="s">
        <v>93</v>
      </c>
      <c r="E487" t="s">
        <v>93</v>
      </c>
      <c r="F487" t="s">
        <v>19</v>
      </c>
      <c r="G487" t="s">
        <v>48</v>
      </c>
      <c r="H487">
        <v>5</v>
      </c>
      <c r="I487">
        <v>44.27</v>
      </c>
      <c r="J487">
        <v>221.35</v>
      </c>
      <c r="K487" t="s">
        <v>59</v>
      </c>
      <c r="L487" t="s">
        <v>312</v>
      </c>
      <c r="M487" t="s">
        <v>23</v>
      </c>
      <c r="N487" t="s">
        <v>55</v>
      </c>
      <c r="O487" t="s">
        <v>25</v>
      </c>
      <c r="P487" t="s">
        <v>362</v>
      </c>
    </row>
    <row r="488" spans="1:16" x14ac:dyDescent="0.25">
      <c r="A488">
        <v>100070</v>
      </c>
      <c r="B488" s="1">
        <v>45790</v>
      </c>
      <c r="C488" t="s">
        <v>61</v>
      </c>
      <c r="D488" t="s">
        <v>90</v>
      </c>
      <c r="E488" t="s">
        <v>91</v>
      </c>
      <c r="F488" t="s">
        <v>73</v>
      </c>
      <c r="G488" t="s">
        <v>128</v>
      </c>
      <c r="H488">
        <v>1</v>
      </c>
      <c r="I488">
        <v>130.66999999999999</v>
      </c>
      <c r="J488">
        <v>130.66999999999999</v>
      </c>
      <c r="K488" t="s">
        <v>21</v>
      </c>
      <c r="L488" t="s">
        <v>212</v>
      </c>
      <c r="M488" t="s">
        <v>23</v>
      </c>
      <c r="N488" t="s">
        <v>55</v>
      </c>
      <c r="O488" t="s">
        <v>25</v>
      </c>
      <c r="P488" t="s">
        <v>362</v>
      </c>
    </row>
    <row r="489" spans="1:16" x14ac:dyDescent="0.25">
      <c r="A489">
        <v>100457</v>
      </c>
      <c r="B489" s="1">
        <v>45790</v>
      </c>
      <c r="C489" t="s">
        <v>61</v>
      </c>
      <c r="D489" t="s">
        <v>62</v>
      </c>
      <c r="E489" t="s">
        <v>63</v>
      </c>
      <c r="F489" t="s">
        <v>73</v>
      </c>
      <c r="G489" t="s">
        <v>80</v>
      </c>
      <c r="H489">
        <v>10</v>
      </c>
      <c r="I489">
        <v>40.74</v>
      </c>
      <c r="J489">
        <v>407.4</v>
      </c>
      <c r="K489" t="s">
        <v>53</v>
      </c>
      <c r="L489" t="s">
        <v>326</v>
      </c>
      <c r="M489" t="s">
        <v>23</v>
      </c>
      <c r="N489" t="s">
        <v>55</v>
      </c>
      <c r="O489" t="s">
        <v>25</v>
      </c>
      <c r="P489" t="s">
        <v>362</v>
      </c>
    </row>
    <row r="490" spans="1:16" x14ac:dyDescent="0.25">
      <c r="A490">
        <v>101255</v>
      </c>
      <c r="B490" s="1">
        <v>45790</v>
      </c>
      <c r="C490" t="s">
        <v>61</v>
      </c>
      <c r="D490" t="s">
        <v>90</v>
      </c>
      <c r="E490" t="s">
        <v>91</v>
      </c>
      <c r="F490" t="s">
        <v>73</v>
      </c>
      <c r="G490" t="s">
        <v>80</v>
      </c>
      <c r="H490">
        <v>10</v>
      </c>
      <c r="I490">
        <v>38.76</v>
      </c>
      <c r="J490">
        <v>387.6</v>
      </c>
      <c r="K490" t="s">
        <v>21</v>
      </c>
      <c r="L490" t="s">
        <v>389</v>
      </c>
      <c r="M490" t="s">
        <v>102</v>
      </c>
      <c r="N490" t="s">
        <v>55</v>
      </c>
      <c r="O490" t="s">
        <v>25</v>
      </c>
      <c r="P490" t="s">
        <v>362</v>
      </c>
    </row>
    <row r="491" spans="1:16" x14ac:dyDescent="0.25">
      <c r="A491">
        <v>101283</v>
      </c>
      <c r="B491" s="1">
        <v>45790</v>
      </c>
      <c r="C491" t="s">
        <v>77</v>
      </c>
      <c r="D491" t="s">
        <v>103</v>
      </c>
      <c r="E491" t="s">
        <v>104</v>
      </c>
      <c r="F491" t="s">
        <v>73</v>
      </c>
      <c r="G491" t="s">
        <v>128</v>
      </c>
      <c r="H491">
        <v>3</v>
      </c>
      <c r="I491">
        <v>130.66</v>
      </c>
      <c r="J491">
        <v>391.98</v>
      </c>
      <c r="K491" t="s">
        <v>21</v>
      </c>
      <c r="L491" t="s">
        <v>390</v>
      </c>
      <c r="M491" t="s">
        <v>23</v>
      </c>
      <c r="N491" t="s">
        <v>55</v>
      </c>
      <c r="O491" t="s">
        <v>25</v>
      </c>
      <c r="P491" t="s">
        <v>362</v>
      </c>
    </row>
    <row r="492" spans="1:16" x14ac:dyDescent="0.25">
      <c r="A492">
        <v>101480</v>
      </c>
      <c r="B492" s="1">
        <v>45790</v>
      </c>
      <c r="C492" t="s">
        <v>39</v>
      </c>
      <c r="D492" t="s">
        <v>40</v>
      </c>
      <c r="E492" t="s">
        <v>41</v>
      </c>
      <c r="F492" t="s">
        <v>73</v>
      </c>
      <c r="G492" t="s">
        <v>74</v>
      </c>
      <c r="H492">
        <v>2</v>
      </c>
      <c r="I492">
        <v>53.19</v>
      </c>
      <c r="J492">
        <v>106.38</v>
      </c>
      <c r="K492" t="s">
        <v>53</v>
      </c>
      <c r="L492" t="s">
        <v>302</v>
      </c>
      <c r="M492" t="s">
        <v>44</v>
      </c>
      <c r="N492" t="s">
        <v>55</v>
      </c>
      <c r="O492" t="s">
        <v>25</v>
      </c>
      <c r="P492" t="s">
        <v>362</v>
      </c>
    </row>
    <row r="493" spans="1:16" x14ac:dyDescent="0.25">
      <c r="A493">
        <v>101592</v>
      </c>
      <c r="B493" s="1">
        <v>45790</v>
      </c>
      <c r="C493" t="s">
        <v>61</v>
      </c>
      <c r="D493" t="s">
        <v>84</v>
      </c>
      <c r="E493" t="s">
        <v>85</v>
      </c>
      <c r="F493" t="s">
        <v>70</v>
      </c>
      <c r="G493" t="s">
        <v>86</v>
      </c>
      <c r="H493">
        <v>10</v>
      </c>
      <c r="I493">
        <v>26.97</v>
      </c>
      <c r="J493">
        <v>269.7</v>
      </c>
      <c r="K493" t="s">
        <v>31</v>
      </c>
      <c r="L493" t="s">
        <v>196</v>
      </c>
      <c r="M493" t="s">
        <v>23</v>
      </c>
      <c r="N493" t="s">
        <v>55</v>
      </c>
      <c r="O493" t="s">
        <v>25</v>
      </c>
      <c r="P493" t="s">
        <v>362</v>
      </c>
    </row>
    <row r="494" spans="1:16" x14ac:dyDescent="0.25">
      <c r="A494">
        <v>101595</v>
      </c>
      <c r="B494" s="1">
        <v>45790</v>
      </c>
      <c r="C494" t="s">
        <v>39</v>
      </c>
      <c r="D494" t="s">
        <v>56</v>
      </c>
      <c r="E494" t="s">
        <v>57</v>
      </c>
      <c r="F494" t="s">
        <v>64</v>
      </c>
      <c r="G494" t="s">
        <v>65</v>
      </c>
      <c r="H494">
        <v>3</v>
      </c>
      <c r="I494">
        <v>24.19</v>
      </c>
      <c r="J494">
        <v>72.569999999999993</v>
      </c>
      <c r="K494" t="s">
        <v>53</v>
      </c>
      <c r="L494" t="s">
        <v>391</v>
      </c>
      <c r="M494" t="s">
        <v>102</v>
      </c>
      <c r="N494" t="s">
        <v>55</v>
      </c>
      <c r="O494" t="s">
        <v>25</v>
      </c>
      <c r="P494" t="s">
        <v>362</v>
      </c>
    </row>
    <row r="495" spans="1:16" x14ac:dyDescent="0.25">
      <c r="A495">
        <v>102025</v>
      </c>
      <c r="B495" s="1">
        <v>45790</v>
      </c>
      <c r="C495" t="s">
        <v>34</v>
      </c>
      <c r="D495" t="s">
        <v>35</v>
      </c>
      <c r="E495" t="s">
        <v>36</v>
      </c>
      <c r="F495" t="s">
        <v>64</v>
      </c>
      <c r="G495" t="s">
        <v>140</v>
      </c>
      <c r="H495">
        <v>2</v>
      </c>
      <c r="I495">
        <v>154.02000000000001</v>
      </c>
      <c r="J495">
        <v>308.04000000000002</v>
      </c>
      <c r="K495" t="s">
        <v>21</v>
      </c>
      <c r="L495" t="s">
        <v>274</v>
      </c>
      <c r="M495" t="s">
        <v>44</v>
      </c>
      <c r="N495" t="s">
        <v>55</v>
      </c>
      <c r="O495" t="s">
        <v>25</v>
      </c>
      <c r="P495" t="s">
        <v>362</v>
      </c>
    </row>
    <row r="496" spans="1:16" x14ac:dyDescent="0.25">
      <c r="A496">
        <v>102056</v>
      </c>
      <c r="B496" s="1">
        <v>45790</v>
      </c>
      <c r="C496" t="s">
        <v>61</v>
      </c>
      <c r="D496" t="s">
        <v>84</v>
      </c>
      <c r="E496" t="s">
        <v>85</v>
      </c>
      <c r="F496" t="s">
        <v>29</v>
      </c>
      <c r="G496" t="s">
        <v>113</v>
      </c>
      <c r="H496">
        <v>2</v>
      </c>
      <c r="I496">
        <v>14.5</v>
      </c>
      <c r="J496">
        <v>29</v>
      </c>
      <c r="K496" t="s">
        <v>53</v>
      </c>
      <c r="L496" t="s">
        <v>305</v>
      </c>
      <c r="M496" t="s">
        <v>23</v>
      </c>
      <c r="N496" t="s">
        <v>55</v>
      </c>
      <c r="O496" t="s">
        <v>25</v>
      </c>
      <c r="P496" t="s">
        <v>362</v>
      </c>
    </row>
    <row r="497" spans="1:16" x14ac:dyDescent="0.25">
      <c r="A497">
        <v>102566</v>
      </c>
      <c r="B497" s="1">
        <v>45790</v>
      </c>
      <c r="C497" t="s">
        <v>16</v>
      </c>
      <c r="D497" t="s">
        <v>17</v>
      </c>
      <c r="E497" t="s">
        <v>18</v>
      </c>
      <c r="F497" t="s">
        <v>70</v>
      </c>
      <c r="G497" t="s">
        <v>71</v>
      </c>
      <c r="H497">
        <v>5</v>
      </c>
      <c r="I497">
        <v>58.04</v>
      </c>
      <c r="J497">
        <v>290.2</v>
      </c>
      <c r="K497" t="s">
        <v>31</v>
      </c>
      <c r="L497" t="s">
        <v>376</v>
      </c>
      <c r="M497" t="s">
        <v>23</v>
      </c>
      <c r="N497" t="s">
        <v>55</v>
      </c>
      <c r="O497" t="s">
        <v>25</v>
      </c>
      <c r="P497" t="s">
        <v>362</v>
      </c>
    </row>
    <row r="498" spans="1:16" x14ac:dyDescent="0.25">
      <c r="A498">
        <v>102576</v>
      </c>
      <c r="B498" s="1">
        <v>45790</v>
      </c>
      <c r="C498" t="s">
        <v>16</v>
      </c>
      <c r="D498" t="s">
        <v>146</v>
      </c>
      <c r="E498" t="s">
        <v>147</v>
      </c>
      <c r="F498" t="s">
        <v>73</v>
      </c>
      <c r="G498" t="s">
        <v>126</v>
      </c>
      <c r="H498">
        <v>1</v>
      </c>
      <c r="I498">
        <v>29.43</v>
      </c>
      <c r="J498">
        <v>29.43</v>
      </c>
      <c r="K498" t="s">
        <v>21</v>
      </c>
      <c r="L498" t="s">
        <v>392</v>
      </c>
      <c r="M498" t="s">
        <v>102</v>
      </c>
      <c r="N498" t="s">
        <v>55</v>
      </c>
      <c r="O498" t="s">
        <v>25</v>
      </c>
      <c r="P498" t="s">
        <v>362</v>
      </c>
    </row>
    <row r="499" spans="1:16" x14ac:dyDescent="0.25">
      <c r="A499">
        <v>102740</v>
      </c>
      <c r="B499" s="1">
        <v>45790</v>
      </c>
      <c r="C499" t="s">
        <v>39</v>
      </c>
      <c r="D499" t="s">
        <v>40</v>
      </c>
      <c r="E499" t="s">
        <v>41</v>
      </c>
      <c r="F499" t="s">
        <v>73</v>
      </c>
      <c r="G499" t="s">
        <v>116</v>
      </c>
      <c r="H499">
        <v>1</v>
      </c>
      <c r="I499">
        <v>194.07</v>
      </c>
      <c r="J499">
        <v>194.07</v>
      </c>
      <c r="K499" t="s">
        <v>59</v>
      </c>
      <c r="L499" t="s">
        <v>393</v>
      </c>
      <c r="M499" t="s">
        <v>102</v>
      </c>
      <c r="N499" t="s">
        <v>55</v>
      </c>
      <c r="O499" t="s">
        <v>25</v>
      </c>
      <c r="P499" t="s">
        <v>362</v>
      </c>
    </row>
    <row r="500" spans="1:16" x14ac:dyDescent="0.25">
      <c r="A500">
        <v>100379</v>
      </c>
      <c r="B500" s="1">
        <v>45791</v>
      </c>
      <c r="C500" t="s">
        <v>34</v>
      </c>
      <c r="D500" t="s">
        <v>35</v>
      </c>
      <c r="E500" t="s">
        <v>36</v>
      </c>
      <c r="F500" t="s">
        <v>29</v>
      </c>
      <c r="G500" t="s">
        <v>30</v>
      </c>
      <c r="H500">
        <v>1</v>
      </c>
      <c r="I500">
        <v>66.849999999999994</v>
      </c>
      <c r="J500">
        <v>66.849999999999994</v>
      </c>
      <c r="K500" t="s">
        <v>21</v>
      </c>
      <c r="L500" t="s">
        <v>394</v>
      </c>
      <c r="M500" t="s">
        <v>23</v>
      </c>
      <c r="N500" t="s">
        <v>33</v>
      </c>
      <c r="O500" t="s">
        <v>25</v>
      </c>
      <c r="P500" t="s">
        <v>362</v>
      </c>
    </row>
    <row r="501" spans="1:16" x14ac:dyDescent="0.25">
      <c r="A501">
        <v>100702</v>
      </c>
      <c r="B501" s="1">
        <v>45791</v>
      </c>
      <c r="C501" t="s">
        <v>61</v>
      </c>
      <c r="D501" t="s">
        <v>62</v>
      </c>
      <c r="E501" t="s">
        <v>63</v>
      </c>
      <c r="F501" t="s">
        <v>64</v>
      </c>
      <c r="G501" t="s">
        <v>159</v>
      </c>
      <c r="H501">
        <v>2</v>
      </c>
      <c r="I501">
        <v>34.49</v>
      </c>
      <c r="J501">
        <v>68.98</v>
      </c>
      <c r="K501" t="s">
        <v>59</v>
      </c>
      <c r="L501" t="s">
        <v>395</v>
      </c>
      <c r="M501" t="s">
        <v>23</v>
      </c>
      <c r="N501" t="s">
        <v>33</v>
      </c>
      <c r="O501" t="s">
        <v>25</v>
      </c>
      <c r="P501" t="s">
        <v>362</v>
      </c>
    </row>
    <row r="502" spans="1:16" x14ac:dyDescent="0.25">
      <c r="A502">
        <v>101161</v>
      </c>
      <c r="B502" s="1">
        <v>45791</v>
      </c>
      <c r="C502" t="s">
        <v>61</v>
      </c>
      <c r="D502" t="s">
        <v>84</v>
      </c>
      <c r="E502" t="s">
        <v>85</v>
      </c>
      <c r="F502" t="s">
        <v>70</v>
      </c>
      <c r="G502" t="s">
        <v>86</v>
      </c>
      <c r="H502">
        <v>2</v>
      </c>
      <c r="I502">
        <v>29.23</v>
      </c>
      <c r="J502">
        <v>58.46</v>
      </c>
      <c r="K502" t="s">
        <v>21</v>
      </c>
      <c r="L502" t="s">
        <v>325</v>
      </c>
      <c r="M502" t="s">
        <v>102</v>
      </c>
      <c r="N502" t="s">
        <v>33</v>
      </c>
      <c r="O502" t="s">
        <v>25</v>
      </c>
      <c r="P502" t="s">
        <v>362</v>
      </c>
    </row>
    <row r="503" spans="1:16" x14ac:dyDescent="0.25">
      <c r="A503">
        <v>101483</v>
      </c>
      <c r="B503" s="1">
        <v>45791</v>
      </c>
      <c r="C503" t="s">
        <v>61</v>
      </c>
      <c r="D503" t="s">
        <v>62</v>
      </c>
      <c r="E503" t="s">
        <v>63</v>
      </c>
      <c r="F503" t="s">
        <v>29</v>
      </c>
      <c r="G503" t="s">
        <v>100</v>
      </c>
      <c r="H503">
        <v>1</v>
      </c>
      <c r="I503">
        <v>47.91</v>
      </c>
      <c r="J503">
        <v>47.91</v>
      </c>
      <c r="K503" t="s">
        <v>21</v>
      </c>
      <c r="L503" t="s">
        <v>303</v>
      </c>
      <c r="M503" t="s">
        <v>23</v>
      </c>
      <c r="N503" t="s">
        <v>33</v>
      </c>
      <c r="O503" t="s">
        <v>25</v>
      </c>
      <c r="P503" t="s">
        <v>362</v>
      </c>
    </row>
    <row r="504" spans="1:16" x14ac:dyDescent="0.25">
      <c r="A504">
        <v>101484</v>
      </c>
      <c r="B504" s="1">
        <v>45791</v>
      </c>
      <c r="C504" t="s">
        <v>16</v>
      </c>
      <c r="D504" t="s">
        <v>111</v>
      </c>
      <c r="E504" t="s">
        <v>112</v>
      </c>
      <c r="F504" t="s">
        <v>73</v>
      </c>
      <c r="G504" t="s">
        <v>126</v>
      </c>
      <c r="H504">
        <v>3</v>
      </c>
      <c r="I504">
        <v>31.15</v>
      </c>
      <c r="J504">
        <v>93.45</v>
      </c>
      <c r="K504" t="s">
        <v>53</v>
      </c>
      <c r="L504" t="s">
        <v>346</v>
      </c>
      <c r="M504" t="s">
        <v>23</v>
      </c>
      <c r="N504" t="s">
        <v>33</v>
      </c>
      <c r="O504" t="s">
        <v>25</v>
      </c>
      <c r="P504" t="s">
        <v>362</v>
      </c>
    </row>
    <row r="505" spans="1:16" x14ac:dyDescent="0.25">
      <c r="A505">
        <v>101937</v>
      </c>
      <c r="B505" s="1">
        <v>45791</v>
      </c>
      <c r="C505" t="s">
        <v>39</v>
      </c>
      <c r="D505" t="s">
        <v>56</v>
      </c>
      <c r="E505" t="s">
        <v>57</v>
      </c>
      <c r="F505" t="s">
        <v>29</v>
      </c>
      <c r="G505" t="s">
        <v>30</v>
      </c>
      <c r="H505">
        <v>10</v>
      </c>
      <c r="I505">
        <v>61.92</v>
      </c>
      <c r="J505">
        <v>619.20000000000005</v>
      </c>
      <c r="K505" t="s">
        <v>21</v>
      </c>
      <c r="L505" t="s">
        <v>300</v>
      </c>
      <c r="M505" t="s">
        <v>23</v>
      </c>
      <c r="N505" t="s">
        <v>33</v>
      </c>
      <c r="O505" t="s">
        <v>25</v>
      </c>
      <c r="P505" t="s">
        <v>362</v>
      </c>
    </row>
    <row r="506" spans="1:16" x14ac:dyDescent="0.25">
      <c r="A506">
        <v>102050</v>
      </c>
      <c r="B506" s="1">
        <v>45791</v>
      </c>
      <c r="C506" t="s">
        <v>39</v>
      </c>
      <c r="D506" t="s">
        <v>56</v>
      </c>
      <c r="E506" t="s">
        <v>57</v>
      </c>
      <c r="F506" t="s">
        <v>70</v>
      </c>
      <c r="G506" t="s">
        <v>108</v>
      </c>
      <c r="H506">
        <v>1</v>
      </c>
      <c r="I506">
        <v>34.86</v>
      </c>
      <c r="J506">
        <v>34.86</v>
      </c>
      <c r="K506" t="s">
        <v>59</v>
      </c>
      <c r="L506" t="s">
        <v>396</v>
      </c>
      <c r="M506" t="s">
        <v>23</v>
      </c>
      <c r="N506" t="s">
        <v>33</v>
      </c>
      <c r="O506" t="s">
        <v>25</v>
      </c>
      <c r="P506" t="s">
        <v>362</v>
      </c>
    </row>
    <row r="507" spans="1:16" x14ac:dyDescent="0.25">
      <c r="A507">
        <v>102076</v>
      </c>
      <c r="B507" s="1">
        <v>45791</v>
      </c>
      <c r="C507" t="s">
        <v>77</v>
      </c>
      <c r="D507" t="s">
        <v>78</v>
      </c>
      <c r="E507" t="s">
        <v>79</v>
      </c>
      <c r="F507" t="s">
        <v>70</v>
      </c>
      <c r="G507" t="s">
        <v>143</v>
      </c>
      <c r="H507">
        <v>5</v>
      </c>
      <c r="I507">
        <v>116.02</v>
      </c>
      <c r="J507">
        <v>580.1</v>
      </c>
      <c r="K507" t="s">
        <v>59</v>
      </c>
      <c r="L507" t="s">
        <v>338</v>
      </c>
      <c r="M507" t="s">
        <v>44</v>
      </c>
      <c r="N507" t="s">
        <v>33</v>
      </c>
      <c r="O507" t="s">
        <v>25</v>
      </c>
      <c r="P507" t="s">
        <v>362</v>
      </c>
    </row>
    <row r="508" spans="1:16" x14ac:dyDescent="0.25">
      <c r="A508">
        <v>102229</v>
      </c>
      <c r="B508" s="1">
        <v>45791</v>
      </c>
      <c r="C508" t="s">
        <v>39</v>
      </c>
      <c r="D508" t="s">
        <v>67</v>
      </c>
      <c r="E508" t="s">
        <v>68</v>
      </c>
      <c r="F508" t="s">
        <v>70</v>
      </c>
      <c r="G508" t="s">
        <v>86</v>
      </c>
      <c r="H508">
        <v>1</v>
      </c>
      <c r="I508">
        <v>28.19</v>
      </c>
      <c r="J508">
        <v>28.19</v>
      </c>
      <c r="K508" t="s">
        <v>21</v>
      </c>
      <c r="L508" t="s">
        <v>397</v>
      </c>
      <c r="M508" t="s">
        <v>23</v>
      </c>
      <c r="N508" t="s">
        <v>33</v>
      </c>
      <c r="O508" t="s">
        <v>25</v>
      </c>
      <c r="P508" t="s">
        <v>362</v>
      </c>
    </row>
    <row r="509" spans="1:16" x14ac:dyDescent="0.25">
      <c r="A509">
        <v>102694</v>
      </c>
      <c r="B509" s="1">
        <v>45791</v>
      </c>
      <c r="C509" t="s">
        <v>39</v>
      </c>
      <c r="D509" t="s">
        <v>118</v>
      </c>
      <c r="E509" t="s">
        <v>119</v>
      </c>
      <c r="F509" t="s">
        <v>70</v>
      </c>
      <c r="G509" t="s">
        <v>108</v>
      </c>
      <c r="H509">
        <v>1</v>
      </c>
      <c r="I509">
        <v>33.76</v>
      </c>
      <c r="J509">
        <v>33.76</v>
      </c>
      <c r="K509" t="s">
        <v>21</v>
      </c>
      <c r="L509" t="s">
        <v>398</v>
      </c>
      <c r="M509" t="s">
        <v>23</v>
      </c>
      <c r="N509" t="s">
        <v>33</v>
      </c>
      <c r="O509" t="s">
        <v>25</v>
      </c>
      <c r="P509" t="s">
        <v>362</v>
      </c>
    </row>
    <row r="510" spans="1:16" x14ac:dyDescent="0.25">
      <c r="A510">
        <v>101590</v>
      </c>
      <c r="B510" s="1">
        <v>45792</v>
      </c>
      <c r="C510" t="s">
        <v>16</v>
      </c>
      <c r="D510" t="s">
        <v>198</v>
      </c>
      <c r="E510" t="s">
        <v>199</v>
      </c>
      <c r="F510" t="s">
        <v>64</v>
      </c>
      <c r="G510" t="s">
        <v>105</v>
      </c>
      <c r="H510">
        <v>5</v>
      </c>
      <c r="I510">
        <v>29.28</v>
      </c>
      <c r="J510">
        <v>146.4</v>
      </c>
      <c r="K510" t="s">
        <v>31</v>
      </c>
      <c r="L510" t="s">
        <v>306</v>
      </c>
      <c r="M510" t="s">
        <v>23</v>
      </c>
      <c r="N510" t="s">
        <v>45</v>
      </c>
      <c r="O510" t="s">
        <v>25</v>
      </c>
      <c r="P510" t="s">
        <v>362</v>
      </c>
    </row>
    <row r="511" spans="1:16" x14ac:dyDescent="0.25">
      <c r="A511">
        <v>101951</v>
      </c>
      <c r="B511" s="1">
        <v>45792</v>
      </c>
      <c r="C511" t="s">
        <v>39</v>
      </c>
      <c r="D511" t="s">
        <v>67</v>
      </c>
      <c r="E511" t="s">
        <v>68</v>
      </c>
      <c r="F511" t="s">
        <v>70</v>
      </c>
      <c r="G511" t="s">
        <v>86</v>
      </c>
      <c r="H511">
        <v>1</v>
      </c>
      <c r="I511">
        <v>28.17</v>
      </c>
      <c r="J511">
        <v>28.17</v>
      </c>
      <c r="K511" t="s">
        <v>59</v>
      </c>
      <c r="L511" t="s">
        <v>246</v>
      </c>
      <c r="M511" t="s">
        <v>23</v>
      </c>
      <c r="N511" t="s">
        <v>45</v>
      </c>
      <c r="O511" t="s">
        <v>25</v>
      </c>
      <c r="P511" t="s">
        <v>362</v>
      </c>
    </row>
    <row r="512" spans="1:16" x14ac:dyDescent="0.25">
      <c r="A512">
        <v>102156</v>
      </c>
      <c r="B512" s="1">
        <v>45792</v>
      </c>
      <c r="C512" t="s">
        <v>61</v>
      </c>
      <c r="D512" t="s">
        <v>90</v>
      </c>
      <c r="E512" t="s">
        <v>91</v>
      </c>
      <c r="F512" t="s">
        <v>73</v>
      </c>
      <c r="G512" t="s">
        <v>128</v>
      </c>
      <c r="H512">
        <v>5</v>
      </c>
      <c r="I512">
        <v>128.61000000000001</v>
      </c>
      <c r="J512">
        <v>643.04999999999995</v>
      </c>
      <c r="K512" t="s">
        <v>31</v>
      </c>
      <c r="L512" t="s">
        <v>150</v>
      </c>
      <c r="M512" t="s">
        <v>44</v>
      </c>
      <c r="N512" t="s">
        <v>45</v>
      </c>
      <c r="O512" t="s">
        <v>25</v>
      </c>
      <c r="P512" t="s">
        <v>362</v>
      </c>
    </row>
    <row r="513" spans="1:16" x14ac:dyDescent="0.25">
      <c r="A513">
        <v>102344</v>
      </c>
      <c r="B513" s="1">
        <v>45792</v>
      </c>
      <c r="C513" t="s">
        <v>39</v>
      </c>
      <c r="D513" t="s">
        <v>40</v>
      </c>
      <c r="E513" t="s">
        <v>41</v>
      </c>
      <c r="F513" t="s">
        <v>73</v>
      </c>
      <c r="G513" t="s">
        <v>116</v>
      </c>
      <c r="H513">
        <v>5</v>
      </c>
      <c r="I513">
        <v>192.19</v>
      </c>
      <c r="J513">
        <v>960.95</v>
      </c>
      <c r="K513" t="s">
        <v>31</v>
      </c>
      <c r="L513" t="s">
        <v>187</v>
      </c>
      <c r="M513" t="s">
        <v>23</v>
      </c>
      <c r="N513" t="s">
        <v>45</v>
      </c>
      <c r="O513" t="s">
        <v>25</v>
      </c>
      <c r="P513" t="s">
        <v>362</v>
      </c>
    </row>
    <row r="514" spans="1:16" x14ac:dyDescent="0.25">
      <c r="A514">
        <v>102816</v>
      </c>
      <c r="B514" s="1">
        <v>45792</v>
      </c>
      <c r="C514" t="s">
        <v>39</v>
      </c>
      <c r="D514" t="s">
        <v>118</v>
      </c>
      <c r="E514" t="s">
        <v>119</v>
      </c>
      <c r="F514" t="s">
        <v>19</v>
      </c>
      <c r="G514" t="s">
        <v>37</v>
      </c>
      <c r="H514">
        <v>5</v>
      </c>
      <c r="I514">
        <v>23.41</v>
      </c>
      <c r="J514">
        <v>117.05</v>
      </c>
      <c r="K514" t="s">
        <v>53</v>
      </c>
      <c r="L514" t="s">
        <v>300</v>
      </c>
      <c r="M514" t="s">
        <v>102</v>
      </c>
      <c r="N514" t="s">
        <v>45</v>
      </c>
      <c r="O514" t="s">
        <v>25</v>
      </c>
      <c r="P514" t="s">
        <v>362</v>
      </c>
    </row>
    <row r="515" spans="1:16" x14ac:dyDescent="0.25">
      <c r="A515">
        <v>100448</v>
      </c>
      <c r="B515" s="1">
        <v>45793</v>
      </c>
      <c r="C515" t="s">
        <v>61</v>
      </c>
      <c r="D515" t="s">
        <v>84</v>
      </c>
      <c r="E515" t="s">
        <v>85</v>
      </c>
      <c r="F515" t="s">
        <v>73</v>
      </c>
      <c r="G515" t="s">
        <v>126</v>
      </c>
      <c r="H515">
        <v>5</v>
      </c>
      <c r="I515">
        <v>29.67</v>
      </c>
      <c r="J515">
        <v>148.35</v>
      </c>
      <c r="K515" t="s">
        <v>53</v>
      </c>
      <c r="L515" t="s">
        <v>399</v>
      </c>
      <c r="M515" t="s">
        <v>23</v>
      </c>
      <c r="N515" t="s">
        <v>24</v>
      </c>
      <c r="O515" t="s">
        <v>25</v>
      </c>
      <c r="P515" t="s">
        <v>362</v>
      </c>
    </row>
    <row r="516" spans="1:16" x14ac:dyDescent="0.25">
      <c r="A516">
        <v>100917</v>
      </c>
      <c r="B516" s="1">
        <v>45793</v>
      </c>
      <c r="C516" t="s">
        <v>61</v>
      </c>
      <c r="D516" t="s">
        <v>62</v>
      </c>
      <c r="E516" t="s">
        <v>63</v>
      </c>
      <c r="F516" t="s">
        <v>29</v>
      </c>
      <c r="G516" t="s">
        <v>58</v>
      </c>
      <c r="H516">
        <v>1</v>
      </c>
      <c r="I516">
        <v>73.040000000000006</v>
      </c>
      <c r="J516">
        <v>73.040000000000006</v>
      </c>
      <c r="K516" t="s">
        <v>53</v>
      </c>
      <c r="L516" t="s">
        <v>222</v>
      </c>
      <c r="M516" t="s">
        <v>23</v>
      </c>
      <c r="N516" t="s">
        <v>24</v>
      </c>
      <c r="O516" t="s">
        <v>25</v>
      </c>
      <c r="P516" t="s">
        <v>362</v>
      </c>
    </row>
    <row r="517" spans="1:16" x14ac:dyDescent="0.25">
      <c r="A517">
        <v>100975</v>
      </c>
      <c r="B517" s="1">
        <v>45793</v>
      </c>
      <c r="C517" t="s">
        <v>39</v>
      </c>
      <c r="D517" t="s">
        <v>56</v>
      </c>
      <c r="E517" t="s">
        <v>57</v>
      </c>
      <c r="F517" t="s">
        <v>19</v>
      </c>
      <c r="G517" t="s">
        <v>48</v>
      </c>
      <c r="H517">
        <v>1</v>
      </c>
      <c r="I517">
        <v>43.99</v>
      </c>
      <c r="J517">
        <v>43.99</v>
      </c>
      <c r="K517" t="s">
        <v>59</v>
      </c>
      <c r="L517" t="s">
        <v>400</v>
      </c>
      <c r="M517" t="s">
        <v>23</v>
      </c>
      <c r="N517" t="s">
        <v>24</v>
      </c>
      <c r="O517" t="s">
        <v>25</v>
      </c>
      <c r="P517" t="s">
        <v>362</v>
      </c>
    </row>
    <row r="518" spans="1:16" x14ac:dyDescent="0.25">
      <c r="A518">
        <v>101365</v>
      </c>
      <c r="B518" s="1">
        <v>45793</v>
      </c>
      <c r="C518" t="s">
        <v>16</v>
      </c>
      <c r="D518" t="s">
        <v>17</v>
      </c>
      <c r="E518" t="s">
        <v>18</v>
      </c>
      <c r="F518" t="s">
        <v>29</v>
      </c>
      <c r="G518" t="s">
        <v>30</v>
      </c>
      <c r="H518">
        <v>1</v>
      </c>
      <c r="I518">
        <v>62.53</v>
      </c>
      <c r="J518">
        <v>62.53</v>
      </c>
      <c r="K518" t="s">
        <v>53</v>
      </c>
      <c r="L518" t="s">
        <v>251</v>
      </c>
      <c r="M518" t="s">
        <v>23</v>
      </c>
      <c r="N518" t="s">
        <v>24</v>
      </c>
      <c r="O518" t="s">
        <v>25</v>
      </c>
      <c r="P518" t="s">
        <v>362</v>
      </c>
    </row>
    <row r="519" spans="1:16" x14ac:dyDescent="0.25">
      <c r="A519">
        <v>101401</v>
      </c>
      <c r="B519" s="1">
        <v>45793</v>
      </c>
      <c r="C519" t="s">
        <v>34</v>
      </c>
      <c r="D519" t="s">
        <v>51</v>
      </c>
      <c r="E519" t="s">
        <v>52</v>
      </c>
      <c r="F519" t="s">
        <v>73</v>
      </c>
      <c r="G519" t="s">
        <v>128</v>
      </c>
      <c r="H519">
        <v>1</v>
      </c>
      <c r="I519">
        <v>132.76</v>
      </c>
      <c r="J519">
        <v>132.76</v>
      </c>
      <c r="K519" t="s">
        <v>59</v>
      </c>
      <c r="L519" t="s">
        <v>342</v>
      </c>
      <c r="M519" t="s">
        <v>23</v>
      </c>
      <c r="N519" t="s">
        <v>24</v>
      </c>
      <c r="O519" t="s">
        <v>25</v>
      </c>
      <c r="P519" t="s">
        <v>362</v>
      </c>
    </row>
    <row r="520" spans="1:16" x14ac:dyDescent="0.25">
      <c r="A520">
        <v>101691</v>
      </c>
      <c r="B520" s="1">
        <v>45793</v>
      </c>
      <c r="C520" t="s">
        <v>61</v>
      </c>
      <c r="D520" t="s">
        <v>84</v>
      </c>
      <c r="E520" t="s">
        <v>85</v>
      </c>
      <c r="F520" t="s">
        <v>73</v>
      </c>
      <c r="G520" t="s">
        <v>128</v>
      </c>
      <c r="H520">
        <v>2</v>
      </c>
      <c r="I520">
        <v>131.19</v>
      </c>
      <c r="J520">
        <v>262.38</v>
      </c>
      <c r="K520" t="s">
        <v>59</v>
      </c>
      <c r="L520" t="s">
        <v>291</v>
      </c>
      <c r="M520" t="s">
        <v>23</v>
      </c>
      <c r="N520" t="s">
        <v>24</v>
      </c>
      <c r="O520" t="s">
        <v>25</v>
      </c>
      <c r="P520" t="s">
        <v>362</v>
      </c>
    </row>
    <row r="521" spans="1:16" x14ac:dyDescent="0.25">
      <c r="A521">
        <v>101784</v>
      </c>
      <c r="B521" s="1">
        <v>45793</v>
      </c>
      <c r="C521" t="s">
        <v>39</v>
      </c>
      <c r="D521" t="s">
        <v>67</v>
      </c>
      <c r="E521" t="s">
        <v>68</v>
      </c>
      <c r="F521" t="s">
        <v>73</v>
      </c>
      <c r="G521" t="s">
        <v>116</v>
      </c>
      <c r="H521">
        <v>2</v>
      </c>
      <c r="I521">
        <v>192.7</v>
      </c>
      <c r="J521">
        <v>385.4</v>
      </c>
      <c r="K521" t="s">
        <v>21</v>
      </c>
      <c r="L521" t="s">
        <v>388</v>
      </c>
      <c r="M521" t="s">
        <v>44</v>
      </c>
      <c r="N521" t="s">
        <v>24</v>
      </c>
      <c r="O521" t="s">
        <v>25</v>
      </c>
      <c r="P521" t="s">
        <v>362</v>
      </c>
    </row>
    <row r="522" spans="1:16" x14ac:dyDescent="0.25">
      <c r="A522">
        <v>102108</v>
      </c>
      <c r="B522" s="1">
        <v>45793</v>
      </c>
      <c r="C522" t="s">
        <v>16</v>
      </c>
      <c r="D522" t="s">
        <v>111</v>
      </c>
      <c r="E522" t="s">
        <v>112</v>
      </c>
      <c r="F522" t="s">
        <v>73</v>
      </c>
      <c r="G522" t="s">
        <v>80</v>
      </c>
      <c r="H522">
        <v>1</v>
      </c>
      <c r="I522">
        <v>39.6</v>
      </c>
      <c r="J522">
        <v>39.6</v>
      </c>
      <c r="K522" t="s">
        <v>53</v>
      </c>
      <c r="L522" t="s">
        <v>401</v>
      </c>
      <c r="M522" t="s">
        <v>44</v>
      </c>
      <c r="N522" t="s">
        <v>24</v>
      </c>
      <c r="O522" t="s">
        <v>25</v>
      </c>
      <c r="P522" t="s">
        <v>362</v>
      </c>
    </row>
    <row r="523" spans="1:16" x14ac:dyDescent="0.25">
      <c r="A523">
        <v>102188</v>
      </c>
      <c r="B523" s="1">
        <v>45793</v>
      </c>
      <c r="C523" t="s">
        <v>61</v>
      </c>
      <c r="D523" t="s">
        <v>62</v>
      </c>
      <c r="E523" t="s">
        <v>63</v>
      </c>
      <c r="F523" t="s">
        <v>19</v>
      </c>
      <c r="G523" t="s">
        <v>48</v>
      </c>
      <c r="H523">
        <v>3</v>
      </c>
      <c r="I523">
        <v>43.82</v>
      </c>
      <c r="J523">
        <v>131.46</v>
      </c>
      <c r="K523" t="s">
        <v>21</v>
      </c>
      <c r="L523" t="s">
        <v>293</v>
      </c>
      <c r="M523" t="s">
        <v>23</v>
      </c>
      <c r="N523" t="s">
        <v>24</v>
      </c>
      <c r="O523" t="s">
        <v>25</v>
      </c>
      <c r="P523" t="s">
        <v>362</v>
      </c>
    </row>
    <row r="524" spans="1:16" x14ac:dyDescent="0.25">
      <c r="A524">
        <v>100287</v>
      </c>
      <c r="B524" s="1">
        <v>45794</v>
      </c>
      <c r="C524" t="s">
        <v>61</v>
      </c>
      <c r="D524" t="s">
        <v>62</v>
      </c>
      <c r="E524" t="s">
        <v>63</v>
      </c>
      <c r="F524" t="s">
        <v>73</v>
      </c>
      <c r="G524" t="s">
        <v>126</v>
      </c>
      <c r="H524">
        <v>1</v>
      </c>
      <c r="I524">
        <v>28.96</v>
      </c>
      <c r="J524">
        <v>28.96</v>
      </c>
      <c r="K524" t="s">
        <v>21</v>
      </c>
      <c r="L524" t="s">
        <v>124</v>
      </c>
      <c r="M524" t="s">
        <v>23</v>
      </c>
      <c r="N524" t="s">
        <v>50</v>
      </c>
      <c r="O524" t="s">
        <v>14</v>
      </c>
      <c r="P524" t="s">
        <v>362</v>
      </c>
    </row>
    <row r="525" spans="1:16" x14ac:dyDescent="0.25">
      <c r="A525">
        <v>100916</v>
      </c>
      <c r="B525" s="1">
        <v>45794</v>
      </c>
      <c r="C525" t="s">
        <v>39</v>
      </c>
      <c r="D525" t="s">
        <v>67</v>
      </c>
      <c r="E525" t="s">
        <v>68</v>
      </c>
      <c r="F525" t="s">
        <v>73</v>
      </c>
      <c r="G525" t="s">
        <v>183</v>
      </c>
      <c r="H525">
        <v>5</v>
      </c>
      <c r="I525">
        <v>25.81</v>
      </c>
      <c r="J525">
        <v>129.05000000000001</v>
      </c>
      <c r="K525" t="s">
        <v>53</v>
      </c>
      <c r="L525" t="s">
        <v>279</v>
      </c>
      <c r="M525" t="s">
        <v>23</v>
      </c>
      <c r="N525" t="s">
        <v>50</v>
      </c>
      <c r="O525" t="s">
        <v>14</v>
      </c>
      <c r="P525" t="s">
        <v>362</v>
      </c>
    </row>
    <row r="526" spans="1:16" x14ac:dyDescent="0.25">
      <c r="A526">
        <v>101120</v>
      </c>
      <c r="B526" s="1">
        <v>45794</v>
      </c>
      <c r="C526" t="s">
        <v>16</v>
      </c>
      <c r="D526" t="s">
        <v>146</v>
      </c>
      <c r="E526" t="s">
        <v>147</v>
      </c>
      <c r="F526" t="s">
        <v>64</v>
      </c>
      <c r="G526" t="s">
        <v>140</v>
      </c>
      <c r="H526">
        <v>1</v>
      </c>
      <c r="I526">
        <v>144.94999999999999</v>
      </c>
      <c r="J526">
        <v>144.94999999999999</v>
      </c>
      <c r="K526" t="s">
        <v>53</v>
      </c>
      <c r="L526" t="s">
        <v>247</v>
      </c>
      <c r="M526" t="s">
        <v>23</v>
      </c>
      <c r="N526" t="s">
        <v>50</v>
      </c>
      <c r="O526" t="s">
        <v>14</v>
      </c>
      <c r="P526" t="s">
        <v>362</v>
      </c>
    </row>
    <row r="527" spans="1:16" x14ac:dyDescent="0.25">
      <c r="A527">
        <v>101396</v>
      </c>
      <c r="B527" s="1">
        <v>45794</v>
      </c>
      <c r="C527" t="s">
        <v>61</v>
      </c>
      <c r="D527" t="s">
        <v>84</v>
      </c>
      <c r="E527" t="s">
        <v>85</v>
      </c>
      <c r="F527" t="s">
        <v>73</v>
      </c>
      <c r="G527" t="s">
        <v>128</v>
      </c>
      <c r="H527">
        <v>2</v>
      </c>
      <c r="I527">
        <v>128.81</v>
      </c>
      <c r="J527">
        <v>257.62</v>
      </c>
      <c r="K527" t="s">
        <v>59</v>
      </c>
      <c r="L527" t="s">
        <v>326</v>
      </c>
      <c r="M527" t="s">
        <v>23</v>
      </c>
      <c r="N527" t="s">
        <v>50</v>
      </c>
      <c r="O527" t="s">
        <v>14</v>
      </c>
      <c r="P527" t="s">
        <v>362</v>
      </c>
    </row>
    <row r="528" spans="1:16" x14ac:dyDescent="0.25">
      <c r="A528">
        <v>102052</v>
      </c>
      <c r="B528" s="1">
        <v>45794</v>
      </c>
      <c r="C528" t="s">
        <v>34</v>
      </c>
      <c r="D528" t="s">
        <v>51</v>
      </c>
      <c r="E528" t="s">
        <v>52</v>
      </c>
      <c r="F528" t="s">
        <v>29</v>
      </c>
      <c r="G528" t="s">
        <v>58</v>
      </c>
      <c r="H528">
        <v>1</v>
      </c>
      <c r="I528">
        <v>74.64</v>
      </c>
      <c r="J528">
        <v>74.64</v>
      </c>
      <c r="K528" t="s">
        <v>53</v>
      </c>
      <c r="L528" t="s">
        <v>367</v>
      </c>
      <c r="M528" t="s">
        <v>23</v>
      </c>
      <c r="N528" t="s">
        <v>50</v>
      </c>
      <c r="O528" t="s">
        <v>14</v>
      </c>
      <c r="P528" t="s">
        <v>362</v>
      </c>
    </row>
    <row r="529" spans="1:16" x14ac:dyDescent="0.25">
      <c r="A529">
        <v>102348</v>
      </c>
      <c r="B529" s="1">
        <v>45794</v>
      </c>
      <c r="C529" t="s">
        <v>61</v>
      </c>
      <c r="D529" t="s">
        <v>84</v>
      </c>
      <c r="E529" t="s">
        <v>85</v>
      </c>
      <c r="F529" t="s">
        <v>70</v>
      </c>
      <c r="G529" t="s">
        <v>132</v>
      </c>
      <c r="H529">
        <v>1</v>
      </c>
      <c r="I529">
        <v>19.309999999999999</v>
      </c>
      <c r="J529">
        <v>19.309999999999999</v>
      </c>
      <c r="K529" t="s">
        <v>53</v>
      </c>
      <c r="L529" t="s">
        <v>402</v>
      </c>
      <c r="M529" t="s">
        <v>44</v>
      </c>
      <c r="N529" t="s">
        <v>50</v>
      </c>
      <c r="O529" t="s">
        <v>14</v>
      </c>
      <c r="P529" t="s">
        <v>362</v>
      </c>
    </row>
    <row r="530" spans="1:16" x14ac:dyDescent="0.25">
      <c r="A530">
        <v>102704</v>
      </c>
      <c r="B530" s="1">
        <v>45794</v>
      </c>
      <c r="C530" t="s">
        <v>16</v>
      </c>
      <c r="D530" t="s">
        <v>111</v>
      </c>
      <c r="E530" t="s">
        <v>112</v>
      </c>
      <c r="F530" t="s">
        <v>19</v>
      </c>
      <c r="G530" t="s">
        <v>20</v>
      </c>
      <c r="H530">
        <v>1</v>
      </c>
      <c r="I530">
        <v>39.119999999999997</v>
      </c>
      <c r="J530">
        <v>39.119999999999997</v>
      </c>
      <c r="K530" t="s">
        <v>31</v>
      </c>
      <c r="L530" t="s">
        <v>403</v>
      </c>
      <c r="M530" t="s">
        <v>44</v>
      </c>
      <c r="N530" t="s">
        <v>50</v>
      </c>
      <c r="O530" t="s">
        <v>14</v>
      </c>
      <c r="P530" t="s">
        <v>362</v>
      </c>
    </row>
    <row r="531" spans="1:16" x14ac:dyDescent="0.25">
      <c r="A531">
        <v>102755</v>
      </c>
      <c r="B531" s="1">
        <v>45794</v>
      </c>
      <c r="C531" t="s">
        <v>61</v>
      </c>
      <c r="D531" t="s">
        <v>62</v>
      </c>
      <c r="E531" t="s">
        <v>63</v>
      </c>
      <c r="F531" t="s">
        <v>29</v>
      </c>
      <c r="G531" t="s">
        <v>58</v>
      </c>
      <c r="H531">
        <v>5</v>
      </c>
      <c r="I531">
        <v>71.66</v>
      </c>
      <c r="J531">
        <v>358.3</v>
      </c>
      <c r="K531" t="s">
        <v>53</v>
      </c>
      <c r="L531" t="s">
        <v>145</v>
      </c>
      <c r="M531" t="s">
        <v>23</v>
      </c>
      <c r="N531" t="s">
        <v>50</v>
      </c>
      <c r="O531" t="s">
        <v>14</v>
      </c>
      <c r="P531" t="s">
        <v>362</v>
      </c>
    </row>
    <row r="532" spans="1:16" x14ac:dyDescent="0.25">
      <c r="A532">
        <v>100252</v>
      </c>
      <c r="B532" s="1">
        <v>45795</v>
      </c>
      <c r="C532" t="s">
        <v>39</v>
      </c>
      <c r="D532" t="s">
        <v>56</v>
      </c>
      <c r="E532" t="s">
        <v>57</v>
      </c>
      <c r="F532" t="s">
        <v>73</v>
      </c>
      <c r="G532" t="s">
        <v>74</v>
      </c>
      <c r="H532">
        <v>2</v>
      </c>
      <c r="I532">
        <v>55.2</v>
      </c>
      <c r="J532">
        <v>110.4</v>
      </c>
      <c r="K532" t="s">
        <v>21</v>
      </c>
      <c r="L532" t="s">
        <v>404</v>
      </c>
      <c r="M532" t="s">
        <v>23</v>
      </c>
      <c r="N532" t="s">
        <v>76</v>
      </c>
      <c r="O532" t="s">
        <v>14</v>
      </c>
      <c r="P532" t="s">
        <v>362</v>
      </c>
    </row>
    <row r="533" spans="1:16" x14ac:dyDescent="0.25">
      <c r="A533">
        <v>100469</v>
      </c>
      <c r="B533" s="1">
        <v>45795</v>
      </c>
      <c r="C533" t="s">
        <v>61</v>
      </c>
      <c r="D533" t="s">
        <v>90</v>
      </c>
      <c r="E533" t="s">
        <v>91</v>
      </c>
      <c r="F533" t="s">
        <v>70</v>
      </c>
      <c r="G533" t="s">
        <v>132</v>
      </c>
      <c r="H533">
        <v>5</v>
      </c>
      <c r="I533">
        <v>20.76</v>
      </c>
      <c r="J533">
        <v>103.8</v>
      </c>
      <c r="K533" t="s">
        <v>21</v>
      </c>
      <c r="L533" t="s">
        <v>197</v>
      </c>
      <c r="M533" t="s">
        <v>23</v>
      </c>
      <c r="N533" t="s">
        <v>76</v>
      </c>
      <c r="O533" t="s">
        <v>14</v>
      </c>
      <c r="P533" t="s">
        <v>362</v>
      </c>
    </row>
    <row r="534" spans="1:16" x14ac:dyDescent="0.25">
      <c r="A534">
        <v>100552</v>
      </c>
      <c r="B534" s="1">
        <v>45795</v>
      </c>
      <c r="C534" t="s">
        <v>39</v>
      </c>
      <c r="D534" t="s">
        <v>67</v>
      </c>
      <c r="E534" t="s">
        <v>68</v>
      </c>
      <c r="F534" t="s">
        <v>19</v>
      </c>
      <c r="G534" t="s">
        <v>48</v>
      </c>
      <c r="H534">
        <v>10</v>
      </c>
      <c r="I534">
        <v>46.01</v>
      </c>
      <c r="J534">
        <v>460.1</v>
      </c>
      <c r="K534" t="s">
        <v>59</v>
      </c>
      <c r="L534" t="s">
        <v>38</v>
      </c>
      <c r="M534" t="s">
        <v>102</v>
      </c>
      <c r="N534" t="s">
        <v>76</v>
      </c>
      <c r="O534" t="s">
        <v>14</v>
      </c>
      <c r="P534" t="s">
        <v>362</v>
      </c>
    </row>
    <row r="535" spans="1:16" x14ac:dyDescent="0.25">
      <c r="A535">
        <v>101145</v>
      </c>
      <c r="B535" s="1">
        <v>45795</v>
      </c>
      <c r="C535" t="s">
        <v>39</v>
      </c>
      <c r="D535" t="s">
        <v>67</v>
      </c>
      <c r="E535" t="s">
        <v>68</v>
      </c>
      <c r="F535" t="s">
        <v>70</v>
      </c>
      <c r="G535" t="s">
        <v>143</v>
      </c>
      <c r="H535">
        <v>1</v>
      </c>
      <c r="I535">
        <v>121.49</v>
      </c>
      <c r="J535">
        <v>121.49</v>
      </c>
      <c r="K535" t="s">
        <v>21</v>
      </c>
      <c r="L535" t="s">
        <v>386</v>
      </c>
      <c r="M535" t="s">
        <v>23</v>
      </c>
      <c r="N535" t="s">
        <v>76</v>
      </c>
      <c r="O535" t="s">
        <v>14</v>
      </c>
      <c r="P535" t="s">
        <v>362</v>
      </c>
    </row>
    <row r="536" spans="1:16" x14ac:dyDescent="0.25">
      <c r="A536">
        <v>101293</v>
      </c>
      <c r="B536" s="1">
        <v>45795</v>
      </c>
      <c r="C536" t="s">
        <v>39</v>
      </c>
      <c r="D536" t="s">
        <v>40</v>
      </c>
      <c r="E536" t="s">
        <v>41</v>
      </c>
      <c r="F536" t="s">
        <v>64</v>
      </c>
      <c r="G536" t="s">
        <v>65</v>
      </c>
      <c r="H536">
        <v>10</v>
      </c>
      <c r="I536">
        <v>24.54</v>
      </c>
      <c r="J536">
        <v>245.4</v>
      </c>
      <c r="K536" t="s">
        <v>31</v>
      </c>
      <c r="L536" t="s">
        <v>341</v>
      </c>
      <c r="M536" t="s">
        <v>23</v>
      </c>
      <c r="N536" t="s">
        <v>76</v>
      </c>
      <c r="O536" t="s">
        <v>14</v>
      </c>
      <c r="P536" t="s">
        <v>362</v>
      </c>
    </row>
    <row r="537" spans="1:16" x14ac:dyDescent="0.25">
      <c r="A537">
        <v>102914</v>
      </c>
      <c r="B537" s="1">
        <v>45795</v>
      </c>
      <c r="C537" t="s">
        <v>16</v>
      </c>
      <c r="D537" t="s">
        <v>198</v>
      </c>
      <c r="E537" t="s">
        <v>199</v>
      </c>
      <c r="F537" t="s">
        <v>73</v>
      </c>
      <c r="G537" t="s">
        <v>183</v>
      </c>
      <c r="H537">
        <v>2</v>
      </c>
      <c r="I537">
        <v>25.84</v>
      </c>
      <c r="J537">
        <v>51.68</v>
      </c>
      <c r="K537" t="s">
        <v>21</v>
      </c>
      <c r="L537" t="s">
        <v>346</v>
      </c>
      <c r="M537" t="s">
        <v>23</v>
      </c>
      <c r="N537" t="s">
        <v>76</v>
      </c>
      <c r="O537" t="s">
        <v>14</v>
      </c>
      <c r="P537" t="s">
        <v>362</v>
      </c>
    </row>
    <row r="538" spans="1:16" x14ac:dyDescent="0.25">
      <c r="A538">
        <v>100527</v>
      </c>
      <c r="B538" s="1">
        <v>45796</v>
      </c>
      <c r="C538" t="s">
        <v>39</v>
      </c>
      <c r="D538" t="s">
        <v>40</v>
      </c>
      <c r="E538" t="s">
        <v>41</v>
      </c>
      <c r="F538" t="s">
        <v>73</v>
      </c>
      <c r="G538" t="s">
        <v>128</v>
      </c>
      <c r="H538">
        <v>2</v>
      </c>
      <c r="I538">
        <v>130.94999999999999</v>
      </c>
      <c r="J538">
        <v>261.89999999999998</v>
      </c>
      <c r="K538" t="s">
        <v>31</v>
      </c>
      <c r="L538" t="s">
        <v>247</v>
      </c>
      <c r="M538" t="s">
        <v>23</v>
      </c>
      <c r="N538" t="s">
        <v>82</v>
      </c>
      <c r="O538" t="s">
        <v>25</v>
      </c>
      <c r="P538" t="s">
        <v>362</v>
      </c>
    </row>
    <row r="539" spans="1:16" x14ac:dyDescent="0.25">
      <c r="A539">
        <v>100667</v>
      </c>
      <c r="B539" s="1">
        <v>45796</v>
      </c>
      <c r="C539" t="s">
        <v>16</v>
      </c>
      <c r="D539" t="s">
        <v>17</v>
      </c>
      <c r="E539" t="s">
        <v>18</v>
      </c>
      <c r="F539" t="s">
        <v>70</v>
      </c>
      <c r="G539" t="s">
        <v>108</v>
      </c>
      <c r="H539">
        <v>1</v>
      </c>
      <c r="I539">
        <v>36.590000000000003</v>
      </c>
      <c r="J539">
        <v>36.590000000000003</v>
      </c>
      <c r="K539" t="s">
        <v>59</v>
      </c>
      <c r="L539" t="s">
        <v>172</v>
      </c>
      <c r="M539" t="s">
        <v>102</v>
      </c>
      <c r="N539" t="s">
        <v>82</v>
      </c>
      <c r="O539" t="s">
        <v>25</v>
      </c>
      <c r="P539" t="s">
        <v>362</v>
      </c>
    </row>
    <row r="540" spans="1:16" x14ac:dyDescent="0.25">
      <c r="A540">
        <v>100707</v>
      </c>
      <c r="B540" s="1">
        <v>45796</v>
      </c>
      <c r="C540" t="s">
        <v>39</v>
      </c>
      <c r="D540" t="s">
        <v>56</v>
      </c>
      <c r="E540" t="s">
        <v>57</v>
      </c>
      <c r="F540" t="s">
        <v>19</v>
      </c>
      <c r="G540" t="s">
        <v>20</v>
      </c>
      <c r="H540">
        <v>3</v>
      </c>
      <c r="I540">
        <v>39.14</v>
      </c>
      <c r="J540">
        <v>117.42</v>
      </c>
      <c r="K540" t="s">
        <v>21</v>
      </c>
      <c r="L540" t="s">
        <v>405</v>
      </c>
      <c r="M540" t="s">
        <v>23</v>
      </c>
      <c r="N540" t="s">
        <v>82</v>
      </c>
      <c r="O540" t="s">
        <v>25</v>
      </c>
      <c r="P540" t="s">
        <v>362</v>
      </c>
    </row>
    <row r="541" spans="1:16" x14ac:dyDescent="0.25">
      <c r="A541">
        <v>102078</v>
      </c>
      <c r="B541" s="1">
        <v>45796</v>
      </c>
      <c r="C541" t="s">
        <v>39</v>
      </c>
      <c r="D541" t="s">
        <v>118</v>
      </c>
      <c r="E541" t="s">
        <v>119</v>
      </c>
      <c r="F541" t="s">
        <v>64</v>
      </c>
      <c r="G541" t="s">
        <v>65</v>
      </c>
      <c r="H541">
        <v>1</v>
      </c>
      <c r="I541">
        <v>25.87</v>
      </c>
      <c r="J541">
        <v>25.87</v>
      </c>
      <c r="K541" t="s">
        <v>31</v>
      </c>
      <c r="L541" t="s">
        <v>192</v>
      </c>
      <c r="M541" t="s">
        <v>23</v>
      </c>
      <c r="N541" t="s">
        <v>82</v>
      </c>
      <c r="O541" t="s">
        <v>25</v>
      </c>
      <c r="P541" t="s">
        <v>362</v>
      </c>
    </row>
    <row r="542" spans="1:16" x14ac:dyDescent="0.25">
      <c r="A542">
        <v>102779</v>
      </c>
      <c r="B542" s="1">
        <v>45796</v>
      </c>
      <c r="C542" t="s">
        <v>39</v>
      </c>
      <c r="D542" t="s">
        <v>67</v>
      </c>
      <c r="E542" t="s">
        <v>68</v>
      </c>
      <c r="F542" t="s">
        <v>19</v>
      </c>
      <c r="G542" t="s">
        <v>37</v>
      </c>
      <c r="H542">
        <v>2</v>
      </c>
      <c r="I542">
        <v>23.26</v>
      </c>
      <c r="J542">
        <v>46.52</v>
      </c>
      <c r="K542" t="s">
        <v>31</v>
      </c>
      <c r="L542" t="s">
        <v>406</v>
      </c>
      <c r="M542" t="s">
        <v>23</v>
      </c>
      <c r="N542" t="s">
        <v>82</v>
      </c>
      <c r="O542" t="s">
        <v>25</v>
      </c>
      <c r="P542" t="s">
        <v>362</v>
      </c>
    </row>
    <row r="543" spans="1:16" x14ac:dyDescent="0.25">
      <c r="A543">
        <v>101232</v>
      </c>
      <c r="B543" s="1">
        <v>45797</v>
      </c>
      <c r="C543" t="s">
        <v>39</v>
      </c>
      <c r="D543" t="s">
        <v>40</v>
      </c>
      <c r="E543" t="s">
        <v>41</v>
      </c>
      <c r="F543" t="s">
        <v>70</v>
      </c>
      <c r="G543" t="s">
        <v>132</v>
      </c>
      <c r="H543">
        <v>3</v>
      </c>
      <c r="I543">
        <v>20.55</v>
      </c>
      <c r="J543">
        <v>61.65</v>
      </c>
      <c r="K543" t="s">
        <v>31</v>
      </c>
      <c r="L543" t="s">
        <v>407</v>
      </c>
      <c r="M543" t="s">
        <v>23</v>
      </c>
      <c r="N543" t="s">
        <v>55</v>
      </c>
      <c r="O543" t="s">
        <v>25</v>
      </c>
      <c r="P543" t="s">
        <v>362</v>
      </c>
    </row>
    <row r="544" spans="1:16" x14ac:dyDescent="0.25">
      <c r="A544">
        <v>101399</v>
      </c>
      <c r="B544" s="1">
        <v>45797</v>
      </c>
      <c r="C544" t="s">
        <v>61</v>
      </c>
      <c r="D544" t="s">
        <v>90</v>
      </c>
      <c r="E544" t="s">
        <v>91</v>
      </c>
      <c r="F544" t="s">
        <v>64</v>
      </c>
      <c r="G544" t="s">
        <v>105</v>
      </c>
      <c r="H544">
        <v>1</v>
      </c>
      <c r="I544">
        <v>29.47</v>
      </c>
      <c r="J544">
        <v>29.47</v>
      </c>
      <c r="K544" t="s">
        <v>59</v>
      </c>
      <c r="L544" t="s">
        <v>193</v>
      </c>
      <c r="M544" t="s">
        <v>23</v>
      </c>
      <c r="N544" t="s">
        <v>55</v>
      </c>
      <c r="O544" t="s">
        <v>25</v>
      </c>
      <c r="P544" t="s">
        <v>362</v>
      </c>
    </row>
    <row r="545" spans="1:16" x14ac:dyDescent="0.25">
      <c r="A545">
        <v>102085</v>
      </c>
      <c r="B545" s="1">
        <v>45797</v>
      </c>
      <c r="C545" t="s">
        <v>39</v>
      </c>
      <c r="D545" t="s">
        <v>118</v>
      </c>
      <c r="E545" t="s">
        <v>119</v>
      </c>
      <c r="F545" t="s">
        <v>73</v>
      </c>
      <c r="G545" t="s">
        <v>126</v>
      </c>
      <c r="H545">
        <v>3</v>
      </c>
      <c r="I545">
        <v>29.18</v>
      </c>
      <c r="J545">
        <v>87.54</v>
      </c>
      <c r="K545" t="s">
        <v>59</v>
      </c>
      <c r="L545" t="s">
        <v>288</v>
      </c>
      <c r="M545" t="s">
        <v>23</v>
      </c>
      <c r="N545" t="s">
        <v>55</v>
      </c>
      <c r="O545" t="s">
        <v>25</v>
      </c>
      <c r="P545" t="s">
        <v>362</v>
      </c>
    </row>
    <row r="546" spans="1:16" x14ac:dyDescent="0.25">
      <c r="A546">
        <v>102429</v>
      </c>
      <c r="B546" s="1">
        <v>45797</v>
      </c>
      <c r="C546" t="s">
        <v>61</v>
      </c>
      <c r="D546" t="s">
        <v>90</v>
      </c>
      <c r="E546" t="s">
        <v>91</v>
      </c>
      <c r="F546" t="s">
        <v>29</v>
      </c>
      <c r="G546" t="s">
        <v>30</v>
      </c>
      <c r="H546">
        <v>10</v>
      </c>
      <c r="I546">
        <v>67.75</v>
      </c>
      <c r="J546">
        <v>677.5</v>
      </c>
      <c r="K546" t="s">
        <v>21</v>
      </c>
      <c r="L546" t="s">
        <v>408</v>
      </c>
      <c r="M546" t="s">
        <v>23</v>
      </c>
      <c r="N546" t="s">
        <v>55</v>
      </c>
      <c r="O546" t="s">
        <v>25</v>
      </c>
      <c r="P546" t="s">
        <v>362</v>
      </c>
    </row>
    <row r="547" spans="1:16" x14ac:dyDescent="0.25">
      <c r="A547">
        <v>102978</v>
      </c>
      <c r="B547" s="1">
        <v>45797</v>
      </c>
      <c r="C547" t="s">
        <v>34</v>
      </c>
      <c r="D547" t="s">
        <v>51</v>
      </c>
      <c r="E547" t="s">
        <v>52</v>
      </c>
      <c r="F547" t="s">
        <v>19</v>
      </c>
      <c r="G547" t="s">
        <v>37</v>
      </c>
      <c r="H547">
        <v>1</v>
      </c>
      <c r="I547">
        <v>23.43</v>
      </c>
      <c r="J547">
        <v>23.43</v>
      </c>
      <c r="K547" t="s">
        <v>31</v>
      </c>
      <c r="L547" t="s">
        <v>323</v>
      </c>
      <c r="M547" t="s">
        <v>102</v>
      </c>
      <c r="N547" t="s">
        <v>55</v>
      </c>
      <c r="O547" t="s">
        <v>25</v>
      </c>
      <c r="P547" t="s">
        <v>362</v>
      </c>
    </row>
    <row r="548" spans="1:16" x14ac:dyDescent="0.25">
      <c r="A548">
        <v>100095</v>
      </c>
      <c r="B548" s="1">
        <v>45798</v>
      </c>
      <c r="C548" t="s">
        <v>16</v>
      </c>
      <c r="D548" t="s">
        <v>111</v>
      </c>
      <c r="E548" t="s">
        <v>112</v>
      </c>
      <c r="F548" t="s">
        <v>73</v>
      </c>
      <c r="G548" t="s">
        <v>74</v>
      </c>
      <c r="H548">
        <v>3</v>
      </c>
      <c r="I548">
        <v>56.35</v>
      </c>
      <c r="J548">
        <v>169.05</v>
      </c>
      <c r="K548" t="s">
        <v>31</v>
      </c>
      <c r="L548" t="s">
        <v>355</v>
      </c>
      <c r="M548" t="s">
        <v>23</v>
      </c>
      <c r="N548" t="s">
        <v>33</v>
      </c>
      <c r="O548" t="s">
        <v>25</v>
      </c>
      <c r="P548" t="s">
        <v>362</v>
      </c>
    </row>
    <row r="549" spans="1:16" x14ac:dyDescent="0.25">
      <c r="A549">
        <v>100303</v>
      </c>
      <c r="B549" s="1">
        <v>45798</v>
      </c>
      <c r="C549" t="s">
        <v>16</v>
      </c>
      <c r="D549" t="s">
        <v>111</v>
      </c>
      <c r="E549" t="s">
        <v>112</v>
      </c>
      <c r="F549" t="s">
        <v>64</v>
      </c>
      <c r="G549" t="s">
        <v>140</v>
      </c>
      <c r="H549">
        <v>10</v>
      </c>
      <c r="I549">
        <v>152.22999999999999</v>
      </c>
      <c r="J549">
        <v>1522.3</v>
      </c>
      <c r="K549" t="s">
        <v>31</v>
      </c>
      <c r="L549" t="s">
        <v>409</v>
      </c>
      <c r="M549" t="s">
        <v>23</v>
      </c>
      <c r="N549" t="s">
        <v>33</v>
      </c>
      <c r="O549" t="s">
        <v>25</v>
      </c>
      <c r="P549" t="s">
        <v>362</v>
      </c>
    </row>
    <row r="550" spans="1:16" x14ac:dyDescent="0.25">
      <c r="A550">
        <v>100763</v>
      </c>
      <c r="B550" s="1">
        <v>45798</v>
      </c>
      <c r="C550" t="s">
        <v>39</v>
      </c>
      <c r="D550" t="s">
        <v>118</v>
      </c>
      <c r="E550" t="s">
        <v>119</v>
      </c>
      <c r="F550" t="s">
        <v>73</v>
      </c>
      <c r="G550" t="s">
        <v>80</v>
      </c>
      <c r="H550">
        <v>2</v>
      </c>
      <c r="I550">
        <v>38.78</v>
      </c>
      <c r="J550">
        <v>77.56</v>
      </c>
      <c r="K550" t="s">
        <v>31</v>
      </c>
      <c r="L550" t="s">
        <v>253</v>
      </c>
      <c r="M550" t="s">
        <v>44</v>
      </c>
      <c r="N550" t="s">
        <v>33</v>
      </c>
      <c r="O550" t="s">
        <v>25</v>
      </c>
      <c r="P550" t="s">
        <v>362</v>
      </c>
    </row>
    <row r="551" spans="1:16" x14ac:dyDescent="0.25">
      <c r="A551">
        <v>100811</v>
      </c>
      <c r="B551" s="1">
        <v>45798</v>
      </c>
      <c r="C551" t="s">
        <v>39</v>
      </c>
      <c r="D551" t="s">
        <v>67</v>
      </c>
      <c r="E551" t="s">
        <v>68</v>
      </c>
      <c r="F551" t="s">
        <v>19</v>
      </c>
      <c r="G551" t="s">
        <v>42</v>
      </c>
      <c r="H551">
        <v>1</v>
      </c>
      <c r="I551">
        <v>16.07</v>
      </c>
      <c r="J551">
        <v>16.07</v>
      </c>
      <c r="K551" t="s">
        <v>31</v>
      </c>
      <c r="L551" t="s">
        <v>293</v>
      </c>
      <c r="M551" t="s">
        <v>23</v>
      </c>
      <c r="N551" t="s">
        <v>33</v>
      </c>
      <c r="O551" t="s">
        <v>25</v>
      </c>
      <c r="P551" t="s">
        <v>362</v>
      </c>
    </row>
    <row r="552" spans="1:16" x14ac:dyDescent="0.25">
      <c r="A552">
        <v>101201</v>
      </c>
      <c r="B552" s="1">
        <v>45798</v>
      </c>
      <c r="C552" t="s">
        <v>39</v>
      </c>
      <c r="D552" t="s">
        <v>118</v>
      </c>
      <c r="E552" t="s">
        <v>119</v>
      </c>
      <c r="F552" t="s">
        <v>29</v>
      </c>
      <c r="G552" t="s">
        <v>100</v>
      </c>
      <c r="H552">
        <v>1</v>
      </c>
      <c r="I552">
        <v>49.59</v>
      </c>
      <c r="J552">
        <v>49.59</v>
      </c>
      <c r="K552" t="s">
        <v>53</v>
      </c>
      <c r="L552" t="s">
        <v>410</v>
      </c>
      <c r="M552" t="s">
        <v>23</v>
      </c>
      <c r="N552" t="s">
        <v>33</v>
      </c>
      <c r="O552" t="s">
        <v>25</v>
      </c>
      <c r="P552" t="s">
        <v>362</v>
      </c>
    </row>
    <row r="553" spans="1:16" x14ac:dyDescent="0.25">
      <c r="A553">
        <v>101913</v>
      </c>
      <c r="B553" s="1">
        <v>45798</v>
      </c>
      <c r="C553" t="s">
        <v>77</v>
      </c>
      <c r="D553" t="s">
        <v>103</v>
      </c>
      <c r="E553" t="s">
        <v>104</v>
      </c>
      <c r="F553" t="s">
        <v>29</v>
      </c>
      <c r="G553" t="s">
        <v>30</v>
      </c>
      <c r="H553">
        <v>1</v>
      </c>
      <c r="I553">
        <v>64.03</v>
      </c>
      <c r="J553">
        <v>64.03</v>
      </c>
      <c r="K553" t="s">
        <v>53</v>
      </c>
      <c r="L553" t="s">
        <v>177</v>
      </c>
      <c r="M553" t="s">
        <v>23</v>
      </c>
      <c r="N553" t="s">
        <v>33</v>
      </c>
      <c r="O553" t="s">
        <v>25</v>
      </c>
      <c r="P553" t="s">
        <v>362</v>
      </c>
    </row>
    <row r="554" spans="1:16" x14ac:dyDescent="0.25">
      <c r="A554">
        <v>102321</v>
      </c>
      <c r="B554" s="1">
        <v>45798</v>
      </c>
      <c r="C554" t="s">
        <v>16</v>
      </c>
      <c r="D554" t="s">
        <v>146</v>
      </c>
      <c r="E554" t="s">
        <v>147</v>
      </c>
      <c r="F554" t="s">
        <v>19</v>
      </c>
      <c r="G554" t="s">
        <v>42</v>
      </c>
      <c r="H554">
        <v>1</v>
      </c>
      <c r="I554">
        <v>16.79</v>
      </c>
      <c r="J554">
        <v>16.79</v>
      </c>
      <c r="K554" t="s">
        <v>59</v>
      </c>
      <c r="L554" t="s">
        <v>357</v>
      </c>
      <c r="M554" t="s">
        <v>23</v>
      </c>
      <c r="N554" t="s">
        <v>33</v>
      </c>
      <c r="O554" t="s">
        <v>25</v>
      </c>
      <c r="P554" t="s">
        <v>362</v>
      </c>
    </row>
    <row r="555" spans="1:16" x14ac:dyDescent="0.25">
      <c r="A555">
        <v>102660</v>
      </c>
      <c r="B555" s="1">
        <v>45798</v>
      </c>
      <c r="C555" t="s">
        <v>77</v>
      </c>
      <c r="D555" t="s">
        <v>151</v>
      </c>
      <c r="E555" t="s">
        <v>152</v>
      </c>
      <c r="F555" t="s">
        <v>70</v>
      </c>
      <c r="G555" t="s">
        <v>132</v>
      </c>
      <c r="H555">
        <v>1</v>
      </c>
      <c r="I555">
        <v>19.91</v>
      </c>
      <c r="J555">
        <v>19.91</v>
      </c>
      <c r="K555" t="s">
        <v>59</v>
      </c>
      <c r="L555" t="s">
        <v>168</v>
      </c>
      <c r="M555" t="s">
        <v>23</v>
      </c>
      <c r="N555" t="s">
        <v>33</v>
      </c>
      <c r="O555" t="s">
        <v>25</v>
      </c>
      <c r="P555" t="s">
        <v>362</v>
      </c>
    </row>
    <row r="556" spans="1:16" x14ac:dyDescent="0.25">
      <c r="A556">
        <v>100301</v>
      </c>
      <c r="B556" s="1">
        <v>45799</v>
      </c>
      <c r="C556" t="s">
        <v>16</v>
      </c>
      <c r="D556" t="s">
        <v>146</v>
      </c>
      <c r="E556" t="s">
        <v>147</v>
      </c>
      <c r="F556" t="s">
        <v>64</v>
      </c>
      <c r="G556" t="s">
        <v>105</v>
      </c>
      <c r="H556">
        <v>1</v>
      </c>
      <c r="I556">
        <v>29.51</v>
      </c>
      <c r="J556">
        <v>29.51</v>
      </c>
      <c r="K556" t="s">
        <v>59</v>
      </c>
      <c r="L556" t="s">
        <v>156</v>
      </c>
      <c r="M556" t="s">
        <v>23</v>
      </c>
      <c r="N556" t="s">
        <v>45</v>
      </c>
      <c r="O556" t="s">
        <v>25</v>
      </c>
      <c r="P556" t="s">
        <v>362</v>
      </c>
    </row>
    <row r="557" spans="1:16" x14ac:dyDescent="0.25">
      <c r="A557">
        <v>100376</v>
      </c>
      <c r="B557" s="1">
        <v>45799</v>
      </c>
      <c r="C557" t="s">
        <v>39</v>
      </c>
      <c r="D557" t="s">
        <v>118</v>
      </c>
      <c r="E557" t="s">
        <v>119</v>
      </c>
      <c r="F557" t="s">
        <v>19</v>
      </c>
      <c r="G557" t="s">
        <v>48</v>
      </c>
      <c r="H557">
        <v>2</v>
      </c>
      <c r="I557">
        <v>44.06</v>
      </c>
      <c r="J557">
        <v>88.12</v>
      </c>
      <c r="K557" t="s">
        <v>53</v>
      </c>
      <c r="L557" t="s">
        <v>411</v>
      </c>
      <c r="M557" t="s">
        <v>102</v>
      </c>
      <c r="N557" t="s">
        <v>45</v>
      </c>
      <c r="O557" t="s">
        <v>25</v>
      </c>
      <c r="P557" t="s">
        <v>362</v>
      </c>
    </row>
    <row r="558" spans="1:16" x14ac:dyDescent="0.25">
      <c r="A558">
        <v>100503</v>
      </c>
      <c r="B558" s="1">
        <v>45799</v>
      </c>
      <c r="C558" t="s">
        <v>39</v>
      </c>
      <c r="D558" t="s">
        <v>40</v>
      </c>
      <c r="E558" t="s">
        <v>41</v>
      </c>
      <c r="F558" t="s">
        <v>73</v>
      </c>
      <c r="G558" t="s">
        <v>116</v>
      </c>
      <c r="H558">
        <v>3</v>
      </c>
      <c r="I558">
        <v>189.06</v>
      </c>
      <c r="J558">
        <v>567.17999999999995</v>
      </c>
      <c r="K558" t="s">
        <v>21</v>
      </c>
      <c r="L558" t="s">
        <v>88</v>
      </c>
      <c r="M558" t="s">
        <v>23</v>
      </c>
      <c r="N558" t="s">
        <v>45</v>
      </c>
      <c r="O558" t="s">
        <v>25</v>
      </c>
      <c r="P558" t="s">
        <v>362</v>
      </c>
    </row>
    <row r="559" spans="1:16" x14ac:dyDescent="0.25">
      <c r="A559">
        <v>100637</v>
      </c>
      <c r="B559" s="1">
        <v>45799</v>
      </c>
      <c r="C559" t="s">
        <v>16</v>
      </c>
      <c r="D559" t="s">
        <v>146</v>
      </c>
      <c r="E559" t="s">
        <v>147</v>
      </c>
      <c r="F559" t="s">
        <v>19</v>
      </c>
      <c r="G559" t="s">
        <v>20</v>
      </c>
      <c r="H559">
        <v>10</v>
      </c>
      <c r="I559">
        <v>38.130000000000003</v>
      </c>
      <c r="J559">
        <v>381.3</v>
      </c>
      <c r="K559" t="s">
        <v>21</v>
      </c>
      <c r="L559" t="s">
        <v>180</v>
      </c>
      <c r="M559" t="s">
        <v>23</v>
      </c>
      <c r="N559" t="s">
        <v>45</v>
      </c>
      <c r="O559" t="s">
        <v>25</v>
      </c>
      <c r="P559" t="s">
        <v>362</v>
      </c>
    </row>
    <row r="560" spans="1:16" x14ac:dyDescent="0.25">
      <c r="A560">
        <v>100953</v>
      </c>
      <c r="B560" s="1">
        <v>45799</v>
      </c>
      <c r="C560" t="s">
        <v>34</v>
      </c>
      <c r="D560" t="s">
        <v>51</v>
      </c>
      <c r="E560" t="s">
        <v>52</v>
      </c>
      <c r="F560" t="s">
        <v>19</v>
      </c>
      <c r="G560" t="s">
        <v>48</v>
      </c>
      <c r="H560">
        <v>2</v>
      </c>
      <c r="I560">
        <v>42.79</v>
      </c>
      <c r="J560">
        <v>85.58</v>
      </c>
      <c r="K560" t="s">
        <v>59</v>
      </c>
      <c r="L560" t="s">
        <v>391</v>
      </c>
      <c r="M560" t="s">
        <v>23</v>
      </c>
      <c r="N560" t="s">
        <v>45</v>
      </c>
      <c r="O560" t="s">
        <v>25</v>
      </c>
      <c r="P560" t="s">
        <v>362</v>
      </c>
    </row>
    <row r="561" spans="1:16" x14ac:dyDescent="0.25">
      <c r="A561">
        <v>101101</v>
      </c>
      <c r="B561" s="1">
        <v>45799</v>
      </c>
      <c r="C561" t="s">
        <v>16</v>
      </c>
      <c r="D561" t="s">
        <v>146</v>
      </c>
      <c r="E561" t="s">
        <v>147</v>
      </c>
      <c r="F561" t="s">
        <v>70</v>
      </c>
      <c r="G561" t="s">
        <v>71</v>
      </c>
      <c r="H561">
        <v>5</v>
      </c>
      <c r="I561">
        <v>60.9</v>
      </c>
      <c r="J561">
        <v>304.5</v>
      </c>
      <c r="K561" t="s">
        <v>31</v>
      </c>
      <c r="L561" t="s">
        <v>412</v>
      </c>
      <c r="M561" t="s">
        <v>102</v>
      </c>
      <c r="N561" t="s">
        <v>45</v>
      </c>
      <c r="O561" t="s">
        <v>25</v>
      </c>
      <c r="P561" t="s">
        <v>362</v>
      </c>
    </row>
    <row r="562" spans="1:16" x14ac:dyDescent="0.25">
      <c r="A562">
        <v>101131</v>
      </c>
      <c r="B562" s="1">
        <v>45799</v>
      </c>
      <c r="C562" t="s">
        <v>16</v>
      </c>
      <c r="D562" t="s">
        <v>17</v>
      </c>
      <c r="E562" t="s">
        <v>18</v>
      </c>
      <c r="F562" t="s">
        <v>70</v>
      </c>
      <c r="G562" t="s">
        <v>71</v>
      </c>
      <c r="H562">
        <v>3</v>
      </c>
      <c r="I562">
        <v>57.66</v>
      </c>
      <c r="J562">
        <v>172.98</v>
      </c>
      <c r="K562" t="s">
        <v>21</v>
      </c>
      <c r="L562" t="s">
        <v>336</v>
      </c>
      <c r="M562" t="s">
        <v>44</v>
      </c>
      <c r="N562" t="s">
        <v>45</v>
      </c>
      <c r="O562" t="s">
        <v>25</v>
      </c>
      <c r="P562" t="s">
        <v>362</v>
      </c>
    </row>
    <row r="563" spans="1:16" x14ac:dyDescent="0.25">
      <c r="A563">
        <v>101174</v>
      </c>
      <c r="B563" s="1">
        <v>45799</v>
      </c>
      <c r="C563" t="s">
        <v>77</v>
      </c>
      <c r="D563" t="s">
        <v>151</v>
      </c>
      <c r="E563" t="s">
        <v>152</v>
      </c>
      <c r="F563" t="s">
        <v>29</v>
      </c>
      <c r="G563" t="s">
        <v>58</v>
      </c>
      <c r="H563">
        <v>10</v>
      </c>
      <c r="I563">
        <v>74.959999999999994</v>
      </c>
      <c r="J563">
        <v>749.6</v>
      </c>
      <c r="K563" t="s">
        <v>59</v>
      </c>
      <c r="L563" t="s">
        <v>106</v>
      </c>
      <c r="M563" t="s">
        <v>44</v>
      </c>
      <c r="N563" t="s">
        <v>45</v>
      </c>
      <c r="O563" t="s">
        <v>25</v>
      </c>
      <c r="P563" t="s">
        <v>362</v>
      </c>
    </row>
    <row r="564" spans="1:16" x14ac:dyDescent="0.25">
      <c r="A564">
        <v>101398</v>
      </c>
      <c r="B564" s="1">
        <v>45799</v>
      </c>
      <c r="C564" t="s">
        <v>77</v>
      </c>
      <c r="D564" t="s">
        <v>205</v>
      </c>
      <c r="E564" t="s">
        <v>206</v>
      </c>
      <c r="F564" t="s">
        <v>73</v>
      </c>
      <c r="G564" t="s">
        <v>80</v>
      </c>
      <c r="H564">
        <v>2</v>
      </c>
      <c r="I564">
        <v>41.26</v>
      </c>
      <c r="J564">
        <v>82.52</v>
      </c>
      <c r="K564" t="s">
        <v>31</v>
      </c>
      <c r="L564" t="s">
        <v>413</v>
      </c>
      <c r="M564" t="s">
        <v>102</v>
      </c>
      <c r="N564" t="s">
        <v>45</v>
      </c>
      <c r="O564" t="s">
        <v>25</v>
      </c>
      <c r="P564" t="s">
        <v>362</v>
      </c>
    </row>
    <row r="565" spans="1:16" x14ac:dyDescent="0.25">
      <c r="A565">
        <v>101553</v>
      </c>
      <c r="B565" s="1">
        <v>45799</v>
      </c>
      <c r="C565" t="s">
        <v>39</v>
      </c>
      <c r="D565" t="s">
        <v>56</v>
      </c>
      <c r="E565" t="s">
        <v>57</v>
      </c>
      <c r="F565" t="s">
        <v>19</v>
      </c>
      <c r="G565" t="s">
        <v>48</v>
      </c>
      <c r="H565">
        <v>1</v>
      </c>
      <c r="I565">
        <v>46.56</v>
      </c>
      <c r="J565">
        <v>46.56</v>
      </c>
      <c r="K565" t="s">
        <v>59</v>
      </c>
      <c r="L565" t="s">
        <v>348</v>
      </c>
      <c r="M565" t="s">
        <v>23</v>
      </c>
      <c r="N565" t="s">
        <v>45</v>
      </c>
      <c r="O565" t="s">
        <v>25</v>
      </c>
      <c r="P565" t="s">
        <v>362</v>
      </c>
    </row>
    <row r="566" spans="1:16" x14ac:dyDescent="0.25">
      <c r="A566">
        <v>101578</v>
      </c>
      <c r="B566" s="1">
        <v>45799</v>
      </c>
      <c r="C566" t="s">
        <v>34</v>
      </c>
      <c r="D566" t="s">
        <v>46</v>
      </c>
      <c r="E566" t="s">
        <v>47</v>
      </c>
      <c r="F566" t="s">
        <v>73</v>
      </c>
      <c r="G566" t="s">
        <v>80</v>
      </c>
      <c r="H566">
        <v>1</v>
      </c>
      <c r="I566">
        <v>41.1</v>
      </c>
      <c r="J566">
        <v>41.1</v>
      </c>
      <c r="K566" t="s">
        <v>59</v>
      </c>
      <c r="L566" t="s">
        <v>414</v>
      </c>
      <c r="M566" t="s">
        <v>102</v>
      </c>
      <c r="N566" t="s">
        <v>45</v>
      </c>
      <c r="O566" t="s">
        <v>25</v>
      </c>
      <c r="P566" t="s">
        <v>362</v>
      </c>
    </row>
    <row r="567" spans="1:16" x14ac:dyDescent="0.25">
      <c r="A567">
        <v>101866</v>
      </c>
      <c r="B567" s="1">
        <v>45799</v>
      </c>
      <c r="C567" t="s">
        <v>16</v>
      </c>
      <c r="D567" t="s">
        <v>146</v>
      </c>
      <c r="E567" t="s">
        <v>147</v>
      </c>
      <c r="F567" t="s">
        <v>19</v>
      </c>
      <c r="G567" t="s">
        <v>37</v>
      </c>
      <c r="H567">
        <v>1</v>
      </c>
      <c r="I567">
        <v>23.67</v>
      </c>
      <c r="J567">
        <v>23.67</v>
      </c>
      <c r="K567" t="s">
        <v>21</v>
      </c>
      <c r="L567" t="s">
        <v>415</v>
      </c>
      <c r="M567" t="s">
        <v>102</v>
      </c>
      <c r="N567" t="s">
        <v>45</v>
      </c>
      <c r="O567" t="s">
        <v>25</v>
      </c>
      <c r="P567" t="s">
        <v>362</v>
      </c>
    </row>
    <row r="568" spans="1:16" x14ac:dyDescent="0.25">
      <c r="A568">
        <v>102636</v>
      </c>
      <c r="B568" s="1">
        <v>45799</v>
      </c>
      <c r="C568" t="s">
        <v>34</v>
      </c>
      <c r="D568" t="s">
        <v>35</v>
      </c>
      <c r="E568" t="s">
        <v>36</v>
      </c>
      <c r="F568" t="s">
        <v>70</v>
      </c>
      <c r="G568" t="s">
        <v>132</v>
      </c>
      <c r="H568">
        <v>5</v>
      </c>
      <c r="I568">
        <v>20.39</v>
      </c>
      <c r="J568">
        <v>101.95</v>
      </c>
      <c r="K568" t="s">
        <v>31</v>
      </c>
      <c r="L568" t="s">
        <v>416</v>
      </c>
      <c r="M568" t="s">
        <v>102</v>
      </c>
      <c r="N568" t="s">
        <v>45</v>
      </c>
      <c r="O568" t="s">
        <v>25</v>
      </c>
      <c r="P568" t="s">
        <v>362</v>
      </c>
    </row>
    <row r="569" spans="1:16" x14ac:dyDescent="0.25">
      <c r="A569">
        <v>102706</v>
      </c>
      <c r="B569" s="1">
        <v>45799</v>
      </c>
      <c r="C569" t="s">
        <v>16</v>
      </c>
      <c r="D569" t="s">
        <v>146</v>
      </c>
      <c r="E569" t="s">
        <v>147</v>
      </c>
      <c r="F569" t="s">
        <v>70</v>
      </c>
      <c r="G569" t="s">
        <v>71</v>
      </c>
      <c r="H569">
        <v>2</v>
      </c>
      <c r="I569">
        <v>61.15</v>
      </c>
      <c r="J569">
        <v>122.3</v>
      </c>
      <c r="K569" t="s">
        <v>21</v>
      </c>
      <c r="L569" t="s">
        <v>236</v>
      </c>
      <c r="M569" t="s">
        <v>23</v>
      </c>
      <c r="N569" t="s">
        <v>45</v>
      </c>
      <c r="O569" t="s">
        <v>25</v>
      </c>
      <c r="P569" t="s">
        <v>362</v>
      </c>
    </row>
    <row r="570" spans="1:16" x14ac:dyDescent="0.25">
      <c r="A570">
        <v>100296</v>
      </c>
      <c r="B570" s="1">
        <v>45800</v>
      </c>
      <c r="C570" t="s">
        <v>39</v>
      </c>
      <c r="D570" t="s">
        <v>67</v>
      </c>
      <c r="E570" t="s">
        <v>68</v>
      </c>
      <c r="F570" t="s">
        <v>29</v>
      </c>
      <c r="G570" t="s">
        <v>123</v>
      </c>
      <c r="H570">
        <v>3</v>
      </c>
      <c r="I570">
        <v>88.99</v>
      </c>
      <c r="J570">
        <v>266.97000000000003</v>
      </c>
      <c r="K570" t="s">
        <v>53</v>
      </c>
      <c r="L570" t="s">
        <v>248</v>
      </c>
      <c r="M570" t="s">
        <v>23</v>
      </c>
      <c r="N570" t="s">
        <v>24</v>
      </c>
      <c r="O570" t="s">
        <v>25</v>
      </c>
      <c r="P570" t="s">
        <v>362</v>
      </c>
    </row>
    <row r="571" spans="1:16" x14ac:dyDescent="0.25">
      <c r="A571">
        <v>100391</v>
      </c>
      <c r="B571" s="1">
        <v>45800</v>
      </c>
      <c r="C571" t="s">
        <v>34</v>
      </c>
      <c r="D571" t="s">
        <v>164</v>
      </c>
      <c r="E571" t="s">
        <v>165</v>
      </c>
      <c r="F571" t="s">
        <v>73</v>
      </c>
      <c r="G571" t="s">
        <v>128</v>
      </c>
      <c r="H571">
        <v>2</v>
      </c>
      <c r="I571">
        <v>126.02</v>
      </c>
      <c r="J571">
        <v>252.04</v>
      </c>
      <c r="K571" t="s">
        <v>21</v>
      </c>
      <c r="L571" t="s">
        <v>196</v>
      </c>
      <c r="M571" t="s">
        <v>102</v>
      </c>
      <c r="N571" t="s">
        <v>24</v>
      </c>
      <c r="O571" t="s">
        <v>25</v>
      </c>
      <c r="P571" t="s">
        <v>362</v>
      </c>
    </row>
    <row r="572" spans="1:16" x14ac:dyDescent="0.25">
      <c r="A572">
        <v>100399</v>
      </c>
      <c r="B572" s="1">
        <v>45800</v>
      </c>
      <c r="C572" t="s">
        <v>61</v>
      </c>
      <c r="D572" t="s">
        <v>62</v>
      </c>
      <c r="E572" t="s">
        <v>63</v>
      </c>
      <c r="F572" t="s">
        <v>19</v>
      </c>
      <c r="G572" t="s">
        <v>48</v>
      </c>
      <c r="H572">
        <v>1</v>
      </c>
      <c r="I572">
        <v>44.75</v>
      </c>
      <c r="J572">
        <v>44.75</v>
      </c>
      <c r="K572" t="s">
        <v>21</v>
      </c>
      <c r="L572" t="s">
        <v>417</v>
      </c>
      <c r="M572" t="s">
        <v>23</v>
      </c>
      <c r="N572" t="s">
        <v>24</v>
      </c>
      <c r="O572" t="s">
        <v>25</v>
      </c>
      <c r="P572" t="s">
        <v>362</v>
      </c>
    </row>
    <row r="573" spans="1:16" x14ac:dyDescent="0.25">
      <c r="A573">
        <v>100929</v>
      </c>
      <c r="B573" s="1">
        <v>45800</v>
      </c>
      <c r="C573" t="s">
        <v>16</v>
      </c>
      <c r="D573" t="s">
        <v>198</v>
      </c>
      <c r="E573" t="s">
        <v>199</v>
      </c>
      <c r="F573" t="s">
        <v>29</v>
      </c>
      <c r="G573" t="s">
        <v>100</v>
      </c>
      <c r="H573">
        <v>10</v>
      </c>
      <c r="I573">
        <v>48.04</v>
      </c>
      <c r="J573">
        <v>480.4</v>
      </c>
      <c r="K573" t="s">
        <v>21</v>
      </c>
      <c r="L573" t="s">
        <v>418</v>
      </c>
      <c r="M573" t="s">
        <v>23</v>
      </c>
      <c r="N573" t="s">
        <v>24</v>
      </c>
      <c r="O573" t="s">
        <v>25</v>
      </c>
      <c r="P573" t="s">
        <v>362</v>
      </c>
    </row>
    <row r="574" spans="1:16" x14ac:dyDescent="0.25">
      <c r="A574">
        <v>100951</v>
      </c>
      <c r="B574" s="1">
        <v>45800</v>
      </c>
      <c r="C574" t="s">
        <v>16</v>
      </c>
      <c r="D574" t="s">
        <v>27</v>
      </c>
      <c r="E574" t="s">
        <v>28</v>
      </c>
      <c r="F574" t="s">
        <v>73</v>
      </c>
      <c r="G574" t="s">
        <v>128</v>
      </c>
      <c r="H574">
        <v>2</v>
      </c>
      <c r="I574">
        <v>126.9</v>
      </c>
      <c r="J574">
        <v>253.8</v>
      </c>
      <c r="K574" t="s">
        <v>31</v>
      </c>
      <c r="L574" t="s">
        <v>238</v>
      </c>
      <c r="M574" t="s">
        <v>44</v>
      </c>
      <c r="N574" t="s">
        <v>24</v>
      </c>
      <c r="O574" t="s">
        <v>25</v>
      </c>
      <c r="P574" t="s">
        <v>362</v>
      </c>
    </row>
    <row r="575" spans="1:16" x14ac:dyDescent="0.25">
      <c r="A575">
        <v>101127</v>
      </c>
      <c r="B575" s="1">
        <v>45800</v>
      </c>
      <c r="C575" t="s">
        <v>61</v>
      </c>
      <c r="D575" t="s">
        <v>62</v>
      </c>
      <c r="E575" t="s">
        <v>63</v>
      </c>
      <c r="F575" t="s">
        <v>73</v>
      </c>
      <c r="G575" t="s">
        <v>80</v>
      </c>
      <c r="H575">
        <v>3</v>
      </c>
      <c r="I575">
        <v>39.53</v>
      </c>
      <c r="J575">
        <v>118.59</v>
      </c>
      <c r="K575" t="s">
        <v>31</v>
      </c>
      <c r="L575" t="s">
        <v>352</v>
      </c>
      <c r="M575" t="s">
        <v>23</v>
      </c>
      <c r="N575" t="s">
        <v>24</v>
      </c>
      <c r="O575" t="s">
        <v>25</v>
      </c>
      <c r="P575" t="s">
        <v>362</v>
      </c>
    </row>
    <row r="576" spans="1:16" x14ac:dyDescent="0.25">
      <c r="A576">
        <v>101359</v>
      </c>
      <c r="B576" s="1">
        <v>45800</v>
      </c>
      <c r="C576" t="s">
        <v>61</v>
      </c>
      <c r="D576" t="s">
        <v>62</v>
      </c>
      <c r="E576" t="s">
        <v>63</v>
      </c>
      <c r="F576" t="s">
        <v>70</v>
      </c>
      <c r="G576" t="s">
        <v>143</v>
      </c>
      <c r="H576">
        <v>10</v>
      </c>
      <c r="I576">
        <v>114.82</v>
      </c>
      <c r="J576">
        <v>1148.2</v>
      </c>
      <c r="K576" t="s">
        <v>21</v>
      </c>
      <c r="L576" t="s">
        <v>263</v>
      </c>
      <c r="M576" t="s">
        <v>44</v>
      </c>
      <c r="N576" t="s">
        <v>24</v>
      </c>
      <c r="O576" t="s">
        <v>25</v>
      </c>
      <c r="P576" t="s">
        <v>362</v>
      </c>
    </row>
    <row r="577" spans="1:16" x14ac:dyDescent="0.25">
      <c r="A577">
        <v>101562</v>
      </c>
      <c r="B577" s="1">
        <v>45800</v>
      </c>
      <c r="C577" t="s">
        <v>39</v>
      </c>
      <c r="D577" t="s">
        <v>93</v>
      </c>
      <c r="E577" t="s">
        <v>93</v>
      </c>
      <c r="F577" t="s">
        <v>70</v>
      </c>
      <c r="G577" t="s">
        <v>132</v>
      </c>
      <c r="H577">
        <v>1</v>
      </c>
      <c r="I577">
        <v>19.7</v>
      </c>
      <c r="J577">
        <v>19.7</v>
      </c>
      <c r="K577" t="s">
        <v>21</v>
      </c>
      <c r="L577" t="s">
        <v>137</v>
      </c>
      <c r="M577" t="s">
        <v>23</v>
      </c>
      <c r="N577" t="s">
        <v>24</v>
      </c>
      <c r="O577" t="s">
        <v>25</v>
      </c>
      <c r="P577" t="s">
        <v>362</v>
      </c>
    </row>
    <row r="578" spans="1:16" x14ac:dyDescent="0.25">
      <c r="A578">
        <v>101591</v>
      </c>
      <c r="B578" s="1">
        <v>45800</v>
      </c>
      <c r="C578" t="s">
        <v>39</v>
      </c>
      <c r="D578" t="s">
        <v>67</v>
      </c>
      <c r="E578" t="s">
        <v>68</v>
      </c>
      <c r="F578" t="s">
        <v>29</v>
      </c>
      <c r="G578" t="s">
        <v>113</v>
      </c>
      <c r="H578">
        <v>10</v>
      </c>
      <c r="I578">
        <v>14.51</v>
      </c>
      <c r="J578">
        <v>145.1</v>
      </c>
      <c r="K578" t="s">
        <v>21</v>
      </c>
      <c r="L578" t="s">
        <v>179</v>
      </c>
      <c r="M578" t="s">
        <v>23</v>
      </c>
      <c r="N578" t="s">
        <v>24</v>
      </c>
      <c r="O578" t="s">
        <v>25</v>
      </c>
      <c r="P578" t="s">
        <v>362</v>
      </c>
    </row>
    <row r="579" spans="1:16" x14ac:dyDescent="0.25">
      <c r="A579">
        <v>102089</v>
      </c>
      <c r="B579" s="1">
        <v>45800</v>
      </c>
      <c r="C579" t="s">
        <v>77</v>
      </c>
      <c r="D579" t="s">
        <v>205</v>
      </c>
      <c r="E579" t="s">
        <v>206</v>
      </c>
      <c r="F579" t="s">
        <v>29</v>
      </c>
      <c r="G579" t="s">
        <v>30</v>
      </c>
      <c r="H579">
        <v>2</v>
      </c>
      <c r="I579">
        <v>65.67</v>
      </c>
      <c r="J579">
        <v>131.34</v>
      </c>
      <c r="K579" t="s">
        <v>21</v>
      </c>
      <c r="L579" t="s">
        <v>283</v>
      </c>
      <c r="M579" t="s">
        <v>44</v>
      </c>
      <c r="N579" t="s">
        <v>24</v>
      </c>
      <c r="O579" t="s">
        <v>25</v>
      </c>
      <c r="P579" t="s">
        <v>362</v>
      </c>
    </row>
    <row r="580" spans="1:16" x14ac:dyDescent="0.25">
      <c r="A580">
        <v>102439</v>
      </c>
      <c r="B580" s="1">
        <v>45800</v>
      </c>
      <c r="C580" t="s">
        <v>39</v>
      </c>
      <c r="D580" t="s">
        <v>93</v>
      </c>
      <c r="E580" t="s">
        <v>93</v>
      </c>
      <c r="F580" t="s">
        <v>29</v>
      </c>
      <c r="G580" t="s">
        <v>123</v>
      </c>
      <c r="H580">
        <v>3</v>
      </c>
      <c r="I580">
        <v>86.83</v>
      </c>
      <c r="J580">
        <v>260.49</v>
      </c>
      <c r="K580" t="s">
        <v>21</v>
      </c>
      <c r="L580" t="s">
        <v>72</v>
      </c>
      <c r="M580" t="s">
        <v>23</v>
      </c>
      <c r="N580" t="s">
        <v>24</v>
      </c>
      <c r="O580" t="s">
        <v>25</v>
      </c>
      <c r="P580" t="s">
        <v>362</v>
      </c>
    </row>
    <row r="581" spans="1:16" x14ac:dyDescent="0.25">
      <c r="A581">
        <v>100020</v>
      </c>
      <c r="B581" s="1">
        <v>45801</v>
      </c>
      <c r="C581" t="s">
        <v>16</v>
      </c>
      <c r="D581" t="s">
        <v>198</v>
      </c>
      <c r="E581" t="s">
        <v>199</v>
      </c>
      <c r="F581" t="s">
        <v>73</v>
      </c>
      <c r="G581" t="s">
        <v>128</v>
      </c>
      <c r="H581">
        <v>10</v>
      </c>
      <c r="I581">
        <v>125.31</v>
      </c>
      <c r="J581">
        <v>1253.0999999999999</v>
      </c>
      <c r="K581" t="s">
        <v>59</v>
      </c>
      <c r="L581" t="s">
        <v>419</v>
      </c>
      <c r="M581" t="s">
        <v>23</v>
      </c>
      <c r="N581" t="s">
        <v>50</v>
      </c>
      <c r="O581" t="s">
        <v>14</v>
      </c>
      <c r="P581" t="s">
        <v>362</v>
      </c>
    </row>
    <row r="582" spans="1:16" x14ac:dyDescent="0.25">
      <c r="A582">
        <v>100453</v>
      </c>
      <c r="B582" s="1">
        <v>45801</v>
      </c>
      <c r="C582" t="s">
        <v>61</v>
      </c>
      <c r="D582" t="s">
        <v>62</v>
      </c>
      <c r="E582" t="s">
        <v>63</v>
      </c>
      <c r="F582" t="s">
        <v>73</v>
      </c>
      <c r="G582" t="s">
        <v>116</v>
      </c>
      <c r="H582">
        <v>1</v>
      </c>
      <c r="I582">
        <v>190.81</v>
      </c>
      <c r="J582">
        <v>190.81</v>
      </c>
      <c r="K582" t="s">
        <v>59</v>
      </c>
      <c r="L582" t="s">
        <v>316</v>
      </c>
      <c r="M582" t="s">
        <v>23</v>
      </c>
      <c r="N582" t="s">
        <v>50</v>
      </c>
      <c r="O582" t="s">
        <v>14</v>
      </c>
      <c r="P582" t="s">
        <v>362</v>
      </c>
    </row>
    <row r="583" spans="1:16" x14ac:dyDescent="0.25">
      <c r="A583">
        <v>100880</v>
      </c>
      <c r="B583" s="1">
        <v>45801</v>
      </c>
      <c r="C583" t="s">
        <v>16</v>
      </c>
      <c r="D583" t="s">
        <v>146</v>
      </c>
      <c r="E583" t="s">
        <v>147</v>
      </c>
      <c r="F583" t="s">
        <v>70</v>
      </c>
      <c r="G583" t="s">
        <v>108</v>
      </c>
      <c r="H583">
        <v>3</v>
      </c>
      <c r="I583">
        <v>36.369999999999997</v>
      </c>
      <c r="J583">
        <v>109.11</v>
      </c>
      <c r="K583" t="s">
        <v>31</v>
      </c>
      <c r="L583" t="s">
        <v>120</v>
      </c>
      <c r="M583" t="s">
        <v>23</v>
      </c>
      <c r="N583" t="s">
        <v>50</v>
      </c>
      <c r="O583" t="s">
        <v>14</v>
      </c>
      <c r="P583" t="s">
        <v>362</v>
      </c>
    </row>
    <row r="584" spans="1:16" x14ac:dyDescent="0.25">
      <c r="A584">
        <v>101290</v>
      </c>
      <c r="B584" s="1">
        <v>45801</v>
      </c>
      <c r="C584" t="s">
        <v>61</v>
      </c>
      <c r="D584" t="s">
        <v>90</v>
      </c>
      <c r="E584" t="s">
        <v>91</v>
      </c>
      <c r="F584" t="s">
        <v>64</v>
      </c>
      <c r="G584" t="s">
        <v>159</v>
      </c>
      <c r="H584">
        <v>10</v>
      </c>
      <c r="I584">
        <v>35.29</v>
      </c>
      <c r="J584">
        <v>352.9</v>
      </c>
      <c r="K584" t="s">
        <v>31</v>
      </c>
      <c r="L584" t="s">
        <v>401</v>
      </c>
      <c r="M584" t="s">
        <v>23</v>
      </c>
      <c r="N584" t="s">
        <v>50</v>
      </c>
      <c r="O584" t="s">
        <v>14</v>
      </c>
      <c r="P584" t="s">
        <v>362</v>
      </c>
    </row>
    <row r="585" spans="1:16" x14ac:dyDescent="0.25">
      <c r="A585">
        <v>101527</v>
      </c>
      <c r="B585" s="1">
        <v>45801</v>
      </c>
      <c r="C585" t="s">
        <v>16</v>
      </c>
      <c r="D585" t="s">
        <v>27</v>
      </c>
      <c r="E585" t="s">
        <v>28</v>
      </c>
      <c r="F585" t="s">
        <v>70</v>
      </c>
      <c r="G585" t="s">
        <v>143</v>
      </c>
      <c r="H585">
        <v>2</v>
      </c>
      <c r="I585">
        <v>117.42</v>
      </c>
      <c r="J585">
        <v>234.84</v>
      </c>
      <c r="K585" t="s">
        <v>31</v>
      </c>
      <c r="L585" t="s">
        <v>403</v>
      </c>
      <c r="M585" t="s">
        <v>23</v>
      </c>
      <c r="N585" t="s">
        <v>50</v>
      </c>
      <c r="O585" t="s">
        <v>14</v>
      </c>
      <c r="P585" t="s">
        <v>362</v>
      </c>
    </row>
    <row r="586" spans="1:16" x14ac:dyDescent="0.25">
      <c r="A586">
        <v>101778</v>
      </c>
      <c r="B586" s="1">
        <v>45801</v>
      </c>
      <c r="C586" t="s">
        <v>34</v>
      </c>
      <c r="D586" t="s">
        <v>35</v>
      </c>
      <c r="E586" t="s">
        <v>36</v>
      </c>
      <c r="F586" t="s">
        <v>70</v>
      </c>
      <c r="G586" t="s">
        <v>132</v>
      </c>
      <c r="H586">
        <v>2</v>
      </c>
      <c r="I586">
        <v>20.68</v>
      </c>
      <c r="J586">
        <v>41.36</v>
      </c>
      <c r="K586" t="s">
        <v>21</v>
      </c>
      <c r="L586" t="s">
        <v>308</v>
      </c>
      <c r="M586" t="s">
        <v>44</v>
      </c>
      <c r="N586" t="s">
        <v>50</v>
      </c>
      <c r="O586" t="s">
        <v>14</v>
      </c>
      <c r="P586" t="s">
        <v>362</v>
      </c>
    </row>
    <row r="587" spans="1:16" x14ac:dyDescent="0.25">
      <c r="A587">
        <v>101799</v>
      </c>
      <c r="B587" s="1">
        <v>45801</v>
      </c>
      <c r="C587" t="s">
        <v>34</v>
      </c>
      <c r="D587" t="s">
        <v>164</v>
      </c>
      <c r="E587" t="s">
        <v>165</v>
      </c>
      <c r="F587" t="s">
        <v>73</v>
      </c>
      <c r="G587" t="s">
        <v>74</v>
      </c>
      <c r="H587">
        <v>5</v>
      </c>
      <c r="I587">
        <v>52.55</v>
      </c>
      <c r="J587">
        <v>262.75</v>
      </c>
      <c r="K587" t="s">
        <v>53</v>
      </c>
      <c r="L587" t="s">
        <v>389</v>
      </c>
      <c r="M587" t="s">
        <v>23</v>
      </c>
      <c r="N587" t="s">
        <v>50</v>
      </c>
      <c r="O587" t="s">
        <v>14</v>
      </c>
      <c r="P587" t="s">
        <v>362</v>
      </c>
    </row>
    <row r="588" spans="1:16" x14ac:dyDescent="0.25">
      <c r="A588">
        <v>102004</v>
      </c>
      <c r="B588" s="1">
        <v>45801</v>
      </c>
      <c r="C588" t="s">
        <v>16</v>
      </c>
      <c r="D588" t="s">
        <v>198</v>
      </c>
      <c r="E588" t="s">
        <v>199</v>
      </c>
      <c r="F588" t="s">
        <v>29</v>
      </c>
      <c r="G588" t="s">
        <v>113</v>
      </c>
      <c r="H588">
        <v>1</v>
      </c>
      <c r="I588">
        <v>15.73</v>
      </c>
      <c r="J588">
        <v>15.73</v>
      </c>
      <c r="K588" t="s">
        <v>31</v>
      </c>
      <c r="L588" t="s">
        <v>338</v>
      </c>
      <c r="M588" t="s">
        <v>23</v>
      </c>
      <c r="N588" t="s">
        <v>50</v>
      </c>
      <c r="O588" t="s">
        <v>14</v>
      </c>
      <c r="P588" t="s">
        <v>362</v>
      </c>
    </row>
    <row r="589" spans="1:16" x14ac:dyDescent="0.25">
      <c r="A589">
        <v>102436</v>
      </c>
      <c r="B589" s="1">
        <v>45801</v>
      </c>
      <c r="C589" t="s">
        <v>61</v>
      </c>
      <c r="D589" t="s">
        <v>90</v>
      </c>
      <c r="E589" t="s">
        <v>91</v>
      </c>
      <c r="F589" t="s">
        <v>29</v>
      </c>
      <c r="G589" t="s">
        <v>113</v>
      </c>
      <c r="H589">
        <v>1</v>
      </c>
      <c r="I589">
        <v>15.32</v>
      </c>
      <c r="J589">
        <v>15.32</v>
      </c>
      <c r="K589" t="s">
        <v>53</v>
      </c>
      <c r="L589" t="s">
        <v>110</v>
      </c>
      <c r="M589" t="s">
        <v>23</v>
      </c>
      <c r="N589" t="s">
        <v>50</v>
      </c>
      <c r="O589" t="s">
        <v>14</v>
      </c>
      <c r="P589" t="s">
        <v>362</v>
      </c>
    </row>
    <row r="590" spans="1:16" x14ac:dyDescent="0.25">
      <c r="A590">
        <v>102714</v>
      </c>
      <c r="B590" s="1">
        <v>45801</v>
      </c>
      <c r="C590" t="s">
        <v>16</v>
      </c>
      <c r="D590" t="s">
        <v>198</v>
      </c>
      <c r="E590" t="s">
        <v>199</v>
      </c>
      <c r="F590" t="s">
        <v>64</v>
      </c>
      <c r="G590" t="s">
        <v>65</v>
      </c>
      <c r="H590">
        <v>10</v>
      </c>
      <c r="I590">
        <v>24.2</v>
      </c>
      <c r="J590">
        <v>242</v>
      </c>
      <c r="K590" t="s">
        <v>31</v>
      </c>
      <c r="L590" t="s">
        <v>381</v>
      </c>
      <c r="M590" t="s">
        <v>23</v>
      </c>
      <c r="N590" t="s">
        <v>50</v>
      </c>
      <c r="O590" t="s">
        <v>14</v>
      </c>
      <c r="P590" t="s">
        <v>362</v>
      </c>
    </row>
    <row r="591" spans="1:16" x14ac:dyDescent="0.25">
      <c r="A591">
        <v>100188</v>
      </c>
      <c r="B591" s="1">
        <v>45802</v>
      </c>
      <c r="C591" t="s">
        <v>16</v>
      </c>
      <c r="D591" t="s">
        <v>111</v>
      </c>
      <c r="E591" t="s">
        <v>112</v>
      </c>
      <c r="F591" t="s">
        <v>64</v>
      </c>
      <c r="G591" t="s">
        <v>65</v>
      </c>
      <c r="H591">
        <v>5</v>
      </c>
      <c r="I591">
        <v>25.71</v>
      </c>
      <c r="J591">
        <v>128.55000000000001</v>
      </c>
      <c r="K591" t="s">
        <v>59</v>
      </c>
      <c r="L591" t="s">
        <v>420</v>
      </c>
      <c r="M591" t="s">
        <v>23</v>
      </c>
      <c r="N591" t="s">
        <v>76</v>
      </c>
      <c r="O591" t="s">
        <v>14</v>
      </c>
      <c r="P591" t="s">
        <v>362</v>
      </c>
    </row>
    <row r="592" spans="1:16" x14ac:dyDescent="0.25">
      <c r="A592">
        <v>101035</v>
      </c>
      <c r="B592" s="1">
        <v>45802</v>
      </c>
      <c r="C592" t="s">
        <v>61</v>
      </c>
      <c r="D592" t="s">
        <v>84</v>
      </c>
      <c r="E592" t="s">
        <v>85</v>
      </c>
      <c r="F592" t="s">
        <v>29</v>
      </c>
      <c r="G592" t="s">
        <v>113</v>
      </c>
      <c r="H592">
        <v>2</v>
      </c>
      <c r="I592">
        <v>14.55</v>
      </c>
      <c r="J592">
        <v>29.1</v>
      </c>
      <c r="K592" t="s">
        <v>59</v>
      </c>
      <c r="L592" t="s">
        <v>336</v>
      </c>
      <c r="M592" t="s">
        <v>102</v>
      </c>
      <c r="N592" t="s">
        <v>76</v>
      </c>
      <c r="O592" t="s">
        <v>14</v>
      </c>
      <c r="P592" t="s">
        <v>362</v>
      </c>
    </row>
    <row r="593" spans="1:16" x14ac:dyDescent="0.25">
      <c r="A593">
        <v>101122</v>
      </c>
      <c r="B593" s="1">
        <v>45802</v>
      </c>
      <c r="C593" t="s">
        <v>16</v>
      </c>
      <c r="D593" t="s">
        <v>111</v>
      </c>
      <c r="E593" t="s">
        <v>112</v>
      </c>
      <c r="F593" t="s">
        <v>73</v>
      </c>
      <c r="G593" t="s">
        <v>128</v>
      </c>
      <c r="H593">
        <v>2</v>
      </c>
      <c r="I593">
        <v>127.49</v>
      </c>
      <c r="J593">
        <v>254.98</v>
      </c>
      <c r="K593" t="s">
        <v>59</v>
      </c>
      <c r="L593" t="s">
        <v>421</v>
      </c>
      <c r="M593" t="s">
        <v>102</v>
      </c>
      <c r="N593" t="s">
        <v>76</v>
      </c>
      <c r="O593" t="s">
        <v>14</v>
      </c>
      <c r="P593" t="s">
        <v>362</v>
      </c>
    </row>
    <row r="594" spans="1:16" x14ac:dyDescent="0.25">
      <c r="A594">
        <v>101777</v>
      </c>
      <c r="B594" s="1">
        <v>45802</v>
      </c>
      <c r="C594" t="s">
        <v>16</v>
      </c>
      <c r="D594" t="s">
        <v>27</v>
      </c>
      <c r="E594" t="s">
        <v>28</v>
      </c>
      <c r="F594" t="s">
        <v>64</v>
      </c>
      <c r="G594" t="s">
        <v>159</v>
      </c>
      <c r="H594">
        <v>1</v>
      </c>
      <c r="I594">
        <v>36.090000000000003</v>
      </c>
      <c r="J594">
        <v>36.090000000000003</v>
      </c>
      <c r="K594" t="s">
        <v>53</v>
      </c>
      <c r="L594" t="s">
        <v>414</v>
      </c>
      <c r="M594" t="s">
        <v>23</v>
      </c>
      <c r="N594" t="s">
        <v>76</v>
      </c>
      <c r="O594" t="s">
        <v>14</v>
      </c>
      <c r="P594" t="s">
        <v>362</v>
      </c>
    </row>
    <row r="595" spans="1:16" x14ac:dyDescent="0.25">
      <c r="A595">
        <v>101857</v>
      </c>
      <c r="B595" s="1">
        <v>45802</v>
      </c>
      <c r="C595" t="s">
        <v>39</v>
      </c>
      <c r="D595" t="s">
        <v>56</v>
      </c>
      <c r="E595" t="s">
        <v>57</v>
      </c>
      <c r="F595" t="s">
        <v>64</v>
      </c>
      <c r="G595" t="s">
        <v>159</v>
      </c>
      <c r="H595">
        <v>5</v>
      </c>
      <c r="I595">
        <v>34.06</v>
      </c>
      <c r="J595">
        <v>170.3</v>
      </c>
      <c r="K595" t="s">
        <v>31</v>
      </c>
      <c r="L595" t="s">
        <v>135</v>
      </c>
      <c r="M595" t="s">
        <v>44</v>
      </c>
      <c r="N595" t="s">
        <v>76</v>
      </c>
      <c r="O595" t="s">
        <v>14</v>
      </c>
      <c r="P595" t="s">
        <v>362</v>
      </c>
    </row>
    <row r="596" spans="1:16" x14ac:dyDescent="0.25">
      <c r="A596">
        <v>102033</v>
      </c>
      <c r="B596" s="1">
        <v>45802</v>
      </c>
      <c r="C596" t="s">
        <v>61</v>
      </c>
      <c r="D596" t="s">
        <v>84</v>
      </c>
      <c r="E596" t="s">
        <v>85</v>
      </c>
      <c r="F596" t="s">
        <v>70</v>
      </c>
      <c r="G596" t="s">
        <v>132</v>
      </c>
      <c r="H596">
        <v>1</v>
      </c>
      <c r="I596">
        <v>20.78</v>
      </c>
      <c r="J596">
        <v>20.78</v>
      </c>
      <c r="K596" t="s">
        <v>59</v>
      </c>
      <c r="L596" t="s">
        <v>228</v>
      </c>
      <c r="M596" t="s">
        <v>23</v>
      </c>
      <c r="N596" t="s">
        <v>76</v>
      </c>
      <c r="O596" t="s">
        <v>14</v>
      </c>
      <c r="P596" t="s">
        <v>362</v>
      </c>
    </row>
    <row r="597" spans="1:16" x14ac:dyDescent="0.25">
      <c r="A597">
        <v>102565</v>
      </c>
      <c r="B597" s="1">
        <v>45802</v>
      </c>
      <c r="C597" t="s">
        <v>39</v>
      </c>
      <c r="D597" t="s">
        <v>56</v>
      </c>
      <c r="E597" t="s">
        <v>57</v>
      </c>
      <c r="F597" t="s">
        <v>70</v>
      </c>
      <c r="G597" t="s">
        <v>143</v>
      </c>
      <c r="H597">
        <v>1</v>
      </c>
      <c r="I597">
        <v>120.88</v>
      </c>
      <c r="J597">
        <v>120.88</v>
      </c>
      <c r="K597" t="s">
        <v>59</v>
      </c>
      <c r="L597" t="s">
        <v>106</v>
      </c>
      <c r="M597" t="s">
        <v>23</v>
      </c>
      <c r="N597" t="s">
        <v>76</v>
      </c>
      <c r="O597" t="s">
        <v>14</v>
      </c>
      <c r="P597" t="s">
        <v>362</v>
      </c>
    </row>
    <row r="598" spans="1:16" x14ac:dyDescent="0.25">
      <c r="A598">
        <v>100150</v>
      </c>
      <c r="B598" s="1">
        <v>45803</v>
      </c>
      <c r="C598" t="s">
        <v>34</v>
      </c>
      <c r="D598" t="s">
        <v>51</v>
      </c>
      <c r="E598" t="s">
        <v>52</v>
      </c>
      <c r="F598" t="s">
        <v>64</v>
      </c>
      <c r="G598" t="s">
        <v>140</v>
      </c>
      <c r="H598">
        <v>5</v>
      </c>
      <c r="I598">
        <v>147.58000000000001</v>
      </c>
      <c r="J598">
        <v>737.9</v>
      </c>
      <c r="K598" t="s">
        <v>31</v>
      </c>
      <c r="L598" t="s">
        <v>337</v>
      </c>
      <c r="M598" t="s">
        <v>44</v>
      </c>
      <c r="N598" t="s">
        <v>82</v>
      </c>
      <c r="O598" t="s">
        <v>25</v>
      </c>
      <c r="P598" t="s">
        <v>362</v>
      </c>
    </row>
    <row r="599" spans="1:16" x14ac:dyDescent="0.25">
      <c r="A599">
        <v>100976</v>
      </c>
      <c r="B599" s="1">
        <v>45803</v>
      </c>
      <c r="C599" t="s">
        <v>16</v>
      </c>
      <c r="D599" t="s">
        <v>198</v>
      </c>
      <c r="E599" t="s">
        <v>199</v>
      </c>
      <c r="F599" t="s">
        <v>19</v>
      </c>
      <c r="G599" t="s">
        <v>48</v>
      </c>
      <c r="H599">
        <v>1</v>
      </c>
      <c r="I599">
        <v>46.76</v>
      </c>
      <c r="J599">
        <v>46.76</v>
      </c>
      <c r="K599" t="s">
        <v>21</v>
      </c>
      <c r="L599" t="s">
        <v>401</v>
      </c>
      <c r="M599" t="s">
        <v>23</v>
      </c>
      <c r="N599" t="s">
        <v>82</v>
      </c>
      <c r="O599" t="s">
        <v>25</v>
      </c>
      <c r="P599" t="s">
        <v>362</v>
      </c>
    </row>
    <row r="600" spans="1:16" x14ac:dyDescent="0.25">
      <c r="A600">
        <v>101252</v>
      </c>
      <c r="B600" s="1">
        <v>45803</v>
      </c>
      <c r="C600" t="s">
        <v>16</v>
      </c>
      <c r="D600" t="s">
        <v>198</v>
      </c>
      <c r="E600" t="s">
        <v>199</v>
      </c>
      <c r="F600" t="s">
        <v>19</v>
      </c>
      <c r="G600" t="s">
        <v>42</v>
      </c>
      <c r="H600">
        <v>1</v>
      </c>
      <c r="I600">
        <v>16.72</v>
      </c>
      <c r="J600">
        <v>16.72</v>
      </c>
      <c r="K600" t="s">
        <v>53</v>
      </c>
      <c r="L600" t="s">
        <v>422</v>
      </c>
      <c r="M600" t="s">
        <v>23</v>
      </c>
      <c r="N600" t="s">
        <v>82</v>
      </c>
      <c r="O600" t="s">
        <v>25</v>
      </c>
      <c r="P600" t="s">
        <v>362</v>
      </c>
    </row>
    <row r="601" spans="1:16" x14ac:dyDescent="0.25">
      <c r="A601">
        <v>102262</v>
      </c>
      <c r="B601" s="1">
        <v>45803</v>
      </c>
      <c r="C601" t="s">
        <v>61</v>
      </c>
      <c r="D601" t="s">
        <v>90</v>
      </c>
      <c r="E601" t="s">
        <v>91</v>
      </c>
      <c r="F601" t="s">
        <v>29</v>
      </c>
      <c r="G601" t="s">
        <v>113</v>
      </c>
      <c r="H601">
        <v>5</v>
      </c>
      <c r="I601">
        <v>15.3</v>
      </c>
      <c r="J601">
        <v>76.5</v>
      </c>
      <c r="K601" t="s">
        <v>21</v>
      </c>
      <c r="L601" t="s">
        <v>54</v>
      </c>
      <c r="M601" t="s">
        <v>23</v>
      </c>
      <c r="N601" t="s">
        <v>82</v>
      </c>
      <c r="O601" t="s">
        <v>25</v>
      </c>
      <c r="P601" t="s">
        <v>362</v>
      </c>
    </row>
    <row r="602" spans="1:16" x14ac:dyDescent="0.25">
      <c r="A602">
        <v>100102</v>
      </c>
      <c r="B602" s="1">
        <v>45804</v>
      </c>
      <c r="C602" t="s">
        <v>77</v>
      </c>
      <c r="D602" t="s">
        <v>78</v>
      </c>
      <c r="E602" t="s">
        <v>79</v>
      </c>
      <c r="F602" t="s">
        <v>29</v>
      </c>
      <c r="G602" t="s">
        <v>58</v>
      </c>
      <c r="H602">
        <v>1</v>
      </c>
      <c r="I602">
        <v>74.23</v>
      </c>
      <c r="J602">
        <v>74.23</v>
      </c>
      <c r="K602" t="s">
        <v>59</v>
      </c>
      <c r="L602" t="s">
        <v>413</v>
      </c>
      <c r="M602" t="s">
        <v>102</v>
      </c>
      <c r="N602" t="s">
        <v>55</v>
      </c>
      <c r="O602" t="s">
        <v>25</v>
      </c>
      <c r="P602" t="s">
        <v>362</v>
      </c>
    </row>
    <row r="603" spans="1:16" x14ac:dyDescent="0.25">
      <c r="A603">
        <v>100978</v>
      </c>
      <c r="B603" s="1">
        <v>45804</v>
      </c>
      <c r="C603" t="s">
        <v>16</v>
      </c>
      <c r="D603" t="s">
        <v>198</v>
      </c>
      <c r="E603" t="s">
        <v>199</v>
      </c>
      <c r="F603" t="s">
        <v>73</v>
      </c>
      <c r="G603" t="s">
        <v>116</v>
      </c>
      <c r="H603">
        <v>5</v>
      </c>
      <c r="I603">
        <v>184.18</v>
      </c>
      <c r="J603">
        <v>920.9</v>
      </c>
      <c r="K603" t="s">
        <v>31</v>
      </c>
      <c r="L603" t="s">
        <v>331</v>
      </c>
      <c r="M603" t="s">
        <v>23</v>
      </c>
      <c r="N603" t="s">
        <v>55</v>
      </c>
      <c r="O603" t="s">
        <v>25</v>
      </c>
      <c r="P603" t="s">
        <v>362</v>
      </c>
    </row>
    <row r="604" spans="1:16" x14ac:dyDescent="0.25">
      <c r="A604">
        <v>101447</v>
      </c>
      <c r="B604" s="1">
        <v>45804</v>
      </c>
      <c r="C604" t="s">
        <v>16</v>
      </c>
      <c r="D604" t="s">
        <v>17</v>
      </c>
      <c r="E604" t="s">
        <v>18</v>
      </c>
      <c r="F604" t="s">
        <v>73</v>
      </c>
      <c r="G604" t="s">
        <v>126</v>
      </c>
      <c r="H604">
        <v>5</v>
      </c>
      <c r="I604">
        <v>29.13</v>
      </c>
      <c r="J604">
        <v>145.65</v>
      </c>
      <c r="K604" t="s">
        <v>59</v>
      </c>
      <c r="L604" t="s">
        <v>323</v>
      </c>
      <c r="M604" t="s">
        <v>102</v>
      </c>
      <c r="N604" t="s">
        <v>55</v>
      </c>
      <c r="O604" t="s">
        <v>25</v>
      </c>
      <c r="P604" t="s">
        <v>362</v>
      </c>
    </row>
    <row r="605" spans="1:16" x14ac:dyDescent="0.25">
      <c r="A605">
        <v>101616</v>
      </c>
      <c r="B605" s="1">
        <v>45804</v>
      </c>
      <c r="C605" t="s">
        <v>61</v>
      </c>
      <c r="D605" t="s">
        <v>62</v>
      </c>
      <c r="E605" t="s">
        <v>63</v>
      </c>
      <c r="F605" t="s">
        <v>73</v>
      </c>
      <c r="G605" t="s">
        <v>116</v>
      </c>
      <c r="H605">
        <v>1</v>
      </c>
      <c r="I605">
        <v>183.19</v>
      </c>
      <c r="J605">
        <v>183.19</v>
      </c>
      <c r="K605" t="s">
        <v>31</v>
      </c>
      <c r="L605" t="s">
        <v>307</v>
      </c>
      <c r="M605" t="s">
        <v>23</v>
      </c>
      <c r="N605" t="s">
        <v>55</v>
      </c>
      <c r="O605" t="s">
        <v>25</v>
      </c>
      <c r="P605" t="s">
        <v>362</v>
      </c>
    </row>
    <row r="606" spans="1:16" x14ac:dyDescent="0.25">
      <c r="A606">
        <v>101792</v>
      </c>
      <c r="B606" s="1">
        <v>45804</v>
      </c>
      <c r="C606" t="s">
        <v>61</v>
      </c>
      <c r="D606" t="s">
        <v>90</v>
      </c>
      <c r="E606" t="s">
        <v>91</v>
      </c>
      <c r="F606" t="s">
        <v>19</v>
      </c>
      <c r="G606" t="s">
        <v>20</v>
      </c>
      <c r="H606">
        <v>2</v>
      </c>
      <c r="I606">
        <v>40.79</v>
      </c>
      <c r="J606">
        <v>81.58</v>
      </c>
      <c r="K606" t="s">
        <v>53</v>
      </c>
      <c r="L606" t="s">
        <v>92</v>
      </c>
      <c r="M606" t="s">
        <v>23</v>
      </c>
      <c r="N606" t="s">
        <v>55</v>
      </c>
      <c r="O606" t="s">
        <v>25</v>
      </c>
      <c r="P606" t="s">
        <v>362</v>
      </c>
    </row>
    <row r="607" spans="1:16" x14ac:dyDescent="0.25">
      <c r="A607">
        <v>101832</v>
      </c>
      <c r="B607" s="1">
        <v>45804</v>
      </c>
      <c r="C607" t="s">
        <v>77</v>
      </c>
      <c r="D607" t="s">
        <v>78</v>
      </c>
      <c r="E607" t="s">
        <v>79</v>
      </c>
      <c r="F607" t="s">
        <v>73</v>
      </c>
      <c r="G607" t="s">
        <v>128</v>
      </c>
      <c r="H607">
        <v>2</v>
      </c>
      <c r="I607">
        <v>135.06</v>
      </c>
      <c r="J607">
        <v>270.12</v>
      </c>
      <c r="K607" t="s">
        <v>53</v>
      </c>
      <c r="L607" t="s">
        <v>265</v>
      </c>
      <c r="M607" t="s">
        <v>23</v>
      </c>
      <c r="N607" t="s">
        <v>55</v>
      </c>
      <c r="O607" t="s">
        <v>25</v>
      </c>
      <c r="P607" t="s">
        <v>362</v>
      </c>
    </row>
    <row r="608" spans="1:16" x14ac:dyDescent="0.25">
      <c r="A608">
        <v>101896</v>
      </c>
      <c r="B608" s="1">
        <v>45804</v>
      </c>
      <c r="C608" t="s">
        <v>61</v>
      </c>
      <c r="D608" t="s">
        <v>84</v>
      </c>
      <c r="E608" t="s">
        <v>85</v>
      </c>
      <c r="F608" t="s">
        <v>29</v>
      </c>
      <c r="G608" t="s">
        <v>113</v>
      </c>
      <c r="H608">
        <v>2</v>
      </c>
      <c r="I608">
        <v>15.39</v>
      </c>
      <c r="J608">
        <v>30.78</v>
      </c>
      <c r="K608" t="s">
        <v>31</v>
      </c>
      <c r="L608" t="s">
        <v>423</v>
      </c>
      <c r="M608" t="s">
        <v>23</v>
      </c>
      <c r="N608" t="s">
        <v>55</v>
      </c>
      <c r="O608" t="s">
        <v>25</v>
      </c>
      <c r="P608" t="s">
        <v>362</v>
      </c>
    </row>
    <row r="609" spans="1:16" x14ac:dyDescent="0.25">
      <c r="A609">
        <v>102067</v>
      </c>
      <c r="B609" s="1">
        <v>45804</v>
      </c>
      <c r="C609" t="s">
        <v>39</v>
      </c>
      <c r="D609" t="s">
        <v>40</v>
      </c>
      <c r="E609" t="s">
        <v>41</v>
      </c>
      <c r="F609" t="s">
        <v>64</v>
      </c>
      <c r="G609" t="s">
        <v>159</v>
      </c>
      <c r="H609">
        <v>1</v>
      </c>
      <c r="I609">
        <v>34.19</v>
      </c>
      <c r="J609">
        <v>34.19</v>
      </c>
      <c r="K609" t="s">
        <v>31</v>
      </c>
      <c r="L609" t="s">
        <v>222</v>
      </c>
      <c r="M609" t="s">
        <v>102</v>
      </c>
      <c r="N609" t="s">
        <v>55</v>
      </c>
      <c r="O609" t="s">
        <v>25</v>
      </c>
      <c r="P609" t="s">
        <v>362</v>
      </c>
    </row>
    <row r="610" spans="1:16" x14ac:dyDescent="0.25">
      <c r="A610">
        <v>102303</v>
      </c>
      <c r="B610" s="1">
        <v>45804</v>
      </c>
      <c r="C610" t="s">
        <v>34</v>
      </c>
      <c r="D610" t="s">
        <v>35</v>
      </c>
      <c r="E610" t="s">
        <v>36</v>
      </c>
      <c r="F610" t="s">
        <v>29</v>
      </c>
      <c r="G610" t="s">
        <v>100</v>
      </c>
      <c r="H610">
        <v>2</v>
      </c>
      <c r="I610">
        <v>52.08</v>
      </c>
      <c r="J610">
        <v>104.16</v>
      </c>
      <c r="K610" t="s">
        <v>53</v>
      </c>
      <c r="L610" t="s">
        <v>413</v>
      </c>
      <c r="M610" t="s">
        <v>102</v>
      </c>
      <c r="N610" t="s">
        <v>55</v>
      </c>
      <c r="O610" t="s">
        <v>25</v>
      </c>
      <c r="P610" t="s">
        <v>362</v>
      </c>
    </row>
    <row r="611" spans="1:16" x14ac:dyDescent="0.25">
      <c r="A611">
        <v>102807</v>
      </c>
      <c r="B611" s="1">
        <v>45804</v>
      </c>
      <c r="C611" t="s">
        <v>61</v>
      </c>
      <c r="D611" t="s">
        <v>90</v>
      </c>
      <c r="E611" t="s">
        <v>91</v>
      </c>
      <c r="F611" t="s">
        <v>64</v>
      </c>
      <c r="G611" t="s">
        <v>140</v>
      </c>
      <c r="H611">
        <v>1</v>
      </c>
      <c r="I611">
        <v>145.74</v>
      </c>
      <c r="J611">
        <v>145.74</v>
      </c>
      <c r="K611" t="s">
        <v>59</v>
      </c>
      <c r="L611" t="s">
        <v>228</v>
      </c>
      <c r="M611" t="s">
        <v>23</v>
      </c>
      <c r="N611" t="s">
        <v>55</v>
      </c>
      <c r="O611" t="s">
        <v>25</v>
      </c>
      <c r="P611" t="s">
        <v>362</v>
      </c>
    </row>
    <row r="612" spans="1:16" x14ac:dyDescent="0.25">
      <c r="A612">
        <v>100124</v>
      </c>
      <c r="B612" s="1">
        <v>45805</v>
      </c>
      <c r="C612" t="s">
        <v>16</v>
      </c>
      <c r="D612" t="s">
        <v>146</v>
      </c>
      <c r="E612" t="s">
        <v>147</v>
      </c>
      <c r="F612" t="s">
        <v>19</v>
      </c>
      <c r="G612" t="s">
        <v>37</v>
      </c>
      <c r="H612">
        <v>1</v>
      </c>
      <c r="I612">
        <v>23.06</v>
      </c>
      <c r="J612">
        <v>23.06</v>
      </c>
      <c r="K612" t="s">
        <v>53</v>
      </c>
      <c r="L612" t="s">
        <v>370</v>
      </c>
      <c r="M612" t="s">
        <v>23</v>
      </c>
      <c r="N612" t="s">
        <v>33</v>
      </c>
      <c r="O612" t="s">
        <v>25</v>
      </c>
      <c r="P612" t="s">
        <v>362</v>
      </c>
    </row>
    <row r="613" spans="1:16" x14ac:dyDescent="0.25">
      <c r="A613">
        <v>100517</v>
      </c>
      <c r="B613" s="1">
        <v>45805</v>
      </c>
      <c r="C613" t="s">
        <v>61</v>
      </c>
      <c r="D613" t="s">
        <v>90</v>
      </c>
      <c r="E613" t="s">
        <v>91</v>
      </c>
      <c r="F613" t="s">
        <v>73</v>
      </c>
      <c r="G613" t="s">
        <v>116</v>
      </c>
      <c r="H613">
        <v>1</v>
      </c>
      <c r="I613">
        <v>196.3</v>
      </c>
      <c r="J613">
        <v>196.3</v>
      </c>
      <c r="K613" t="s">
        <v>21</v>
      </c>
      <c r="L613" t="s">
        <v>424</v>
      </c>
      <c r="M613" t="s">
        <v>44</v>
      </c>
      <c r="N613" t="s">
        <v>33</v>
      </c>
      <c r="O613" t="s">
        <v>25</v>
      </c>
      <c r="P613" t="s">
        <v>362</v>
      </c>
    </row>
    <row r="614" spans="1:16" x14ac:dyDescent="0.25">
      <c r="A614">
        <v>101680</v>
      </c>
      <c r="B614" s="1">
        <v>45805</v>
      </c>
      <c r="C614" t="s">
        <v>61</v>
      </c>
      <c r="D614" t="s">
        <v>62</v>
      </c>
      <c r="E614" t="s">
        <v>63</v>
      </c>
      <c r="F614" t="s">
        <v>19</v>
      </c>
      <c r="G614" t="s">
        <v>37</v>
      </c>
      <c r="H614">
        <v>1</v>
      </c>
      <c r="I614">
        <v>22.16</v>
      </c>
      <c r="J614">
        <v>22.16</v>
      </c>
      <c r="K614" t="s">
        <v>21</v>
      </c>
      <c r="L614" t="s">
        <v>425</v>
      </c>
      <c r="M614" t="s">
        <v>102</v>
      </c>
      <c r="N614" t="s">
        <v>33</v>
      </c>
      <c r="O614" t="s">
        <v>25</v>
      </c>
      <c r="P614" t="s">
        <v>362</v>
      </c>
    </row>
    <row r="615" spans="1:16" x14ac:dyDescent="0.25">
      <c r="A615">
        <v>101888</v>
      </c>
      <c r="B615" s="1">
        <v>45805</v>
      </c>
      <c r="C615" t="s">
        <v>39</v>
      </c>
      <c r="D615" t="s">
        <v>40</v>
      </c>
      <c r="E615" t="s">
        <v>41</v>
      </c>
      <c r="F615" t="s">
        <v>73</v>
      </c>
      <c r="G615" t="s">
        <v>74</v>
      </c>
      <c r="H615">
        <v>1</v>
      </c>
      <c r="I615">
        <v>57.48</v>
      </c>
      <c r="J615">
        <v>57.48</v>
      </c>
      <c r="K615" t="s">
        <v>31</v>
      </c>
      <c r="L615" t="s">
        <v>158</v>
      </c>
      <c r="M615" t="s">
        <v>23</v>
      </c>
      <c r="N615" t="s">
        <v>33</v>
      </c>
      <c r="O615" t="s">
        <v>25</v>
      </c>
      <c r="P615" t="s">
        <v>362</v>
      </c>
    </row>
    <row r="616" spans="1:16" x14ac:dyDescent="0.25">
      <c r="A616">
        <v>102379</v>
      </c>
      <c r="B616" s="1">
        <v>45805</v>
      </c>
      <c r="C616" t="s">
        <v>39</v>
      </c>
      <c r="D616" t="s">
        <v>56</v>
      </c>
      <c r="E616" t="s">
        <v>57</v>
      </c>
      <c r="F616" t="s">
        <v>73</v>
      </c>
      <c r="G616" t="s">
        <v>116</v>
      </c>
      <c r="H616">
        <v>1</v>
      </c>
      <c r="I616">
        <v>195.2</v>
      </c>
      <c r="J616">
        <v>195.2</v>
      </c>
      <c r="K616" t="s">
        <v>31</v>
      </c>
      <c r="L616" t="s">
        <v>182</v>
      </c>
      <c r="M616" t="s">
        <v>23</v>
      </c>
      <c r="N616" t="s">
        <v>33</v>
      </c>
      <c r="O616" t="s">
        <v>25</v>
      </c>
      <c r="P616" t="s">
        <v>362</v>
      </c>
    </row>
    <row r="617" spans="1:16" x14ac:dyDescent="0.25">
      <c r="A617">
        <v>100215</v>
      </c>
      <c r="B617" s="1">
        <v>45806</v>
      </c>
      <c r="C617" t="s">
        <v>61</v>
      </c>
      <c r="D617" t="s">
        <v>84</v>
      </c>
      <c r="E617" t="s">
        <v>85</v>
      </c>
      <c r="F617" t="s">
        <v>29</v>
      </c>
      <c r="G617" t="s">
        <v>123</v>
      </c>
      <c r="H617">
        <v>5</v>
      </c>
      <c r="I617">
        <v>88.15</v>
      </c>
      <c r="J617">
        <v>440.75</v>
      </c>
      <c r="K617" t="s">
        <v>53</v>
      </c>
      <c r="L617" t="s">
        <v>426</v>
      </c>
      <c r="M617" t="s">
        <v>23</v>
      </c>
      <c r="N617" t="s">
        <v>45</v>
      </c>
      <c r="O617" t="s">
        <v>25</v>
      </c>
      <c r="P617" t="s">
        <v>362</v>
      </c>
    </row>
    <row r="618" spans="1:16" x14ac:dyDescent="0.25">
      <c r="A618">
        <v>100233</v>
      </c>
      <c r="B618" s="1">
        <v>45806</v>
      </c>
      <c r="C618" t="s">
        <v>16</v>
      </c>
      <c r="D618" t="s">
        <v>198</v>
      </c>
      <c r="E618" t="s">
        <v>199</v>
      </c>
      <c r="F618" t="s">
        <v>29</v>
      </c>
      <c r="G618" t="s">
        <v>30</v>
      </c>
      <c r="H618">
        <v>10</v>
      </c>
      <c r="I618">
        <v>65.599999999999994</v>
      </c>
      <c r="J618">
        <v>656</v>
      </c>
      <c r="K618" t="s">
        <v>31</v>
      </c>
      <c r="L618" t="s">
        <v>297</v>
      </c>
      <c r="M618" t="s">
        <v>23</v>
      </c>
      <c r="N618" t="s">
        <v>45</v>
      </c>
      <c r="O618" t="s">
        <v>25</v>
      </c>
      <c r="P618" t="s">
        <v>362</v>
      </c>
    </row>
    <row r="619" spans="1:16" x14ac:dyDescent="0.25">
      <c r="A619">
        <v>100246</v>
      </c>
      <c r="B619" s="1">
        <v>45806</v>
      </c>
      <c r="C619" t="s">
        <v>39</v>
      </c>
      <c r="D619" t="s">
        <v>93</v>
      </c>
      <c r="E619" t="s">
        <v>93</v>
      </c>
      <c r="F619" t="s">
        <v>70</v>
      </c>
      <c r="G619" t="s">
        <v>71</v>
      </c>
      <c r="H619">
        <v>1</v>
      </c>
      <c r="I619">
        <v>59.18</v>
      </c>
      <c r="J619">
        <v>59.18</v>
      </c>
      <c r="K619" t="s">
        <v>21</v>
      </c>
      <c r="L619" t="s">
        <v>427</v>
      </c>
      <c r="M619" t="s">
        <v>23</v>
      </c>
      <c r="N619" t="s">
        <v>45</v>
      </c>
      <c r="O619" t="s">
        <v>25</v>
      </c>
      <c r="P619" t="s">
        <v>362</v>
      </c>
    </row>
    <row r="620" spans="1:16" x14ac:dyDescent="0.25">
      <c r="A620">
        <v>100434</v>
      </c>
      <c r="B620" s="1">
        <v>45806</v>
      </c>
      <c r="C620" t="s">
        <v>39</v>
      </c>
      <c r="D620" t="s">
        <v>93</v>
      </c>
      <c r="E620" t="s">
        <v>93</v>
      </c>
      <c r="F620" t="s">
        <v>70</v>
      </c>
      <c r="G620" t="s">
        <v>108</v>
      </c>
      <c r="H620">
        <v>5</v>
      </c>
      <c r="I620">
        <v>36.24</v>
      </c>
      <c r="J620">
        <v>181.2</v>
      </c>
      <c r="K620" t="s">
        <v>59</v>
      </c>
      <c r="L620" t="s">
        <v>428</v>
      </c>
      <c r="M620" t="s">
        <v>23</v>
      </c>
      <c r="N620" t="s">
        <v>45</v>
      </c>
      <c r="O620" t="s">
        <v>25</v>
      </c>
      <c r="P620" t="s">
        <v>362</v>
      </c>
    </row>
    <row r="621" spans="1:16" x14ac:dyDescent="0.25">
      <c r="A621">
        <v>101565</v>
      </c>
      <c r="B621" s="1">
        <v>45806</v>
      </c>
      <c r="C621" t="s">
        <v>39</v>
      </c>
      <c r="D621" t="s">
        <v>56</v>
      </c>
      <c r="E621" t="s">
        <v>57</v>
      </c>
      <c r="F621" t="s">
        <v>19</v>
      </c>
      <c r="G621" t="s">
        <v>48</v>
      </c>
      <c r="H621">
        <v>3</v>
      </c>
      <c r="I621">
        <v>45.06</v>
      </c>
      <c r="J621">
        <v>135.18</v>
      </c>
      <c r="K621" t="s">
        <v>31</v>
      </c>
      <c r="L621" t="s">
        <v>127</v>
      </c>
      <c r="M621" t="s">
        <v>102</v>
      </c>
      <c r="N621" t="s">
        <v>45</v>
      </c>
      <c r="O621" t="s">
        <v>25</v>
      </c>
      <c r="P621" t="s">
        <v>362</v>
      </c>
    </row>
    <row r="622" spans="1:16" x14ac:dyDescent="0.25">
      <c r="A622">
        <v>101626</v>
      </c>
      <c r="B622" s="1">
        <v>45806</v>
      </c>
      <c r="C622" t="s">
        <v>61</v>
      </c>
      <c r="D622" t="s">
        <v>90</v>
      </c>
      <c r="E622" t="s">
        <v>91</v>
      </c>
      <c r="F622" t="s">
        <v>73</v>
      </c>
      <c r="G622" t="s">
        <v>74</v>
      </c>
      <c r="H622">
        <v>1</v>
      </c>
      <c r="I622">
        <v>54.79</v>
      </c>
      <c r="J622">
        <v>54.79</v>
      </c>
      <c r="K622" t="s">
        <v>21</v>
      </c>
      <c r="L622" t="s">
        <v>384</v>
      </c>
      <c r="M622" t="s">
        <v>23</v>
      </c>
      <c r="N622" t="s">
        <v>45</v>
      </c>
      <c r="O622" t="s">
        <v>25</v>
      </c>
      <c r="P622" t="s">
        <v>362</v>
      </c>
    </row>
    <row r="623" spans="1:16" x14ac:dyDescent="0.25">
      <c r="A623">
        <v>101872</v>
      </c>
      <c r="B623" s="1">
        <v>45806</v>
      </c>
      <c r="C623" t="s">
        <v>16</v>
      </c>
      <c r="D623" t="s">
        <v>111</v>
      </c>
      <c r="E623" t="s">
        <v>112</v>
      </c>
      <c r="F623" t="s">
        <v>70</v>
      </c>
      <c r="G623" t="s">
        <v>143</v>
      </c>
      <c r="H623">
        <v>1</v>
      </c>
      <c r="I623">
        <v>118.16</v>
      </c>
      <c r="J623">
        <v>118.16</v>
      </c>
      <c r="K623" t="s">
        <v>31</v>
      </c>
      <c r="L623" t="s">
        <v>197</v>
      </c>
      <c r="M623" t="s">
        <v>23</v>
      </c>
      <c r="N623" t="s">
        <v>45</v>
      </c>
      <c r="O623" t="s">
        <v>25</v>
      </c>
      <c r="P623" t="s">
        <v>362</v>
      </c>
    </row>
    <row r="624" spans="1:16" x14ac:dyDescent="0.25">
      <c r="A624">
        <v>102475</v>
      </c>
      <c r="B624" s="1">
        <v>45806</v>
      </c>
      <c r="C624" t="s">
        <v>61</v>
      </c>
      <c r="D624" t="s">
        <v>90</v>
      </c>
      <c r="E624" t="s">
        <v>91</v>
      </c>
      <c r="F624" t="s">
        <v>73</v>
      </c>
      <c r="G624" t="s">
        <v>126</v>
      </c>
      <c r="H624">
        <v>1</v>
      </c>
      <c r="I624">
        <v>29.61</v>
      </c>
      <c r="J624">
        <v>29.61</v>
      </c>
      <c r="K624" t="s">
        <v>31</v>
      </c>
      <c r="L624" t="s">
        <v>335</v>
      </c>
      <c r="M624" t="s">
        <v>23</v>
      </c>
      <c r="N624" t="s">
        <v>45</v>
      </c>
      <c r="O624" t="s">
        <v>25</v>
      </c>
      <c r="P624" t="s">
        <v>362</v>
      </c>
    </row>
    <row r="625" spans="1:16" x14ac:dyDescent="0.25">
      <c r="A625">
        <v>100056</v>
      </c>
      <c r="B625" s="1">
        <v>45807</v>
      </c>
      <c r="C625" t="s">
        <v>39</v>
      </c>
      <c r="D625" t="s">
        <v>118</v>
      </c>
      <c r="E625" t="s">
        <v>119</v>
      </c>
      <c r="F625" t="s">
        <v>70</v>
      </c>
      <c r="G625" t="s">
        <v>132</v>
      </c>
      <c r="H625">
        <v>5</v>
      </c>
      <c r="I625">
        <v>20.87</v>
      </c>
      <c r="J625">
        <v>104.35</v>
      </c>
      <c r="K625" t="s">
        <v>59</v>
      </c>
      <c r="L625" t="s">
        <v>133</v>
      </c>
      <c r="M625" t="s">
        <v>102</v>
      </c>
      <c r="N625" t="s">
        <v>24</v>
      </c>
      <c r="O625" t="s">
        <v>25</v>
      </c>
      <c r="P625" t="s">
        <v>362</v>
      </c>
    </row>
    <row r="626" spans="1:16" x14ac:dyDescent="0.25">
      <c r="A626">
        <v>100174</v>
      </c>
      <c r="B626" s="1">
        <v>45807</v>
      </c>
      <c r="C626" t="s">
        <v>77</v>
      </c>
      <c r="D626" t="s">
        <v>103</v>
      </c>
      <c r="E626" t="s">
        <v>104</v>
      </c>
      <c r="F626" t="s">
        <v>29</v>
      </c>
      <c r="G626" t="s">
        <v>58</v>
      </c>
      <c r="H626">
        <v>3</v>
      </c>
      <c r="I626">
        <v>76.900000000000006</v>
      </c>
      <c r="J626">
        <v>230.7</v>
      </c>
      <c r="K626" t="s">
        <v>59</v>
      </c>
      <c r="L626" t="s">
        <v>285</v>
      </c>
      <c r="M626" t="s">
        <v>23</v>
      </c>
      <c r="N626" t="s">
        <v>24</v>
      </c>
      <c r="O626" t="s">
        <v>25</v>
      </c>
      <c r="P626" t="s">
        <v>362</v>
      </c>
    </row>
    <row r="627" spans="1:16" x14ac:dyDescent="0.25">
      <c r="A627">
        <v>100427</v>
      </c>
      <c r="B627" s="1">
        <v>45807</v>
      </c>
      <c r="C627" t="s">
        <v>34</v>
      </c>
      <c r="D627" t="s">
        <v>35</v>
      </c>
      <c r="E627" t="s">
        <v>36</v>
      </c>
      <c r="F627" t="s">
        <v>73</v>
      </c>
      <c r="G627" t="s">
        <v>183</v>
      </c>
      <c r="H627">
        <v>2</v>
      </c>
      <c r="I627">
        <v>24.99</v>
      </c>
      <c r="J627">
        <v>49.98</v>
      </c>
      <c r="K627" t="s">
        <v>53</v>
      </c>
      <c r="L627" t="s">
        <v>429</v>
      </c>
      <c r="M627" t="s">
        <v>23</v>
      </c>
      <c r="N627" t="s">
        <v>24</v>
      </c>
      <c r="O627" t="s">
        <v>25</v>
      </c>
      <c r="P627" t="s">
        <v>362</v>
      </c>
    </row>
    <row r="628" spans="1:16" x14ac:dyDescent="0.25">
      <c r="A628">
        <v>100480</v>
      </c>
      <c r="B628" s="1">
        <v>45807</v>
      </c>
      <c r="C628" t="s">
        <v>16</v>
      </c>
      <c r="D628" t="s">
        <v>17</v>
      </c>
      <c r="E628" t="s">
        <v>18</v>
      </c>
      <c r="F628" t="s">
        <v>19</v>
      </c>
      <c r="G628" t="s">
        <v>48</v>
      </c>
      <c r="H628">
        <v>1</v>
      </c>
      <c r="I628">
        <v>44.9</v>
      </c>
      <c r="J628">
        <v>44.9</v>
      </c>
      <c r="K628" t="s">
        <v>53</v>
      </c>
      <c r="L628" t="s">
        <v>374</v>
      </c>
      <c r="M628" t="s">
        <v>23</v>
      </c>
      <c r="N628" t="s">
        <v>24</v>
      </c>
      <c r="O628" t="s">
        <v>25</v>
      </c>
      <c r="P628" t="s">
        <v>362</v>
      </c>
    </row>
    <row r="629" spans="1:16" x14ac:dyDescent="0.25">
      <c r="A629">
        <v>100665</v>
      </c>
      <c r="B629" s="1">
        <v>45807</v>
      </c>
      <c r="C629" t="s">
        <v>39</v>
      </c>
      <c r="D629" t="s">
        <v>118</v>
      </c>
      <c r="E629" t="s">
        <v>119</v>
      </c>
      <c r="F629" t="s">
        <v>73</v>
      </c>
      <c r="G629" t="s">
        <v>126</v>
      </c>
      <c r="H629">
        <v>3</v>
      </c>
      <c r="I629">
        <v>30.89</v>
      </c>
      <c r="J629">
        <v>92.67</v>
      </c>
      <c r="K629" t="s">
        <v>53</v>
      </c>
      <c r="L629" t="s">
        <v>188</v>
      </c>
      <c r="M629" t="s">
        <v>23</v>
      </c>
      <c r="N629" t="s">
        <v>24</v>
      </c>
      <c r="O629" t="s">
        <v>25</v>
      </c>
      <c r="P629" t="s">
        <v>362</v>
      </c>
    </row>
    <row r="630" spans="1:16" x14ac:dyDescent="0.25">
      <c r="A630">
        <v>100872</v>
      </c>
      <c r="B630" s="1">
        <v>45807</v>
      </c>
      <c r="C630" t="s">
        <v>61</v>
      </c>
      <c r="D630" t="s">
        <v>84</v>
      </c>
      <c r="E630" t="s">
        <v>85</v>
      </c>
      <c r="F630" t="s">
        <v>29</v>
      </c>
      <c r="G630" t="s">
        <v>58</v>
      </c>
      <c r="H630">
        <v>1</v>
      </c>
      <c r="I630">
        <v>72.44</v>
      </c>
      <c r="J630">
        <v>72.44</v>
      </c>
      <c r="K630" t="s">
        <v>59</v>
      </c>
      <c r="L630" t="s">
        <v>430</v>
      </c>
      <c r="M630" t="s">
        <v>23</v>
      </c>
      <c r="N630" t="s">
        <v>24</v>
      </c>
      <c r="O630" t="s">
        <v>25</v>
      </c>
      <c r="P630" t="s">
        <v>362</v>
      </c>
    </row>
    <row r="631" spans="1:16" x14ac:dyDescent="0.25">
      <c r="A631">
        <v>100878</v>
      </c>
      <c r="B631" s="1">
        <v>45807</v>
      </c>
      <c r="C631" t="s">
        <v>16</v>
      </c>
      <c r="D631" t="s">
        <v>146</v>
      </c>
      <c r="E631" t="s">
        <v>147</v>
      </c>
      <c r="F631" t="s">
        <v>64</v>
      </c>
      <c r="G631" t="s">
        <v>105</v>
      </c>
      <c r="H631">
        <v>5</v>
      </c>
      <c r="I631">
        <v>28.54</v>
      </c>
      <c r="J631">
        <v>142.69999999999999</v>
      </c>
      <c r="K631" t="s">
        <v>21</v>
      </c>
      <c r="L631" t="s">
        <v>81</v>
      </c>
      <c r="M631" t="s">
        <v>23</v>
      </c>
      <c r="N631" t="s">
        <v>24</v>
      </c>
      <c r="O631" t="s">
        <v>25</v>
      </c>
      <c r="P631" t="s">
        <v>362</v>
      </c>
    </row>
    <row r="632" spans="1:16" x14ac:dyDescent="0.25">
      <c r="A632">
        <v>100957</v>
      </c>
      <c r="B632" s="1">
        <v>45807</v>
      </c>
      <c r="C632" t="s">
        <v>34</v>
      </c>
      <c r="D632" t="s">
        <v>51</v>
      </c>
      <c r="E632" t="s">
        <v>52</v>
      </c>
      <c r="F632" t="s">
        <v>29</v>
      </c>
      <c r="G632" t="s">
        <v>100</v>
      </c>
      <c r="H632">
        <v>2</v>
      </c>
      <c r="I632">
        <v>48.74</v>
      </c>
      <c r="J632">
        <v>97.48</v>
      </c>
      <c r="K632" t="s">
        <v>59</v>
      </c>
      <c r="L632" t="s">
        <v>316</v>
      </c>
      <c r="M632" t="s">
        <v>23</v>
      </c>
      <c r="N632" t="s">
        <v>24</v>
      </c>
      <c r="O632" t="s">
        <v>25</v>
      </c>
      <c r="P632" t="s">
        <v>362</v>
      </c>
    </row>
    <row r="633" spans="1:16" x14ac:dyDescent="0.25">
      <c r="A633">
        <v>101186</v>
      </c>
      <c r="B633" s="1">
        <v>45807</v>
      </c>
      <c r="C633" t="s">
        <v>34</v>
      </c>
      <c r="D633" t="s">
        <v>164</v>
      </c>
      <c r="E633" t="s">
        <v>165</v>
      </c>
      <c r="F633" t="s">
        <v>73</v>
      </c>
      <c r="G633" t="s">
        <v>128</v>
      </c>
      <c r="H633">
        <v>10</v>
      </c>
      <c r="I633">
        <v>128.19999999999999</v>
      </c>
      <c r="J633">
        <v>1282</v>
      </c>
      <c r="K633" t="s">
        <v>59</v>
      </c>
      <c r="L633" t="s">
        <v>335</v>
      </c>
      <c r="M633" t="s">
        <v>23</v>
      </c>
      <c r="N633" t="s">
        <v>24</v>
      </c>
      <c r="O633" t="s">
        <v>25</v>
      </c>
      <c r="P633" t="s">
        <v>362</v>
      </c>
    </row>
    <row r="634" spans="1:16" x14ac:dyDescent="0.25">
      <c r="A634">
        <v>101301</v>
      </c>
      <c r="B634" s="1">
        <v>45807</v>
      </c>
      <c r="C634" t="s">
        <v>61</v>
      </c>
      <c r="D634" t="s">
        <v>62</v>
      </c>
      <c r="E634" t="s">
        <v>63</v>
      </c>
      <c r="F634" t="s">
        <v>29</v>
      </c>
      <c r="G634" t="s">
        <v>123</v>
      </c>
      <c r="H634">
        <v>2</v>
      </c>
      <c r="I634">
        <v>89.77</v>
      </c>
      <c r="J634">
        <v>179.54</v>
      </c>
      <c r="K634" t="s">
        <v>53</v>
      </c>
      <c r="L634" t="s">
        <v>227</v>
      </c>
      <c r="M634" t="s">
        <v>23</v>
      </c>
      <c r="N634" t="s">
        <v>24</v>
      </c>
      <c r="O634" t="s">
        <v>25</v>
      </c>
      <c r="P634" t="s">
        <v>362</v>
      </c>
    </row>
    <row r="635" spans="1:16" x14ac:dyDescent="0.25">
      <c r="A635">
        <v>101323</v>
      </c>
      <c r="B635" s="1">
        <v>45807</v>
      </c>
      <c r="C635" t="s">
        <v>61</v>
      </c>
      <c r="D635" t="s">
        <v>84</v>
      </c>
      <c r="E635" t="s">
        <v>85</v>
      </c>
      <c r="F635" t="s">
        <v>19</v>
      </c>
      <c r="G635" t="s">
        <v>37</v>
      </c>
      <c r="H635">
        <v>2</v>
      </c>
      <c r="I635">
        <v>22.89</v>
      </c>
      <c r="J635">
        <v>45.78</v>
      </c>
      <c r="K635" t="s">
        <v>31</v>
      </c>
      <c r="L635" t="s">
        <v>309</v>
      </c>
      <c r="M635" t="s">
        <v>23</v>
      </c>
      <c r="N635" t="s">
        <v>24</v>
      </c>
      <c r="O635" t="s">
        <v>25</v>
      </c>
      <c r="P635" t="s">
        <v>362</v>
      </c>
    </row>
    <row r="636" spans="1:16" x14ac:dyDescent="0.25">
      <c r="A636">
        <v>101697</v>
      </c>
      <c r="B636" s="1">
        <v>45807</v>
      </c>
      <c r="C636" t="s">
        <v>16</v>
      </c>
      <c r="D636" t="s">
        <v>27</v>
      </c>
      <c r="E636" t="s">
        <v>28</v>
      </c>
      <c r="F636" t="s">
        <v>73</v>
      </c>
      <c r="G636" t="s">
        <v>183</v>
      </c>
      <c r="H636">
        <v>1</v>
      </c>
      <c r="I636">
        <v>23.83</v>
      </c>
      <c r="J636">
        <v>23.83</v>
      </c>
      <c r="K636" t="s">
        <v>21</v>
      </c>
      <c r="L636" t="s">
        <v>403</v>
      </c>
      <c r="M636" t="s">
        <v>23</v>
      </c>
      <c r="N636" t="s">
        <v>24</v>
      </c>
      <c r="O636" t="s">
        <v>25</v>
      </c>
      <c r="P636" t="s">
        <v>362</v>
      </c>
    </row>
    <row r="637" spans="1:16" x14ac:dyDescent="0.25">
      <c r="A637">
        <v>102116</v>
      </c>
      <c r="B637" s="1">
        <v>45807</v>
      </c>
      <c r="C637" t="s">
        <v>16</v>
      </c>
      <c r="D637" t="s">
        <v>146</v>
      </c>
      <c r="E637" t="s">
        <v>147</v>
      </c>
      <c r="F637" t="s">
        <v>64</v>
      </c>
      <c r="G637" t="s">
        <v>105</v>
      </c>
      <c r="H637">
        <v>1</v>
      </c>
      <c r="I637">
        <v>29.48</v>
      </c>
      <c r="J637">
        <v>29.48</v>
      </c>
      <c r="K637" t="s">
        <v>59</v>
      </c>
      <c r="L637" t="s">
        <v>402</v>
      </c>
      <c r="M637" t="s">
        <v>23</v>
      </c>
      <c r="N637" t="s">
        <v>24</v>
      </c>
      <c r="O637" t="s">
        <v>25</v>
      </c>
      <c r="P637" t="s">
        <v>362</v>
      </c>
    </row>
    <row r="638" spans="1:16" x14ac:dyDescent="0.25">
      <c r="A638">
        <v>102161</v>
      </c>
      <c r="B638" s="1">
        <v>45807</v>
      </c>
      <c r="C638" t="s">
        <v>39</v>
      </c>
      <c r="D638" t="s">
        <v>93</v>
      </c>
      <c r="E638" t="s">
        <v>93</v>
      </c>
      <c r="F638" t="s">
        <v>29</v>
      </c>
      <c r="G638" t="s">
        <v>58</v>
      </c>
      <c r="H638">
        <v>2</v>
      </c>
      <c r="I638">
        <v>71.83</v>
      </c>
      <c r="J638">
        <v>143.66</v>
      </c>
      <c r="K638" t="s">
        <v>21</v>
      </c>
      <c r="L638" t="s">
        <v>174</v>
      </c>
      <c r="M638" t="s">
        <v>23</v>
      </c>
      <c r="N638" t="s">
        <v>24</v>
      </c>
      <c r="O638" t="s">
        <v>25</v>
      </c>
      <c r="P638" t="s">
        <v>362</v>
      </c>
    </row>
    <row r="639" spans="1:16" x14ac:dyDescent="0.25">
      <c r="A639">
        <v>102179</v>
      </c>
      <c r="B639" s="1">
        <v>45807</v>
      </c>
      <c r="C639" t="s">
        <v>77</v>
      </c>
      <c r="D639" t="s">
        <v>78</v>
      </c>
      <c r="E639" t="s">
        <v>79</v>
      </c>
      <c r="F639" t="s">
        <v>29</v>
      </c>
      <c r="G639" t="s">
        <v>113</v>
      </c>
      <c r="H639">
        <v>1</v>
      </c>
      <c r="I639">
        <v>14.8</v>
      </c>
      <c r="J639">
        <v>14.8</v>
      </c>
      <c r="K639" t="s">
        <v>21</v>
      </c>
      <c r="L639" t="s">
        <v>398</v>
      </c>
      <c r="M639" t="s">
        <v>23</v>
      </c>
      <c r="N639" t="s">
        <v>24</v>
      </c>
      <c r="O639" t="s">
        <v>25</v>
      </c>
      <c r="P639" t="s">
        <v>362</v>
      </c>
    </row>
    <row r="640" spans="1:16" x14ac:dyDescent="0.25">
      <c r="A640">
        <v>102273</v>
      </c>
      <c r="B640" s="1">
        <v>45807</v>
      </c>
      <c r="C640" t="s">
        <v>16</v>
      </c>
      <c r="D640" t="s">
        <v>198</v>
      </c>
      <c r="E640" t="s">
        <v>199</v>
      </c>
      <c r="F640" t="s">
        <v>29</v>
      </c>
      <c r="G640" t="s">
        <v>100</v>
      </c>
      <c r="H640">
        <v>2</v>
      </c>
      <c r="I640">
        <v>50.39</v>
      </c>
      <c r="J640">
        <v>100.78</v>
      </c>
      <c r="K640" t="s">
        <v>59</v>
      </c>
      <c r="L640" t="s">
        <v>210</v>
      </c>
      <c r="M640" t="s">
        <v>23</v>
      </c>
      <c r="N640" t="s">
        <v>24</v>
      </c>
      <c r="O640" t="s">
        <v>25</v>
      </c>
      <c r="P640" t="s">
        <v>362</v>
      </c>
    </row>
    <row r="641" spans="1:16" x14ac:dyDescent="0.25">
      <c r="A641">
        <v>100281</v>
      </c>
      <c r="B641" s="1">
        <v>45808</v>
      </c>
      <c r="C641" t="s">
        <v>34</v>
      </c>
      <c r="D641" t="s">
        <v>35</v>
      </c>
      <c r="E641" t="s">
        <v>36</v>
      </c>
      <c r="F641" t="s">
        <v>73</v>
      </c>
      <c r="G641" t="s">
        <v>126</v>
      </c>
      <c r="H641">
        <v>10</v>
      </c>
      <c r="I641">
        <v>28.51</v>
      </c>
      <c r="J641">
        <v>285.10000000000002</v>
      </c>
      <c r="K641" t="s">
        <v>53</v>
      </c>
      <c r="L641" t="s">
        <v>383</v>
      </c>
      <c r="M641" t="s">
        <v>23</v>
      </c>
      <c r="N641" t="s">
        <v>50</v>
      </c>
      <c r="O641" t="s">
        <v>14</v>
      </c>
      <c r="P641" t="s">
        <v>362</v>
      </c>
    </row>
    <row r="642" spans="1:16" x14ac:dyDescent="0.25">
      <c r="A642">
        <v>100774</v>
      </c>
      <c r="B642" s="1">
        <v>45808</v>
      </c>
      <c r="C642" t="s">
        <v>16</v>
      </c>
      <c r="D642" t="s">
        <v>111</v>
      </c>
      <c r="E642" t="s">
        <v>112</v>
      </c>
      <c r="F642" t="s">
        <v>73</v>
      </c>
      <c r="G642" t="s">
        <v>80</v>
      </c>
      <c r="H642">
        <v>3</v>
      </c>
      <c r="I642">
        <v>38.14</v>
      </c>
      <c r="J642">
        <v>114.42</v>
      </c>
      <c r="K642" t="s">
        <v>31</v>
      </c>
      <c r="L642" t="s">
        <v>431</v>
      </c>
      <c r="M642" t="s">
        <v>23</v>
      </c>
      <c r="N642" t="s">
        <v>50</v>
      </c>
      <c r="O642" t="s">
        <v>14</v>
      </c>
      <c r="P642" t="s">
        <v>362</v>
      </c>
    </row>
    <row r="643" spans="1:16" x14ac:dyDescent="0.25">
      <c r="A643">
        <v>101440</v>
      </c>
      <c r="B643" s="1">
        <v>45808</v>
      </c>
      <c r="C643" t="s">
        <v>61</v>
      </c>
      <c r="D643" t="s">
        <v>84</v>
      </c>
      <c r="E643" t="s">
        <v>85</v>
      </c>
      <c r="F643" t="s">
        <v>70</v>
      </c>
      <c r="G643" t="s">
        <v>86</v>
      </c>
      <c r="H643">
        <v>1</v>
      </c>
      <c r="I643">
        <v>28.12</v>
      </c>
      <c r="J643">
        <v>28.12</v>
      </c>
      <c r="K643" t="s">
        <v>31</v>
      </c>
      <c r="L643" t="s">
        <v>360</v>
      </c>
      <c r="M643" t="s">
        <v>102</v>
      </c>
      <c r="N643" t="s">
        <v>50</v>
      </c>
      <c r="O643" t="s">
        <v>14</v>
      </c>
      <c r="P643" t="s">
        <v>362</v>
      </c>
    </row>
    <row r="644" spans="1:16" x14ac:dyDescent="0.25">
      <c r="A644">
        <v>101772</v>
      </c>
      <c r="B644" s="1">
        <v>45808</v>
      </c>
      <c r="C644" t="s">
        <v>39</v>
      </c>
      <c r="D644" t="s">
        <v>118</v>
      </c>
      <c r="E644" t="s">
        <v>119</v>
      </c>
      <c r="F644" t="s">
        <v>29</v>
      </c>
      <c r="G644" t="s">
        <v>30</v>
      </c>
      <c r="H644">
        <v>2</v>
      </c>
      <c r="I644">
        <v>63.44</v>
      </c>
      <c r="J644">
        <v>126.88</v>
      </c>
      <c r="K644" t="s">
        <v>59</v>
      </c>
      <c r="L644" t="s">
        <v>150</v>
      </c>
      <c r="M644" t="s">
        <v>23</v>
      </c>
      <c r="N644" t="s">
        <v>50</v>
      </c>
      <c r="O644" t="s">
        <v>14</v>
      </c>
      <c r="P644" t="s">
        <v>362</v>
      </c>
    </row>
    <row r="645" spans="1:16" x14ac:dyDescent="0.25">
      <c r="A645">
        <v>102587</v>
      </c>
      <c r="B645" s="1">
        <v>45808</v>
      </c>
      <c r="C645" t="s">
        <v>34</v>
      </c>
      <c r="D645" t="s">
        <v>35</v>
      </c>
      <c r="E645" t="s">
        <v>36</v>
      </c>
      <c r="F645" t="s">
        <v>29</v>
      </c>
      <c r="G645" t="s">
        <v>30</v>
      </c>
      <c r="H645">
        <v>10</v>
      </c>
      <c r="I645">
        <v>62.06</v>
      </c>
      <c r="J645">
        <v>620.6</v>
      </c>
      <c r="K645" t="s">
        <v>59</v>
      </c>
      <c r="L645" t="s">
        <v>32</v>
      </c>
      <c r="M645" t="s">
        <v>102</v>
      </c>
      <c r="N645" t="s">
        <v>50</v>
      </c>
      <c r="O645" t="s">
        <v>14</v>
      </c>
      <c r="P645" t="s">
        <v>362</v>
      </c>
    </row>
    <row r="646" spans="1:16" x14ac:dyDescent="0.25">
      <c r="A646">
        <v>100029</v>
      </c>
      <c r="B646" s="1">
        <v>45809</v>
      </c>
      <c r="C646" t="s">
        <v>34</v>
      </c>
      <c r="D646" t="s">
        <v>164</v>
      </c>
      <c r="E646" t="s">
        <v>165</v>
      </c>
      <c r="F646" t="s">
        <v>73</v>
      </c>
      <c r="G646" t="s">
        <v>126</v>
      </c>
      <c r="H646">
        <v>2</v>
      </c>
      <c r="I646">
        <v>30.64</v>
      </c>
      <c r="J646">
        <v>61.28</v>
      </c>
      <c r="K646" t="s">
        <v>21</v>
      </c>
      <c r="L646" t="s">
        <v>193</v>
      </c>
      <c r="M646" t="s">
        <v>23</v>
      </c>
      <c r="N646" t="s">
        <v>76</v>
      </c>
      <c r="O646" t="s">
        <v>14</v>
      </c>
      <c r="P646" t="s">
        <v>432</v>
      </c>
    </row>
    <row r="647" spans="1:16" x14ac:dyDescent="0.25">
      <c r="A647">
        <v>100668</v>
      </c>
      <c r="B647" s="1">
        <v>45809</v>
      </c>
      <c r="C647" t="s">
        <v>39</v>
      </c>
      <c r="D647" t="s">
        <v>67</v>
      </c>
      <c r="E647" t="s">
        <v>68</v>
      </c>
      <c r="F647" t="s">
        <v>19</v>
      </c>
      <c r="G647" t="s">
        <v>20</v>
      </c>
      <c r="H647">
        <v>1</v>
      </c>
      <c r="I647">
        <v>38.89</v>
      </c>
      <c r="J647">
        <v>38.89</v>
      </c>
      <c r="K647" t="s">
        <v>21</v>
      </c>
      <c r="L647" t="s">
        <v>329</v>
      </c>
      <c r="M647" t="s">
        <v>23</v>
      </c>
      <c r="N647" t="s">
        <v>76</v>
      </c>
      <c r="O647" t="s">
        <v>14</v>
      </c>
      <c r="P647" t="s">
        <v>432</v>
      </c>
    </row>
    <row r="648" spans="1:16" x14ac:dyDescent="0.25">
      <c r="A648">
        <v>101032</v>
      </c>
      <c r="B648" s="1">
        <v>45809</v>
      </c>
      <c r="C648" t="s">
        <v>16</v>
      </c>
      <c r="D648" t="s">
        <v>17</v>
      </c>
      <c r="E648" t="s">
        <v>18</v>
      </c>
      <c r="F648" t="s">
        <v>70</v>
      </c>
      <c r="G648" t="s">
        <v>71</v>
      </c>
      <c r="H648">
        <v>10</v>
      </c>
      <c r="I648">
        <v>58.67</v>
      </c>
      <c r="J648">
        <v>586.70000000000005</v>
      </c>
      <c r="K648" t="s">
        <v>53</v>
      </c>
      <c r="L648" t="s">
        <v>169</v>
      </c>
      <c r="M648" t="s">
        <v>23</v>
      </c>
      <c r="N648" t="s">
        <v>76</v>
      </c>
      <c r="O648" t="s">
        <v>14</v>
      </c>
      <c r="P648" t="s">
        <v>432</v>
      </c>
    </row>
    <row r="649" spans="1:16" x14ac:dyDescent="0.25">
      <c r="A649">
        <v>101546</v>
      </c>
      <c r="B649" s="1">
        <v>45809</v>
      </c>
      <c r="C649" t="s">
        <v>16</v>
      </c>
      <c r="D649" t="s">
        <v>17</v>
      </c>
      <c r="E649" t="s">
        <v>18</v>
      </c>
      <c r="F649" t="s">
        <v>73</v>
      </c>
      <c r="G649" t="s">
        <v>126</v>
      </c>
      <c r="H649">
        <v>1</v>
      </c>
      <c r="I649">
        <v>29.88</v>
      </c>
      <c r="J649">
        <v>29.88</v>
      </c>
      <c r="K649" t="s">
        <v>59</v>
      </c>
      <c r="L649" t="s">
        <v>87</v>
      </c>
      <c r="M649" t="s">
        <v>23</v>
      </c>
      <c r="N649" t="s">
        <v>76</v>
      </c>
      <c r="O649" t="s">
        <v>14</v>
      </c>
      <c r="P649" t="s">
        <v>432</v>
      </c>
    </row>
    <row r="650" spans="1:16" x14ac:dyDescent="0.25">
      <c r="A650">
        <v>101884</v>
      </c>
      <c r="B650" s="1">
        <v>45809</v>
      </c>
      <c r="C650" t="s">
        <v>61</v>
      </c>
      <c r="D650" t="s">
        <v>84</v>
      </c>
      <c r="E650" t="s">
        <v>85</v>
      </c>
      <c r="F650" t="s">
        <v>70</v>
      </c>
      <c r="G650" t="s">
        <v>143</v>
      </c>
      <c r="H650">
        <v>1</v>
      </c>
      <c r="I650">
        <v>117.87</v>
      </c>
      <c r="J650">
        <v>117.87</v>
      </c>
      <c r="K650" t="s">
        <v>53</v>
      </c>
      <c r="L650" t="s">
        <v>158</v>
      </c>
      <c r="M650" t="s">
        <v>23</v>
      </c>
      <c r="N650" t="s">
        <v>76</v>
      </c>
      <c r="O650" t="s">
        <v>14</v>
      </c>
      <c r="P650" t="s">
        <v>432</v>
      </c>
    </row>
    <row r="651" spans="1:16" x14ac:dyDescent="0.25">
      <c r="A651">
        <v>101959</v>
      </c>
      <c r="B651" s="1">
        <v>45809</v>
      </c>
      <c r="C651" t="s">
        <v>39</v>
      </c>
      <c r="D651" t="s">
        <v>93</v>
      </c>
      <c r="E651" t="s">
        <v>93</v>
      </c>
      <c r="F651" t="s">
        <v>70</v>
      </c>
      <c r="G651" t="s">
        <v>108</v>
      </c>
      <c r="H651">
        <v>1</v>
      </c>
      <c r="I651">
        <v>33.57</v>
      </c>
      <c r="J651">
        <v>33.57</v>
      </c>
      <c r="K651" t="s">
        <v>59</v>
      </c>
      <c r="L651" t="s">
        <v>374</v>
      </c>
      <c r="M651" t="s">
        <v>102</v>
      </c>
      <c r="N651" t="s">
        <v>76</v>
      </c>
      <c r="O651" t="s">
        <v>14</v>
      </c>
      <c r="P651" t="s">
        <v>432</v>
      </c>
    </row>
    <row r="652" spans="1:16" x14ac:dyDescent="0.25">
      <c r="A652">
        <v>102260</v>
      </c>
      <c r="B652" s="1">
        <v>45809</v>
      </c>
      <c r="C652" t="s">
        <v>16</v>
      </c>
      <c r="D652" t="s">
        <v>17</v>
      </c>
      <c r="E652" t="s">
        <v>18</v>
      </c>
      <c r="F652" t="s">
        <v>29</v>
      </c>
      <c r="G652" t="s">
        <v>113</v>
      </c>
      <c r="H652">
        <v>2</v>
      </c>
      <c r="I652">
        <v>15.47</v>
      </c>
      <c r="J652">
        <v>30.94</v>
      </c>
      <c r="K652" t="s">
        <v>31</v>
      </c>
      <c r="L652" t="s">
        <v>433</v>
      </c>
      <c r="M652" t="s">
        <v>23</v>
      </c>
      <c r="N652" t="s">
        <v>76</v>
      </c>
      <c r="O652" t="s">
        <v>14</v>
      </c>
      <c r="P652" t="s">
        <v>432</v>
      </c>
    </row>
    <row r="653" spans="1:16" x14ac:dyDescent="0.25">
      <c r="A653">
        <v>102418</v>
      </c>
      <c r="B653" s="1">
        <v>45809</v>
      </c>
      <c r="C653" t="s">
        <v>61</v>
      </c>
      <c r="D653" t="s">
        <v>62</v>
      </c>
      <c r="E653" t="s">
        <v>63</v>
      </c>
      <c r="F653" t="s">
        <v>29</v>
      </c>
      <c r="G653" t="s">
        <v>113</v>
      </c>
      <c r="H653">
        <v>5</v>
      </c>
      <c r="I653">
        <v>15.67</v>
      </c>
      <c r="J653">
        <v>78.349999999999994</v>
      </c>
      <c r="K653" t="s">
        <v>53</v>
      </c>
      <c r="L653" t="s">
        <v>363</v>
      </c>
      <c r="M653" t="s">
        <v>23</v>
      </c>
      <c r="N653" t="s">
        <v>76</v>
      </c>
      <c r="O653" t="s">
        <v>14</v>
      </c>
      <c r="P653" t="s">
        <v>432</v>
      </c>
    </row>
    <row r="654" spans="1:16" x14ac:dyDescent="0.25">
      <c r="A654">
        <v>102836</v>
      </c>
      <c r="B654" s="1">
        <v>45809</v>
      </c>
      <c r="C654" t="s">
        <v>34</v>
      </c>
      <c r="D654" t="s">
        <v>46</v>
      </c>
      <c r="E654" t="s">
        <v>47</v>
      </c>
      <c r="F654" t="s">
        <v>19</v>
      </c>
      <c r="G654" t="s">
        <v>48</v>
      </c>
      <c r="H654">
        <v>1</v>
      </c>
      <c r="I654">
        <v>43.26</v>
      </c>
      <c r="J654">
        <v>43.26</v>
      </c>
      <c r="K654" t="s">
        <v>21</v>
      </c>
      <c r="L654" t="s">
        <v>390</v>
      </c>
      <c r="M654" t="s">
        <v>23</v>
      </c>
      <c r="N654" t="s">
        <v>76</v>
      </c>
      <c r="O654" t="s">
        <v>14</v>
      </c>
      <c r="P654" t="s">
        <v>432</v>
      </c>
    </row>
    <row r="655" spans="1:16" x14ac:dyDescent="0.25">
      <c r="A655">
        <v>100384</v>
      </c>
      <c r="B655" s="1">
        <v>45810</v>
      </c>
      <c r="C655" t="s">
        <v>61</v>
      </c>
      <c r="D655" t="s">
        <v>90</v>
      </c>
      <c r="E655" t="s">
        <v>91</v>
      </c>
      <c r="F655" t="s">
        <v>70</v>
      </c>
      <c r="G655" t="s">
        <v>108</v>
      </c>
      <c r="H655">
        <v>5</v>
      </c>
      <c r="I655">
        <v>36.159999999999997</v>
      </c>
      <c r="J655">
        <v>180.8</v>
      </c>
      <c r="K655" t="s">
        <v>53</v>
      </c>
      <c r="L655" t="s">
        <v>360</v>
      </c>
      <c r="M655" t="s">
        <v>23</v>
      </c>
      <c r="N655" t="s">
        <v>82</v>
      </c>
      <c r="O655" t="s">
        <v>25</v>
      </c>
      <c r="P655" t="s">
        <v>432</v>
      </c>
    </row>
    <row r="656" spans="1:16" x14ac:dyDescent="0.25">
      <c r="A656">
        <v>100413</v>
      </c>
      <c r="B656" s="1">
        <v>45810</v>
      </c>
      <c r="C656" t="s">
        <v>39</v>
      </c>
      <c r="D656" t="s">
        <v>93</v>
      </c>
      <c r="E656" t="s">
        <v>93</v>
      </c>
      <c r="F656" t="s">
        <v>70</v>
      </c>
      <c r="G656" t="s">
        <v>143</v>
      </c>
      <c r="H656">
        <v>1</v>
      </c>
      <c r="I656">
        <v>118.49</v>
      </c>
      <c r="J656">
        <v>118.49</v>
      </c>
      <c r="K656" t="s">
        <v>31</v>
      </c>
      <c r="L656" t="s">
        <v>348</v>
      </c>
      <c r="M656" t="s">
        <v>23</v>
      </c>
      <c r="N656" t="s">
        <v>82</v>
      </c>
      <c r="O656" t="s">
        <v>25</v>
      </c>
      <c r="P656" t="s">
        <v>432</v>
      </c>
    </row>
    <row r="657" spans="1:16" x14ac:dyDescent="0.25">
      <c r="A657">
        <v>100624</v>
      </c>
      <c r="B657" s="1">
        <v>45810</v>
      </c>
      <c r="C657" t="s">
        <v>61</v>
      </c>
      <c r="D657" t="s">
        <v>84</v>
      </c>
      <c r="E657" t="s">
        <v>85</v>
      </c>
      <c r="F657" t="s">
        <v>70</v>
      </c>
      <c r="G657" t="s">
        <v>143</v>
      </c>
      <c r="H657">
        <v>1</v>
      </c>
      <c r="I657">
        <v>125.03</v>
      </c>
      <c r="J657">
        <v>125.03</v>
      </c>
      <c r="K657" t="s">
        <v>31</v>
      </c>
      <c r="L657" t="s">
        <v>434</v>
      </c>
      <c r="M657" t="s">
        <v>23</v>
      </c>
      <c r="N657" t="s">
        <v>82</v>
      </c>
      <c r="O657" t="s">
        <v>25</v>
      </c>
      <c r="P657" t="s">
        <v>432</v>
      </c>
    </row>
    <row r="658" spans="1:16" x14ac:dyDescent="0.25">
      <c r="A658">
        <v>100806</v>
      </c>
      <c r="B658" s="1">
        <v>45810</v>
      </c>
      <c r="C658" t="s">
        <v>34</v>
      </c>
      <c r="D658" t="s">
        <v>46</v>
      </c>
      <c r="E658" t="s">
        <v>47</v>
      </c>
      <c r="F658" t="s">
        <v>73</v>
      </c>
      <c r="G658" t="s">
        <v>183</v>
      </c>
      <c r="H658">
        <v>3</v>
      </c>
      <c r="I658">
        <v>24.6</v>
      </c>
      <c r="J658">
        <v>73.8</v>
      </c>
      <c r="K658" t="s">
        <v>53</v>
      </c>
      <c r="L658" t="s">
        <v>150</v>
      </c>
      <c r="M658" t="s">
        <v>23</v>
      </c>
      <c r="N658" t="s">
        <v>82</v>
      </c>
      <c r="O658" t="s">
        <v>25</v>
      </c>
      <c r="P658" t="s">
        <v>432</v>
      </c>
    </row>
    <row r="659" spans="1:16" x14ac:dyDescent="0.25">
      <c r="A659">
        <v>101932</v>
      </c>
      <c r="B659" s="1">
        <v>45810</v>
      </c>
      <c r="C659" t="s">
        <v>16</v>
      </c>
      <c r="D659" t="s">
        <v>198</v>
      </c>
      <c r="E659" t="s">
        <v>199</v>
      </c>
      <c r="F659" t="s">
        <v>19</v>
      </c>
      <c r="G659" t="s">
        <v>42</v>
      </c>
      <c r="H659">
        <v>2</v>
      </c>
      <c r="I659">
        <v>16.329999999999998</v>
      </c>
      <c r="J659">
        <v>32.659999999999997</v>
      </c>
      <c r="K659" t="s">
        <v>21</v>
      </c>
      <c r="L659" t="s">
        <v>281</v>
      </c>
      <c r="M659" t="s">
        <v>23</v>
      </c>
      <c r="N659" t="s">
        <v>82</v>
      </c>
      <c r="O659" t="s">
        <v>25</v>
      </c>
      <c r="P659" t="s">
        <v>432</v>
      </c>
    </row>
    <row r="660" spans="1:16" x14ac:dyDescent="0.25">
      <c r="A660">
        <v>102040</v>
      </c>
      <c r="B660" s="1">
        <v>45810</v>
      </c>
      <c r="C660" t="s">
        <v>34</v>
      </c>
      <c r="D660" t="s">
        <v>51</v>
      </c>
      <c r="E660" t="s">
        <v>52</v>
      </c>
      <c r="F660" t="s">
        <v>73</v>
      </c>
      <c r="G660" t="s">
        <v>116</v>
      </c>
      <c r="H660">
        <v>1</v>
      </c>
      <c r="I660">
        <v>189.14</v>
      </c>
      <c r="J660">
        <v>189.14</v>
      </c>
      <c r="K660" t="s">
        <v>53</v>
      </c>
      <c r="L660" t="s">
        <v>302</v>
      </c>
      <c r="M660" t="s">
        <v>102</v>
      </c>
      <c r="N660" t="s">
        <v>82</v>
      </c>
      <c r="O660" t="s">
        <v>25</v>
      </c>
      <c r="P660" t="s">
        <v>432</v>
      </c>
    </row>
    <row r="661" spans="1:16" x14ac:dyDescent="0.25">
      <c r="A661">
        <v>102105</v>
      </c>
      <c r="B661" s="1">
        <v>45810</v>
      </c>
      <c r="C661" t="s">
        <v>61</v>
      </c>
      <c r="D661" t="s">
        <v>84</v>
      </c>
      <c r="E661" t="s">
        <v>85</v>
      </c>
      <c r="F661" t="s">
        <v>70</v>
      </c>
      <c r="G661" t="s">
        <v>143</v>
      </c>
      <c r="H661">
        <v>5</v>
      </c>
      <c r="I661">
        <v>119.64</v>
      </c>
      <c r="J661">
        <v>598.20000000000005</v>
      </c>
      <c r="K661" t="s">
        <v>31</v>
      </c>
      <c r="L661" t="s">
        <v>328</v>
      </c>
      <c r="M661" t="s">
        <v>102</v>
      </c>
      <c r="N661" t="s">
        <v>82</v>
      </c>
      <c r="O661" t="s">
        <v>25</v>
      </c>
      <c r="P661" t="s">
        <v>432</v>
      </c>
    </row>
    <row r="662" spans="1:16" x14ac:dyDescent="0.25">
      <c r="A662">
        <v>102574</v>
      </c>
      <c r="B662" s="1">
        <v>45810</v>
      </c>
      <c r="C662" t="s">
        <v>34</v>
      </c>
      <c r="D662" t="s">
        <v>46</v>
      </c>
      <c r="E662" t="s">
        <v>47</v>
      </c>
      <c r="F662" t="s">
        <v>29</v>
      </c>
      <c r="G662" t="s">
        <v>58</v>
      </c>
      <c r="H662">
        <v>1</v>
      </c>
      <c r="I662">
        <v>72.849999999999994</v>
      </c>
      <c r="J662">
        <v>72.849999999999994</v>
      </c>
      <c r="K662" t="s">
        <v>53</v>
      </c>
      <c r="L662" t="s">
        <v>226</v>
      </c>
      <c r="M662" t="s">
        <v>23</v>
      </c>
      <c r="N662" t="s">
        <v>82</v>
      </c>
      <c r="O662" t="s">
        <v>25</v>
      </c>
      <c r="P662" t="s">
        <v>432</v>
      </c>
    </row>
    <row r="663" spans="1:16" x14ac:dyDescent="0.25">
      <c r="A663">
        <v>102596</v>
      </c>
      <c r="B663" s="1">
        <v>45810</v>
      </c>
      <c r="C663" t="s">
        <v>39</v>
      </c>
      <c r="D663" t="s">
        <v>93</v>
      </c>
      <c r="E663" t="s">
        <v>93</v>
      </c>
      <c r="F663" t="s">
        <v>19</v>
      </c>
      <c r="G663" t="s">
        <v>37</v>
      </c>
      <c r="H663">
        <v>2</v>
      </c>
      <c r="I663">
        <v>23.01</v>
      </c>
      <c r="J663">
        <v>46.02</v>
      </c>
      <c r="K663" t="s">
        <v>31</v>
      </c>
      <c r="L663" t="s">
        <v>427</v>
      </c>
      <c r="M663" t="s">
        <v>102</v>
      </c>
      <c r="N663" t="s">
        <v>82</v>
      </c>
      <c r="O663" t="s">
        <v>25</v>
      </c>
      <c r="P663" t="s">
        <v>432</v>
      </c>
    </row>
    <row r="664" spans="1:16" x14ac:dyDescent="0.25">
      <c r="A664">
        <v>102649</v>
      </c>
      <c r="B664" s="1">
        <v>45810</v>
      </c>
      <c r="C664" t="s">
        <v>61</v>
      </c>
      <c r="D664" t="s">
        <v>84</v>
      </c>
      <c r="E664" t="s">
        <v>85</v>
      </c>
      <c r="F664" t="s">
        <v>73</v>
      </c>
      <c r="G664" t="s">
        <v>80</v>
      </c>
      <c r="H664">
        <v>3</v>
      </c>
      <c r="I664">
        <v>38.57</v>
      </c>
      <c r="J664">
        <v>115.71</v>
      </c>
      <c r="K664" t="s">
        <v>53</v>
      </c>
      <c r="L664" t="s">
        <v>153</v>
      </c>
      <c r="M664" t="s">
        <v>23</v>
      </c>
      <c r="N664" t="s">
        <v>82</v>
      </c>
      <c r="O664" t="s">
        <v>25</v>
      </c>
      <c r="P664" t="s">
        <v>432</v>
      </c>
    </row>
    <row r="665" spans="1:16" x14ac:dyDescent="0.25">
      <c r="A665">
        <v>102737</v>
      </c>
      <c r="B665" s="1">
        <v>45810</v>
      </c>
      <c r="C665" t="s">
        <v>61</v>
      </c>
      <c r="D665" t="s">
        <v>90</v>
      </c>
      <c r="E665" t="s">
        <v>91</v>
      </c>
      <c r="F665" t="s">
        <v>29</v>
      </c>
      <c r="G665" t="s">
        <v>123</v>
      </c>
      <c r="H665">
        <v>1</v>
      </c>
      <c r="I665">
        <v>90.33</v>
      </c>
      <c r="J665">
        <v>90.33</v>
      </c>
      <c r="K665" t="s">
        <v>59</v>
      </c>
      <c r="L665" t="s">
        <v>316</v>
      </c>
      <c r="M665" t="s">
        <v>23</v>
      </c>
      <c r="N665" t="s">
        <v>82</v>
      </c>
      <c r="O665" t="s">
        <v>25</v>
      </c>
      <c r="P665" t="s">
        <v>432</v>
      </c>
    </row>
    <row r="666" spans="1:16" x14ac:dyDescent="0.25">
      <c r="A666">
        <v>100306</v>
      </c>
      <c r="B666" s="1">
        <v>45811</v>
      </c>
      <c r="C666" t="s">
        <v>61</v>
      </c>
      <c r="D666" t="s">
        <v>62</v>
      </c>
      <c r="E666" t="s">
        <v>63</v>
      </c>
      <c r="F666" t="s">
        <v>19</v>
      </c>
      <c r="G666" t="s">
        <v>42</v>
      </c>
      <c r="H666">
        <v>10</v>
      </c>
      <c r="I666">
        <v>15.21</v>
      </c>
      <c r="J666">
        <v>152.1</v>
      </c>
      <c r="K666" t="s">
        <v>31</v>
      </c>
      <c r="L666" t="s">
        <v>435</v>
      </c>
      <c r="M666" t="s">
        <v>44</v>
      </c>
      <c r="N666" t="s">
        <v>55</v>
      </c>
      <c r="O666" t="s">
        <v>25</v>
      </c>
      <c r="P666" t="s">
        <v>432</v>
      </c>
    </row>
    <row r="667" spans="1:16" x14ac:dyDescent="0.25">
      <c r="A667">
        <v>100525</v>
      </c>
      <c r="B667" s="1">
        <v>45811</v>
      </c>
      <c r="C667" t="s">
        <v>61</v>
      </c>
      <c r="D667" t="s">
        <v>90</v>
      </c>
      <c r="E667" t="s">
        <v>91</v>
      </c>
      <c r="F667" t="s">
        <v>19</v>
      </c>
      <c r="G667" t="s">
        <v>37</v>
      </c>
      <c r="H667">
        <v>2</v>
      </c>
      <c r="I667">
        <v>23.31</v>
      </c>
      <c r="J667">
        <v>46.62</v>
      </c>
      <c r="K667" t="s">
        <v>31</v>
      </c>
      <c r="L667" t="s">
        <v>264</v>
      </c>
      <c r="M667" t="s">
        <v>23</v>
      </c>
      <c r="N667" t="s">
        <v>55</v>
      </c>
      <c r="O667" t="s">
        <v>25</v>
      </c>
      <c r="P667" t="s">
        <v>432</v>
      </c>
    </row>
    <row r="668" spans="1:16" x14ac:dyDescent="0.25">
      <c r="A668">
        <v>100534</v>
      </c>
      <c r="B668" s="1">
        <v>45811</v>
      </c>
      <c r="C668" t="s">
        <v>39</v>
      </c>
      <c r="D668" t="s">
        <v>40</v>
      </c>
      <c r="E668" t="s">
        <v>41</v>
      </c>
      <c r="F668" t="s">
        <v>73</v>
      </c>
      <c r="G668" t="s">
        <v>116</v>
      </c>
      <c r="H668">
        <v>5</v>
      </c>
      <c r="I668">
        <v>181.75</v>
      </c>
      <c r="J668">
        <v>908.75</v>
      </c>
      <c r="K668" t="s">
        <v>21</v>
      </c>
      <c r="L668" t="s">
        <v>136</v>
      </c>
      <c r="M668" t="s">
        <v>23</v>
      </c>
      <c r="N668" t="s">
        <v>55</v>
      </c>
      <c r="O668" t="s">
        <v>25</v>
      </c>
      <c r="P668" t="s">
        <v>432</v>
      </c>
    </row>
    <row r="669" spans="1:16" x14ac:dyDescent="0.25">
      <c r="A669">
        <v>100973</v>
      </c>
      <c r="B669" s="1">
        <v>45811</v>
      </c>
      <c r="C669" t="s">
        <v>39</v>
      </c>
      <c r="D669" t="s">
        <v>67</v>
      </c>
      <c r="E669" t="s">
        <v>68</v>
      </c>
      <c r="F669" t="s">
        <v>19</v>
      </c>
      <c r="G669" t="s">
        <v>48</v>
      </c>
      <c r="H669">
        <v>10</v>
      </c>
      <c r="I669">
        <v>43.21</v>
      </c>
      <c r="J669">
        <v>432.1</v>
      </c>
      <c r="K669" t="s">
        <v>31</v>
      </c>
      <c r="L669" t="s">
        <v>436</v>
      </c>
      <c r="M669" t="s">
        <v>44</v>
      </c>
      <c r="N669" t="s">
        <v>55</v>
      </c>
      <c r="O669" t="s">
        <v>25</v>
      </c>
      <c r="P669" t="s">
        <v>432</v>
      </c>
    </row>
    <row r="670" spans="1:16" x14ac:dyDescent="0.25">
      <c r="A670">
        <v>101069</v>
      </c>
      <c r="B670" s="1">
        <v>45811</v>
      </c>
      <c r="C670" t="s">
        <v>34</v>
      </c>
      <c r="D670" t="s">
        <v>164</v>
      </c>
      <c r="E670" t="s">
        <v>165</v>
      </c>
      <c r="F670" t="s">
        <v>73</v>
      </c>
      <c r="G670" t="s">
        <v>80</v>
      </c>
      <c r="H670">
        <v>10</v>
      </c>
      <c r="I670">
        <v>40.22</v>
      </c>
      <c r="J670">
        <v>402.2</v>
      </c>
      <c r="K670" t="s">
        <v>21</v>
      </c>
      <c r="L670" t="s">
        <v>217</v>
      </c>
      <c r="M670" t="s">
        <v>102</v>
      </c>
      <c r="N670" t="s">
        <v>55</v>
      </c>
      <c r="O670" t="s">
        <v>25</v>
      </c>
      <c r="P670" t="s">
        <v>432</v>
      </c>
    </row>
    <row r="671" spans="1:16" x14ac:dyDescent="0.25">
      <c r="A671">
        <v>101196</v>
      </c>
      <c r="B671" s="1">
        <v>45811</v>
      </c>
      <c r="C671" t="s">
        <v>16</v>
      </c>
      <c r="D671" t="s">
        <v>198</v>
      </c>
      <c r="E671" t="s">
        <v>199</v>
      </c>
      <c r="F671" t="s">
        <v>73</v>
      </c>
      <c r="G671" t="s">
        <v>128</v>
      </c>
      <c r="H671">
        <v>1</v>
      </c>
      <c r="I671">
        <v>125.61</v>
      </c>
      <c r="J671">
        <v>125.61</v>
      </c>
      <c r="K671" t="s">
        <v>31</v>
      </c>
      <c r="L671" t="s">
        <v>227</v>
      </c>
      <c r="M671" t="s">
        <v>102</v>
      </c>
      <c r="N671" t="s">
        <v>55</v>
      </c>
      <c r="O671" t="s">
        <v>25</v>
      </c>
      <c r="P671" t="s">
        <v>432</v>
      </c>
    </row>
    <row r="672" spans="1:16" x14ac:dyDescent="0.25">
      <c r="A672">
        <v>101833</v>
      </c>
      <c r="B672" s="1">
        <v>45811</v>
      </c>
      <c r="C672" t="s">
        <v>34</v>
      </c>
      <c r="D672" t="s">
        <v>164</v>
      </c>
      <c r="E672" t="s">
        <v>165</v>
      </c>
      <c r="F672" t="s">
        <v>73</v>
      </c>
      <c r="G672" t="s">
        <v>74</v>
      </c>
      <c r="H672">
        <v>1</v>
      </c>
      <c r="I672">
        <v>53.7</v>
      </c>
      <c r="J672">
        <v>53.7</v>
      </c>
      <c r="K672" t="s">
        <v>31</v>
      </c>
      <c r="L672" t="s">
        <v>437</v>
      </c>
      <c r="M672" t="s">
        <v>23</v>
      </c>
      <c r="N672" t="s">
        <v>55</v>
      </c>
      <c r="O672" t="s">
        <v>25</v>
      </c>
      <c r="P672" t="s">
        <v>432</v>
      </c>
    </row>
    <row r="673" spans="1:16" x14ac:dyDescent="0.25">
      <c r="A673">
        <v>102954</v>
      </c>
      <c r="B673" s="1">
        <v>45811</v>
      </c>
      <c r="C673" t="s">
        <v>39</v>
      </c>
      <c r="D673" t="s">
        <v>67</v>
      </c>
      <c r="E673" t="s">
        <v>68</v>
      </c>
      <c r="F673" t="s">
        <v>73</v>
      </c>
      <c r="G673" t="s">
        <v>80</v>
      </c>
      <c r="H673">
        <v>5</v>
      </c>
      <c r="I673">
        <v>41.01</v>
      </c>
      <c r="J673">
        <v>205.05</v>
      </c>
      <c r="K673" t="s">
        <v>53</v>
      </c>
      <c r="L673" t="s">
        <v>272</v>
      </c>
      <c r="M673" t="s">
        <v>102</v>
      </c>
      <c r="N673" t="s">
        <v>55</v>
      </c>
      <c r="O673" t="s">
        <v>25</v>
      </c>
      <c r="P673" t="s">
        <v>432</v>
      </c>
    </row>
    <row r="674" spans="1:16" x14ac:dyDescent="0.25">
      <c r="A674">
        <v>100962</v>
      </c>
      <c r="B674" s="1">
        <v>45812</v>
      </c>
      <c r="C674" t="s">
        <v>16</v>
      </c>
      <c r="D674" t="s">
        <v>146</v>
      </c>
      <c r="E674" t="s">
        <v>147</v>
      </c>
      <c r="F674" t="s">
        <v>64</v>
      </c>
      <c r="G674" t="s">
        <v>65</v>
      </c>
      <c r="H674">
        <v>5</v>
      </c>
      <c r="I674">
        <v>24.45</v>
      </c>
      <c r="J674">
        <v>122.25</v>
      </c>
      <c r="K674" t="s">
        <v>31</v>
      </c>
      <c r="L674" t="s">
        <v>438</v>
      </c>
      <c r="M674" t="s">
        <v>102</v>
      </c>
      <c r="N674" t="s">
        <v>33</v>
      </c>
      <c r="O674" t="s">
        <v>25</v>
      </c>
      <c r="P674" t="s">
        <v>432</v>
      </c>
    </row>
    <row r="675" spans="1:16" x14ac:dyDescent="0.25">
      <c r="A675">
        <v>101092</v>
      </c>
      <c r="B675" s="1">
        <v>45812</v>
      </c>
      <c r="C675" t="s">
        <v>39</v>
      </c>
      <c r="D675" t="s">
        <v>40</v>
      </c>
      <c r="E675" t="s">
        <v>41</v>
      </c>
      <c r="F675" t="s">
        <v>64</v>
      </c>
      <c r="G675" t="s">
        <v>159</v>
      </c>
      <c r="H675">
        <v>2</v>
      </c>
      <c r="I675">
        <v>34.89</v>
      </c>
      <c r="J675">
        <v>69.78</v>
      </c>
      <c r="K675" t="s">
        <v>53</v>
      </c>
      <c r="L675" t="s">
        <v>439</v>
      </c>
      <c r="M675" t="s">
        <v>23</v>
      </c>
      <c r="N675" t="s">
        <v>33</v>
      </c>
      <c r="O675" t="s">
        <v>25</v>
      </c>
      <c r="P675" t="s">
        <v>432</v>
      </c>
    </row>
    <row r="676" spans="1:16" x14ac:dyDescent="0.25">
      <c r="A676">
        <v>101175</v>
      </c>
      <c r="B676" s="1">
        <v>45812</v>
      </c>
      <c r="C676" t="s">
        <v>16</v>
      </c>
      <c r="D676" t="s">
        <v>27</v>
      </c>
      <c r="E676" t="s">
        <v>28</v>
      </c>
      <c r="F676" t="s">
        <v>19</v>
      </c>
      <c r="G676" t="s">
        <v>48</v>
      </c>
      <c r="H676">
        <v>1</v>
      </c>
      <c r="I676">
        <v>46.17</v>
      </c>
      <c r="J676">
        <v>46.17</v>
      </c>
      <c r="K676" t="s">
        <v>31</v>
      </c>
      <c r="L676" t="s">
        <v>228</v>
      </c>
      <c r="M676" t="s">
        <v>44</v>
      </c>
      <c r="N676" t="s">
        <v>33</v>
      </c>
      <c r="O676" t="s">
        <v>25</v>
      </c>
      <c r="P676" t="s">
        <v>432</v>
      </c>
    </row>
    <row r="677" spans="1:16" x14ac:dyDescent="0.25">
      <c r="A677">
        <v>101454</v>
      </c>
      <c r="B677" s="1">
        <v>45812</v>
      </c>
      <c r="C677" t="s">
        <v>61</v>
      </c>
      <c r="D677" t="s">
        <v>84</v>
      </c>
      <c r="E677" t="s">
        <v>85</v>
      </c>
      <c r="F677" t="s">
        <v>19</v>
      </c>
      <c r="G677" t="s">
        <v>42</v>
      </c>
      <c r="H677">
        <v>1</v>
      </c>
      <c r="I677">
        <v>15.48</v>
      </c>
      <c r="J677">
        <v>15.48</v>
      </c>
      <c r="K677" t="s">
        <v>59</v>
      </c>
      <c r="L677" t="s">
        <v>326</v>
      </c>
      <c r="M677" t="s">
        <v>23</v>
      </c>
      <c r="N677" t="s">
        <v>33</v>
      </c>
      <c r="O677" t="s">
        <v>25</v>
      </c>
      <c r="P677" t="s">
        <v>432</v>
      </c>
    </row>
    <row r="678" spans="1:16" x14ac:dyDescent="0.25">
      <c r="A678">
        <v>101742</v>
      </c>
      <c r="B678" s="1">
        <v>45812</v>
      </c>
      <c r="C678" t="s">
        <v>16</v>
      </c>
      <c r="D678" t="s">
        <v>111</v>
      </c>
      <c r="E678" t="s">
        <v>112</v>
      </c>
      <c r="F678" t="s">
        <v>73</v>
      </c>
      <c r="G678" t="s">
        <v>74</v>
      </c>
      <c r="H678">
        <v>1</v>
      </c>
      <c r="I678">
        <v>52.64</v>
      </c>
      <c r="J678">
        <v>52.64</v>
      </c>
      <c r="K678" t="s">
        <v>31</v>
      </c>
      <c r="L678" t="s">
        <v>218</v>
      </c>
      <c r="M678" t="s">
        <v>23</v>
      </c>
      <c r="N678" t="s">
        <v>33</v>
      </c>
      <c r="O678" t="s">
        <v>25</v>
      </c>
      <c r="P678" t="s">
        <v>432</v>
      </c>
    </row>
    <row r="679" spans="1:16" x14ac:dyDescent="0.25">
      <c r="A679">
        <v>102021</v>
      </c>
      <c r="B679" s="1">
        <v>45812</v>
      </c>
      <c r="C679" t="s">
        <v>61</v>
      </c>
      <c r="D679" t="s">
        <v>90</v>
      </c>
      <c r="E679" t="s">
        <v>91</v>
      </c>
      <c r="F679" t="s">
        <v>29</v>
      </c>
      <c r="G679" t="s">
        <v>58</v>
      </c>
      <c r="H679">
        <v>1</v>
      </c>
      <c r="I679">
        <v>73.36</v>
      </c>
      <c r="J679">
        <v>73.36</v>
      </c>
      <c r="K679" t="s">
        <v>53</v>
      </c>
      <c r="L679" t="s">
        <v>211</v>
      </c>
      <c r="M679" t="s">
        <v>23</v>
      </c>
      <c r="N679" t="s">
        <v>33</v>
      </c>
      <c r="O679" t="s">
        <v>25</v>
      </c>
      <c r="P679" t="s">
        <v>432</v>
      </c>
    </row>
    <row r="680" spans="1:16" x14ac:dyDescent="0.25">
      <c r="A680">
        <v>102219</v>
      </c>
      <c r="B680" s="1">
        <v>45812</v>
      </c>
      <c r="C680" t="s">
        <v>16</v>
      </c>
      <c r="D680" t="s">
        <v>198</v>
      </c>
      <c r="E680" t="s">
        <v>199</v>
      </c>
      <c r="F680" t="s">
        <v>64</v>
      </c>
      <c r="G680" t="s">
        <v>159</v>
      </c>
      <c r="H680">
        <v>2</v>
      </c>
      <c r="I680">
        <v>33.78</v>
      </c>
      <c r="J680">
        <v>67.56</v>
      </c>
      <c r="K680" t="s">
        <v>53</v>
      </c>
      <c r="L680" t="s">
        <v>286</v>
      </c>
      <c r="M680" t="s">
        <v>23</v>
      </c>
      <c r="N680" t="s">
        <v>33</v>
      </c>
      <c r="O680" t="s">
        <v>25</v>
      </c>
      <c r="P680" t="s">
        <v>432</v>
      </c>
    </row>
    <row r="681" spans="1:16" x14ac:dyDescent="0.25">
      <c r="A681">
        <v>102382</v>
      </c>
      <c r="B681" s="1">
        <v>45812</v>
      </c>
      <c r="C681" t="s">
        <v>16</v>
      </c>
      <c r="D681" t="s">
        <v>146</v>
      </c>
      <c r="E681" t="s">
        <v>147</v>
      </c>
      <c r="F681" t="s">
        <v>19</v>
      </c>
      <c r="G681" t="s">
        <v>48</v>
      </c>
      <c r="H681">
        <v>2</v>
      </c>
      <c r="I681">
        <v>47.21</v>
      </c>
      <c r="J681">
        <v>94.42</v>
      </c>
      <c r="K681" t="s">
        <v>21</v>
      </c>
      <c r="L681" t="s">
        <v>404</v>
      </c>
      <c r="M681" t="s">
        <v>23</v>
      </c>
      <c r="N681" t="s">
        <v>33</v>
      </c>
      <c r="O681" t="s">
        <v>25</v>
      </c>
      <c r="P681" t="s">
        <v>432</v>
      </c>
    </row>
    <row r="682" spans="1:16" x14ac:dyDescent="0.25">
      <c r="A682">
        <v>102797</v>
      </c>
      <c r="B682" s="1">
        <v>45812</v>
      </c>
      <c r="C682" t="s">
        <v>39</v>
      </c>
      <c r="D682" t="s">
        <v>56</v>
      </c>
      <c r="E682" t="s">
        <v>57</v>
      </c>
      <c r="F682" t="s">
        <v>64</v>
      </c>
      <c r="G682" t="s">
        <v>105</v>
      </c>
      <c r="H682">
        <v>1</v>
      </c>
      <c r="I682">
        <v>28.55</v>
      </c>
      <c r="J682">
        <v>28.55</v>
      </c>
      <c r="K682" t="s">
        <v>21</v>
      </c>
      <c r="L682" t="s">
        <v>366</v>
      </c>
      <c r="M682" t="s">
        <v>44</v>
      </c>
      <c r="N682" t="s">
        <v>33</v>
      </c>
      <c r="O682" t="s">
        <v>25</v>
      </c>
      <c r="P682" t="s">
        <v>432</v>
      </c>
    </row>
    <row r="683" spans="1:16" x14ac:dyDescent="0.25">
      <c r="A683">
        <v>102859</v>
      </c>
      <c r="B683" s="1">
        <v>45812</v>
      </c>
      <c r="C683" t="s">
        <v>16</v>
      </c>
      <c r="D683" t="s">
        <v>146</v>
      </c>
      <c r="E683" t="s">
        <v>147</v>
      </c>
      <c r="F683" t="s">
        <v>70</v>
      </c>
      <c r="G683" t="s">
        <v>143</v>
      </c>
      <c r="H683">
        <v>1</v>
      </c>
      <c r="I683">
        <v>125.62</v>
      </c>
      <c r="J683">
        <v>125.62</v>
      </c>
      <c r="K683" t="s">
        <v>59</v>
      </c>
      <c r="L683" t="s">
        <v>348</v>
      </c>
      <c r="M683" t="s">
        <v>23</v>
      </c>
      <c r="N683" t="s">
        <v>33</v>
      </c>
      <c r="O683" t="s">
        <v>25</v>
      </c>
      <c r="P683" t="s">
        <v>432</v>
      </c>
    </row>
    <row r="684" spans="1:16" x14ac:dyDescent="0.25">
      <c r="A684">
        <v>100184</v>
      </c>
      <c r="B684" s="1">
        <v>45813</v>
      </c>
      <c r="C684" t="s">
        <v>16</v>
      </c>
      <c r="D684" t="s">
        <v>198</v>
      </c>
      <c r="E684" t="s">
        <v>199</v>
      </c>
      <c r="F684" t="s">
        <v>29</v>
      </c>
      <c r="G684" t="s">
        <v>100</v>
      </c>
      <c r="H684">
        <v>2</v>
      </c>
      <c r="I684">
        <v>51.23</v>
      </c>
      <c r="J684">
        <v>102.46</v>
      </c>
      <c r="K684" t="s">
        <v>31</v>
      </c>
      <c r="L684" t="s">
        <v>440</v>
      </c>
      <c r="M684" t="s">
        <v>23</v>
      </c>
      <c r="N684" t="s">
        <v>45</v>
      </c>
      <c r="O684" t="s">
        <v>25</v>
      </c>
      <c r="P684" t="s">
        <v>432</v>
      </c>
    </row>
    <row r="685" spans="1:16" x14ac:dyDescent="0.25">
      <c r="A685">
        <v>100471</v>
      </c>
      <c r="B685" s="1">
        <v>45813</v>
      </c>
      <c r="C685" t="s">
        <v>39</v>
      </c>
      <c r="D685" t="s">
        <v>67</v>
      </c>
      <c r="E685" t="s">
        <v>68</v>
      </c>
      <c r="F685" t="s">
        <v>19</v>
      </c>
      <c r="G685" t="s">
        <v>42</v>
      </c>
      <c r="H685">
        <v>2</v>
      </c>
      <c r="I685">
        <v>16.09</v>
      </c>
      <c r="J685">
        <v>32.18</v>
      </c>
      <c r="K685" t="s">
        <v>31</v>
      </c>
      <c r="L685" t="s">
        <v>440</v>
      </c>
      <c r="M685" t="s">
        <v>23</v>
      </c>
      <c r="N685" t="s">
        <v>45</v>
      </c>
      <c r="O685" t="s">
        <v>25</v>
      </c>
      <c r="P685" t="s">
        <v>432</v>
      </c>
    </row>
    <row r="686" spans="1:16" x14ac:dyDescent="0.25">
      <c r="A686">
        <v>100837</v>
      </c>
      <c r="B686" s="1">
        <v>45813</v>
      </c>
      <c r="C686" t="s">
        <v>39</v>
      </c>
      <c r="D686" t="s">
        <v>93</v>
      </c>
      <c r="E686" t="s">
        <v>93</v>
      </c>
      <c r="F686" t="s">
        <v>73</v>
      </c>
      <c r="G686" t="s">
        <v>183</v>
      </c>
      <c r="H686">
        <v>10</v>
      </c>
      <c r="I686">
        <v>25.32</v>
      </c>
      <c r="J686">
        <v>253.2</v>
      </c>
      <c r="K686" t="s">
        <v>59</v>
      </c>
      <c r="L686" t="s">
        <v>441</v>
      </c>
      <c r="M686" t="s">
        <v>44</v>
      </c>
      <c r="N686" t="s">
        <v>45</v>
      </c>
      <c r="O686" t="s">
        <v>25</v>
      </c>
      <c r="P686" t="s">
        <v>432</v>
      </c>
    </row>
    <row r="687" spans="1:16" x14ac:dyDescent="0.25">
      <c r="A687">
        <v>101439</v>
      </c>
      <c r="B687" s="1">
        <v>45813</v>
      </c>
      <c r="C687" t="s">
        <v>39</v>
      </c>
      <c r="D687" t="s">
        <v>118</v>
      </c>
      <c r="E687" t="s">
        <v>119</v>
      </c>
      <c r="F687" t="s">
        <v>19</v>
      </c>
      <c r="G687" t="s">
        <v>37</v>
      </c>
      <c r="H687">
        <v>10</v>
      </c>
      <c r="I687">
        <v>24.11</v>
      </c>
      <c r="J687">
        <v>241.1</v>
      </c>
      <c r="K687" t="s">
        <v>59</v>
      </c>
      <c r="L687" t="s">
        <v>442</v>
      </c>
      <c r="M687" t="s">
        <v>44</v>
      </c>
      <c r="N687" t="s">
        <v>45</v>
      </c>
      <c r="O687" t="s">
        <v>25</v>
      </c>
      <c r="P687" t="s">
        <v>432</v>
      </c>
    </row>
    <row r="688" spans="1:16" x14ac:dyDescent="0.25">
      <c r="A688">
        <v>101532</v>
      </c>
      <c r="B688" s="1">
        <v>45813</v>
      </c>
      <c r="C688" t="s">
        <v>39</v>
      </c>
      <c r="D688" t="s">
        <v>67</v>
      </c>
      <c r="E688" t="s">
        <v>68</v>
      </c>
      <c r="F688" t="s">
        <v>19</v>
      </c>
      <c r="G688" t="s">
        <v>37</v>
      </c>
      <c r="H688">
        <v>10</v>
      </c>
      <c r="I688">
        <v>22.24</v>
      </c>
      <c r="J688">
        <v>222.4</v>
      </c>
      <c r="K688" t="s">
        <v>53</v>
      </c>
      <c r="L688" t="s">
        <v>318</v>
      </c>
      <c r="M688" t="s">
        <v>23</v>
      </c>
      <c r="N688" t="s">
        <v>45</v>
      </c>
      <c r="O688" t="s">
        <v>25</v>
      </c>
      <c r="P688" t="s">
        <v>432</v>
      </c>
    </row>
    <row r="689" spans="1:16" x14ac:dyDescent="0.25">
      <c r="A689">
        <v>101947</v>
      </c>
      <c r="B689" s="1">
        <v>45813</v>
      </c>
      <c r="C689" t="s">
        <v>39</v>
      </c>
      <c r="D689" t="s">
        <v>40</v>
      </c>
      <c r="E689" t="s">
        <v>41</v>
      </c>
      <c r="F689" t="s">
        <v>29</v>
      </c>
      <c r="G689" t="s">
        <v>58</v>
      </c>
      <c r="H689">
        <v>2</v>
      </c>
      <c r="I689">
        <v>76.73</v>
      </c>
      <c r="J689">
        <v>153.46</v>
      </c>
      <c r="K689" t="s">
        <v>21</v>
      </c>
      <c r="L689" t="s">
        <v>325</v>
      </c>
      <c r="M689" t="s">
        <v>23</v>
      </c>
      <c r="N689" t="s">
        <v>45</v>
      </c>
      <c r="O689" t="s">
        <v>25</v>
      </c>
      <c r="P689" t="s">
        <v>432</v>
      </c>
    </row>
    <row r="690" spans="1:16" x14ac:dyDescent="0.25">
      <c r="A690">
        <v>102537</v>
      </c>
      <c r="B690" s="1">
        <v>45813</v>
      </c>
      <c r="C690" t="s">
        <v>34</v>
      </c>
      <c r="D690" t="s">
        <v>51</v>
      </c>
      <c r="E690" t="s">
        <v>52</v>
      </c>
      <c r="F690" t="s">
        <v>64</v>
      </c>
      <c r="G690" t="s">
        <v>65</v>
      </c>
      <c r="H690">
        <v>1</v>
      </c>
      <c r="I690">
        <v>26.15</v>
      </c>
      <c r="J690">
        <v>26.15</v>
      </c>
      <c r="K690" t="s">
        <v>21</v>
      </c>
      <c r="L690" t="s">
        <v>287</v>
      </c>
      <c r="M690" t="s">
        <v>23</v>
      </c>
      <c r="N690" t="s">
        <v>45</v>
      </c>
      <c r="O690" t="s">
        <v>25</v>
      </c>
      <c r="P690" t="s">
        <v>432</v>
      </c>
    </row>
    <row r="691" spans="1:16" x14ac:dyDescent="0.25">
      <c r="A691">
        <v>102683</v>
      </c>
      <c r="B691" s="1">
        <v>45813</v>
      </c>
      <c r="C691" t="s">
        <v>61</v>
      </c>
      <c r="D691" t="s">
        <v>90</v>
      </c>
      <c r="E691" t="s">
        <v>91</v>
      </c>
      <c r="F691" t="s">
        <v>64</v>
      </c>
      <c r="G691" t="s">
        <v>105</v>
      </c>
      <c r="H691">
        <v>1</v>
      </c>
      <c r="I691">
        <v>30.85</v>
      </c>
      <c r="J691">
        <v>30.85</v>
      </c>
      <c r="K691" t="s">
        <v>31</v>
      </c>
      <c r="L691" t="s">
        <v>133</v>
      </c>
      <c r="M691" t="s">
        <v>23</v>
      </c>
      <c r="N691" t="s">
        <v>45</v>
      </c>
      <c r="O691" t="s">
        <v>25</v>
      </c>
      <c r="P691" t="s">
        <v>432</v>
      </c>
    </row>
    <row r="692" spans="1:16" x14ac:dyDescent="0.25">
      <c r="A692">
        <v>102770</v>
      </c>
      <c r="B692" s="1">
        <v>45813</v>
      </c>
      <c r="C692" t="s">
        <v>77</v>
      </c>
      <c r="D692" t="s">
        <v>78</v>
      </c>
      <c r="E692" t="s">
        <v>79</v>
      </c>
      <c r="F692" t="s">
        <v>19</v>
      </c>
      <c r="G692" t="s">
        <v>20</v>
      </c>
      <c r="H692">
        <v>2</v>
      </c>
      <c r="I692">
        <v>38.1</v>
      </c>
      <c r="J692">
        <v>76.2</v>
      </c>
      <c r="K692" t="s">
        <v>31</v>
      </c>
      <c r="L692" t="s">
        <v>231</v>
      </c>
      <c r="M692" t="s">
        <v>23</v>
      </c>
      <c r="N692" t="s">
        <v>45</v>
      </c>
      <c r="O692" t="s">
        <v>25</v>
      </c>
      <c r="P692" t="s">
        <v>432</v>
      </c>
    </row>
    <row r="693" spans="1:16" x14ac:dyDescent="0.25">
      <c r="A693">
        <v>100101</v>
      </c>
      <c r="B693" s="1">
        <v>45814</v>
      </c>
      <c r="C693" t="s">
        <v>39</v>
      </c>
      <c r="D693" t="s">
        <v>67</v>
      </c>
      <c r="E693" t="s">
        <v>68</v>
      </c>
      <c r="F693" t="s">
        <v>70</v>
      </c>
      <c r="G693" t="s">
        <v>86</v>
      </c>
      <c r="H693">
        <v>1</v>
      </c>
      <c r="I693">
        <v>28.52</v>
      </c>
      <c r="J693">
        <v>28.52</v>
      </c>
      <c r="K693" t="s">
        <v>31</v>
      </c>
      <c r="L693" t="s">
        <v>419</v>
      </c>
      <c r="M693" t="s">
        <v>23</v>
      </c>
      <c r="N693" t="s">
        <v>24</v>
      </c>
      <c r="O693" t="s">
        <v>25</v>
      </c>
      <c r="P693" t="s">
        <v>432</v>
      </c>
    </row>
    <row r="694" spans="1:16" x14ac:dyDescent="0.25">
      <c r="A694">
        <v>100330</v>
      </c>
      <c r="B694" s="1">
        <v>45814</v>
      </c>
      <c r="C694" t="s">
        <v>77</v>
      </c>
      <c r="D694" t="s">
        <v>78</v>
      </c>
      <c r="E694" t="s">
        <v>79</v>
      </c>
      <c r="F694" t="s">
        <v>29</v>
      </c>
      <c r="G694" t="s">
        <v>100</v>
      </c>
      <c r="H694">
        <v>3</v>
      </c>
      <c r="I694">
        <v>49.79</v>
      </c>
      <c r="J694">
        <v>149.37</v>
      </c>
      <c r="K694" t="s">
        <v>21</v>
      </c>
      <c r="L694" t="s">
        <v>266</v>
      </c>
      <c r="M694" t="s">
        <v>23</v>
      </c>
      <c r="N694" t="s">
        <v>24</v>
      </c>
      <c r="O694" t="s">
        <v>25</v>
      </c>
      <c r="P694" t="s">
        <v>432</v>
      </c>
    </row>
    <row r="695" spans="1:16" x14ac:dyDescent="0.25">
      <c r="A695">
        <v>100587</v>
      </c>
      <c r="B695" s="1">
        <v>45814</v>
      </c>
      <c r="C695" t="s">
        <v>77</v>
      </c>
      <c r="D695" t="s">
        <v>151</v>
      </c>
      <c r="E695" t="s">
        <v>152</v>
      </c>
      <c r="F695" t="s">
        <v>73</v>
      </c>
      <c r="G695" t="s">
        <v>126</v>
      </c>
      <c r="H695">
        <v>10</v>
      </c>
      <c r="I695">
        <v>31.08</v>
      </c>
      <c r="J695">
        <v>310.8</v>
      </c>
      <c r="K695" t="s">
        <v>31</v>
      </c>
      <c r="L695" t="s">
        <v>433</v>
      </c>
      <c r="M695" t="s">
        <v>23</v>
      </c>
      <c r="N695" t="s">
        <v>24</v>
      </c>
      <c r="O695" t="s">
        <v>25</v>
      </c>
      <c r="P695" t="s">
        <v>432</v>
      </c>
    </row>
    <row r="696" spans="1:16" x14ac:dyDescent="0.25">
      <c r="A696">
        <v>100800</v>
      </c>
      <c r="B696" s="1">
        <v>45814</v>
      </c>
      <c r="C696" t="s">
        <v>39</v>
      </c>
      <c r="D696" t="s">
        <v>118</v>
      </c>
      <c r="E696" t="s">
        <v>119</v>
      </c>
      <c r="F696" t="s">
        <v>70</v>
      </c>
      <c r="G696" t="s">
        <v>86</v>
      </c>
      <c r="H696">
        <v>1</v>
      </c>
      <c r="I696">
        <v>26.78</v>
      </c>
      <c r="J696">
        <v>26.78</v>
      </c>
      <c r="K696" t="s">
        <v>21</v>
      </c>
      <c r="L696" t="s">
        <v>247</v>
      </c>
      <c r="M696" t="s">
        <v>23</v>
      </c>
      <c r="N696" t="s">
        <v>24</v>
      </c>
      <c r="O696" t="s">
        <v>25</v>
      </c>
      <c r="P696" t="s">
        <v>432</v>
      </c>
    </row>
    <row r="697" spans="1:16" x14ac:dyDescent="0.25">
      <c r="A697">
        <v>100955</v>
      </c>
      <c r="B697" s="1">
        <v>45814</v>
      </c>
      <c r="C697" t="s">
        <v>61</v>
      </c>
      <c r="D697" t="s">
        <v>90</v>
      </c>
      <c r="E697" t="s">
        <v>91</v>
      </c>
      <c r="F697" t="s">
        <v>19</v>
      </c>
      <c r="G697" t="s">
        <v>48</v>
      </c>
      <c r="H697">
        <v>3</v>
      </c>
      <c r="I697">
        <v>43.26</v>
      </c>
      <c r="J697">
        <v>129.78</v>
      </c>
      <c r="K697" t="s">
        <v>53</v>
      </c>
      <c r="L697" t="s">
        <v>439</v>
      </c>
      <c r="M697" t="s">
        <v>23</v>
      </c>
      <c r="N697" t="s">
        <v>24</v>
      </c>
      <c r="O697" t="s">
        <v>25</v>
      </c>
      <c r="P697" t="s">
        <v>432</v>
      </c>
    </row>
    <row r="698" spans="1:16" x14ac:dyDescent="0.25">
      <c r="A698">
        <v>100974</v>
      </c>
      <c r="B698" s="1">
        <v>45814</v>
      </c>
      <c r="C698" t="s">
        <v>77</v>
      </c>
      <c r="D698" t="s">
        <v>103</v>
      </c>
      <c r="E698" t="s">
        <v>104</v>
      </c>
      <c r="F698" t="s">
        <v>70</v>
      </c>
      <c r="G698" t="s">
        <v>71</v>
      </c>
      <c r="H698">
        <v>1</v>
      </c>
      <c r="I698">
        <v>62.47</v>
      </c>
      <c r="J698">
        <v>62.47</v>
      </c>
      <c r="K698" t="s">
        <v>21</v>
      </c>
      <c r="L698" t="s">
        <v>443</v>
      </c>
      <c r="M698" t="s">
        <v>44</v>
      </c>
      <c r="N698" t="s">
        <v>24</v>
      </c>
      <c r="O698" t="s">
        <v>25</v>
      </c>
      <c r="P698" t="s">
        <v>432</v>
      </c>
    </row>
    <row r="699" spans="1:16" x14ac:dyDescent="0.25">
      <c r="A699">
        <v>101478</v>
      </c>
      <c r="B699" s="1">
        <v>45814</v>
      </c>
      <c r="C699" t="s">
        <v>16</v>
      </c>
      <c r="D699" t="s">
        <v>146</v>
      </c>
      <c r="E699" t="s">
        <v>147</v>
      </c>
      <c r="F699" t="s">
        <v>29</v>
      </c>
      <c r="G699" t="s">
        <v>113</v>
      </c>
      <c r="H699">
        <v>10</v>
      </c>
      <c r="I699">
        <v>15.47</v>
      </c>
      <c r="J699">
        <v>154.69999999999999</v>
      </c>
      <c r="K699" t="s">
        <v>59</v>
      </c>
      <c r="L699" t="s">
        <v>262</v>
      </c>
      <c r="M699" t="s">
        <v>23</v>
      </c>
      <c r="N699" t="s">
        <v>24</v>
      </c>
      <c r="O699" t="s">
        <v>25</v>
      </c>
      <c r="P699" t="s">
        <v>432</v>
      </c>
    </row>
    <row r="700" spans="1:16" x14ac:dyDescent="0.25">
      <c r="A700">
        <v>101576</v>
      </c>
      <c r="B700" s="1">
        <v>45814</v>
      </c>
      <c r="C700" t="s">
        <v>61</v>
      </c>
      <c r="D700" t="s">
        <v>84</v>
      </c>
      <c r="E700" t="s">
        <v>85</v>
      </c>
      <c r="F700" t="s">
        <v>29</v>
      </c>
      <c r="G700" t="s">
        <v>58</v>
      </c>
      <c r="H700">
        <v>3</v>
      </c>
      <c r="I700">
        <v>72.760000000000005</v>
      </c>
      <c r="J700">
        <v>218.28</v>
      </c>
      <c r="K700" t="s">
        <v>53</v>
      </c>
      <c r="L700" t="s">
        <v>338</v>
      </c>
      <c r="M700" t="s">
        <v>44</v>
      </c>
      <c r="N700" t="s">
        <v>24</v>
      </c>
      <c r="O700" t="s">
        <v>25</v>
      </c>
      <c r="P700" t="s">
        <v>432</v>
      </c>
    </row>
    <row r="701" spans="1:16" x14ac:dyDescent="0.25">
      <c r="A701">
        <v>101992</v>
      </c>
      <c r="B701" s="1">
        <v>45814</v>
      </c>
      <c r="C701" t="s">
        <v>61</v>
      </c>
      <c r="D701" t="s">
        <v>84</v>
      </c>
      <c r="E701" t="s">
        <v>85</v>
      </c>
      <c r="F701" t="s">
        <v>70</v>
      </c>
      <c r="G701" t="s">
        <v>108</v>
      </c>
      <c r="H701">
        <v>10</v>
      </c>
      <c r="I701">
        <v>34.71</v>
      </c>
      <c r="J701">
        <v>347.1</v>
      </c>
      <c r="K701" t="s">
        <v>59</v>
      </c>
      <c r="L701" t="s">
        <v>441</v>
      </c>
      <c r="M701" t="s">
        <v>23</v>
      </c>
      <c r="N701" t="s">
        <v>24</v>
      </c>
      <c r="O701" t="s">
        <v>25</v>
      </c>
      <c r="P701" t="s">
        <v>432</v>
      </c>
    </row>
    <row r="702" spans="1:16" x14ac:dyDescent="0.25">
      <c r="A702">
        <v>102035</v>
      </c>
      <c r="B702" s="1">
        <v>45814</v>
      </c>
      <c r="C702" t="s">
        <v>39</v>
      </c>
      <c r="D702" t="s">
        <v>67</v>
      </c>
      <c r="E702" t="s">
        <v>68</v>
      </c>
      <c r="F702" t="s">
        <v>29</v>
      </c>
      <c r="G702" t="s">
        <v>30</v>
      </c>
      <c r="H702">
        <v>3</v>
      </c>
      <c r="I702">
        <v>65.66</v>
      </c>
      <c r="J702">
        <v>196.98</v>
      </c>
      <c r="K702" t="s">
        <v>21</v>
      </c>
      <c r="L702" t="s">
        <v>49</v>
      </c>
      <c r="M702" t="s">
        <v>23</v>
      </c>
      <c r="N702" t="s">
        <v>24</v>
      </c>
      <c r="O702" t="s">
        <v>25</v>
      </c>
      <c r="P702" t="s">
        <v>432</v>
      </c>
    </row>
    <row r="703" spans="1:16" x14ac:dyDescent="0.25">
      <c r="A703">
        <v>102201</v>
      </c>
      <c r="B703" s="1">
        <v>45814</v>
      </c>
      <c r="C703" t="s">
        <v>16</v>
      </c>
      <c r="D703" t="s">
        <v>17</v>
      </c>
      <c r="E703" t="s">
        <v>18</v>
      </c>
      <c r="F703" t="s">
        <v>70</v>
      </c>
      <c r="G703" t="s">
        <v>108</v>
      </c>
      <c r="H703">
        <v>1</v>
      </c>
      <c r="I703">
        <v>35.07</v>
      </c>
      <c r="J703">
        <v>35.07</v>
      </c>
      <c r="K703" t="s">
        <v>21</v>
      </c>
      <c r="L703" t="s">
        <v>295</v>
      </c>
      <c r="M703" t="s">
        <v>102</v>
      </c>
      <c r="N703" t="s">
        <v>24</v>
      </c>
      <c r="O703" t="s">
        <v>25</v>
      </c>
      <c r="P703" t="s">
        <v>432</v>
      </c>
    </row>
    <row r="704" spans="1:16" x14ac:dyDescent="0.25">
      <c r="A704">
        <v>102287</v>
      </c>
      <c r="B704" s="1">
        <v>45814</v>
      </c>
      <c r="C704" t="s">
        <v>39</v>
      </c>
      <c r="D704" t="s">
        <v>118</v>
      </c>
      <c r="E704" t="s">
        <v>119</v>
      </c>
      <c r="F704" t="s">
        <v>73</v>
      </c>
      <c r="G704" t="s">
        <v>116</v>
      </c>
      <c r="H704">
        <v>2</v>
      </c>
      <c r="I704">
        <v>186.82</v>
      </c>
      <c r="J704">
        <v>373.64</v>
      </c>
      <c r="K704" t="s">
        <v>21</v>
      </c>
      <c r="L704" t="s">
        <v>200</v>
      </c>
      <c r="M704" t="s">
        <v>23</v>
      </c>
      <c r="N704" t="s">
        <v>24</v>
      </c>
      <c r="O704" t="s">
        <v>25</v>
      </c>
      <c r="P704" t="s">
        <v>432</v>
      </c>
    </row>
    <row r="705" spans="1:16" x14ac:dyDescent="0.25">
      <c r="A705">
        <v>102758</v>
      </c>
      <c r="B705" s="1">
        <v>45814</v>
      </c>
      <c r="C705" t="s">
        <v>61</v>
      </c>
      <c r="D705" t="s">
        <v>84</v>
      </c>
      <c r="E705" t="s">
        <v>85</v>
      </c>
      <c r="F705" t="s">
        <v>29</v>
      </c>
      <c r="G705" t="s">
        <v>123</v>
      </c>
      <c r="H705">
        <v>1</v>
      </c>
      <c r="I705">
        <v>93.14</v>
      </c>
      <c r="J705">
        <v>93.14</v>
      </c>
      <c r="K705" t="s">
        <v>31</v>
      </c>
      <c r="L705" t="s">
        <v>428</v>
      </c>
      <c r="M705" t="s">
        <v>44</v>
      </c>
      <c r="N705" t="s">
        <v>24</v>
      </c>
      <c r="O705" t="s">
        <v>25</v>
      </c>
      <c r="P705" t="s">
        <v>432</v>
      </c>
    </row>
    <row r="706" spans="1:16" x14ac:dyDescent="0.25">
      <c r="A706">
        <v>102847</v>
      </c>
      <c r="B706" s="1">
        <v>45814</v>
      </c>
      <c r="C706" t="s">
        <v>77</v>
      </c>
      <c r="D706" t="s">
        <v>205</v>
      </c>
      <c r="E706" t="s">
        <v>206</v>
      </c>
      <c r="F706" t="s">
        <v>29</v>
      </c>
      <c r="G706" t="s">
        <v>123</v>
      </c>
      <c r="H706">
        <v>2</v>
      </c>
      <c r="I706">
        <v>94.45</v>
      </c>
      <c r="J706">
        <v>188.9</v>
      </c>
      <c r="K706" t="s">
        <v>21</v>
      </c>
      <c r="L706" t="s">
        <v>420</v>
      </c>
      <c r="M706" t="s">
        <v>44</v>
      </c>
      <c r="N706" t="s">
        <v>24</v>
      </c>
      <c r="O706" t="s">
        <v>25</v>
      </c>
      <c r="P706" t="s">
        <v>432</v>
      </c>
    </row>
    <row r="707" spans="1:16" x14ac:dyDescent="0.25">
      <c r="A707">
        <v>102950</v>
      </c>
      <c r="B707" s="1">
        <v>45814</v>
      </c>
      <c r="C707" t="s">
        <v>77</v>
      </c>
      <c r="D707" t="s">
        <v>205</v>
      </c>
      <c r="E707" t="s">
        <v>206</v>
      </c>
      <c r="F707" t="s">
        <v>64</v>
      </c>
      <c r="G707" t="s">
        <v>65</v>
      </c>
      <c r="H707">
        <v>1</v>
      </c>
      <c r="I707">
        <v>25.89</v>
      </c>
      <c r="J707">
        <v>25.89</v>
      </c>
      <c r="K707" t="s">
        <v>59</v>
      </c>
      <c r="L707" t="s">
        <v>121</v>
      </c>
      <c r="M707" t="s">
        <v>23</v>
      </c>
      <c r="N707" t="s">
        <v>24</v>
      </c>
      <c r="O707" t="s">
        <v>25</v>
      </c>
      <c r="P707" t="s">
        <v>432</v>
      </c>
    </row>
    <row r="708" spans="1:16" x14ac:dyDescent="0.25">
      <c r="A708">
        <v>100388</v>
      </c>
      <c r="B708" s="1">
        <v>45815</v>
      </c>
      <c r="C708" t="s">
        <v>39</v>
      </c>
      <c r="D708" t="s">
        <v>67</v>
      </c>
      <c r="E708" t="s">
        <v>68</v>
      </c>
      <c r="F708" t="s">
        <v>29</v>
      </c>
      <c r="G708" t="s">
        <v>113</v>
      </c>
      <c r="H708">
        <v>10</v>
      </c>
      <c r="I708">
        <v>14.47</v>
      </c>
      <c r="J708">
        <v>144.69999999999999</v>
      </c>
      <c r="K708" t="s">
        <v>31</v>
      </c>
      <c r="L708" t="s">
        <v>444</v>
      </c>
      <c r="M708" t="s">
        <v>102</v>
      </c>
      <c r="N708" t="s">
        <v>50</v>
      </c>
      <c r="O708" t="s">
        <v>14</v>
      </c>
      <c r="P708" t="s">
        <v>432</v>
      </c>
    </row>
    <row r="709" spans="1:16" x14ac:dyDescent="0.25">
      <c r="A709">
        <v>100699</v>
      </c>
      <c r="B709" s="1">
        <v>45815</v>
      </c>
      <c r="C709" t="s">
        <v>61</v>
      </c>
      <c r="D709" t="s">
        <v>90</v>
      </c>
      <c r="E709" t="s">
        <v>91</v>
      </c>
      <c r="F709" t="s">
        <v>73</v>
      </c>
      <c r="G709" t="s">
        <v>74</v>
      </c>
      <c r="H709">
        <v>10</v>
      </c>
      <c r="I709">
        <v>53.52</v>
      </c>
      <c r="J709">
        <v>535.20000000000005</v>
      </c>
      <c r="K709" t="s">
        <v>21</v>
      </c>
      <c r="L709" t="s">
        <v>248</v>
      </c>
      <c r="M709" t="s">
        <v>23</v>
      </c>
      <c r="N709" t="s">
        <v>50</v>
      </c>
      <c r="O709" t="s">
        <v>14</v>
      </c>
      <c r="P709" t="s">
        <v>432</v>
      </c>
    </row>
    <row r="710" spans="1:16" x14ac:dyDescent="0.25">
      <c r="A710">
        <v>100889</v>
      </c>
      <c r="B710" s="1">
        <v>45815</v>
      </c>
      <c r="C710" t="s">
        <v>39</v>
      </c>
      <c r="D710" t="s">
        <v>40</v>
      </c>
      <c r="E710" t="s">
        <v>41</v>
      </c>
      <c r="F710" t="s">
        <v>70</v>
      </c>
      <c r="G710" t="s">
        <v>71</v>
      </c>
      <c r="H710">
        <v>2</v>
      </c>
      <c r="I710">
        <v>58.81</v>
      </c>
      <c r="J710">
        <v>117.62</v>
      </c>
      <c r="K710" t="s">
        <v>59</v>
      </c>
      <c r="L710" t="s">
        <v>359</v>
      </c>
      <c r="M710" t="s">
        <v>23</v>
      </c>
      <c r="N710" t="s">
        <v>50</v>
      </c>
      <c r="O710" t="s">
        <v>14</v>
      </c>
      <c r="P710" t="s">
        <v>432</v>
      </c>
    </row>
    <row r="711" spans="1:16" x14ac:dyDescent="0.25">
      <c r="A711">
        <v>100892</v>
      </c>
      <c r="B711" s="1">
        <v>45815</v>
      </c>
      <c r="C711" t="s">
        <v>61</v>
      </c>
      <c r="D711" t="s">
        <v>90</v>
      </c>
      <c r="E711" t="s">
        <v>91</v>
      </c>
      <c r="F711" t="s">
        <v>73</v>
      </c>
      <c r="G711" t="s">
        <v>80</v>
      </c>
      <c r="H711">
        <v>1</v>
      </c>
      <c r="I711">
        <v>41.29</v>
      </c>
      <c r="J711">
        <v>41.29</v>
      </c>
      <c r="K711" t="s">
        <v>31</v>
      </c>
      <c r="L711" t="s">
        <v>253</v>
      </c>
      <c r="M711" t="s">
        <v>23</v>
      </c>
      <c r="N711" t="s">
        <v>50</v>
      </c>
      <c r="O711" t="s">
        <v>14</v>
      </c>
      <c r="P711" t="s">
        <v>432</v>
      </c>
    </row>
    <row r="712" spans="1:16" x14ac:dyDescent="0.25">
      <c r="A712">
        <v>100979</v>
      </c>
      <c r="B712" s="1">
        <v>45815</v>
      </c>
      <c r="C712" t="s">
        <v>39</v>
      </c>
      <c r="D712" t="s">
        <v>40</v>
      </c>
      <c r="E712" t="s">
        <v>41</v>
      </c>
      <c r="F712" t="s">
        <v>29</v>
      </c>
      <c r="G712" t="s">
        <v>113</v>
      </c>
      <c r="H712">
        <v>2</v>
      </c>
      <c r="I712">
        <v>15.68</v>
      </c>
      <c r="J712">
        <v>31.36</v>
      </c>
      <c r="K712" t="s">
        <v>31</v>
      </c>
      <c r="L712" t="s">
        <v>349</v>
      </c>
      <c r="M712" t="s">
        <v>23</v>
      </c>
      <c r="N712" t="s">
        <v>50</v>
      </c>
      <c r="O712" t="s">
        <v>14</v>
      </c>
      <c r="P712" t="s">
        <v>432</v>
      </c>
    </row>
    <row r="713" spans="1:16" x14ac:dyDescent="0.25">
      <c r="A713">
        <v>102550</v>
      </c>
      <c r="B713" s="1">
        <v>45815</v>
      </c>
      <c r="C713" t="s">
        <v>16</v>
      </c>
      <c r="D713" t="s">
        <v>17</v>
      </c>
      <c r="E713" t="s">
        <v>18</v>
      </c>
      <c r="F713" t="s">
        <v>73</v>
      </c>
      <c r="G713" t="s">
        <v>183</v>
      </c>
      <c r="H713">
        <v>1</v>
      </c>
      <c r="I713">
        <v>24.86</v>
      </c>
      <c r="J713">
        <v>24.86</v>
      </c>
      <c r="K713" t="s">
        <v>31</v>
      </c>
      <c r="L713" t="s">
        <v>413</v>
      </c>
      <c r="M713" t="s">
        <v>23</v>
      </c>
      <c r="N713" t="s">
        <v>50</v>
      </c>
      <c r="O713" t="s">
        <v>14</v>
      </c>
      <c r="P713" t="s">
        <v>432</v>
      </c>
    </row>
    <row r="714" spans="1:16" x14ac:dyDescent="0.25">
      <c r="A714">
        <v>102830</v>
      </c>
      <c r="B714" s="1">
        <v>45815</v>
      </c>
      <c r="C714" t="s">
        <v>39</v>
      </c>
      <c r="D714" t="s">
        <v>56</v>
      </c>
      <c r="E714" t="s">
        <v>57</v>
      </c>
      <c r="F714" t="s">
        <v>29</v>
      </c>
      <c r="G714" t="s">
        <v>123</v>
      </c>
      <c r="H714">
        <v>1</v>
      </c>
      <c r="I714">
        <v>89.11</v>
      </c>
      <c r="J714">
        <v>89.11</v>
      </c>
      <c r="K714" t="s">
        <v>59</v>
      </c>
      <c r="L714" t="s">
        <v>231</v>
      </c>
      <c r="M714" t="s">
        <v>23</v>
      </c>
      <c r="N714" t="s">
        <v>50</v>
      </c>
      <c r="O714" t="s">
        <v>14</v>
      </c>
      <c r="P714" t="s">
        <v>432</v>
      </c>
    </row>
    <row r="715" spans="1:16" x14ac:dyDescent="0.25">
      <c r="A715">
        <v>100498</v>
      </c>
      <c r="B715" s="1">
        <v>45816</v>
      </c>
      <c r="C715" t="s">
        <v>61</v>
      </c>
      <c r="D715" t="s">
        <v>62</v>
      </c>
      <c r="E715" t="s">
        <v>63</v>
      </c>
      <c r="F715" t="s">
        <v>73</v>
      </c>
      <c r="G715" t="s">
        <v>80</v>
      </c>
      <c r="H715">
        <v>2</v>
      </c>
      <c r="I715">
        <v>41.79</v>
      </c>
      <c r="J715">
        <v>83.58</v>
      </c>
      <c r="K715" t="s">
        <v>59</v>
      </c>
      <c r="L715" t="s">
        <v>264</v>
      </c>
      <c r="M715" t="s">
        <v>23</v>
      </c>
      <c r="N715" t="s">
        <v>76</v>
      </c>
      <c r="O715" t="s">
        <v>14</v>
      </c>
      <c r="P715" t="s">
        <v>432</v>
      </c>
    </row>
    <row r="716" spans="1:16" x14ac:dyDescent="0.25">
      <c r="A716">
        <v>101204</v>
      </c>
      <c r="B716" s="1">
        <v>45816</v>
      </c>
      <c r="C716" t="s">
        <v>39</v>
      </c>
      <c r="D716" t="s">
        <v>40</v>
      </c>
      <c r="E716" t="s">
        <v>41</v>
      </c>
      <c r="F716" t="s">
        <v>73</v>
      </c>
      <c r="G716" t="s">
        <v>80</v>
      </c>
      <c r="H716">
        <v>1</v>
      </c>
      <c r="I716">
        <v>39.380000000000003</v>
      </c>
      <c r="J716">
        <v>39.380000000000003</v>
      </c>
      <c r="K716" t="s">
        <v>59</v>
      </c>
      <c r="L716" t="s">
        <v>360</v>
      </c>
      <c r="M716" t="s">
        <v>23</v>
      </c>
      <c r="N716" t="s">
        <v>76</v>
      </c>
      <c r="O716" t="s">
        <v>14</v>
      </c>
      <c r="P716" t="s">
        <v>432</v>
      </c>
    </row>
    <row r="717" spans="1:16" x14ac:dyDescent="0.25">
      <c r="A717">
        <v>101571</v>
      </c>
      <c r="B717" s="1">
        <v>45816</v>
      </c>
      <c r="C717" t="s">
        <v>61</v>
      </c>
      <c r="D717" t="s">
        <v>90</v>
      </c>
      <c r="E717" t="s">
        <v>91</v>
      </c>
      <c r="F717" t="s">
        <v>73</v>
      </c>
      <c r="G717" t="s">
        <v>126</v>
      </c>
      <c r="H717">
        <v>2</v>
      </c>
      <c r="I717">
        <v>31.09</v>
      </c>
      <c r="J717">
        <v>62.18</v>
      </c>
      <c r="K717" t="s">
        <v>31</v>
      </c>
      <c r="L717" t="s">
        <v>92</v>
      </c>
      <c r="M717" t="s">
        <v>23</v>
      </c>
      <c r="N717" t="s">
        <v>76</v>
      </c>
      <c r="O717" t="s">
        <v>14</v>
      </c>
      <c r="P717" t="s">
        <v>432</v>
      </c>
    </row>
    <row r="718" spans="1:16" x14ac:dyDescent="0.25">
      <c r="A718">
        <v>101761</v>
      </c>
      <c r="B718" s="1">
        <v>45816</v>
      </c>
      <c r="C718" t="s">
        <v>16</v>
      </c>
      <c r="D718" t="s">
        <v>17</v>
      </c>
      <c r="E718" t="s">
        <v>18</v>
      </c>
      <c r="F718" t="s">
        <v>29</v>
      </c>
      <c r="G718" t="s">
        <v>123</v>
      </c>
      <c r="H718">
        <v>1</v>
      </c>
      <c r="I718">
        <v>90.99</v>
      </c>
      <c r="J718">
        <v>90.99</v>
      </c>
      <c r="K718" t="s">
        <v>53</v>
      </c>
      <c r="L718" t="s">
        <v>445</v>
      </c>
      <c r="M718" t="s">
        <v>23</v>
      </c>
      <c r="N718" t="s">
        <v>76</v>
      </c>
      <c r="O718" t="s">
        <v>14</v>
      </c>
      <c r="P718" t="s">
        <v>432</v>
      </c>
    </row>
    <row r="719" spans="1:16" x14ac:dyDescent="0.25">
      <c r="A719">
        <v>102680</v>
      </c>
      <c r="B719" s="1">
        <v>45816</v>
      </c>
      <c r="C719" t="s">
        <v>16</v>
      </c>
      <c r="D719" t="s">
        <v>198</v>
      </c>
      <c r="E719" t="s">
        <v>199</v>
      </c>
      <c r="F719" t="s">
        <v>19</v>
      </c>
      <c r="G719" t="s">
        <v>48</v>
      </c>
      <c r="H719">
        <v>5</v>
      </c>
      <c r="I719">
        <v>43.39</v>
      </c>
      <c r="J719">
        <v>216.95</v>
      </c>
      <c r="K719" t="s">
        <v>53</v>
      </c>
      <c r="L719" t="s">
        <v>404</v>
      </c>
      <c r="M719" t="s">
        <v>102</v>
      </c>
      <c r="N719" t="s">
        <v>76</v>
      </c>
      <c r="O719" t="s">
        <v>14</v>
      </c>
      <c r="P719" t="s">
        <v>432</v>
      </c>
    </row>
    <row r="720" spans="1:16" x14ac:dyDescent="0.25">
      <c r="A720">
        <v>100749</v>
      </c>
      <c r="B720" s="1">
        <v>45817</v>
      </c>
      <c r="C720" t="s">
        <v>16</v>
      </c>
      <c r="D720" t="s">
        <v>146</v>
      </c>
      <c r="E720" t="s">
        <v>147</v>
      </c>
      <c r="F720" t="s">
        <v>73</v>
      </c>
      <c r="G720" t="s">
        <v>126</v>
      </c>
      <c r="H720">
        <v>1</v>
      </c>
      <c r="I720">
        <v>31.46</v>
      </c>
      <c r="J720">
        <v>31.46</v>
      </c>
      <c r="K720" t="s">
        <v>53</v>
      </c>
      <c r="L720" t="s">
        <v>360</v>
      </c>
      <c r="M720" t="s">
        <v>23</v>
      </c>
      <c r="N720" t="s">
        <v>82</v>
      </c>
      <c r="O720" t="s">
        <v>25</v>
      </c>
      <c r="P720" t="s">
        <v>432</v>
      </c>
    </row>
    <row r="721" spans="1:16" x14ac:dyDescent="0.25">
      <c r="A721">
        <v>101237</v>
      </c>
      <c r="B721" s="1">
        <v>45817</v>
      </c>
      <c r="C721" t="s">
        <v>61</v>
      </c>
      <c r="D721" t="s">
        <v>90</v>
      </c>
      <c r="E721" t="s">
        <v>91</v>
      </c>
      <c r="F721" t="s">
        <v>19</v>
      </c>
      <c r="G721" t="s">
        <v>42</v>
      </c>
      <c r="H721">
        <v>1</v>
      </c>
      <c r="I721">
        <v>15.71</v>
      </c>
      <c r="J721">
        <v>15.71</v>
      </c>
      <c r="K721" t="s">
        <v>53</v>
      </c>
      <c r="L721" t="s">
        <v>150</v>
      </c>
      <c r="M721" t="s">
        <v>102</v>
      </c>
      <c r="N721" t="s">
        <v>82</v>
      </c>
      <c r="O721" t="s">
        <v>25</v>
      </c>
      <c r="P721" t="s">
        <v>432</v>
      </c>
    </row>
    <row r="722" spans="1:16" x14ac:dyDescent="0.25">
      <c r="A722">
        <v>101793</v>
      </c>
      <c r="B722" s="1">
        <v>45817</v>
      </c>
      <c r="C722" t="s">
        <v>16</v>
      </c>
      <c r="D722" t="s">
        <v>17</v>
      </c>
      <c r="E722" t="s">
        <v>18</v>
      </c>
      <c r="F722" t="s">
        <v>70</v>
      </c>
      <c r="G722" t="s">
        <v>108</v>
      </c>
      <c r="H722">
        <v>3</v>
      </c>
      <c r="I722">
        <v>34.03</v>
      </c>
      <c r="J722">
        <v>102.09</v>
      </c>
      <c r="K722" t="s">
        <v>31</v>
      </c>
      <c r="L722" t="s">
        <v>360</v>
      </c>
      <c r="M722" t="s">
        <v>23</v>
      </c>
      <c r="N722" t="s">
        <v>82</v>
      </c>
      <c r="O722" t="s">
        <v>25</v>
      </c>
      <c r="P722" t="s">
        <v>432</v>
      </c>
    </row>
    <row r="723" spans="1:16" x14ac:dyDescent="0.25">
      <c r="A723">
        <v>101878</v>
      </c>
      <c r="B723" s="1">
        <v>45817</v>
      </c>
      <c r="C723" t="s">
        <v>61</v>
      </c>
      <c r="D723" t="s">
        <v>62</v>
      </c>
      <c r="E723" t="s">
        <v>63</v>
      </c>
      <c r="F723" t="s">
        <v>73</v>
      </c>
      <c r="G723" t="s">
        <v>183</v>
      </c>
      <c r="H723">
        <v>1</v>
      </c>
      <c r="I723">
        <v>24.24</v>
      </c>
      <c r="J723">
        <v>24.24</v>
      </c>
      <c r="K723" t="s">
        <v>59</v>
      </c>
      <c r="L723" t="s">
        <v>261</v>
      </c>
      <c r="M723" t="s">
        <v>102</v>
      </c>
      <c r="N723" t="s">
        <v>82</v>
      </c>
      <c r="O723" t="s">
        <v>25</v>
      </c>
      <c r="P723" t="s">
        <v>432</v>
      </c>
    </row>
    <row r="724" spans="1:16" x14ac:dyDescent="0.25">
      <c r="A724">
        <v>102255</v>
      </c>
      <c r="B724" s="1">
        <v>45817</v>
      </c>
      <c r="C724" t="s">
        <v>34</v>
      </c>
      <c r="D724" t="s">
        <v>35</v>
      </c>
      <c r="E724" t="s">
        <v>36</v>
      </c>
      <c r="F724" t="s">
        <v>29</v>
      </c>
      <c r="G724" t="s">
        <v>58</v>
      </c>
      <c r="H724">
        <v>1</v>
      </c>
      <c r="I724">
        <v>78.709999999999994</v>
      </c>
      <c r="J724">
        <v>78.709999999999994</v>
      </c>
      <c r="K724" t="s">
        <v>59</v>
      </c>
      <c r="L724" t="s">
        <v>446</v>
      </c>
      <c r="M724" t="s">
        <v>23</v>
      </c>
      <c r="N724" t="s">
        <v>82</v>
      </c>
      <c r="O724" t="s">
        <v>25</v>
      </c>
      <c r="P724" t="s">
        <v>432</v>
      </c>
    </row>
    <row r="725" spans="1:16" x14ac:dyDescent="0.25">
      <c r="A725">
        <v>102569</v>
      </c>
      <c r="B725" s="1">
        <v>45817</v>
      </c>
      <c r="C725" t="s">
        <v>39</v>
      </c>
      <c r="D725" t="s">
        <v>118</v>
      </c>
      <c r="E725" t="s">
        <v>119</v>
      </c>
      <c r="F725" t="s">
        <v>73</v>
      </c>
      <c r="G725" t="s">
        <v>183</v>
      </c>
      <c r="H725">
        <v>1</v>
      </c>
      <c r="I725">
        <v>26.03</v>
      </c>
      <c r="J725">
        <v>26.03</v>
      </c>
      <c r="K725" t="s">
        <v>53</v>
      </c>
      <c r="L725" t="s">
        <v>415</v>
      </c>
      <c r="M725" t="s">
        <v>44</v>
      </c>
      <c r="N725" t="s">
        <v>82</v>
      </c>
      <c r="O725" t="s">
        <v>25</v>
      </c>
      <c r="P725" t="s">
        <v>432</v>
      </c>
    </row>
    <row r="726" spans="1:16" x14ac:dyDescent="0.25">
      <c r="A726">
        <v>102671</v>
      </c>
      <c r="B726" s="1">
        <v>45817</v>
      </c>
      <c r="C726" t="s">
        <v>39</v>
      </c>
      <c r="D726" t="s">
        <v>56</v>
      </c>
      <c r="E726" t="s">
        <v>57</v>
      </c>
      <c r="F726" t="s">
        <v>19</v>
      </c>
      <c r="G726" t="s">
        <v>20</v>
      </c>
      <c r="H726">
        <v>2</v>
      </c>
      <c r="I726">
        <v>38.17</v>
      </c>
      <c r="J726">
        <v>76.34</v>
      </c>
      <c r="K726" t="s">
        <v>21</v>
      </c>
      <c r="L726" t="s">
        <v>263</v>
      </c>
      <c r="M726" t="s">
        <v>102</v>
      </c>
      <c r="N726" t="s">
        <v>82</v>
      </c>
      <c r="O726" t="s">
        <v>25</v>
      </c>
      <c r="P726" t="s">
        <v>432</v>
      </c>
    </row>
    <row r="727" spans="1:16" x14ac:dyDescent="0.25">
      <c r="A727">
        <v>100093</v>
      </c>
      <c r="B727" s="1">
        <v>45818</v>
      </c>
      <c r="C727" t="s">
        <v>34</v>
      </c>
      <c r="D727" t="s">
        <v>46</v>
      </c>
      <c r="E727" t="s">
        <v>47</v>
      </c>
      <c r="F727" t="s">
        <v>64</v>
      </c>
      <c r="G727" t="s">
        <v>140</v>
      </c>
      <c r="H727">
        <v>2</v>
      </c>
      <c r="I727">
        <v>154.13</v>
      </c>
      <c r="J727">
        <v>308.26</v>
      </c>
      <c r="K727" t="s">
        <v>53</v>
      </c>
      <c r="L727" t="s">
        <v>246</v>
      </c>
      <c r="M727" t="s">
        <v>23</v>
      </c>
      <c r="N727" t="s">
        <v>55</v>
      </c>
      <c r="O727" t="s">
        <v>25</v>
      </c>
      <c r="P727" t="s">
        <v>432</v>
      </c>
    </row>
    <row r="728" spans="1:16" x14ac:dyDescent="0.25">
      <c r="A728">
        <v>100110</v>
      </c>
      <c r="B728" s="1">
        <v>45818</v>
      </c>
      <c r="C728" t="s">
        <v>34</v>
      </c>
      <c r="D728" t="s">
        <v>46</v>
      </c>
      <c r="E728" t="s">
        <v>47</v>
      </c>
      <c r="F728" t="s">
        <v>19</v>
      </c>
      <c r="G728" t="s">
        <v>48</v>
      </c>
      <c r="H728">
        <v>5</v>
      </c>
      <c r="I728">
        <v>44.77</v>
      </c>
      <c r="J728">
        <v>223.85</v>
      </c>
      <c r="K728" t="s">
        <v>21</v>
      </c>
      <c r="L728" t="s">
        <v>447</v>
      </c>
      <c r="M728" t="s">
        <v>23</v>
      </c>
      <c r="N728" t="s">
        <v>55</v>
      </c>
      <c r="O728" t="s">
        <v>25</v>
      </c>
      <c r="P728" t="s">
        <v>432</v>
      </c>
    </row>
    <row r="729" spans="1:16" x14ac:dyDescent="0.25">
      <c r="A729">
        <v>100403</v>
      </c>
      <c r="B729" s="1">
        <v>45818</v>
      </c>
      <c r="C729" t="s">
        <v>34</v>
      </c>
      <c r="D729" t="s">
        <v>51</v>
      </c>
      <c r="E729" t="s">
        <v>52</v>
      </c>
      <c r="F729" t="s">
        <v>19</v>
      </c>
      <c r="G729" t="s">
        <v>37</v>
      </c>
      <c r="H729">
        <v>1</v>
      </c>
      <c r="I729">
        <v>22.85</v>
      </c>
      <c r="J729">
        <v>22.85</v>
      </c>
      <c r="K729" t="s">
        <v>53</v>
      </c>
      <c r="L729" t="s">
        <v>287</v>
      </c>
      <c r="M729" t="s">
        <v>23</v>
      </c>
      <c r="N729" t="s">
        <v>55</v>
      </c>
      <c r="O729" t="s">
        <v>25</v>
      </c>
      <c r="P729" t="s">
        <v>432</v>
      </c>
    </row>
    <row r="730" spans="1:16" x14ac:dyDescent="0.25">
      <c r="A730">
        <v>101162</v>
      </c>
      <c r="B730" s="1">
        <v>45818</v>
      </c>
      <c r="C730" t="s">
        <v>16</v>
      </c>
      <c r="D730" t="s">
        <v>111</v>
      </c>
      <c r="E730" t="s">
        <v>112</v>
      </c>
      <c r="F730" t="s">
        <v>73</v>
      </c>
      <c r="G730" t="s">
        <v>74</v>
      </c>
      <c r="H730">
        <v>5</v>
      </c>
      <c r="I730">
        <v>53.66</v>
      </c>
      <c r="J730">
        <v>268.3</v>
      </c>
      <c r="K730" t="s">
        <v>31</v>
      </c>
      <c r="L730" t="s">
        <v>448</v>
      </c>
      <c r="M730" t="s">
        <v>23</v>
      </c>
      <c r="N730" t="s">
        <v>55</v>
      </c>
      <c r="O730" t="s">
        <v>25</v>
      </c>
      <c r="P730" t="s">
        <v>432</v>
      </c>
    </row>
    <row r="731" spans="1:16" x14ac:dyDescent="0.25">
      <c r="A731">
        <v>101169</v>
      </c>
      <c r="B731" s="1">
        <v>45818</v>
      </c>
      <c r="C731" t="s">
        <v>39</v>
      </c>
      <c r="D731" t="s">
        <v>93</v>
      </c>
      <c r="E731" t="s">
        <v>93</v>
      </c>
      <c r="F731" t="s">
        <v>64</v>
      </c>
      <c r="G731" t="s">
        <v>105</v>
      </c>
      <c r="H731">
        <v>2</v>
      </c>
      <c r="I731">
        <v>28.67</v>
      </c>
      <c r="J731">
        <v>57.34</v>
      </c>
      <c r="K731" t="s">
        <v>21</v>
      </c>
      <c r="L731" t="s">
        <v>295</v>
      </c>
      <c r="M731" t="s">
        <v>23</v>
      </c>
      <c r="N731" t="s">
        <v>55</v>
      </c>
      <c r="O731" t="s">
        <v>25</v>
      </c>
      <c r="P731" t="s">
        <v>432</v>
      </c>
    </row>
    <row r="732" spans="1:16" x14ac:dyDescent="0.25">
      <c r="A732">
        <v>101684</v>
      </c>
      <c r="B732" s="1">
        <v>45818</v>
      </c>
      <c r="C732" t="s">
        <v>39</v>
      </c>
      <c r="D732" t="s">
        <v>40</v>
      </c>
      <c r="E732" t="s">
        <v>41</v>
      </c>
      <c r="F732" t="s">
        <v>19</v>
      </c>
      <c r="G732" t="s">
        <v>42</v>
      </c>
      <c r="H732">
        <v>2</v>
      </c>
      <c r="I732">
        <v>15.72</v>
      </c>
      <c r="J732">
        <v>31.44</v>
      </c>
      <c r="K732" t="s">
        <v>59</v>
      </c>
      <c r="L732" t="s">
        <v>351</v>
      </c>
      <c r="M732" t="s">
        <v>44</v>
      </c>
      <c r="N732" t="s">
        <v>55</v>
      </c>
      <c r="O732" t="s">
        <v>25</v>
      </c>
      <c r="P732" t="s">
        <v>432</v>
      </c>
    </row>
    <row r="733" spans="1:16" x14ac:dyDescent="0.25">
      <c r="A733">
        <v>102031</v>
      </c>
      <c r="B733" s="1">
        <v>45818</v>
      </c>
      <c r="C733" t="s">
        <v>39</v>
      </c>
      <c r="D733" t="s">
        <v>93</v>
      </c>
      <c r="E733" t="s">
        <v>93</v>
      </c>
      <c r="F733" t="s">
        <v>73</v>
      </c>
      <c r="G733" t="s">
        <v>116</v>
      </c>
      <c r="H733">
        <v>3</v>
      </c>
      <c r="I733">
        <v>186.32</v>
      </c>
      <c r="J733">
        <v>558.96</v>
      </c>
      <c r="K733" t="s">
        <v>21</v>
      </c>
      <c r="L733" t="s">
        <v>242</v>
      </c>
      <c r="M733" t="s">
        <v>23</v>
      </c>
      <c r="N733" t="s">
        <v>55</v>
      </c>
      <c r="O733" t="s">
        <v>25</v>
      </c>
      <c r="P733" t="s">
        <v>432</v>
      </c>
    </row>
    <row r="734" spans="1:16" x14ac:dyDescent="0.25">
      <c r="A734">
        <v>102658</v>
      </c>
      <c r="B734" s="1">
        <v>45818</v>
      </c>
      <c r="C734" t="s">
        <v>34</v>
      </c>
      <c r="D734" t="s">
        <v>35</v>
      </c>
      <c r="E734" t="s">
        <v>36</v>
      </c>
      <c r="F734" t="s">
        <v>19</v>
      </c>
      <c r="G734" t="s">
        <v>37</v>
      </c>
      <c r="H734">
        <v>10</v>
      </c>
      <c r="I734">
        <v>23.32</v>
      </c>
      <c r="J734">
        <v>233.2</v>
      </c>
      <c r="K734" t="s">
        <v>59</v>
      </c>
      <c r="L734" t="s">
        <v>322</v>
      </c>
      <c r="M734" t="s">
        <v>102</v>
      </c>
      <c r="N734" t="s">
        <v>55</v>
      </c>
      <c r="O734" t="s">
        <v>25</v>
      </c>
      <c r="P734" t="s">
        <v>432</v>
      </c>
    </row>
    <row r="735" spans="1:16" x14ac:dyDescent="0.25">
      <c r="A735">
        <v>102771</v>
      </c>
      <c r="B735" s="1">
        <v>45818</v>
      </c>
      <c r="C735" t="s">
        <v>39</v>
      </c>
      <c r="D735" t="s">
        <v>40</v>
      </c>
      <c r="E735" t="s">
        <v>41</v>
      </c>
      <c r="F735" t="s">
        <v>64</v>
      </c>
      <c r="G735" t="s">
        <v>140</v>
      </c>
      <c r="H735">
        <v>1</v>
      </c>
      <c r="I735">
        <v>151.55000000000001</v>
      </c>
      <c r="J735">
        <v>151.55000000000001</v>
      </c>
      <c r="K735" t="s">
        <v>53</v>
      </c>
      <c r="L735" t="s">
        <v>334</v>
      </c>
      <c r="M735" t="s">
        <v>23</v>
      </c>
      <c r="N735" t="s">
        <v>55</v>
      </c>
      <c r="O735" t="s">
        <v>25</v>
      </c>
      <c r="P735" t="s">
        <v>432</v>
      </c>
    </row>
    <row r="736" spans="1:16" x14ac:dyDescent="0.25">
      <c r="A736">
        <v>102780</v>
      </c>
      <c r="B736" s="1">
        <v>45818</v>
      </c>
      <c r="C736" t="s">
        <v>61</v>
      </c>
      <c r="D736" t="s">
        <v>84</v>
      </c>
      <c r="E736" t="s">
        <v>85</v>
      </c>
      <c r="F736" t="s">
        <v>73</v>
      </c>
      <c r="G736" t="s">
        <v>126</v>
      </c>
      <c r="H736">
        <v>5</v>
      </c>
      <c r="I736">
        <v>29.83</v>
      </c>
      <c r="J736">
        <v>149.15</v>
      </c>
      <c r="K736" t="s">
        <v>31</v>
      </c>
      <c r="L736" t="s">
        <v>327</v>
      </c>
      <c r="M736" t="s">
        <v>102</v>
      </c>
      <c r="N736" t="s">
        <v>55</v>
      </c>
      <c r="O736" t="s">
        <v>25</v>
      </c>
      <c r="P736" t="s">
        <v>432</v>
      </c>
    </row>
    <row r="737" spans="1:16" x14ac:dyDescent="0.25">
      <c r="A737">
        <v>102781</v>
      </c>
      <c r="B737" s="1">
        <v>45818</v>
      </c>
      <c r="C737" t="s">
        <v>39</v>
      </c>
      <c r="D737" t="s">
        <v>67</v>
      </c>
      <c r="E737" t="s">
        <v>68</v>
      </c>
      <c r="F737" t="s">
        <v>64</v>
      </c>
      <c r="G737" t="s">
        <v>159</v>
      </c>
      <c r="H737">
        <v>3</v>
      </c>
      <c r="I737">
        <v>36.53</v>
      </c>
      <c r="J737">
        <v>109.59</v>
      </c>
      <c r="K737" t="s">
        <v>59</v>
      </c>
      <c r="L737" t="s">
        <v>332</v>
      </c>
      <c r="M737" t="s">
        <v>44</v>
      </c>
      <c r="N737" t="s">
        <v>55</v>
      </c>
      <c r="O737" t="s">
        <v>25</v>
      </c>
      <c r="P737" t="s">
        <v>432</v>
      </c>
    </row>
    <row r="738" spans="1:16" x14ac:dyDescent="0.25">
      <c r="A738">
        <v>102787</v>
      </c>
      <c r="B738" s="1">
        <v>45818</v>
      </c>
      <c r="C738" t="s">
        <v>77</v>
      </c>
      <c r="D738" t="s">
        <v>103</v>
      </c>
      <c r="E738" t="s">
        <v>104</v>
      </c>
      <c r="F738" t="s">
        <v>73</v>
      </c>
      <c r="G738" t="s">
        <v>74</v>
      </c>
      <c r="H738">
        <v>1</v>
      </c>
      <c r="I738">
        <v>54.87</v>
      </c>
      <c r="J738">
        <v>54.87</v>
      </c>
      <c r="K738" t="s">
        <v>53</v>
      </c>
      <c r="L738" t="s">
        <v>447</v>
      </c>
      <c r="M738" t="s">
        <v>23</v>
      </c>
      <c r="N738" t="s">
        <v>55</v>
      </c>
      <c r="O738" t="s">
        <v>25</v>
      </c>
      <c r="P738" t="s">
        <v>432</v>
      </c>
    </row>
    <row r="739" spans="1:16" x14ac:dyDescent="0.25">
      <c r="A739">
        <v>102808</v>
      </c>
      <c r="B739" s="1">
        <v>45818</v>
      </c>
      <c r="C739" t="s">
        <v>34</v>
      </c>
      <c r="D739" t="s">
        <v>164</v>
      </c>
      <c r="E739" t="s">
        <v>165</v>
      </c>
      <c r="F739" t="s">
        <v>70</v>
      </c>
      <c r="G739" t="s">
        <v>86</v>
      </c>
      <c r="H739">
        <v>10</v>
      </c>
      <c r="I739">
        <v>27.9</v>
      </c>
      <c r="J739">
        <v>279</v>
      </c>
      <c r="K739" t="s">
        <v>53</v>
      </c>
      <c r="L739" t="s">
        <v>404</v>
      </c>
      <c r="M739" t="s">
        <v>23</v>
      </c>
      <c r="N739" t="s">
        <v>55</v>
      </c>
      <c r="O739" t="s">
        <v>25</v>
      </c>
      <c r="P739" t="s">
        <v>432</v>
      </c>
    </row>
    <row r="740" spans="1:16" x14ac:dyDescent="0.25">
      <c r="A740">
        <v>102814</v>
      </c>
      <c r="B740" s="1">
        <v>45818</v>
      </c>
      <c r="C740" t="s">
        <v>39</v>
      </c>
      <c r="D740" t="s">
        <v>40</v>
      </c>
      <c r="E740" t="s">
        <v>41</v>
      </c>
      <c r="F740" t="s">
        <v>29</v>
      </c>
      <c r="G740" t="s">
        <v>113</v>
      </c>
      <c r="H740">
        <v>1</v>
      </c>
      <c r="I740">
        <v>15.19</v>
      </c>
      <c r="J740">
        <v>15.19</v>
      </c>
      <c r="K740" t="s">
        <v>31</v>
      </c>
      <c r="L740" t="s">
        <v>188</v>
      </c>
      <c r="M740" t="s">
        <v>23</v>
      </c>
      <c r="N740" t="s">
        <v>55</v>
      </c>
      <c r="O740" t="s">
        <v>25</v>
      </c>
      <c r="P740" t="s">
        <v>432</v>
      </c>
    </row>
    <row r="741" spans="1:16" x14ac:dyDescent="0.25">
      <c r="A741">
        <v>100063</v>
      </c>
      <c r="B741" s="1">
        <v>45819</v>
      </c>
      <c r="C741" t="s">
        <v>77</v>
      </c>
      <c r="D741" t="s">
        <v>78</v>
      </c>
      <c r="E741" t="s">
        <v>79</v>
      </c>
      <c r="F741" t="s">
        <v>29</v>
      </c>
      <c r="G741" t="s">
        <v>100</v>
      </c>
      <c r="H741">
        <v>2</v>
      </c>
      <c r="I741">
        <v>49.02</v>
      </c>
      <c r="J741">
        <v>98.04</v>
      </c>
      <c r="K741" t="s">
        <v>59</v>
      </c>
      <c r="L741" t="s">
        <v>431</v>
      </c>
      <c r="M741" t="s">
        <v>102</v>
      </c>
      <c r="N741" t="s">
        <v>33</v>
      </c>
      <c r="O741" t="s">
        <v>25</v>
      </c>
      <c r="P741" t="s">
        <v>432</v>
      </c>
    </row>
    <row r="742" spans="1:16" x14ac:dyDescent="0.25">
      <c r="A742">
        <v>100244</v>
      </c>
      <c r="B742" s="1">
        <v>45819</v>
      </c>
      <c r="C742" t="s">
        <v>61</v>
      </c>
      <c r="D742" t="s">
        <v>62</v>
      </c>
      <c r="E742" t="s">
        <v>63</v>
      </c>
      <c r="F742" t="s">
        <v>29</v>
      </c>
      <c r="G742" t="s">
        <v>58</v>
      </c>
      <c r="H742">
        <v>5</v>
      </c>
      <c r="I742">
        <v>78.430000000000007</v>
      </c>
      <c r="J742">
        <v>392.15</v>
      </c>
      <c r="K742" t="s">
        <v>53</v>
      </c>
      <c r="L742" t="s">
        <v>244</v>
      </c>
      <c r="M742" t="s">
        <v>102</v>
      </c>
      <c r="N742" t="s">
        <v>33</v>
      </c>
      <c r="O742" t="s">
        <v>25</v>
      </c>
      <c r="P742" t="s">
        <v>432</v>
      </c>
    </row>
    <row r="743" spans="1:16" x14ac:dyDescent="0.25">
      <c r="A743">
        <v>100496</v>
      </c>
      <c r="B743" s="1">
        <v>45819</v>
      </c>
      <c r="C743" t="s">
        <v>61</v>
      </c>
      <c r="D743" t="s">
        <v>62</v>
      </c>
      <c r="E743" t="s">
        <v>63</v>
      </c>
      <c r="F743" t="s">
        <v>19</v>
      </c>
      <c r="G743" t="s">
        <v>42</v>
      </c>
      <c r="H743">
        <v>2</v>
      </c>
      <c r="I743">
        <v>16.14</v>
      </c>
      <c r="J743">
        <v>32.28</v>
      </c>
      <c r="K743" t="s">
        <v>59</v>
      </c>
      <c r="L743" t="s">
        <v>69</v>
      </c>
      <c r="M743" t="s">
        <v>102</v>
      </c>
      <c r="N743" t="s">
        <v>33</v>
      </c>
      <c r="O743" t="s">
        <v>25</v>
      </c>
      <c r="P743" t="s">
        <v>432</v>
      </c>
    </row>
    <row r="744" spans="1:16" x14ac:dyDescent="0.25">
      <c r="A744">
        <v>100599</v>
      </c>
      <c r="B744" s="1">
        <v>45819</v>
      </c>
      <c r="C744" t="s">
        <v>16</v>
      </c>
      <c r="D744" t="s">
        <v>198</v>
      </c>
      <c r="E744" t="s">
        <v>199</v>
      </c>
      <c r="F744" t="s">
        <v>73</v>
      </c>
      <c r="G744" t="s">
        <v>80</v>
      </c>
      <c r="H744">
        <v>1</v>
      </c>
      <c r="I744">
        <v>41.48</v>
      </c>
      <c r="J744">
        <v>41.48</v>
      </c>
      <c r="K744" t="s">
        <v>21</v>
      </c>
      <c r="L744" t="s">
        <v>416</v>
      </c>
      <c r="M744" t="s">
        <v>23</v>
      </c>
      <c r="N744" t="s">
        <v>33</v>
      </c>
      <c r="O744" t="s">
        <v>25</v>
      </c>
      <c r="P744" t="s">
        <v>432</v>
      </c>
    </row>
    <row r="745" spans="1:16" x14ac:dyDescent="0.25">
      <c r="A745">
        <v>100894</v>
      </c>
      <c r="B745" s="1">
        <v>45819</v>
      </c>
      <c r="C745" t="s">
        <v>16</v>
      </c>
      <c r="D745" t="s">
        <v>146</v>
      </c>
      <c r="E745" t="s">
        <v>147</v>
      </c>
      <c r="F745" t="s">
        <v>73</v>
      </c>
      <c r="G745" t="s">
        <v>126</v>
      </c>
      <c r="H745">
        <v>5</v>
      </c>
      <c r="I745">
        <v>28.96</v>
      </c>
      <c r="J745">
        <v>144.80000000000001</v>
      </c>
      <c r="K745" t="s">
        <v>53</v>
      </c>
      <c r="L745" t="s">
        <v>188</v>
      </c>
      <c r="M745" t="s">
        <v>23</v>
      </c>
      <c r="N745" t="s">
        <v>33</v>
      </c>
      <c r="O745" t="s">
        <v>25</v>
      </c>
      <c r="P745" t="s">
        <v>432</v>
      </c>
    </row>
    <row r="746" spans="1:16" x14ac:dyDescent="0.25">
      <c r="A746">
        <v>101388</v>
      </c>
      <c r="B746" s="1">
        <v>45819</v>
      </c>
      <c r="C746" t="s">
        <v>61</v>
      </c>
      <c r="D746" t="s">
        <v>90</v>
      </c>
      <c r="E746" t="s">
        <v>91</v>
      </c>
      <c r="F746" t="s">
        <v>73</v>
      </c>
      <c r="G746" t="s">
        <v>126</v>
      </c>
      <c r="H746">
        <v>5</v>
      </c>
      <c r="I746">
        <v>29.83</v>
      </c>
      <c r="J746">
        <v>149.15</v>
      </c>
      <c r="K746" t="s">
        <v>21</v>
      </c>
      <c r="L746" t="s">
        <v>144</v>
      </c>
      <c r="M746" t="s">
        <v>23</v>
      </c>
      <c r="N746" t="s">
        <v>33</v>
      </c>
      <c r="O746" t="s">
        <v>25</v>
      </c>
      <c r="P746" t="s">
        <v>432</v>
      </c>
    </row>
    <row r="747" spans="1:16" x14ac:dyDescent="0.25">
      <c r="A747">
        <v>101911</v>
      </c>
      <c r="B747" s="1">
        <v>45819</v>
      </c>
      <c r="C747" t="s">
        <v>34</v>
      </c>
      <c r="D747" t="s">
        <v>51</v>
      </c>
      <c r="E747" t="s">
        <v>52</v>
      </c>
      <c r="F747" t="s">
        <v>73</v>
      </c>
      <c r="G747" t="s">
        <v>74</v>
      </c>
      <c r="H747">
        <v>2</v>
      </c>
      <c r="I747">
        <v>52.44</v>
      </c>
      <c r="J747">
        <v>104.88</v>
      </c>
      <c r="K747" t="s">
        <v>59</v>
      </c>
      <c r="L747" t="s">
        <v>298</v>
      </c>
      <c r="M747" t="s">
        <v>23</v>
      </c>
      <c r="N747" t="s">
        <v>33</v>
      </c>
      <c r="O747" t="s">
        <v>25</v>
      </c>
      <c r="P747" t="s">
        <v>432</v>
      </c>
    </row>
    <row r="748" spans="1:16" x14ac:dyDescent="0.25">
      <c r="A748">
        <v>100483</v>
      </c>
      <c r="B748" s="1">
        <v>45820</v>
      </c>
      <c r="C748" t="s">
        <v>34</v>
      </c>
      <c r="D748" t="s">
        <v>51</v>
      </c>
      <c r="E748" t="s">
        <v>52</v>
      </c>
      <c r="F748" t="s">
        <v>70</v>
      </c>
      <c r="G748" t="s">
        <v>132</v>
      </c>
      <c r="H748">
        <v>1</v>
      </c>
      <c r="I748">
        <v>20.84</v>
      </c>
      <c r="J748">
        <v>20.84</v>
      </c>
      <c r="K748" t="s">
        <v>59</v>
      </c>
      <c r="L748" t="s">
        <v>98</v>
      </c>
      <c r="M748" t="s">
        <v>23</v>
      </c>
      <c r="N748" t="s">
        <v>45</v>
      </c>
      <c r="O748" t="s">
        <v>25</v>
      </c>
      <c r="P748" t="s">
        <v>432</v>
      </c>
    </row>
    <row r="749" spans="1:16" x14ac:dyDescent="0.25">
      <c r="A749">
        <v>100733</v>
      </c>
      <c r="B749" s="1">
        <v>45820</v>
      </c>
      <c r="C749" t="s">
        <v>16</v>
      </c>
      <c r="D749" t="s">
        <v>27</v>
      </c>
      <c r="E749" t="s">
        <v>28</v>
      </c>
      <c r="F749" t="s">
        <v>29</v>
      </c>
      <c r="G749" t="s">
        <v>100</v>
      </c>
      <c r="H749">
        <v>1</v>
      </c>
      <c r="I749">
        <v>49.53</v>
      </c>
      <c r="J749">
        <v>49.53</v>
      </c>
      <c r="K749" t="s">
        <v>59</v>
      </c>
      <c r="L749" t="s">
        <v>310</v>
      </c>
      <c r="M749" t="s">
        <v>23</v>
      </c>
      <c r="N749" t="s">
        <v>45</v>
      </c>
      <c r="O749" t="s">
        <v>25</v>
      </c>
      <c r="P749" t="s">
        <v>432</v>
      </c>
    </row>
    <row r="750" spans="1:16" x14ac:dyDescent="0.25">
      <c r="A750">
        <v>101033</v>
      </c>
      <c r="B750" s="1">
        <v>45820</v>
      </c>
      <c r="C750" t="s">
        <v>39</v>
      </c>
      <c r="D750" t="s">
        <v>56</v>
      </c>
      <c r="E750" t="s">
        <v>57</v>
      </c>
      <c r="F750" t="s">
        <v>73</v>
      </c>
      <c r="G750" t="s">
        <v>183</v>
      </c>
      <c r="H750">
        <v>1</v>
      </c>
      <c r="I750">
        <v>23.83</v>
      </c>
      <c r="J750">
        <v>23.83</v>
      </c>
      <c r="K750" t="s">
        <v>59</v>
      </c>
      <c r="L750" t="s">
        <v>449</v>
      </c>
      <c r="M750" t="s">
        <v>23</v>
      </c>
      <c r="N750" t="s">
        <v>45</v>
      </c>
      <c r="O750" t="s">
        <v>25</v>
      </c>
      <c r="P750" t="s">
        <v>432</v>
      </c>
    </row>
    <row r="751" spans="1:16" x14ac:dyDescent="0.25">
      <c r="A751">
        <v>101088</v>
      </c>
      <c r="B751" s="1">
        <v>45820</v>
      </c>
      <c r="C751" t="s">
        <v>39</v>
      </c>
      <c r="D751" t="s">
        <v>40</v>
      </c>
      <c r="E751" t="s">
        <v>41</v>
      </c>
      <c r="F751" t="s">
        <v>19</v>
      </c>
      <c r="G751" t="s">
        <v>20</v>
      </c>
      <c r="H751">
        <v>3</v>
      </c>
      <c r="I751">
        <v>41.83</v>
      </c>
      <c r="J751">
        <v>125.49</v>
      </c>
      <c r="K751" t="s">
        <v>59</v>
      </c>
      <c r="L751" t="s">
        <v>368</v>
      </c>
      <c r="M751" t="s">
        <v>23</v>
      </c>
      <c r="N751" t="s">
        <v>45</v>
      </c>
      <c r="O751" t="s">
        <v>25</v>
      </c>
      <c r="P751" t="s">
        <v>432</v>
      </c>
    </row>
    <row r="752" spans="1:16" x14ac:dyDescent="0.25">
      <c r="A752">
        <v>102036</v>
      </c>
      <c r="B752" s="1">
        <v>45820</v>
      </c>
      <c r="C752" t="s">
        <v>61</v>
      </c>
      <c r="D752" t="s">
        <v>90</v>
      </c>
      <c r="E752" t="s">
        <v>91</v>
      </c>
      <c r="F752" t="s">
        <v>70</v>
      </c>
      <c r="G752" t="s">
        <v>86</v>
      </c>
      <c r="H752">
        <v>5</v>
      </c>
      <c r="I752">
        <v>28.25</v>
      </c>
      <c r="J752">
        <v>141.25</v>
      </c>
      <c r="K752" t="s">
        <v>31</v>
      </c>
      <c r="L752" t="s">
        <v>450</v>
      </c>
      <c r="M752" t="s">
        <v>44</v>
      </c>
      <c r="N752" t="s">
        <v>45</v>
      </c>
      <c r="O752" t="s">
        <v>25</v>
      </c>
      <c r="P752" t="s">
        <v>432</v>
      </c>
    </row>
    <row r="753" spans="1:16" x14ac:dyDescent="0.25">
      <c r="A753">
        <v>102233</v>
      </c>
      <c r="B753" s="1">
        <v>45820</v>
      </c>
      <c r="C753" t="s">
        <v>16</v>
      </c>
      <c r="D753" t="s">
        <v>27</v>
      </c>
      <c r="E753" t="s">
        <v>28</v>
      </c>
      <c r="F753" t="s">
        <v>29</v>
      </c>
      <c r="G753" t="s">
        <v>113</v>
      </c>
      <c r="H753">
        <v>5</v>
      </c>
      <c r="I753">
        <v>15.63</v>
      </c>
      <c r="J753">
        <v>78.150000000000006</v>
      </c>
      <c r="K753" t="s">
        <v>53</v>
      </c>
      <c r="L753" t="s">
        <v>451</v>
      </c>
      <c r="M753" t="s">
        <v>102</v>
      </c>
      <c r="N753" t="s">
        <v>45</v>
      </c>
      <c r="O753" t="s">
        <v>25</v>
      </c>
      <c r="P753" t="s">
        <v>432</v>
      </c>
    </row>
    <row r="754" spans="1:16" x14ac:dyDescent="0.25">
      <c r="A754">
        <v>102761</v>
      </c>
      <c r="B754" s="1">
        <v>45820</v>
      </c>
      <c r="C754" t="s">
        <v>39</v>
      </c>
      <c r="D754" t="s">
        <v>67</v>
      </c>
      <c r="E754" t="s">
        <v>68</v>
      </c>
      <c r="F754" t="s">
        <v>73</v>
      </c>
      <c r="G754" t="s">
        <v>80</v>
      </c>
      <c r="H754">
        <v>2</v>
      </c>
      <c r="I754">
        <v>41.46</v>
      </c>
      <c r="J754">
        <v>82.92</v>
      </c>
      <c r="K754" t="s">
        <v>31</v>
      </c>
      <c r="L754" t="s">
        <v>375</v>
      </c>
      <c r="M754" t="s">
        <v>23</v>
      </c>
      <c r="N754" t="s">
        <v>45</v>
      </c>
      <c r="O754" t="s">
        <v>25</v>
      </c>
      <c r="P754" t="s">
        <v>432</v>
      </c>
    </row>
    <row r="755" spans="1:16" x14ac:dyDescent="0.25">
      <c r="A755">
        <v>102902</v>
      </c>
      <c r="B755" s="1">
        <v>45820</v>
      </c>
      <c r="C755" t="s">
        <v>16</v>
      </c>
      <c r="D755" t="s">
        <v>27</v>
      </c>
      <c r="E755" t="s">
        <v>28</v>
      </c>
      <c r="F755" t="s">
        <v>73</v>
      </c>
      <c r="G755" t="s">
        <v>116</v>
      </c>
      <c r="H755">
        <v>2</v>
      </c>
      <c r="I755">
        <v>198.85</v>
      </c>
      <c r="J755">
        <v>397.7</v>
      </c>
      <c r="K755" t="s">
        <v>53</v>
      </c>
      <c r="L755" t="s">
        <v>452</v>
      </c>
      <c r="M755" t="s">
        <v>102</v>
      </c>
      <c r="N755" t="s">
        <v>45</v>
      </c>
      <c r="O755" t="s">
        <v>25</v>
      </c>
      <c r="P755" t="s">
        <v>432</v>
      </c>
    </row>
    <row r="756" spans="1:16" x14ac:dyDescent="0.25">
      <c r="A756">
        <v>102982</v>
      </c>
      <c r="B756" s="1">
        <v>45820</v>
      </c>
      <c r="C756" t="s">
        <v>16</v>
      </c>
      <c r="D756" t="s">
        <v>27</v>
      </c>
      <c r="E756" t="s">
        <v>28</v>
      </c>
      <c r="F756" t="s">
        <v>70</v>
      </c>
      <c r="G756" t="s">
        <v>86</v>
      </c>
      <c r="H756">
        <v>3</v>
      </c>
      <c r="I756">
        <v>28.23</v>
      </c>
      <c r="J756">
        <v>84.69</v>
      </c>
      <c r="K756" t="s">
        <v>53</v>
      </c>
      <c r="L756" t="s">
        <v>171</v>
      </c>
      <c r="M756" t="s">
        <v>23</v>
      </c>
      <c r="N756" t="s">
        <v>45</v>
      </c>
      <c r="O756" t="s">
        <v>25</v>
      </c>
      <c r="P756" t="s">
        <v>432</v>
      </c>
    </row>
    <row r="757" spans="1:16" x14ac:dyDescent="0.25">
      <c r="A757">
        <v>100248</v>
      </c>
      <c r="B757" s="1">
        <v>45821</v>
      </c>
      <c r="C757" t="s">
        <v>39</v>
      </c>
      <c r="D757" t="s">
        <v>118</v>
      </c>
      <c r="E757" t="s">
        <v>119</v>
      </c>
      <c r="F757" t="s">
        <v>64</v>
      </c>
      <c r="G757" t="s">
        <v>65</v>
      </c>
      <c r="H757">
        <v>1</v>
      </c>
      <c r="I757">
        <v>24.52</v>
      </c>
      <c r="J757">
        <v>24.52</v>
      </c>
      <c r="K757" t="s">
        <v>31</v>
      </c>
      <c r="L757" t="s">
        <v>260</v>
      </c>
      <c r="M757" t="s">
        <v>102</v>
      </c>
      <c r="N757" t="s">
        <v>24</v>
      </c>
      <c r="O757" t="s">
        <v>25</v>
      </c>
      <c r="P757" t="s">
        <v>432</v>
      </c>
    </row>
    <row r="758" spans="1:16" x14ac:dyDescent="0.25">
      <c r="A758">
        <v>100655</v>
      </c>
      <c r="B758" s="1">
        <v>45821</v>
      </c>
      <c r="C758" t="s">
        <v>39</v>
      </c>
      <c r="D758" t="s">
        <v>40</v>
      </c>
      <c r="E758" t="s">
        <v>41</v>
      </c>
      <c r="F758" t="s">
        <v>64</v>
      </c>
      <c r="G758" t="s">
        <v>159</v>
      </c>
      <c r="H758">
        <v>10</v>
      </c>
      <c r="I758">
        <v>36.340000000000003</v>
      </c>
      <c r="J758">
        <v>363.4</v>
      </c>
      <c r="K758" t="s">
        <v>31</v>
      </c>
      <c r="L758" t="s">
        <v>453</v>
      </c>
      <c r="M758" t="s">
        <v>44</v>
      </c>
      <c r="N758" t="s">
        <v>24</v>
      </c>
      <c r="O758" t="s">
        <v>25</v>
      </c>
      <c r="P758" t="s">
        <v>432</v>
      </c>
    </row>
    <row r="759" spans="1:16" x14ac:dyDescent="0.25">
      <c r="A759">
        <v>101944</v>
      </c>
      <c r="B759" s="1">
        <v>45821</v>
      </c>
      <c r="C759" t="s">
        <v>16</v>
      </c>
      <c r="D759" t="s">
        <v>146</v>
      </c>
      <c r="E759" t="s">
        <v>147</v>
      </c>
      <c r="F759" t="s">
        <v>19</v>
      </c>
      <c r="G759" t="s">
        <v>42</v>
      </c>
      <c r="H759">
        <v>1</v>
      </c>
      <c r="I759">
        <v>16.559999999999999</v>
      </c>
      <c r="J759">
        <v>16.559999999999999</v>
      </c>
      <c r="K759" t="s">
        <v>21</v>
      </c>
      <c r="L759" t="s">
        <v>379</v>
      </c>
      <c r="M759" t="s">
        <v>23</v>
      </c>
      <c r="N759" t="s">
        <v>24</v>
      </c>
      <c r="O759" t="s">
        <v>25</v>
      </c>
      <c r="P759" t="s">
        <v>432</v>
      </c>
    </row>
    <row r="760" spans="1:16" x14ac:dyDescent="0.25">
      <c r="A760">
        <v>102400</v>
      </c>
      <c r="B760" s="1">
        <v>45821</v>
      </c>
      <c r="C760" t="s">
        <v>61</v>
      </c>
      <c r="D760" t="s">
        <v>90</v>
      </c>
      <c r="E760" t="s">
        <v>91</v>
      </c>
      <c r="F760" t="s">
        <v>29</v>
      </c>
      <c r="G760" t="s">
        <v>58</v>
      </c>
      <c r="H760">
        <v>5</v>
      </c>
      <c r="I760">
        <v>72.040000000000006</v>
      </c>
      <c r="J760">
        <v>360.2</v>
      </c>
      <c r="K760" t="s">
        <v>53</v>
      </c>
      <c r="L760" t="s">
        <v>306</v>
      </c>
      <c r="M760" t="s">
        <v>23</v>
      </c>
      <c r="N760" t="s">
        <v>24</v>
      </c>
      <c r="O760" t="s">
        <v>25</v>
      </c>
      <c r="P760" t="s">
        <v>432</v>
      </c>
    </row>
    <row r="761" spans="1:16" x14ac:dyDescent="0.25">
      <c r="A761">
        <v>102428</v>
      </c>
      <c r="B761" s="1">
        <v>45821</v>
      </c>
      <c r="C761" t="s">
        <v>16</v>
      </c>
      <c r="D761" t="s">
        <v>111</v>
      </c>
      <c r="E761" t="s">
        <v>112</v>
      </c>
      <c r="F761" t="s">
        <v>70</v>
      </c>
      <c r="G761" t="s">
        <v>71</v>
      </c>
      <c r="H761">
        <v>2</v>
      </c>
      <c r="I761">
        <v>59.45</v>
      </c>
      <c r="J761">
        <v>118.9</v>
      </c>
      <c r="K761" t="s">
        <v>31</v>
      </c>
      <c r="L761" t="s">
        <v>454</v>
      </c>
      <c r="M761" t="s">
        <v>23</v>
      </c>
      <c r="N761" t="s">
        <v>24</v>
      </c>
      <c r="O761" t="s">
        <v>25</v>
      </c>
      <c r="P761" t="s">
        <v>432</v>
      </c>
    </row>
    <row r="762" spans="1:16" x14ac:dyDescent="0.25">
      <c r="A762">
        <v>102481</v>
      </c>
      <c r="B762" s="1">
        <v>45821</v>
      </c>
      <c r="C762" t="s">
        <v>61</v>
      </c>
      <c r="D762" t="s">
        <v>62</v>
      </c>
      <c r="E762" t="s">
        <v>63</v>
      </c>
      <c r="F762" t="s">
        <v>73</v>
      </c>
      <c r="G762" t="s">
        <v>183</v>
      </c>
      <c r="H762">
        <v>1</v>
      </c>
      <c r="I762">
        <v>24.64</v>
      </c>
      <c r="J762">
        <v>24.64</v>
      </c>
      <c r="K762" t="s">
        <v>53</v>
      </c>
      <c r="L762" t="s">
        <v>127</v>
      </c>
      <c r="M762" t="s">
        <v>102</v>
      </c>
      <c r="N762" t="s">
        <v>24</v>
      </c>
      <c r="O762" t="s">
        <v>25</v>
      </c>
      <c r="P762" t="s">
        <v>432</v>
      </c>
    </row>
    <row r="763" spans="1:16" x14ac:dyDescent="0.25">
      <c r="A763">
        <v>100061</v>
      </c>
      <c r="B763" s="1">
        <v>45822</v>
      </c>
      <c r="C763" t="s">
        <v>77</v>
      </c>
      <c r="D763" t="s">
        <v>205</v>
      </c>
      <c r="E763" t="s">
        <v>206</v>
      </c>
      <c r="F763" t="s">
        <v>73</v>
      </c>
      <c r="G763" t="s">
        <v>116</v>
      </c>
      <c r="H763">
        <v>10</v>
      </c>
      <c r="I763">
        <v>191.04</v>
      </c>
      <c r="J763">
        <v>1910.4</v>
      </c>
      <c r="K763" t="s">
        <v>21</v>
      </c>
      <c r="L763" t="s">
        <v>135</v>
      </c>
      <c r="M763" t="s">
        <v>44</v>
      </c>
      <c r="N763" t="s">
        <v>50</v>
      </c>
      <c r="O763" t="s">
        <v>14</v>
      </c>
      <c r="P763" t="s">
        <v>432</v>
      </c>
    </row>
    <row r="764" spans="1:16" x14ac:dyDescent="0.25">
      <c r="A764">
        <v>101714</v>
      </c>
      <c r="B764" s="1">
        <v>45822</v>
      </c>
      <c r="C764" t="s">
        <v>39</v>
      </c>
      <c r="D764" t="s">
        <v>40</v>
      </c>
      <c r="E764" t="s">
        <v>41</v>
      </c>
      <c r="F764" t="s">
        <v>73</v>
      </c>
      <c r="G764" t="s">
        <v>183</v>
      </c>
      <c r="H764">
        <v>2</v>
      </c>
      <c r="I764">
        <v>25.53</v>
      </c>
      <c r="J764">
        <v>51.06</v>
      </c>
      <c r="K764" t="s">
        <v>59</v>
      </c>
      <c r="L764" t="s">
        <v>234</v>
      </c>
      <c r="M764" t="s">
        <v>23</v>
      </c>
      <c r="N764" t="s">
        <v>50</v>
      </c>
      <c r="O764" t="s">
        <v>14</v>
      </c>
      <c r="P764" t="s">
        <v>432</v>
      </c>
    </row>
    <row r="765" spans="1:16" x14ac:dyDescent="0.25">
      <c r="A765">
        <v>101770</v>
      </c>
      <c r="B765" s="1">
        <v>45822</v>
      </c>
      <c r="C765" t="s">
        <v>39</v>
      </c>
      <c r="D765" t="s">
        <v>40</v>
      </c>
      <c r="E765" t="s">
        <v>41</v>
      </c>
      <c r="F765" t="s">
        <v>64</v>
      </c>
      <c r="G765" t="s">
        <v>65</v>
      </c>
      <c r="H765">
        <v>5</v>
      </c>
      <c r="I765">
        <v>24.11</v>
      </c>
      <c r="J765">
        <v>120.55</v>
      </c>
      <c r="K765" t="s">
        <v>21</v>
      </c>
      <c r="L765" t="s">
        <v>381</v>
      </c>
      <c r="M765" t="s">
        <v>23</v>
      </c>
      <c r="N765" t="s">
        <v>50</v>
      </c>
      <c r="O765" t="s">
        <v>14</v>
      </c>
      <c r="P765" t="s">
        <v>432</v>
      </c>
    </row>
    <row r="766" spans="1:16" x14ac:dyDescent="0.25">
      <c r="A766">
        <v>101912</v>
      </c>
      <c r="B766" s="1">
        <v>45822</v>
      </c>
      <c r="C766" t="s">
        <v>61</v>
      </c>
      <c r="D766" t="s">
        <v>90</v>
      </c>
      <c r="E766" t="s">
        <v>91</v>
      </c>
      <c r="F766" t="s">
        <v>73</v>
      </c>
      <c r="G766" t="s">
        <v>80</v>
      </c>
      <c r="H766">
        <v>1</v>
      </c>
      <c r="I766">
        <v>40.74</v>
      </c>
      <c r="J766">
        <v>40.74</v>
      </c>
      <c r="K766" t="s">
        <v>53</v>
      </c>
      <c r="L766" t="s">
        <v>92</v>
      </c>
      <c r="M766" t="s">
        <v>23</v>
      </c>
      <c r="N766" t="s">
        <v>50</v>
      </c>
      <c r="O766" t="s">
        <v>14</v>
      </c>
      <c r="P766" t="s">
        <v>432</v>
      </c>
    </row>
    <row r="767" spans="1:16" x14ac:dyDescent="0.25">
      <c r="A767">
        <v>102048</v>
      </c>
      <c r="B767" s="1">
        <v>45822</v>
      </c>
      <c r="C767" t="s">
        <v>61</v>
      </c>
      <c r="D767" t="s">
        <v>84</v>
      </c>
      <c r="E767" t="s">
        <v>85</v>
      </c>
      <c r="F767" t="s">
        <v>73</v>
      </c>
      <c r="G767" t="s">
        <v>74</v>
      </c>
      <c r="H767">
        <v>10</v>
      </c>
      <c r="I767">
        <v>54.62</v>
      </c>
      <c r="J767">
        <v>546.20000000000005</v>
      </c>
      <c r="K767" t="s">
        <v>53</v>
      </c>
      <c r="L767" t="s">
        <v>194</v>
      </c>
      <c r="M767" t="s">
        <v>23</v>
      </c>
      <c r="N767" t="s">
        <v>50</v>
      </c>
      <c r="O767" t="s">
        <v>14</v>
      </c>
      <c r="P767" t="s">
        <v>432</v>
      </c>
    </row>
    <row r="768" spans="1:16" x14ac:dyDescent="0.25">
      <c r="A768">
        <v>102151</v>
      </c>
      <c r="B768" s="1">
        <v>45822</v>
      </c>
      <c r="C768" t="s">
        <v>61</v>
      </c>
      <c r="D768" t="s">
        <v>90</v>
      </c>
      <c r="E768" t="s">
        <v>91</v>
      </c>
      <c r="F768" t="s">
        <v>29</v>
      </c>
      <c r="G768" t="s">
        <v>58</v>
      </c>
      <c r="H768">
        <v>1</v>
      </c>
      <c r="I768">
        <v>74.86</v>
      </c>
      <c r="J768">
        <v>74.86</v>
      </c>
      <c r="K768" t="s">
        <v>31</v>
      </c>
      <c r="L768" t="s">
        <v>197</v>
      </c>
      <c r="M768" t="s">
        <v>23</v>
      </c>
      <c r="N768" t="s">
        <v>50</v>
      </c>
      <c r="O768" t="s">
        <v>14</v>
      </c>
      <c r="P768" t="s">
        <v>432</v>
      </c>
    </row>
    <row r="769" spans="1:16" x14ac:dyDescent="0.25">
      <c r="A769">
        <v>102414</v>
      </c>
      <c r="B769" s="1">
        <v>45822</v>
      </c>
      <c r="C769" t="s">
        <v>39</v>
      </c>
      <c r="D769" t="s">
        <v>67</v>
      </c>
      <c r="E769" t="s">
        <v>68</v>
      </c>
      <c r="F769" t="s">
        <v>64</v>
      </c>
      <c r="G769" t="s">
        <v>140</v>
      </c>
      <c r="H769">
        <v>2</v>
      </c>
      <c r="I769">
        <v>152.66999999999999</v>
      </c>
      <c r="J769">
        <v>305.33999999999997</v>
      </c>
      <c r="K769" t="s">
        <v>53</v>
      </c>
      <c r="L769" t="s">
        <v>32</v>
      </c>
      <c r="M769" t="s">
        <v>23</v>
      </c>
      <c r="N769" t="s">
        <v>50</v>
      </c>
      <c r="O769" t="s">
        <v>14</v>
      </c>
      <c r="P769" t="s">
        <v>432</v>
      </c>
    </row>
    <row r="770" spans="1:16" x14ac:dyDescent="0.25">
      <c r="A770">
        <v>102455</v>
      </c>
      <c r="B770" s="1">
        <v>45822</v>
      </c>
      <c r="C770" t="s">
        <v>34</v>
      </c>
      <c r="D770" t="s">
        <v>35</v>
      </c>
      <c r="E770" t="s">
        <v>36</v>
      </c>
      <c r="F770" t="s">
        <v>73</v>
      </c>
      <c r="G770" t="s">
        <v>183</v>
      </c>
      <c r="H770">
        <v>1</v>
      </c>
      <c r="I770">
        <v>24.02</v>
      </c>
      <c r="J770">
        <v>24.02</v>
      </c>
      <c r="K770" t="s">
        <v>59</v>
      </c>
      <c r="L770" t="s">
        <v>386</v>
      </c>
      <c r="M770" t="s">
        <v>23</v>
      </c>
      <c r="N770" t="s">
        <v>50</v>
      </c>
      <c r="O770" t="s">
        <v>14</v>
      </c>
      <c r="P770" t="s">
        <v>432</v>
      </c>
    </row>
    <row r="771" spans="1:16" x14ac:dyDescent="0.25">
      <c r="A771">
        <v>102638</v>
      </c>
      <c r="B771" s="1">
        <v>45822</v>
      </c>
      <c r="C771" t="s">
        <v>16</v>
      </c>
      <c r="D771" t="s">
        <v>111</v>
      </c>
      <c r="E771" t="s">
        <v>112</v>
      </c>
      <c r="F771" t="s">
        <v>29</v>
      </c>
      <c r="G771" t="s">
        <v>30</v>
      </c>
      <c r="H771">
        <v>5</v>
      </c>
      <c r="I771">
        <v>64.900000000000006</v>
      </c>
      <c r="J771">
        <v>324.5</v>
      </c>
      <c r="K771" t="s">
        <v>21</v>
      </c>
      <c r="L771" t="s">
        <v>277</v>
      </c>
      <c r="M771" t="s">
        <v>23</v>
      </c>
      <c r="N771" t="s">
        <v>50</v>
      </c>
      <c r="O771" t="s">
        <v>14</v>
      </c>
      <c r="P771" t="s">
        <v>432</v>
      </c>
    </row>
    <row r="772" spans="1:16" x14ac:dyDescent="0.25">
      <c r="A772">
        <v>100044</v>
      </c>
      <c r="B772" s="1">
        <v>45823</v>
      </c>
      <c r="C772" t="s">
        <v>16</v>
      </c>
      <c r="D772" t="s">
        <v>27</v>
      </c>
      <c r="E772" t="s">
        <v>28</v>
      </c>
      <c r="F772" t="s">
        <v>73</v>
      </c>
      <c r="G772" t="s">
        <v>183</v>
      </c>
      <c r="H772">
        <v>5</v>
      </c>
      <c r="I772">
        <v>24.98</v>
      </c>
      <c r="J772">
        <v>124.9</v>
      </c>
      <c r="K772" t="s">
        <v>21</v>
      </c>
      <c r="L772" t="s">
        <v>452</v>
      </c>
      <c r="M772" t="s">
        <v>23</v>
      </c>
      <c r="N772" t="s">
        <v>76</v>
      </c>
      <c r="O772" t="s">
        <v>14</v>
      </c>
      <c r="P772" t="s">
        <v>432</v>
      </c>
    </row>
    <row r="773" spans="1:16" x14ac:dyDescent="0.25">
      <c r="A773">
        <v>100103</v>
      </c>
      <c r="B773" s="1">
        <v>45823</v>
      </c>
      <c r="C773" t="s">
        <v>61</v>
      </c>
      <c r="D773" t="s">
        <v>90</v>
      </c>
      <c r="E773" t="s">
        <v>91</v>
      </c>
      <c r="F773" t="s">
        <v>70</v>
      </c>
      <c r="G773" t="s">
        <v>143</v>
      </c>
      <c r="H773">
        <v>1</v>
      </c>
      <c r="I773">
        <v>123.43</v>
      </c>
      <c r="J773">
        <v>123.43</v>
      </c>
      <c r="K773" t="s">
        <v>53</v>
      </c>
      <c r="L773" t="s">
        <v>191</v>
      </c>
      <c r="M773" t="s">
        <v>23</v>
      </c>
      <c r="N773" t="s">
        <v>76</v>
      </c>
      <c r="O773" t="s">
        <v>14</v>
      </c>
      <c r="P773" t="s">
        <v>432</v>
      </c>
    </row>
    <row r="774" spans="1:16" x14ac:dyDescent="0.25">
      <c r="A774">
        <v>101181</v>
      </c>
      <c r="B774" s="1">
        <v>45823</v>
      </c>
      <c r="C774" t="s">
        <v>39</v>
      </c>
      <c r="D774" t="s">
        <v>56</v>
      </c>
      <c r="E774" t="s">
        <v>57</v>
      </c>
      <c r="F774" t="s">
        <v>19</v>
      </c>
      <c r="G774" t="s">
        <v>20</v>
      </c>
      <c r="H774">
        <v>2</v>
      </c>
      <c r="I774">
        <v>38.42</v>
      </c>
      <c r="J774">
        <v>76.84</v>
      </c>
      <c r="K774" t="s">
        <v>21</v>
      </c>
      <c r="L774" t="s">
        <v>424</v>
      </c>
      <c r="M774" t="s">
        <v>23</v>
      </c>
      <c r="N774" t="s">
        <v>76</v>
      </c>
      <c r="O774" t="s">
        <v>14</v>
      </c>
      <c r="P774" t="s">
        <v>432</v>
      </c>
    </row>
    <row r="775" spans="1:16" x14ac:dyDescent="0.25">
      <c r="A775">
        <v>101745</v>
      </c>
      <c r="B775" s="1">
        <v>45823</v>
      </c>
      <c r="C775" t="s">
        <v>39</v>
      </c>
      <c r="D775" t="s">
        <v>118</v>
      </c>
      <c r="E775" t="s">
        <v>119</v>
      </c>
      <c r="F775" t="s">
        <v>73</v>
      </c>
      <c r="G775" t="s">
        <v>183</v>
      </c>
      <c r="H775">
        <v>5</v>
      </c>
      <c r="I775">
        <v>25.02</v>
      </c>
      <c r="J775">
        <v>125.1</v>
      </c>
      <c r="K775" t="s">
        <v>59</v>
      </c>
      <c r="L775" t="s">
        <v>299</v>
      </c>
      <c r="M775" t="s">
        <v>23</v>
      </c>
      <c r="N775" t="s">
        <v>76</v>
      </c>
      <c r="O775" t="s">
        <v>14</v>
      </c>
      <c r="P775" t="s">
        <v>432</v>
      </c>
    </row>
    <row r="776" spans="1:16" x14ac:dyDescent="0.25">
      <c r="A776">
        <v>101800</v>
      </c>
      <c r="B776" s="1">
        <v>45823</v>
      </c>
      <c r="C776" t="s">
        <v>39</v>
      </c>
      <c r="D776" t="s">
        <v>67</v>
      </c>
      <c r="E776" t="s">
        <v>68</v>
      </c>
      <c r="F776" t="s">
        <v>73</v>
      </c>
      <c r="G776" t="s">
        <v>183</v>
      </c>
      <c r="H776">
        <v>10</v>
      </c>
      <c r="I776">
        <v>25.9</v>
      </c>
      <c r="J776">
        <v>259</v>
      </c>
      <c r="K776" t="s">
        <v>59</v>
      </c>
      <c r="L776" t="s">
        <v>455</v>
      </c>
      <c r="M776" t="s">
        <v>23</v>
      </c>
      <c r="N776" t="s">
        <v>76</v>
      </c>
      <c r="O776" t="s">
        <v>14</v>
      </c>
      <c r="P776" t="s">
        <v>432</v>
      </c>
    </row>
    <row r="777" spans="1:16" x14ac:dyDescent="0.25">
      <c r="A777">
        <v>101860</v>
      </c>
      <c r="B777" s="1">
        <v>45823</v>
      </c>
      <c r="C777" t="s">
        <v>61</v>
      </c>
      <c r="D777" t="s">
        <v>90</v>
      </c>
      <c r="E777" t="s">
        <v>91</v>
      </c>
      <c r="F777" t="s">
        <v>73</v>
      </c>
      <c r="G777" t="s">
        <v>183</v>
      </c>
      <c r="H777">
        <v>5</v>
      </c>
      <c r="I777">
        <v>24.32</v>
      </c>
      <c r="J777">
        <v>121.6</v>
      </c>
      <c r="K777" t="s">
        <v>53</v>
      </c>
      <c r="L777" t="s">
        <v>234</v>
      </c>
      <c r="M777" t="s">
        <v>44</v>
      </c>
      <c r="N777" t="s">
        <v>76</v>
      </c>
      <c r="O777" t="s">
        <v>14</v>
      </c>
      <c r="P777" t="s">
        <v>432</v>
      </c>
    </row>
    <row r="778" spans="1:16" x14ac:dyDescent="0.25">
      <c r="A778">
        <v>102502</v>
      </c>
      <c r="B778" s="1">
        <v>45823</v>
      </c>
      <c r="C778" t="s">
        <v>16</v>
      </c>
      <c r="D778" t="s">
        <v>17</v>
      </c>
      <c r="E778" t="s">
        <v>18</v>
      </c>
      <c r="F778" t="s">
        <v>73</v>
      </c>
      <c r="G778" t="s">
        <v>183</v>
      </c>
      <c r="H778">
        <v>3</v>
      </c>
      <c r="I778">
        <v>24.76</v>
      </c>
      <c r="J778">
        <v>74.28</v>
      </c>
      <c r="K778" t="s">
        <v>59</v>
      </c>
      <c r="L778" t="s">
        <v>328</v>
      </c>
      <c r="M778" t="s">
        <v>23</v>
      </c>
      <c r="N778" t="s">
        <v>76</v>
      </c>
      <c r="O778" t="s">
        <v>14</v>
      </c>
      <c r="P778" t="s">
        <v>432</v>
      </c>
    </row>
    <row r="779" spans="1:16" x14ac:dyDescent="0.25">
      <c r="A779">
        <v>100876</v>
      </c>
      <c r="B779" s="1">
        <v>45824</v>
      </c>
      <c r="C779" t="s">
        <v>39</v>
      </c>
      <c r="D779" t="s">
        <v>56</v>
      </c>
      <c r="E779" t="s">
        <v>57</v>
      </c>
      <c r="F779" t="s">
        <v>73</v>
      </c>
      <c r="G779" t="s">
        <v>80</v>
      </c>
      <c r="H779">
        <v>2</v>
      </c>
      <c r="I779">
        <v>41.97</v>
      </c>
      <c r="J779">
        <v>83.94</v>
      </c>
      <c r="K779" t="s">
        <v>21</v>
      </c>
      <c r="L779" t="s">
        <v>328</v>
      </c>
      <c r="M779" t="s">
        <v>102</v>
      </c>
      <c r="N779" t="s">
        <v>82</v>
      </c>
      <c r="O779" t="s">
        <v>25</v>
      </c>
      <c r="P779" t="s">
        <v>432</v>
      </c>
    </row>
    <row r="780" spans="1:16" x14ac:dyDescent="0.25">
      <c r="A780">
        <v>101936</v>
      </c>
      <c r="B780" s="1">
        <v>45824</v>
      </c>
      <c r="C780" t="s">
        <v>61</v>
      </c>
      <c r="D780" t="s">
        <v>84</v>
      </c>
      <c r="E780" t="s">
        <v>85</v>
      </c>
      <c r="F780" t="s">
        <v>19</v>
      </c>
      <c r="G780" t="s">
        <v>37</v>
      </c>
      <c r="H780">
        <v>1</v>
      </c>
      <c r="I780">
        <v>22.71</v>
      </c>
      <c r="J780">
        <v>22.71</v>
      </c>
      <c r="K780" t="s">
        <v>53</v>
      </c>
      <c r="L780" t="s">
        <v>342</v>
      </c>
      <c r="M780" t="s">
        <v>44</v>
      </c>
      <c r="N780" t="s">
        <v>82</v>
      </c>
      <c r="O780" t="s">
        <v>25</v>
      </c>
      <c r="P780" t="s">
        <v>432</v>
      </c>
    </row>
    <row r="781" spans="1:16" x14ac:dyDescent="0.25">
      <c r="A781">
        <v>102460</v>
      </c>
      <c r="B781" s="1">
        <v>45824</v>
      </c>
      <c r="C781" t="s">
        <v>16</v>
      </c>
      <c r="D781" t="s">
        <v>17</v>
      </c>
      <c r="E781" t="s">
        <v>18</v>
      </c>
      <c r="F781" t="s">
        <v>73</v>
      </c>
      <c r="G781" t="s">
        <v>80</v>
      </c>
      <c r="H781">
        <v>5</v>
      </c>
      <c r="I781">
        <v>39.81</v>
      </c>
      <c r="J781">
        <v>199.05</v>
      </c>
      <c r="K781" t="s">
        <v>59</v>
      </c>
      <c r="L781" t="s">
        <v>316</v>
      </c>
      <c r="M781" t="s">
        <v>44</v>
      </c>
      <c r="N781" t="s">
        <v>82</v>
      </c>
      <c r="O781" t="s">
        <v>25</v>
      </c>
      <c r="P781" t="s">
        <v>432</v>
      </c>
    </row>
    <row r="782" spans="1:16" x14ac:dyDescent="0.25">
      <c r="A782">
        <v>102957</v>
      </c>
      <c r="B782" s="1">
        <v>45824</v>
      </c>
      <c r="C782" t="s">
        <v>39</v>
      </c>
      <c r="D782" t="s">
        <v>67</v>
      </c>
      <c r="E782" t="s">
        <v>68</v>
      </c>
      <c r="F782" t="s">
        <v>64</v>
      </c>
      <c r="G782" t="s">
        <v>140</v>
      </c>
      <c r="H782">
        <v>5</v>
      </c>
      <c r="I782">
        <v>152.79</v>
      </c>
      <c r="J782">
        <v>763.95</v>
      </c>
      <c r="K782" t="s">
        <v>53</v>
      </c>
      <c r="L782" t="s">
        <v>456</v>
      </c>
      <c r="M782" t="s">
        <v>102</v>
      </c>
      <c r="N782" t="s">
        <v>82</v>
      </c>
      <c r="O782" t="s">
        <v>25</v>
      </c>
      <c r="P782" t="s">
        <v>432</v>
      </c>
    </row>
    <row r="783" spans="1:16" x14ac:dyDescent="0.25">
      <c r="A783">
        <v>100192</v>
      </c>
      <c r="B783" s="1">
        <v>45825</v>
      </c>
      <c r="C783" t="s">
        <v>16</v>
      </c>
      <c r="D783" t="s">
        <v>198</v>
      </c>
      <c r="E783" t="s">
        <v>199</v>
      </c>
      <c r="F783" t="s">
        <v>73</v>
      </c>
      <c r="G783" t="s">
        <v>128</v>
      </c>
      <c r="H783">
        <v>10</v>
      </c>
      <c r="I783">
        <v>127.7</v>
      </c>
      <c r="J783">
        <v>1277</v>
      </c>
      <c r="K783" t="s">
        <v>53</v>
      </c>
      <c r="L783" t="s">
        <v>316</v>
      </c>
      <c r="M783" t="s">
        <v>23</v>
      </c>
      <c r="N783" t="s">
        <v>55</v>
      </c>
      <c r="O783" t="s">
        <v>25</v>
      </c>
      <c r="P783" t="s">
        <v>432</v>
      </c>
    </row>
    <row r="784" spans="1:16" x14ac:dyDescent="0.25">
      <c r="A784">
        <v>100239</v>
      </c>
      <c r="B784" s="1">
        <v>45825</v>
      </c>
      <c r="C784" t="s">
        <v>61</v>
      </c>
      <c r="D784" t="s">
        <v>84</v>
      </c>
      <c r="E784" t="s">
        <v>85</v>
      </c>
      <c r="F784" t="s">
        <v>70</v>
      </c>
      <c r="G784" t="s">
        <v>71</v>
      </c>
      <c r="H784">
        <v>1</v>
      </c>
      <c r="I784">
        <v>57.65</v>
      </c>
      <c r="J784">
        <v>57.65</v>
      </c>
      <c r="K784" t="s">
        <v>59</v>
      </c>
      <c r="L784" t="s">
        <v>457</v>
      </c>
      <c r="M784" t="s">
        <v>23</v>
      </c>
      <c r="N784" t="s">
        <v>55</v>
      </c>
      <c r="O784" t="s">
        <v>25</v>
      </c>
      <c r="P784" t="s">
        <v>432</v>
      </c>
    </row>
    <row r="785" spans="1:16" x14ac:dyDescent="0.25">
      <c r="A785">
        <v>100279</v>
      </c>
      <c r="B785" s="1">
        <v>45825</v>
      </c>
      <c r="C785" t="s">
        <v>16</v>
      </c>
      <c r="D785" t="s">
        <v>111</v>
      </c>
      <c r="E785" t="s">
        <v>112</v>
      </c>
      <c r="F785" t="s">
        <v>73</v>
      </c>
      <c r="G785" t="s">
        <v>80</v>
      </c>
      <c r="H785">
        <v>5</v>
      </c>
      <c r="I785">
        <v>38.89</v>
      </c>
      <c r="J785">
        <v>194.45</v>
      </c>
      <c r="K785" t="s">
        <v>59</v>
      </c>
      <c r="L785" t="s">
        <v>324</v>
      </c>
      <c r="M785" t="s">
        <v>23</v>
      </c>
      <c r="N785" t="s">
        <v>55</v>
      </c>
      <c r="O785" t="s">
        <v>25</v>
      </c>
      <c r="P785" t="s">
        <v>432</v>
      </c>
    </row>
    <row r="786" spans="1:16" x14ac:dyDescent="0.25">
      <c r="A786">
        <v>100474</v>
      </c>
      <c r="B786" s="1">
        <v>45825</v>
      </c>
      <c r="C786" t="s">
        <v>61</v>
      </c>
      <c r="D786" t="s">
        <v>84</v>
      </c>
      <c r="E786" t="s">
        <v>85</v>
      </c>
      <c r="F786" t="s">
        <v>73</v>
      </c>
      <c r="G786" t="s">
        <v>74</v>
      </c>
      <c r="H786">
        <v>3</v>
      </c>
      <c r="I786">
        <v>57.13</v>
      </c>
      <c r="J786">
        <v>171.39</v>
      </c>
      <c r="K786" t="s">
        <v>59</v>
      </c>
      <c r="L786" t="s">
        <v>329</v>
      </c>
      <c r="M786" t="s">
        <v>23</v>
      </c>
      <c r="N786" t="s">
        <v>55</v>
      </c>
      <c r="O786" t="s">
        <v>25</v>
      </c>
      <c r="P786" t="s">
        <v>432</v>
      </c>
    </row>
    <row r="787" spans="1:16" x14ac:dyDescent="0.25">
      <c r="A787">
        <v>100860</v>
      </c>
      <c r="B787" s="1">
        <v>45825</v>
      </c>
      <c r="C787" t="s">
        <v>16</v>
      </c>
      <c r="D787" t="s">
        <v>146</v>
      </c>
      <c r="E787" t="s">
        <v>147</v>
      </c>
      <c r="F787" t="s">
        <v>73</v>
      </c>
      <c r="G787" t="s">
        <v>183</v>
      </c>
      <c r="H787">
        <v>3</v>
      </c>
      <c r="I787">
        <v>25.51</v>
      </c>
      <c r="J787">
        <v>76.53</v>
      </c>
      <c r="K787" t="s">
        <v>21</v>
      </c>
      <c r="L787" t="s">
        <v>300</v>
      </c>
      <c r="M787" t="s">
        <v>23</v>
      </c>
      <c r="N787" t="s">
        <v>55</v>
      </c>
      <c r="O787" t="s">
        <v>25</v>
      </c>
      <c r="P787" t="s">
        <v>432</v>
      </c>
    </row>
    <row r="788" spans="1:16" x14ac:dyDescent="0.25">
      <c r="A788">
        <v>100866</v>
      </c>
      <c r="B788" s="1">
        <v>45825</v>
      </c>
      <c r="C788" t="s">
        <v>16</v>
      </c>
      <c r="D788" t="s">
        <v>17</v>
      </c>
      <c r="E788" t="s">
        <v>18</v>
      </c>
      <c r="F788" t="s">
        <v>73</v>
      </c>
      <c r="G788" t="s">
        <v>80</v>
      </c>
      <c r="H788">
        <v>3</v>
      </c>
      <c r="I788">
        <v>41.65</v>
      </c>
      <c r="J788">
        <v>124.95</v>
      </c>
      <c r="K788" t="s">
        <v>31</v>
      </c>
      <c r="L788" t="s">
        <v>153</v>
      </c>
      <c r="M788" t="s">
        <v>23</v>
      </c>
      <c r="N788" t="s">
        <v>55</v>
      </c>
      <c r="O788" t="s">
        <v>25</v>
      </c>
      <c r="P788" t="s">
        <v>432</v>
      </c>
    </row>
    <row r="789" spans="1:16" x14ac:dyDescent="0.25">
      <c r="A789">
        <v>101361</v>
      </c>
      <c r="B789" s="1">
        <v>45825</v>
      </c>
      <c r="C789" t="s">
        <v>16</v>
      </c>
      <c r="D789" t="s">
        <v>198</v>
      </c>
      <c r="E789" t="s">
        <v>199</v>
      </c>
      <c r="F789" t="s">
        <v>70</v>
      </c>
      <c r="G789" t="s">
        <v>143</v>
      </c>
      <c r="H789">
        <v>2</v>
      </c>
      <c r="I789">
        <v>119.78</v>
      </c>
      <c r="J789">
        <v>239.56</v>
      </c>
      <c r="K789" t="s">
        <v>21</v>
      </c>
      <c r="L789" t="s">
        <v>244</v>
      </c>
      <c r="M789" t="s">
        <v>23</v>
      </c>
      <c r="N789" t="s">
        <v>55</v>
      </c>
      <c r="O789" t="s">
        <v>25</v>
      </c>
      <c r="P789" t="s">
        <v>432</v>
      </c>
    </row>
    <row r="790" spans="1:16" x14ac:dyDescent="0.25">
      <c r="A790">
        <v>101418</v>
      </c>
      <c r="B790" s="1">
        <v>45825</v>
      </c>
      <c r="C790" t="s">
        <v>34</v>
      </c>
      <c r="D790" t="s">
        <v>46</v>
      </c>
      <c r="E790" t="s">
        <v>47</v>
      </c>
      <c r="F790" t="s">
        <v>19</v>
      </c>
      <c r="G790" t="s">
        <v>48</v>
      </c>
      <c r="H790">
        <v>2</v>
      </c>
      <c r="I790">
        <v>46.7</v>
      </c>
      <c r="J790">
        <v>93.4</v>
      </c>
      <c r="K790" t="s">
        <v>31</v>
      </c>
      <c r="L790" t="s">
        <v>299</v>
      </c>
      <c r="M790" t="s">
        <v>23</v>
      </c>
      <c r="N790" t="s">
        <v>55</v>
      </c>
      <c r="O790" t="s">
        <v>25</v>
      </c>
      <c r="P790" t="s">
        <v>432</v>
      </c>
    </row>
    <row r="791" spans="1:16" x14ac:dyDescent="0.25">
      <c r="A791">
        <v>101904</v>
      </c>
      <c r="B791" s="1">
        <v>45825</v>
      </c>
      <c r="C791" t="s">
        <v>39</v>
      </c>
      <c r="D791" t="s">
        <v>56</v>
      </c>
      <c r="E791" t="s">
        <v>57</v>
      </c>
      <c r="F791" t="s">
        <v>73</v>
      </c>
      <c r="G791" t="s">
        <v>183</v>
      </c>
      <c r="H791">
        <v>1</v>
      </c>
      <c r="I791">
        <v>23.75</v>
      </c>
      <c r="J791">
        <v>23.75</v>
      </c>
      <c r="K791" t="s">
        <v>59</v>
      </c>
      <c r="L791" t="s">
        <v>458</v>
      </c>
      <c r="M791" t="s">
        <v>44</v>
      </c>
      <c r="N791" t="s">
        <v>55</v>
      </c>
      <c r="O791" t="s">
        <v>25</v>
      </c>
      <c r="P791" t="s">
        <v>432</v>
      </c>
    </row>
    <row r="792" spans="1:16" x14ac:dyDescent="0.25">
      <c r="A792">
        <v>102125</v>
      </c>
      <c r="B792" s="1">
        <v>45825</v>
      </c>
      <c r="C792" t="s">
        <v>61</v>
      </c>
      <c r="D792" t="s">
        <v>62</v>
      </c>
      <c r="E792" t="s">
        <v>63</v>
      </c>
      <c r="F792" t="s">
        <v>64</v>
      </c>
      <c r="G792" t="s">
        <v>105</v>
      </c>
      <c r="H792">
        <v>2</v>
      </c>
      <c r="I792">
        <v>29.87</v>
      </c>
      <c r="J792">
        <v>59.74</v>
      </c>
      <c r="K792" t="s">
        <v>31</v>
      </c>
      <c r="L792" t="s">
        <v>197</v>
      </c>
      <c r="M792" t="s">
        <v>23</v>
      </c>
      <c r="N792" t="s">
        <v>55</v>
      </c>
      <c r="O792" t="s">
        <v>25</v>
      </c>
      <c r="P792" t="s">
        <v>432</v>
      </c>
    </row>
    <row r="793" spans="1:16" x14ac:dyDescent="0.25">
      <c r="A793">
        <v>102283</v>
      </c>
      <c r="B793" s="1">
        <v>45825</v>
      </c>
      <c r="C793" t="s">
        <v>39</v>
      </c>
      <c r="D793" t="s">
        <v>40</v>
      </c>
      <c r="E793" t="s">
        <v>41</v>
      </c>
      <c r="F793" t="s">
        <v>73</v>
      </c>
      <c r="G793" t="s">
        <v>80</v>
      </c>
      <c r="H793">
        <v>5</v>
      </c>
      <c r="I793">
        <v>39.69</v>
      </c>
      <c r="J793">
        <v>198.45</v>
      </c>
      <c r="K793" t="s">
        <v>53</v>
      </c>
      <c r="L793" t="s">
        <v>410</v>
      </c>
      <c r="M793" t="s">
        <v>23</v>
      </c>
      <c r="N793" t="s">
        <v>55</v>
      </c>
      <c r="O793" t="s">
        <v>25</v>
      </c>
      <c r="P793" t="s">
        <v>432</v>
      </c>
    </row>
    <row r="794" spans="1:16" x14ac:dyDescent="0.25">
      <c r="A794">
        <v>102856</v>
      </c>
      <c r="B794" s="1">
        <v>45825</v>
      </c>
      <c r="C794" t="s">
        <v>16</v>
      </c>
      <c r="D794" t="s">
        <v>17</v>
      </c>
      <c r="E794" t="s">
        <v>18</v>
      </c>
      <c r="F794" t="s">
        <v>73</v>
      </c>
      <c r="G794" t="s">
        <v>128</v>
      </c>
      <c r="H794">
        <v>1</v>
      </c>
      <c r="I794">
        <v>130.65</v>
      </c>
      <c r="J794">
        <v>130.65</v>
      </c>
      <c r="K794" t="s">
        <v>53</v>
      </c>
      <c r="L794" t="s">
        <v>284</v>
      </c>
      <c r="M794" t="s">
        <v>23</v>
      </c>
      <c r="N794" t="s">
        <v>55</v>
      </c>
      <c r="O794" t="s">
        <v>25</v>
      </c>
      <c r="P794" t="s">
        <v>432</v>
      </c>
    </row>
    <row r="795" spans="1:16" x14ac:dyDescent="0.25">
      <c r="A795">
        <v>100077</v>
      </c>
      <c r="B795" s="1">
        <v>45826</v>
      </c>
      <c r="C795" t="s">
        <v>39</v>
      </c>
      <c r="D795" t="s">
        <v>67</v>
      </c>
      <c r="E795" t="s">
        <v>68</v>
      </c>
      <c r="F795" t="s">
        <v>19</v>
      </c>
      <c r="G795" t="s">
        <v>37</v>
      </c>
      <c r="H795">
        <v>10</v>
      </c>
      <c r="I795">
        <v>22.04</v>
      </c>
      <c r="J795">
        <v>220.4</v>
      </c>
      <c r="K795" t="s">
        <v>59</v>
      </c>
      <c r="L795" t="s">
        <v>418</v>
      </c>
      <c r="M795" t="s">
        <v>102</v>
      </c>
      <c r="N795" t="s">
        <v>33</v>
      </c>
      <c r="O795" t="s">
        <v>25</v>
      </c>
      <c r="P795" t="s">
        <v>432</v>
      </c>
    </row>
    <row r="796" spans="1:16" x14ac:dyDescent="0.25">
      <c r="A796">
        <v>100375</v>
      </c>
      <c r="B796" s="1">
        <v>45826</v>
      </c>
      <c r="C796" t="s">
        <v>39</v>
      </c>
      <c r="D796" t="s">
        <v>67</v>
      </c>
      <c r="E796" t="s">
        <v>68</v>
      </c>
      <c r="F796" t="s">
        <v>29</v>
      </c>
      <c r="G796" t="s">
        <v>58</v>
      </c>
      <c r="H796">
        <v>1</v>
      </c>
      <c r="I796">
        <v>71.34</v>
      </c>
      <c r="J796">
        <v>71.34</v>
      </c>
      <c r="K796" t="s">
        <v>53</v>
      </c>
      <c r="L796" t="s">
        <v>309</v>
      </c>
      <c r="M796" t="s">
        <v>102</v>
      </c>
      <c r="N796" t="s">
        <v>33</v>
      </c>
      <c r="O796" t="s">
        <v>25</v>
      </c>
      <c r="P796" t="s">
        <v>432</v>
      </c>
    </row>
    <row r="797" spans="1:16" x14ac:dyDescent="0.25">
      <c r="A797">
        <v>100385</v>
      </c>
      <c r="B797" s="1">
        <v>45826</v>
      </c>
      <c r="C797" t="s">
        <v>16</v>
      </c>
      <c r="D797" t="s">
        <v>146</v>
      </c>
      <c r="E797" t="s">
        <v>147</v>
      </c>
      <c r="F797" t="s">
        <v>73</v>
      </c>
      <c r="G797" t="s">
        <v>80</v>
      </c>
      <c r="H797">
        <v>1</v>
      </c>
      <c r="I797">
        <v>38.700000000000003</v>
      </c>
      <c r="J797">
        <v>38.700000000000003</v>
      </c>
      <c r="K797" t="s">
        <v>53</v>
      </c>
      <c r="L797" t="s">
        <v>142</v>
      </c>
      <c r="M797" t="s">
        <v>23</v>
      </c>
      <c r="N797" t="s">
        <v>33</v>
      </c>
      <c r="O797" t="s">
        <v>25</v>
      </c>
      <c r="P797" t="s">
        <v>432</v>
      </c>
    </row>
    <row r="798" spans="1:16" x14ac:dyDescent="0.25">
      <c r="A798">
        <v>100581</v>
      </c>
      <c r="B798" s="1">
        <v>45826</v>
      </c>
      <c r="C798" t="s">
        <v>39</v>
      </c>
      <c r="D798" t="s">
        <v>93</v>
      </c>
      <c r="E798" t="s">
        <v>93</v>
      </c>
      <c r="F798" t="s">
        <v>73</v>
      </c>
      <c r="G798" t="s">
        <v>74</v>
      </c>
      <c r="H798">
        <v>2</v>
      </c>
      <c r="I798">
        <v>53.39</v>
      </c>
      <c r="J798">
        <v>106.78</v>
      </c>
      <c r="K798" t="s">
        <v>59</v>
      </c>
      <c r="L798" t="s">
        <v>309</v>
      </c>
      <c r="M798" t="s">
        <v>23</v>
      </c>
      <c r="N798" t="s">
        <v>33</v>
      </c>
      <c r="O798" t="s">
        <v>25</v>
      </c>
      <c r="P798" t="s">
        <v>432</v>
      </c>
    </row>
    <row r="799" spans="1:16" x14ac:dyDescent="0.25">
      <c r="A799">
        <v>101218</v>
      </c>
      <c r="B799" s="1">
        <v>45826</v>
      </c>
      <c r="C799" t="s">
        <v>77</v>
      </c>
      <c r="D799" t="s">
        <v>103</v>
      </c>
      <c r="E799" t="s">
        <v>104</v>
      </c>
      <c r="F799" t="s">
        <v>29</v>
      </c>
      <c r="G799" t="s">
        <v>30</v>
      </c>
      <c r="H799">
        <v>2</v>
      </c>
      <c r="I799">
        <v>61.74</v>
      </c>
      <c r="J799">
        <v>123.48</v>
      </c>
      <c r="K799" t="s">
        <v>53</v>
      </c>
      <c r="L799" t="s">
        <v>442</v>
      </c>
      <c r="M799" t="s">
        <v>102</v>
      </c>
      <c r="N799" t="s">
        <v>33</v>
      </c>
      <c r="O799" t="s">
        <v>25</v>
      </c>
      <c r="P799" t="s">
        <v>432</v>
      </c>
    </row>
    <row r="800" spans="1:16" x14ac:dyDescent="0.25">
      <c r="A800">
        <v>101304</v>
      </c>
      <c r="B800" s="1">
        <v>45826</v>
      </c>
      <c r="C800" t="s">
        <v>34</v>
      </c>
      <c r="D800" t="s">
        <v>35</v>
      </c>
      <c r="E800" t="s">
        <v>36</v>
      </c>
      <c r="F800" t="s">
        <v>70</v>
      </c>
      <c r="G800" t="s">
        <v>71</v>
      </c>
      <c r="H800">
        <v>2</v>
      </c>
      <c r="I800">
        <v>58.3</v>
      </c>
      <c r="J800">
        <v>116.6</v>
      </c>
      <c r="K800" t="s">
        <v>59</v>
      </c>
      <c r="L800" t="s">
        <v>246</v>
      </c>
      <c r="M800" t="s">
        <v>102</v>
      </c>
      <c r="N800" t="s">
        <v>33</v>
      </c>
      <c r="O800" t="s">
        <v>25</v>
      </c>
      <c r="P800" t="s">
        <v>432</v>
      </c>
    </row>
    <row r="801" spans="1:16" x14ac:dyDescent="0.25">
      <c r="A801">
        <v>101504</v>
      </c>
      <c r="B801" s="1">
        <v>45826</v>
      </c>
      <c r="C801" t="s">
        <v>39</v>
      </c>
      <c r="D801" t="s">
        <v>40</v>
      </c>
      <c r="E801" t="s">
        <v>41</v>
      </c>
      <c r="F801" t="s">
        <v>29</v>
      </c>
      <c r="G801" t="s">
        <v>113</v>
      </c>
      <c r="H801">
        <v>2</v>
      </c>
      <c r="I801">
        <v>15.68</v>
      </c>
      <c r="J801">
        <v>31.36</v>
      </c>
      <c r="K801" t="s">
        <v>21</v>
      </c>
      <c r="L801" t="s">
        <v>402</v>
      </c>
      <c r="M801" t="s">
        <v>23</v>
      </c>
      <c r="N801" t="s">
        <v>33</v>
      </c>
      <c r="O801" t="s">
        <v>25</v>
      </c>
      <c r="P801" t="s">
        <v>432</v>
      </c>
    </row>
    <row r="802" spans="1:16" x14ac:dyDescent="0.25">
      <c r="A802">
        <v>102190</v>
      </c>
      <c r="B802" s="1">
        <v>45826</v>
      </c>
      <c r="C802" t="s">
        <v>61</v>
      </c>
      <c r="D802" t="s">
        <v>62</v>
      </c>
      <c r="E802" t="s">
        <v>63</v>
      </c>
      <c r="F802" t="s">
        <v>73</v>
      </c>
      <c r="G802" t="s">
        <v>128</v>
      </c>
      <c r="H802">
        <v>1</v>
      </c>
      <c r="I802">
        <v>130.97</v>
      </c>
      <c r="J802">
        <v>130.97</v>
      </c>
      <c r="K802" t="s">
        <v>21</v>
      </c>
      <c r="L802" t="s">
        <v>398</v>
      </c>
      <c r="M802" t="s">
        <v>23</v>
      </c>
      <c r="N802" t="s">
        <v>33</v>
      </c>
      <c r="O802" t="s">
        <v>25</v>
      </c>
      <c r="P802" t="s">
        <v>432</v>
      </c>
    </row>
    <row r="803" spans="1:16" x14ac:dyDescent="0.25">
      <c r="A803">
        <v>101223</v>
      </c>
      <c r="B803" s="1">
        <v>45827</v>
      </c>
      <c r="C803" t="s">
        <v>34</v>
      </c>
      <c r="D803" t="s">
        <v>35</v>
      </c>
      <c r="E803" t="s">
        <v>36</v>
      </c>
      <c r="F803" t="s">
        <v>19</v>
      </c>
      <c r="G803" t="s">
        <v>37</v>
      </c>
      <c r="H803">
        <v>5</v>
      </c>
      <c r="I803">
        <v>23.77</v>
      </c>
      <c r="J803">
        <v>118.85</v>
      </c>
      <c r="K803" t="s">
        <v>53</v>
      </c>
      <c r="L803" t="s">
        <v>224</v>
      </c>
      <c r="M803" t="s">
        <v>102</v>
      </c>
      <c r="N803" t="s">
        <v>45</v>
      </c>
      <c r="O803" t="s">
        <v>25</v>
      </c>
      <c r="P803" t="s">
        <v>432</v>
      </c>
    </row>
    <row r="804" spans="1:16" x14ac:dyDescent="0.25">
      <c r="A804">
        <v>101393</v>
      </c>
      <c r="B804" s="1">
        <v>45827</v>
      </c>
      <c r="C804" t="s">
        <v>16</v>
      </c>
      <c r="D804" t="s">
        <v>17</v>
      </c>
      <c r="E804" t="s">
        <v>18</v>
      </c>
      <c r="F804" t="s">
        <v>29</v>
      </c>
      <c r="G804" t="s">
        <v>100</v>
      </c>
      <c r="H804">
        <v>5</v>
      </c>
      <c r="I804">
        <v>47.94</v>
      </c>
      <c r="J804">
        <v>239.7</v>
      </c>
      <c r="K804" t="s">
        <v>31</v>
      </c>
      <c r="L804" t="s">
        <v>429</v>
      </c>
      <c r="M804" t="s">
        <v>23</v>
      </c>
      <c r="N804" t="s">
        <v>45</v>
      </c>
      <c r="O804" t="s">
        <v>25</v>
      </c>
      <c r="P804" t="s">
        <v>432</v>
      </c>
    </row>
    <row r="805" spans="1:16" x14ac:dyDescent="0.25">
      <c r="A805">
        <v>101718</v>
      </c>
      <c r="B805" s="1">
        <v>45827</v>
      </c>
      <c r="C805" t="s">
        <v>61</v>
      </c>
      <c r="D805" t="s">
        <v>84</v>
      </c>
      <c r="E805" t="s">
        <v>85</v>
      </c>
      <c r="F805" t="s">
        <v>70</v>
      </c>
      <c r="G805" t="s">
        <v>143</v>
      </c>
      <c r="H805">
        <v>1</v>
      </c>
      <c r="I805">
        <v>125.47</v>
      </c>
      <c r="J805">
        <v>125.47</v>
      </c>
      <c r="K805" t="s">
        <v>31</v>
      </c>
      <c r="L805" t="s">
        <v>366</v>
      </c>
      <c r="M805" t="s">
        <v>23</v>
      </c>
      <c r="N805" t="s">
        <v>45</v>
      </c>
      <c r="O805" t="s">
        <v>25</v>
      </c>
      <c r="P805" t="s">
        <v>432</v>
      </c>
    </row>
    <row r="806" spans="1:16" x14ac:dyDescent="0.25">
      <c r="A806">
        <v>101938</v>
      </c>
      <c r="B806" s="1">
        <v>45827</v>
      </c>
      <c r="C806" t="s">
        <v>61</v>
      </c>
      <c r="D806" t="s">
        <v>62</v>
      </c>
      <c r="E806" t="s">
        <v>63</v>
      </c>
      <c r="F806" t="s">
        <v>73</v>
      </c>
      <c r="G806" t="s">
        <v>126</v>
      </c>
      <c r="H806">
        <v>1</v>
      </c>
      <c r="I806">
        <v>29.62</v>
      </c>
      <c r="J806">
        <v>29.62</v>
      </c>
      <c r="K806" t="s">
        <v>59</v>
      </c>
      <c r="L806" t="s">
        <v>144</v>
      </c>
      <c r="M806" t="s">
        <v>23</v>
      </c>
      <c r="N806" t="s">
        <v>45</v>
      </c>
      <c r="O806" t="s">
        <v>25</v>
      </c>
      <c r="P806" t="s">
        <v>432</v>
      </c>
    </row>
    <row r="807" spans="1:16" x14ac:dyDescent="0.25">
      <c r="A807">
        <v>102588</v>
      </c>
      <c r="B807" s="1">
        <v>45827</v>
      </c>
      <c r="C807" t="s">
        <v>39</v>
      </c>
      <c r="D807" t="s">
        <v>118</v>
      </c>
      <c r="E807" t="s">
        <v>119</v>
      </c>
      <c r="F807" t="s">
        <v>29</v>
      </c>
      <c r="G807" t="s">
        <v>123</v>
      </c>
      <c r="H807">
        <v>10</v>
      </c>
      <c r="I807">
        <v>92.1</v>
      </c>
      <c r="J807">
        <v>921</v>
      </c>
      <c r="K807" t="s">
        <v>21</v>
      </c>
      <c r="L807" t="s">
        <v>459</v>
      </c>
      <c r="M807" t="s">
        <v>23</v>
      </c>
      <c r="N807" t="s">
        <v>45</v>
      </c>
      <c r="O807" t="s">
        <v>25</v>
      </c>
      <c r="P807" t="s">
        <v>432</v>
      </c>
    </row>
    <row r="808" spans="1:16" x14ac:dyDescent="0.25">
      <c r="A808">
        <v>102664</v>
      </c>
      <c r="B808" s="1">
        <v>45827</v>
      </c>
      <c r="C808" t="s">
        <v>16</v>
      </c>
      <c r="D808" t="s">
        <v>146</v>
      </c>
      <c r="E808" t="s">
        <v>147</v>
      </c>
      <c r="F808" t="s">
        <v>19</v>
      </c>
      <c r="G808" t="s">
        <v>20</v>
      </c>
      <c r="H808">
        <v>2</v>
      </c>
      <c r="I808">
        <v>39.340000000000003</v>
      </c>
      <c r="J808">
        <v>78.680000000000007</v>
      </c>
      <c r="K808" t="s">
        <v>31</v>
      </c>
      <c r="L808" t="s">
        <v>88</v>
      </c>
      <c r="M808" t="s">
        <v>23</v>
      </c>
      <c r="N808" t="s">
        <v>45</v>
      </c>
      <c r="O808" t="s">
        <v>25</v>
      </c>
      <c r="P808" t="s">
        <v>432</v>
      </c>
    </row>
    <row r="809" spans="1:16" x14ac:dyDescent="0.25">
      <c r="A809">
        <v>100849</v>
      </c>
      <c r="B809" s="1">
        <v>45828</v>
      </c>
      <c r="C809" t="s">
        <v>16</v>
      </c>
      <c r="D809" t="s">
        <v>198</v>
      </c>
      <c r="E809" t="s">
        <v>199</v>
      </c>
      <c r="F809" t="s">
        <v>73</v>
      </c>
      <c r="G809" t="s">
        <v>128</v>
      </c>
      <c r="H809">
        <v>1</v>
      </c>
      <c r="I809">
        <v>124.63</v>
      </c>
      <c r="J809">
        <v>124.63</v>
      </c>
      <c r="K809" t="s">
        <v>59</v>
      </c>
      <c r="L809" t="s">
        <v>460</v>
      </c>
      <c r="M809" t="s">
        <v>23</v>
      </c>
      <c r="N809" t="s">
        <v>24</v>
      </c>
      <c r="O809" t="s">
        <v>25</v>
      </c>
      <c r="P809" t="s">
        <v>432</v>
      </c>
    </row>
    <row r="810" spans="1:16" x14ac:dyDescent="0.25">
      <c r="A810">
        <v>100859</v>
      </c>
      <c r="B810" s="1">
        <v>45828</v>
      </c>
      <c r="C810" t="s">
        <v>16</v>
      </c>
      <c r="D810" t="s">
        <v>146</v>
      </c>
      <c r="E810" t="s">
        <v>147</v>
      </c>
      <c r="F810" t="s">
        <v>19</v>
      </c>
      <c r="G810" t="s">
        <v>20</v>
      </c>
      <c r="H810">
        <v>10</v>
      </c>
      <c r="I810">
        <v>40.36</v>
      </c>
      <c r="J810">
        <v>403.6</v>
      </c>
      <c r="K810" t="s">
        <v>53</v>
      </c>
      <c r="L810" t="s">
        <v>410</v>
      </c>
      <c r="M810" t="s">
        <v>23</v>
      </c>
      <c r="N810" t="s">
        <v>24</v>
      </c>
      <c r="O810" t="s">
        <v>25</v>
      </c>
      <c r="P810" t="s">
        <v>432</v>
      </c>
    </row>
    <row r="811" spans="1:16" x14ac:dyDescent="0.25">
      <c r="A811">
        <v>100893</v>
      </c>
      <c r="B811" s="1">
        <v>45828</v>
      </c>
      <c r="C811" t="s">
        <v>39</v>
      </c>
      <c r="D811" t="s">
        <v>40</v>
      </c>
      <c r="E811" t="s">
        <v>41</v>
      </c>
      <c r="F811" t="s">
        <v>73</v>
      </c>
      <c r="G811" t="s">
        <v>183</v>
      </c>
      <c r="H811">
        <v>5</v>
      </c>
      <c r="I811">
        <v>26.1</v>
      </c>
      <c r="J811">
        <v>130.5</v>
      </c>
      <c r="K811" t="s">
        <v>53</v>
      </c>
      <c r="L811" t="s">
        <v>346</v>
      </c>
      <c r="M811" t="s">
        <v>44</v>
      </c>
      <c r="N811" t="s">
        <v>24</v>
      </c>
      <c r="O811" t="s">
        <v>25</v>
      </c>
      <c r="P811" t="s">
        <v>432</v>
      </c>
    </row>
    <row r="812" spans="1:16" x14ac:dyDescent="0.25">
      <c r="A812">
        <v>101617</v>
      </c>
      <c r="B812" s="1">
        <v>45828</v>
      </c>
      <c r="C812" t="s">
        <v>16</v>
      </c>
      <c r="D812" t="s">
        <v>146</v>
      </c>
      <c r="E812" t="s">
        <v>147</v>
      </c>
      <c r="F812" t="s">
        <v>19</v>
      </c>
      <c r="G812" t="s">
        <v>48</v>
      </c>
      <c r="H812">
        <v>2</v>
      </c>
      <c r="I812">
        <v>46.55</v>
      </c>
      <c r="J812">
        <v>93.1</v>
      </c>
      <c r="K812" t="s">
        <v>59</v>
      </c>
      <c r="L812" t="s">
        <v>303</v>
      </c>
      <c r="M812" t="s">
        <v>23</v>
      </c>
      <c r="N812" t="s">
        <v>24</v>
      </c>
      <c r="O812" t="s">
        <v>25</v>
      </c>
      <c r="P812" t="s">
        <v>432</v>
      </c>
    </row>
    <row r="813" spans="1:16" x14ac:dyDescent="0.25">
      <c r="A813">
        <v>101941</v>
      </c>
      <c r="B813" s="1">
        <v>45828</v>
      </c>
      <c r="C813" t="s">
        <v>16</v>
      </c>
      <c r="D813" t="s">
        <v>17</v>
      </c>
      <c r="E813" t="s">
        <v>18</v>
      </c>
      <c r="F813" t="s">
        <v>73</v>
      </c>
      <c r="G813" t="s">
        <v>126</v>
      </c>
      <c r="H813">
        <v>1</v>
      </c>
      <c r="I813">
        <v>29.28</v>
      </c>
      <c r="J813">
        <v>29.28</v>
      </c>
      <c r="K813" t="s">
        <v>59</v>
      </c>
      <c r="L813" t="s">
        <v>461</v>
      </c>
      <c r="M813" t="s">
        <v>23</v>
      </c>
      <c r="N813" t="s">
        <v>24</v>
      </c>
      <c r="O813" t="s">
        <v>25</v>
      </c>
      <c r="P813" t="s">
        <v>432</v>
      </c>
    </row>
    <row r="814" spans="1:16" x14ac:dyDescent="0.25">
      <c r="A814">
        <v>102018</v>
      </c>
      <c r="B814" s="1">
        <v>45828</v>
      </c>
      <c r="C814" t="s">
        <v>61</v>
      </c>
      <c r="D814" t="s">
        <v>84</v>
      </c>
      <c r="E814" t="s">
        <v>85</v>
      </c>
      <c r="F814" t="s">
        <v>70</v>
      </c>
      <c r="G814" t="s">
        <v>132</v>
      </c>
      <c r="H814">
        <v>3</v>
      </c>
      <c r="I814">
        <v>20.68</v>
      </c>
      <c r="J814">
        <v>62.04</v>
      </c>
      <c r="K814" t="s">
        <v>21</v>
      </c>
      <c r="L814" t="s">
        <v>189</v>
      </c>
      <c r="M814" t="s">
        <v>44</v>
      </c>
      <c r="N814" t="s">
        <v>24</v>
      </c>
      <c r="O814" t="s">
        <v>25</v>
      </c>
      <c r="P814" t="s">
        <v>432</v>
      </c>
    </row>
    <row r="815" spans="1:16" x14ac:dyDescent="0.25">
      <c r="A815">
        <v>102204</v>
      </c>
      <c r="B815" s="1">
        <v>45828</v>
      </c>
      <c r="C815" t="s">
        <v>34</v>
      </c>
      <c r="D815" t="s">
        <v>35</v>
      </c>
      <c r="E815" t="s">
        <v>36</v>
      </c>
      <c r="F815" t="s">
        <v>73</v>
      </c>
      <c r="G815" t="s">
        <v>128</v>
      </c>
      <c r="H815">
        <v>2</v>
      </c>
      <c r="I815">
        <v>136.16999999999999</v>
      </c>
      <c r="J815">
        <v>272.33999999999997</v>
      </c>
      <c r="K815" t="s">
        <v>53</v>
      </c>
      <c r="L815" t="s">
        <v>160</v>
      </c>
      <c r="M815" t="s">
        <v>23</v>
      </c>
      <c r="N815" t="s">
        <v>24</v>
      </c>
      <c r="O815" t="s">
        <v>25</v>
      </c>
      <c r="P815" t="s">
        <v>432</v>
      </c>
    </row>
    <row r="816" spans="1:16" x14ac:dyDescent="0.25">
      <c r="A816">
        <v>102528</v>
      </c>
      <c r="B816" s="1">
        <v>45828</v>
      </c>
      <c r="C816" t="s">
        <v>61</v>
      </c>
      <c r="D816" t="s">
        <v>84</v>
      </c>
      <c r="E816" t="s">
        <v>85</v>
      </c>
      <c r="F816" t="s">
        <v>70</v>
      </c>
      <c r="G816" t="s">
        <v>71</v>
      </c>
      <c r="H816">
        <v>2</v>
      </c>
      <c r="I816">
        <v>62.7</v>
      </c>
      <c r="J816">
        <v>125.4</v>
      </c>
      <c r="K816" t="s">
        <v>59</v>
      </c>
      <c r="L816" t="s">
        <v>337</v>
      </c>
      <c r="M816" t="s">
        <v>102</v>
      </c>
      <c r="N816" t="s">
        <v>24</v>
      </c>
      <c r="O816" t="s">
        <v>25</v>
      </c>
      <c r="P816" t="s">
        <v>432</v>
      </c>
    </row>
    <row r="817" spans="1:16" x14ac:dyDescent="0.25">
      <c r="A817">
        <v>102533</v>
      </c>
      <c r="B817" s="1">
        <v>45828</v>
      </c>
      <c r="C817" t="s">
        <v>61</v>
      </c>
      <c r="D817" t="s">
        <v>90</v>
      </c>
      <c r="E817" t="s">
        <v>91</v>
      </c>
      <c r="F817" t="s">
        <v>73</v>
      </c>
      <c r="G817" t="s">
        <v>116</v>
      </c>
      <c r="H817">
        <v>5</v>
      </c>
      <c r="I817">
        <v>186.72</v>
      </c>
      <c r="J817">
        <v>933.6</v>
      </c>
      <c r="K817" t="s">
        <v>53</v>
      </c>
      <c r="L817" t="s">
        <v>455</v>
      </c>
      <c r="M817" t="s">
        <v>23</v>
      </c>
      <c r="N817" t="s">
        <v>24</v>
      </c>
      <c r="O817" t="s">
        <v>25</v>
      </c>
      <c r="P817" t="s">
        <v>432</v>
      </c>
    </row>
    <row r="818" spans="1:16" x14ac:dyDescent="0.25">
      <c r="A818">
        <v>102802</v>
      </c>
      <c r="B818" s="1">
        <v>45828</v>
      </c>
      <c r="C818" t="s">
        <v>34</v>
      </c>
      <c r="D818" t="s">
        <v>164</v>
      </c>
      <c r="E818" t="s">
        <v>165</v>
      </c>
      <c r="F818" t="s">
        <v>73</v>
      </c>
      <c r="G818" t="s">
        <v>126</v>
      </c>
      <c r="H818">
        <v>5</v>
      </c>
      <c r="I818">
        <v>30.77</v>
      </c>
      <c r="J818">
        <v>153.85</v>
      </c>
      <c r="K818" t="s">
        <v>53</v>
      </c>
      <c r="L818" t="s">
        <v>287</v>
      </c>
      <c r="M818" t="s">
        <v>44</v>
      </c>
      <c r="N818" t="s">
        <v>24</v>
      </c>
      <c r="O818" t="s">
        <v>25</v>
      </c>
      <c r="P818" t="s">
        <v>432</v>
      </c>
    </row>
    <row r="819" spans="1:16" x14ac:dyDescent="0.25">
      <c r="A819">
        <v>101115</v>
      </c>
      <c r="B819" s="1">
        <v>45829</v>
      </c>
      <c r="C819" t="s">
        <v>77</v>
      </c>
      <c r="D819" t="s">
        <v>78</v>
      </c>
      <c r="E819" t="s">
        <v>79</v>
      </c>
      <c r="F819" t="s">
        <v>73</v>
      </c>
      <c r="G819" t="s">
        <v>128</v>
      </c>
      <c r="H819">
        <v>2</v>
      </c>
      <c r="I819">
        <v>126.33</v>
      </c>
      <c r="J819">
        <v>252.66</v>
      </c>
      <c r="K819" t="s">
        <v>53</v>
      </c>
      <c r="L819" t="s">
        <v>129</v>
      </c>
      <c r="M819" t="s">
        <v>23</v>
      </c>
      <c r="N819" t="s">
        <v>50</v>
      </c>
      <c r="O819" t="s">
        <v>14</v>
      </c>
      <c r="P819" t="s">
        <v>432</v>
      </c>
    </row>
    <row r="820" spans="1:16" x14ac:dyDescent="0.25">
      <c r="A820">
        <v>102801</v>
      </c>
      <c r="B820" s="1">
        <v>45829</v>
      </c>
      <c r="C820" t="s">
        <v>16</v>
      </c>
      <c r="D820" t="s">
        <v>198</v>
      </c>
      <c r="E820" t="s">
        <v>199</v>
      </c>
      <c r="F820" t="s">
        <v>73</v>
      </c>
      <c r="G820" t="s">
        <v>126</v>
      </c>
      <c r="H820">
        <v>2</v>
      </c>
      <c r="I820">
        <v>29.87</v>
      </c>
      <c r="J820">
        <v>59.74</v>
      </c>
      <c r="K820" t="s">
        <v>31</v>
      </c>
      <c r="L820" t="s">
        <v>233</v>
      </c>
      <c r="M820" t="s">
        <v>44</v>
      </c>
      <c r="N820" t="s">
        <v>50</v>
      </c>
      <c r="O820" t="s">
        <v>14</v>
      </c>
      <c r="P820" t="s">
        <v>432</v>
      </c>
    </row>
    <row r="821" spans="1:16" x14ac:dyDescent="0.25">
      <c r="A821">
        <v>101457</v>
      </c>
      <c r="B821" s="1">
        <v>45830</v>
      </c>
      <c r="C821" t="s">
        <v>34</v>
      </c>
      <c r="D821" t="s">
        <v>46</v>
      </c>
      <c r="E821" t="s">
        <v>47</v>
      </c>
      <c r="F821" t="s">
        <v>29</v>
      </c>
      <c r="G821" t="s">
        <v>58</v>
      </c>
      <c r="H821">
        <v>5</v>
      </c>
      <c r="I821">
        <v>75.3</v>
      </c>
      <c r="J821">
        <v>376.5</v>
      </c>
      <c r="K821" t="s">
        <v>53</v>
      </c>
      <c r="L821" t="s">
        <v>462</v>
      </c>
      <c r="M821" t="s">
        <v>23</v>
      </c>
      <c r="N821" t="s">
        <v>76</v>
      </c>
      <c r="O821" t="s">
        <v>14</v>
      </c>
      <c r="P821" t="s">
        <v>432</v>
      </c>
    </row>
    <row r="822" spans="1:16" x14ac:dyDescent="0.25">
      <c r="A822">
        <v>101544</v>
      </c>
      <c r="B822" s="1">
        <v>45830</v>
      </c>
      <c r="C822" t="s">
        <v>77</v>
      </c>
      <c r="D822" t="s">
        <v>151</v>
      </c>
      <c r="E822" t="s">
        <v>152</v>
      </c>
      <c r="F822" t="s">
        <v>70</v>
      </c>
      <c r="G822" t="s">
        <v>71</v>
      </c>
      <c r="H822">
        <v>1</v>
      </c>
      <c r="I822">
        <v>61.6</v>
      </c>
      <c r="J822">
        <v>61.6</v>
      </c>
      <c r="K822" t="s">
        <v>31</v>
      </c>
      <c r="L822" t="s">
        <v>390</v>
      </c>
      <c r="M822" t="s">
        <v>23</v>
      </c>
      <c r="N822" t="s">
        <v>76</v>
      </c>
      <c r="O822" t="s">
        <v>14</v>
      </c>
      <c r="P822" t="s">
        <v>432</v>
      </c>
    </row>
    <row r="823" spans="1:16" x14ac:dyDescent="0.25">
      <c r="A823">
        <v>102552</v>
      </c>
      <c r="B823" s="1">
        <v>45830</v>
      </c>
      <c r="C823" t="s">
        <v>39</v>
      </c>
      <c r="D823" t="s">
        <v>93</v>
      </c>
      <c r="E823" t="s">
        <v>93</v>
      </c>
      <c r="F823" t="s">
        <v>29</v>
      </c>
      <c r="G823" t="s">
        <v>123</v>
      </c>
      <c r="H823">
        <v>10</v>
      </c>
      <c r="I823">
        <v>92.81</v>
      </c>
      <c r="J823">
        <v>928.1</v>
      </c>
      <c r="K823" t="s">
        <v>31</v>
      </c>
      <c r="L823" t="s">
        <v>337</v>
      </c>
      <c r="M823" t="s">
        <v>102</v>
      </c>
      <c r="N823" t="s">
        <v>76</v>
      </c>
      <c r="O823" t="s">
        <v>14</v>
      </c>
      <c r="P823" t="s">
        <v>432</v>
      </c>
    </row>
    <row r="824" spans="1:16" x14ac:dyDescent="0.25">
      <c r="A824">
        <v>102626</v>
      </c>
      <c r="B824" s="1">
        <v>45830</v>
      </c>
      <c r="C824" t="s">
        <v>39</v>
      </c>
      <c r="D824" t="s">
        <v>67</v>
      </c>
      <c r="E824" t="s">
        <v>68</v>
      </c>
      <c r="F824" t="s">
        <v>29</v>
      </c>
      <c r="G824" t="s">
        <v>30</v>
      </c>
      <c r="H824">
        <v>2</v>
      </c>
      <c r="I824">
        <v>65.73</v>
      </c>
      <c r="J824">
        <v>131.46</v>
      </c>
      <c r="K824" t="s">
        <v>21</v>
      </c>
      <c r="L824" t="s">
        <v>406</v>
      </c>
      <c r="M824" t="s">
        <v>23</v>
      </c>
      <c r="N824" t="s">
        <v>76</v>
      </c>
      <c r="O824" t="s">
        <v>14</v>
      </c>
      <c r="P824" t="s">
        <v>432</v>
      </c>
    </row>
    <row r="825" spans="1:16" x14ac:dyDescent="0.25">
      <c r="A825">
        <v>102647</v>
      </c>
      <c r="B825" s="1">
        <v>45830</v>
      </c>
      <c r="C825" t="s">
        <v>16</v>
      </c>
      <c r="D825" t="s">
        <v>27</v>
      </c>
      <c r="E825" t="s">
        <v>28</v>
      </c>
      <c r="F825" t="s">
        <v>19</v>
      </c>
      <c r="G825" t="s">
        <v>20</v>
      </c>
      <c r="H825">
        <v>3</v>
      </c>
      <c r="I825">
        <v>39.799999999999997</v>
      </c>
      <c r="J825">
        <v>119.4</v>
      </c>
      <c r="K825" t="s">
        <v>31</v>
      </c>
      <c r="L825" t="s">
        <v>316</v>
      </c>
      <c r="M825" t="s">
        <v>102</v>
      </c>
      <c r="N825" t="s">
        <v>76</v>
      </c>
      <c r="O825" t="s">
        <v>14</v>
      </c>
      <c r="P825" t="s">
        <v>432</v>
      </c>
    </row>
    <row r="826" spans="1:16" x14ac:dyDescent="0.25">
      <c r="A826">
        <v>102952</v>
      </c>
      <c r="B826" s="1">
        <v>45830</v>
      </c>
      <c r="C826" t="s">
        <v>61</v>
      </c>
      <c r="D826" t="s">
        <v>62</v>
      </c>
      <c r="E826" t="s">
        <v>63</v>
      </c>
      <c r="F826" t="s">
        <v>73</v>
      </c>
      <c r="G826" t="s">
        <v>128</v>
      </c>
      <c r="H826">
        <v>2</v>
      </c>
      <c r="I826">
        <v>135.87</v>
      </c>
      <c r="J826">
        <v>271.74</v>
      </c>
      <c r="K826" t="s">
        <v>59</v>
      </c>
      <c r="L826" t="s">
        <v>279</v>
      </c>
      <c r="M826" t="s">
        <v>23</v>
      </c>
      <c r="N826" t="s">
        <v>76</v>
      </c>
      <c r="O826" t="s">
        <v>14</v>
      </c>
      <c r="P826" t="s">
        <v>432</v>
      </c>
    </row>
    <row r="827" spans="1:16" x14ac:dyDescent="0.25">
      <c r="A827">
        <v>101031</v>
      </c>
      <c r="B827" s="1">
        <v>45831</v>
      </c>
      <c r="C827" t="s">
        <v>16</v>
      </c>
      <c r="D827" t="s">
        <v>146</v>
      </c>
      <c r="E827" t="s">
        <v>147</v>
      </c>
      <c r="F827" t="s">
        <v>19</v>
      </c>
      <c r="G827" t="s">
        <v>42</v>
      </c>
      <c r="H827">
        <v>2</v>
      </c>
      <c r="I827">
        <v>16.03</v>
      </c>
      <c r="J827">
        <v>32.06</v>
      </c>
      <c r="K827" t="s">
        <v>59</v>
      </c>
      <c r="L827" t="s">
        <v>454</v>
      </c>
      <c r="M827" t="s">
        <v>23</v>
      </c>
      <c r="N827" t="s">
        <v>82</v>
      </c>
      <c r="O827" t="s">
        <v>25</v>
      </c>
      <c r="P827" t="s">
        <v>432</v>
      </c>
    </row>
    <row r="828" spans="1:16" x14ac:dyDescent="0.25">
      <c r="A828">
        <v>102095</v>
      </c>
      <c r="B828" s="1">
        <v>45831</v>
      </c>
      <c r="C828" t="s">
        <v>39</v>
      </c>
      <c r="D828" t="s">
        <v>118</v>
      </c>
      <c r="E828" t="s">
        <v>119</v>
      </c>
      <c r="F828" t="s">
        <v>70</v>
      </c>
      <c r="G828" t="s">
        <v>86</v>
      </c>
      <c r="H828">
        <v>10</v>
      </c>
      <c r="I828">
        <v>28.67</v>
      </c>
      <c r="J828">
        <v>286.7</v>
      </c>
      <c r="K828" t="s">
        <v>31</v>
      </c>
      <c r="L828" t="s">
        <v>380</v>
      </c>
      <c r="M828" t="s">
        <v>23</v>
      </c>
      <c r="N828" t="s">
        <v>82</v>
      </c>
      <c r="O828" t="s">
        <v>25</v>
      </c>
      <c r="P828" t="s">
        <v>432</v>
      </c>
    </row>
    <row r="829" spans="1:16" x14ac:dyDescent="0.25">
      <c r="A829">
        <v>102192</v>
      </c>
      <c r="B829" s="1">
        <v>45831</v>
      </c>
      <c r="C829" t="s">
        <v>61</v>
      </c>
      <c r="D829" t="s">
        <v>90</v>
      </c>
      <c r="E829" t="s">
        <v>91</v>
      </c>
      <c r="F829" t="s">
        <v>29</v>
      </c>
      <c r="G829" t="s">
        <v>58</v>
      </c>
      <c r="H829">
        <v>1</v>
      </c>
      <c r="I829">
        <v>73.7</v>
      </c>
      <c r="J829">
        <v>73.7</v>
      </c>
      <c r="K829" t="s">
        <v>21</v>
      </c>
      <c r="L829" t="s">
        <v>439</v>
      </c>
      <c r="M829" t="s">
        <v>23</v>
      </c>
      <c r="N829" t="s">
        <v>82</v>
      </c>
      <c r="O829" t="s">
        <v>25</v>
      </c>
      <c r="P829" t="s">
        <v>432</v>
      </c>
    </row>
    <row r="830" spans="1:16" x14ac:dyDescent="0.25">
      <c r="A830">
        <v>102397</v>
      </c>
      <c r="B830" s="1">
        <v>45831</v>
      </c>
      <c r="C830" t="s">
        <v>39</v>
      </c>
      <c r="D830" t="s">
        <v>118</v>
      </c>
      <c r="E830" t="s">
        <v>119</v>
      </c>
      <c r="F830" t="s">
        <v>29</v>
      </c>
      <c r="G830" t="s">
        <v>113</v>
      </c>
      <c r="H830">
        <v>3</v>
      </c>
      <c r="I830">
        <v>15.05</v>
      </c>
      <c r="J830">
        <v>45.15</v>
      </c>
      <c r="K830" t="s">
        <v>21</v>
      </c>
      <c r="L830" t="s">
        <v>377</v>
      </c>
      <c r="M830" t="s">
        <v>23</v>
      </c>
      <c r="N830" t="s">
        <v>82</v>
      </c>
      <c r="O830" t="s">
        <v>25</v>
      </c>
      <c r="P830" t="s">
        <v>432</v>
      </c>
    </row>
    <row r="831" spans="1:16" x14ac:dyDescent="0.25">
      <c r="A831">
        <v>102614</v>
      </c>
      <c r="B831" s="1">
        <v>45831</v>
      </c>
      <c r="C831" t="s">
        <v>61</v>
      </c>
      <c r="D831" t="s">
        <v>62</v>
      </c>
      <c r="E831" t="s">
        <v>63</v>
      </c>
      <c r="F831" t="s">
        <v>64</v>
      </c>
      <c r="G831" t="s">
        <v>65</v>
      </c>
      <c r="H831">
        <v>5</v>
      </c>
      <c r="I831">
        <v>24.95</v>
      </c>
      <c r="J831">
        <v>124.75</v>
      </c>
      <c r="K831" t="s">
        <v>21</v>
      </c>
      <c r="L831" t="s">
        <v>75</v>
      </c>
      <c r="M831" t="s">
        <v>23</v>
      </c>
      <c r="N831" t="s">
        <v>82</v>
      </c>
      <c r="O831" t="s">
        <v>25</v>
      </c>
      <c r="P831" t="s">
        <v>432</v>
      </c>
    </row>
    <row r="832" spans="1:16" x14ac:dyDescent="0.25">
      <c r="A832">
        <v>100544</v>
      </c>
      <c r="B832" s="1">
        <v>45832</v>
      </c>
      <c r="C832" t="s">
        <v>61</v>
      </c>
      <c r="D832" t="s">
        <v>90</v>
      </c>
      <c r="E832" t="s">
        <v>91</v>
      </c>
      <c r="F832" t="s">
        <v>73</v>
      </c>
      <c r="G832" t="s">
        <v>116</v>
      </c>
      <c r="H832">
        <v>2</v>
      </c>
      <c r="I832">
        <v>194.02</v>
      </c>
      <c r="J832">
        <v>388.04</v>
      </c>
      <c r="K832" t="s">
        <v>31</v>
      </c>
      <c r="L832" t="s">
        <v>121</v>
      </c>
      <c r="M832" t="s">
        <v>23</v>
      </c>
      <c r="N832" t="s">
        <v>55</v>
      </c>
      <c r="O832" t="s">
        <v>25</v>
      </c>
      <c r="P832" t="s">
        <v>432</v>
      </c>
    </row>
    <row r="833" spans="1:16" x14ac:dyDescent="0.25">
      <c r="A833">
        <v>100818</v>
      </c>
      <c r="B833" s="1">
        <v>45832</v>
      </c>
      <c r="C833" t="s">
        <v>16</v>
      </c>
      <c r="D833" t="s">
        <v>198</v>
      </c>
      <c r="E833" t="s">
        <v>199</v>
      </c>
      <c r="F833" t="s">
        <v>73</v>
      </c>
      <c r="G833" t="s">
        <v>126</v>
      </c>
      <c r="H833">
        <v>3</v>
      </c>
      <c r="I833">
        <v>30.93</v>
      </c>
      <c r="J833">
        <v>92.79</v>
      </c>
      <c r="K833" t="s">
        <v>31</v>
      </c>
      <c r="L833" t="s">
        <v>114</v>
      </c>
      <c r="M833" t="s">
        <v>23</v>
      </c>
      <c r="N833" t="s">
        <v>55</v>
      </c>
      <c r="O833" t="s">
        <v>25</v>
      </c>
      <c r="P833" t="s">
        <v>432</v>
      </c>
    </row>
    <row r="834" spans="1:16" x14ac:dyDescent="0.25">
      <c r="A834">
        <v>101389</v>
      </c>
      <c r="B834" s="1">
        <v>45832</v>
      </c>
      <c r="C834" t="s">
        <v>61</v>
      </c>
      <c r="D834" t="s">
        <v>84</v>
      </c>
      <c r="E834" t="s">
        <v>85</v>
      </c>
      <c r="F834" t="s">
        <v>19</v>
      </c>
      <c r="G834" t="s">
        <v>20</v>
      </c>
      <c r="H834">
        <v>1</v>
      </c>
      <c r="I834">
        <v>40.159999999999997</v>
      </c>
      <c r="J834">
        <v>40.159999999999997</v>
      </c>
      <c r="K834" t="s">
        <v>31</v>
      </c>
      <c r="L834" t="s">
        <v>463</v>
      </c>
      <c r="M834" t="s">
        <v>23</v>
      </c>
      <c r="N834" t="s">
        <v>55</v>
      </c>
      <c r="O834" t="s">
        <v>25</v>
      </c>
      <c r="P834" t="s">
        <v>432</v>
      </c>
    </row>
    <row r="835" spans="1:16" x14ac:dyDescent="0.25">
      <c r="A835">
        <v>101468</v>
      </c>
      <c r="B835" s="1">
        <v>45832</v>
      </c>
      <c r="C835" t="s">
        <v>16</v>
      </c>
      <c r="D835" t="s">
        <v>111</v>
      </c>
      <c r="E835" t="s">
        <v>112</v>
      </c>
      <c r="F835" t="s">
        <v>29</v>
      </c>
      <c r="G835" t="s">
        <v>58</v>
      </c>
      <c r="H835">
        <v>10</v>
      </c>
      <c r="I835">
        <v>78.47</v>
      </c>
      <c r="J835">
        <v>784.7</v>
      </c>
      <c r="K835" t="s">
        <v>21</v>
      </c>
      <c r="L835" t="s">
        <v>273</v>
      </c>
      <c r="M835" t="s">
        <v>23</v>
      </c>
      <c r="N835" t="s">
        <v>55</v>
      </c>
      <c r="O835" t="s">
        <v>25</v>
      </c>
      <c r="P835" t="s">
        <v>432</v>
      </c>
    </row>
    <row r="836" spans="1:16" x14ac:dyDescent="0.25">
      <c r="A836">
        <v>101497</v>
      </c>
      <c r="B836" s="1">
        <v>45832</v>
      </c>
      <c r="C836" t="s">
        <v>61</v>
      </c>
      <c r="D836" t="s">
        <v>84</v>
      </c>
      <c r="E836" t="s">
        <v>85</v>
      </c>
      <c r="F836" t="s">
        <v>70</v>
      </c>
      <c r="G836" t="s">
        <v>108</v>
      </c>
      <c r="H836">
        <v>5</v>
      </c>
      <c r="I836">
        <v>33.76</v>
      </c>
      <c r="J836">
        <v>168.8</v>
      </c>
      <c r="K836" t="s">
        <v>31</v>
      </c>
      <c r="L836" t="s">
        <v>139</v>
      </c>
      <c r="M836" t="s">
        <v>102</v>
      </c>
      <c r="N836" t="s">
        <v>55</v>
      </c>
      <c r="O836" t="s">
        <v>25</v>
      </c>
      <c r="P836" t="s">
        <v>432</v>
      </c>
    </row>
    <row r="837" spans="1:16" x14ac:dyDescent="0.25">
      <c r="A837">
        <v>101566</v>
      </c>
      <c r="B837" s="1">
        <v>45832</v>
      </c>
      <c r="C837" t="s">
        <v>39</v>
      </c>
      <c r="D837" t="s">
        <v>67</v>
      </c>
      <c r="E837" t="s">
        <v>68</v>
      </c>
      <c r="F837" t="s">
        <v>70</v>
      </c>
      <c r="G837" t="s">
        <v>108</v>
      </c>
      <c r="H837">
        <v>3</v>
      </c>
      <c r="I837">
        <v>33.42</v>
      </c>
      <c r="J837">
        <v>100.26</v>
      </c>
      <c r="K837" t="s">
        <v>21</v>
      </c>
      <c r="L837" t="s">
        <v>69</v>
      </c>
      <c r="M837" t="s">
        <v>23</v>
      </c>
      <c r="N837" t="s">
        <v>55</v>
      </c>
      <c r="O837" t="s">
        <v>25</v>
      </c>
      <c r="P837" t="s">
        <v>432</v>
      </c>
    </row>
    <row r="838" spans="1:16" x14ac:dyDescent="0.25">
      <c r="A838">
        <v>101971</v>
      </c>
      <c r="B838" s="1">
        <v>45832</v>
      </c>
      <c r="C838" t="s">
        <v>39</v>
      </c>
      <c r="D838" t="s">
        <v>56</v>
      </c>
      <c r="E838" t="s">
        <v>57</v>
      </c>
      <c r="F838" t="s">
        <v>19</v>
      </c>
      <c r="G838" t="s">
        <v>42</v>
      </c>
      <c r="H838">
        <v>2</v>
      </c>
      <c r="I838">
        <v>15.64</v>
      </c>
      <c r="J838">
        <v>31.28</v>
      </c>
      <c r="K838" t="s">
        <v>21</v>
      </c>
      <c r="L838" t="s">
        <v>344</v>
      </c>
      <c r="M838" t="s">
        <v>23</v>
      </c>
      <c r="N838" t="s">
        <v>55</v>
      </c>
      <c r="O838" t="s">
        <v>25</v>
      </c>
      <c r="P838" t="s">
        <v>432</v>
      </c>
    </row>
    <row r="839" spans="1:16" x14ac:dyDescent="0.25">
      <c r="A839">
        <v>102970</v>
      </c>
      <c r="B839" s="1">
        <v>45832</v>
      </c>
      <c r="C839" t="s">
        <v>39</v>
      </c>
      <c r="D839" t="s">
        <v>93</v>
      </c>
      <c r="E839" t="s">
        <v>93</v>
      </c>
      <c r="F839" t="s">
        <v>19</v>
      </c>
      <c r="G839" t="s">
        <v>42</v>
      </c>
      <c r="H839">
        <v>3</v>
      </c>
      <c r="I839">
        <v>16.32</v>
      </c>
      <c r="J839">
        <v>48.96</v>
      </c>
      <c r="K839" t="s">
        <v>53</v>
      </c>
      <c r="L839" t="s">
        <v>464</v>
      </c>
      <c r="M839" t="s">
        <v>102</v>
      </c>
      <c r="N839" t="s">
        <v>55</v>
      </c>
      <c r="O839" t="s">
        <v>25</v>
      </c>
      <c r="P839" t="s">
        <v>432</v>
      </c>
    </row>
    <row r="840" spans="1:16" x14ac:dyDescent="0.25">
      <c r="A840">
        <v>100050</v>
      </c>
      <c r="B840" s="1">
        <v>45833</v>
      </c>
      <c r="C840" t="s">
        <v>16</v>
      </c>
      <c r="D840" t="s">
        <v>17</v>
      </c>
      <c r="E840" t="s">
        <v>18</v>
      </c>
      <c r="F840" t="s">
        <v>19</v>
      </c>
      <c r="G840" t="s">
        <v>20</v>
      </c>
      <c r="H840">
        <v>2</v>
      </c>
      <c r="I840">
        <v>39.94</v>
      </c>
      <c r="J840">
        <v>79.88</v>
      </c>
      <c r="K840" t="s">
        <v>21</v>
      </c>
      <c r="L840" t="s">
        <v>189</v>
      </c>
      <c r="M840" t="s">
        <v>23</v>
      </c>
      <c r="N840" t="s">
        <v>33</v>
      </c>
      <c r="O840" t="s">
        <v>25</v>
      </c>
      <c r="P840" t="s">
        <v>432</v>
      </c>
    </row>
    <row r="841" spans="1:16" x14ac:dyDescent="0.25">
      <c r="A841">
        <v>100450</v>
      </c>
      <c r="B841" s="1">
        <v>45833</v>
      </c>
      <c r="C841" t="s">
        <v>61</v>
      </c>
      <c r="D841" t="s">
        <v>62</v>
      </c>
      <c r="E841" t="s">
        <v>63</v>
      </c>
      <c r="F841" t="s">
        <v>73</v>
      </c>
      <c r="G841" t="s">
        <v>183</v>
      </c>
      <c r="H841">
        <v>10</v>
      </c>
      <c r="I841">
        <v>25.28</v>
      </c>
      <c r="J841">
        <v>252.8</v>
      </c>
      <c r="K841" t="s">
        <v>53</v>
      </c>
      <c r="L841" t="s">
        <v>422</v>
      </c>
      <c r="M841" t="s">
        <v>23</v>
      </c>
      <c r="N841" t="s">
        <v>33</v>
      </c>
      <c r="O841" t="s">
        <v>25</v>
      </c>
      <c r="P841" t="s">
        <v>432</v>
      </c>
    </row>
    <row r="842" spans="1:16" x14ac:dyDescent="0.25">
      <c r="A842">
        <v>100646</v>
      </c>
      <c r="B842" s="1">
        <v>45833</v>
      </c>
      <c r="C842" t="s">
        <v>39</v>
      </c>
      <c r="D842" t="s">
        <v>93</v>
      </c>
      <c r="E842" t="s">
        <v>93</v>
      </c>
      <c r="F842" t="s">
        <v>70</v>
      </c>
      <c r="G842" t="s">
        <v>71</v>
      </c>
      <c r="H842">
        <v>1</v>
      </c>
      <c r="I842">
        <v>60.54</v>
      </c>
      <c r="J842">
        <v>60.54</v>
      </c>
      <c r="K842" t="s">
        <v>21</v>
      </c>
      <c r="L842" t="s">
        <v>436</v>
      </c>
      <c r="M842" t="s">
        <v>23</v>
      </c>
      <c r="N842" t="s">
        <v>33</v>
      </c>
      <c r="O842" t="s">
        <v>25</v>
      </c>
      <c r="P842" t="s">
        <v>432</v>
      </c>
    </row>
    <row r="843" spans="1:16" x14ac:dyDescent="0.25">
      <c r="A843">
        <v>101657</v>
      </c>
      <c r="B843" s="1">
        <v>45833</v>
      </c>
      <c r="C843" t="s">
        <v>61</v>
      </c>
      <c r="D843" t="s">
        <v>62</v>
      </c>
      <c r="E843" t="s">
        <v>63</v>
      </c>
      <c r="F843" t="s">
        <v>29</v>
      </c>
      <c r="G843" t="s">
        <v>113</v>
      </c>
      <c r="H843">
        <v>2</v>
      </c>
      <c r="I843">
        <v>15.29</v>
      </c>
      <c r="J843">
        <v>30.58</v>
      </c>
      <c r="K843" t="s">
        <v>21</v>
      </c>
      <c r="L843" t="s">
        <v>136</v>
      </c>
      <c r="M843" t="s">
        <v>44</v>
      </c>
      <c r="N843" t="s">
        <v>33</v>
      </c>
      <c r="O843" t="s">
        <v>25</v>
      </c>
      <c r="P843" t="s">
        <v>432</v>
      </c>
    </row>
    <row r="844" spans="1:16" x14ac:dyDescent="0.25">
      <c r="A844">
        <v>102308</v>
      </c>
      <c r="B844" s="1">
        <v>45833</v>
      </c>
      <c r="C844" t="s">
        <v>61</v>
      </c>
      <c r="D844" t="s">
        <v>90</v>
      </c>
      <c r="E844" t="s">
        <v>91</v>
      </c>
      <c r="F844" t="s">
        <v>29</v>
      </c>
      <c r="G844" t="s">
        <v>100</v>
      </c>
      <c r="H844">
        <v>2</v>
      </c>
      <c r="I844">
        <v>52.27</v>
      </c>
      <c r="J844">
        <v>104.54</v>
      </c>
      <c r="K844" t="s">
        <v>59</v>
      </c>
      <c r="L844" t="s">
        <v>465</v>
      </c>
      <c r="M844" t="s">
        <v>44</v>
      </c>
      <c r="N844" t="s">
        <v>33</v>
      </c>
      <c r="O844" t="s">
        <v>25</v>
      </c>
      <c r="P844" t="s">
        <v>432</v>
      </c>
    </row>
    <row r="845" spans="1:16" x14ac:dyDescent="0.25">
      <c r="A845">
        <v>102331</v>
      </c>
      <c r="B845" s="1">
        <v>45833</v>
      </c>
      <c r="C845" t="s">
        <v>16</v>
      </c>
      <c r="D845" t="s">
        <v>111</v>
      </c>
      <c r="E845" t="s">
        <v>112</v>
      </c>
      <c r="F845" t="s">
        <v>29</v>
      </c>
      <c r="G845" t="s">
        <v>58</v>
      </c>
      <c r="H845">
        <v>2</v>
      </c>
      <c r="I845">
        <v>71.48</v>
      </c>
      <c r="J845">
        <v>142.96</v>
      </c>
      <c r="K845" t="s">
        <v>31</v>
      </c>
      <c r="L845" t="s">
        <v>127</v>
      </c>
      <c r="M845" t="s">
        <v>23</v>
      </c>
      <c r="N845" t="s">
        <v>33</v>
      </c>
      <c r="O845" t="s">
        <v>25</v>
      </c>
      <c r="P845" t="s">
        <v>432</v>
      </c>
    </row>
    <row r="846" spans="1:16" x14ac:dyDescent="0.25">
      <c r="A846">
        <v>102346</v>
      </c>
      <c r="B846" s="1">
        <v>45833</v>
      </c>
      <c r="C846" t="s">
        <v>39</v>
      </c>
      <c r="D846" t="s">
        <v>118</v>
      </c>
      <c r="E846" t="s">
        <v>119</v>
      </c>
      <c r="F846" t="s">
        <v>73</v>
      </c>
      <c r="G846" t="s">
        <v>74</v>
      </c>
      <c r="H846">
        <v>1</v>
      </c>
      <c r="I846">
        <v>56.46</v>
      </c>
      <c r="J846">
        <v>56.46</v>
      </c>
      <c r="K846" t="s">
        <v>31</v>
      </c>
      <c r="L846" t="s">
        <v>451</v>
      </c>
      <c r="M846" t="s">
        <v>23</v>
      </c>
      <c r="N846" t="s">
        <v>33</v>
      </c>
      <c r="O846" t="s">
        <v>25</v>
      </c>
      <c r="P846" t="s">
        <v>432</v>
      </c>
    </row>
    <row r="847" spans="1:16" x14ac:dyDescent="0.25">
      <c r="A847">
        <v>102965</v>
      </c>
      <c r="B847" s="1">
        <v>45833</v>
      </c>
      <c r="C847" t="s">
        <v>61</v>
      </c>
      <c r="D847" t="s">
        <v>84</v>
      </c>
      <c r="E847" t="s">
        <v>85</v>
      </c>
      <c r="F847" t="s">
        <v>29</v>
      </c>
      <c r="G847" t="s">
        <v>100</v>
      </c>
      <c r="H847">
        <v>5</v>
      </c>
      <c r="I847">
        <v>51.98</v>
      </c>
      <c r="J847">
        <v>259.89999999999998</v>
      </c>
      <c r="K847" t="s">
        <v>31</v>
      </c>
      <c r="L847" t="s">
        <v>330</v>
      </c>
      <c r="M847" t="s">
        <v>23</v>
      </c>
      <c r="N847" t="s">
        <v>33</v>
      </c>
      <c r="O847" t="s">
        <v>25</v>
      </c>
      <c r="P847" t="s">
        <v>432</v>
      </c>
    </row>
    <row r="848" spans="1:16" x14ac:dyDescent="0.25">
      <c r="A848">
        <v>100560</v>
      </c>
      <c r="B848" s="1">
        <v>45834</v>
      </c>
      <c r="C848" t="s">
        <v>61</v>
      </c>
      <c r="D848" t="s">
        <v>84</v>
      </c>
      <c r="E848" t="s">
        <v>85</v>
      </c>
      <c r="F848" t="s">
        <v>29</v>
      </c>
      <c r="G848" t="s">
        <v>113</v>
      </c>
      <c r="H848">
        <v>10</v>
      </c>
      <c r="I848">
        <v>15.62</v>
      </c>
      <c r="J848">
        <v>156.19999999999999</v>
      </c>
      <c r="K848" t="s">
        <v>31</v>
      </c>
      <c r="L848" t="s">
        <v>262</v>
      </c>
      <c r="M848" t="s">
        <v>23</v>
      </c>
      <c r="N848" t="s">
        <v>45</v>
      </c>
      <c r="O848" t="s">
        <v>25</v>
      </c>
      <c r="P848" t="s">
        <v>432</v>
      </c>
    </row>
    <row r="849" spans="1:16" x14ac:dyDescent="0.25">
      <c r="A849">
        <v>100744</v>
      </c>
      <c r="B849" s="1">
        <v>45834</v>
      </c>
      <c r="C849" t="s">
        <v>39</v>
      </c>
      <c r="D849" t="s">
        <v>56</v>
      </c>
      <c r="E849" t="s">
        <v>57</v>
      </c>
      <c r="F849" t="s">
        <v>73</v>
      </c>
      <c r="G849" t="s">
        <v>183</v>
      </c>
      <c r="H849">
        <v>5</v>
      </c>
      <c r="I849">
        <v>24.02</v>
      </c>
      <c r="J849">
        <v>120.1</v>
      </c>
      <c r="K849" t="s">
        <v>53</v>
      </c>
      <c r="L849" t="s">
        <v>415</v>
      </c>
      <c r="M849" t="s">
        <v>23</v>
      </c>
      <c r="N849" t="s">
        <v>45</v>
      </c>
      <c r="O849" t="s">
        <v>25</v>
      </c>
      <c r="P849" t="s">
        <v>432</v>
      </c>
    </row>
    <row r="850" spans="1:16" x14ac:dyDescent="0.25">
      <c r="A850">
        <v>100890</v>
      </c>
      <c r="B850" s="1">
        <v>45834</v>
      </c>
      <c r="C850" t="s">
        <v>61</v>
      </c>
      <c r="D850" t="s">
        <v>90</v>
      </c>
      <c r="E850" t="s">
        <v>91</v>
      </c>
      <c r="F850" t="s">
        <v>73</v>
      </c>
      <c r="G850" t="s">
        <v>80</v>
      </c>
      <c r="H850">
        <v>1</v>
      </c>
      <c r="I850">
        <v>41.76</v>
      </c>
      <c r="J850">
        <v>41.76</v>
      </c>
      <c r="K850" t="s">
        <v>59</v>
      </c>
      <c r="L850" t="s">
        <v>466</v>
      </c>
      <c r="M850" t="s">
        <v>102</v>
      </c>
      <c r="N850" t="s">
        <v>45</v>
      </c>
      <c r="O850" t="s">
        <v>25</v>
      </c>
      <c r="P850" t="s">
        <v>432</v>
      </c>
    </row>
    <row r="851" spans="1:16" x14ac:dyDescent="0.25">
      <c r="A851">
        <v>101383</v>
      </c>
      <c r="B851" s="1">
        <v>45834</v>
      </c>
      <c r="C851" t="s">
        <v>61</v>
      </c>
      <c r="D851" t="s">
        <v>84</v>
      </c>
      <c r="E851" t="s">
        <v>85</v>
      </c>
      <c r="F851" t="s">
        <v>19</v>
      </c>
      <c r="G851" t="s">
        <v>37</v>
      </c>
      <c r="H851">
        <v>1</v>
      </c>
      <c r="I851">
        <v>23.79</v>
      </c>
      <c r="J851">
        <v>23.79</v>
      </c>
      <c r="K851" t="s">
        <v>31</v>
      </c>
      <c r="L851" t="s">
        <v>394</v>
      </c>
      <c r="M851" t="s">
        <v>23</v>
      </c>
      <c r="N851" t="s">
        <v>45</v>
      </c>
      <c r="O851" t="s">
        <v>25</v>
      </c>
      <c r="P851" t="s">
        <v>432</v>
      </c>
    </row>
    <row r="852" spans="1:16" x14ac:dyDescent="0.25">
      <c r="A852">
        <v>101412</v>
      </c>
      <c r="B852" s="1">
        <v>45834</v>
      </c>
      <c r="C852" t="s">
        <v>39</v>
      </c>
      <c r="D852" t="s">
        <v>118</v>
      </c>
      <c r="E852" t="s">
        <v>119</v>
      </c>
      <c r="F852" t="s">
        <v>73</v>
      </c>
      <c r="G852" t="s">
        <v>128</v>
      </c>
      <c r="H852">
        <v>1</v>
      </c>
      <c r="I852">
        <v>131.51</v>
      </c>
      <c r="J852">
        <v>131.51</v>
      </c>
      <c r="K852" t="s">
        <v>59</v>
      </c>
      <c r="L852" t="s">
        <v>145</v>
      </c>
      <c r="M852" t="s">
        <v>23</v>
      </c>
      <c r="N852" t="s">
        <v>45</v>
      </c>
      <c r="O852" t="s">
        <v>25</v>
      </c>
      <c r="P852" t="s">
        <v>432</v>
      </c>
    </row>
    <row r="853" spans="1:16" x14ac:dyDescent="0.25">
      <c r="A853">
        <v>101952</v>
      </c>
      <c r="B853" s="1">
        <v>45834</v>
      </c>
      <c r="C853" t="s">
        <v>39</v>
      </c>
      <c r="D853" t="s">
        <v>40</v>
      </c>
      <c r="E853" t="s">
        <v>41</v>
      </c>
      <c r="F853" t="s">
        <v>73</v>
      </c>
      <c r="G853" t="s">
        <v>183</v>
      </c>
      <c r="H853">
        <v>1</v>
      </c>
      <c r="I853">
        <v>24.1</v>
      </c>
      <c r="J853">
        <v>24.1</v>
      </c>
      <c r="K853" t="s">
        <v>21</v>
      </c>
      <c r="L853" t="s">
        <v>467</v>
      </c>
      <c r="M853" t="s">
        <v>23</v>
      </c>
      <c r="N853" t="s">
        <v>45</v>
      </c>
      <c r="O853" t="s">
        <v>25</v>
      </c>
      <c r="P853" t="s">
        <v>432</v>
      </c>
    </row>
    <row r="854" spans="1:16" x14ac:dyDescent="0.25">
      <c r="A854">
        <v>101996</v>
      </c>
      <c r="B854" s="1">
        <v>45834</v>
      </c>
      <c r="C854" t="s">
        <v>34</v>
      </c>
      <c r="D854" t="s">
        <v>35</v>
      </c>
      <c r="E854" t="s">
        <v>36</v>
      </c>
      <c r="F854" t="s">
        <v>64</v>
      </c>
      <c r="G854" t="s">
        <v>140</v>
      </c>
      <c r="H854">
        <v>1</v>
      </c>
      <c r="I854">
        <v>155.33000000000001</v>
      </c>
      <c r="J854">
        <v>155.33000000000001</v>
      </c>
      <c r="K854" t="s">
        <v>21</v>
      </c>
      <c r="L854" t="s">
        <v>468</v>
      </c>
      <c r="M854" t="s">
        <v>23</v>
      </c>
      <c r="N854" t="s">
        <v>45</v>
      </c>
      <c r="O854" t="s">
        <v>25</v>
      </c>
      <c r="P854" t="s">
        <v>432</v>
      </c>
    </row>
    <row r="855" spans="1:16" x14ac:dyDescent="0.25">
      <c r="A855">
        <v>102003</v>
      </c>
      <c r="B855" s="1">
        <v>45834</v>
      </c>
      <c r="C855" t="s">
        <v>16</v>
      </c>
      <c r="D855" t="s">
        <v>27</v>
      </c>
      <c r="E855" t="s">
        <v>28</v>
      </c>
      <c r="F855" t="s">
        <v>19</v>
      </c>
      <c r="G855" t="s">
        <v>48</v>
      </c>
      <c r="H855">
        <v>1</v>
      </c>
      <c r="I855">
        <v>45.12</v>
      </c>
      <c r="J855">
        <v>45.12</v>
      </c>
      <c r="K855" t="s">
        <v>59</v>
      </c>
      <c r="L855" t="s">
        <v>336</v>
      </c>
      <c r="M855" t="s">
        <v>23</v>
      </c>
      <c r="N855" t="s">
        <v>45</v>
      </c>
      <c r="O855" t="s">
        <v>25</v>
      </c>
      <c r="P855" t="s">
        <v>432</v>
      </c>
    </row>
    <row r="856" spans="1:16" x14ac:dyDescent="0.25">
      <c r="A856">
        <v>102129</v>
      </c>
      <c r="B856" s="1">
        <v>45834</v>
      </c>
      <c r="C856" t="s">
        <v>16</v>
      </c>
      <c r="D856" t="s">
        <v>27</v>
      </c>
      <c r="E856" t="s">
        <v>28</v>
      </c>
      <c r="F856" t="s">
        <v>29</v>
      </c>
      <c r="G856" t="s">
        <v>100</v>
      </c>
      <c r="H856">
        <v>2</v>
      </c>
      <c r="I856">
        <v>50.08</v>
      </c>
      <c r="J856">
        <v>100.16</v>
      </c>
      <c r="K856" t="s">
        <v>53</v>
      </c>
      <c r="L856" t="s">
        <v>364</v>
      </c>
      <c r="M856" t="s">
        <v>23</v>
      </c>
      <c r="N856" t="s">
        <v>45</v>
      </c>
      <c r="O856" t="s">
        <v>25</v>
      </c>
      <c r="P856" t="s">
        <v>432</v>
      </c>
    </row>
    <row r="857" spans="1:16" x14ac:dyDescent="0.25">
      <c r="A857">
        <v>102155</v>
      </c>
      <c r="B857" s="1">
        <v>45834</v>
      </c>
      <c r="C857" t="s">
        <v>39</v>
      </c>
      <c r="D857" t="s">
        <v>93</v>
      </c>
      <c r="E857" t="s">
        <v>93</v>
      </c>
      <c r="F857" t="s">
        <v>70</v>
      </c>
      <c r="G857" t="s">
        <v>86</v>
      </c>
      <c r="H857">
        <v>2</v>
      </c>
      <c r="I857">
        <v>26.92</v>
      </c>
      <c r="J857">
        <v>53.84</v>
      </c>
      <c r="K857" t="s">
        <v>53</v>
      </c>
      <c r="L857" t="s">
        <v>66</v>
      </c>
      <c r="M857" t="s">
        <v>23</v>
      </c>
      <c r="N857" t="s">
        <v>45</v>
      </c>
      <c r="O857" t="s">
        <v>25</v>
      </c>
      <c r="P857" t="s">
        <v>432</v>
      </c>
    </row>
    <row r="858" spans="1:16" x14ac:dyDescent="0.25">
      <c r="A858">
        <v>102301</v>
      </c>
      <c r="B858" s="1">
        <v>45834</v>
      </c>
      <c r="C858" t="s">
        <v>39</v>
      </c>
      <c r="D858" t="s">
        <v>67</v>
      </c>
      <c r="E858" t="s">
        <v>68</v>
      </c>
      <c r="F858" t="s">
        <v>19</v>
      </c>
      <c r="G858" t="s">
        <v>37</v>
      </c>
      <c r="H858">
        <v>1</v>
      </c>
      <c r="I858">
        <v>22.73</v>
      </c>
      <c r="J858">
        <v>22.73</v>
      </c>
      <c r="K858" t="s">
        <v>53</v>
      </c>
      <c r="L858" t="s">
        <v>438</v>
      </c>
      <c r="M858" t="s">
        <v>23</v>
      </c>
      <c r="N858" t="s">
        <v>45</v>
      </c>
      <c r="O858" t="s">
        <v>25</v>
      </c>
      <c r="P858" t="s">
        <v>432</v>
      </c>
    </row>
    <row r="859" spans="1:16" x14ac:dyDescent="0.25">
      <c r="A859">
        <v>102662</v>
      </c>
      <c r="B859" s="1">
        <v>45834</v>
      </c>
      <c r="C859" t="s">
        <v>39</v>
      </c>
      <c r="D859" t="s">
        <v>93</v>
      </c>
      <c r="E859" t="s">
        <v>93</v>
      </c>
      <c r="F859" t="s">
        <v>29</v>
      </c>
      <c r="G859" t="s">
        <v>123</v>
      </c>
      <c r="H859">
        <v>10</v>
      </c>
      <c r="I859">
        <v>88.79</v>
      </c>
      <c r="J859">
        <v>887.9</v>
      </c>
      <c r="K859" t="s">
        <v>53</v>
      </c>
      <c r="L859" t="s">
        <v>221</v>
      </c>
      <c r="M859" t="s">
        <v>23</v>
      </c>
      <c r="N859" t="s">
        <v>45</v>
      </c>
      <c r="O859" t="s">
        <v>25</v>
      </c>
      <c r="P859" t="s">
        <v>432</v>
      </c>
    </row>
    <row r="860" spans="1:16" x14ac:dyDescent="0.25">
      <c r="A860">
        <v>100114</v>
      </c>
      <c r="B860" s="1">
        <v>45835</v>
      </c>
      <c r="C860" t="s">
        <v>39</v>
      </c>
      <c r="D860" t="s">
        <v>56</v>
      </c>
      <c r="E860" t="s">
        <v>57</v>
      </c>
      <c r="F860" t="s">
        <v>19</v>
      </c>
      <c r="G860" t="s">
        <v>42</v>
      </c>
      <c r="H860">
        <v>3</v>
      </c>
      <c r="I860">
        <v>15.37</v>
      </c>
      <c r="J860">
        <v>46.11</v>
      </c>
      <c r="K860" t="s">
        <v>59</v>
      </c>
      <c r="L860" t="s">
        <v>469</v>
      </c>
      <c r="M860" t="s">
        <v>23</v>
      </c>
      <c r="N860" t="s">
        <v>24</v>
      </c>
      <c r="O860" t="s">
        <v>25</v>
      </c>
      <c r="P860" t="s">
        <v>432</v>
      </c>
    </row>
    <row r="861" spans="1:16" x14ac:dyDescent="0.25">
      <c r="A861">
        <v>100433</v>
      </c>
      <c r="B861" s="1">
        <v>45835</v>
      </c>
      <c r="C861" t="s">
        <v>16</v>
      </c>
      <c r="D861" t="s">
        <v>17</v>
      </c>
      <c r="E861" t="s">
        <v>18</v>
      </c>
      <c r="F861" t="s">
        <v>70</v>
      </c>
      <c r="G861" t="s">
        <v>86</v>
      </c>
      <c r="H861">
        <v>3</v>
      </c>
      <c r="I861">
        <v>28.98</v>
      </c>
      <c r="J861">
        <v>86.94</v>
      </c>
      <c r="K861" t="s">
        <v>53</v>
      </c>
      <c r="L861" t="s">
        <v>255</v>
      </c>
      <c r="M861" t="s">
        <v>23</v>
      </c>
      <c r="N861" t="s">
        <v>24</v>
      </c>
      <c r="O861" t="s">
        <v>25</v>
      </c>
      <c r="P861" t="s">
        <v>432</v>
      </c>
    </row>
    <row r="862" spans="1:16" x14ac:dyDescent="0.25">
      <c r="A862">
        <v>100711</v>
      </c>
      <c r="B862" s="1">
        <v>45835</v>
      </c>
      <c r="C862" t="s">
        <v>16</v>
      </c>
      <c r="D862" t="s">
        <v>27</v>
      </c>
      <c r="E862" t="s">
        <v>28</v>
      </c>
      <c r="F862" t="s">
        <v>19</v>
      </c>
      <c r="G862" t="s">
        <v>42</v>
      </c>
      <c r="H862">
        <v>3</v>
      </c>
      <c r="I862">
        <v>15.2</v>
      </c>
      <c r="J862">
        <v>45.6</v>
      </c>
      <c r="K862" t="s">
        <v>53</v>
      </c>
      <c r="L862" t="s">
        <v>92</v>
      </c>
      <c r="M862" t="s">
        <v>102</v>
      </c>
      <c r="N862" t="s">
        <v>24</v>
      </c>
      <c r="O862" t="s">
        <v>25</v>
      </c>
      <c r="P862" t="s">
        <v>432</v>
      </c>
    </row>
    <row r="863" spans="1:16" x14ac:dyDescent="0.25">
      <c r="A863">
        <v>100793</v>
      </c>
      <c r="B863" s="1">
        <v>45835</v>
      </c>
      <c r="C863" t="s">
        <v>61</v>
      </c>
      <c r="D863" t="s">
        <v>90</v>
      </c>
      <c r="E863" t="s">
        <v>91</v>
      </c>
      <c r="F863" t="s">
        <v>70</v>
      </c>
      <c r="G863" t="s">
        <v>132</v>
      </c>
      <c r="H863">
        <v>1</v>
      </c>
      <c r="I863">
        <v>19.93</v>
      </c>
      <c r="J863">
        <v>19.93</v>
      </c>
      <c r="K863" t="s">
        <v>59</v>
      </c>
      <c r="L863" t="s">
        <v>408</v>
      </c>
      <c r="M863" t="s">
        <v>23</v>
      </c>
      <c r="N863" t="s">
        <v>24</v>
      </c>
      <c r="O863" t="s">
        <v>25</v>
      </c>
      <c r="P863" t="s">
        <v>432</v>
      </c>
    </row>
    <row r="864" spans="1:16" x14ac:dyDescent="0.25">
      <c r="A864">
        <v>101217</v>
      </c>
      <c r="B864" s="1">
        <v>45835</v>
      </c>
      <c r="C864" t="s">
        <v>77</v>
      </c>
      <c r="D864" t="s">
        <v>151</v>
      </c>
      <c r="E864" t="s">
        <v>152</v>
      </c>
      <c r="F864" t="s">
        <v>29</v>
      </c>
      <c r="G864" t="s">
        <v>123</v>
      </c>
      <c r="H864">
        <v>5</v>
      </c>
      <c r="I864">
        <v>93.21</v>
      </c>
      <c r="J864">
        <v>466.05</v>
      </c>
      <c r="K864" t="s">
        <v>21</v>
      </c>
      <c r="L864" t="s">
        <v>470</v>
      </c>
      <c r="M864" t="s">
        <v>23</v>
      </c>
      <c r="N864" t="s">
        <v>24</v>
      </c>
      <c r="O864" t="s">
        <v>25</v>
      </c>
      <c r="P864" t="s">
        <v>432</v>
      </c>
    </row>
    <row r="865" spans="1:16" x14ac:dyDescent="0.25">
      <c r="A865">
        <v>101374</v>
      </c>
      <c r="B865" s="1">
        <v>45835</v>
      </c>
      <c r="C865" t="s">
        <v>39</v>
      </c>
      <c r="D865" t="s">
        <v>56</v>
      </c>
      <c r="E865" t="s">
        <v>57</v>
      </c>
      <c r="F865" t="s">
        <v>19</v>
      </c>
      <c r="G865" t="s">
        <v>37</v>
      </c>
      <c r="H865">
        <v>3</v>
      </c>
      <c r="I865">
        <v>22.48</v>
      </c>
      <c r="J865">
        <v>67.44</v>
      </c>
      <c r="K865" t="s">
        <v>31</v>
      </c>
      <c r="L865" t="s">
        <v>162</v>
      </c>
      <c r="M865" t="s">
        <v>23</v>
      </c>
      <c r="N865" t="s">
        <v>24</v>
      </c>
      <c r="O865" t="s">
        <v>25</v>
      </c>
      <c r="P865" t="s">
        <v>432</v>
      </c>
    </row>
    <row r="866" spans="1:16" x14ac:dyDescent="0.25">
      <c r="A866">
        <v>101444</v>
      </c>
      <c r="B866" s="1">
        <v>45835</v>
      </c>
      <c r="C866" t="s">
        <v>39</v>
      </c>
      <c r="D866" t="s">
        <v>40</v>
      </c>
      <c r="E866" t="s">
        <v>41</v>
      </c>
      <c r="F866" t="s">
        <v>29</v>
      </c>
      <c r="G866" t="s">
        <v>113</v>
      </c>
      <c r="H866">
        <v>10</v>
      </c>
      <c r="I866">
        <v>15.24</v>
      </c>
      <c r="J866">
        <v>152.4</v>
      </c>
      <c r="K866" t="s">
        <v>59</v>
      </c>
      <c r="L866" t="s">
        <v>435</v>
      </c>
      <c r="M866" t="s">
        <v>23</v>
      </c>
      <c r="N866" t="s">
        <v>24</v>
      </c>
      <c r="O866" t="s">
        <v>25</v>
      </c>
      <c r="P866" t="s">
        <v>432</v>
      </c>
    </row>
    <row r="867" spans="1:16" x14ac:dyDescent="0.25">
      <c r="A867">
        <v>101581</v>
      </c>
      <c r="B867" s="1">
        <v>45835</v>
      </c>
      <c r="C867" t="s">
        <v>61</v>
      </c>
      <c r="D867" t="s">
        <v>84</v>
      </c>
      <c r="E867" t="s">
        <v>85</v>
      </c>
      <c r="F867" t="s">
        <v>19</v>
      </c>
      <c r="G867" t="s">
        <v>20</v>
      </c>
      <c r="H867">
        <v>10</v>
      </c>
      <c r="I867">
        <v>40.15</v>
      </c>
      <c r="J867">
        <v>401.5</v>
      </c>
      <c r="K867" t="s">
        <v>21</v>
      </c>
      <c r="L867" t="s">
        <v>361</v>
      </c>
      <c r="M867" t="s">
        <v>102</v>
      </c>
      <c r="N867" t="s">
        <v>24</v>
      </c>
      <c r="O867" t="s">
        <v>25</v>
      </c>
      <c r="P867" t="s">
        <v>432</v>
      </c>
    </row>
    <row r="868" spans="1:16" x14ac:dyDescent="0.25">
      <c r="A868">
        <v>102450</v>
      </c>
      <c r="B868" s="1">
        <v>45835</v>
      </c>
      <c r="C868" t="s">
        <v>16</v>
      </c>
      <c r="D868" t="s">
        <v>17</v>
      </c>
      <c r="E868" t="s">
        <v>18</v>
      </c>
      <c r="F868" t="s">
        <v>73</v>
      </c>
      <c r="G868" t="s">
        <v>80</v>
      </c>
      <c r="H868">
        <v>1</v>
      </c>
      <c r="I868">
        <v>39.82</v>
      </c>
      <c r="J868">
        <v>39.82</v>
      </c>
      <c r="K868" t="s">
        <v>59</v>
      </c>
      <c r="L868" t="s">
        <v>220</v>
      </c>
      <c r="M868" t="s">
        <v>102</v>
      </c>
      <c r="N868" t="s">
        <v>24</v>
      </c>
      <c r="O868" t="s">
        <v>25</v>
      </c>
      <c r="P868" t="s">
        <v>432</v>
      </c>
    </row>
    <row r="869" spans="1:16" x14ac:dyDescent="0.25">
      <c r="A869">
        <v>102480</v>
      </c>
      <c r="B869" s="1">
        <v>45835</v>
      </c>
      <c r="C869" t="s">
        <v>61</v>
      </c>
      <c r="D869" t="s">
        <v>62</v>
      </c>
      <c r="E869" t="s">
        <v>63</v>
      </c>
      <c r="F869" t="s">
        <v>19</v>
      </c>
      <c r="G869" t="s">
        <v>42</v>
      </c>
      <c r="H869">
        <v>1</v>
      </c>
      <c r="I869">
        <v>15.58</v>
      </c>
      <c r="J869">
        <v>15.58</v>
      </c>
      <c r="K869" t="s">
        <v>31</v>
      </c>
      <c r="L869" t="s">
        <v>471</v>
      </c>
      <c r="M869" t="s">
        <v>23</v>
      </c>
      <c r="N869" t="s">
        <v>24</v>
      </c>
      <c r="O869" t="s">
        <v>25</v>
      </c>
      <c r="P869" t="s">
        <v>432</v>
      </c>
    </row>
    <row r="870" spans="1:16" x14ac:dyDescent="0.25">
      <c r="A870">
        <v>102548</v>
      </c>
      <c r="B870" s="1">
        <v>45835</v>
      </c>
      <c r="C870" t="s">
        <v>61</v>
      </c>
      <c r="D870" t="s">
        <v>62</v>
      </c>
      <c r="E870" t="s">
        <v>63</v>
      </c>
      <c r="F870" t="s">
        <v>19</v>
      </c>
      <c r="G870" t="s">
        <v>48</v>
      </c>
      <c r="H870">
        <v>2</v>
      </c>
      <c r="I870">
        <v>44.11</v>
      </c>
      <c r="J870">
        <v>88.22</v>
      </c>
      <c r="K870" t="s">
        <v>21</v>
      </c>
      <c r="L870" t="s">
        <v>225</v>
      </c>
      <c r="M870" t="s">
        <v>23</v>
      </c>
      <c r="N870" t="s">
        <v>24</v>
      </c>
      <c r="O870" t="s">
        <v>25</v>
      </c>
      <c r="P870" t="s">
        <v>432</v>
      </c>
    </row>
    <row r="871" spans="1:16" x14ac:dyDescent="0.25">
      <c r="A871">
        <v>102670</v>
      </c>
      <c r="B871" s="1">
        <v>45835</v>
      </c>
      <c r="C871" t="s">
        <v>34</v>
      </c>
      <c r="D871" t="s">
        <v>51</v>
      </c>
      <c r="E871" t="s">
        <v>52</v>
      </c>
      <c r="F871" t="s">
        <v>29</v>
      </c>
      <c r="G871" t="s">
        <v>100</v>
      </c>
      <c r="H871">
        <v>1</v>
      </c>
      <c r="I871">
        <v>47.54</v>
      </c>
      <c r="J871">
        <v>47.54</v>
      </c>
      <c r="K871" t="s">
        <v>21</v>
      </c>
      <c r="L871" t="s">
        <v>350</v>
      </c>
      <c r="M871" t="s">
        <v>102</v>
      </c>
      <c r="N871" t="s">
        <v>24</v>
      </c>
      <c r="O871" t="s">
        <v>25</v>
      </c>
      <c r="P871" t="s">
        <v>432</v>
      </c>
    </row>
    <row r="872" spans="1:16" x14ac:dyDescent="0.25">
      <c r="A872">
        <v>100082</v>
      </c>
      <c r="B872" s="1">
        <v>45836</v>
      </c>
      <c r="C872" t="s">
        <v>61</v>
      </c>
      <c r="D872" t="s">
        <v>84</v>
      </c>
      <c r="E872" t="s">
        <v>85</v>
      </c>
      <c r="F872" t="s">
        <v>73</v>
      </c>
      <c r="G872" t="s">
        <v>126</v>
      </c>
      <c r="H872">
        <v>2</v>
      </c>
      <c r="I872">
        <v>30.95</v>
      </c>
      <c r="J872">
        <v>61.9</v>
      </c>
      <c r="K872" t="s">
        <v>21</v>
      </c>
      <c r="L872" t="s">
        <v>400</v>
      </c>
      <c r="M872" t="s">
        <v>44</v>
      </c>
      <c r="N872" t="s">
        <v>50</v>
      </c>
      <c r="O872" t="s">
        <v>14</v>
      </c>
      <c r="P872" t="s">
        <v>432</v>
      </c>
    </row>
    <row r="873" spans="1:16" x14ac:dyDescent="0.25">
      <c r="A873">
        <v>100130</v>
      </c>
      <c r="B873" s="1">
        <v>45836</v>
      </c>
      <c r="C873" t="s">
        <v>61</v>
      </c>
      <c r="D873" t="s">
        <v>84</v>
      </c>
      <c r="E873" t="s">
        <v>85</v>
      </c>
      <c r="F873" t="s">
        <v>64</v>
      </c>
      <c r="G873" t="s">
        <v>105</v>
      </c>
      <c r="H873">
        <v>3</v>
      </c>
      <c r="I873">
        <v>29.61</v>
      </c>
      <c r="J873">
        <v>88.83</v>
      </c>
      <c r="K873" t="s">
        <v>59</v>
      </c>
      <c r="L873" t="s">
        <v>262</v>
      </c>
      <c r="M873" t="s">
        <v>44</v>
      </c>
      <c r="N873" t="s">
        <v>50</v>
      </c>
      <c r="O873" t="s">
        <v>14</v>
      </c>
      <c r="P873" t="s">
        <v>432</v>
      </c>
    </row>
    <row r="874" spans="1:16" x14ac:dyDescent="0.25">
      <c r="A874">
        <v>100451</v>
      </c>
      <c r="B874" s="1">
        <v>45836</v>
      </c>
      <c r="C874" t="s">
        <v>61</v>
      </c>
      <c r="D874" t="s">
        <v>62</v>
      </c>
      <c r="E874" t="s">
        <v>63</v>
      </c>
      <c r="F874" t="s">
        <v>64</v>
      </c>
      <c r="G874" t="s">
        <v>65</v>
      </c>
      <c r="H874">
        <v>1</v>
      </c>
      <c r="I874">
        <v>26.17</v>
      </c>
      <c r="J874">
        <v>26.17</v>
      </c>
      <c r="K874" t="s">
        <v>59</v>
      </c>
      <c r="L874" t="s">
        <v>354</v>
      </c>
      <c r="M874" t="s">
        <v>23</v>
      </c>
      <c r="N874" t="s">
        <v>50</v>
      </c>
      <c r="O874" t="s">
        <v>14</v>
      </c>
      <c r="P874" t="s">
        <v>432</v>
      </c>
    </row>
    <row r="875" spans="1:16" x14ac:dyDescent="0.25">
      <c r="A875">
        <v>100532</v>
      </c>
      <c r="B875" s="1">
        <v>45836</v>
      </c>
      <c r="C875" t="s">
        <v>61</v>
      </c>
      <c r="D875" t="s">
        <v>84</v>
      </c>
      <c r="E875" t="s">
        <v>85</v>
      </c>
      <c r="F875" t="s">
        <v>73</v>
      </c>
      <c r="G875" t="s">
        <v>116</v>
      </c>
      <c r="H875">
        <v>10</v>
      </c>
      <c r="I875">
        <v>196.56</v>
      </c>
      <c r="J875">
        <v>1965.6</v>
      </c>
      <c r="K875" t="s">
        <v>53</v>
      </c>
      <c r="L875" t="s">
        <v>472</v>
      </c>
      <c r="M875" t="s">
        <v>23</v>
      </c>
      <c r="N875" t="s">
        <v>50</v>
      </c>
      <c r="O875" t="s">
        <v>14</v>
      </c>
      <c r="P875" t="s">
        <v>432</v>
      </c>
    </row>
    <row r="876" spans="1:16" x14ac:dyDescent="0.25">
      <c r="A876">
        <v>101079</v>
      </c>
      <c r="B876" s="1">
        <v>45836</v>
      </c>
      <c r="C876" t="s">
        <v>61</v>
      </c>
      <c r="D876" t="s">
        <v>90</v>
      </c>
      <c r="E876" t="s">
        <v>91</v>
      </c>
      <c r="F876" t="s">
        <v>73</v>
      </c>
      <c r="G876" t="s">
        <v>116</v>
      </c>
      <c r="H876">
        <v>10</v>
      </c>
      <c r="I876">
        <v>181.29</v>
      </c>
      <c r="J876">
        <v>1812.9</v>
      </c>
      <c r="K876" t="s">
        <v>53</v>
      </c>
      <c r="L876" t="s">
        <v>66</v>
      </c>
      <c r="M876" t="s">
        <v>23</v>
      </c>
      <c r="N876" t="s">
        <v>50</v>
      </c>
      <c r="O876" t="s">
        <v>14</v>
      </c>
      <c r="P876" t="s">
        <v>432</v>
      </c>
    </row>
    <row r="877" spans="1:16" x14ac:dyDescent="0.25">
      <c r="A877">
        <v>101425</v>
      </c>
      <c r="B877" s="1">
        <v>45836</v>
      </c>
      <c r="C877" t="s">
        <v>77</v>
      </c>
      <c r="D877" t="s">
        <v>205</v>
      </c>
      <c r="E877" t="s">
        <v>206</v>
      </c>
      <c r="F877" t="s">
        <v>73</v>
      </c>
      <c r="G877" t="s">
        <v>74</v>
      </c>
      <c r="H877">
        <v>1</v>
      </c>
      <c r="I877">
        <v>56.81</v>
      </c>
      <c r="J877">
        <v>56.81</v>
      </c>
      <c r="K877" t="s">
        <v>31</v>
      </c>
      <c r="L877" t="s">
        <v>186</v>
      </c>
      <c r="M877" t="s">
        <v>23</v>
      </c>
      <c r="N877" t="s">
        <v>50</v>
      </c>
      <c r="O877" t="s">
        <v>14</v>
      </c>
      <c r="P877" t="s">
        <v>432</v>
      </c>
    </row>
    <row r="878" spans="1:16" x14ac:dyDescent="0.25">
      <c r="A878">
        <v>101561</v>
      </c>
      <c r="B878" s="1">
        <v>45836</v>
      </c>
      <c r="C878" t="s">
        <v>61</v>
      </c>
      <c r="D878" t="s">
        <v>90</v>
      </c>
      <c r="E878" t="s">
        <v>91</v>
      </c>
      <c r="F878" t="s">
        <v>73</v>
      </c>
      <c r="G878" t="s">
        <v>183</v>
      </c>
      <c r="H878">
        <v>1</v>
      </c>
      <c r="I878">
        <v>25.36</v>
      </c>
      <c r="J878">
        <v>25.36</v>
      </c>
      <c r="K878" t="s">
        <v>21</v>
      </c>
      <c r="L878" t="s">
        <v>423</v>
      </c>
      <c r="M878" t="s">
        <v>44</v>
      </c>
      <c r="N878" t="s">
        <v>50</v>
      </c>
      <c r="O878" t="s">
        <v>14</v>
      </c>
      <c r="P878" t="s">
        <v>432</v>
      </c>
    </row>
    <row r="879" spans="1:16" x14ac:dyDescent="0.25">
      <c r="A879">
        <v>101867</v>
      </c>
      <c r="B879" s="1">
        <v>45836</v>
      </c>
      <c r="C879" t="s">
        <v>39</v>
      </c>
      <c r="D879" t="s">
        <v>56</v>
      </c>
      <c r="E879" t="s">
        <v>57</v>
      </c>
      <c r="F879" t="s">
        <v>19</v>
      </c>
      <c r="G879" t="s">
        <v>42</v>
      </c>
      <c r="H879">
        <v>5</v>
      </c>
      <c r="I879">
        <v>16.21</v>
      </c>
      <c r="J879">
        <v>81.05</v>
      </c>
      <c r="K879" t="s">
        <v>59</v>
      </c>
      <c r="L879" t="s">
        <v>470</v>
      </c>
      <c r="M879" t="s">
        <v>23</v>
      </c>
      <c r="N879" t="s">
        <v>50</v>
      </c>
      <c r="O879" t="s">
        <v>14</v>
      </c>
      <c r="P879" t="s">
        <v>432</v>
      </c>
    </row>
    <row r="880" spans="1:16" x14ac:dyDescent="0.25">
      <c r="A880">
        <v>102554</v>
      </c>
      <c r="B880" s="1">
        <v>45836</v>
      </c>
      <c r="C880" t="s">
        <v>34</v>
      </c>
      <c r="D880" t="s">
        <v>164</v>
      </c>
      <c r="E880" t="s">
        <v>165</v>
      </c>
      <c r="F880" t="s">
        <v>29</v>
      </c>
      <c r="G880" t="s">
        <v>100</v>
      </c>
      <c r="H880">
        <v>5</v>
      </c>
      <c r="I880">
        <v>50.28</v>
      </c>
      <c r="J880">
        <v>251.4</v>
      </c>
      <c r="K880" t="s">
        <v>59</v>
      </c>
      <c r="L880" t="s">
        <v>239</v>
      </c>
      <c r="M880" t="s">
        <v>44</v>
      </c>
      <c r="N880" t="s">
        <v>50</v>
      </c>
      <c r="O880" t="s">
        <v>14</v>
      </c>
      <c r="P880" t="s">
        <v>432</v>
      </c>
    </row>
    <row r="881" spans="1:16" x14ac:dyDescent="0.25">
      <c r="A881">
        <v>100047</v>
      </c>
      <c r="B881" s="1">
        <v>45837</v>
      </c>
      <c r="C881" t="s">
        <v>34</v>
      </c>
      <c r="D881" t="s">
        <v>51</v>
      </c>
      <c r="E881" t="s">
        <v>52</v>
      </c>
      <c r="F881" t="s">
        <v>70</v>
      </c>
      <c r="G881" t="s">
        <v>86</v>
      </c>
      <c r="H881">
        <v>10</v>
      </c>
      <c r="I881">
        <v>26.81</v>
      </c>
      <c r="J881">
        <v>268.10000000000002</v>
      </c>
      <c r="K881" t="s">
        <v>31</v>
      </c>
      <c r="L881" t="s">
        <v>185</v>
      </c>
      <c r="M881" t="s">
        <v>23</v>
      </c>
      <c r="N881" t="s">
        <v>76</v>
      </c>
      <c r="O881" t="s">
        <v>14</v>
      </c>
      <c r="P881" t="s">
        <v>432</v>
      </c>
    </row>
    <row r="882" spans="1:16" x14ac:dyDescent="0.25">
      <c r="A882">
        <v>100716</v>
      </c>
      <c r="B882" s="1">
        <v>45837</v>
      </c>
      <c r="C882" t="s">
        <v>39</v>
      </c>
      <c r="D882" t="s">
        <v>67</v>
      </c>
      <c r="E882" t="s">
        <v>68</v>
      </c>
      <c r="F882" t="s">
        <v>73</v>
      </c>
      <c r="G882" t="s">
        <v>128</v>
      </c>
      <c r="H882">
        <v>2</v>
      </c>
      <c r="I882">
        <v>128.04</v>
      </c>
      <c r="J882">
        <v>256.08</v>
      </c>
      <c r="K882" t="s">
        <v>21</v>
      </c>
      <c r="L882" t="s">
        <v>417</v>
      </c>
      <c r="M882" t="s">
        <v>23</v>
      </c>
      <c r="N882" t="s">
        <v>76</v>
      </c>
      <c r="O882" t="s">
        <v>14</v>
      </c>
      <c r="P882" t="s">
        <v>432</v>
      </c>
    </row>
    <row r="883" spans="1:16" x14ac:dyDescent="0.25">
      <c r="A883">
        <v>101061</v>
      </c>
      <c r="B883" s="1">
        <v>45837</v>
      </c>
      <c r="C883" t="s">
        <v>77</v>
      </c>
      <c r="D883" t="s">
        <v>151</v>
      </c>
      <c r="E883" t="s">
        <v>152</v>
      </c>
      <c r="F883" t="s">
        <v>29</v>
      </c>
      <c r="G883" t="s">
        <v>58</v>
      </c>
      <c r="H883">
        <v>3</v>
      </c>
      <c r="I883">
        <v>71.989999999999995</v>
      </c>
      <c r="J883">
        <v>215.97</v>
      </c>
      <c r="K883" t="s">
        <v>31</v>
      </c>
      <c r="L883" t="s">
        <v>465</v>
      </c>
      <c r="M883" t="s">
        <v>23</v>
      </c>
      <c r="N883" t="s">
        <v>76</v>
      </c>
      <c r="O883" t="s">
        <v>14</v>
      </c>
      <c r="P883" t="s">
        <v>432</v>
      </c>
    </row>
    <row r="884" spans="1:16" x14ac:dyDescent="0.25">
      <c r="A884">
        <v>101268</v>
      </c>
      <c r="B884" s="1">
        <v>45837</v>
      </c>
      <c r="C884" t="s">
        <v>77</v>
      </c>
      <c r="D884" t="s">
        <v>78</v>
      </c>
      <c r="E884" t="s">
        <v>79</v>
      </c>
      <c r="F884" t="s">
        <v>64</v>
      </c>
      <c r="G884" t="s">
        <v>140</v>
      </c>
      <c r="H884">
        <v>2</v>
      </c>
      <c r="I884">
        <v>150.53</v>
      </c>
      <c r="J884">
        <v>301.06</v>
      </c>
      <c r="K884" t="s">
        <v>59</v>
      </c>
      <c r="L884" t="s">
        <v>473</v>
      </c>
      <c r="M884" t="s">
        <v>44</v>
      </c>
      <c r="N884" t="s">
        <v>76</v>
      </c>
      <c r="O884" t="s">
        <v>14</v>
      </c>
      <c r="P884" t="s">
        <v>432</v>
      </c>
    </row>
    <row r="885" spans="1:16" x14ac:dyDescent="0.25">
      <c r="A885">
        <v>101421</v>
      </c>
      <c r="B885" s="1">
        <v>45837</v>
      </c>
      <c r="C885" t="s">
        <v>77</v>
      </c>
      <c r="D885" t="s">
        <v>103</v>
      </c>
      <c r="E885" t="s">
        <v>104</v>
      </c>
      <c r="F885" t="s">
        <v>70</v>
      </c>
      <c r="G885" t="s">
        <v>132</v>
      </c>
      <c r="H885">
        <v>5</v>
      </c>
      <c r="I885">
        <v>20.69</v>
      </c>
      <c r="J885">
        <v>103.45</v>
      </c>
      <c r="K885" t="s">
        <v>31</v>
      </c>
      <c r="L885" t="s">
        <v>256</v>
      </c>
      <c r="M885" t="s">
        <v>23</v>
      </c>
      <c r="N885" t="s">
        <v>76</v>
      </c>
      <c r="O885" t="s">
        <v>14</v>
      </c>
      <c r="P885" t="s">
        <v>432</v>
      </c>
    </row>
    <row r="886" spans="1:16" x14ac:dyDescent="0.25">
      <c r="A886">
        <v>101573</v>
      </c>
      <c r="B886" s="1">
        <v>45837</v>
      </c>
      <c r="C886" t="s">
        <v>77</v>
      </c>
      <c r="D886" t="s">
        <v>78</v>
      </c>
      <c r="E886" t="s">
        <v>79</v>
      </c>
      <c r="F886" t="s">
        <v>73</v>
      </c>
      <c r="G886" t="s">
        <v>74</v>
      </c>
      <c r="H886">
        <v>10</v>
      </c>
      <c r="I886">
        <v>56.49</v>
      </c>
      <c r="J886">
        <v>564.9</v>
      </c>
      <c r="K886" t="s">
        <v>59</v>
      </c>
      <c r="L886" t="s">
        <v>474</v>
      </c>
      <c r="M886" t="s">
        <v>23</v>
      </c>
      <c r="N886" t="s">
        <v>76</v>
      </c>
      <c r="O886" t="s">
        <v>14</v>
      </c>
      <c r="P886" t="s">
        <v>432</v>
      </c>
    </row>
    <row r="887" spans="1:16" x14ac:dyDescent="0.25">
      <c r="A887">
        <v>101685</v>
      </c>
      <c r="B887" s="1">
        <v>45837</v>
      </c>
      <c r="C887" t="s">
        <v>77</v>
      </c>
      <c r="D887" t="s">
        <v>205</v>
      </c>
      <c r="E887" t="s">
        <v>206</v>
      </c>
      <c r="F887" t="s">
        <v>29</v>
      </c>
      <c r="G887" t="s">
        <v>100</v>
      </c>
      <c r="H887">
        <v>10</v>
      </c>
      <c r="I887">
        <v>49.86</v>
      </c>
      <c r="J887">
        <v>498.6</v>
      </c>
      <c r="K887" t="s">
        <v>31</v>
      </c>
      <c r="L887" t="s">
        <v>144</v>
      </c>
      <c r="M887" t="s">
        <v>23</v>
      </c>
      <c r="N887" t="s">
        <v>76</v>
      </c>
      <c r="O887" t="s">
        <v>14</v>
      </c>
      <c r="P887" t="s">
        <v>432</v>
      </c>
    </row>
    <row r="888" spans="1:16" x14ac:dyDescent="0.25">
      <c r="A888">
        <v>101776</v>
      </c>
      <c r="B888" s="1">
        <v>45837</v>
      </c>
      <c r="C888" t="s">
        <v>61</v>
      </c>
      <c r="D888" t="s">
        <v>62</v>
      </c>
      <c r="E888" t="s">
        <v>63</v>
      </c>
      <c r="F888" t="s">
        <v>64</v>
      </c>
      <c r="G888" t="s">
        <v>105</v>
      </c>
      <c r="H888">
        <v>1</v>
      </c>
      <c r="I888">
        <v>29.02</v>
      </c>
      <c r="J888">
        <v>29.02</v>
      </c>
      <c r="K888" t="s">
        <v>59</v>
      </c>
      <c r="L888" t="s">
        <v>393</v>
      </c>
      <c r="M888" t="s">
        <v>23</v>
      </c>
      <c r="N888" t="s">
        <v>76</v>
      </c>
      <c r="O888" t="s">
        <v>14</v>
      </c>
      <c r="P888" t="s">
        <v>432</v>
      </c>
    </row>
    <row r="889" spans="1:16" x14ac:dyDescent="0.25">
      <c r="A889">
        <v>101859</v>
      </c>
      <c r="B889" s="1">
        <v>45837</v>
      </c>
      <c r="C889" t="s">
        <v>39</v>
      </c>
      <c r="D889" t="s">
        <v>93</v>
      </c>
      <c r="E889" t="s">
        <v>93</v>
      </c>
      <c r="F889" t="s">
        <v>70</v>
      </c>
      <c r="G889" t="s">
        <v>71</v>
      </c>
      <c r="H889">
        <v>1</v>
      </c>
      <c r="I889">
        <v>57.9</v>
      </c>
      <c r="J889">
        <v>57.9</v>
      </c>
      <c r="K889" t="s">
        <v>21</v>
      </c>
      <c r="L889" t="s">
        <v>281</v>
      </c>
      <c r="M889" t="s">
        <v>23</v>
      </c>
      <c r="N889" t="s">
        <v>76</v>
      </c>
      <c r="O889" t="s">
        <v>14</v>
      </c>
      <c r="P889" t="s">
        <v>432</v>
      </c>
    </row>
    <row r="890" spans="1:16" x14ac:dyDescent="0.25">
      <c r="A890">
        <v>102010</v>
      </c>
      <c r="B890" s="1">
        <v>45837</v>
      </c>
      <c r="C890" t="s">
        <v>39</v>
      </c>
      <c r="D890" t="s">
        <v>93</v>
      </c>
      <c r="E890" t="s">
        <v>93</v>
      </c>
      <c r="F890" t="s">
        <v>70</v>
      </c>
      <c r="G890" t="s">
        <v>86</v>
      </c>
      <c r="H890">
        <v>1</v>
      </c>
      <c r="I890">
        <v>28.22</v>
      </c>
      <c r="J890">
        <v>28.22</v>
      </c>
      <c r="K890" t="s">
        <v>31</v>
      </c>
      <c r="L890" t="s">
        <v>365</v>
      </c>
      <c r="M890" t="s">
        <v>44</v>
      </c>
      <c r="N890" t="s">
        <v>76</v>
      </c>
      <c r="O890" t="s">
        <v>14</v>
      </c>
      <c r="P890" t="s">
        <v>432</v>
      </c>
    </row>
    <row r="891" spans="1:16" x14ac:dyDescent="0.25">
      <c r="A891">
        <v>102852</v>
      </c>
      <c r="B891" s="1">
        <v>45837</v>
      </c>
      <c r="C891" t="s">
        <v>61</v>
      </c>
      <c r="D891" t="s">
        <v>62</v>
      </c>
      <c r="E891" t="s">
        <v>63</v>
      </c>
      <c r="F891" t="s">
        <v>73</v>
      </c>
      <c r="G891" t="s">
        <v>183</v>
      </c>
      <c r="H891">
        <v>3</v>
      </c>
      <c r="I891">
        <v>25.76</v>
      </c>
      <c r="J891">
        <v>77.28</v>
      </c>
      <c r="K891" t="s">
        <v>31</v>
      </c>
      <c r="L891" t="s">
        <v>451</v>
      </c>
      <c r="M891" t="s">
        <v>23</v>
      </c>
      <c r="N891" t="s">
        <v>76</v>
      </c>
      <c r="O891" t="s">
        <v>14</v>
      </c>
      <c r="P891" t="s">
        <v>432</v>
      </c>
    </row>
    <row r="892" spans="1:16" x14ac:dyDescent="0.25">
      <c r="A892">
        <v>101391</v>
      </c>
      <c r="B892" s="1">
        <v>45838</v>
      </c>
      <c r="C892" t="s">
        <v>16</v>
      </c>
      <c r="D892" t="s">
        <v>111</v>
      </c>
      <c r="E892" t="s">
        <v>112</v>
      </c>
      <c r="F892" t="s">
        <v>73</v>
      </c>
      <c r="G892" t="s">
        <v>116</v>
      </c>
      <c r="H892">
        <v>2</v>
      </c>
      <c r="I892">
        <v>185.22</v>
      </c>
      <c r="J892">
        <v>370.44</v>
      </c>
      <c r="K892" t="s">
        <v>21</v>
      </c>
      <c r="L892" t="s">
        <v>426</v>
      </c>
      <c r="M892" t="s">
        <v>23</v>
      </c>
      <c r="N892" t="s">
        <v>82</v>
      </c>
      <c r="O892" t="s">
        <v>25</v>
      </c>
      <c r="P892" t="s">
        <v>432</v>
      </c>
    </row>
    <row r="893" spans="1:16" x14ac:dyDescent="0.25">
      <c r="A893">
        <v>101588</v>
      </c>
      <c r="B893" s="1">
        <v>45838</v>
      </c>
      <c r="C893" t="s">
        <v>39</v>
      </c>
      <c r="D893" t="s">
        <v>56</v>
      </c>
      <c r="E893" t="s">
        <v>57</v>
      </c>
      <c r="F893" t="s">
        <v>29</v>
      </c>
      <c r="G893" t="s">
        <v>123</v>
      </c>
      <c r="H893">
        <v>1</v>
      </c>
      <c r="I893">
        <v>93.76</v>
      </c>
      <c r="J893">
        <v>93.76</v>
      </c>
      <c r="K893" t="s">
        <v>53</v>
      </c>
      <c r="L893" t="s">
        <v>366</v>
      </c>
      <c r="M893" t="s">
        <v>44</v>
      </c>
      <c r="N893" t="s">
        <v>82</v>
      </c>
      <c r="O893" t="s">
        <v>25</v>
      </c>
      <c r="P893" t="s">
        <v>432</v>
      </c>
    </row>
    <row r="894" spans="1:16" x14ac:dyDescent="0.25">
      <c r="A894">
        <v>101695</v>
      </c>
      <c r="B894" s="1">
        <v>45838</v>
      </c>
      <c r="C894" t="s">
        <v>16</v>
      </c>
      <c r="D894" t="s">
        <v>198</v>
      </c>
      <c r="E894" t="s">
        <v>199</v>
      </c>
      <c r="F894" t="s">
        <v>73</v>
      </c>
      <c r="G894" t="s">
        <v>183</v>
      </c>
      <c r="H894">
        <v>2</v>
      </c>
      <c r="I894">
        <v>25.98</v>
      </c>
      <c r="J894">
        <v>51.96</v>
      </c>
      <c r="K894" t="s">
        <v>59</v>
      </c>
      <c r="L894" t="s">
        <v>168</v>
      </c>
      <c r="M894" t="s">
        <v>23</v>
      </c>
      <c r="N894" t="s">
        <v>82</v>
      </c>
      <c r="O894" t="s">
        <v>25</v>
      </c>
      <c r="P894" t="s">
        <v>432</v>
      </c>
    </row>
    <row r="895" spans="1:16" x14ac:dyDescent="0.25">
      <c r="A895">
        <v>101902</v>
      </c>
      <c r="B895" s="1">
        <v>45838</v>
      </c>
      <c r="C895" t="s">
        <v>34</v>
      </c>
      <c r="D895" t="s">
        <v>35</v>
      </c>
      <c r="E895" t="s">
        <v>36</v>
      </c>
      <c r="F895" t="s">
        <v>29</v>
      </c>
      <c r="G895" t="s">
        <v>100</v>
      </c>
      <c r="H895">
        <v>5</v>
      </c>
      <c r="I895">
        <v>49.01</v>
      </c>
      <c r="J895">
        <v>245.05</v>
      </c>
      <c r="K895" t="s">
        <v>53</v>
      </c>
      <c r="L895" t="s">
        <v>340</v>
      </c>
      <c r="M895" t="s">
        <v>23</v>
      </c>
      <c r="N895" t="s">
        <v>82</v>
      </c>
      <c r="O895" t="s">
        <v>25</v>
      </c>
      <c r="P895" t="s">
        <v>432</v>
      </c>
    </row>
    <row r="896" spans="1:16" x14ac:dyDescent="0.25">
      <c r="A896">
        <v>102359</v>
      </c>
      <c r="B896" s="1">
        <v>45838</v>
      </c>
      <c r="C896" t="s">
        <v>39</v>
      </c>
      <c r="D896" t="s">
        <v>93</v>
      </c>
      <c r="E896" t="s">
        <v>93</v>
      </c>
      <c r="F896" t="s">
        <v>73</v>
      </c>
      <c r="G896" t="s">
        <v>116</v>
      </c>
      <c r="H896">
        <v>2</v>
      </c>
      <c r="I896">
        <v>188.87</v>
      </c>
      <c r="J896">
        <v>377.74</v>
      </c>
      <c r="K896" t="s">
        <v>59</v>
      </c>
      <c r="L896" t="s">
        <v>271</v>
      </c>
      <c r="M896" t="s">
        <v>44</v>
      </c>
      <c r="N896" t="s">
        <v>82</v>
      </c>
      <c r="O896" t="s">
        <v>25</v>
      </c>
      <c r="P896" t="s">
        <v>432</v>
      </c>
    </row>
    <row r="897" spans="1:16" x14ac:dyDescent="0.25">
      <c r="A897">
        <v>102412</v>
      </c>
      <c r="B897" s="1">
        <v>45838</v>
      </c>
      <c r="C897" t="s">
        <v>16</v>
      </c>
      <c r="D897" t="s">
        <v>146</v>
      </c>
      <c r="E897" t="s">
        <v>147</v>
      </c>
      <c r="F897" t="s">
        <v>70</v>
      </c>
      <c r="G897" t="s">
        <v>71</v>
      </c>
      <c r="H897">
        <v>2</v>
      </c>
      <c r="I897">
        <v>58.31</v>
      </c>
      <c r="J897">
        <v>116.62</v>
      </c>
      <c r="K897" t="s">
        <v>31</v>
      </c>
      <c r="L897" t="s">
        <v>475</v>
      </c>
      <c r="M897" t="s">
        <v>23</v>
      </c>
      <c r="N897" t="s">
        <v>82</v>
      </c>
      <c r="O897" t="s">
        <v>25</v>
      </c>
      <c r="P897" t="s">
        <v>432</v>
      </c>
    </row>
    <row r="898" spans="1:16" x14ac:dyDescent="0.25">
      <c r="A898">
        <v>102557</v>
      </c>
      <c r="B898" s="1">
        <v>45838</v>
      </c>
      <c r="C898" t="s">
        <v>61</v>
      </c>
      <c r="D898" t="s">
        <v>84</v>
      </c>
      <c r="E898" t="s">
        <v>85</v>
      </c>
      <c r="F898" t="s">
        <v>29</v>
      </c>
      <c r="G898" t="s">
        <v>58</v>
      </c>
      <c r="H898">
        <v>1</v>
      </c>
      <c r="I898">
        <v>73.06</v>
      </c>
      <c r="J898">
        <v>73.06</v>
      </c>
      <c r="K898" t="s">
        <v>53</v>
      </c>
      <c r="L898" t="s">
        <v>185</v>
      </c>
      <c r="M898" t="s">
        <v>23</v>
      </c>
      <c r="N898" t="s">
        <v>82</v>
      </c>
      <c r="O898" t="s">
        <v>25</v>
      </c>
      <c r="P898" t="s">
        <v>432</v>
      </c>
    </row>
    <row r="899" spans="1:16" x14ac:dyDescent="0.25">
      <c r="A899">
        <v>102775</v>
      </c>
      <c r="B899" s="1">
        <v>45838</v>
      </c>
      <c r="C899" t="s">
        <v>16</v>
      </c>
      <c r="D899" t="s">
        <v>17</v>
      </c>
      <c r="E899" t="s">
        <v>18</v>
      </c>
      <c r="F899" t="s">
        <v>64</v>
      </c>
      <c r="G899" t="s">
        <v>65</v>
      </c>
      <c r="H899">
        <v>1</v>
      </c>
      <c r="I899">
        <v>24.44</v>
      </c>
      <c r="J899">
        <v>24.44</v>
      </c>
      <c r="K899" t="s">
        <v>21</v>
      </c>
      <c r="L899" t="s">
        <v>285</v>
      </c>
      <c r="M899" t="s">
        <v>23</v>
      </c>
      <c r="N899" t="s">
        <v>82</v>
      </c>
      <c r="O899" t="s">
        <v>25</v>
      </c>
      <c r="P899" t="s">
        <v>432</v>
      </c>
    </row>
    <row r="900" spans="1:16" x14ac:dyDescent="0.25">
      <c r="A900">
        <v>100144</v>
      </c>
      <c r="B900" s="1">
        <v>45839</v>
      </c>
      <c r="C900" t="s">
        <v>77</v>
      </c>
      <c r="D900" t="s">
        <v>205</v>
      </c>
      <c r="E900" t="s">
        <v>206</v>
      </c>
      <c r="F900" t="s">
        <v>70</v>
      </c>
      <c r="G900" t="s">
        <v>71</v>
      </c>
      <c r="H900">
        <v>2</v>
      </c>
      <c r="I900">
        <v>61.3</v>
      </c>
      <c r="J900">
        <v>122.6</v>
      </c>
      <c r="K900" t="s">
        <v>31</v>
      </c>
      <c r="L900" t="s">
        <v>138</v>
      </c>
      <c r="M900" t="s">
        <v>23</v>
      </c>
      <c r="N900" t="s">
        <v>55</v>
      </c>
      <c r="O900" t="s">
        <v>25</v>
      </c>
      <c r="P900" t="s">
        <v>476</v>
      </c>
    </row>
    <row r="901" spans="1:16" x14ac:dyDescent="0.25">
      <c r="A901">
        <v>100235</v>
      </c>
      <c r="B901" s="1">
        <v>45839</v>
      </c>
      <c r="C901" t="s">
        <v>39</v>
      </c>
      <c r="D901" t="s">
        <v>56</v>
      </c>
      <c r="E901" t="s">
        <v>57</v>
      </c>
      <c r="F901" t="s">
        <v>29</v>
      </c>
      <c r="G901" t="s">
        <v>30</v>
      </c>
      <c r="H901">
        <v>5</v>
      </c>
      <c r="I901">
        <v>68.040000000000006</v>
      </c>
      <c r="J901">
        <v>340.2</v>
      </c>
      <c r="K901" t="s">
        <v>53</v>
      </c>
      <c r="L901" t="s">
        <v>323</v>
      </c>
      <c r="M901" t="s">
        <v>23</v>
      </c>
      <c r="N901" t="s">
        <v>55</v>
      </c>
      <c r="O901" t="s">
        <v>25</v>
      </c>
      <c r="P901" t="s">
        <v>476</v>
      </c>
    </row>
    <row r="902" spans="1:16" x14ac:dyDescent="0.25">
      <c r="A902">
        <v>100256</v>
      </c>
      <c r="B902" s="1">
        <v>45839</v>
      </c>
      <c r="C902" t="s">
        <v>16</v>
      </c>
      <c r="D902" t="s">
        <v>146</v>
      </c>
      <c r="E902" t="s">
        <v>147</v>
      </c>
      <c r="F902" t="s">
        <v>70</v>
      </c>
      <c r="G902" t="s">
        <v>108</v>
      </c>
      <c r="H902">
        <v>3</v>
      </c>
      <c r="I902">
        <v>36.67</v>
      </c>
      <c r="J902">
        <v>110.01</v>
      </c>
      <c r="K902" t="s">
        <v>59</v>
      </c>
      <c r="L902" t="s">
        <v>473</v>
      </c>
      <c r="M902" t="s">
        <v>23</v>
      </c>
      <c r="N902" t="s">
        <v>55</v>
      </c>
      <c r="O902" t="s">
        <v>25</v>
      </c>
      <c r="P902" t="s">
        <v>476</v>
      </c>
    </row>
    <row r="903" spans="1:16" x14ac:dyDescent="0.25">
      <c r="A903">
        <v>100336</v>
      </c>
      <c r="B903" s="1">
        <v>45839</v>
      </c>
      <c r="C903" t="s">
        <v>39</v>
      </c>
      <c r="D903" t="s">
        <v>118</v>
      </c>
      <c r="E903" t="s">
        <v>119</v>
      </c>
      <c r="F903" t="s">
        <v>29</v>
      </c>
      <c r="G903" t="s">
        <v>58</v>
      </c>
      <c r="H903">
        <v>3</v>
      </c>
      <c r="I903">
        <v>73.19</v>
      </c>
      <c r="J903">
        <v>219.57</v>
      </c>
      <c r="K903" t="s">
        <v>59</v>
      </c>
      <c r="L903" t="s">
        <v>332</v>
      </c>
      <c r="M903" t="s">
        <v>44</v>
      </c>
      <c r="N903" t="s">
        <v>55</v>
      </c>
      <c r="O903" t="s">
        <v>25</v>
      </c>
      <c r="P903" t="s">
        <v>476</v>
      </c>
    </row>
    <row r="904" spans="1:16" x14ac:dyDescent="0.25">
      <c r="A904">
        <v>100783</v>
      </c>
      <c r="B904" s="1">
        <v>45839</v>
      </c>
      <c r="C904" t="s">
        <v>61</v>
      </c>
      <c r="D904" t="s">
        <v>62</v>
      </c>
      <c r="E904" t="s">
        <v>63</v>
      </c>
      <c r="F904" t="s">
        <v>64</v>
      </c>
      <c r="G904" t="s">
        <v>140</v>
      </c>
      <c r="H904">
        <v>2</v>
      </c>
      <c r="I904">
        <v>145.58000000000001</v>
      </c>
      <c r="J904">
        <v>291.16000000000003</v>
      </c>
      <c r="K904" t="s">
        <v>21</v>
      </c>
      <c r="L904" t="s">
        <v>148</v>
      </c>
      <c r="M904" t="s">
        <v>23</v>
      </c>
      <c r="N904" t="s">
        <v>55</v>
      </c>
      <c r="O904" t="s">
        <v>25</v>
      </c>
      <c r="P904" t="s">
        <v>476</v>
      </c>
    </row>
    <row r="905" spans="1:16" x14ac:dyDescent="0.25">
      <c r="A905">
        <v>101046</v>
      </c>
      <c r="B905" s="1">
        <v>45839</v>
      </c>
      <c r="C905" t="s">
        <v>34</v>
      </c>
      <c r="D905" t="s">
        <v>35</v>
      </c>
      <c r="E905" t="s">
        <v>36</v>
      </c>
      <c r="F905" t="s">
        <v>64</v>
      </c>
      <c r="G905" t="s">
        <v>159</v>
      </c>
      <c r="H905">
        <v>10</v>
      </c>
      <c r="I905">
        <v>36.54</v>
      </c>
      <c r="J905">
        <v>365.4</v>
      </c>
      <c r="K905" t="s">
        <v>31</v>
      </c>
      <c r="L905" t="s">
        <v>242</v>
      </c>
      <c r="M905" t="s">
        <v>23</v>
      </c>
      <c r="N905" t="s">
        <v>55</v>
      </c>
      <c r="O905" t="s">
        <v>25</v>
      </c>
      <c r="P905" t="s">
        <v>476</v>
      </c>
    </row>
    <row r="906" spans="1:16" x14ac:dyDescent="0.25">
      <c r="A906">
        <v>101258</v>
      </c>
      <c r="B906" s="1">
        <v>45839</v>
      </c>
      <c r="C906" t="s">
        <v>39</v>
      </c>
      <c r="D906" t="s">
        <v>56</v>
      </c>
      <c r="E906" t="s">
        <v>57</v>
      </c>
      <c r="F906" t="s">
        <v>73</v>
      </c>
      <c r="G906" t="s">
        <v>128</v>
      </c>
      <c r="H906">
        <v>10</v>
      </c>
      <c r="I906">
        <v>133.41999999999999</v>
      </c>
      <c r="J906">
        <v>1334.2</v>
      </c>
      <c r="K906" t="s">
        <v>21</v>
      </c>
      <c r="L906" t="s">
        <v>237</v>
      </c>
      <c r="M906" t="s">
        <v>23</v>
      </c>
      <c r="N906" t="s">
        <v>55</v>
      </c>
      <c r="O906" t="s">
        <v>25</v>
      </c>
      <c r="P906" t="s">
        <v>476</v>
      </c>
    </row>
    <row r="907" spans="1:16" x14ac:dyDescent="0.25">
      <c r="A907">
        <v>101441</v>
      </c>
      <c r="B907" s="1">
        <v>45839</v>
      </c>
      <c r="C907" t="s">
        <v>61</v>
      </c>
      <c r="D907" t="s">
        <v>84</v>
      </c>
      <c r="E907" t="s">
        <v>85</v>
      </c>
      <c r="F907" t="s">
        <v>73</v>
      </c>
      <c r="G907" t="s">
        <v>128</v>
      </c>
      <c r="H907">
        <v>2</v>
      </c>
      <c r="I907">
        <v>125.69</v>
      </c>
      <c r="J907">
        <v>251.38</v>
      </c>
      <c r="K907" t="s">
        <v>53</v>
      </c>
      <c r="L907" t="s">
        <v>288</v>
      </c>
      <c r="M907" t="s">
        <v>23</v>
      </c>
      <c r="N907" t="s">
        <v>55</v>
      </c>
      <c r="O907" t="s">
        <v>25</v>
      </c>
      <c r="P907" t="s">
        <v>476</v>
      </c>
    </row>
    <row r="908" spans="1:16" x14ac:dyDescent="0.25">
      <c r="A908">
        <v>101517</v>
      </c>
      <c r="B908" s="1">
        <v>45839</v>
      </c>
      <c r="C908" t="s">
        <v>61</v>
      </c>
      <c r="D908" t="s">
        <v>90</v>
      </c>
      <c r="E908" t="s">
        <v>91</v>
      </c>
      <c r="F908" t="s">
        <v>70</v>
      </c>
      <c r="G908" t="s">
        <v>71</v>
      </c>
      <c r="H908">
        <v>2</v>
      </c>
      <c r="I908">
        <v>57.64</v>
      </c>
      <c r="J908">
        <v>115.28</v>
      </c>
      <c r="K908" t="s">
        <v>21</v>
      </c>
      <c r="L908" t="s">
        <v>426</v>
      </c>
      <c r="M908" t="s">
        <v>23</v>
      </c>
      <c r="N908" t="s">
        <v>55</v>
      </c>
      <c r="O908" t="s">
        <v>25</v>
      </c>
      <c r="P908" t="s">
        <v>476</v>
      </c>
    </row>
    <row r="909" spans="1:16" x14ac:dyDescent="0.25">
      <c r="A909">
        <v>101681</v>
      </c>
      <c r="B909" s="1">
        <v>45839</v>
      </c>
      <c r="C909" t="s">
        <v>77</v>
      </c>
      <c r="D909" t="s">
        <v>205</v>
      </c>
      <c r="E909" t="s">
        <v>206</v>
      </c>
      <c r="F909" t="s">
        <v>29</v>
      </c>
      <c r="G909" t="s">
        <v>100</v>
      </c>
      <c r="H909">
        <v>2</v>
      </c>
      <c r="I909">
        <v>48.7</v>
      </c>
      <c r="J909">
        <v>97.4</v>
      </c>
      <c r="K909" t="s">
        <v>53</v>
      </c>
      <c r="L909" t="s">
        <v>223</v>
      </c>
      <c r="M909" t="s">
        <v>23</v>
      </c>
      <c r="N909" t="s">
        <v>55</v>
      </c>
      <c r="O909" t="s">
        <v>25</v>
      </c>
      <c r="P909" t="s">
        <v>476</v>
      </c>
    </row>
    <row r="910" spans="1:16" x14ac:dyDescent="0.25">
      <c r="A910">
        <v>101962</v>
      </c>
      <c r="B910" s="1">
        <v>45839</v>
      </c>
      <c r="C910" t="s">
        <v>61</v>
      </c>
      <c r="D910" t="s">
        <v>62</v>
      </c>
      <c r="E910" t="s">
        <v>63</v>
      </c>
      <c r="F910" t="s">
        <v>29</v>
      </c>
      <c r="G910" t="s">
        <v>30</v>
      </c>
      <c r="H910">
        <v>2</v>
      </c>
      <c r="I910">
        <v>66.680000000000007</v>
      </c>
      <c r="J910">
        <v>133.36000000000001</v>
      </c>
      <c r="K910" t="s">
        <v>31</v>
      </c>
      <c r="L910" t="s">
        <v>458</v>
      </c>
      <c r="M910" t="s">
        <v>23</v>
      </c>
      <c r="N910" t="s">
        <v>55</v>
      </c>
      <c r="O910" t="s">
        <v>25</v>
      </c>
      <c r="P910" t="s">
        <v>476</v>
      </c>
    </row>
    <row r="911" spans="1:16" x14ac:dyDescent="0.25">
      <c r="A911">
        <v>101974</v>
      </c>
      <c r="B911" s="1">
        <v>45839</v>
      </c>
      <c r="C911" t="s">
        <v>61</v>
      </c>
      <c r="D911" t="s">
        <v>62</v>
      </c>
      <c r="E911" t="s">
        <v>63</v>
      </c>
      <c r="F911" t="s">
        <v>73</v>
      </c>
      <c r="G911" t="s">
        <v>126</v>
      </c>
      <c r="H911">
        <v>5</v>
      </c>
      <c r="I911">
        <v>29.24</v>
      </c>
      <c r="J911">
        <v>146.19999999999999</v>
      </c>
      <c r="K911" t="s">
        <v>53</v>
      </c>
      <c r="L911" t="s">
        <v>293</v>
      </c>
      <c r="M911" t="s">
        <v>23</v>
      </c>
      <c r="N911" t="s">
        <v>55</v>
      </c>
      <c r="O911" t="s">
        <v>25</v>
      </c>
      <c r="P911" t="s">
        <v>476</v>
      </c>
    </row>
    <row r="912" spans="1:16" x14ac:dyDescent="0.25">
      <c r="A912">
        <v>102546</v>
      </c>
      <c r="B912" s="1">
        <v>45839</v>
      </c>
      <c r="C912" t="s">
        <v>39</v>
      </c>
      <c r="D912" t="s">
        <v>40</v>
      </c>
      <c r="E912" t="s">
        <v>41</v>
      </c>
      <c r="F912" t="s">
        <v>73</v>
      </c>
      <c r="G912" t="s">
        <v>126</v>
      </c>
      <c r="H912">
        <v>2</v>
      </c>
      <c r="I912">
        <v>28.5</v>
      </c>
      <c r="J912">
        <v>57</v>
      </c>
      <c r="K912" t="s">
        <v>53</v>
      </c>
      <c r="L912" t="s">
        <v>245</v>
      </c>
      <c r="M912" t="s">
        <v>44</v>
      </c>
      <c r="N912" t="s">
        <v>55</v>
      </c>
      <c r="O912" t="s">
        <v>25</v>
      </c>
      <c r="P912" t="s">
        <v>476</v>
      </c>
    </row>
    <row r="913" spans="1:16" x14ac:dyDescent="0.25">
      <c r="A913">
        <v>100092</v>
      </c>
      <c r="B913" s="1">
        <v>45840</v>
      </c>
      <c r="C913" t="s">
        <v>39</v>
      </c>
      <c r="D913" t="s">
        <v>56</v>
      </c>
      <c r="E913" t="s">
        <v>57</v>
      </c>
      <c r="F913" t="s">
        <v>29</v>
      </c>
      <c r="G913" t="s">
        <v>58</v>
      </c>
      <c r="H913">
        <v>2</v>
      </c>
      <c r="I913">
        <v>78.680000000000007</v>
      </c>
      <c r="J913">
        <v>157.36000000000001</v>
      </c>
      <c r="K913" t="s">
        <v>59</v>
      </c>
      <c r="L913" t="s">
        <v>321</v>
      </c>
      <c r="M913" t="s">
        <v>23</v>
      </c>
      <c r="N913" t="s">
        <v>33</v>
      </c>
      <c r="O913" t="s">
        <v>25</v>
      </c>
      <c r="P913" t="s">
        <v>476</v>
      </c>
    </row>
    <row r="914" spans="1:16" x14ac:dyDescent="0.25">
      <c r="A914">
        <v>100096</v>
      </c>
      <c r="B914" s="1">
        <v>45840</v>
      </c>
      <c r="C914" t="s">
        <v>39</v>
      </c>
      <c r="D914" t="s">
        <v>118</v>
      </c>
      <c r="E914" t="s">
        <v>119</v>
      </c>
      <c r="F914" t="s">
        <v>19</v>
      </c>
      <c r="G914" t="s">
        <v>42</v>
      </c>
      <c r="H914">
        <v>10</v>
      </c>
      <c r="I914">
        <v>16.739999999999998</v>
      </c>
      <c r="J914">
        <v>167.4</v>
      </c>
      <c r="K914" t="s">
        <v>21</v>
      </c>
      <c r="L914" t="s">
        <v>312</v>
      </c>
      <c r="M914" t="s">
        <v>23</v>
      </c>
      <c r="N914" t="s">
        <v>33</v>
      </c>
      <c r="O914" t="s">
        <v>25</v>
      </c>
      <c r="P914" t="s">
        <v>476</v>
      </c>
    </row>
    <row r="915" spans="1:16" x14ac:dyDescent="0.25">
      <c r="A915">
        <v>100586</v>
      </c>
      <c r="B915" s="1">
        <v>45840</v>
      </c>
      <c r="C915" t="s">
        <v>61</v>
      </c>
      <c r="D915" t="s">
        <v>84</v>
      </c>
      <c r="E915" t="s">
        <v>85</v>
      </c>
      <c r="F915" t="s">
        <v>29</v>
      </c>
      <c r="G915" t="s">
        <v>30</v>
      </c>
      <c r="H915">
        <v>3</v>
      </c>
      <c r="I915">
        <v>63.17</v>
      </c>
      <c r="J915">
        <v>189.51</v>
      </c>
      <c r="K915" t="s">
        <v>53</v>
      </c>
      <c r="L915" t="s">
        <v>331</v>
      </c>
      <c r="M915" t="s">
        <v>23</v>
      </c>
      <c r="N915" t="s">
        <v>33</v>
      </c>
      <c r="O915" t="s">
        <v>25</v>
      </c>
      <c r="P915" t="s">
        <v>476</v>
      </c>
    </row>
    <row r="916" spans="1:16" x14ac:dyDescent="0.25">
      <c r="A916">
        <v>100590</v>
      </c>
      <c r="B916" s="1">
        <v>45840</v>
      </c>
      <c r="C916" t="s">
        <v>61</v>
      </c>
      <c r="D916" t="s">
        <v>62</v>
      </c>
      <c r="E916" t="s">
        <v>63</v>
      </c>
      <c r="F916" t="s">
        <v>70</v>
      </c>
      <c r="G916" t="s">
        <v>132</v>
      </c>
      <c r="H916">
        <v>2</v>
      </c>
      <c r="I916">
        <v>19.260000000000002</v>
      </c>
      <c r="J916">
        <v>38.520000000000003</v>
      </c>
      <c r="K916" t="s">
        <v>21</v>
      </c>
      <c r="L916" t="s">
        <v>445</v>
      </c>
      <c r="M916" t="s">
        <v>102</v>
      </c>
      <c r="N916" t="s">
        <v>33</v>
      </c>
      <c r="O916" t="s">
        <v>25</v>
      </c>
      <c r="P916" t="s">
        <v>476</v>
      </c>
    </row>
    <row r="917" spans="1:16" x14ac:dyDescent="0.25">
      <c r="A917">
        <v>100645</v>
      </c>
      <c r="B917" s="1">
        <v>45840</v>
      </c>
      <c r="C917" t="s">
        <v>34</v>
      </c>
      <c r="D917" t="s">
        <v>46</v>
      </c>
      <c r="E917" t="s">
        <v>47</v>
      </c>
      <c r="F917" t="s">
        <v>19</v>
      </c>
      <c r="G917" t="s">
        <v>48</v>
      </c>
      <c r="H917">
        <v>2</v>
      </c>
      <c r="I917">
        <v>43.93</v>
      </c>
      <c r="J917">
        <v>87.86</v>
      </c>
      <c r="K917" t="s">
        <v>53</v>
      </c>
      <c r="L917" t="s">
        <v>60</v>
      </c>
      <c r="M917" t="s">
        <v>23</v>
      </c>
      <c r="N917" t="s">
        <v>33</v>
      </c>
      <c r="O917" t="s">
        <v>25</v>
      </c>
      <c r="P917" t="s">
        <v>476</v>
      </c>
    </row>
    <row r="918" spans="1:16" x14ac:dyDescent="0.25">
      <c r="A918">
        <v>100771</v>
      </c>
      <c r="B918" s="1">
        <v>45840</v>
      </c>
      <c r="C918" t="s">
        <v>61</v>
      </c>
      <c r="D918" t="s">
        <v>84</v>
      </c>
      <c r="E918" t="s">
        <v>85</v>
      </c>
      <c r="F918" t="s">
        <v>73</v>
      </c>
      <c r="G918" t="s">
        <v>80</v>
      </c>
      <c r="H918">
        <v>1</v>
      </c>
      <c r="I918">
        <v>41</v>
      </c>
      <c r="J918">
        <v>41</v>
      </c>
      <c r="K918" t="s">
        <v>53</v>
      </c>
      <c r="L918" t="s">
        <v>245</v>
      </c>
      <c r="M918" t="s">
        <v>23</v>
      </c>
      <c r="N918" t="s">
        <v>33</v>
      </c>
      <c r="O918" t="s">
        <v>25</v>
      </c>
      <c r="P918" t="s">
        <v>476</v>
      </c>
    </row>
    <row r="919" spans="1:16" x14ac:dyDescent="0.25">
      <c r="A919">
        <v>100804</v>
      </c>
      <c r="B919" s="1">
        <v>45840</v>
      </c>
      <c r="C919" t="s">
        <v>16</v>
      </c>
      <c r="D919" t="s">
        <v>111</v>
      </c>
      <c r="E919" t="s">
        <v>112</v>
      </c>
      <c r="F919" t="s">
        <v>70</v>
      </c>
      <c r="G919" t="s">
        <v>143</v>
      </c>
      <c r="H919">
        <v>1</v>
      </c>
      <c r="I919">
        <v>118.48</v>
      </c>
      <c r="J919">
        <v>118.48</v>
      </c>
      <c r="K919" t="s">
        <v>53</v>
      </c>
      <c r="L919" t="s">
        <v>174</v>
      </c>
      <c r="M919" t="s">
        <v>102</v>
      </c>
      <c r="N919" t="s">
        <v>33</v>
      </c>
      <c r="O919" t="s">
        <v>25</v>
      </c>
      <c r="P919" t="s">
        <v>476</v>
      </c>
    </row>
    <row r="920" spans="1:16" x14ac:dyDescent="0.25">
      <c r="A920">
        <v>101064</v>
      </c>
      <c r="B920" s="1">
        <v>45840</v>
      </c>
      <c r="C920" t="s">
        <v>77</v>
      </c>
      <c r="D920" t="s">
        <v>103</v>
      </c>
      <c r="E920" t="s">
        <v>104</v>
      </c>
      <c r="F920" t="s">
        <v>70</v>
      </c>
      <c r="G920" t="s">
        <v>71</v>
      </c>
      <c r="H920">
        <v>1</v>
      </c>
      <c r="I920">
        <v>61.98</v>
      </c>
      <c r="J920">
        <v>61.98</v>
      </c>
      <c r="K920" t="s">
        <v>21</v>
      </c>
      <c r="L920" t="s">
        <v>95</v>
      </c>
      <c r="M920" t="s">
        <v>23</v>
      </c>
      <c r="N920" t="s">
        <v>33</v>
      </c>
      <c r="O920" t="s">
        <v>25</v>
      </c>
      <c r="P920" t="s">
        <v>476</v>
      </c>
    </row>
    <row r="921" spans="1:16" x14ac:dyDescent="0.25">
      <c r="A921">
        <v>101071</v>
      </c>
      <c r="B921" s="1">
        <v>45840</v>
      </c>
      <c r="C921" t="s">
        <v>39</v>
      </c>
      <c r="D921" t="s">
        <v>67</v>
      </c>
      <c r="E921" t="s">
        <v>68</v>
      </c>
      <c r="F921" t="s">
        <v>19</v>
      </c>
      <c r="G921" t="s">
        <v>20</v>
      </c>
      <c r="H921">
        <v>3</v>
      </c>
      <c r="I921">
        <v>40.159999999999997</v>
      </c>
      <c r="J921">
        <v>120.48</v>
      </c>
      <c r="K921" t="s">
        <v>31</v>
      </c>
      <c r="L921" t="s">
        <v>314</v>
      </c>
      <c r="M921" t="s">
        <v>23</v>
      </c>
      <c r="N921" t="s">
        <v>33</v>
      </c>
      <c r="O921" t="s">
        <v>25</v>
      </c>
      <c r="P921" t="s">
        <v>476</v>
      </c>
    </row>
    <row r="922" spans="1:16" x14ac:dyDescent="0.25">
      <c r="A922">
        <v>101353</v>
      </c>
      <c r="B922" s="1">
        <v>45840</v>
      </c>
      <c r="C922" t="s">
        <v>34</v>
      </c>
      <c r="D922" t="s">
        <v>46</v>
      </c>
      <c r="E922" t="s">
        <v>47</v>
      </c>
      <c r="F922" t="s">
        <v>64</v>
      </c>
      <c r="G922" t="s">
        <v>105</v>
      </c>
      <c r="H922">
        <v>1</v>
      </c>
      <c r="I922">
        <v>28.54</v>
      </c>
      <c r="J922">
        <v>28.54</v>
      </c>
      <c r="K922" t="s">
        <v>59</v>
      </c>
      <c r="L922" t="s">
        <v>434</v>
      </c>
      <c r="M922" t="s">
        <v>23</v>
      </c>
      <c r="N922" t="s">
        <v>33</v>
      </c>
      <c r="O922" t="s">
        <v>25</v>
      </c>
      <c r="P922" t="s">
        <v>476</v>
      </c>
    </row>
    <row r="923" spans="1:16" x14ac:dyDescent="0.25">
      <c r="A923">
        <v>102191</v>
      </c>
      <c r="B923" s="1">
        <v>45840</v>
      </c>
      <c r="C923" t="s">
        <v>61</v>
      </c>
      <c r="D923" t="s">
        <v>62</v>
      </c>
      <c r="E923" t="s">
        <v>63</v>
      </c>
      <c r="F923" t="s">
        <v>29</v>
      </c>
      <c r="G923" t="s">
        <v>58</v>
      </c>
      <c r="H923">
        <v>1</v>
      </c>
      <c r="I923">
        <v>72.83</v>
      </c>
      <c r="J923">
        <v>72.83</v>
      </c>
      <c r="K923" t="s">
        <v>53</v>
      </c>
      <c r="L923" t="s">
        <v>468</v>
      </c>
      <c r="M923" t="s">
        <v>23</v>
      </c>
      <c r="N923" t="s">
        <v>33</v>
      </c>
      <c r="O923" t="s">
        <v>25</v>
      </c>
      <c r="P923" t="s">
        <v>476</v>
      </c>
    </row>
    <row r="924" spans="1:16" x14ac:dyDescent="0.25">
      <c r="A924">
        <v>102774</v>
      </c>
      <c r="B924" s="1">
        <v>45840</v>
      </c>
      <c r="C924" t="s">
        <v>34</v>
      </c>
      <c r="D924" t="s">
        <v>46</v>
      </c>
      <c r="E924" t="s">
        <v>47</v>
      </c>
      <c r="F924" t="s">
        <v>73</v>
      </c>
      <c r="G924" t="s">
        <v>126</v>
      </c>
      <c r="H924">
        <v>5</v>
      </c>
      <c r="I924">
        <v>30.42</v>
      </c>
      <c r="J924">
        <v>152.1</v>
      </c>
      <c r="K924" t="s">
        <v>31</v>
      </c>
      <c r="L924" t="s">
        <v>260</v>
      </c>
      <c r="M924" t="s">
        <v>23</v>
      </c>
      <c r="N924" t="s">
        <v>33</v>
      </c>
      <c r="O924" t="s">
        <v>25</v>
      </c>
      <c r="P924" t="s">
        <v>476</v>
      </c>
    </row>
    <row r="925" spans="1:16" x14ac:dyDescent="0.25">
      <c r="A925">
        <v>102825</v>
      </c>
      <c r="B925" s="1">
        <v>45840</v>
      </c>
      <c r="C925" t="s">
        <v>61</v>
      </c>
      <c r="D925" t="s">
        <v>84</v>
      </c>
      <c r="E925" t="s">
        <v>85</v>
      </c>
      <c r="F925" t="s">
        <v>19</v>
      </c>
      <c r="G925" t="s">
        <v>48</v>
      </c>
      <c r="H925">
        <v>1</v>
      </c>
      <c r="I925">
        <v>45.38</v>
      </c>
      <c r="J925">
        <v>45.38</v>
      </c>
      <c r="K925" t="s">
        <v>59</v>
      </c>
      <c r="L925" t="s">
        <v>477</v>
      </c>
      <c r="M925" t="s">
        <v>23</v>
      </c>
      <c r="N925" t="s">
        <v>33</v>
      </c>
      <c r="O925" t="s">
        <v>25</v>
      </c>
      <c r="P925" t="s">
        <v>476</v>
      </c>
    </row>
    <row r="926" spans="1:16" x14ac:dyDescent="0.25">
      <c r="A926">
        <v>100039</v>
      </c>
      <c r="B926" s="1">
        <v>45841</v>
      </c>
      <c r="C926" t="s">
        <v>61</v>
      </c>
      <c r="D926" t="s">
        <v>90</v>
      </c>
      <c r="E926" t="s">
        <v>91</v>
      </c>
      <c r="F926" t="s">
        <v>64</v>
      </c>
      <c r="G926" t="s">
        <v>159</v>
      </c>
      <c r="H926">
        <v>1</v>
      </c>
      <c r="I926">
        <v>35.76</v>
      </c>
      <c r="J926">
        <v>35.76</v>
      </c>
      <c r="K926" t="s">
        <v>31</v>
      </c>
      <c r="L926" t="s">
        <v>358</v>
      </c>
      <c r="M926" t="s">
        <v>23</v>
      </c>
      <c r="N926" t="s">
        <v>45</v>
      </c>
      <c r="O926" t="s">
        <v>25</v>
      </c>
      <c r="P926" t="s">
        <v>476</v>
      </c>
    </row>
    <row r="927" spans="1:16" x14ac:dyDescent="0.25">
      <c r="A927">
        <v>100567</v>
      </c>
      <c r="B927" s="1">
        <v>45841</v>
      </c>
      <c r="C927" t="s">
        <v>39</v>
      </c>
      <c r="D927" t="s">
        <v>56</v>
      </c>
      <c r="E927" t="s">
        <v>57</v>
      </c>
      <c r="F927" t="s">
        <v>73</v>
      </c>
      <c r="G927" t="s">
        <v>80</v>
      </c>
      <c r="H927">
        <v>5</v>
      </c>
      <c r="I927">
        <v>40.630000000000003</v>
      </c>
      <c r="J927">
        <v>203.15</v>
      </c>
      <c r="K927" t="s">
        <v>31</v>
      </c>
      <c r="L927" t="s">
        <v>160</v>
      </c>
      <c r="M927" t="s">
        <v>23</v>
      </c>
      <c r="N927" t="s">
        <v>45</v>
      </c>
      <c r="O927" t="s">
        <v>25</v>
      </c>
      <c r="P927" t="s">
        <v>476</v>
      </c>
    </row>
    <row r="928" spans="1:16" x14ac:dyDescent="0.25">
      <c r="A928">
        <v>101699</v>
      </c>
      <c r="B928" s="1">
        <v>45841</v>
      </c>
      <c r="C928" t="s">
        <v>16</v>
      </c>
      <c r="D928" t="s">
        <v>146</v>
      </c>
      <c r="E928" t="s">
        <v>147</v>
      </c>
      <c r="F928" t="s">
        <v>73</v>
      </c>
      <c r="G928" t="s">
        <v>80</v>
      </c>
      <c r="H928">
        <v>5</v>
      </c>
      <c r="I928">
        <v>41.65</v>
      </c>
      <c r="J928">
        <v>208.25</v>
      </c>
      <c r="K928" t="s">
        <v>53</v>
      </c>
      <c r="L928" t="s">
        <v>478</v>
      </c>
      <c r="M928" t="s">
        <v>23</v>
      </c>
      <c r="N928" t="s">
        <v>45</v>
      </c>
      <c r="O928" t="s">
        <v>25</v>
      </c>
      <c r="P928" t="s">
        <v>476</v>
      </c>
    </row>
    <row r="929" spans="1:16" x14ac:dyDescent="0.25">
      <c r="A929">
        <v>101965</v>
      </c>
      <c r="B929" s="1">
        <v>45841</v>
      </c>
      <c r="C929" t="s">
        <v>61</v>
      </c>
      <c r="D929" t="s">
        <v>62</v>
      </c>
      <c r="E929" t="s">
        <v>63</v>
      </c>
      <c r="F929" t="s">
        <v>29</v>
      </c>
      <c r="G929" t="s">
        <v>113</v>
      </c>
      <c r="H929">
        <v>10</v>
      </c>
      <c r="I929">
        <v>15.14</v>
      </c>
      <c r="J929">
        <v>151.4</v>
      </c>
      <c r="K929" t="s">
        <v>53</v>
      </c>
      <c r="L929" t="s">
        <v>194</v>
      </c>
      <c r="M929" t="s">
        <v>23</v>
      </c>
      <c r="N929" t="s">
        <v>45</v>
      </c>
      <c r="O929" t="s">
        <v>25</v>
      </c>
      <c r="P929" t="s">
        <v>476</v>
      </c>
    </row>
    <row r="930" spans="1:16" x14ac:dyDescent="0.25">
      <c r="A930">
        <v>102051</v>
      </c>
      <c r="B930" s="1">
        <v>45841</v>
      </c>
      <c r="C930" t="s">
        <v>34</v>
      </c>
      <c r="D930" t="s">
        <v>46</v>
      </c>
      <c r="E930" t="s">
        <v>47</v>
      </c>
      <c r="F930" t="s">
        <v>19</v>
      </c>
      <c r="G930" t="s">
        <v>48</v>
      </c>
      <c r="H930">
        <v>3</v>
      </c>
      <c r="I930">
        <v>45.67</v>
      </c>
      <c r="J930">
        <v>137.01</v>
      </c>
      <c r="K930" t="s">
        <v>59</v>
      </c>
      <c r="L930" t="s">
        <v>136</v>
      </c>
      <c r="M930" t="s">
        <v>23</v>
      </c>
      <c r="N930" t="s">
        <v>45</v>
      </c>
      <c r="O930" t="s">
        <v>25</v>
      </c>
      <c r="P930" t="s">
        <v>476</v>
      </c>
    </row>
    <row r="931" spans="1:16" x14ac:dyDescent="0.25">
      <c r="A931">
        <v>102555</v>
      </c>
      <c r="B931" s="1">
        <v>45841</v>
      </c>
      <c r="C931" t="s">
        <v>39</v>
      </c>
      <c r="D931" t="s">
        <v>67</v>
      </c>
      <c r="E931" t="s">
        <v>68</v>
      </c>
      <c r="F931" t="s">
        <v>29</v>
      </c>
      <c r="G931" t="s">
        <v>58</v>
      </c>
      <c r="H931">
        <v>10</v>
      </c>
      <c r="I931">
        <v>73.87</v>
      </c>
      <c r="J931">
        <v>738.7</v>
      </c>
      <c r="K931" t="s">
        <v>21</v>
      </c>
      <c r="L931" t="s">
        <v>281</v>
      </c>
      <c r="M931" t="s">
        <v>44</v>
      </c>
      <c r="N931" t="s">
        <v>45</v>
      </c>
      <c r="O931" t="s">
        <v>25</v>
      </c>
      <c r="P931" t="s">
        <v>476</v>
      </c>
    </row>
    <row r="932" spans="1:16" x14ac:dyDescent="0.25">
      <c r="A932">
        <v>102656</v>
      </c>
      <c r="B932" s="1">
        <v>45841</v>
      </c>
      <c r="C932" t="s">
        <v>39</v>
      </c>
      <c r="D932" t="s">
        <v>93</v>
      </c>
      <c r="E932" t="s">
        <v>93</v>
      </c>
      <c r="F932" t="s">
        <v>73</v>
      </c>
      <c r="G932" t="s">
        <v>183</v>
      </c>
      <c r="H932">
        <v>1</v>
      </c>
      <c r="I932">
        <v>24.71</v>
      </c>
      <c r="J932">
        <v>24.71</v>
      </c>
      <c r="K932" t="s">
        <v>31</v>
      </c>
      <c r="L932" t="s">
        <v>385</v>
      </c>
      <c r="M932" t="s">
        <v>23</v>
      </c>
      <c r="N932" t="s">
        <v>45</v>
      </c>
      <c r="O932" t="s">
        <v>25</v>
      </c>
      <c r="P932" t="s">
        <v>476</v>
      </c>
    </row>
    <row r="933" spans="1:16" x14ac:dyDescent="0.25">
      <c r="A933">
        <v>102705</v>
      </c>
      <c r="B933" s="1">
        <v>45841</v>
      </c>
      <c r="C933" t="s">
        <v>77</v>
      </c>
      <c r="D933" t="s">
        <v>78</v>
      </c>
      <c r="E933" t="s">
        <v>79</v>
      </c>
      <c r="F933" t="s">
        <v>70</v>
      </c>
      <c r="G933" t="s">
        <v>143</v>
      </c>
      <c r="H933">
        <v>2</v>
      </c>
      <c r="I933">
        <v>124.97</v>
      </c>
      <c r="J933">
        <v>249.94</v>
      </c>
      <c r="K933" t="s">
        <v>21</v>
      </c>
      <c r="L933" t="s">
        <v>419</v>
      </c>
      <c r="M933" t="s">
        <v>23</v>
      </c>
      <c r="N933" t="s">
        <v>45</v>
      </c>
      <c r="O933" t="s">
        <v>25</v>
      </c>
      <c r="P933" t="s">
        <v>476</v>
      </c>
    </row>
    <row r="934" spans="1:16" x14ac:dyDescent="0.25">
      <c r="A934">
        <v>100446</v>
      </c>
      <c r="B934" s="1">
        <v>45842</v>
      </c>
      <c r="C934" t="s">
        <v>61</v>
      </c>
      <c r="D934" t="s">
        <v>62</v>
      </c>
      <c r="E934" t="s">
        <v>63</v>
      </c>
      <c r="F934" t="s">
        <v>29</v>
      </c>
      <c r="G934" t="s">
        <v>58</v>
      </c>
      <c r="H934">
        <v>5</v>
      </c>
      <c r="I934">
        <v>73.19</v>
      </c>
      <c r="J934">
        <v>365.95</v>
      </c>
      <c r="K934" t="s">
        <v>53</v>
      </c>
      <c r="L934" t="s">
        <v>388</v>
      </c>
      <c r="M934" t="s">
        <v>23</v>
      </c>
      <c r="N934" t="s">
        <v>24</v>
      </c>
      <c r="O934" t="s">
        <v>25</v>
      </c>
      <c r="P934" t="s">
        <v>476</v>
      </c>
    </row>
    <row r="935" spans="1:16" x14ac:dyDescent="0.25">
      <c r="A935">
        <v>100521</v>
      </c>
      <c r="B935" s="1">
        <v>45842</v>
      </c>
      <c r="C935" t="s">
        <v>16</v>
      </c>
      <c r="D935" t="s">
        <v>17</v>
      </c>
      <c r="E935" t="s">
        <v>18</v>
      </c>
      <c r="F935" t="s">
        <v>19</v>
      </c>
      <c r="G935" t="s">
        <v>42</v>
      </c>
      <c r="H935">
        <v>10</v>
      </c>
      <c r="I935">
        <v>16.52</v>
      </c>
      <c r="J935">
        <v>165.2</v>
      </c>
      <c r="K935" t="s">
        <v>53</v>
      </c>
      <c r="L935" t="s">
        <v>228</v>
      </c>
      <c r="M935" t="s">
        <v>23</v>
      </c>
      <c r="N935" t="s">
        <v>24</v>
      </c>
      <c r="O935" t="s">
        <v>25</v>
      </c>
      <c r="P935" t="s">
        <v>476</v>
      </c>
    </row>
    <row r="936" spans="1:16" x14ac:dyDescent="0.25">
      <c r="A936">
        <v>101208</v>
      </c>
      <c r="B936" s="1">
        <v>45842</v>
      </c>
      <c r="C936" t="s">
        <v>34</v>
      </c>
      <c r="D936" t="s">
        <v>46</v>
      </c>
      <c r="E936" t="s">
        <v>47</v>
      </c>
      <c r="F936" t="s">
        <v>73</v>
      </c>
      <c r="G936" t="s">
        <v>74</v>
      </c>
      <c r="H936">
        <v>1</v>
      </c>
      <c r="I936">
        <v>56.25</v>
      </c>
      <c r="J936">
        <v>56.25</v>
      </c>
      <c r="K936" t="s">
        <v>31</v>
      </c>
      <c r="L936" t="s">
        <v>404</v>
      </c>
      <c r="M936" t="s">
        <v>44</v>
      </c>
      <c r="N936" t="s">
        <v>24</v>
      </c>
      <c r="O936" t="s">
        <v>25</v>
      </c>
      <c r="P936" t="s">
        <v>476</v>
      </c>
    </row>
    <row r="937" spans="1:16" x14ac:dyDescent="0.25">
      <c r="A937">
        <v>101767</v>
      </c>
      <c r="B937" s="1">
        <v>45842</v>
      </c>
      <c r="C937" t="s">
        <v>16</v>
      </c>
      <c r="D937" t="s">
        <v>111</v>
      </c>
      <c r="E937" t="s">
        <v>112</v>
      </c>
      <c r="F937" t="s">
        <v>70</v>
      </c>
      <c r="G937" t="s">
        <v>71</v>
      </c>
      <c r="H937">
        <v>5</v>
      </c>
      <c r="I937">
        <v>59.05</v>
      </c>
      <c r="J937">
        <v>295.25</v>
      </c>
      <c r="K937" t="s">
        <v>53</v>
      </c>
      <c r="L937" t="s">
        <v>187</v>
      </c>
      <c r="M937" t="s">
        <v>23</v>
      </c>
      <c r="N937" t="s">
        <v>24</v>
      </c>
      <c r="O937" t="s">
        <v>25</v>
      </c>
      <c r="P937" t="s">
        <v>476</v>
      </c>
    </row>
    <row r="938" spans="1:16" x14ac:dyDescent="0.25">
      <c r="A938">
        <v>101780</v>
      </c>
      <c r="B938" s="1">
        <v>45842</v>
      </c>
      <c r="C938" t="s">
        <v>39</v>
      </c>
      <c r="D938" t="s">
        <v>56</v>
      </c>
      <c r="E938" t="s">
        <v>57</v>
      </c>
      <c r="F938" t="s">
        <v>73</v>
      </c>
      <c r="G938" t="s">
        <v>128</v>
      </c>
      <c r="H938">
        <v>5</v>
      </c>
      <c r="I938">
        <v>134.11000000000001</v>
      </c>
      <c r="J938">
        <v>670.55</v>
      </c>
      <c r="K938" t="s">
        <v>53</v>
      </c>
      <c r="L938" t="s">
        <v>162</v>
      </c>
      <c r="M938" t="s">
        <v>102</v>
      </c>
      <c r="N938" t="s">
        <v>24</v>
      </c>
      <c r="O938" t="s">
        <v>25</v>
      </c>
      <c r="P938" t="s">
        <v>476</v>
      </c>
    </row>
    <row r="939" spans="1:16" x14ac:dyDescent="0.25">
      <c r="A939">
        <v>101970</v>
      </c>
      <c r="B939" s="1">
        <v>45842</v>
      </c>
      <c r="C939" t="s">
        <v>61</v>
      </c>
      <c r="D939" t="s">
        <v>84</v>
      </c>
      <c r="E939" t="s">
        <v>85</v>
      </c>
      <c r="F939" t="s">
        <v>70</v>
      </c>
      <c r="G939" t="s">
        <v>71</v>
      </c>
      <c r="H939">
        <v>1</v>
      </c>
      <c r="I939">
        <v>57.5</v>
      </c>
      <c r="J939">
        <v>57.5</v>
      </c>
      <c r="K939" t="s">
        <v>53</v>
      </c>
      <c r="L939" t="s">
        <v>81</v>
      </c>
      <c r="M939" t="s">
        <v>23</v>
      </c>
      <c r="N939" t="s">
        <v>24</v>
      </c>
      <c r="O939" t="s">
        <v>25</v>
      </c>
      <c r="P939" t="s">
        <v>476</v>
      </c>
    </row>
    <row r="940" spans="1:16" x14ac:dyDescent="0.25">
      <c r="A940">
        <v>102022</v>
      </c>
      <c r="B940" s="1">
        <v>45842</v>
      </c>
      <c r="C940" t="s">
        <v>61</v>
      </c>
      <c r="D940" t="s">
        <v>90</v>
      </c>
      <c r="E940" t="s">
        <v>91</v>
      </c>
      <c r="F940" t="s">
        <v>19</v>
      </c>
      <c r="G940" t="s">
        <v>37</v>
      </c>
      <c r="H940">
        <v>2</v>
      </c>
      <c r="I940">
        <v>21.89</v>
      </c>
      <c r="J940">
        <v>43.78</v>
      </c>
      <c r="K940" t="s">
        <v>59</v>
      </c>
      <c r="L940" t="s">
        <v>171</v>
      </c>
      <c r="M940" t="s">
        <v>44</v>
      </c>
      <c r="N940" t="s">
        <v>24</v>
      </c>
      <c r="O940" t="s">
        <v>25</v>
      </c>
      <c r="P940" t="s">
        <v>476</v>
      </c>
    </row>
    <row r="941" spans="1:16" x14ac:dyDescent="0.25">
      <c r="A941">
        <v>102376</v>
      </c>
      <c r="B941" s="1">
        <v>45842</v>
      </c>
      <c r="C941" t="s">
        <v>39</v>
      </c>
      <c r="D941" t="s">
        <v>118</v>
      </c>
      <c r="E941" t="s">
        <v>119</v>
      </c>
      <c r="F941" t="s">
        <v>19</v>
      </c>
      <c r="G941" t="s">
        <v>37</v>
      </c>
      <c r="H941">
        <v>1</v>
      </c>
      <c r="I941">
        <v>23.16</v>
      </c>
      <c r="J941">
        <v>23.16</v>
      </c>
      <c r="K941" t="s">
        <v>53</v>
      </c>
      <c r="L941" t="s">
        <v>203</v>
      </c>
      <c r="M941" t="s">
        <v>23</v>
      </c>
      <c r="N941" t="s">
        <v>24</v>
      </c>
      <c r="O941" t="s">
        <v>25</v>
      </c>
      <c r="P941" t="s">
        <v>476</v>
      </c>
    </row>
    <row r="942" spans="1:16" x14ac:dyDescent="0.25">
      <c r="A942">
        <v>102491</v>
      </c>
      <c r="B942" s="1">
        <v>45842</v>
      </c>
      <c r="C942" t="s">
        <v>39</v>
      </c>
      <c r="D942" t="s">
        <v>56</v>
      </c>
      <c r="E942" t="s">
        <v>57</v>
      </c>
      <c r="F942" t="s">
        <v>70</v>
      </c>
      <c r="G942" t="s">
        <v>86</v>
      </c>
      <c r="H942">
        <v>5</v>
      </c>
      <c r="I942">
        <v>29.28</v>
      </c>
      <c r="J942">
        <v>146.4</v>
      </c>
      <c r="K942" t="s">
        <v>53</v>
      </c>
      <c r="L942" t="s">
        <v>399</v>
      </c>
      <c r="M942" t="s">
        <v>23</v>
      </c>
      <c r="N942" t="s">
        <v>24</v>
      </c>
      <c r="O942" t="s">
        <v>25</v>
      </c>
      <c r="P942" t="s">
        <v>476</v>
      </c>
    </row>
    <row r="943" spans="1:16" x14ac:dyDescent="0.25">
      <c r="A943">
        <v>102568</v>
      </c>
      <c r="B943" s="1">
        <v>45842</v>
      </c>
      <c r="C943" t="s">
        <v>16</v>
      </c>
      <c r="D943" t="s">
        <v>27</v>
      </c>
      <c r="E943" t="s">
        <v>28</v>
      </c>
      <c r="F943" t="s">
        <v>73</v>
      </c>
      <c r="G943" t="s">
        <v>74</v>
      </c>
      <c r="H943">
        <v>10</v>
      </c>
      <c r="I943">
        <v>53.89</v>
      </c>
      <c r="J943">
        <v>538.9</v>
      </c>
      <c r="K943" t="s">
        <v>53</v>
      </c>
      <c r="L943" t="s">
        <v>32</v>
      </c>
      <c r="M943" t="s">
        <v>23</v>
      </c>
      <c r="N943" t="s">
        <v>24</v>
      </c>
      <c r="O943" t="s">
        <v>25</v>
      </c>
      <c r="P943" t="s">
        <v>476</v>
      </c>
    </row>
    <row r="944" spans="1:16" x14ac:dyDescent="0.25">
      <c r="A944">
        <v>102581</v>
      </c>
      <c r="B944" s="1">
        <v>45842</v>
      </c>
      <c r="C944" t="s">
        <v>39</v>
      </c>
      <c r="D944" t="s">
        <v>67</v>
      </c>
      <c r="E944" t="s">
        <v>68</v>
      </c>
      <c r="F944" t="s">
        <v>73</v>
      </c>
      <c r="G944" t="s">
        <v>74</v>
      </c>
      <c r="H944">
        <v>3</v>
      </c>
      <c r="I944">
        <v>57.67</v>
      </c>
      <c r="J944">
        <v>173.01</v>
      </c>
      <c r="K944" t="s">
        <v>59</v>
      </c>
      <c r="L944" t="s">
        <v>167</v>
      </c>
      <c r="M944" t="s">
        <v>23</v>
      </c>
      <c r="N944" t="s">
        <v>24</v>
      </c>
      <c r="O944" t="s">
        <v>25</v>
      </c>
      <c r="P944" t="s">
        <v>476</v>
      </c>
    </row>
    <row r="945" spans="1:16" x14ac:dyDescent="0.25">
      <c r="A945">
        <v>102991</v>
      </c>
      <c r="B945" s="1">
        <v>45842</v>
      </c>
      <c r="C945" t="s">
        <v>39</v>
      </c>
      <c r="D945" t="s">
        <v>67</v>
      </c>
      <c r="E945" t="s">
        <v>68</v>
      </c>
      <c r="F945" t="s">
        <v>29</v>
      </c>
      <c r="G945" t="s">
        <v>58</v>
      </c>
      <c r="H945">
        <v>1</v>
      </c>
      <c r="I945">
        <v>76.73</v>
      </c>
      <c r="J945">
        <v>76.73</v>
      </c>
      <c r="K945" t="s">
        <v>31</v>
      </c>
      <c r="L945" t="s">
        <v>214</v>
      </c>
      <c r="M945" t="s">
        <v>102</v>
      </c>
      <c r="N945" t="s">
        <v>24</v>
      </c>
      <c r="O945" t="s">
        <v>25</v>
      </c>
      <c r="P945" t="s">
        <v>476</v>
      </c>
    </row>
    <row r="946" spans="1:16" x14ac:dyDescent="0.25">
      <c r="A946">
        <v>100395</v>
      </c>
      <c r="B946" s="1">
        <v>45843</v>
      </c>
      <c r="C946" t="s">
        <v>39</v>
      </c>
      <c r="D946" t="s">
        <v>118</v>
      </c>
      <c r="E946" t="s">
        <v>119</v>
      </c>
      <c r="F946" t="s">
        <v>19</v>
      </c>
      <c r="G946" t="s">
        <v>20</v>
      </c>
      <c r="H946">
        <v>10</v>
      </c>
      <c r="I946">
        <v>39.43</v>
      </c>
      <c r="J946">
        <v>394.3</v>
      </c>
      <c r="K946" t="s">
        <v>53</v>
      </c>
      <c r="L946" t="s">
        <v>153</v>
      </c>
      <c r="M946" t="s">
        <v>102</v>
      </c>
      <c r="N946" t="s">
        <v>50</v>
      </c>
      <c r="O946" t="s">
        <v>14</v>
      </c>
      <c r="P946" t="s">
        <v>476</v>
      </c>
    </row>
    <row r="947" spans="1:16" x14ac:dyDescent="0.25">
      <c r="A947">
        <v>100415</v>
      </c>
      <c r="B947" s="1">
        <v>45843</v>
      </c>
      <c r="C947" t="s">
        <v>34</v>
      </c>
      <c r="D947" t="s">
        <v>51</v>
      </c>
      <c r="E947" t="s">
        <v>52</v>
      </c>
      <c r="F947" t="s">
        <v>73</v>
      </c>
      <c r="G947" t="s">
        <v>126</v>
      </c>
      <c r="H947">
        <v>10</v>
      </c>
      <c r="I947">
        <v>29.25</v>
      </c>
      <c r="J947">
        <v>292.5</v>
      </c>
      <c r="K947" t="s">
        <v>53</v>
      </c>
      <c r="L947" t="s">
        <v>443</v>
      </c>
      <c r="M947" t="s">
        <v>44</v>
      </c>
      <c r="N947" t="s">
        <v>50</v>
      </c>
      <c r="O947" t="s">
        <v>14</v>
      </c>
      <c r="P947" t="s">
        <v>476</v>
      </c>
    </row>
    <row r="948" spans="1:16" x14ac:dyDescent="0.25">
      <c r="A948">
        <v>100621</v>
      </c>
      <c r="B948" s="1">
        <v>45843</v>
      </c>
      <c r="C948" t="s">
        <v>16</v>
      </c>
      <c r="D948" t="s">
        <v>146</v>
      </c>
      <c r="E948" t="s">
        <v>147</v>
      </c>
      <c r="F948" t="s">
        <v>73</v>
      </c>
      <c r="G948" t="s">
        <v>116</v>
      </c>
      <c r="H948">
        <v>3</v>
      </c>
      <c r="I948">
        <v>183.76</v>
      </c>
      <c r="J948">
        <v>551.28</v>
      </c>
      <c r="K948" t="s">
        <v>53</v>
      </c>
      <c r="L948" t="s">
        <v>479</v>
      </c>
      <c r="M948" t="s">
        <v>44</v>
      </c>
      <c r="N948" t="s">
        <v>50</v>
      </c>
      <c r="O948" t="s">
        <v>14</v>
      </c>
      <c r="P948" t="s">
        <v>476</v>
      </c>
    </row>
    <row r="949" spans="1:16" x14ac:dyDescent="0.25">
      <c r="A949">
        <v>100867</v>
      </c>
      <c r="B949" s="1">
        <v>45843</v>
      </c>
      <c r="C949" t="s">
        <v>39</v>
      </c>
      <c r="D949" t="s">
        <v>118</v>
      </c>
      <c r="E949" t="s">
        <v>119</v>
      </c>
      <c r="F949" t="s">
        <v>73</v>
      </c>
      <c r="G949" t="s">
        <v>183</v>
      </c>
      <c r="H949">
        <v>5</v>
      </c>
      <c r="I949">
        <v>24.28</v>
      </c>
      <c r="J949">
        <v>121.4</v>
      </c>
      <c r="K949" t="s">
        <v>21</v>
      </c>
      <c r="L949" t="s">
        <v>395</v>
      </c>
      <c r="M949" t="s">
        <v>23</v>
      </c>
      <c r="N949" t="s">
        <v>50</v>
      </c>
      <c r="O949" t="s">
        <v>14</v>
      </c>
      <c r="P949" t="s">
        <v>476</v>
      </c>
    </row>
    <row r="950" spans="1:16" x14ac:dyDescent="0.25">
      <c r="A950">
        <v>100969</v>
      </c>
      <c r="B950" s="1">
        <v>45843</v>
      </c>
      <c r="C950" t="s">
        <v>34</v>
      </c>
      <c r="D950" t="s">
        <v>35</v>
      </c>
      <c r="E950" t="s">
        <v>36</v>
      </c>
      <c r="F950" t="s">
        <v>64</v>
      </c>
      <c r="G950" t="s">
        <v>65</v>
      </c>
      <c r="H950">
        <v>1</v>
      </c>
      <c r="I950">
        <v>23.86</v>
      </c>
      <c r="J950">
        <v>23.86</v>
      </c>
      <c r="K950" t="s">
        <v>21</v>
      </c>
      <c r="L950" t="s">
        <v>185</v>
      </c>
      <c r="M950" t="s">
        <v>23</v>
      </c>
      <c r="N950" t="s">
        <v>50</v>
      </c>
      <c r="O950" t="s">
        <v>14</v>
      </c>
      <c r="P950" t="s">
        <v>476</v>
      </c>
    </row>
    <row r="951" spans="1:16" x14ac:dyDescent="0.25">
      <c r="A951">
        <v>101259</v>
      </c>
      <c r="B951" s="1">
        <v>45843</v>
      </c>
      <c r="C951" t="s">
        <v>61</v>
      </c>
      <c r="D951" t="s">
        <v>62</v>
      </c>
      <c r="E951" t="s">
        <v>63</v>
      </c>
      <c r="F951" t="s">
        <v>29</v>
      </c>
      <c r="G951" t="s">
        <v>58</v>
      </c>
      <c r="H951">
        <v>10</v>
      </c>
      <c r="I951">
        <v>75.81</v>
      </c>
      <c r="J951">
        <v>758.1</v>
      </c>
      <c r="K951" t="s">
        <v>59</v>
      </c>
      <c r="L951" t="s">
        <v>420</v>
      </c>
      <c r="M951" t="s">
        <v>23</v>
      </c>
      <c r="N951" t="s">
        <v>50</v>
      </c>
      <c r="O951" t="s">
        <v>14</v>
      </c>
      <c r="P951" t="s">
        <v>476</v>
      </c>
    </row>
    <row r="952" spans="1:16" x14ac:dyDescent="0.25">
      <c r="A952">
        <v>101893</v>
      </c>
      <c r="B952" s="1">
        <v>45843</v>
      </c>
      <c r="C952" t="s">
        <v>61</v>
      </c>
      <c r="D952" t="s">
        <v>90</v>
      </c>
      <c r="E952" t="s">
        <v>91</v>
      </c>
      <c r="F952" t="s">
        <v>19</v>
      </c>
      <c r="G952" t="s">
        <v>48</v>
      </c>
      <c r="H952">
        <v>1</v>
      </c>
      <c r="I952">
        <v>44.22</v>
      </c>
      <c r="J952">
        <v>44.22</v>
      </c>
      <c r="K952" t="s">
        <v>53</v>
      </c>
      <c r="L952" t="s">
        <v>394</v>
      </c>
      <c r="M952" t="s">
        <v>23</v>
      </c>
      <c r="N952" t="s">
        <v>50</v>
      </c>
      <c r="O952" t="s">
        <v>14</v>
      </c>
      <c r="P952" t="s">
        <v>476</v>
      </c>
    </row>
    <row r="953" spans="1:16" x14ac:dyDescent="0.25">
      <c r="A953">
        <v>102267</v>
      </c>
      <c r="B953" s="1">
        <v>45843</v>
      </c>
      <c r="C953" t="s">
        <v>16</v>
      </c>
      <c r="D953" t="s">
        <v>27</v>
      </c>
      <c r="E953" t="s">
        <v>28</v>
      </c>
      <c r="F953" t="s">
        <v>73</v>
      </c>
      <c r="G953" t="s">
        <v>128</v>
      </c>
      <c r="H953">
        <v>3</v>
      </c>
      <c r="I953">
        <v>124.31</v>
      </c>
      <c r="J953">
        <v>372.93</v>
      </c>
      <c r="K953" t="s">
        <v>21</v>
      </c>
      <c r="L953" t="s">
        <v>176</v>
      </c>
      <c r="M953" t="s">
        <v>23</v>
      </c>
      <c r="N953" t="s">
        <v>50</v>
      </c>
      <c r="O953" t="s">
        <v>14</v>
      </c>
      <c r="P953" t="s">
        <v>476</v>
      </c>
    </row>
    <row r="954" spans="1:16" x14ac:dyDescent="0.25">
      <c r="A954">
        <v>102822</v>
      </c>
      <c r="B954" s="1">
        <v>45843</v>
      </c>
      <c r="C954" t="s">
        <v>34</v>
      </c>
      <c r="D954" t="s">
        <v>51</v>
      </c>
      <c r="E954" t="s">
        <v>52</v>
      </c>
      <c r="F954" t="s">
        <v>70</v>
      </c>
      <c r="G954" t="s">
        <v>71</v>
      </c>
      <c r="H954">
        <v>10</v>
      </c>
      <c r="I954">
        <v>61.35</v>
      </c>
      <c r="J954">
        <v>613.5</v>
      </c>
      <c r="K954" t="s">
        <v>59</v>
      </c>
      <c r="L954" t="s">
        <v>72</v>
      </c>
      <c r="M954" t="s">
        <v>23</v>
      </c>
      <c r="N954" t="s">
        <v>50</v>
      </c>
      <c r="O954" t="s">
        <v>14</v>
      </c>
      <c r="P954" t="s">
        <v>476</v>
      </c>
    </row>
    <row r="955" spans="1:16" x14ac:dyDescent="0.25">
      <c r="A955">
        <v>102999</v>
      </c>
      <c r="B955" s="1">
        <v>45843</v>
      </c>
      <c r="C955" t="s">
        <v>39</v>
      </c>
      <c r="D955" t="s">
        <v>40</v>
      </c>
      <c r="E955" t="s">
        <v>41</v>
      </c>
      <c r="F955" t="s">
        <v>73</v>
      </c>
      <c r="G955" t="s">
        <v>183</v>
      </c>
      <c r="H955">
        <v>5</v>
      </c>
      <c r="I955">
        <v>24.97</v>
      </c>
      <c r="J955">
        <v>124.85</v>
      </c>
      <c r="K955" t="s">
        <v>53</v>
      </c>
      <c r="L955" t="s">
        <v>224</v>
      </c>
      <c r="M955" t="s">
        <v>23</v>
      </c>
      <c r="N955" t="s">
        <v>50</v>
      </c>
      <c r="O955" t="s">
        <v>14</v>
      </c>
      <c r="P955" t="s">
        <v>476</v>
      </c>
    </row>
    <row r="956" spans="1:16" x14ac:dyDescent="0.25">
      <c r="A956">
        <v>100127</v>
      </c>
      <c r="B956" s="1">
        <v>45844</v>
      </c>
      <c r="C956" t="s">
        <v>16</v>
      </c>
      <c r="D956" t="s">
        <v>146</v>
      </c>
      <c r="E956" t="s">
        <v>147</v>
      </c>
      <c r="F956" t="s">
        <v>19</v>
      </c>
      <c r="G956" t="s">
        <v>37</v>
      </c>
      <c r="H956">
        <v>3</v>
      </c>
      <c r="I956">
        <v>23.01</v>
      </c>
      <c r="J956">
        <v>69.03</v>
      </c>
      <c r="K956" t="s">
        <v>59</v>
      </c>
      <c r="L956" t="s">
        <v>402</v>
      </c>
      <c r="M956" t="s">
        <v>23</v>
      </c>
      <c r="N956" t="s">
        <v>76</v>
      </c>
      <c r="O956" t="s">
        <v>14</v>
      </c>
      <c r="P956" t="s">
        <v>476</v>
      </c>
    </row>
    <row r="957" spans="1:16" x14ac:dyDescent="0.25">
      <c r="A957">
        <v>100493</v>
      </c>
      <c r="B957" s="1">
        <v>45844</v>
      </c>
      <c r="C957" t="s">
        <v>39</v>
      </c>
      <c r="D957" t="s">
        <v>56</v>
      </c>
      <c r="E957" t="s">
        <v>57</v>
      </c>
      <c r="F957" t="s">
        <v>70</v>
      </c>
      <c r="G957" t="s">
        <v>71</v>
      </c>
      <c r="H957">
        <v>2</v>
      </c>
      <c r="I957">
        <v>62.17</v>
      </c>
      <c r="J957">
        <v>124.34</v>
      </c>
      <c r="K957" t="s">
        <v>21</v>
      </c>
      <c r="L957" t="s">
        <v>410</v>
      </c>
      <c r="M957" t="s">
        <v>44</v>
      </c>
      <c r="N957" t="s">
        <v>76</v>
      </c>
      <c r="O957" t="s">
        <v>14</v>
      </c>
      <c r="P957" t="s">
        <v>476</v>
      </c>
    </row>
    <row r="958" spans="1:16" x14ac:dyDescent="0.25">
      <c r="A958">
        <v>100659</v>
      </c>
      <c r="B958" s="1">
        <v>45844</v>
      </c>
      <c r="C958" t="s">
        <v>39</v>
      </c>
      <c r="D958" t="s">
        <v>93</v>
      </c>
      <c r="E958" t="s">
        <v>93</v>
      </c>
      <c r="F958" t="s">
        <v>70</v>
      </c>
      <c r="G958" t="s">
        <v>108</v>
      </c>
      <c r="H958">
        <v>2</v>
      </c>
      <c r="I958">
        <v>35.17</v>
      </c>
      <c r="J958">
        <v>70.34</v>
      </c>
      <c r="K958" t="s">
        <v>53</v>
      </c>
      <c r="L958" t="s">
        <v>480</v>
      </c>
      <c r="M958" t="s">
        <v>44</v>
      </c>
      <c r="N958" t="s">
        <v>76</v>
      </c>
      <c r="O958" t="s">
        <v>14</v>
      </c>
      <c r="P958" t="s">
        <v>476</v>
      </c>
    </row>
    <row r="959" spans="1:16" x14ac:dyDescent="0.25">
      <c r="A959">
        <v>101198</v>
      </c>
      <c r="B959" s="1">
        <v>45844</v>
      </c>
      <c r="C959" t="s">
        <v>34</v>
      </c>
      <c r="D959" t="s">
        <v>51</v>
      </c>
      <c r="E959" t="s">
        <v>52</v>
      </c>
      <c r="F959" t="s">
        <v>64</v>
      </c>
      <c r="G959" t="s">
        <v>65</v>
      </c>
      <c r="H959">
        <v>3</v>
      </c>
      <c r="I959">
        <v>24.64</v>
      </c>
      <c r="J959">
        <v>73.92</v>
      </c>
      <c r="K959" t="s">
        <v>31</v>
      </c>
      <c r="L959" t="s">
        <v>144</v>
      </c>
      <c r="M959" t="s">
        <v>23</v>
      </c>
      <c r="N959" t="s">
        <v>76</v>
      </c>
      <c r="O959" t="s">
        <v>14</v>
      </c>
      <c r="P959" t="s">
        <v>476</v>
      </c>
    </row>
    <row r="960" spans="1:16" x14ac:dyDescent="0.25">
      <c r="A960">
        <v>101313</v>
      </c>
      <c r="B960" s="1">
        <v>45844</v>
      </c>
      <c r="C960" t="s">
        <v>39</v>
      </c>
      <c r="D960" t="s">
        <v>67</v>
      </c>
      <c r="E960" t="s">
        <v>68</v>
      </c>
      <c r="F960" t="s">
        <v>19</v>
      </c>
      <c r="G960" t="s">
        <v>20</v>
      </c>
      <c r="H960">
        <v>10</v>
      </c>
      <c r="I960">
        <v>38.04</v>
      </c>
      <c r="J960">
        <v>380.4</v>
      </c>
      <c r="K960" t="s">
        <v>31</v>
      </c>
      <c r="L960" t="s">
        <v>270</v>
      </c>
      <c r="M960" t="s">
        <v>102</v>
      </c>
      <c r="N960" t="s">
        <v>76</v>
      </c>
      <c r="O960" t="s">
        <v>14</v>
      </c>
      <c r="P960" t="s">
        <v>476</v>
      </c>
    </row>
    <row r="961" spans="1:16" x14ac:dyDescent="0.25">
      <c r="A961">
        <v>101668</v>
      </c>
      <c r="B961" s="1">
        <v>45844</v>
      </c>
      <c r="C961" t="s">
        <v>16</v>
      </c>
      <c r="D961" t="s">
        <v>17</v>
      </c>
      <c r="E961" t="s">
        <v>18</v>
      </c>
      <c r="F961" t="s">
        <v>73</v>
      </c>
      <c r="G961" t="s">
        <v>80</v>
      </c>
      <c r="H961">
        <v>10</v>
      </c>
      <c r="I961">
        <v>41.12</v>
      </c>
      <c r="J961">
        <v>411.2</v>
      </c>
      <c r="K961" t="s">
        <v>53</v>
      </c>
      <c r="L961" t="s">
        <v>168</v>
      </c>
      <c r="M961" t="s">
        <v>44</v>
      </c>
      <c r="N961" t="s">
        <v>76</v>
      </c>
      <c r="O961" t="s">
        <v>14</v>
      </c>
      <c r="P961" t="s">
        <v>476</v>
      </c>
    </row>
    <row r="962" spans="1:16" x14ac:dyDescent="0.25">
      <c r="A962">
        <v>102181</v>
      </c>
      <c r="B962" s="1">
        <v>45844</v>
      </c>
      <c r="C962" t="s">
        <v>61</v>
      </c>
      <c r="D962" t="s">
        <v>84</v>
      </c>
      <c r="E962" t="s">
        <v>85</v>
      </c>
      <c r="F962" t="s">
        <v>73</v>
      </c>
      <c r="G962" t="s">
        <v>128</v>
      </c>
      <c r="H962">
        <v>2</v>
      </c>
      <c r="I962">
        <v>131.16999999999999</v>
      </c>
      <c r="J962">
        <v>262.33999999999997</v>
      </c>
      <c r="K962" t="s">
        <v>59</v>
      </c>
      <c r="L962" t="s">
        <v>473</v>
      </c>
      <c r="M962" t="s">
        <v>102</v>
      </c>
      <c r="N962" t="s">
        <v>76</v>
      </c>
      <c r="O962" t="s">
        <v>14</v>
      </c>
      <c r="P962" t="s">
        <v>476</v>
      </c>
    </row>
    <row r="963" spans="1:16" x14ac:dyDescent="0.25">
      <c r="A963">
        <v>102567</v>
      </c>
      <c r="B963" s="1">
        <v>45844</v>
      </c>
      <c r="C963" t="s">
        <v>61</v>
      </c>
      <c r="D963" t="s">
        <v>62</v>
      </c>
      <c r="E963" t="s">
        <v>63</v>
      </c>
      <c r="F963" t="s">
        <v>29</v>
      </c>
      <c r="G963" t="s">
        <v>100</v>
      </c>
      <c r="H963">
        <v>1</v>
      </c>
      <c r="I963">
        <v>49.03</v>
      </c>
      <c r="J963">
        <v>49.03</v>
      </c>
      <c r="K963" t="s">
        <v>59</v>
      </c>
      <c r="L963" t="s">
        <v>72</v>
      </c>
      <c r="M963" t="s">
        <v>23</v>
      </c>
      <c r="N963" t="s">
        <v>76</v>
      </c>
      <c r="O963" t="s">
        <v>14</v>
      </c>
      <c r="P963" t="s">
        <v>476</v>
      </c>
    </row>
    <row r="964" spans="1:16" x14ac:dyDescent="0.25">
      <c r="A964">
        <v>102579</v>
      </c>
      <c r="B964" s="1">
        <v>45844</v>
      </c>
      <c r="C964" t="s">
        <v>61</v>
      </c>
      <c r="D964" t="s">
        <v>62</v>
      </c>
      <c r="E964" t="s">
        <v>63</v>
      </c>
      <c r="F964" t="s">
        <v>73</v>
      </c>
      <c r="G964" t="s">
        <v>80</v>
      </c>
      <c r="H964">
        <v>2</v>
      </c>
      <c r="I964">
        <v>38.229999999999997</v>
      </c>
      <c r="J964">
        <v>76.459999999999994</v>
      </c>
      <c r="K964" t="s">
        <v>21</v>
      </c>
      <c r="L964" t="s">
        <v>403</v>
      </c>
      <c r="M964" t="s">
        <v>23</v>
      </c>
      <c r="N964" t="s">
        <v>76</v>
      </c>
      <c r="O964" t="s">
        <v>14</v>
      </c>
      <c r="P964" t="s">
        <v>476</v>
      </c>
    </row>
    <row r="965" spans="1:16" x14ac:dyDescent="0.25">
      <c r="A965">
        <v>100179</v>
      </c>
      <c r="B965" s="1">
        <v>45845</v>
      </c>
      <c r="C965" t="s">
        <v>39</v>
      </c>
      <c r="D965" t="s">
        <v>93</v>
      </c>
      <c r="E965" t="s">
        <v>93</v>
      </c>
      <c r="F965" t="s">
        <v>70</v>
      </c>
      <c r="G965" t="s">
        <v>143</v>
      </c>
      <c r="H965">
        <v>2</v>
      </c>
      <c r="I965">
        <v>114.22</v>
      </c>
      <c r="J965">
        <v>228.44</v>
      </c>
      <c r="K965" t="s">
        <v>53</v>
      </c>
      <c r="L965" t="s">
        <v>234</v>
      </c>
      <c r="M965" t="s">
        <v>23</v>
      </c>
      <c r="N965" t="s">
        <v>82</v>
      </c>
      <c r="O965" t="s">
        <v>25</v>
      </c>
      <c r="P965" t="s">
        <v>476</v>
      </c>
    </row>
    <row r="966" spans="1:16" x14ac:dyDescent="0.25">
      <c r="A966">
        <v>100352</v>
      </c>
      <c r="B966" s="1">
        <v>45845</v>
      </c>
      <c r="C966" t="s">
        <v>61</v>
      </c>
      <c r="D966" t="s">
        <v>62</v>
      </c>
      <c r="E966" t="s">
        <v>63</v>
      </c>
      <c r="F966" t="s">
        <v>19</v>
      </c>
      <c r="G966" t="s">
        <v>42</v>
      </c>
      <c r="H966">
        <v>3</v>
      </c>
      <c r="I966">
        <v>16.47</v>
      </c>
      <c r="J966">
        <v>49.41</v>
      </c>
      <c r="K966" t="s">
        <v>59</v>
      </c>
      <c r="L966" t="s">
        <v>95</v>
      </c>
      <c r="M966" t="s">
        <v>23</v>
      </c>
      <c r="N966" t="s">
        <v>82</v>
      </c>
      <c r="O966" t="s">
        <v>25</v>
      </c>
      <c r="P966" t="s">
        <v>476</v>
      </c>
    </row>
    <row r="967" spans="1:16" x14ac:dyDescent="0.25">
      <c r="A967">
        <v>100641</v>
      </c>
      <c r="B967" s="1">
        <v>45845</v>
      </c>
      <c r="C967" t="s">
        <v>77</v>
      </c>
      <c r="D967" t="s">
        <v>103</v>
      </c>
      <c r="E967" t="s">
        <v>104</v>
      </c>
      <c r="F967" t="s">
        <v>29</v>
      </c>
      <c r="G967" t="s">
        <v>30</v>
      </c>
      <c r="H967">
        <v>2</v>
      </c>
      <c r="I967">
        <v>63.27</v>
      </c>
      <c r="J967">
        <v>126.54</v>
      </c>
      <c r="K967" t="s">
        <v>31</v>
      </c>
      <c r="L967" t="s">
        <v>478</v>
      </c>
      <c r="M967" t="s">
        <v>23</v>
      </c>
      <c r="N967" t="s">
        <v>82</v>
      </c>
      <c r="O967" t="s">
        <v>25</v>
      </c>
      <c r="P967" t="s">
        <v>476</v>
      </c>
    </row>
    <row r="968" spans="1:16" x14ac:dyDescent="0.25">
      <c r="A968">
        <v>100924</v>
      </c>
      <c r="B968" s="1">
        <v>45845</v>
      </c>
      <c r="C968" t="s">
        <v>39</v>
      </c>
      <c r="D968" t="s">
        <v>118</v>
      </c>
      <c r="E968" t="s">
        <v>119</v>
      </c>
      <c r="F968" t="s">
        <v>29</v>
      </c>
      <c r="G968" t="s">
        <v>113</v>
      </c>
      <c r="H968">
        <v>10</v>
      </c>
      <c r="I968">
        <v>14.38</v>
      </c>
      <c r="J968">
        <v>143.80000000000001</v>
      </c>
      <c r="K968" t="s">
        <v>59</v>
      </c>
      <c r="L968" t="s">
        <v>180</v>
      </c>
      <c r="M968" t="s">
        <v>23</v>
      </c>
      <c r="N968" t="s">
        <v>82</v>
      </c>
      <c r="O968" t="s">
        <v>25</v>
      </c>
      <c r="P968" t="s">
        <v>476</v>
      </c>
    </row>
    <row r="969" spans="1:16" x14ac:dyDescent="0.25">
      <c r="A969">
        <v>101254</v>
      </c>
      <c r="B969" s="1">
        <v>45845</v>
      </c>
      <c r="C969" t="s">
        <v>34</v>
      </c>
      <c r="D969" t="s">
        <v>46</v>
      </c>
      <c r="E969" t="s">
        <v>47</v>
      </c>
      <c r="F969" t="s">
        <v>70</v>
      </c>
      <c r="G969" t="s">
        <v>71</v>
      </c>
      <c r="H969">
        <v>1</v>
      </c>
      <c r="I969">
        <v>61.83</v>
      </c>
      <c r="J969">
        <v>61.83</v>
      </c>
      <c r="K969" t="s">
        <v>31</v>
      </c>
      <c r="L969" t="s">
        <v>481</v>
      </c>
      <c r="M969" t="s">
        <v>102</v>
      </c>
      <c r="N969" t="s">
        <v>82</v>
      </c>
      <c r="O969" t="s">
        <v>25</v>
      </c>
      <c r="P969" t="s">
        <v>476</v>
      </c>
    </row>
    <row r="970" spans="1:16" x14ac:dyDescent="0.25">
      <c r="A970">
        <v>101907</v>
      </c>
      <c r="B970" s="1">
        <v>45845</v>
      </c>
      <c r="C970" t="s">
        <v>39</v>
      </c>
      <c r="D970" t="s">
        <v>56</v>
      </c>
      <c r="E970" t="s">
        <v>57</v>
      </c>
      <c r="F970" t="s">
        <v>70</v>
      </c>
      <c r="G970" t="s">
        <v>86</v>
      </c>
      <c r="H970">
        <v>1</v>
      </c>
      <c r="I970">
        <v>28.59</v>
      </c>
      <c r="J970">
        <v>28.59</v>
      </c>
      <c r="K970" t="s">
        <v>31</v>
      </c>
      <c r="L970" t="s">
        <v>160</v>
      </c>
      <c r="M970" t="s">
        <v>23</v>
      </c>
      <c r="N970" t="s">
        <v>82</v>
      </c>
      <c r="O970" t="s">
        <v>25</v>
      </c>
      <c r="P970" t="s">
        <v>476</v>
      </c>
    </row>
    <row r="971" spans="1:16" x14ac:dyDescent="0.25">
      <c r="A971">
        <v>102163</v>
      </c>
      <c r="B971" s="1">
        <v>45845</v>
      </c>
      <c r="C971" t="s">
        <v>39</v>
      </c>
      <c r="D971" t="s">
        <v>67</v>
      </c>
      <c r="E971" t="s">
        <v>68</v>
      </c>
      <c r="F971" t="s">
        <v>73</v>
      </c>
      <c r="G971" t="s">
        <v>116</v>
      </c>
      <c r="H971">
        <v>1</v>
      </c>
      <c r="I971">
        <v>183.28</v>
      </c>
      <c r="J971">
        <v>183.28</v>
      </c>
      <c r="K971" t="s">
        <v>59</v>
      </c>
      <c r="L971" t="s">
        <v>422</v>
      </c>
      <c r="M971" t="s">
        <v>23</v>
      </c>
      <c r="N971" t="s">
        <v>82</v>
      </c>
      <c r="O971" t="s">
        <v>25</v>
      </c>
      <c r="P971" t="s">
        <v>476</v>
      </c>
    </row>
    <row r="972" spans="1:16" x14ac:dyDescent="0.25">
      <c r="A972">
        <v>102459</v>
      </c>
      <c r="B972" s="1">
        <v>45845</v>
      </c>
      <c r="C972" t="s">
        <v>61</v>
      </c>
      <c r="D972" t="s">
        <v>84</v>
      </c>
      <c r="E972" t="s">
        <v>85</v>
      </c>
      <c r="F972" t="s">
        <v>70</v>
      </c>
      <c r="G972" t="s">
        <v>86</v>
      </c>
      <c r="H972">
        <v>3</v>
      </c>
      <c r="I972">
        <v>28.91</v>
      </c>
      <c r="J972">
        <v>86.73</v>
      </c>
      <c r="K972" t="s">
        <v>59</v>
      </c>
      <c r="L972" t="s">
        <v>271</v>
      </c>
      <c r="M972" t="s">
        <v>44</v>
      </c>
      <c r="N972" t="s">
        <v>82</v>
      </c>
      <c r="O972" t="s">
        <v>25</v>
      </c>
      <c r="P972" t="s">
        <v>476</v>
      </c>
    </row>
    <row r="973" spans="1:16" x14ac:dyDescent="0.25">
      <c r="A973">
        <v>102541</v>
      </c>
      <c r="B973" s="1">
        <v>45845</v>
      </c>
      <c r="C973" t="s">
        <v>16</v>
      </c>
      <c r="D973" t="s">
        <v>17</v>
      </c>
      <c r="E973" t="s">
        <v>18</v>
      </c>
      <c r="F973" t="s">
        <v>29</v>
      </c>
      <c r="G973" t="s">
        <v>123</v>
      </c>
      <c r="H973">
        <v>2</v>
      </c>
      <c r="I973">
        <v>89.85</v>
      </c>
      <c r="J973">
        <v>179.7</v>
      </c>
      <c r="K973" t="s">
        <v>53</v>
      </c>
      <c r="L973" t="s">
        <v>466</v>
      </c>
      <c r="M973" t="s">
        <v>44</v>
      </c>
      <c r="N973" t="s">
        <v>82</v>
      </c>
      <c r="O973" t="s">
        <v>25</v>
      </c>
      <c r="P973" t="s">
        <v>476</v>
      </c>
    </row>
    <row r="974" spans="1:16" x14ac:dyDescent="0.25">
      <c r="A974">
        <v>102842</v>
      </c>
      <c r="B974" s="1">
        <v>45845</v>
      </c>
      <c r="C974" t="s">
        <v>61</v>
      </c>
      <c r="D974" t="s">
        <v>62</v>
      </c>
      <c r="E974" t="s">
        <v>63</v>
      </c>
      <c r="F974" t="s">
        <v>29</v>
      </c>
      <c r="G974" t="s">
        <v>58</v>
      </c>
      <c r="H974">
        <v>2</v>
      </c>
      <c r="I974">
        <v>77.099999999999994</v>
      </c>
      <c r="J974">
        <v>154.19999999999999</v>
      </c>
      <c r="K974" t="s">
        <v>31</v>
      </c>
      <c r="L974" t="s">
        <v>329</v>
      </c>
      <c r="M974" t="s">
        <v>23</v>
      </c>
      <c r="N974" t="s">
        <v>82</v>
      </c>
      <c r="O974" t="s">
        <v>25</v>
      </c>
      <c r="P974" t="s">
        <v>476</v>
      </c>
    </row>
    <row r="975" spans="1:16" x14ac:dyDescent="0.25">
      <c r="A975">
        <v>100161</v>
      </c>
      <c r="B975" s="1">
        <v>45846</v>
      </c>
      <c r="C975" t="s">
        <v>16</v>
      </c>
      <c r="D975" t="s">
        <v>17</v>
      </c>
      <c r="E975" t="s">
        <v>18</v>
      </c>
      <c r="F975" t="s">
        <v>29</v>
      </c>
      <c r="G975" t="s">
        <v>100</v>
      </c>
      <c r="H975">
        <v>1</v>
      </c>
      <c r="I975">
        <v>48.12</v>
      </c>
      <c r="J975">
        <v>48.12</v>
      </c>
      <c r="K975" t="s">
        <v>21</v>
      </c>
      <c r="L975" t="s">
        <v>186</v>
      </c>
      <c r="M975" t="s">
        <v>102</v>
      </c>
      <c r="N975" t="s">
        <v>55</v>
      </c>
      <c r="O975" t="s">
        <v>25</v>
      </c>
      <c r="P975" t="s">
        <v>476</v>
      </c>
    </row>
    <row r="976" spans="1:16" x14ac:dyDescent="0.25">
      <c r="A976">
        <v>100224</v>
      </c>
      <c r="B976" s="1">
        <v>45846</v>
      </c>
      <c r="C976" t="s">
        <v>77</v>
      </c>
      <c r="D976" t="s">
        <v>78</v>
      </c>
      <c r="E976" t="s">
        <v>79</v>
      </c>
      <c r="F976" t="s">
        <v>64</v>
      </c>
      <c r="G976" t="s">
        <v>65</v>
      </c>
      <c r="H976">
        <v>1</v>
      </c>
      <c r="I976">
        <v>26.06</v>
      </c>
      <c r="J976">
        <v>26.06</v>
      </c>
      <c r="K976" t="s">
        <v>53</v>
      </c>
      <c r="L976" t="s">
        <v>448</v>
      </c>
      <c r="M976" t="s">
        <v>44</v>
      </c>
      <c r="N976" t="s">
        <v>55</v>
      </c>
      <c r="O976" t="s">
        <v>25</v>
      </c>
      <c r="P976" t="s">
        <v>476</v>
      </c>
    </row>
    <row r="977" spans="1:16" x14ac:dyDescent="0.25">
      <c r="A977">
        <v>100936</v>
      </c>
      <c r="B977" s="1">
        <v>45846</v>
      </c>
      <c r="C977" t="s">
        <v>77</v>
      </c>
      <c r="D977" t="s">
        <v>78</v>
      </c>
      <c r="E977" t="s">
        <v>79</v>
      </c>
      <c r="F977" t="s">
        <v>73</v>
      </c>
      <c r="G977" t="s">
        <v>116</v>
      </c>
      <c r="H977">
        <v>1</v>
      </c>
      <c r="I977">
        <v>189.98</v>
      </c>
      <c r="J977">
        <v>189.98</v>
      </c>
      <c r="K977" t="s">
        <v>59</v>
      </c>
      <c r="L977" t="s">
        <v>344</v>
      </c>
      <c r="M977" t="s">
        <v>23</v>
      </c>
      <c r="N977" t="s">
        <v>55</v>
      </c>
      <c r="O977" t="s">
        <v>25</v>
      </c>
      <c r="P977" t="s">
        <v>476</v>
      </c>
    </row>
    <row r="978" spans="1:16" x14ac:dyDescent="0.25">
      <c r="A978">
        <v>101066</v>
      </c>
      <c r="B978" s="1">
        <v>45846</v>
      </c>
      <c r="C978" t="s">
        <v>39</v>
      </c>
      <c r="D978" t="s">
        <v>118</v>
      </c>
      <c r="E978" t="s">
        <v>119</v>
      </c>
      <c r="F978" t="s">
        <v>29</v>
      </c>
      <c r="G978" t="s">
        <v>123</v>
      </c>
      <c r="H978">
        <v>1</v>
      </c>
      <c r="I978">
        <v>91.85</v>
      </c>
      <c r="J978">
        <v>91.85</v>
      </c>
      <c r="K978" t="s">
        <v>59</v>
      </c>
      <c r="L978" t="s">
        <v>384</v>
      </c>
      <c r="M978" t="s">
        <v>102</v>
      </c>
      <c r="N978" t="s">
        <v>55</v>
      </c>
      <c r="O978" t="s">
        <v>25</v>
      </c>
      <c r="P978" t="s">
        <v>476</v>
      </c>
    </row>
    <row r="979" spans="1:16" x14ac:dyDescent="0.25">
      <c r="A979">
        <v>101664</v>
      </c>
      <c r="B979" s="1">
        <v>45846</v>
      </c>
      <c r="C979" t="s">
        <v>16</v>
      </c>
      <c r="D979" t="s">
        <v>198</v>
      </c>
      <c r="E979" t="s">
        <v>199</v>
      </c>
      <c r="F979" t="s">
        <v>73</v>
      </c>
      <c r="G979" t="s">
        <v>126</v>
      </c>
      <c r="H979">
        <v>5</v>
      </c>
      <c r="I979">
        <v>29.11</v>
      </c>
      <c r="J979">
        <v>145.55000000000001</v>
      </c>
      <c r="K979" t="s">
        <v>59</v>
      </c>
      <c r="L979" t="s">
        <v>175</v>
      </c>
      <c r="M979" t="s">
        <v>23</v>
      </c>
      <c r="N979" t="s">
        <v>55</v>
      </c>
      <c r="O979" t="s">
        <v>25</v>
      </c>
      <c r="P979" t="s">
        <v>476</v>
      </c>
    </row>
    <row r="980" spans="1:16" x14ac:dyDescent="0.25">
      <c r="A980">
        <v>101730</v>
      </c>
      <c r="B980" s="1">
        <v>45846</v>
      </c>
      <c r="C980" t="s">
        <v>39</v>
      </c>
      <c r="D980" t="s">
        <v>56</v>
      </c>
      <c r="E980" t="s">
        <v>57</v>
      </c>
      <c r="F980" t="s">
        <v>70</v>
      </c>
      <c r="G980" t="s">
        <v>132</v>
      </c>
      <c r="H980">
        <v>3</v>
      </c>
      <c r="I980">
        <v>20.83</v>
      </c>
      <c r="J980">
        <v>62.49</v>
      </c>
      <c r="K980" t="s">
        <v>53</v>
      </c>
      <c r="L980" t="s">
        <v>99</v>
      </c>
      <c r="M980" t="s">
        <v>23</v>
      </c>
      <c r="N980" t="s">
        <v>55</v>
      </c>
      <c r="O980" t="s">
        <v>25</v>
      </c>
      <c r="P980" t="s">
        <v>476</v>
      </c>
    </row>
    <row r="981" spans="1:16" x14ac:dyDescent="0.25">
      <c r="A981">
        <v>101801</v>
      </c>
      <c r="B981" s="1">
        <v>45846</v>
      </c>
      <c r="C981" t="s">
        <v>16</v>
      </c>
      <c r="D981" t="s">
        <v>17</v>
      </c>
      <c r="E981" t="s">
        <v>18</v>
      </c>
      <c r="F981" t="s">
        <v>73</v>
      </c>
      <c r="G981" t="s">
        <v>128</v>
      </c>
      <c r="H981">
        <v>1</v>
      </c>
      <c r="I981">
        <v>129.80000000000001</v>
      </c>
      <c r="J981">
        <v>129.80000000000001</v>
      </c>
      <c r="K981" t="s">
        <v>59</v>
      </c>
      <c r="L981" t="s">
        <v>442</v>
      </c>
      <c r="M981" t="s">
        <v>102</v>
      </c>
      <c r="N981" t="s">
        <v>55</v>
      </c>
      <c r="O981" t="s">
        <v>25</v>
      </c>
      <c r="P981" t="s">
        <v>476</v>
      </c>
    </row>
    <row r="982" spans="1:16" x14ac:dyDescent="0.25">
      <c r="A982">
        <v>101803</v>
      </c>
      <c r="B982" s="1">
        <v>45846</v>
      </c>
      <c r="C982" t="s">
        <v>16</v>
      </c>
      <c r="D982" t="s">
        <v>27</v>
      </c>
      <c r="E982" t="s">
        <v>28</v>
      </c>
      <c r="F982" t="s">
        <v>19</v>
      </c>
      <c r="G982" t="s">
        <v>20</v>
      </c>
      <c r="H982">
        <v>3</v>
      </c>
      <c r="I982">
        <v>39.53</v>
      </c>
      <c r="J982">
        <v>118.59</v>
      </c>
      <c r="K982" t="s">
        <v>59</v>
      </c>
      <c r="L982" t="s">
        <v>125</v>
      </c>
      <c r="M982" t="s">
        <v>23</v>
      </c>
      <c r="N982" t="s">
        <v>55</v>
      </c>
      <c r="O982" t="s">
        <v>25</v>
      </c>
      <c r="P982" t="s">
        <v>476</v>
      </c>
    </row>
    <row r="983" spans="1:16" x14ac:dyDescent="0.25">
      <c r="A983">
        <v>101846</v>
      </c>
      <c r="B983" s="1">
        <v>45846</v>
      </c>
      <c r="C983" t="s">
        <v>34</v>
      </c>
      <c r="D983" t="s">
        <v>51</v>
      </c>
      <c r="E983" t="s">
        <v>52</v>
      </c>
      <c r="F983" t="s">
        <v>70</v>
      </c>
      <c r="G983" t="s">
        <v>86</v>
      </c>
      <c r="H983">
        <v>1</v>
      </c>
      <c r="I983">
        <v>27.09</v>
      </c>
      <c r="J983">
        <v>27.09</v>
      </c>
      <c r="K983" t="s">
        <v>31</v>
      </c>
      <c r="L983" t="s">
        <v>107</v>
      </c>
      <c r="M983" t="s">
        <v>23</v>
      </c>
      <c r="N983" t="s">
        <v>55</v>
      </c>
      <c r="O983" t="s">
        <v>25</v>
      </c>
      <c r="P983" t="s">
        <v>476</v>
      </c>
    </row>
    <row r="984" spans="1:16" x14ac:dyDescent="0.25">
      <c r="A984">
        <v>102236</v>
      </c>
      <c r="B984" s="1">
        <v>45846</v>
      </c>
      <c r="C984" t="s">
        <v>16</v>
      </c>
      <c r="D984" t="s">
        <v>146</v>
      </c>
      <c r="E984" t="s">
        <v>147</v>
      </c>
      <c r="F984" t="s">
        <v>73</v>
      </c>
      <c r="G984" t="s">
        <v>116</v>
      </c>
      <c r="H984">
        <v>5</v>
      </c>
      <c r="I984">
        <v>189.92</v>
      </c>
      <c r="J984">
        <v>949.6</v>
      </c>
      <c r="K984" t="s">
        <v>59</v>
      </c>
      <c r="L984" t="s">
        <v>436</v>
      </c>
      <c r="M984" t="s">
        <v>44</v>
      </c>
      <c r="N984" t="s">
        <v>55</v>
      </c>
      <c r="O984" t="s">
        <v>25</v>
      </c>
      <c r="P984" t="s">
        <v>476</v>
      </c>
    </row>
    <row r="985" spans="1:16" x14ac:dyDescent="0.25">
      <c r="A985">
        <v>102274</v>
      </c>
      <c r="B985" s="1">
        <v>45846</v>
      </c>
      <c r="C985" t="s">
        <v>39</v>
      </c>
      <c r="D985" t="s">
        <v>40</v>
      </c>
      <c r="E985" t="s">
        <v>41</v>
      </c>
      <c r="F985" t="s">
        <v>29</v>
      </c>
      <c r="G985" t="s">
        <v>123</v>
      </c>
      <c r="H985">
        <v>10</v>
      </c>
      <c r="I985">
        <v>90.8</v>
      </c>
      <c r="J985">
        <v>908</v>
      </c>
      <c r="K985" t="s">
        <v>59</v>
      </c>
      <c r="L985" t="s">
        <v>303</v>
      </c>
      <c r="M985" t="s">
        <v>23</v>
      </c>
      <c r="N985" t="s">
        <v>55</v>
      </c>
      <c r="O985" t="s">
        <v>25</v>
      </c>
      <c r="P985" t="s">
        <v>476</v>
      </c>
    </row>
    <row r="986" spans="1:16" x14ac:dyDescent="0.25">
      <c r="A986">
        <v>102577</v>
      </c>
      <c r="B986" s="1">
        <v>45846</v>
      </c>
      <c r="C986" t="s">
        <v>34</v>
      </c>
      <c r="D986" t="s">
        <v>46</v>
      </c>
      <c r="E986" t="s">
        <v>47</v>
      </c>
      <c r="F986" t="s">
        <v>19</v>
      </c>
      <c r="G986" t="s">
        <v>37</v>
      </c>
      <c r="H986">
        <v>1</v>
      </c>
      <c r="I986">
        <v>21.99</v>
      </c>
      <c r="J986">
        <v>21.99</v>
      </c>
      <c r="K986" t="s">
        <v>31</v>
      </c>
      <c r="L986" t="s">
        <v>214</v>
      </c>
      <c r="M986" t="s">
        <v>23</v>
      </c>
      <c r="N986" t="s">
        <v>55</v>
      </c>
      <c r="O986" t="s">
        <v>25</v>
      </c>
      <c r="P986" t="s">
        <v>476</v>
      </c>
    </row>
    <row r="987" spans="1:16" x14ac:dyDescent="0.25">
      <c r="A987">
        <v>102731</v>
      </c>
      <c r="B987" s="1">
        <v>45846</v>
      </c>
      <c r="C987" t="s">
        <v>77</v>
      </c>
      <c r="D987" t="s">
        <v>103</v>
      </c>
      <c r="E987" t="s">
        <v>104</v>
      </c>
      <c r="F987" t="s">
        <v>73</v>
      </c>
      <c r="G987" t="s">
        <v>183</v>
      </c>
      <c r="H987">
        <v>10</v>
      </c>
      <c r="I987">
        <v>25.89</v>
      </c>
      <c r="J987">
        <v>258.89999999999998</v>
      </c>
      <c r="K987" t="s">
        <v>21</v>
      </c>
      <c r="L987" t="s">
        <v>371</v>
      </c>
      <c r="M987" t="s">
        <v>23</v>
      </c>
      <c r="N987" t="s">
        <v>55</v>
      </c>
      <c r="O987" t="s">
        <v>25</v>
      </c>
      <c r="P987" t="s">
        <v>476</v>
      </c>
    </row>
    <row r="988" spans="1:16" x14ac:dyDescent="0.25">
      <c r="A988">
        <v>100673</v>
      </c>
      <c r="B988" s="1">
        <v>45847</v>
      </c>
      <c r="C988" t="s">
        <v>61</v>
      </c>
      <c r="D988" t="s">
        <v>62</v>
      </c>
      <c r="E988" t="s">
        <v>63</v>
      </c>
      <c r="F988" t="s">
        <v>29</v>
      </c>
      <c r="G988" t="s">
        <v>58</v>
      </c>
      <c r="H988">
        <v>10</v>
      </c>
      <c r="I988">
        <v>72.23</v>
      </c>
      <c r="J988">
        <v>722.3</v>
      </c>
      <c r="K988" t="s">
        <v>53</v>
      </c>
      <c r="L988" t="s">
        <v>49</v>
      </c>
      <c r="M988" t="s">
        <v>23</v>
      </c>
      <c r="N988" t="s">
        <v>33</v>
      </c>
      <c r="O988" t="s">
        <v>25</v>
      </c>
      <c r="P988" t="s">
        <v>476</v>
      </c>
    </row>
    <row r="989" spans="1:16" x14ac:dyDescent="0.25">
      <c r="A989">
        <v>100731</v>
      </c>
      <c r="B989" s="1">
        <v>45847</v>
      </c>
      <c r="C989" t="s">
        <v>77</v>
      </c>
      <c r="D989" t="s">
        <v>151</v>
      </c>
      <c r="E989" t="s">
        <v>152</v>
      </c>
      <c r="F989" t="s">
        <v>73</v>
      </c>
      <c r="G989" t="s">
        <v>80</v>
      </c>
      <c r="H989">
        <v>2</v>
      </c>
      <c r="I989">
        <v>39.549999999999997</v>
      </c>
      <c r="J989">
        <v>79.099999999999994</v>
      </c>
      <c r="K989" t="s">
        <v>31</v>
      </c>
      <c r="L989" t="s">
        <v>262</v>
      </c>
      <c r="M989" t="s">
        <v>23</v>
      </c>
      <c r="N989" t="s">
        <v>33</v>
      </c>
      <c r="O989" t="s">
        <v>25</v>
      </c>
      <c r="P989" t="s">
        <v>476</v>
      </c>
    </row>
    <row r="990" spans="1:16" x14ac:dyDescent="0.25">
      <c r="A990">
        <v>100766</v>
      </c>
      <c r="B990" s="1">
        <v>45847</v>
      </c>
      <c r="C990" t="s">
        <v>61</v>
      </c>
      <c r="D990" t="s">
        <v>62</v>
      </c>
      <c r="E990" t="s">
        <v>63</v>
      </c>
      <c r="F990" t="s">
        <v>19</v>
      </c>
      <c r="G990" t="s">
        <v>48</v>
      </c>
      <c r="H990">
        <v>5</v>
      </c>
      <c r="I990">
        <v>45.86</v>
      </c>
      <c r="J990">
        <v>229.3</v>
      </c>
      <c r="K990" t="s">
        <v>59</v>
      </c>
      <c r="L990" t="s">
        <v>482</v>
      </c>
      <c r="M990" t="s">
        <v>44</v>
      </c>
      <c r="N990" t="s">
        <v>33</v>
      </c>
      <c r="O990" t="s">
        <v>25</v>
      </c>
      <c r="P990" t="s">
        <v>476</v>
      </c>
    </row>
    <row r="991" spans="1:16" x14ac:dyDescent="0.25">
      <c r="A991">
        <v>100805</v>
      </c>
      <c r="B991" s="1">
        <v>45847</v>
      </c>
      <c r="C991" t="s">
        <v>61</v>
      </c>
      <c r="D991" t="s">
        <v>90</v>
      </c>
      <c r="E991" t="s">
        <v>91</v>
      </c>
      <c r="F991" t="s">
        <v>70</v>
      </c>
      <c r="G991" t="s">
        <v>132</v>
      </c>
      <c r="H991">
        <v>3</v>
      </c>
      <c r="I991">
        <v>19.260000000000002</v>
      </c>
      <c r="J991">
        <v>57.78</v>
      </c>
      <c r="K991" t="s">
        <v>21</v>
      </c>
      <c r="L991" t="s">
        <v>320</v>
      </c>
      <c r="M991" t="s">
        <v>102</v>
      </c>
      <c r="N991" t="s">
        <v>33</v>
      </c>
      <c r="O991" t="s">
        <v>25</v>
      </c>
      <c r="P991" t="s">
        <v>476</v>
      </c>
    </row>
    <row r="992" spans="1:16" x14ac:dyDescent="0.25">
      <c r="A992">
        <v>100963</v>
      </c>
      <c r="B992" s="1">
        <v>45847</v>
      </c>
      <c r="C992" t="s">
        <v>39</v>
      </c>
      <c r="D992" t="s">
        <v>93</v>
      </c>
      <c r="E992" t="s">
        <v>93</v>
      </c>
      <c r="F992" t="s">
        <v>70</v>
      </c>
      <c r="G992" t="s">
        <v>132</v>
      </c>
      <c r="H992">
        <v>5</v>
      </c>
      <c r="I992">
        <v>19.63</v>
      </c>
      <c r="J992">
        <v>98.15</v>
      </c>
      <c r="K992" t="s">
        <v>21</v>
      </c>
      <c r="L992" t="s">
        <v>219</v>
      </c>
      <c r="M992" t="s">
        <v>23</v>
      </c>
      <c r="N992" t="s">
        <v>33</v>
      </c>
      <c r="O992" t="s">
        <v>25</v>
      </c>
      <c r="P992" t="s">
        <v>476</v>
      </c>
    </row>
    <row r="993" spans="1:16" x14ac:dyDescent="0.25">
      <c r="A993">
        <v>101060</v>
      </c>
      <c r="B993" s="1">
        <v>45847</v>
      </c>
      <c r="C993" t="s">
        <v>39</v>
      </c>
      <c r="D993" t="s">
        <v>40</v>
      </c>
      <c r="E993" t="s">
        <v>41</v>
      </c>
      <c r="F993" t="s">
        <v>70</v>
      </c>
      <c r="G993" t="s">
        <v>132</v>
      </c>
      <c r="H993">
        <v>2</v>
      </c>
      <c r="I993">
        <v>19.64</v>
      </c>
      <c r="J993">
        <v>39.28</v>
      </c>
      <c r="K993" t="s">
        <v>59</v>
      </c>
      <c r="L993" t="s">
        <v>361</v>
      </c>
      <c r="M993" t="s">
        <v>44</v>
      </c>
      <c r="N993" t="s">
        <v>33</v>
      </c>
      <c r="O993" t="s">
        <v>25</v>
      </c>
      <c r="P993" t="s">
        <v>476</v>
      </c>
    </row>
    <row r="994" spans="1:16" x14ac:dyDescent="0.25">
      <c r="A994">
        <v>101644</v>
      </c>
      <c r="B994" s="1">
        <v>45847</v>
      </c>
      <c r="C994" t="s">
        <v>39</v>
      </c>
      <c r="D994" t="s">
        <v>93</v>
      </c>
      <c r="E994" t="s">
        <v>93</v>
      </c>
      <c r="F994" t="s">
        <v>19</v>
      </c>
      <c r="G994" t="s">
        <v>42</v>
      </c>
      <c r="H994">
        <v>1</v>
      </c>
      <c r="I994">
        <v>15.86</v>
      </c>
      <c r="J994">
        <v>15.86</v>
      </c>
      <c r="K994" t="s">
        <v>53</v>
      </c>
      <c r="L994" t="s">
        <v>411</v>
      </c>
      <c r="M994" t="s">
        <v>23</v>
      </c>
      <c r="N994" t="s">
        <v>33</v>
      </c>
      <c r="O994" t="s">
        <v>25</v>
      </c>
      <c r="P994" t="s">
        <v>476</v>
      </c>
    </row>
    <row r="995" spans="1:16" x14ac:dyDescent="0.25">
      <c r="A995">
        <v>102417</v>
      </c>
      <c r="B995" s="1">
        <v>45847</v>
      </c>
      <c r="C995" t="s">
        <v>16</v>
      </c>
      <c r="D995" t="s">
        <v>198</v>
      </c>
      <c r="E995" t="s">
        <v>199</v>
      </c>
      <c r="F995" t="s">
        <v>73</v>
      </c>
      <c r="G995" t="s">
        <v>183</v>
      </c>
      <c r="H995">
        <v>5</v>
      </c>
      <c r="I995">
        <v>25.71</v>
      </c>
      <c r="J995">
        <v>128.55000000000001</v>
      </c>
      <c r="K995" t="s">
        <v>31</v>
      </c>
      <c r="L995" t="s">
        <v>483</v>
      </c>
      <c r="M995" t="s">
        <v>23</v>
      </c>
      <c r="N995" t="s">
        <v>33</v>
      </c>
      <c r="O995" t="s">
        <v>25</v>
      </c>
      <c r="P995" t="s">
        <v>476</v>
      </c>
    </row>
    <row r="996" spans="1:16" x14ac:dyDescent="0.25">
      <c r="A996">
        <v>102522</v>
      </c>
      <c r="B996" s="1">
        <v>45847</v>
      </c>
      <c r="C996" t="s">
        <v>61</v>
      </c>
      <c r="D996" t="s">
        <v>90</v>
      </c>
      <c r="E996" t="s">
        <v>91</v>
      </c>
      <c r="F996" t="s">
        <v>70</v>
      </c>
      <c r="G996" t="s">
        <v>143</v>
      </c>
      <c r="H996">
        <v>2</v>
      </c>
      <c r="I996">
        <v>119.6</v>
      </c>
      <c r="J996">
        <v>239.2</v>
      </c>
      <c r="K996" t="s">
        <v>31</v>
      </c>
      <c r="L996" t="s">
        <v>352</v>
      </c>
      <c r="M996" t="s">
        <v>23</v>
      </c>
      <c r="N996" t="s">
        <v>33</v>
      </c>
      <c r="O996" t="s">
        <v>25</v>
      </c>
      <c r="P996" t="s">
        <v>476</v>
      </c>
    </row>
    <row r="997" spans="1:16" x14ac:dyDescent="0.25">
      <c r="A997">
        <v>102910</v>
      </c>
      <c r="B997" s="1">
        <v>45847</v>
      </c>
      <c r="C997" t="s">
        <v>34</v>
      </c>
      <c r="D997" t="s">
        <v>51</v>
      </c>
      <c r="E997" t="s">
        <v>52</v>
      </c>
      <c r="F997" t="s">
        <v>29</v>
      </c>
      <c r="G997" t="s">
        <v>113</v>
      </c>
      <c r="H997">
        <v>5</v>
      </c>
      <c r="I997">
        <v>14.86</v>
      </c>
      <c r="J997">
        <v>74.3</v>
      </c>
      <c r="K997" t="s">
        <v>31</v>
      </c>
      <c r="L997" t="s">
        <v>367</v>
      </c>
      <c r="M997" t="s">
        <v>23</v>
      </c>
      <c r="N997" t="s">
        <v>33</v>
      </c>
      <c r="O997" t="s">
        <v>25</v>
      </c>
      <c r="P997" t="s">
        <v>476</v>
      </c>
    </row>
    <row r="998" spans="1:16" x14ac:dyDescent="0.25">
      <c r="A998">
        <v>100083</v>
      </c>
      <c r="B998" s="1">
        <v>45848</v>
      </c>
      <c r="C998" t="s">
        <v>61</v>
      </c>
      <c r="D998" t="s">
        <v>90</v>
      </c>
      <c r="E998" t="s">
        <v>91</v>
      </c>
      <c r="F998" t="s">
        <v>29</v>
      </c>
      <c r="G998" t="s">
        <v>58</v>
      </c>
      <c r="H998">
        <v>5</v>
      </c>
      <c r="I998">
        <v>74.66</v>
      </c>
      <c r="J998">
        <v>373.3</v>
      </c>
      <c r="K998" t="s">
        <v>21</v>
      </c>
      <c r="L998" t="s">
        <v>305</v>
      </c>
      <c r="M998" t="s">
        <v>23</v>
      </c>
      <c r="N998" t="s">
        <v>45</v>
      </c>
      <c r="O998" t="s">
        <v>25</v>
      </c>
      <c r="P998" t="s">
        <v>476</v>
      </c>
    </row>
    <row r="999" spans="1:16" x14ac:dyDescent="0.25">
      <c r="A999">
        <v>100151</v>
      </c>
      <c r="B999" s="1">
        <v>45848</v>
      </c>
      <c r="C999" t="s">
        <v>61</v>
      </c>
      <c r="D999" t="s">
        <v>84</v>
      </c>
      <c r="E999" t="s">
        <v>85</v>
      </c>
      <c r="F999" t="s">
        <v>73</v>
      </c>
      <c r="G999" t="s">
        <v>126</v>
      </c>
      <c r="H999">
        <v>1</v>
      </c>
      <c r="I999">
        <v>30.13</v>
      </c>
      <c r="J999">
        <v>30.13</v>
      </c>
      <c r="K999" t="s">
        <v>31</v>
      </c>
      <c r="L999" t="s">
        <v>281</v>
      </c>
      <c r="M999" t="s">
        <v>23</v>
      </c>
      <c r="N999" t="s">
        <v>45</v>
      </c>
      <c r="O999" t="s">
        <v>25</v>
      </c>
      <c r="P999" t="s">
        <v>476</v>
      </c>
    </row>
    <row r="1000" spans="1:16" x14ac:dyDescent="0.25">
      <c r="A1000">
        <v>100260</v>
      </c>
      <c r="B1000" s="1">
        <v>45848</v>
      </c>
      <c r="C1000" t="s">
        <v>61</v>
      </c>
      <c r="D1000" t="s">
        <v>90</v>
      </c>
      <c r="E1000" t="s">
        <v>91</v>
      </c>
      <c r="F1000" t="s">
        <v>29</v>
      </c>
      <c r="G1000" t="s">
        <v>100</v>
      </c>
      <c r="H1000">
        <v>2</v>
      </c>
      <c r="I1000">
        <v>49.96</v>
      </c>
      <c r="J1000">
        <v>99.92</v>
      </c>
      <c r="K1000" t="s">
        <v>53</v>
      </c>
      <c r="L1000" t="s">
        <v>350</v>
      </c>
      <c r="M1000" t="s">
        <v>23</v>
      </c>
      <c r="N1000" t="s">
        <v>45</v>
      </c>
      <c r="O1000" t="s">
        <v>25</v>
      </c>
      <c r="P1000" t="s">
        <v>476</v>
      </c>
    </row>
    <row r="1001" spans="1:16" x14ac:dyDescent="0.25">
      <c r="A1001">
        <v>100359</v>
      </c>
      <c r="B1001" s="1">
        <v>45848</v>
      </c>
      <c r="C1001" t="s">
        <v>77</v>
      </c>
      <c r="D1001" t="s">
        <v>103</v>
      </c>
      <c r="E1001" t="s">
        <v>104</v>
      </c>
      <c r="F1001" t="s">
        <v>19</v>
      </c>
      <c r="G1001" t="s">
        <v>48</v>
      </c>
      <c r="H1001">
        <v>1</v>
      </c>
      <c r="I1001">
        <v>46.12</v>
      </c>
      <c r="J1001">
        <v>46.12</v>
      </c>
      <c r="K1001" t="s">
        <v>59</v>
      </c>
      <c r="L1001" t="s">
        <v>324</v>
      </c>
      <c r="M1001" t="s">
        <v>23</v>
      </c>
      <c r="N1001" t="s">
        <v>45</v>
      </c>
      <c r="O1001" t="s">
        <v>25</v>
      </c>
      <c r="P1001" t="s">
        <v>476</v>
      </c>
    </row>
    <row r="1002" spans="1:16" x14ac:dyDescent="0.25">
      <c r="A1002">
        <v>100481</v>
      </c>
      <c r="B1002" s="1">
        <v>45848</v>
      </c>
      <c r="C1002" t="s">
        <v>39</v>
      </c>
      <c r="D1002" t="s">
        <v>40</v>
      </c>
      <c r="E1002" t="s">
        <v>41</v>
      </c>
      <c r="F1002" t="s">
        <v>73</v>
      </c>
      <c r="G1002" t="s">
        <v>80</v>
      </c>
      <c r="H1002">
        <v>2</v>
      </c>
      <c r="I1002">
        <v>41.1</v>
      </c>
      <c r="J1002">
        <v>82.2</v>
      </c>
      <c r="K1002" t="s">
        <v>59</v>
      </c>
      <c r="L1002" t="s">
        <v>484</v>
      </c>
      <c r="M1002" t="s">
        <v>102</v>
      </c>
      <c r="N1002" t="s">
        <v>45</v>
      </c>
      <c r="O1002" t="s">
        <v>25</v>
      </c>
      <c r="P1002" t="s">
        <v>476</v>
      </c>
    </row>
    <row r="1003" spans="1:16" x14ac:dyDescent="0.25">
      <c r="A1003">
        <v>100643</v>
      </c>
      <c r="B1003" s="1">
        <v>45848</v>
      </c>
      <c r="C1003" t="s">
        <v>39</v>
      </c>
      <c r="D1003" t="s">
        <v>40</v>
      </c>
      <c r="E1003" t="s">
        <v>41</v>
      </c>
      <c r="F1003" t="s">
        <v>73</v>
      </c>
      <c r="G1003" t="s">
        <v>74</v>
      </c>
      <c r="H1003">
        <v>5</v>
      </c>
      <c r="I1003">
        <v>55.38</v>
      </c>
      <c r="J1003">
        <v>276.89999999999998</v>
      </c>
      <c r="K1003" t="s">
        <v>59</v>
      </c>
      <c r="L1003" t="s">
        <v>332</v>
      </c>
      <c r="M1003" t="s">
        <v>102</v>
      </c>
      <c r="N1003" t="s">
        <v>45</v>
      </c>
      <c r="O1003" t="s">
        <v>25</v>
      </c>
      <c r="P1003" t="s">
        <v>476</v>
      </c>
    </row>
    <row r="1004" spans="1:16" x14ac:dyDescent="0.25">
      <c r="A1004">
        <v>100747</v>
      </c>
      <c r="B1004" s="1">
        <v>45848</v>
      </c>
      <c r="C1004" t="s">
        <v>39</v>
      </c>
      <c r="D1004" t="s">
        <v>67</v>
      </c>
      <c r="E1004" t="s">
        <v>68</v>
      </c>
      <c r="F1004" t="s">
        <v>73</v>
      </c>
      <c r="G1004" t="s">
        <v>116</v>
      </c>
      <c r="H1004">
        <v>1</v>
      </c>
      <c r="I1004">
        <v>196.71</v>
      </c>
      <c r="J1004">
        <v>196.71</v>
      </c>
      <c r="K1004" t="s">
        <v>59</v>
      </c>
      <c r="L1004" t="s">
        <v>344</v>
      </c>
      <c r="M1004" t="s">
        <v>102</v>
      </c>
      <c r="N1004" t="s">
        <v>45</v>
      </c>
      <c r="O1004" t="s">
        <v>25</v>
      </c>
      <c r="P1004" t="s">
        <v>476</v>
      </c>
    </row>
    <row r="1005" spans="1:16" x14ac:dyDescent="0.25">
      <c r="A1005">
        <v>100840</v>
      </c>
      <c r="B1005" s="1">
        <v>45848</v>
      </c>
      <c r="C1005" t="s">
        <v>39</v>
      </c>
      <c r="D1005" t="s">
        <v>118</v>
      </c>
      <c r="E1005" t="s">
        <v>119</v>
      </c>
      <c r="F1005" t="s">
        <v>73</v>
      </c>
      <c r="G1005" t="s">
        <v>128</v>
      </c>
      <c r="H1005">
        <v>5</v>
      </c>
      <c r="I1005">
        <v>124.76</v>
      </c>
      <c r="J1005">
        <v>623.79999999999995</v>
      </c>
      <c r="K1005" t="s">
        <v>31</v>
      </c>
      <c r="L1005" t="s">
        <v>196</v>
      </c>
      <c r="M1005" t="s">
        <v>23</v>
      </c>
      <c r="N1005" t="s">
        <v>45</v>
      </c>
      <c r="O1005" t="s">
        <v>25</v>
      </c>
      <c r="P1005" t="s">
        <v>476</v>
      </c>
    </row>
    <row r="1006" spans="1:16" x14ac:dyDescent="0.25">
      <c r="A1006">
        <v>100971</v>
      </c>
      <c r="B1006" s="1">
        <v>45848</v>
      </c>
      <c r="C1006" t="s">
        <v>61</v>
      </c>
      <c r="D1006" t="s">
        <v>90</v>
      </c>
      <c r="E1006" t="s">
        <v>91</v>
      </c>
      <c r="F1006" t="s">
        <v>73</v>
      </c>
      <c r="G1006" t="s">
        <v>116</v>
      </c>
      <c r="H1006">
        <v>10</v>
      </c>
      <c r="I1006">
        <v>199.04</v>
      </c>
      <c r="J1006">
        <v>1990.4</v>
      </c>
      <c r="K1006" t="s">
        <v>59</v>
      </c>
      <c r="L1006" t="s">
        <v>273</v>
      </c>
      <c r="M1006" t="s">
        <v>23</v>
      </c>
      <c r="N1006" t="s">
        <v>45</v>
      </c>
      <c r="O1006" t="s">
        <v>25</v>
      </c>
      <c r="P1006" t="s">
        <v>476</v>
      </c>
    </row>
    <row r="1007" spans="1:16" x14ac:dyDescent="0.25">
      <c r="A1007">
        <v>101191</v>
      </c>
      <c r="B1007" s="1">
        <v>45848</v>
      </c>
      <c r="C1007" t="s">
        <v>39</v>
      </c>
      <c r="D1007" t="s">
        <v>93</v>
      </c>
      <c r="E1007" t="s">
        <v>93</v>
      </c>
      <c r="F1007" t="s">
        <v>70</v>
      </c>
      <c r="G1007" t="s">
        <v>132</v>
      </c>
      <c r="H1007">
        <v>1</v>
      </c>
      <c r="I1007">
        <v>19.010000000000002</v>
      </c>
      <c r="J1007">
        <v>19.010000000000002</v>
      </c>
      <c r="K1007" t="s">
        <v>53</v>
      </c>
      <c r="L1007" t="s">
        <v>466</v>
      </c>
      <c r="M1007" t="s">
        <v>23</v>
      </c>
      <c r="N1007" t="s">
        <v>45</v>
      </c>
      <c r="O1007" t="s">
        <v>25</v>
      </c>
      <c r="P1007" t="s">
        <v>476</v>
      </c>
    </row>
    <row r="1008" spans="1:16" x14ac:dyDescent="0.25">
      <c r="A1008">
        <v>101303</v>
      </c>
      <c r="B1008" s="1">
        <v>45848</v>
      </c>
      <c r="C1008" t="s">
        <v>34</v>
      </c>
      <c r="D1008" t="s">
        <v>164</v>
      </c>
      <c r="E1008" t="s">
        <v>165</v>
      </c>
      <c r="F1008" t="s">
        <v>70</v>
      </c>
      <c r="G1008" t="s">
        <v>143</v>
      </c>
      <c r="H1008">
        <v>2</v>
      </c>
      <c r="I1008">
        <v>116.23</v>
      </c>
      <c r="J1008">
        <v>232.46</v>
      </c>
      <c r="K1008" t="s">
        <v>21</v>
      </c>
      <c r="L1008" t="s">
        <v>397</v>
      </c>
      <c r="M1008" t="s">
        <v>102</v>
      </c>
      <c r="N1008" t="s">
        <v>45</v>
      </c>
      <c r="O1008" t="s">
        <v>25</v>
      </c>
      <c r="P1008" t="s">
        <v>476</v>
      </c>
    </row>
    <row r="1009" spans="1:16" x14ac:dyDescent="0.25">
      <c r="A1009">
        <v>101906</v>
      </c>
      <c r="B1009" s="1">
        <v>45848</v>
      </c>
      <c r="C1009" t="s">
        <v>39</v>
      </c>
      <c r="D1009" t="s">
        <v>56</v>
      </c>
      <c r="E1009" t="s">
        <v>57</v>
      </c>
      <c r="F1009" t="s">
        <v>70</v>
      </c>
      <c r="G1009" t="s">
        <v>71</v>
      </c>
      <c r="H1009">
        <v>3</v>
      </c>
      <c r="I1009">
        <v>61.26</v>
      </c>
      <c r="J1009">
        <v>183.78</v>
      </c>
      <c r="K1009" t="s">
        <v>53</v>
      </c>
      <c r="L1009" t="s">
        <v>173</v>
      </c>
      <c r="M1009" t="s">
        <v>23</v>
      </c>
      <c r="N1009" t="s">
        <v>45</v>
      </c>
      <c r="O1009" t="s">
        <v>25</v>
      </c>
      <c r="P1009" t="s">
        <v>476</v>
      </c>
    </row>
    <row r="1010" spans="1:16" x14ac:dyDescent="0.25">
      <c r="A1010">
        <v>102302</v>
      </c>
      <c r="B1010" s="1">
        <v>45848</v>
      </c>
      <c r="C1010" t="s">
        <v>77</v>
      </c>
      <c r="D1010" t="s">
        <v>103</v>
      </c>
      <c r="E1010" t="s">
        <v>104</v>
      </c>
      <c r="F1010" t="s">
        <v>19</v>
      </c>
      <c r="G1010" t="s">
        <v>42</v>
      </c>
      <c r="H1010">
        <v>10</v>
      </c>
      <c r="I1010">
        <v>15.83</v>
      </c>
      <c r="J1010">
        <v>158.30000000000001</v>
      </c>
      <c r="K1010" t="s">
        <v>53</v>
      </c>
      <c r="L1010" t="s">
        <v>239</v>
      </c>
      <c r="M1010" t="s">
        <v>23</v>
      </c>
      <c r="N1010" t="s">
        <v>45</v>
      </c>
      <c r="O1010" t="s">
        <v>25</v>
      </c>
      <c r="P1010" t="s">
        <v>476</v>
      </c>
    </row>
    <row r="1011" spans="1:16" x14ac:dyDescent="0.25">
      <c r="A1011">
        <v>102651</v>
      </c>
      <c r="B1011" s="1">
        <v>45848</v>
      </c>
      <c r="C1011" t="s">
        <v>61</v>
      </c>
      <c r="D1011" t="s">
        <v>62</v>
      </c>
      <c r="E1011" t="s">
        <v>63</v>
      </c>
      <c r="F1011" t="s">
        <v>73</v>
      </c>
      <c r="G1011" t="s">
        <v>126</v>
      </c>
      <c r="H1011">
        <v>2</v>
      </c>
      <c r="I1011">
        <v>29.09</v>
      </c>
      <c r="J1011">
        <v>58.18</v>
      </c>
      <c r="K1011" t="s">
        <v>59</v>
      </c>
      <c r="L1011" t="s">
        <v>471</v>
      </c>
      <c r="M1011" t="s">
        <v>23</v>
      </c>
      <c r="N1011" t="s">
        <v>45</v>
      </c>
      <c r="O1011" t="s">
        <v>25</v>
      </c>
      <c r="P1011" t="s">
        <v>476</v>
      </c>
    </row>
    <row r="1012" spans="1:16" x14ac:dyDescent="0.25">
      <c r="A1012">
        <v>102657</v>
      </c>
      <c r="B1012" s="1">
        <v>45848</v>
      </c>
      <c r="C1012" t="s">
        <v>16</v>
      </c>
      <c r="D1012" t="s">
        <v>146</v>
      </c>
      <c r="E1012" t="s">
        <v>147</v>
      </c>
      <c r="F1012" t="s">
        <v>73</v>
      </c>
      <c r="G1012" t="s">
        <v>126</v>
      </c>
      <c r="H1012">
        <v>1</v>
      </c>
      <c r="I1012">
        <v>29.69</v>
      </c>
      <c r="J1012">
        <v>29.69</v>
      </c>
      <c r="K1012" t="s">
        <v>59</v>
      </c>
      <c r="L1012" t="s">
        <v>485</v>
      </c>
      <c r="M1012" t="s">
        <v>23</v>
      </c>
      <c r="N1012" t="s">
        <v>45</v>
      </c>
      <c r="O1012" t="s">
        <v>25</v>
      </c>
      <c r="P1012" t="s">
        <v>476</v>
      </c>
    </row>
    <row r="1013" spans="1:16" x14ac:dyDescent="0.25">
      <c r="A1013">
        <v>100964</v>
      </c>
      <c r="B1013" s="1">
        <v>45849</v>
      </c>
      <c r="C1013" t="s">
        <v>61</v>
      </c>
      <c r="D1013" t="s">
        <v>84</v>
      </c>
      <c r="E1013" t="s">
        <v>85</v>
      </c>
      <c r="F1013" t="s">
        <v>29</v>
      </c>
      <c r="G1013" t="s">
        <v>113</v>
      </c>
      <c r="H1013">
        <v>10</v>
      </c>
      <c r="I1013">
        <v>14.5</v>
      </c>
      <c r="J1013">
        <v>145</v>
      </c>
      <c r="K1013" t="s">
        <v>59</v>
      </c>
      <c r="L1013" t="s">
        <v>215</v>
      </c>
      <c r="M1013" t="s">
        <v>23</v>
      </c>
      <c r="N1013" t="s">
        <v>24</v>
      </c>
      <c r="O1013" t="s">
        <v>25</v>
      </c>
      <c r="P1013" t="s">
        <v>476</v>
      </c>
    </row>
    <row r="1014" spans="1:16" x14ac:dyDescent="0.25">
      <c r="A1014">
        <v>101308</v>
      </c>
      <c r="B1014" s="1">
        <v>45849</v>
      </c>
      <c r="C1014" t="s">
        <v>39</v>
      </c>
      <c r="D1014" t="s">
        <v>93</v>
      </c>
      <c r="E1014" t="s">
        <v>93</v>
      </c>
      <c r="F1014" t="s">
        <v>70</v>
      </c>
      <c r="G1014" t="s">
        <v>132</v>
      </c>
      <c r="H1014">
        <v>10</v>
      </c>
      <c r="I1014">
        <v>20.75</v>
      </c>
      <c r="J1014">
        <v>207.5</v>
      </c>
      <c r="K1014" t="s">
        <v>21</v>
      </c>
      <c r="L1014" t="s">
        <v>293</v>
      </c>
      <c r="M1014" t="s">
        <v>23</v>
      </c>
      <c r="N1014" t="s">
        <v>24</v>
      </c>
      <c r="O1014" t="s">
        <v>25</v>
      </c>
      <c r="P1014" t="s">
        <v>476</v>
      </c>
    </row>
    <row r="1015" spans="1:16" x14ac:dyDescent="0.25">
      <c r="A1015">
        <v>101325</v>
      </c>
      <c r="B1015" s="1">
        <v>45849</v>
      </c>
      <c r="C1015" t="s">
        <v>39</v>
      </c>
      <c r="D1015" t="s">
        <v>40</v>
      </c>
      <c r="E1015" t="s">
        <v>41</v>
      </c>
      <c r="F1015" t="s">
        <v>73</v>
      </c>
      <c r="G1015" t="s">
        <v>116</v>
      </c>
      <c r="H1015">
        <v>3</v>
      </c>
      <c r="I1015">
        <v>188.01</v>
      </c>
      <c r="J1015">
        <v>564.03</v>
      </c>
      <c r="K1015" t="s">
        <v>31</v>
      </c>
      <c r="L1015" t="s">
        <v>204</v>
      </c>
      <c r="M1015" t="s">
        <v>23</v>
      </c>
      <c r="N1015" t="s">
        <v>24</v>
      </c>
      <c r="O1015" t="s">
        <v>25</v>
      </c>
      <c r="P1015" t="s">
        <v>476</v>
      </c>
    </row>
    <row r="1016" spans="1:16" x14ac:dyDescent="0.25">
      <c r="A1016">
        <v>101333</v>
      </c>
      <c r="B1016" s="1">
        <v>45849</v>
      </c>
      <c r="C1016" t="s">
        <v>39</v>
      </c>
      <c r="D1016" t="s">
        <v>40</v>
      </c>
      <c r="E1016" t="s">
        <v>41</v>
      </c>
      <c r="F1016" t="s">
        <v>29</v>
      </c>
      <c r="G1016" t="s">
        <v>30</v>
      </c>
      <c r="H1016">
        <v>2</v>
      </c>
      <c r="I1016">
        <v>63.91</v>
      </c>
      <c r="J1016">
        <v>127.82</v>
      </c>
      <c r="K1016" t="s">
        <v>59</v>
      </c>
      <c r="L1016" t="s">
        <v>316</v>
      </c>
      <c r="M1016" t="s">
        <v>102</v>
      </c>
      <c r="N1016" t="s">
        <v>24</v>
      </c>
      <c r="O1016" t="s">
        <v>25</v>
      </c>
      <c r="P1016" t="s">
        <v>476</v>
      </c>
    </row>
    <row r="1017" spans="1:16" x14ac:dyDescent="0.25">
      <c r="A1017">
        <v>101376</v>
      </c>
      <c r="B1017" s="1">
        <v>45849</v>
      </c>
      <c r="C1017" t="s">
        <v>39</v>
      </c>
      <c r="D1017" t="s">
        <v>118</v>
      </c>
      <c r="E1017" t="s">
        <v>119</v>
      </c>
      <c r="F1017" t="s">
        <v>19</v>
      </c>
      <c r="G1017" t="s">
        <v>48</v>
      </c>
      <c r="H1017">
        <v>3</v>
      </c>
      <c r="I1017">
        <v>46.91</v>
      </c>
      <c r="J1017">
        <v>140.72999999999999</v>
      </c>
      <c r="K1017" t="s">
        <v>53</v>
      </c>
      <c r="L1017" t="s">
        <v>241</v>
      </c>
      <c r="M1017" t="s">
        <v>23</v>
      </c>
      <c r="N1017" t="s">
        <v>24</v>
      </c>
      <c r="O1017" t="s">
        <v>25</v>
      </c>
      <c r="P1017" t="s">
        <v>476</v>
      </c>
    </row>
    <row r="1018" spans="1:16" x14ac:dyDescent="0.25">
      <c r="A1018">
        <v>101410</v>
      </c>
      <c r="B1018" s="1">
        <v>45849</v>
      </c>
      <c r="C1018" t="s">
        <v>39</v>
      </c>
      <c r="D1018" t="s">
        <v>93</v>
      </c>
      <c r="E1018" t="s">
        <v>93</v>
      </c>
      <c r="F1018" t="s">
        <v>29</v>
      </c>
      <c r="G1018" t="s">
        <v>58</v>
      </c>
      <c r="H1018">
        <v>10</v>
      </c>
      <c r="I1018">
        <v>73.84</v>
      </c>
      <c r="J1018">
        <v>738.4</v>
      </c>
      <c r="K1018" t="s">
        <v>59</v>
      </c>
      <c r="L1018" t="s">
        <v>269</v>
      </c>
      <c r="M1018" t="s">
        <v>23</v>
      </c>
      <c r="N1018" t="s">
        <v>24</v>
      </c>
      <c r="O1018" t="s">
        <v>25</v>
      </c>
      <c r="P1018" t="s">
        <v>476</v>
      </c>
    </row>
    <row r="1019" spans="1:16" x14ac:dyDescent="0.25">
      <c r="A1019">
        <v>101464</v>
      </c>
      <c r="B1019" s="1">
        <v>45849</v>
      </c>
      <c r="C1019" t="s">
        <v>61</v>
      </c>
      <c r="D1019" t="s">
        <v>62</v>
      </c>
      <c r="E1019" t="s">
        <v>63</v>
      </c>
      <c r="F1019" t="s">
        <v>73</v>
      </c>
      <c r="G1019" t="s">
        <v>183</v>
      </c>
      <c r="H1019">
        <v>1</v>
      </c>
      <c r="I1019">
        <v>25.91</v>
      </c>
      <c r="J1019">
        <v>25.91</v>
      </c>
      <c r="K1019" t="s">
        <v>31</v>
      </c>
      <c r="L1019" t="s">
        <v>237</v>
      </c>
      <c r="M1019" t="s">
        <v>23</v>
      </c>
      <c r="N1019" t="s">
        <v>24</v>
      </c>
      <c r="O1019" t="s">
        <v>25</v>
      </c>
      <c r="P1019" t="s">
        <v>476</v>
      </c>
    </row>
    <row r="1020" spans="1:16" x14ac:dyDescent="0.25">
      <c r="A1020">
        <v>101585</v>
      </c>
      <c r="B1020" s="1">
        <v>45849</v>
      </c>
      <c r="C1020" t="s">
        <v>39</v>
      </c>
      <c r="D1020" t="s">
        <v>93</v>
      </c>
      <c r="E1020" t="s">
        <v>93</v>
      </c>
      <c r="F1020" t="s">
        <v>19</v>
      </c>
      <c r="G1020" t="s">
        <v>42</v>
      </c>
      <c r="H1020">
        <v>1</v>
      </c>
      <c r="I1020">
        <v>15.52</v>
      </c>
      <c r="J1020">
        <v>15.52</v>
      </c>
      <c r="K1020" t="s">
        <v>53</v>
      </c>
      <c r="L1020" t="s">
        <v>209</v>
      </c>
      <c r="M1020" t="s">
        <v>102</v>
      </c>
      <c r="N1020" t="s">
        <v>24</v>
      </c>
      <c r="O1020" t="s">
        <v>25</v>
      </c>
      <c r="P1020" t="s">
        <v>476</v>
      </c>
    </row>
    <row r="1021" spans="1:16" x14ac:dyDescent="0.25">
      <c r="A1021">
        <v>101873</v>
      </c>
      <c r="B1021" s="1">
        <v>45849</v>
      </c>
      <c r="C1021" t="s">
        <v>39</v>
      </c>
      <c r="D1021" t="s">
        <v>56</v>
      </c>
      <c r="E1021" t="s">
        <v>57</v>
      </c>
      <c r="F1021" t="s">
        <v>19</v>
      </c>
      <c r="G1021" t="s">
        <v>37</v>
      </c>
      <c r="H1021">
        <v>3</v>
      </c>
      <c r="I1021">
        <v>23.29</v>
      </c>
      <c r="J1021">
        <v>69.87</v>
      </c>
      <c r="K1021" t="s">
        <v>53</v>
      </c>
      <c r="L1021" t="s">
        <v>154</v>
      </c>
      <c r="M1021" t="s">
        <v>23</v>
      </c>
      <c r="N1021" t="s">
        <v>24</v>
      </c>
      <c r="O1021" t="s">
        <v>25</v>
      </c>
      <c r="P1021" t="s">
        <v>476</v>
      </c>
    </row>
    <row r="1022" spans="1:16" x14ac:dyDescent="0.25">
      <c r="A1022">
        <v>101981</v>
      </c>
      <c r="B1022" s="1">
        <v>45849</v>
      </c>
      <c r="C1022" t="s">
        <v>61</v>
      </c>
      <c r="D1022" t="s">
        <v>84</v>
      </c>
      <c r="E1022" t="s">
        <v>85</v>
      </c>
      <c r="F1022" t="s">
        <v>19</v>
      </c>
      <c r="G1022" t="s">
        <v>37</v>
      </c>
      <c r="H1022">
        <v>1</v>
      </c>
      <c r="I1022">
        <v>22.68</v>
      </c>
      <c r="J1022">
        <v>22.68</v>
      </c>
      <c r="K1022" t="s">
        <v>21</v>
      </c>
      <c r="L1022" t="s">
        <v>429</v>
      </c>
      <c r="M1022" t="s">
        <v>23</v>
      </c>
      <c r="N1022" t="s">
        <v>24</v>
      </c>
      <c r="O1022" t="s">
        <v>25</v>
      </c>
      <c r="P1022" t="s">
        <v>476</v>
      </c>
    </row>
    <row r="1023" spans="1:16" x14ac:dyDescent="0.25">
      <c r="A1023">
        <v>101985</v>
      </c>
      <c r="B1023" s="1">
        <v>45849</v>
      </c>
      <c r="C1023" t="s">
        <v>61</v>
      </c>
      <c r="D1023" t="s">
        <v>84</v>
      </c>
      <c r="E1023" t="s">
        <v>85</v>
      </c>
      <c r="F1023" t="s">
        <v>29</v>
      </c>
      <c r="G1023" t="s">
        <v>113</v>
      </c>
      <c r="H1023">
        <v>10</v>
      </c>
      <c r="I1023">
        <v>14.63</v>
      </c>
      <c r="J1023">
        <v>146.30000000000001</v>
      </c>
      <c r="K1023" t="s">
        <v>53</v>
      </c>
      <c r="L1023" t="s">
        <v>354</v>
      </c>
      <c r="M1023" t="s">
        <v>44</v>
      </c>
      <c r="N1023" t="s">
        <v>24</v>
      </c>
      <c r="O1023" t="s">
        <v>25</v>
      </c>
      <c r="P1023" t="s">
        <v>476</v>
      </c>
    </row>
    <row r="1024" spans="1:16" x14ac:dyDescent="0.25">
      <c r="A1024">
        <v>102314</v>
      </c>
      <c r="B1024" s="1">
        <v>45849</v>
      </c>
      <c r="C1024" t="s">
        <v>34</v>
      </c>
      <c r="D1024" t="s">
        <v>46</v>
      </c>
      <c r="E1024" t="s">
        <v>47</v>
      </c>
      <c r="F1024" t="s">
        <v>73</v>
      </c>
      <c r="G1024" t="s">
        <v>126</v>
      </c>
      <c r="H1024">
        <v>5</v>
      </c>
      <c r="I1024">
        <v>28.67</v>
      </c>
      <c r="J1024">
        <v>143.35</v>
      </c>
      <c r="K1024" t="s">
        <v>59</v>
      </c>
      <c r="L1024" t="s">
        <v>371</v>
      </c>
      <c r="M1024" t="s">
        <v>44</v>
      </c>
      <c r="N1024" t="s">
        <v>24</v>
      </c>
      <c r="O1024" t="s">
        <v>25</v>
      </c>
      <c r="P1024" t="s">
        <v>476</v>
      </c>
    </row>
    <row r="1025" spans="1:16" x14ac:dyDescent="0.25">
      <c r="A1025">
        <v>102613</v>
      </c>
      <c r="B1025" s="1">
        <v>45849</v>
      </c>
      <c r="C1025" t="s">
        <v>34</v>
      </c>
      <c r="D1025" t="s">
        <v>51</v>
      </c>
      <c r="E1025" t="s">
        <v>52</v>
      </c>
      <c r="F1025" t="s">
        <v>29</v>
      </c>
      <c r="G1025" t="s">
        <v>100</v>
      </c>
      <c r="H1025">
        <v>1</v>
      </c>
      <c r="I1025">
        <v>52.13</v>
      </c>
      <c r="J1025">
        <v>52.13</v>
      </c>
      <c r="K1025" t="s">
        <v>59</v>
      </c>
      <c r="L1025" t="s">
        <v>288</v>
      </c>
      <c r="M1025" t="s">
        <v>23</v>
      </c>
      <c r="N1025" t="s">
        <v>24</v>
      </c>
      <c r="O1025" t="s">
        <v>25</v>
      </c>
      <c r="P1025" t="s">
        <v>476</v>
      </c>
    </row>
    <row r="1026" spans="1:16" x14ac:dyDescent="0.25">
      <c r="A1026">
        <v>102726</v>
      </c>
      <c r="B1026" s="1">
        <v>45849</v>
      </c>
      <c r="C1026" t="s">
        <v>39</v>
      </c>
      <c r="D1026" t="s">
        <v>67</v>
      </c>
      <c r="E1026" t="s">
        <v>68</v>
      </c>
      <c r="F1026" t="s">
        <v>73</v>
      </c>
      <c r="G1026" t="s">
        <v>128</v>
      </c>
      <c r="H1026">
        <v>2</v>
      </c>
      <c r="I1026">
        <v>128</v>
      </c>
      <c r="J1026">
        <v>256</v>
      </c>
      <c r="K1026" t="s">
        <v>59</v>
      </c>
      <c r="L1026" t="s">
        <v>380</v>
      </c>
      <c r="M1026" t="s">
        <v>23</v>
      </c>
      <c r="N1026" t="s">
        <v>24</v>
      </c>
      <c r="O1026" t="s">
        <v>25</v>
      </c>
      <c r="P1026" t="s">
        <v>476</v>
      </c>
    </row>
    <row r="1027" spans="1:16" x14ac:dyDescent="0.25">
      <c r="A1027">
        <v>102792</v>
      </c>
      <c r="B1027" s="1">
        <v>45849</v>
      </c>
      <c r="C1027" t="s">
        <v>61</v>
      </c>
      <c r="D1027" t="s">
        <v>62</v>
      </c>
      <c r="E1027" t="s">
        <v>63</v>
      </c>
      <c r="F1027" t="s">
        <v>19</v>
      </c>
      <c r="G1027" t="s">
        <v>37</v>
      </c>
      <c r="H1027">
        <v>1</v>
      </c>
      <c r="I1027">
        <v>22.03</v>
      </c>
      <c r="J1027">
        <v>22.03</v>
      </c>
      <c r="K1027" t="s">
        <v>59</v>
      </c>
      <c r="L1027" t="s">
        <v>144</v>
      </c>
      <c r="M1027" t="s">
        <v>44</v>
      </c>
      <c r="N1027" t="s">
        <v>24</v>
      </c>
      <c r="O1027" t="s">
        <v>25</v>
      </c>
      <c r="P1027" t="s">
        <v>476</v>
      </c>
    </row>
    <row r="1028" spans="1:16" x14ac:dyDescent="0.25">
      <c r="A1028">
        <v>102933</v>
      </c>
      <c r="B1028" s="1">
        <v>45849</v>
      </c>
      <c r="C1028" t="s">
        <v>39</v>
      </c>
      <c r="D1028" t="s">
        <v>40</v>
      </c>
      <c r="E1028" t="s">
        <v>41</v>
      </c>
      <c r="F1028" t="s">
        <v>70</v>
      </c>
      <c r="G1028" t="s">
        <v>86</v>
      </c>
      <c r="H1028">
        <v>1</v>
      </c>
      <c r="I1028">
        <v>29.08</v>
      </c>
      <c r="J1028">
        <v>29.08</v>
      </c>
      <c r="K1028" t="s">
        <v>53</v>
      </c>
      <c r="L1028" t="s">
        <v>426</v>
      </c>
      <c r="M1028" t="s">
        <v>23</v>
      </c>
      <c r="N1028" t="s">
        <v>24</v>
      </c>
      <c r="O1028" t="s">
        <v>25</v>
      </c>
      <c r="P1028" t="s">
        <v>476</v>
      </c>
    </row>
    <row r="1029" spans="1:16" x14ac:dyDescent="0.25">
      <c r="A1029">
        <v>102942</v>
      </c>
      <c r="B1029" s="1">
        <v>45849</v>
      </c>
      <c r="C1029" t="s">
        <v>77</v>
      </c>
      <c r="D1029" t="s">
        <v>205</v>
      </c>
      <c r="E1029" t="s">
        <v>206</v>
      </c>
      <c r="F1029" t="s">
        <v>73</v>
      </c>
      <c r="G1029" t="s">
        <v>183</v>
      </c>
      <c r="H1029">
        <v>2</v>
      </c>
      <c r="I1029">
        <v>26</v>
      </c>
      <c r="J1029">
        <v>52</v>
      </c>
      <c r="K1029" t="s">
        <v>59</v>
      </c>
      <c r="L1029" t="s">
        <v>486</v>
      </c>
      <c r="M1029" t="s">
        <v>23</v>
      </c>
      <c r="N1029" t="s">
        <v>24</v>
      </c>
      <c r="O1029" t="s">
        <v>25</v>
      </c>
      <c r="P1029" t="s">
        <v>476</v>
      </c>
    </row>
    <row r="1030" spans="1:16" x14ac:dyDescent="0.25">
      <c r="A1030">
        <v>100052</v>
      </c>
      <c r="B1030" s="1">
        <v>45850</v>
      </c>
      <c r="C1030" t="s">
        <v>39</v>
      </c>
      <c r="D1030" t="s">
        <v>56</v>
      </c>
      <c r="E1030" t="s">
        <v>57</v>
      </c>
      <c r="F1030" t="s">
        <v>19</v>
      </c>
      <c r="G1030" t="s">
        <v>48</v>
      </c>
      <c r="H1030">
        <v>1</v>
      </c>
      <c r="I1030">
        <v>43.91</v>
      </c>
      <c r="J1030">
        <v>43.91</v>
      </c>
      <c r="K1030" t="s">
        <v>31</v>
      </c>
      <c r="L1030" t="s">
        <v>124</v>
      </c>
      <c r="M1030" t="s">
        <v>44</v>
      </c>
      <c r="N1030" t="s">
        <v>50</v>
      </c>
      <c r="O1030" t="s">
        <v>14</v>
      </c>
      <c r="P1030" t="s">
        <v>476</v>
      </c>
    </row>
    <row r="1031" spans="1:16" x14ac:dyDescent="0.25">
      <c r="A1031">
        <v>100404</v>
      </c>
      <c r="B1031" s="1">
        <v>45850</v>
      </c>
      <c r="C1031" t="s">
        <v>61</v>
      </c>
      <c r="D1031" t="s">
        <v>84</v>
      </c>
      <c r="E1031" t="s">
        <v>85</v>
      </c>
      <c r="F1031" t="s">
        <v>70</v>
      </c>
      <c r="G1031" t="s">
        <v>143</v>
      </c>
      <c r="H1031">
        <v>2</v>
      </c>
      <c r="I1031">
        <v>118.97</v>
      </c>
      <c r="J1031">
        <v>237.94</v>
      </c>
      <c r="K1031" t="s">
        <v>21</v>
      </c>
      <c r="L1031" t="s">
        <v>332</v>
      </c>
      <c r="M1031" t="s">
        <v>23</v>
      </c>
      <c r="N1031" t="s">
        <v>50</v>
      </c>
      <c r="O1031" t="s">
        <v>14</v>
      </c>
      <c r="P1031" t="s">
        <v>476</v>
      </c>
    </row>
    <row r="1032" spans="1:16" x14ac:dyDescent="0.25">
      <c r="A1032">
        <v>101050</v>
      </c>
      <c r="B1032" s="1">
        <v>45850</v>
      </c>
      <c r="C1032" t="s">
        <v>39</v>
      </c>
      <c r="D1032" t="s">
        <v>67</v>
      </c>
      <c r="E1032" t="s">
        <v>68</v>
      </c>
      <c r="F1032" t="s">
        <v>73</v>
      </c>
      <c r="G1032" t="s">
        <v>128</v>
      </c>
      <c r="H1032">
        <v>2</v>
      </c>
      <c r="I1032">
        <v>135.33000000000001</v>
      </c>
      <c r="J1032">
        <v>270.66000000000003</v>
      </c>
      <c r="K1032" t="s">
        <v>21</v>
      </c>
      <c r="L1032" t="s">
        <v>246</v>
      </c>
      <c r="M1032" t="s">
        <v>23</v>
      </c>
      <c r="N1032" t="s">
        <v>50</v>
      </c>
      <c r="O1032" t="s">
        <v>14</v>
      </c>
      <c r="P1032" t="s">
        <v>476</v>
      </c>
    </row>
    <row r="1033" spans="1:16" x14ac:dyDescent="0.25">
      <c r="A1033">
        <v>101821</v>
      </c>
      <c r="B1033" s="1">
        <v>45850</v>
      </c>
      <c r="C1033" t="s">
        <v>16</v>
      </c>
      <c r="D1033" t="s">
        <v>146</v>
      </c>
      <c r="E1033" t="s">
        <v>147</v>
      </c>
      <c r="F1033" t="s">
        <v>29</v>
      </c>
      <c r="G1033" t="s">
        <v>100</v>
      </c>
      <c r="H1033">
        <v>2</v>
      </c>
      <c r="I1033">
        <v>48.98</v>
      </c>
      <c r="J1033">
        <v>97.96</v>
      </c>
      <c r="K1033" t="s">
        <v>53</v>
      </c>
      <c r="L1033" t="s">
        <v>329</v>
      </c>
      <c r="M1033" t="s">
        <v>23</v>
      </c>
      <c r="N1033" t="s">
        <v>50</v>
      </c>
      <c r="O1033" t="s">
        <v>14</v>
      </c>
      <c r="P1033" t="s">
        <v>476</v>
      </c>
    </row>
    <row r="1034" spans="1:16" x14ac:dyDescent="0.25">
      <c r="A1034">
        <v>101931</v>
      </c>
      <c r="B1034" s="1">
        <v>45850</v>
      </c>
      <c r="C1034" t="s">
        <v>61</v>
      </c>
      <c r="D1034" t="s">
        <v>90</v>
      </c>
      <c r="E1034" t="s">
        <v>91</v>
      </c>
      <c r="F1034" t="s">
        <v>29</v>
      </c>
      <c r="G1034" t="s">
        <v>123</v>
      </c>
      <c r="H1034">
        <v>1</v>
      </c>
      <c r="I1034">
        <v>91.7</v>
      </c>
      <c r="J1034">
        <v>91.7</v>
      </c>
      <c r="K1034" t="s">
        <v>59</v>
      </c>
      <c r="L1034" t="s">
        <v>153</v>
      </c>
      <c r="M1034" t="s">
        <v>23</v>
      </c>
      <c r="N1034" t="s">
        <v>50</v>
      </c>
      <c r="O1034" t="s">
        <v>14</v>
      </c>
      <c r="P1034" t="s">
        <v>476</v>
      </c>
    </row>
    <row r="1035" spans="1:16" x14ac:dyDescent="0.25">
      <c r="A1035">
        <v>102140</v>
      </c>
      <c r="B1035" s="1">
        <v>45850</v>
      </c>
      <c r="C1035" t="s">
        <v>61</v>
      </c>
      <c r="D1035" t="s">
        <v>90</v>
      </c>
      <c r="E1035" t="s">
        <v>91</v>
      </c>
      <c r="F1035" t="s">
        <v>64</v>
      </c>
      <c r="G1035" t="s">
        <v>105</v>
      </c>
      <c r="H1035">
        <v>2</v>
      </c>
      <c r="I1035">
        <v>31.22</v>
      </c>
      <c r="J1035">
        <v>62.44</v>
      </c>
      <c r="K1035" t="s">
        <v>53</v>
      </c>
      <c r="L1035" t="s">
        <v>182</v>
      </c>
      <c r="M1035" t="s">
        <v>23</v>
      </c>
      <c r="N1035" t="s">
        <v>50</v>
      </c>
      <c r="O1035" t="s">
        <v>14</v>
      </c>
      <c r="P1035" t="s">
        <v>476</v>
      </c>
    </row>
    <row r="1036" spans="1:16" x14ac:dyDescent="0.25">
      <c r="A1036">
        <v>102464</v>
      </c>
      <c r="B1036" s="1">
        <v>45850</v>
      </c>
      <c r="C1036" t="s">
        <v>16</v>
      </c>
      <c r="D1036" t="s">
        <v>17</v>
      </c>
      <c r="E1036" t="s">
        <v>18</v>
      </c>
      <c r="F1036" t="s">
        <v>64</v>
      </c>
      <c r="G1036" t="s">
        <v>159</v>
      </c>
      <c r="H1036">
        <v>3</v>
      </c>
      <c r="I1036">
        <v>33.35</v>
      </c>
      <c r="J1036">
        <v>100.05</v>
      </c>
      <c r="K1036" t="s">
        <v>53</v>
      </c>
      <c r="L1036" t="s">
        <v>233</v>
      </c>
      <c r="M1036" t="s">
        <v>44</v>
      </c>
      <c r="N1036" t="s">
        <v>50</v>
      </c>
      <c r="O1036" t="s">
        <v>14</v>
      </c>
      <c r="P1036" t="s">
        <v>476</v>
      </c>
    </row>
    <row r="1037" spans="1:16" x14ac:dyDescent="0.25">
      <c r="A1037">
        <v>102926</v>
      </c>
      <c r="B1037" s="1">
        <v>45850</v>
      </c>
      <c r="C1037" t="s">
        <v>61</v>
      </c>
      <c r="D1037" t="s">
        <v>62</v>
      </c>
      <c r="E1037" t="s">
        <v>63</v>
      </c>
      <c r="F1037" t="s">
        <v>64</v>
      </c>
      <c r="G1037" t="s">
        <v>105</v>
      </c>
      <c r="H1037">
        <v>2</v>
      </c>
      <c r="I1037">
        <v>30.12</v>
      </c>
      <c r="J1037">
        <v>60.24</v>
      </c>
      <c r="K1037" t="s">
        <v>21</v>
      </c>
      <c r="L1037" t="s">
        <v>306</v>
      </c>
      <c r="M1037" t="s">
        <v>23</v>
      </c>
      <c r="N1037" t="s">
        <v>50</v>
      </c>
      <c r="O1037" t="s">
        <v>14</v>
      </c>
      <c r="P1037" t="s">
        <v>476</v>
      </c>
    </row>
    <row r="1038" spans="1:16" x14ac:dyDescent="0.25">
      <c r="A1038">
        <v>100030</v>
      </c>
      <c r="B1038" s="1">
        <v>45851</v>
      </c>
      <c r="C1038" t="s">
        <v>77</v>
      </c>
      <c r="D1038" t="s">
        <v>205</v>
      </c>
      <c r="E1038" t="s">
        <v>206</v>
      </c>
      <c r="F1038" t="s">
        <v>73</v>
      </c>
      <c r="G1038" t="s">
        <v>116</v>
      </c>
      <c r="H1038">
        <v>2</v>
      </c>
      <c r="I1038">
        <v>181.33</v>
      </c>
      <c r="J1038">
        <v>362.66</v>
      </c>
      <c r="K1038" t="s">
        <v>53</v>
      </c>
      <c r="L1038" t="s">
        <v>466</v>
      </c>
      <c r="M1038" t="s">
        <v>102</v>
      </c>
      <c r="N1038" t="s">
        <v>76</v>
      </c>
      <c r="O1038" t="s">
        <v>14</v>
      </c>
      <c r="P1038" t="s">
        <v>476</v>
      </c>
    </row>
    <row r="1039" spans="1:16" x14ac:dyDescent="0.25">
      <c r="A1039">
        <v>100310</v>
      </c>
      <c r="B1039" s="1">
        <v>45851</v>
      </c>
      <c r="C1039" t="s">
        <v>61</v>
      </c>
      <c r="D1039" t="s">
        <v>90</v>
      </c>
      <c r="E1039" t="s">
        <v>91</v>
      </c>
      <c r="F1039" t="s">
        <v>73</v>
      </c>
      <c r="G1039" t="s">
        <v>116</v>
      </c>
      <c r="H1039">
        <v>1</v>
      </c>
      <c r="I1039">
        <v>181.51</v>
      </c>
      <c r="J1039">
        <v>181.51</v>
      </c>
      <c r="K1039" t="s">
        <v>31</v>
      </c>
      <c r="L1039" t="s">
        <v>421</v>
      </c>
      <c r="M1039" t="s">
        <v>102</v>
      </c>
      <c r="N1039" t="s">
        <v>76</v>
      </c>
      <c r="O1039" t="s">
        <v>14</v>
      </c>
      <c r="P1039" t="s">
        <v>476</v>
      </c>
    </row>
    <row r="1040" spans="1:16" x14ac:dyDescent="0.25">
      <c r="A1040">
        <v>100519</v>
      </c>
      <c r="B1040" s="1">
        <v>45851</v>
      </c>
      <c r="C1040" t="s">
        <v>39</v>
      </c>
      <c r="D1040" t="s">
        <v>118</v>
      </c>
      <c r="E1040" t="s">
        <v>119</v>
      </c>
      <c r="F1040" t="s">
        <v>29</v>
      </c>
      <c r="G1040" t="s">
        <v>113</v>
      </c>
      <c r="H1040">
        <v>2</v>
      </c>
      <c r="I1040">
        <v>15.11</v>
      </c>
      <c r="J1040">
        <v>30.22</v>
      </c>
      <c r="K1040" t="s">
        <v>53</v>
      </c>
      <c r="L1040" t="s">
        <v>210</v>
      </c>
      <c r="M1040" t="s">
        <v>23</v>
      </c>
      <c r="N1040" t="s">
        <v>76</v>
      </c>
      <c r="O1040" t="s">
        <v>14</v>
      </c>
      <c r="P1040" t="s">
        <v>476</v>
      </c>
    </row>
    <row r="1041" spans="1:16" x14ac:dyDescent="0.25">
      <c r="A1041">
        <v>100547</v>
      </c>
      <c r="B1041" s="1">
        <v>45851</v>
      </c>
      <c r="C1041" t="s">
        <v>39</v>
      </c>
      <c r="D1041" t="s">
        <v>93</v>
      </c>
      <c r="E1041" t="s">
        <v>93</v>
      </c>
      <c r="F1041" t="s">
        <v>29</v>
      </c>
      <c r="G1041" t="s">
        <v>123</v>
      </c>
      <c r="H1041">
        <v>10</v>
      </c>
      <c r="I1041">
        <v>90.66</v>
      </c>
      <c r="J1041">
        <v>906.6</v>
      </c>
      <c r="K1041" t="s">
        <v>31</v>
      </c>
      <c r="L1041" t="s">
        <v>115</v>
      </c>
      <c r="M1041" t="s">
        <v>23</v>
      </c>
      <c r="N1041" t="s">
        <v>76</v>
      </c>
      <c r="O1041" t="s">
        <v>14</v>
      </c>
      <c r="P1041" t="s">
        <v>476</v>
      </c>
    </row>
    <row r="1042" spans="1:16" x14ac:dyDescent="0.25">
      <c r="A1042">
        <v>100592</v>
      </c>
      <c r="B1042" s="1">
        <v>45851</v>
      </c>
      <c r="C1042" t="s">
        <v>16</v>
      </c>
      <c r="D1042" t="s">
        <v>198</v>
      </c>
      <c r="E1042" t="s">
        <v>199</v>
      </c>
      <c r="F1042" t="s">
        <v>19</v>
      </c>
      <c r="G1042" t="s">
        <v>37</v>
      </c>
      <c r="H1042">
        <v>5</v>
      </c>
      <c r="I1042">
        <v>23.89</v>
      </c>
      <c r="J1042">
        <v>119.45</v>
      </c>
      <c r="K1042" t="s">
        <v>21</v>
      </c>
      <c r="L1042" t="s">
        <v>204</v>
      </c>
      <c r="M1042" t="s">
        <v>44</v>
      </c>
      <c r="N1042" t="s">
        <v>76</v>
      </c>
      <c r="O1042" t="s">
        <v>14</v>
      </c>
      <c r="P1042" t="s">
        <v>476</v>
      </c>
    </row>
    <row r="1043" spans="1:16" x14ac:dyDescent="0.25">
      <c r="A1043">
        <v>100856</v>
      </c>
      <c r="B1043" s="1">
        <v>45851</v>
      </c>
      <c r="C1043" t="s">
        <v>61</v>
      </c>
      <c r="D1043" t="s">
        <v>90</v>
      </c>
      <c r="E1043" t="s">
        <v>91</v>
      </c>
      <c r="F1043" t="s">
        <v>29</v>
      </c>
      <c r="G1043" t="s">
        <v>58</v>
      </c>
      <c r="H1043">
        <v>1</v>
      </c>
      <c r="I1043">
        <v>73.959999999999994</v>
      </c>
      <c r="J1043">
        <v>73.959999999999994</v>
      </c>
      <c r="K1043" t="s">
        <v>53</v>
      </c>
      <c r="L1043" t="s">
        <v>239</v>
      </c>
      <c r="M1043" t="s">
        <v>23</v>
      </c>
      <c r="N1043" t="s">
        <v>76</v>
      </c>
      <c r="O1043" t="s">
        <v>14</v>
      </c>
      <c r="P1043" t="s">
        <v>476</v>
      </c>
    </row>
    <row r="1044" spans="1:16" x14ac:dyDescent="0.25">
      <c r="A1044">
        <v>100902</v>
      </c>
      <c r="B1044" s="1">
        <v>45851</v>
      </c>
      <c r="C1044" t="s">
        <v>77</v>
      </c>
      <c r="D1044" t="s">
        <v>151</v>
      </c>
      <c r="E1044" t="s">
        <v>152</v>
      </c>
      <c r="F1044" t="s">
        <v>73</v>
      </c>
      <c r="G1044" t="s">
        <v>74</v>
      </c>
      <c r="H1044">
        <v>3</v>
      </c>
      <c r="I1044">
        <v>52.66</v>
      </c>
      <c r="J1044">
        <v>157.97999999999999</v>
      </c>
      <c r="K1044" t="s">
        <v>59</v>
      </c>
      <c r="L1044" t="s">
        <v>210</v>
      </c>
      <c r="M1044" t="s">
        <v>23</v>
      </c>
      <c r="N1044" t="s">
        <v>76</v>
      </c>
      <c r="O1044" t="s">
        <v>14</v>
      </c>
      <c r="P1044" t="s">
        <v>476</v>
      </c>
    </row>
    <row r="1045" spans="1:16" x14ac:dyDescent="0.25">
      <c r="A1045">
        <v>100982</v>
      </c>
      <c r="B1045" s="1">
        <v>45851</v>
      </c>
      <c r="C1045" t="s">
        <v>16</v>
      </c>
      <c r="D1045" t="s">
        <v>111</v>
      </c>
      <c r="E1045" t="s">
        <v>112</v>
      </c>
      <c r="F1045" t="s">
        <v>73</v>
      </c>
      <c r="G1045" t="s">
        <v>183</v>
      </c>
      <c r="H1045">
        <v>1</v>
      </c>
      <c r="I1045">
        <v>24.16</v>
      </c>
      <c r="J1045">
        <v>24.16</v>
      </c>
      <c r="K1045" t="s">
        <v>59</v>
      </c>
      <c r="L1045" t="s">
        <v>451</v>
      </c>
      <c r="M1045" t="s">
        <v>102</v>
      </c>
      <c r="N1045" t="s">
        <v>76</v>
      </c>
      <c r="O1045" t="s">
        <v>14</v>
      </c>
      <c r="P1045" t="s">
        <v>476</v>
      </c>
    </row>
    <row r="1046" spans="1:16" x14ac:dyDescent="0.25">
      <c r="A1046">
        <v>101178</v>
      </c>
      <c r="B1046" s="1">
        <v>45851</v>
      </c>
      <c r="C1046" t="s">
        <v>77</v>
      </c>
      <c r="D1046" t="s">
        <v>103</v>
      </c>
      <c r="E1046" t="s">
        <v>104</v>
      </c>
      <c r="F1046" t="s">
        <v>64</v>
      </c>
      <c r="G1046" t="s">
        <v>159</v>
      </c>
      <c r="H1046">
        <v>3</v>
      </c>
      <c r="I1046">
        <v>33.75</v>
      </c>
      <c r="J1046">
        <v>101.25</v>
      </c>
      <c r="K1046" t="s">
        <v>21</v>
      </c>
      <c r="L1046" t="s">
        <v>304</v>
      </c>
      <c r="M1046" t="s">
        <v>23</v>
      </c>
      <c r="N1046" t="s">
        <v>76</v>
      </c>
      <c r="O1046" t="s">
        <v>14</v>
      </c>
      <c r="P1046" t="s">
        <v>476</v>
      </c>
    </row>
    <row r="1047" spans="1:16" x14ac:dyDescent="0.25">
      <c r="A1047">
        <v>101188</v>
      </c>
      <c r="B1047" s="1">
        <v>45851</v>
      </c>
      <c r="C1047" t="s">
        <v>16</v>
      </c>
      <c r="D1047" t="s">
        <v>198</v>
      </c>
      <c r="E1047" t="s">
        <v>199</v>
      </c>
      <c r="F1047" t="s">
        <v>64</v>
      </c>
      <c r="G1047" t="s">
        <v>159</v>
      </c>
      <c r="H1047">
        <v>10</v>
      </c>
      <c r="I1047">
        <v>34.229999999999997</v>
      </c>
      <c r="J1047">
        <v>342.3</v>
      </c>
      <c r="K1047" t="s">
        <v>59</v>
      </c>
      <c r="L1047" t="s">
        <v>478</v>
      </c>
      <c r="M1047" t="s">
        <v>23</v>
      </c>
      <c r="N1047" t="s">
        <v>76</v>
      </c>
      <c r="O1047" t="s">
        <v>14</v>
      </c>
      <c r="P1047" t="s">
        <v>476</v>
      </c>
    </row>
    <row r="1048" spans="1:16" x14ac:dyDescent="0.25">
      <c r="A1048">
        <v>101294</v>
      </c>
      <c r="B1048" s="1">
        <v>45851</v>
      </c>
      <c r="C1048" t="s">
        <v>77</v>
      </c>
      <c r="D1048" t="s">
        <v>78</v>
      </c>
      <c r="E1048" t="s">
        <v>79</v>
      </c>
      <c r="F1048" t="s">
        <v>73</v>
      </c>
      <c r="G1048" t="s">
        <v>183</v>
      </c>
      <c r="H1048">
        <v>10</v>
      </c>
      <c r="I1048">
        <v>25.39</v>
      </c>
      <c r="J1048">
        <v>253.9</v>
      </c>
      <c r="K1048" t="s">
        <v>59</v>
      </c>
      <c r="L1048" t="s">
        <v>117</v>
      </c>
      <c r="M1048" t="s">
        <v>102</v>
      </c>
      <c r="N1048" t="s">
        <v>76</v>
      </c>
      <c r="O1048" t="s">
        <v>14</v>
      </c>
      <c r="P1048" t="s">
        <v>476</v>
      </c>
    </row>
    <row r="1049" spans="1:16" x14ac:dyDescent="0.25">
      <c r="A1049">
        <v>101299</v>
      </c>
      <c r="B1049" s="1">
        <v>45851</v>
      </c>
      <c r="C1049" t="s">
        <v>77</v>
      </c>
      <c r="D1049" t="s">
        <v>205</v>
      </c>
      <c r="E1049" t="s">
        <v>206</v>
      </c>
      <c r="F1049" t="s">
        <v>73</v>
      </c>
      <c r="G1049" t="s">
        <v>183</v>
      </c>
      <c r="H1049">
        <v>10</v>
      </c>
      <c r="I1049">
        <v>25.32</v>
      </c>
      <c r="J1049">
        <v>253.2</v>
      </c>
      <c r="K1049" t="s">
        <v>59</v>
      </c>
      <c r="L1049" t="s">
        <v>211</v>
      </c>
      <c r="M1049" t="s">
        <v>23</v>
      </c>
      <c r="N1049" t="s">
        <v>76</v>
      </c>
      <c r="O1049" t="s">
        <v>14</v>
      </c>
      <c r="P1049" t="s">
        <v>476</v>
      </c>
    </row>
    <row r="1050" spans="1:16" x14ac:dyDescent="0.25">
      <c r="A1050">
        <v>101347</v>
      </c>
      <c r="B1050" s="1">
        <v>45851</v>
      </c>
      <c r="C1050" t="s">
        <v>39</v>
      </c>
      <c r="D1050" t="s">
        <v>118</v>
      </c>
      <c r="E1050" t="s">
        <v>119</v>
      </c>
      <c r="F1050" t="s">
        <v>64</v>
      </c>
      <c r="G1050" t="s">
        <v>65</v>
      </c>
      <c r="H1050">
        <v>2</v>
      </c>
      <c r="I1050">
        <v>25.95</v>
      </c>
      <c r="J1050">
        <v>51.9</v>
      </c>
      <c r="K1050" t="s">
        <v>21</v>
      </c>
      <c r="L1050" t="s">
        <v>412</v>
      </c>
      <c r="M1050" t="s">
        <v>44</v>
      </c>
      <c r="N1050" t="s">
        <v>76</v>
      </c>
      <c r="O1050" t="s">
        <v>14</v>
      </c>
      <c r="P1050" t="s">
        <v>476</v>
      </c>
    </row>
    <row r="1051" spans="1:16" x14ac:dyDescent="0.25">
      <c r="A1051">
        <v>101698</v>
      </c>
      <c r="B1051" s="1">
        <v>45851</v>
      </c>
      <c r="C1051" t="s">
        <v>61</v>
      </c>
      <c r="D1051" t="s">
        <v>84</v>
      </c>
      <c r="E1051" t="s">
        <v>85</v>
      </c>
      <c r="F1051" t="s">
        <v>64</v>
      </c>
      <c r="G1051" t="s">
        <v>140</v>
      </c>
      <c r="H1051">
        <v>10</v>
      </c>
      <c r="I1051">
        <v>155</v>
      </c>
      <c r="J1051">
        <v>1550</v>
      </c>
      <c r="K1051" t="s">
        <v>21</v>
      </c>
      <c r="L1051" t="s">
        <v>384</v>
      </c>
      <c r="M1051" t="s">
        <v>102</v>
      </c>
      <c r="N1051" t="s">
        <v>76</v>
      </c>
      <c r="O1051" t="s">
        <v>14</v>
      </c>
      <c r="P1051" t="s">
        <v>476</v>
      </c>
    </row>
    <row r="1052" spans="1:16" x14ac:dyDescent="0.25">
      <c r="A1052">
        <v>102240</v>
      </c>
      <c r="B1052" s="1">
        <v>45851</v>
      </c>
      <c r="C1052" t="s">
        <v>39</v>
      </c>
      <c r="D1052" t="s">
        <v>93</v>
      </c>
      <c r="E1052" t="s">
        <v>93</v>
      </c>
      <c r="F1052" t="s">
        <v>73</v>
      </c>
      <c r="G1052" t="s">
        <v>183</v>
      </c>
      <c r="H1052">
        <v>1</v>
      </c>
      <c r="I1052">
        <v>25.32</v>
      </c>
      <c r="J1052">
        <v>25.32</v>
      </c>
      <c r="K1052" t="s">
        <v>59</v>
      </c>
      <c r="L1052" t="s">
        <v>487</v>
      </c>
      <c r="M1052" t="s">
        <v>23</v>
      </c>
      <c r="N1052" t="s">
        <v>76</v>
      </c>
      <c r="O1052" t="s">
        <v>14</v>
      </c>
      <c r="P1052" t="s">
        <v>476</v>
      </c>
    </row>
    <row r="1053" spans="1:16" x14ac:dyDescent="0.25">
      <c r="A1053">
        <v>102386</v>
      </c>
      <c r="B1053" s="1">
        <v>45851</v>
      </c>
      <c r="C1053" t="s">
        <v>61</v>
      </c>
      <c r="D1053" t="s">
        <v>90</v>
      </c>
      <c r="E1053" t="s">
        <v>91</v>
      </c>
      <c r="F1053" t="s">
        <v>64</v>
      </c>
      <c r="G1053" t="s">
        <v>65</v>
      </c>
      <c r="H1053">
        <v>1</v>
      </c>
      <c r="I1053">
        <v>24.01</v>
      </c>
      <c r="J1053">
        <v>24.01</v>
      </c>
      <c r="K1053" t="s">
        <v>21</v>
      </c>
      <c r="L1053" t="s">
        <v>160</v>
      </c>
      <c r="M1053" t="s">
        <v>23</v>
      </c>
      <c r="N1053" t="s">
        <v>76</v>
      </c>
      <c r="O1053" t="s">
        <v>14</v>
      </c>
      <c r="P1053" t="s">
        <v>476</v>
      </c>
    </row>
    <row r="1054" spans="1:16" x14ac:dyDescent="0.25">
      <c r="A1054">
        <v>102508</v>
      </c>
      <c r="B1054" s="1">
        <v>45851</v>
      </c>
      <c r="C1054" t="s">
        <v>16</v>
      </c>
      <c r="D1054" t="s">
        <v>111</v>
      </c>
      <c r="E1054" t="s">
        <v>112</v>
      </c>
      <c r="F1054" t="s">
        <v>70</v>
      </c>
      <c r="G1054" t="s">
        <v>86</v>
      </c>
      <c r="H1054">
        <v>3</v>
      </c>
      <c r="I1054">
        <v>28.03</v>
      </c>
      <c r="J1054">
        <v>84.09</v>
      </c>
      <c r="K1054" t="s">
        <v>21</v>
      </c>
      <c r="L1054" t="s">
        <v>139</v>
      </c>
      <c r="M1054" t="s">
        <v>44</v>
      </c>
      <c r="N1054" t="s">
        <v>76</v>
      </c>
      <c r="O1054" t="s">
        <v>14</v>
      </c>
      <c r="P1054" t="s">
        <v>476</v>
      </c>
    </row>
    <row r="1055" spans="1:16" x14ac:dyDescent="0.25">
      <c r="A1055">
        <v>102578</v>
      </c>
      <c r="B1055" s="1">
        <v>45851</v>
      </c>
      <c r="C1055" t="s">
        <v>77</v>
      </c>
      <c r="D1055" t="s">
        <v>78</v>
      </c>
      <c r="E1055" t="s">
        <v>79</v>
      </c>
      <c r="F1055" t="s">
        <v>70</v>
      </c>
      <c r="G1055" t="s">
        <v>143</v>
      </c>
      <c r="H1055">
        <v>2</v>
      </c>
      <c r="I1055">
        <v>116.98</v>
      </c>
      <c r="J1055">
        <v>233.96</v>
      </c>
      <c r="K1055" t="s">
        <v>53</v>
      </c>
      <c r="L1055" t="s">
        <v>370</v>
      </c>
      <c r="M1055" t="s">
        <v>44</v>
      </c>
      <c r="N1055" t="s">
        <v>76</v>
      </c>
      <c r="O1055" t="s">
        <v>14</v>
      </c>
      <c r="P1055" t="s">
        <v>476</v>
      </c>
    </row>
    <row r="1056" spans="1:16" x14ac:dyDescent="0.25">
      <c r="A1056">
        <v>102600</v>
      </c>
      <c r="B1056" s="1">
        <v>45851</v>
      </c>
      <c r="C1056" t="s">
        <v>39</v>
      </c>
      <c r="D1056" t="s">
        <v>40</v>
      </c>
      <c r="E1056" t="s">
        <v>41</v>
      </c>
      <c r="F1056" t="s">
        <v>19</v>
      </c>
      <c r="G1056" t="s">
        <v>20</v>
      </c>
      <c r="H1056">
        <v>5</v>
      </c>
      <c r="I1056">
        <v>41.33</v>
      </c>
      <c r="J1056">
        <v>206.65</v>
      </c>
      <c r="K1056" t="s">
        <v>53</v>
      </c>
      <c r="L1056" t="s">
        <v>191</v>
      </c>
      <c r="M1056" t="s">
        <v>23</v>
      </c>
      <c r="N1056" t="s">
        <v>76</v>
      </c>
      <c r="O1056" t="s">
        <v>14</v>
      </c>
      <c r="P1056" t="s">
        <v>476</v>
      </c>
    </row>
    <row r="1057" spans="1:16" x14ac:dyDescent="0.25">
      <c r="A1057">
        <v>102820</v>
      </c>
      <c r="B1057" s="1">
        <v>45851</v>
      </c>
      <c r="C1057" t="s">
        <v>77</v>
      </c>
      <c r="D1057" t="s">
        <v>78</v>
      </c>
      <c r="E1057" t="s">
        <v>79</v>
      </c>
      <c r="F1057" t="s">
        <v>70</v>
      </c>
      <c r="G1057" t="s">
        <v>86</v>
      </c>
      <c r="H1057">
        <v>2</v>
      </c>
      <c r="I1057">
        <v>29.38</v>
      </c>
      <c r="J1057">
        <v>58.76</v>
      </c>
      <c r="K1057" t="s">
        <v>59</v>
      </c>
      <c r="L1057" t="s">
        <v>448</v>
      </c>
      <c r="M1057" t="s">
        <v>23</v>
      </c>
      <c r="N1057" t="s">
        <v>76</v>
      </c>
      <c r="O1057" t="s">
        <v>14</v>
      </c>
      <c r="P1057" t="s">
        <v>476</v>
      </c>
    </row>
    <row r="1058" spans="1:16" x14ac:dyDescent="0.25">
      <c r="A1058">
        <v>100574</v>
      </c>
      <c r="B1058" s="1">
        <v>45852</v>
      </c>
      <c r="C1058" t="s">
        <v>39</v>
      </c>
      <c r="D1058" t="s">
        <v>56</v>
      </c>
      <c r="E1058" t="s">
        <v>57</v>
      </c>
      <c r="F1058" t="s">
        <v>73</v>
      </c>
      <c r="G1058" t="s">
        <v>128</v>
      </c>
      <c r="H1058">
        <v>1</v>
      </c>
      <c r="I1058">
        <v>131.19999999999999</v>
      </c>
      <c r="J1058">
        <v>131.19999999999999</v>
      </c>
      <c r="K1058" t="s">
        <v>53</v>
      </c>
      <c r="L1058" t="s">
        <v>427</v>
      </c>
      <c r="M1058" t="s">
        <v>44</v>
      </c>
      <c r="N1058" t="s">
        <v>82</v>
      </c>
      <c r="O1058" t="s">
        <v>25</v>
      </c>
      <c r="P1058" t="s">
        <v>476</v>
      </c>
    </row>
    <row r="1059" spans="1:16" x14ac:dyDescent="0.25">
      <c r="A1059">
        <v>100593</v>
      </c>
      <c r="B1059" s="1">
        <v>45852</v>
      </c>
      <c r="C1059" t="s">
        <v>16</v>
      </c>
      <c r="D1059" t="s">
        <v>27</v>
      </c>
      <c r="E1059" t="s">
        <v>28</v>
      </c>
      <c r="F1059" t="s">
        <v>29</v>
      </c>
      <c r="G1059" t="s">
        <v>30</v>
      </c>
      <c r="H1059">
        <v>1</v>
      </c>
      <c r="I1059">
        <v>65.77</v>
      </c>
      <c r="J1059">
        <v>65.77</v>
      </c>
      <c r="K1059" t="s">
        <v>31</v>
      </c>
      <c r="L1059" t="s">
        <v>320</v>
      </c>
      <c r="M1059" t="s">
        <v>23</v>
      </c>
      <c r="N1059" t="s">
        <v>82</v>
      </c>
      <c r="O1059" t="s">
        <v>25</v>
      </c>
      <c r="P1059" t="s">
        <v>476</v>
      </c>
    </row>
    <row r="1060" spans="1:16" x14ac:dyDescent="0.25">
      <c r="A1060">
        <v>101384</v>
      </c>
      <c r="B1060" s="1">
        <v>45852</v>
      </c>
      <c r="C1060" t="s">
        <v>34</v>
      </c>
      <c r="D1060" t="s">
        <v>51</v>
      </c>
      <c r="E1060" t="s">
        <v>52</v>
      </c>
      <c r="F1060" t="s">
        <v>73</v>
      </c>
      <c r="G1060" t="s">
        <v>183</v>
      </c>
      <c r="H1060">
        <v>1</v>
      </c>
      <c r="I1060">
        <v>23.77</v>
      </c>
      <c r="J1060">
        <v>23.77</v>
      </c>
      <c r="K1060" t="s">
        <v>31</v>
      </c>
      <c r="L1060" t="s">
        <v>225</v>
      </c>
      <c r="M1060" t="s">
        <v>23</v>
      </c>
      <c r="N1060" t="s">
        <v>82</v>
      </c>
      <c r="O1060" t="s">
        <v>25</v>
      </c>
      <c r="P1060" t="s">
        <v>476</v>
      </c>
    </row>
    <row r="1061" spans="1:16" x14ac:dyDescent="0.25">
      <c r="A1061">
        <v>101746</v>
      </c>
      <c r="B1061" s="1">
        <v>45852</v>
      </c>
      <c r="C1061" t="s">
        <v>16</v>
      </c>
      <c r="D1061" t="s">
        <v>111</v>
      </c>
      <c r="E1061" t="s">
        <v>112</v>
      </c>
      <c r="F1061" t="s">
        <v>19</v>
      </c>
      <c r="G1061" t="s">
        <v>37</v>
      </c>
      <c r="H1061">
        <v>2</v>
      </c>
      <c r="I1061">
        <v>23.9</v>
      </c>
      <c r="J1061">
        <v>47.8</v>
      </c>
      <c r="K1061" t="s">
        <v>21</v>
      </c>
      <c r="L1061" t="s">
        <v>124</v>
      </c>
      <c r="M1061" t="s">
        <v>23</v>
      </c>
      <c r="N1061" t="s">
        <v>82</v>
      </c>
      <c r="O1061" t="s">
        <v>25</v>
      </c>
      <c r="P1061" t="s">
        <v>476</v>
      </c>
    </row>
    <row r="1062" spans="1:16" x14ac:dyDescent="0.25">
      <c r="A1062">
        <v>101837</v>
      </c>
      <c r="B1062" s="1">
        <v>45852</v>
      </c>
      <c r="C1062" t="s">
        <v>34</v>
      </c>
      <c r="D1062" t="s">
        <v>35</v>
      </c>
      <c r="E1062" t="s">
        <v>36</v>
      </c>
      <c r="F1062" t="s">
        <v>29</v>
      </c>
      <c r="G1062" t="s">
        <v>58</v>
      </c>
      <c r="H1062">
        <v>1</v>
      </c>
      <c r="I1062">
        <v>74.599999999999994</v>
      </c>
      <c r="J1062">
        <v>74.599999999999994</v>
      </c>
      <c r="K1062" t="s">
        <v>53</v>
      </c>
      <c r="L1062" t="s">
        <v>97</v>
      </c>
      <c r="M1062" t="s">
        <v>23</v>
      </c>
      <c r="N1062" t="s">
        <v>82</v>
      </c>
      <c r="O1062" t="s">
        <v>25</v>
      </c>
      <c r="P1062" t="s">
        <v>476</v>
      </c>
    </row>
    <row r="1063" spans="1:16" x14ac:dyDescent="0.25">
      <c r="A1063">
        <v>101926</v>
      </c>
      <c r="B1063" s="1">
        <v>45852</v>
      </c>
      <c r="C1063" t="s">
        <v>77</v>
      </c>
      <c r="D1063" t="s">
        <v>103</v>
      </c>
      <c r="E1063" t="s">
        <v>104</v>
      </c>
      <c r="F1063" t="s">
        <v>19</v>
      </c>
      <c r="G1063" t="s">
        <v>37</v>
      </c>
      <c r="H1063">
        <v>2</v>
      </c>
      <c r="I1063">
        <v>24.01</v>
      </c>
      <c r="J1063">
        <v>48.02</v>
      </c>
      <c r="K1063" t="s">
        <v>53</v>
      </c>
      <c r="L1063" t="s">
        <v>317</v>
      </c>
      <c r="M1063" t="s">
        <v>44</v>
      </c>
      <c r="N1063" t="s">
        <v>82</v>
      </c>
      <c r="O1063" t="s">
        <v>25</v>
      </c>
      <c r="P1063" t="s">
        <v>476</v>
      </c>
    </row>
    <row r="1064" spans="1:16" x14ac:dyDescent="0.25">
      <c r="A1064">
        <v>101956</v>
      </c>
      <c r="B1064" s="1">
        <v>45852</v>
      </c>
      <c r="C1064" t="s">
        <v>39</v>
      </c>
      <c r="D1064" t="s">
        <v>93</v>
      </c>
      <c r="E1064" t="s">
        <v>93</v>
      </c>
      <c r="F1064" t="s">
        <v>64</v>
      </c>
      <c r="G1064" t="s">
        <v>105</v>
      </c>
      <c r="H1064">
        <v>1</v>
      </c>
      <c r="I1064">
        <v>28.59</v>
      </c>
      <c r="J1064">
        <v>28.59</v>
      </c>
      <c r="K1064" t="s">
        <v>21</v>
      </c>
      <c r="L1064" t="s">
        <v>426</v>
      </c>
      <c r="M1064" t="s">
        <v>102</v>
      </c>
      <c r="N1064" t="s">
        <v>82</v>
      </c>
      <c r="O1064" t="s">
        <v>25</v>
      </c>
      <c r="P1064" t="s">
        <v>476</v>
      </c>
    </row>
    <row r="1065" spans="1:16" x14ac:dyDescent="0.25">
      <c r="A1065">
        <v>102866</v>
      </c>
      <c r="B1065" s="1">
        <v>45852</v>
      </c>
      <c r="C1065" t="s">
        <v>39</v>
      </c>
      <c r="D1065" t="s">
        <v>40</v>
      </c>
      <c r="E1065" t="s">
        <v>41</v>
      </c>
      <c r="F1065" t="s">
        <v>64</v>
      </c>
      <c r="G1065" t="s">
        <v>105</v>
      </c>
      <c r="H1065">
        <v>1</v>
      </c>
      <c r="I1065">
        <v>28.5</v>
      </c>
      <c r="J1065">
        <v>28.5</v>
      </c>
      <c r="K1065" t="s">
        <v>59</v>
      </c>
      <c r="L1065" t="s">
        <v>401</v>
      </c>
      <c r="M1065" t="s">
        <v>23</v>
      </c>
      <c r="N1065" t="s">
        <v>82</v>
      </c>
      <c r="O1065" t="s">
        <v>25</v>
      </c>
      <c r="P1065" t="s">
        <v>476</v>
      </c>
    </row>
    <row r="1066" spans="1:16" x14ac:dyDescent="0.25">
      <c r="A1066">
        <v>102993</v>
      </c>
      <c r="B1066" s="1">
        <v>45852</v>
      </c>
      <c r="C1066" t="s">
        <v>16</v>
      </c>
      <c r="D1066" t="s">
        <v>27</v>
      </c>
      <c r="E1066" t="s">
        <v>28</v>
      </c>
      <c r="F1066" t="s">
        <v>64</v>
      </c>
      <c r="G1066" t="s">
        <v>105</v>
      </c>
      <c r="H1066">
        <v>3</v>
      </c>
      <c r="I1066">
        <v>29.22</v>
      </c>
      <c r="J1066">
        <v>87.66</v>
      </c>
      <c r="K1066" t="s">
        <v>59</v>
      </c>
      <c r="L1066" t="s">
        <v>260</v>
      </c>
      <c r="M1066" t="s">
        <v>44</v>
      </c>
      <c r="N1066" t="s">
        <v>82</v>
      </c>
      <c r="O1066" t="s">
        <v>25</v>
      </c>
      <c r="P1066" t="s">
        <v>476</v>
      </c>
    </row>
    <row r="1067" spans="1:16" x14ac:dyDescent="0.25">
      <c r="A1067">
        <v>100011</v>
      </c>
      <c r="B1067" s="1">
        <v>45853</v>
      </c>
      <c r="C1067" t="s">
        <v>34</v>
      </c>
      <c r="D1067" t="s">
        <v>46</v>
      </c>
      <c r="E1067" t="s">
        <v>47</v>
      </c>
      <c r="F1067" t="s">
        <v>70</v>
      </c>
      <c r="G1067" t="s">
        <v>143</v>
      </c>
      <c r="H1067">
        <v>2</v>
      </c>
      <c r="I1067">
        <v>123.21</v>
      </c>
      <c r="J1067">
        <v>246.42</v>
      </c>
      <c r="K1067" t="s">
        <v>53</v>
      </c>
      <c r="L1067" t="s">
        <v>358</v>
      </c>
      <c r="M1067" t="s">
        <v>23</v>
      </c>
      <c r="N1067" t="s">
        <v>55</v>
      </c>
      <c r="O1067" t="s">
        <v>25</v>
      </c>
      <c r="P1067" t="s">
        <v>476</v>
      </c>
    </row>
    <row r="1068" spans="1:16" x14ac:dyDescent="0.25">
      <c r="A1068">
        <v>100060</v>
      </c>
      <c r="B1068" s="1">
        <v>45853</v>
      </c>
      <c r="C1068" t="s">
        <v>61</v>
      </c>
      <c r="D1068" t="s">
        <v>84</v>
      </c>
      <c r="E1068" t="s">
        <v>85</v>
      </c>
      <c r="F1068" t="s">
        <v>73</v>
      </c>
      <c r="G1068" t="s">
        <v>128</v>
      </c>
      <c r="H1068">
        <v>3</v>
      </c>
      <c r="I1068">
        <v>133.86000000000001</v>
      </c>
      <c r="J1068">
        <v>401.58</v>
      </c>
      <c r="K1068" t="s">
        <v>59</v>
      </c>
      <c r="L1068" t="s">
        <v>225</v>
      </c>
      <c r="M1068" t="s">
        <v>23</v>
      </c>
      <c r="N1068" t="s">
        <v>55</v>
      </c>
      <c r="O1068" t="s">
        <v>25</v>
      </c>
      <c r="P1068" t="s">
        <v>476</v>
      </c>
    </row>
    <row r="1069" spans="1:16" x14ac:dyDescent="0.25">
      <c r="A1069">
        <v>101190</v>
      </c>
      <c r="B1069" s="1">
        <v>45853</v>
      </c>
      <c r="C1069" t="s">
        <v>16</v>
      </c>
      <c r="D1069" t="s">
        <v>111</v>
      </c>
      <c r="E1069" t="s">
        <v>112</v>
      </c>
      <c r="F1069" t="s">
        <v>70</v>
      </c>
      <c r="G1069" t="s">
        <v>143</v>
      </c>
      <c r="H1069">
        <v>1</v>
      </c>
      <c r="I1069">
        <v>121.76</v>
      </c>
      <c r="J1069">
        <v>121.76</v>
      </c>
      <c r="K1069" t="s">
        <v>59</v>
      </c>
      <c r="L1069" t="s">
        <v>49</v>
      </c>
      <c r="M1069" t="s">
        <v>23</v>
      </c>
      <c r="N1069" t="s">
        <v>55</v>
      </c>
      <c r="O1069" t="s">
        <v>25</v>
      </c>
      <c r="P1069" t="s">
        <v>476</v>
      </c>
    </row>
    <row r="1070" spans="1:16" x14ac:dyDescent="0.25">
      <c r="A1070">
        <v>101236</v>
      </c>
      <c r="B1070" s="1">
        <v>45853</v>
      </c>
      <c r="C1070" t="s">
        <v>61</v>
      </c>
      <c r="D1070" t="s">
        <v>90</v>
      </c>
      <c r="E1070" t="s">
        <v>91</v>
      </c>
      <c r="F1070" t="s">
        <v>70</v>
      </c>
      <c r="G1070" t="s">
        <v>132</v>
      </c>
      <c r="H1070">
        <v>2</v>
      </c>
      <c r="I1070">
        <v>19.28</v>
      </c>
      <c r="J1070">
        <v>38.56</v>
      </c>
      <c r="K1070" t="s">
        <v>53</v>
      </c>
      <c r="L1070" t="s">
        <v>443</v>
      </c>
      <c r="M1070" t="s">
        <v>23</v>
      </c>
      <c r="N1070" t="s">
        <v>55</v>
      </c>
      <c r="O1070" t="s">
        <v>25</v>
      </c>
      <c r="P1070" t="s">
        <v>476</v>
      </c>
    </row>
    <row r="1071" spans="1:16" x14ac:dyDescent="0.25">
      <c r="A1071">
        <v>101552</v>
      </c>
      <c r="B1071" s="1">
        <v>45853</v>
      </c>
      <c r="C1071" t="s">
        <v>39</v>
      </c>
      <c r="D1071" t="s">
        <v>118</v>
      </c>
      <c r="E1071" t="s">
        <v>119</v>
      </c>
      <c r="F1071" t="s">
        <v>29</v>
      </c>
      <c r="G1071" t="s">
        <v>100</v>
      </c>
      <c r="H1071">
        <v>1</v>
      </c>
      <c r="I1071">
        <v>50.35</v>
      </c>
      <c r="J1071">
        <v>50.35</v>
      </c>
      <c r="K1071" t="s">
        <v>21</v>
      </c>
      <c r="L1071" t="s">
        <v>227</v>
      </c>
      <c r="M1071" t="s">
        <v>23</v>
      </c>
      <c r="N1071" t="s">
        <v>55</v>
      </c>
      <c r="O1071" t="s">
        <v>25</v>
      </c>
      <c r="P1071" t="s">
        <v>476</v>
      </c>
    </row>
    <row r="1072" spans="1:16" x14ac:dyDescent="0.25">
      <c r="A1072">
        <v>102011</v>
      </c>
      <c r="B1072" s="1">
        <v>45853</v>
      </c>
      <c r="C1072" t="s">
        <v>16</v>
      </c>
      <c r="D1072" t="s">
        <v>198</v>
      </c>
      <c r="E1072" t="s">
        <v>199</v>
      </c>
      <c r="F1072" t="s">
        <v>70</v>
      </c>
      <c r="G1072" t="s">
        <v>143</v>
      </c>
      <c r="H1072">
        <v>2</v>
      </c>
      <c r="I1072">
        <v>125.49</v>
      </c>
      <c r="J1072">
        <v>250.98</v>
      </c>
      <c r="K1072" t="s">
        <v>53</v>
      </c>
      <c r="L1072" t="s">
        <v>313</v>
      </c>
      <c r="M1072" t="s">
        <v>102</v>
      </c>
      <c r="N1072" t="s">
        <v>55</v>
      </c>
      <c r="O1072" t="s">
        <v>25</v>
      </c>
      <c r="P1072" t="s">
        <v>476</v>
      </c>
    </row>
    <row r="1073" spans="1:16" x14ac:dyDescent="0.25">
      <c r="A1073">
        <v>102347</v>
      </c>
      <c r="B1073" s="1">
        <v>45853</v>
      </c>
      <c r="C1073" t="s">
        <v>39</v>
      </c>
      <c r="D1073" t="s">
        <v>118</v>
      </c>
      <c r="E1073" t="s">
        <v>119</v>
      </c>
      <c r="F1073" t="s">
        <v>73</v>
      </c>
      <c r="G1073" t="s">
        <v>116</v>
      </c>
      <c r="H1073">
        <v>1</v>
      </c>
      <c r="I1073">
        <v>186.72</v>
      </c>
      <c r="J1073">
        <v>186.72</v>
      </c>
      <c r="K1073" t="s">
        <v>59</v>
      </c>
      <c r="L1073" t="s">
        <v>425</v>
      </c>
      <c r="M1073" t="s">
        <v>23</v>
      </c>
      <c r="N1073" t="s">
        <v>55</v>
      </c>
      <c r="O1073" t="s">
        <v>25</v>
      </c>
      <c r="P1073" t="s">
        <v>476</v>
      </c>
    </row>
    <row r="1074" spans="1:16" x14ac:dyDescent="0.25">
      <c r="A1074">
        <v>102672</v>
      </c>
      <c r="B1074" s="1">
        <v>45853</v>
      </c>
      <c r="C1074" t="s">
        <v>34</v>
      </c>
      <c r="D1074" t="s">
        <v>51</v>
      </c>
      <c r="E1074" t="s">
        <v>52</v>
      </c>
      <c r="F1074" t="s">
        <v>73</v>
      </c>
      <c r="G1074" t="s">
        <v>116</v>
      </c>
      <c r="H1074">
        <v>2</v>
      </c>
      <c r="I1074">
        <v>199.39</v>
      </c>
      <c r="J1074">
        <v>398.78</v>
      </c>
      <c r="K1074" t="s">
        <v>31</v>
      </c>
      <c r="L1074" t="s">
        <v>257</v>
      </c>
      <c r="M1074" t="s">
        <v>23</v>
      </c>
      <c r="N1074" t="s">
        <v>55</v>
      </c>
      <c r="O1074" t="s">
        <v>25</v>
      </c>
      <c r="P1074" t="s">
        <v>476</v>
      </c>
    </row>
    <row r="1075" spans="1:16" x14ac:dyDescent="0.25">
      <c r="A1075">
        <v>102922</v>
      </c>
      <c r="B1075" s="1">
        <v>45853</v>
      </c>
      <c r="C1075" t="s">
        <v>61</v>
      </c>
      <c r="D1075" t="s">
        <v>84</v>
      </c>
      <c r="E1075" t="s">
        <v>85</v>
      </c>
      <c r="F1075" t="s">
        <v>73</v>
      </c>
      <c r="G1075" t="s">
        <v>183</v>
      </c>
      <c r="H1075">
        <v>1</v>
      </c>
      <c r="I1075">
        <v>24.57</v>
      </c>
      <c r="J1075">
        <v>24.57</v>
      </c>
      <c r="K1075" t="s">
        <v>53</v>
      </c>
      <c r="L1075" t="s">
        <v>290</v>
      </c>
      <c r="M1075" t="s">
        <v>23</v>
      </c>
      <c r="N1075" t="s">
        <v>55</v>
      </c>
      <c r="O1075" t="s">
        <v>25</v>
      </c>
      <c r="P1075" t="s">
        <v>476</v>
      </c>
    </row>
    <row r="1076" spans="1:16" x14ac:dyDescent="0.25">
      <c r="A1076">
        <v>100491</v>
      </c>
      <c r="B1076" s="1">
        <v>45854</v>
      </c>
      <c r="C1076" t="s">
        <v>61</v>
      </c>
      <c r="D1076" t="s">
        <v>84</v>
      </c>
      <c r="E1076" t="s">
        <v>85</v>
      </c>
      <c r="F1076" t="s">
        <v>64</v>
      </c>
      <c r="G1076" t="s">
        <v>65</v>
      </c>
      <c r="H1076">
        <v>2</v>
      </c>
      <c r="I1076">
        <v>24.3</v>
      </c>
      <c r="J1076">
        <v>48.6</v>
      </c>
      <c r="K1076" t="s">
        <v>59</v>
      </c>
      <c r="L1076" t="s">
        <v>75</v>
      </c>
      <c r="M1076" t="s">
        <v>102</v>
      </c>
      <c r="N1076" t="s">
        <v>33</v>
      </c>
      <c r="O1076" t="s">
        <v>25</v>
      </c>
      <c r="P1076" t="s">
        <v>476</v>
      </c>
    </row>
    <row r="1077" spans="1:16" x14ac:dyDescent="0.25">
      <c r="A1077">
        <v>100824</v>
      </c>
      <c r="B1077" s="1">
        <v>45854</v>
      </c>
      <c r="C1077" t="s">
        <v>16</v>
      </c>
      <c r="D1077" t="s">
        <v>146</v>
      </c>
      <c r="E1077" t="s">
        <v>147</v>
      </c>
      <c r="F1077" t="s">
        <v>70</v>
      </c>
      <c r="G1077" t="s">
        <v>86</v>
      </c>
      <c r="H1077">
        <v>3</v>
      </c>
      <c r="I1077">
        <v>28.5</v>
      </c>
      <c r="J1077">
        <v>85.5</v>
      </c>
      <c r="K1077" t="s">
        <v>31</v>
      </c>
      <c r="L1077" t="s">
        <v>168</v>
      </c>
      <c r="M1077" t="s">
        <v>102</v>
      </c>
      <c r="N1077" t="s">
        <v>33</v>
      </c>
      <c r="O1077" t="s">
        <v>25</v>
      </c>
      <c r="P1077" t="s">
        <v>476</v>
      </c>
    </row>
    <row r="1078" spans="1:16" x14ac:dyDescent="0.25">
      <c r="A1078">
        <v>101496</v>
      </c>
      <c r="B1078" s="1">
        <v>45854</v>
      </c>
      <c r="C1078" t="s">
        <v>39</v>
      </c>
      <c r="D1078" t="s">
        <v>93</v>
      </c>
      <c r="E1078" t="s">
        <v>93</v>
      </c>
      <c r="F1078" t="s">
        <v>70</v>
      </c>
      <c r="G1078" t="s">
        <v>108</v>
      </c>
      <c r="H1078">
        <v>5</v>
      </c>
      <c r="I1078">
        <v>34.450000000000003</v>
      </c>
      <c r="J1078">
        <v>172.25</v>
      </c>
      <c r="K1078" t="s">
        <v>31</v>
      </c>
      <c r="L1078" t="s">
        <v>277</v>
      </c>
      <c r="M1078" t="s">
        <v>23</v>
      </c>
      <c r="N1078" t="s">
        <v>33</v>
      </c>
      <c r="O1078" t="s">
        <v>25</v>
      </c>
      <c r="P1078" t="s">
        <v>476</v>
      </c>
    </row>
    <row r="1079" spans="1:16" x14ac:dyDescent="0.25">
      <c r="A1079">
        <v>101525</v>
      </c>
      <c r="B1079" s="1">
        <v>45854</v>
      </c>
      <c r="C1079" t="s">
        <v>61</v>
      </c>
      <c r="D1079" t="s">
        <v>90</v>
      </c>
      <c r="E1079" t="s">
        <v>91</v>
      </c>
      <c r="F1079" t="s">
        <v>73</v>
      </c>
      <c r="G1079" t="s">
        <v>126</v>
      </c>
      <c r="H1079">
        <v>10</v>
      </c>
      <c r="I1079">
        <v>30.83</v>
      </c>
      <c r="J1079">
        <v>308.3</v>
      </c>
      <c r="K1079" t="s">
        <v>53</v>
      </c>
      <c r="L1079" t="s">
        <v>378</v>
      </c>
      <c r="M1079" t="s">
        <v>23</v>
      </c>
      <c r="N1079" t="s">
        <v>33</v>
      </c>
      <c r="O1079" t="s">
        <v>25</v>
      </c>
      <c r="P1079" t="s">
        <v>476</v>
      </c>
    </row>
    <row r="1080" spans="1:16" x14ac:dyDescent="0.25">
      <c r="A1080">
        <v>101655</v>
      </c>
      <c r="B1080" s="1">
        <v>45854</v>
      </c>
      <c r="C1080" t="s">
        <v>16</v>
      </c>
      <c r="D1080" t="s">
        <v>111</v>
      </c>
      <c r="E1080" t="s">
        <v>112</v>
      </c>
      <c r="F1080" t="s">
        <v>73</v>
      </c>
      <c r="G1080" t="s">
        <v>183</v>
      </c>
      <c r="H1080">
        <v>5</v>
      </c>
      <c r="I1080">
        <v>25.98</v>
      </c>
      <c r="J1080">
        <v>129.9</v>
      </c>
      <c r="K1080" t="s">
        <v>31</v>
      </c>
      <c r="L1080" t="s">
        <v>145</v>
      </c>
      <c r="M1080" t="s">
        <v>23</v>
      </c>
      <c r="N1080" t="s">
        <v>33</v>
      </c>
      <c r="O1080" t="s">
        <v>25</v>
      </c>
      <c r="P1080" t="s">
        <v>476</v>
      </c>
    </row>
    <row r="1081" spans="1:16" x14ac:dyDescent="0.25">
      <c r="A1081">
        <v>101749</v>
      </c>
      <c r="B1081" s="1">
        <v>45854</v>
      </c>
      <c r="C1081" t="s">
        <v>34</v>
      </c>
      <c r="D1081" t="s">
        <v>164</v>
      </c>
      <c r="E1081" t="s">
        <v>165</v>
      </c>
      <c r="F1081" t="s">
        <v>73</v>
      </c>
      <c r="G1081" t="s">
        <v>116</v>
      </c>
      <c r="H1081">
        <v>1</v>
      </c>
      <c r="I1081">
        <v>182.22</v>
      </c>
      <c r="J1081">
        <v>182.22</v>
      </c>
      <c r="K1081" t="s">
        <v>59</v>
      </c>
      <c r="L1081" t="s">
        <v>192</v>
      </c>
      <c r="M1081" t="s">
        <v>23</v>
      </c>
      <c r="N1081" t="s">
        <v>33</v>
      </c>
      <c r="O1081" t="s">
        <v>25</v>
      </c>
      <c r="P1081" t="s">
        <v>476</v>
      </c>
    </row>
    <row r="1082" spans="1:16" x14ac:dyDescent="0.25">
      <c r="A1082">
        <v>101900</v>
      </c>
      <c r="B1082" s="1">
        <v>45854</v>
      </c>
      <c r="C1082" t="s">
        <v>77</v>
      </c>
      <c r="D1082" t="s">
        <v>103</v>
      </c>
      <c r="E1082" t="s">
        <v>104</v>
      </c>
      <c r="F1082" t="s">
        <v>73</v>
      </c>
      <c r="G1082" t="s">
        <v>128</v>
      </c>
      <c r="H1082">
        <v>1</v>
      </c>
      <c r="I1082">
        <v>127.7</v>
      </c>
      <c r="J1082">
        <v>127.7</v>
      </c>
      <c r="K1082" t="s">
        <v>21</v>
      </c>
      <c r="L1082" t="s">
        <v>300</v>
      </c>
      <c r="M1082" t="s">
        <v>23</v>
      </c>
      <c r="N1082" t="s">
        <v>33</v>
      </c>
      <c r="O1082" t="s">
        <v>25</v>
      </c>
      <c r="P1082" t="s">
        <v>476</v>
      </c>
    </row>
    <row r="1083" spans="1:16" x14ac:dyDescent="0.25">
      <c r="A1083">
        <v>102530</v>
      </c>
      <c r="B1083" s="1">
        <v>45854</v>
      </c>
      <c r="C1083" t="s">
        <v>61</v>
      </c>
      <c r="D1083" t="s">
        <v>90</v>
      </c>
      <c r="E1083" t="s">
        <v>91</v>
      </c>
      <c r="F1083" t="s">
        <v>73</v>
      </c>
      <c r="G1083" t="s">
        <v>126</v>
      </c>
      <c r="H1083">
        <v>1</v>
      </c>
      <c r="I1083">
        <v>30.15</v>
      </c>
      <c r="J1083">
        <v>30.15</v>
      </c>
      <c r="K1083" t="s">
        <v>53</v>
      </c>
      <c r="L1083" t="s">
        <v>231</v>
      </c>
      <c r="M1083" t="s">
        <v>23</v>
      </c>
      <c r="N1083" t="s">
        <v>33</v>
      </c>
      <c r="O1083" t="s">
        <v>25</v>
      </c>
      <c r="P1083" t="s">
        <v>476</v>
      </c>
    </row>
    <row r="1084" spans="1:16" x14ac:dyDescent="0.25">
      <c r="A1084">
        <v>102921</v>
      </c>
      <c r="B1084" s="1">
        <v>45854</v>
      </c>
      <c r="C1084" t="s">
        <v>77</v>
      </c>
      <c r="D1084" t="s">
        <v>103</v>
      </c>
      <c r="E1084" t="s">
        <v>104</v>
      </c>
      <c r="F1084" t="s">
        <v>73</v>
      </c>
      <c r="G1084" t="s">
        <v>183</v>
      </c>
      <c r="H1084">
        <v>1</v>
      </c>
      <c r="I1084">
        <v>24.17</v>
      </c>
      <c r="J1084">
        <v>24.17</v>
      </c>
      <c r="K1084" t="s">
        <v>31</v>
      </c>
      <c r="L1084" t="s">
        <v>467</v>
      </c>
      <c r="M1084" t="s">
        <v>102</v>
      </c>
      <c r="N1084" t="s">
        <v>33</v>
      </c>
      <c r="O1084" t="s">
        <v>25</v>
      </c>
      <c r="P1084" t="s">
        <v>476</v>
      </c>
    </row>
    <row r="1085" spans="1:16" x14ac:dyDescent="0.25">
      <c r="A1085">
        <v>100247</v>
      </c>
      <c r="B1085" s="1">
        <v>45855</v>
      </c>
      <c r="C1085" t="s">
        <v>77</v>
      </c>
      <c r="D1085" t="s">
        <v>78</v>
      </c>
      <c r="E1085" t="s">
        <v>79</v>
      </c>
      <c r="F1085" t="s">
        <v>70</v>
      </c>
      <c r="G1085" t="s">
        <v>71</v>
      </c>
      <c r="H1085">
        <v>5</v>
      </c>
      <c r="I1085">
        <v>60.51</v>
      </c>
      <c r="J1085">
        <v>302.55</v>
      </c>
      <c r="K1085" t="s">
        <v>53</v>
      </c>
      <c r="L1085" t="s">
        <v>488</v>
      </c>
      <c r="M1085" t="s">
        <v>44</v>
      </c>
      <c r="N1085" t="s">
        <v>45</v>
      </c>
      <c r="O1085" t="s">
        <v>25</v>
      </c>
      <c r="P1085" t="s">
        <v>476</v>
      </c>
    </row>
    <row r="1086" spans="1:16" x14ac:dyDescent="0.25">
      <c r="A1086">
        <v>101123</v>
      </c>
      <c r="B1086" s="1">
        <v>45855</v>
      </c>
      <c r="C1086" t="s">
        <v>61</v>
      </c>
      <c r="D1086" t="s">
        <v>90</v>
      </c>
      <c r="E1086" t="s">
        <v>91</v>
      </c>
      <c r="F1086" t="s">
        <v>29</v>
      </c>
      <c r="G1086" t="s">
        <v>58</v>
      </c>
      <c r="H1086">
        <v>1</v>
      </c>
      <c r="I1086">
        <v>74.819999999999993</v>
      </c>
      <c r="J1086">
        <v>74.819999999999993</v>
      </c>
      <c r="K1086" t="s">
        <v>21</v>
      </c>
      <c r="L1086" t="s">
        <v>489</v>
      </c>
      <c r="M1086" t="s">
        <v>102</v>
      </c>
      <c r="N1086" t="s">
        <v>45</v>
      </c>
      <c r="O1086" t="s">
        <v>25</v>
      </c>
      <c r="P1086" t="s">
        <v>476</v>
      </c>
    </row>
    <row r="1087" spans="1:16" x14ac:dyDescent="0.25">
      <c r="A1087">
        <v>101125</v>
      </c>
      <c r="B1087" s="1">
        <v>45855</v>
      </c>
      <c r="C1087" t="s">
        <v>34</v>
      </c>
      <c r="D1087" t="s">
        <v>35</v>
      </c>
      <c r="E1087" t="s">
        <v>36</v>
      </c>
      <c r="F1087" t="s">
        <v>19</v>
      </c>
      <c r="G1087" t="s">
        <v>20</v>
      </c>
      <c r="H1087">
        <v>5</v>
      </c>
      <c r="I1087">
        <v>40.130000000000003</v>
      </c>
      <c r="J1087">
        <v>200.65</v>
      </c>
      <c r="K1087" t="s">
        <v>53</v>
      </c>
      <c r="L1087" t="s">
        <v>483</v>
      </c>
      <c r="M1087" t="s">
        <v>23</v>
      </c>
      <c r="N1087" t="s">
        <v>45</v>
      </c>
      <c r="O1087" t="s">
        <v>25</v>
      </c>
      <c r="P1087" t="s">
        <v>476</v>
      </c>
    </row>
    <row r="1088" spans="1:16" x14ac:dyDescent="0.25">
      <c r="A1088">
        <v>101277</v>
      </c>
      <c r="B1088" s="1">
        <v>45855</v>
      </c>
      <c r="C1088" t="s">
        <v>39</v>
      </c>
      <c r="D1088" t="s">
        <v>67</v>
      </c>
      <c r="E1088" t="s">
        <v>68</v>
      </c>
      <c r="F1088" t="s">
        <v>29</v>
      </c>
      <c r="G1088" t="s">
        <v>30</v>
      </c>
      <c r="H1088">
        <v>10</v>
      </c>
      <c r="I1088">
        <v>65.72</v>
      </c>
      <c r="J1088">
        <v>657.2</v>
      </c>
      <c r="K1088" t="s">
        <v>53</v>
      </c>
      <c r="L1088" t="s">
        <v>368</v>
      </c>
      <c r="M1088" t="s">
        <v>23</v>
      </c>
      <c r="N1088" t="s">
        <v>45</v>
      </c>
      <c r="O1088" t="s">
        <v>25</v>
      </c>
      <c r="P1088" t="s">
        <v>476</v>
      </c>
    </row>
    <row r="1089" spans="1:16" x14ac:dyDescent="0.25">
      <c r="A1089">
        <v>101430</v>
      </c>
      <c r="B1089" s="1">
        <v>45855</v>
      </c>
      <c r="C1089" t="s">
        <v>61</v>
      </c>
      <c r="D1089" t="s">
        <v>84</v>
      </c>
      <c r="E1089" t="s">
        <v>85</v>
      </c>
      <c r="F1089" t="s">
        <v>70</v>
      </c>
      <c r="G1089" t="s">
        <v>86</v>
      </c>
      <c r="H1089">
        <v>1</v>
      </c>
      <c r="I1089">
        <v>27.68</v>
      </c>
      <c r="J1089">
        <v>27.68</v>
      </c>
      <c r="K1089" t="s">
        <v>31</v>
      </c>
      <c r="L1089" t="s">
        <v>349</v>
      </c>
      <c r="M1089" t="s">
        <v>23</v>
      </c>
      <c r="N1089" t="s">
        <v>45</v>
      </c>
      <c r="O1089" t="s">
        <v>25</v>
      </c>
      <c r="P1089" t="s">
        <v>476</v>
      </c>
    </row>
    <row r="1090" spans="1:16" x14ac:dyDescent="0.25">
      <c r="A1090">
        <v>101535</v>
      </c>
      <c r="B1090" s="1">
        <v>45855</v>
      </c>
      <c r="C1090" t="s">
        <v>39</v>
      </c>
      <c r="D1090" t="s">
        <v>67</v>
      </c>
      <c r="E1090" t="s">
        <v>68</v>
      </c>
      <c r="F1090" t="s">
        <v>70</v>
      </c>
      <c r="G1090" t="s">
        <v>143</v>
      </c>
      <c r="H1090">
        <v>5</v>
      </c>
      <c r="I1090">
        <v>120.86</v>
      </c>
      <c r="J1090">
        <v>604.29999999999995</v>
      </c>
      <c r="K1090" t="s">
        <v>59</v>
      </c>
      <c r="L1090" t="s">
        <v>235</v>
      </c>
      <c r="M1090" t="s">
        <v>23</v>
      </c>
      <c r="N1090" t="s">
        <v>45</v>
      </c>
      <c r="O1090" t="s">
        <v>25</v>
      </c>
      <c r="P1090" t="s">
        <v>476</v>
      </c>
    </row>
    <row r="1091" spans="1:16" x14ac:dyDescent="0.25">
      <c r="A1091">
        <v>101677</v>
      </c>
      <c r="B1091" s="1">
        <v>45855</v>
      </c>
      <c r="C1091" t="s">
        <v>61</v>
      </c>
      <c r="D1091" t="s">
        <v>90</v>
      </c>
      <c r="E1091" t="s">
        <v>91</v>
      </c>
      <c r="F1091" t="s">
        <v>19</v>
      </c>
      <c r="G1091" t="s">
        <v>20</v>
      </c>
      <c r="H1091">
        <v>3</v>
      </c>
      <c r="I1091">
        <v>38.9</v>
      </c>
      <c r="J1091">
        <v>116.7</v>
      </c>
      <c r="K1091" t="s">
        <v>59</v>
      </c>
      <c r="L1091" t="s">
        <v>60</v>
      </c>
      <c r="M1091" t="s">
        <v>23</v>
      </c>
      <c r="N1091" t="s">
        <v>45</v>
      </c>
      <c r="O1091" t="s">
        <v>25</v>
      </c>
      <c r="P1091" t="s">
        <v>476</v>
      </c>
    </row>
    <row r="1092" spans="1:16" x14ac:dyDescent="0.25">
      <c r="A1092">
        <v>101732</v>
      </c>
      <c r="B1092" s="1">
        <v>45855</v>
      </c>
      <c r="C1092" t="s">
        <v>16</v>
      </c>
      <c r="D1092" t="s">
        <v>146</v>
      </c>
      <c r="E1092" t="s">
        <v>147</v>
      </c>
      <c r="F1092" t="s">
        <v>73</v>
      </c>
      <c r="G1092" t="s">
        <v>183</v>
      </c>
      <c r="H1092">
        <v>1</v>
      </c>
      <c r="I1092">
        <v>26.01</v>
      </c>
      <c r="J1092">
        <v>26.01</v>
      </c>
      <c r="K1092" t="s">
        <v>21</v>
      </c>
      <c r="L1092" t="s">
        <v>473</v>
      </c>
      <c r="M1092" t="s">
        <v>102</v>
      </c>
      <c r="N1092" t="s">
        <v>45</v>
      </c>
      <c r="O1092" t="s">
        <v>25</v>
      </c>
      <c r="P1092" t="s">
        <v>476</v>
      </c>
    </row>
    <row r="1093" spans="1:16" x14ac:dyDescent="0.25">
      <c r="A1093">
        <v>102180</v>
      </c>
      <c r="B1093" s="1">
        <v>45855</v>
      </c>
      <c r="C1093" t="s">
        <v>39</v>
      </c>
      <c r="D1093" t="s">
        <v>93</v>
      </c>
      <c r="E1093" t="s">
        <v>93</v>
      </c>
      <c r="F1093" t="s">
        <v>29</v>
      </c>
      <c r="G1093" t="s">
        <v>113</v>
      </c>
      <c r="H1093">
        <v>3</v>
      </c>
      <c r="I1093">
        <v>14.87</v>
      </c>
      <c r="J1093">
        <v>44.61</v>
      </c>
      <c r="K1093" t="s">
        <v>59</v>
      </c>
      <c r="L1093" t="s">
        <v>404</v>
      </c>
      <c r="M1093" t="s">
        <v>23</v>
      </c>
      <c r="N1093" t="s">
        <v>45</v>
      </c>
      <c r="O1093" t="s">
        <v>25</v>
      </c>
      <c r="P1093" t="s">
        <v>476</v>
      </c>
    </row>
    <row r="1094" spans="1:16" x14ac:dyDescent="0.25">
      <c r="A1094">
        <v>102332</v>
      </c>
      <c r="B1094" s="1">
        <v>45855</v>
      </c>
      <c r="C1094" t="s">
        <v>39</v>
      </c>
      <c r="D1094" t="s">
        <v>93</v>
      </c>
      <c r="E1094" t="s">
        <v>93</v>
      </c>
      <c r="F1094" t="s">
        <v>73</v>
      </c>
      <c r="G1094" t="s">
        <v>80</v>
      </c>
      <c r="H1094">
        <v>1</v>
      </c>
      <c r="I1094">
        <v>41.73</v>
      </c>
      <c r="J1094">
        <v>41.73</v>
      </c>
      <c r="K1094" t="s">
        <v>53</v>
      </c>
      <c r="L1094" t="s">
        <v>83</v>
      </c>
      <c r="M1094" t="s">
        <v>23</v>
      </c>
      <c r="N1094" t="s">
        <v>45</v>
      </c>
      <c r="O1094" t="s">
        <v>25</v>
      </c>
      <c r="P1094" t="s">
        <v>476</v>
      </c>
    </row>
    <row r="1095" spans="1:16" x14ac:dyDescent="0.25">
      <c r="A1095">
        <v>102377</v>
      </c>
      <c r="B1095" s="1">
        <v>45855</v>
      </c>
      <c r="C1095" t="s">
        <v>34</v>
      </c>
      <c r="D1095" t="s">
        <v>35</v>
      </c>
      <c r="E1095" t="s">
        <v>36</v>
      </c>
      <c r="F1095" t="s">
        <v>64</v>
      </c>
      <c r="G1095" t="s">
        <v>140</v>
      </c>
      <c r="H1095">
        <v>1</v>
      </c>
      <c r="I1095">
        <v>146.79</v>
      </c>
      <c r="J1095">
        <v>146.79</v>
      </c>
      <c r="K1095" t="s">
        <v>21</v>
      </c>
      <c r="L1095" t="s">
        <v>323</v>
      </c>
      <c r="M1095" t="s">
        <v>44</v>
      </c>
      <c r="N1095" t="s">
        <v>45</v>
      </c>
      <c r="O1095" t="s">
        <v>25</v>
      </c>
      <c r="P1095" t="s">
        <v>476</v>
      </c>
    </row>
    <row r="1096" spans="1:16" x14ac:dyDescent="0.25">
      <c r="A1096">
        <v>102667</v>
      </c>
      <c r="B1096" s="1">
        <v>45855</v>
      </c>
      <c r="C1096" t="s">
        <v>39</v>
      </c>
      <c r="D1096" t="s">
        <v>67</v>
      </c>
      <c r="E1096" t="s">
        <v>68</v>
      </c>
      <c r="F1096" t="s">
        <v>73</v>
      </c>
      <c r="G1096" t="s">
        <v>116</v>
      </c>
      <c r="H1096">
        <v>1</v>
      </c>
      <c r="I1096">
        <v>184.14</v>
      </c>
      <c r="J1096">
        <v>184.14</v>
      </c>
      <c r="K1096" t="s">
        <v>59</v>
      </c>
      <c r="L1096" t="s">
        <v>490</v>
      </c>
      <c r="M1096" t="s">
        <v>23</v>
      </c>
      <c r="N1096" t="s">
        <v>45</v>
      </c>
      <c r="O1096" t="s">
        <v>25</v>
      </c>
      <c r="P1096" t="s">
        <v>476</v>
      </c>
    </row>
    <row r="1097" spans="1:16" x14ac:dyDescent="0.25">
      <c r="A1097">
        <v>100115</v>
      </c>
      <c r="B1097" s="1">
        <v>45856</v>
      </c>
      <c r="C1097" t="s">
        <v>77</v>
      </c>
      <c r="D1097" t="s">
        <v>78</v>
      </c>
      <c r="E1097" t="s">
        <v>79</v>
      </c>
      <c r="F1097" t="s">
        <v>73</v>
      </c>
      <c r="G1097" t="s">
        <v>74</v>
      </c>
      <c r="H1097">
        <v>2</v>
      </c>
      <c r="I1097">
        <v>57.31</v>
      </c>
      <c r="J1097">
        <v>114.62</v>
      </c>
      <c r="K1097" t="s">
        <v>21</v>
      </c>
      <c r="L1097" t="s">
        <v>361</v>
      </c>
      <c r="M1097" t="s">
        <v>23</v>
      </c>
      <c r="N1097" t="s">
        <v>24</v>
      </c>
      <c r="O1097" t="s">
        <v>25</v>
      </c>
      <c r="P1097" t="s">
        <v>476</v>
      </c>
    </row>
    <row r="1098" spans="1:16" x14ac:dyDescent="0.25">
      <c r="A1098">
        <v>100254</v>
      </c>
      <c r="B1098" s="1">
        <v>45856</v>
      </c>
      <c r="C1098" t="s">
        <v>61</v>
      </c>
      <c r="D1098" t="s">
        <v>90</v>
      </c>
      <c r="E1098" t="s">
        <v>91</v>
      </c>
      <c r="F1098" t="s">
        <v>19</v>
      </c>
      <c r="G1098" t="s">
        <v>42</v>
      </c>
      <c r="H1098">
        <v>1</v>
      </c>
      <c r="I1098">
        <v>15.91</v>
      </c>
      <c r="J1098">
        <v>15.91</v>
      </c>
      <c r="K1098" t="s">
        <v>59</v>
      </c>
      <c r="L1098" t="s">
        <v>186</v>
      </c>
      <c r="M1098" t="s">
        <v>44</v>
      </c>
      <c r="N1098" t="s">
        <v>24</v>
      </c>
      <c r="O1098" t="s">
        <v>25</v>
      </c>
      <c r="P1098" t="s">
        <v>476</v>
      </c>
    </row>
    <row r="1099" spans="1:16" x14ac:dyDescent="0.25">
      <c r="A1099">
        <v>100609</v>
      </c>
      <c r="B1099" s="1">
        <v>45856</v>
      </c>
      <c r="C1099" t="s">
        <v>61</v>
      </c>
      <c r="D1099" t="s">
        <v>84</v>
      </c>
      <c r="E1099" t="s">
        <v>85</v>
      </c>
      <c r="F1099" t="s">
        <v>29</v>
      </c>
      <c r="G1099" t="s">
        <v>58</v>
      </c>
      <c r="H1099">
        <v>1</v>
      </c>
      <c r="I1099">
        <v>73.38</v>
      </c>
      <c r="J1099">
        <v>73.38</v>
      </c>
      <c r="K1099" t="s">
        <v>59</v>
      </c>
      <c r="L1099" t="s">
        <v>423</v>
      </c>
      <c r="M1099" t="s">
        <v>23</v>
      </c>
      <c r="N1099" t="s">
        <v>24</v>
      </c>
      <c r="O1099" t="s">
        <v>25</v>
      </c>
      <c r="P1099" t="s">
        <v>476</v>
      </c>
    </row>
    <row r="1100" spans="1:16" x14ac:dyDescent="0.25">
      <c r="A1100">
        <v>100956</v>
      </c>
      <c r="B1100" s="1">
        <v>45856</v>
      </c>
      <c r="C1100" t="s">
        <v>39</v>
      </c>
      <c r="D1100" t="s">
        <v>56</v>
      </c>
      <c r="E1100" t="s">
        <v>57</v>
      </c>
      <c r="F1100" t="s">
        <v>73</v>
      </c>
      <c r="G1100" t="s">
        <v>116</v>
      </c>
      <c r="H1100">
        <v>2</v>
      </c>
      <c r="I1100">
        <v>198.6</v>
      </c>
      <c r="J1100">
        <v>397.2</v>
      </c>
      <c r="K1100" t="s">
        <v>21</v>
      </c>
      <c r="L1100" t="s">
        <v>442</v>
      </c>
      <c r="M1100" t="s">
        <v>102</v>
      </c>
      <c r="N1100" t="s">
        <v>24</v>
      </c>
      <c r="O1100" t="s">
        <v>25</v>
      </c>
      <c r="P1100" t="s">
        <v>476</v>
      </c>
    </row>
    <row r="1101" spans="1:16" x14ac:dyDescent="0.25">
      <c r="A1101">
        <v>101113</v>
      </c>
      <c r="B1101" s="1">
        <v>45856</v>
      </c>
      <c r="C1101" t="s">
        <v>61</v>
      </c>
      <c r="D1101" t="s">
        <v>84</v>
      </c>
      <c r="E1101" t="s">
        <v>85</v>
      </c>
      <c r="F1101" t="s">
        <v>73</v>
      </c>
      <c r="G1101" t="s">
        <v>116</v>
      </c>
      <c r="H1101">
        <v>3</v>
      </c>
      <c r="I1101">
        <v>191.49</v>
      </c>
      <c r="J1101">
        <v>574.47</v>
      </c>
      <c r="K1101" t="s">
        <v>53</v>
      </c>
      <c r="L1101" t="s">
        <v>490</v>
      </c>
      <c r="M1101" t="s">
        <v>23</v>
      </c>
      <c r="N1101" t="s">
        <v>24</v>
      </c>
      <c r="O1101" t="s">
        <v>25</v>
      </c>
      <c r="P1101" t="s">
        <v>476</v>
      </c>
    </row>
    <row r="1102" spans="1:16" x14ac:dyDescent="0.25">
      <c r="A1102">
        <v>101479</v>
      </c>
      <c r="B1102" s="1">
        <v>45856</v>
      </c>
      <c r="C1102" t="s">
        <v>39</v>
      </c>
      <c r="D1102" t="s">
        <v>56</v>
      </c>
      <c r="E1102" t="s">
        <v>57</v>
      </c>
      <c r="F1102" t="s">
        <v>64</v>
      </c>
      <c r="G1102" t="s">
        <v>159</v>
      </c>
      <c r="H1102">
        <v>1</v>
      </c>
      <c r="I1102">
        <v>34.729999999999997</v>
      </c>
      <c r="J1102">
        <v>34.729999999999997</v>
      </c>
      <c r="K1102" t="s">
        <v>53</v>
      </c>
      <c r="L1102" t="s">
        <v>412</v>
      </c>
      <c r="M1102" t="s">
        <v>23</v>
      </c>
      <c r="N1102" t="s">
        <v>24</v>
      </c>
      <c r="O1102" t="s">
        <v>25</v>
      </c>
      <c r="P1102" t="s">
        <v>476</v>
      </c>
    </row>
    <row r="1103" spans="1:16" x14ac:dyDescent="0.25">
      <c r="A1103">
        <v>101933</v>
      </c>
      <c r="B1103" s="1">
        <v>45856</v>
      </c>
      <c r="C1103" t="s">
        <v>16</v>
      </c>
      <c r="D1103" t="s">
        <v>17</v>
      </c>
      <c r="E1103" t="s">
        <v>18</v>
      </c>
      <c r="F1103" t="s">
        <v>73</v>
      </c>
      <c r="G1103" t="s">
        <v>116</v>
      </c>
      <c r="H1103">
        <v>1</v>
      </c>
      <c r="I1103">
        <v>184.61</v>
      </c>
      <c r="J1103">
        <v>184.61</v>
      </c>
      <c r="K1103" t="s">
        <v>53</v>
      </c>
      <c r="L1103" t="s">
        <v>187</v>
      </c>
      <c r="M1103" t="s">
        <v>23</v>
      </c>
      <c r="N1103" t="s">
        <v>24</v>
      </c>
      <c r="O1103" t="s">
        <v>25</v>
      </c>
      <c r="P1103" t="s">
        <v>476</v>
      </c>
    </row>
    <row r="1104" spans="1:16" x14ac:dyDescent="0.25">
      <c r="A1104">
        <v>102175</v>
      </c>
      <c r="B1104" s="1">
        <v>45856</v>
      </c>
      <c r="C1104" t="s">
        <v>39</v>
      </c>
      <c r="D1104" t="s">
        <v>40</v>
      </c>
      <c r="E1104" t="s">
        <v>41</v>
      </c>
      <c r="F1104" t="s">
        <v>73</v>
      </c>
      <c r="G1104" t="s">
        <v>126</v>
      </c>
      <c r="H1104">
        <v>5</v>
      </c>
      <c r="I1104">
        <v>29.53</v>
      </c>
      <c r="J1104">
        <v>147.65</v>
      </c>
      <c r="K1104" t="s">
        <v>31</v>
      </c>
      <c r="L1104" t="s">
        <v>491</v>
      </c>
      <c r="M1104" t="s">
        <v>44</v>
      </c>
      <c r="N1104" t="s">
        <v>24</v>
      </c>
      <c r="O1104" t="s">
        <v>25</v>
      </c>
      <c r="P1104" t="s">
        <v>476</v>
      </c>
    </row>
    <row r="1105" spans="1:16" x14ac:dyDescent="0.25">
      <c r="A1105">
        <v>102306</v>
      </c>
      <c r="B1105" s="1">
        <v>45856</v>
      </c>
      <c r="C1105" t="s">
        <v>16</v>
      </c>
      <c r="D1105" t="s">
        <v>27</v>
      </c>
      <c r="E1105" t="s">
        <v>28</v>
      </c>
      <c r="F1105" t="s">
        <v>73</v>
      </c>
      <c r="G1105" t="s">
        <v>80</v>
      </c>
      <c r="H1105">
        <v>5</v>
      </c>
      <c r="I1105">
        <v>38.42</v>
      </c>
      <c r="J1105">
        <v>192.1</v>
      </c>
      <c r="K1105" t="s">
        <v>59</v>
      </c>
      <c r="L1105" t="s">
        <v>483</v>
      </c>
      <c r="M1105" t="s">
        <v>23</v>
      </c>
      <c r="N1105" t="s">
        <v>24</v>
      </c>
      <c r="O1105" t="s">
        <v>25</v>
      </c>
      <c r="P1105" t="s">
        <v>476</v>
      </c>
    </row>
    <row r="1106" spans="1:16" x14ac:dyDescent="0.25">
      <c r="A1106">
        <v>102411</v>
      </c>
      <c r="B1106" s="1">
        <v>45856</v>
      </c>
      <c r="C1106" t="s">
        <v>16</v>
      </c>
      <c r="D1106" t="s">
        <v>111</v>
      </c>
      <c r="E1106" t="s">
        <v>112</v>
      </c>
      <c r="F1106" t="s">
        <v>29</v>
      </c>
      <c r="G1106" t="s">
        <v>113</v>
      </c>
      <c r="H1106">
        <v>1</v>
      </c>
      <c r="I1106">
        <v>14.44</v>
      </c>
      <c r="J1106">
        <v>14.44</v>
      </c>
      <c r="K1106" t="s">
        <v>31</v>
      </c>
      <c r="L1106" t="s">
        <v>88</v>
      </c>
      <c r="M1106" t="s">
        <v>44</v>
      </c>
      <c r="N1106" t="s">
        <v>24</v>
      </c>
      <c r="O1106" t="s">
        <v>25</v>
      </c>
      <c r="P1106" t="s">
        <v>476</v>
      </c>
    </row>
    <row r="1107" spans="1:16" x14ac:dyDescent="0.25">
      <c r="A1107">
        <v>102452</v>
      </c>
      <c r="B1107" s="1">
        <v>45856</v>
      </c>
      <c r="C1107" t="s">
        <v>39</v>
      </c>
      <c r="D1107" t="s">
        <v>93</v>
      </c>
      <c r="E1107" t="s">
        <v>93</v>
      </c>
      <c r="F1107" t="s">
        <v>73</v>
      </c>
      <c r="G1107" t="s">
        <v>128</v>
      </c>
      <c r="H1107">
        <v>3</v>
      </c>
      <c r="I1107">
        <v>130.76</v>
      </c>
      <c r="J1107">
        <v>392.28</v>
      </c>
      <c r="K1107" t="s">
        <v>53</v>
      </c>
      <c r="L1107" t="s">
        <v>269</v>
      </c>
      <c r="M1107" t="s">
        <v>102</v>
      </c>
      <c r="N1107" t="s">
        <v>24</v>
      </c>
      <c r="O1107" t="s">
        <v>25</v>
      </c>
      <c r="P1107" t="s">
        <v>476</v>
      </c>
    </row>
    <row r="1108" spans="1:16" x14ac:dyDescent="0.25">
      <c r="A1108">
        <v>102520</v>
      </c>
      <c r="B1108" s="1">
        <v>45856</v>
      </c>
      <c r="C1108" t="s">
        <v>34</v>
      </c>
      <c r="D1108" t="s">
        <v>35</v>
      </c>
      <c r="E1108" t="s">
        <v>36</v>
      </c>
      <c r="F1108" t="s">
        <v>73</v>
      </c>
      <c r="G1108" t="s">
        <v>126</v>
      </c>
      <c r="H1108">
        <v>2</v>
      </c>
      <c r="I1108">
        <v>29.81</v>
      </c>
      <c r="J1108">
        <v>59.62</v>
      </c>
      <c r="K1108" t="s">
        <v>21</v>
      </c>
      <c r="L1108" t="s">
        <v>141</v>
      </c>
      <c r="M1108" t="s">
        <v>102</v>
      </c>
      <c r="N1108" t="s">
        <v>24</v>
      </c>
      <c r="O1108" t="s">
        <v>25</v>
      </c>
      <c r="P1108" t="s">
        <v>476</v>
      </c>
    </row>
    <row r="1109" spans="1:16" x14ac:dyDescent="0.25">
      <c r="A1109">
        <v>102730</v>
      </c>
      <c r="B1109" s="1">
        <v>45856</v>
      </c>
      <c r="C1109" t="s">
        <v>39</v>
      </c>
      <c r="D1109" t="s">
        <v>93</v>
      </c>
      <c r="E1109" t="s">
        <v>93</v>
      </c>
      <c r="F1109" t="s">
        <v>70</v>
      </c>
      <c r="G1109" t="s">
        <v>108</v>
      </c>
      <c r="H1109">
        <v>3</v>
      </c>
      <c r="I1109">
        <v>36.4</v>
      </c>
      <c r="J1109">
        <v>109.2</v>
      </c>
      <c r="K1109" t="s">
        <v>31</v>
      </c>
      <c r="L1109" t="s">
        <v>341</v>
      </c>
      <c r="M1109" t="s">
        <v>44</v>
      </c>
      <c r="N1109" t="s">
        <v>24</v>
      </c>
      <c r="O1109" t="s">
        <v>25</v>
      </c>
      <c r="P1109" t="s">
        <v>476</v>
      </c>
    </row>
    <row r="1110" spans="1:16" x14ac:dyDescent="0.25">
      <c r="A1110">
        <v>100171</v>
      </c>
      <c r="B1110" s="1">
        <v>45857</v>
      </c>
      <c r="C1110" t="s">
        <v>39</v>
      </c>
      <c r="D1110" t="s">
        <v>93</v>
      </c>
      <c r="E1110" t="s">
        <v>93</v>
      </c>
      <c r="F1110" t="s">
        <v>64</v>
      </c>
      <c r="G1110" t="s">
        <v>140</v>
      </c>
      <c r="H1110">
        <v>2</v>
      </c>
      <c r="I1110">
        <v>145.72</v>
      </c>
      <c r="J1110">
        <v>291.44</v>
      </c>
      <c r="K1110" t="s">
        <v>21</v>
      </c>
      <c r="L1110" t="s">
        <v>204</v>
      </c>
      <c r="M1110" t="s">
        <v>23</v>
      </c>
      <c r="N1110" t="s">
        <v>50</v>
      </c>
      <c r="O1110" t="s">
        <v>14</v>
      </c>
      <c r="P1110" t="s">
        <v>476</v>
      </c>
    </row>
    <row r="1111" spans="1:16" x14ac:dyDescent="0.25">
      <c r="A1111">
        <v>100299</v>
      </c>
      <c r="B1111" s="1">
        <v>45857</v>
      </c>
      <c r="C1111" t="s">
        <v>61</v>
      </c>
      <c r="D1111" t="s">
        <v>84</v>
      </c>
      <c r="E1111" t="s">
        <v>85</v>
      </c>
      <c r="F1111" t="s">
        <v>19</v>
      </c>
      <c r="G1111" t="s">
        <v>42</v>
      </c>
      <c r="H1111">
        <v>1</v>
      </c>
      <c r="I1111">
        <v>16.32</v>
      </c>
      <c r="J1111">
        <v>16.32</v>
      </c>
      <c r="K1111" t="s">
        <v>53</v>
      </c>
      <c r="L1111" t="s">
        <v>295</v>
      </c>
      <c r="M1111" t="s">
        <v>23</v>
      </c>
      <c r="N1111" t="s">
        <v>50</v>
      </c>
      <c r="O1111" t="s">
        <v>14</v>
      </c>
      <c r="P1111" t="s">
        <v>476</v>
      </c>
    </row>
    <row r="1112" spans="1:16" x14ac:dyDescent="0.25">
      <c r="A1112">
        <v>100639</v>
      </c>
      <c r="B1112" s="1">
        <v>45857</v>
      </c>
      <c r="C1112" t="s">
        <v>34</v>
      </c>
      <c r="D1112" t="s">
        <v>46</v>
      </c>
      <c r="E1112" t="s">
        <v>47</v>
      </c>
      <c r="F1112" t="s">
        <v>29</v>
      </c>
      <c r="G1112" t="s">
        <v>100</v>
      </c>
      <c r="H1112">
        <v>5</v>
      </c>
      <c r="I1112">
        <v>50.57</v>
      </c>
      <c r="J1112">
        <v>252.85</v>
      </c>
      <c r="K1112" t="s">
        <v>59</v>
      </c>
      <c r="L1112" t="s">
        <v>350</v>
      </c>
      <c r="M1112" t="s">
        <v>23</v>
      </c>
      <c r="N1112" t="s">
        <v>50</v>
      </c>
      <c r="O1112" t="s">
        <v>14</v>
      </c>
      <c r="P1112" t="s">
        <v>476</v>
      </c>
    </row>
    <row r="1113" spans="1:16" x14ac:dyDescent="0.25">
      <c r="A1113">
        <v>100868</v>
      </c>
      <c r="B1113" s="1">
        <v>45857</v>
      </c>
      <c r="C1113" t="s">
        <v>34</v>
      </c>
      <c r="D1113" t="s">
        <v>46</v>
      </c>
      <c r="E1113" t="s">
        <v>47</v>
      </c>
      <c r="F1113" t="s">
        <v>29</v>
      </c>
      <c r="G1113" t="s">
        <v>123</v>
      </c>
      <c r="H1113">
        <v>10</v>
      </c>
      <c r="I1113">
        <v>88.45</v>
      </c>
      <c r="J1113">
        <v>884.5</v>
      </c>
      <c r="K1113" t="s">
        <v>53</v>
      </c>
      <c r="L1113" t="s">
        <v>69</v>
      </c>
      <c r="M1113" t="s">
        <v>23</v>
      </c>
      <c r="N1113" t="s">
        <v>50</v>
      </c>
      <c r="O1113" t="s">
        <v>14</v>
      </c>
      <c r="P1113" t="s">
        <v>476</v>
      </c>
    </row>
    <row r="1114" spans="1:16" x14ac:dyDescent="0.25">
      <c r="A1114">
        <v>101051</v>
      </c>
      <c r="B1114" s="1">
        <v>45857</v>
      </c>
      <c r="C1114" t="s">
        <v>39</v>
      </c>
      <c r="D1114" t="s">
        <v>93</v>
      </c>
      <c r="E1114" t="s">
        <v>93</v>
      </c>
      <c r="F1114" t="s">
        <v>70</v>
      </c>
      <c r="G1114" t="s">
        <v>132</v>
      </c>
      <c r="H1114">
        <v>5</v>
      </c>
      <c r="I1114">
        <v>19.71</v>
      </c>
      <c r="J1114">
        <v>98.55</v>
      </c>
      <c r="K1114" t="s">
        <v>31</v>
      </c>
      <c r="L1114" t="s">
        <v>148</v>
      </c>
      <c r="M1114" t="s">
        <v>102</v>
      </c>
      <c r="N1114" t="s">
        <v>50</v>
      </c>
      <c r="O1114" t="s">
        <v>14</v>
      </c>
      <c r="P1114" t="s">
        <v>476</v>
      </c>
    </row>
    <row r="1115" spans="1:16" x14ac:dyDescent="0.25">
      <c r="A1115">
        <v>101385</v>
      </c>
      <c r="B1115" s="1">
        <v>45857</v>
      </c>
      <c r="C1115" t="s">
        <v>61</v>
      </c>
      <c r="D1115" t="s">
        <v>62</v>
      </c>
      <c r="E1115" t="s">
        <v>63</v>
      </c>
      <c r="F1115" t="s">
        <v>70</v>
      </c>
      <c r="G1115" t="s">
        <v>71</v>
      </c>
      <c r="H1115">
        <v>2</v>
      </c>
      <c r="I1115">
        <v>62.56</v>
      </c>
      <c r="J1115">
        <v>125.12</v>
      </c>
      <c r="K1115" t="s">
        <v>59</v>
      </c>
      <c r="L1115" t="s">
        <v>492</v>
      </c>
      <c r="M1115" t="s">
        <v>23</v>
      </c>
      <c r="N1115" t="s">
        <v>50</v>
      </c>
      <c r="O1115" t="s">
        <v>14</v>
      </c>
      <c r="P1115" t="s">
        <v>476</v>
      </c>
    </row>
    <row r="1116" spans="1:16" x14ac:dyDescent="0.25">
      <c r="A1116">
        <v>101682</v>
      </c>
      <c r="B1116" s="1">
        <v>45857</v>
      </c>
      <c r="C1116" t="s">
        <v>61</v>
      </c>
      <c r="D1116" t="s">
        <v>90</v>
      </c>
      <c r="E1116" t="s">
        <v>91</v>
      </c>
      <c r="F1116" t="s">
        <v>29</v>
      </c>
      <c r="G1116" t="s">
        <v>30</v>
      </c>
      <c r="H1116">
        <v>1</v>
      </c>
      <c r="I1116">
        <v>67.569999999999993</v>
      </c>
      <c r="J1116">
        <v>67.569999999999993</v>
      </c>
      <c r="K1116" t="s">
        <v>59</v>
      </c>
      <c r="L1116" t="s">
        <v>393</v>
      </c>
      <c r="M1116" t="s">
        <v>44</v>
      </c>
      <c r="N1116" t="s">
        <v>50</v>
      </c>
      <c r="O1116" t="s">
        <v>14</v>
      </c>
      <c r="P1116" t="s">
        <v>476</v>
      </c>
    </row>
    <row r="1117" spans="1:16" x14ac:dyDescent="0.25">
      <c r="A1117">
        <v>102237</v>
      </c>
      <c r="B1117" s="1">
        <v>45857</v>
      </c>
      <c r="C1117" t="s">
        <v>34</v>
      </c>
      <c r="D1117" t="s">
        <v>46</v>
      </c>
      <c r="E1117" t="s">
        <v>47</v>
      </c>
      <c r="F1117" t="s">
        <v>19</v>
      </c>
      <c r="G1117" t="s">
        <v>48</v>
      </c>
      <c r="H1117">
        <v>10</v>
      </c>
      <c r="I1117">
        <v>45.05</v>
      </c>
      <c r="J1117">
        <v>450.5</v>
      </c>
      <c r="K1117" t="s">
        <v>21</v>
      </c>
      <c r="L1117" t="s">
        <v>281</v>
      </c>
      <c r="M1117" t="s">
        <v>23</v>
      </c>
      <c r="N1117" t="s">
        <v>50</v>
      </c>
      <c r="O1117" t="s">
        <v>14</v>
      </c>
      <c r="P1117" t="s">
        <v>476</v>
      </c>
    </row>
    <row r="1118" spans="1:16" x14ac:dyDescent="0.25">
      <c r="A1118">
        <v>100146</v>
      </c>
      <c r="B1118" s="1">
        <v>45858</v>
      </c>
      <c r="C1118" t="s">
        <v>34</v>
      </c>
      <c r="D1118" t="s">
        <v>46</v>
      </c>
      <c r="E1118" t="s">
        <v>47</v>
      </c>
      <c r="F1118" t="s">
        <v>70</v>
      </c>
      <c r="G1118" t="s">
        <v>86</v>
      </c>
      <c r="H1118">
        <v>2</v>
      </c>
      <c r="I1118">
        <v>28.68</v>
      </c>
      <c r="J1118">
        <v>57.36</v>
      </c>
      <c r="K1118" t="s">
        <v>53</v>
      </c>
      <c r="L1118" t="s">
        <v>435</v>
      </c>
      <c r="M1118" t="s">
        <v>102</v>
      </c>
      <c r="N1118" t="s">
        <v>76</v>
      </c>
      <c r="O1118" t="s">
        <v>14</v>
      </c>
      <c r="P1118" t="s">
        <v>476</v>
      </c>
    </row>
    <row r="1119" spans="1:16" x14ac:dyDescent="0.25">
      <c r="A1119">
        <v>100741</v>
      </c>
      <c r="B1119" s="1">
        <v>45858</v>
      </c>
      <c r="C1119" t="s">
        <v>34</v>
      </c>
      <c r="D1119" t="s">
        <v>51</v>
      </c>
      <c r="E1119" t="s">
        <v>52</v>
      </c>
      <c r="F1119" t="s">
        <v>70</v>
      </c>
      <c r="G1119" t="s">
        <v>86</v>
      </c>
      <c r="H1119">
        <v>5</v>
      </c>
      <c r="I1119">
        <v>28.91</v>
      </c>
      <c r="J1119">
        <v>144.55000000000001</v>
      </c>
      <c r="K1119" t="s">
        <v>59</v>
      </c>
      <c r="L1119" t="s">
        <v>249</v>
      </c>
      <c r="M1119" t="s">
        <v>23</v>
      </c>
      <c r="N1119" t="s">
        <v>76</v>
      </c>
      <c r="O1119" t="s">
        <v>14</v>
      </c>
      <c r="P1119" t="s">
        <v>476</v>
      </c>
    </row>
    <row r="1120" spans="1:16" x14ac:dyDescent="0.25">
      <c r="A1120">
        <v>101165</v>
      </c>
      <c r="B1120" s="1">
        <v>45858</v>
      </c>
      <c r="C1120" t="s">
        <v>16</v>
      </c>
      <c r="D1120" t="s">
        <v>111</v>
      </c>
      <c r="E1120" t="s">
        <v>112</v>
      </c>
      <c r="F1120" t="s">
        <v>73</v>
      </c>
      <c r="G1120" t="s">
        <v>126</v>
      </c>
      <c r="H1120">
        <v>1</v>
      </c>
      <c r="I1120">
        <v>30.44</v>
      </c>
      <c r="J1120">
        <v>30.44</v>
      </c>
      <c r="K1120" t="s">
        <v>59</v>
      </c>
      <c r="L1120" t="s">
        <v>404</v>
      </c>
      <c r="M1120" t="s">
        <v>44</v>
      </c>
      <c r="N1120" t="s">
        <v>76</v>
      </c>
      <c r="O1120" t="s">
        <v>14</v>
      </c>
      <c r="P1120" t="s">
        <v>476</v>
      </c>
    </row>
    <row r="1121" spans="1:16" x14ac:dyDescent="0.25">
      <c r="A1121">
        <v>102571</v>
      </c>
      <c r="B1121" s="1">
        <v>45858</v>
      </c>
      <c r="C1121" t="s">
        <v>61</v>
      </c>
      <c r="D1121" t="s">
        <v>62</v>
      </c>
      <c r="E1121" t="s">
        <v>63</v>
      </c>
      <c r="F1121" t="s">
        <v>64</v>
      </c>
      <c r="G1121" t="s">
        <v>65</v>
      </c>
      <c r="H1121">
        <v>2</v>
      </c>
      <c r="I1121">
        <v>23.76</v>
      </c>
      <c r="J1121">
        <v>47.52</v>
      </c>
      <c r="K1121" t="s">
        <v>31</v>
      </c>
      <c r="L1121" t="s">
        <v>207</v>
      </c>
      <c r="M1121" t="s">
        <v>23</v>
      </c>
      <c r="N1121" t="s">
        <v>76</v>
      </c>
      <c r="O1121" t="s">
        <v>14</v>
      </c>
      <c r="P1121" t="s">
        <v>476</v>
      </c>
    </row>
    <row r="1122" spans="1:16" x14ac:dyDescent="0.25">
      <c r="A1122">
        <v>102696</v>
      </c>
      <c r="B1122" s="1">
        <v>45858</v>
      </c>
      <c r="C1122" t="s">
        <v>16</v>
      </c>
      <c r="D1122" t="s">
        <v>17</v>
      </c>
      <c r="E1122" t="s">
        <v>18</v>
      </c>
      <c r="F1122" t="s">
        <v>73</v>
      </c>
      <c r="G1122" t="s">
        <v>183</v>
      </c>
      <c r="H1122">
        <v>1</v>
      </c>
      <c r="I1122">
        <v>25.69</v>
      </c>
      <c r="J1122">
        <v>25.69</v>
      </c>
      <c r="K1122" t="s">
        <v>21</v>
      </c>
      <c r="L1122" t="s">
        <v>374</v>
      </c>
      <c r="M1122" t="s">
        <v>23</v>
      </c>
      <c r="N1122" t="s">
        <v>76</v>
      </c>
      <c r="O1122" t="s">
        <v>14</v>
      </c>
      <c r="P1122" t="s">
        <v>476</v>
      </c>
    </row>
    <row r="1123" spans="1:16" x14ac:dyDescent="0.25">
      <c r="A1123">
        <v>102920</v>
      </c>
      <c r="B1123" s="1">
        <v>45858</v>
      </c>
      <c r="C1123" t="s">
        <v>39</v>
      </c>
      <c r="D1123" t="s">
        <v>93</v>
      </c>
      <c r="E1123" t="s">
        <v>93</v>
      </c>
      <c r="F1123" t="s">
        <v>73</v>
      </c>
      <c r="G1123" t="s">
        <v>74</v>
      </c>
      <c r="H1123">
        <v>2</v>
      </c>
      <c r="I1123">
        <v>54.11</v>
      </c>
      <c r="J1123">
        <v>108.22</v>
      </c>
      <c r="K1123" t="s">
        <v>53</v>
      </c>
      <c r="L1123" t="s">
        <v>236</v>
      </c>
      <c r="M1123" t="s">
        <v>23</v>
      </c>
      <c r="N1123" t="s">
        <v>76</v>
      </c>
      <c r="O1123" t="s">
        <v>14</v>
      </c>
      <c r="P1123" t="s">
        <v>476</v>
      </c>
    </row>
    <row r="1124" spans="1:16" x14ac:dyDescent="0.25">
      <c r="A1124">
        <v>100193</v>
      </c>
      <c r="B1124" s="1">
        <v>45859</v>
      </c>
      <c r="C1124" t="s">
        <v>39</v>
      </c>
      <c r="D1124" t="s">
        <v>118</v>
      </c>
      <c r="E1124" t="s">
        <v>119</v>
      </c>
      <c r="F1124" t="s">
        <v>73</v>
      </c>
      <c r="G1124" t="s">
        <v>183</v>
      </c>
      <c r="H1124">
        <v>1</v>
      </c>
      <c r="I1124">
        <v>24.39</v>
      </c>
      <c r="J1124">
        <v>24.39</v>
      </c>
      <c r="K1124" t="s">
        <v>59</v>
      </c>
      <c r="L1124" t="s">
        <v>145</v>
      </c>
      <c r="M1124" t="s">
        <v>23</v>
      </c>
      <c r="N1124" t="s">
        <v>82</v>
      </c>
      <c r="O1124" t="s">
        <v>25</v>
      </c>
      <c r="P1124" t="s">
        <v>476</v>
      </c>
    </row>
    <row r="1125" spans="1:16" x14ac:dyDescent="0.25">
      <c r="A1125">
        <v>100196</v>
      </c>
      <c r="B1125" s="1">
        <v>45859</v>
      </c>
      <c r="C1125" t="s">
        <v>61</v>
      </c>
      <c r="D1125" t="s">
        <v>90</v>
      </c>
      <c r="E1125" t="s">
        <v>91</v>
      </c>
      <c r="F1125" t="s">
        <v>19</v>
      </c>
      <c r="G1125" t="s">
        <v>37</v>
      </c>
      <c r="H1125">
        <v>10</v>
      </c>
      <c r="I1125">
        <v>23.05</v>
      </c>
      <c r="J1125">
        <v>230.5</v>
      </c>
      <c r="K1125" t="s">
        <v>59</v>
      </c>
      <c r="L1125" t="s">
        <v>172</v>
      </c>
      <c r="M1125" t="s">
        <v>44</v>
      </c>
      <c r="N1125" t="s">
        <v>82</v>
      </c>
      <c r="O1125" t="s">
        <v>25</v>
      </c>
      <c r="P1125" t="s">
        <v>476</v>
      </c>
    </row>
    <row r="1126" spans="1:16" x14ac:dyDescent="0.25">
      <c r="A1126">
        <v>100311</v>
      </c>
      <c r="B1126" s="1">
        <v>45859</v>
      </c>
      <c r="C1126" t="s">
        <v>16</v>
      </c>
      <c r="D1126" t="s">
        <v>111</v>
      </c>
      <c r="E1126" t="s">
        <v>112</v>
      </c>
      <c r="F1126" t="s">
        <v>73</v>
      </c>
      <c r="G1126" t="s">
        <v>116</v>
      </c>
      <c r="H1126">
        <v>10</v>
      </c>
      <c r="I1126">
        <v>183.41</v>
      </c>
      <c r="J1126">
        <v>1834.1</v>
      </c>
      <c r="K1126" t="s">
        <v>31</v>
      </c>
      <c r="L1126" t="s">
        <v>360</v>
      </c>
      <c r="M1126" t="s">
        <v>44</v>
      </c>
      <c r="N1126" t="s">
        <v>82</v>
      </c>
      <c r="O1126" t="s">
        <v>25</v>
      </c>
      <c r="P1126" t="s">
        <v>476</v>
      </c>
    </row>
    <row r="1127" spans="1:16" x14ac:dyDescent="0.25">
      <c r="A1127">
        <v>100717</v>
      </c>
      <c r="B1127" s="1">
        <v>45859</v>
      </c>
      <c r="C1127" t="s">
        <v>39</v>
      </c>
      <c r="D1127" t="s">
        <v>93</v>
      </c>
      <c r="E1127" t="s">
        <v>93</v>
      </c>
      <c r="F1127" t="s">
        <v>73</v>
      </c>
      <c r="G1127" t="s">
        <v>126</v>
      </c>
      <c r="H1127">
        <v>2</v>
      </c>
      <c r="I1127">
        <v>30.96</v>
      </c>
      <c r="J1127">
        <v>61.92</v>
      </c>
      <c r="K1127" t="s">
        <v>21</v>
      </c>
      <c r="L1127" t="s">
        <v>297</v>
      </c>
      <c r="M1127" t="s">
        <v>44</v>
      </c>
      <c r="N1127" t="s">
        <v>82</v>
      </c>
      <c r="O1127" t="s">
        <v>25</v>
      </c>
      <c r="P1127" t="s">
        <v>476</v>
      </c>
    </row>
    <row r="1128" spans="1:16" x14ac:dyDescent="0.25">
      <c r="A1128">
        <v>101077</v>
      </c>
      <c r="B1128" s="1">
        <v>45859</v>
      </c>
      <c r="C1128" t="s">
        <v>39</v>
      </c>
      <c r="D1128" t="s">
        <v>118</v>
      </c>
      <c r="E1128" t="s">
        <v>119</v>
      </c>
      <c r="F1128" t="s">
        <v>19</v>
      </c>
      <c r="G1128" t="s">
        <v>37</v>
      </c>
      <c r="H1128">
        <v>1</v>
      </c>
      <c r="I1128">
        <v>23.03</v>
      </c>
      <c r="J1128">
        <v>23.03</v>
      </c>
      <c r="K1128" t="s">
        <v>21</v>
      </c>
      <c r="L1128" t="s">
        <v>434</v>
      </c>
      <c r="M1128" t="s">
        <v>44</v>
      </c>
      <c r="N1128" t="s">
        <v>82</v>
      </c>
      <c r="O1128" t="s">
        <v>25</v>
      </c>
      <c r="P1128" t="s">
        <v>476</v>
      </c>
    </row>
    <row r="1129" spans="1:16" x14ac:dyDescent="0.25">
      <c r="A1129">
        <v>101845</v>
      </c>
      <c r="B1129" s="1">
        <v>45859</v>
      </c>
      <c r="C1129" t="s">
        <v>39</v>
      </c>
      <c r="D1129" t="s">
        <v>40</v>
      </c>
      <c r="E1129" t="s">
        <v>41</v>
      </c>
      <c r="F1129" t="s">
        <v>64</v>
      </c>
      <c r="G1129" t="s">
        <v>105</v>
      </c>
      <c r="H1129">
        <v>2</v>
      </c>
      <c r="I1129">
        <v>28.64</v>
      </c>
      <c r="J1129">
        <v>57.28</v>
      </c>
      <c r="K1129" t="s">
        <v>21</v>
      </c>
      <c r="L1129" t="s">
        <v>318</v>
      </c>
      <c r="M1129" t="s">
        <v>23</v>
      </c>
      <c r="N1129" t="s">
        <v>82</v>
      </c>
      <c r="O1129" t="s">
        <v>25</v>
      </c>
      <c r="P1129" t="s">
        <v>476</v>
      </c>
    </row>
    <row r="1130" spans="1:16" x14ac:dyDescent="0.25">
      <c r="A1130">
        <v>101973</v>
      </c>
      <c r="B1130" s="1">
        <v>45859</v>
      </c>
      <c r="C1130" t="s">
        <v>77</v>
      </c>
      <c r="D1130" t="s">
        <v>151</v>
      </c>
      <c r="E1130" t="s">
        <v>152</v>
      </c>
      <c r="F1130" t="s">
        <v>19</v>
      </c>
      <c r="G1130" t="s">
        <v>20</v>
      </c>
      <c r="H1130">
        <v>1</v>
      </c>
      <c r="I1130">
        <v>41.45</v>
      </c>
      <c r="J1130">
        <v>41.45</v>
      </c>
      <c r="K1130" t="s">
        <v>53</v>
      </c>
      <c r="L1130" t="s">
        <v>356</v>
      </c>
      <c r="M1130" t="s">
        <v>44</v>
      </c>
      <c r="N1130" t="s">
        <v>82</v>
      </c>
      <c r="O1130" t="s">
        <v>25</v>
      </c>
      <c r="P1130" t="s">
        <v>476</v>
      </c>
    </row>
    <row r="1131" spans="1:16" x14ac:dyDescent="0.25">
      <c r="A1131">
        <v>102080</v>
      </c>
      <c r="B1131" s="1">
        <v>45859</v>
      </c>
      <c r="C1131" t="s">
        <v>61</v>
      </c>
      <c r="D1131" t="s">
        <v>84</v>
      </c>
      <c r="E1131" t="s">
        <v>85</v>
      </c>
      <c r="F1131" t="s">
        <v>73</v>
      </c>
      <c r="G1131" t="s">
        <v>74</v>
      </c>
      <c r="H1131">
        <v>1</v>
      </c>
      <c r="I1131">
        <v>57.54</v>
      </c>
      <c r="J1131">
        <v>57.54</v>
      </c>
      <c r="K1131" t="s">
        <v>59</v>
      </c>
      <c r="L1131" t="s">
        <v>434</v>
      </c>
      <c r="M1131" t="s">
        <v>23</v>
      </c>
      <c r="N1131" t="s">
        <v>82</v>
      </c>
      <c r="O1131" t="s">
        <v>25</v>
      </c>
      <c r="P1131" t="s">
        <v>476</v>
      </c>
    </row>
    <row r="1132" spans="1:16" x14ac:dyDescent="0.25">
      <c r="A1132">
        <v>102196</v>
      </c>
      <c r="B1132" s="1">
        <v>45859</v>
      </c>
      <c r="C1132" t="s">
        <v>39</v>
      </c>
      <c r="D1132" t="s">
        <v>93</v>
      </c>
      <c r="E1132" t="s">
        <v>93</v>
      </c>
      <c r="F1132" t="s">
        <v>64</v>
      </c>
      <c r="G1132" t="s">
        <v>140</v>
      </c>
      <c r="H1132">
        <v>1</v>
      </c>
      <c r="I1132">
        <v>145.6</v>
      </c>
      <c r="J1132">
        <v>145.6</v>
      </c>
      <c r="K1132" t="s">
        <v>59</v>
      </c>
      <c r="L1132" t="s">
        <v>426</v>
      </c>
      <c r="M1132" t="s">
        <v>23</v>
      </c>
      <c r="N1132" t="s">
        <v>82</v>
      </c>
      <c r="O1132" t="s">
        <v>25</v>
      </c>
      <c r="P1132" t="s">
        <v>476</v>
      </c>
    </row>
    <row r="1133" spans="1:16" x14ac:dyDescent="0.25">
      <c r="A1133">
        <v>102409</v>
      </c>
      <c r="B1133" s="1">
        <v>45859</v>
      </c>
      <c r="C1133" t="s">
        <v>61</v>
      </c>
      <c r="D1133" t="s">
        <v>84</v>
      </c>
      <c r="E1133" t="s">
        <v>85</v>
      </c>
      <c r="F1133" t="s">
        <v>73</v>
      </c>
      <c r="G1133" t="s">
        <v>126</v>
      </c>
      <c r="H1133">
        <v>1</v>
      </c>
      <c r="I1133">
        <v>29.87</v>
      </c>
      <c r="J1133">
        <v>29.87</v>
      </c>
      <c r="K1133" t="s">
        <v>53</v>
      </c>
      <c r="L1133" t="s">
        <v>325</v>
      </c>
      <c r="M1133" t="s">
        <v>23</v>
      </c>
      <c r="N1133" t="s">
        <v>82</v>
      </c>
      <c r="O1133" t="s">
        <v>25</v>
      </c>
      <c r="P1133" t="s">
        <v>476</v>
      </c>
    </row>
    <row r="1134" spans="1:16" x14ac:dyDescent="0.25">
      <c r="A1134">
        <v>102622</v>
      </c>
      <c r="B1134" s="1">
        <v>45859</v>
      </c>
      <c r="C1134" t="s">
        <v>16</v>
      </c>
      <c r="D1134" t="s">
        <v>146</v>
      </c>
      <c r="E1134" t="s">
        <v>147</v>
      </c>
      <c r="F1134" t="s">
        <v>29</v>
      </c>
      <c r="G1134" t="s">
        <v>58</v>
      </c>
      <c r="H1134">
        <v>1</v>
      </c>
      <c r="I1134">
        <v>74.849999999999994</v>
      </c>
      <c r="J1134">
        <v>74.849999999999994</v>
      </c>
      <c r="K1134" t="s">
        <v>31</v>
      </c>
      <c r="L1134" t="s">
        <v>247</v>
      </c>
      <c r="M1134" t="s">
        <v>102</v>
      </c>
      <c r="N1134" t="s">
        <v>82</v>
      </c>
      <c r="O1134" t="s">
        <v>25</v>
      </c>
      <c r="P1134" t="s">
        <v>476</v>
      </c>
    </row>
    <row r="1135" spans="1:16" x14ac:dyDescent="0.25">
      <c r="A1135">
        <v>102687</v>
      </c>
      <c r="B1135" s="1">
        <v>45859</v>
      </c>
      <c r="C1135" t="s">
        <v>39</v>
      </c>
      <c r="D1135" t="s">
        <v>118</v>
      </c>
      <c r="E1135" t="s">
        <v>119</v>
      </c>
      <c r="F1135" t="s">
        <v>73</v>
      </c>
      <c r="G1135" t="s">
        <v>80</v>
      </c>
      <c r="H1135">
        <v>1</v>
      </c>
      <c r="I1135">
        <v>39.01</v>
      </c>
      <c r="J1135">
        <v>39.01</v>
      </c>
      <c r="K1135" t="s">
        <v>59</v>
      </c>
      <c r="L1135" t="s">
        <v>493</v>
      </c>
      <c r="M1135" t="s">
        <v>23</v>
      </c>
      <c r="N1135" t="s">
        <v>82</v>
      </c>
      <c r="O1135" t="s">
        <v>25</v>
      </c>
      <c r="P1135" t="s">
        <v>476</v>
      </c>
    </row>
    <row r="1136" spans="1:16" x14ac:dyDescent="0.25">
      <c r="A1136">
        <v>102754</v>
      </c>
      <c r="B1136" s="1">
        <v>45859</v>
      </c>
      <c r="C1136" t="s">
        <v>77</v>
      </c>
      <c r="D1136" t="s">
        <v>103</v>
      </c>
      <c r="E1136" t="s">
        <v>104</v>
      </c>
      <c r="F1136" t="s">
        <v>19</v>
      </c>
      <c r="G1136" t="s">
        <v>48</v>
      </c>
      <c r="H1136">
        <v>10</v>
      </c>
      <c r="I1136">
        <v>45.86</v>
      </c>
      <c r="J1136">
        <v>458.6</v>
      </c>
      <c r="K1136" t="s">
        <v>21</v>
      </c>
      <c r="L1136" t="s">
        <v>92</v>
      </c>
      <c r="M1136" t="s">
        <v>23</v>
      </c>
      <c r="N1136" t="s">
        <v>82</v>
      </c>
      <c r="O1136" t="s">
        <v>25</v>
      </c>
      <c r="P1136" t="s">
        <v>476</v>
      </c>
    </row>
    <row r="1137" spans="1:16" x14ac:dyDescent="0.25">
      <c r="A1137">
        <v>100363</v>
      </c>
      <c r="B1137" s="1">
        <v>45860</v>
      </c>
      <c r="C1137" t="s">
        <v>61</v>
      </c>
      <c r="D1137" t="s">
        <v>84</v>
      </c>
      <c r="E1137" t="s">
        <v>85</v>
      </c>
      <c r="F1137" t="s">
        <v>73</v>
      </c>
      <c r="G1137" t="s">
        <v>126</v>
      </c>
      <c r="H1137">
        <v>10</v>
      </c>
      <c r="I1137">
        <v>30.64</v>
      </c>
      <c r="J1137">
        <v>306.39999999999998</v>
      </c>
      <c r="K1137" t="s">
        <v>59</v>
      </c>
      <c r="L1137" t="s">
        <v>202</v>
      </c>
      <c r="M1137" t="s">
        <v>44</v>
      </c>
      <c r="N1137" t="s">
        <v>55</v>
      </c>
      <c r="O1137" t="s">
        <v>25</v>
      </c>
      <c r="P1137" t="s">
        <v>476</v>
      </c>
    </row>
    <row r="1138" spans="1:16" x14ac:dyDescent="0.25">
      <c r="A1138">
        <v>100462</v>
      </c>
      <c r="B1138" s="1">
        <v>45860</v>
      </c>
      <c r="C1138" t="s">
        <v>61</v>
      </c>
      <c r="D1138" t="s">
        <v>90</v>
      </c>
      <c r="E1138" t="s">
        <v>91</v>
      </c>
      <c r="F1138" t="s">
        <v>29</v>
      </c>
      <c r="G1138" t="s">
        <v>30</v>
      </c>
      <c r="H1138">
        <v>1</v>
      </c>
      <c r="I1138">
        <v>65.77</v>
      </c>
      <c r="J1138">
        <v>65.77</v>
      </c>
      <c r="K1138" t="s">
        <v>31</v>
      </c>
      <c r="L1138" t="s">
        <v>243</v>
      </c>
      <c r="M1138" t="s">
        <v>102</v>
      </c>
      <c r="N1138" t="s">
        <v>55</v>
      </c>
      <c r="O1138" t="s">
        <v>25</v>
      </c>
      <c r="P1138" t="s">
        <v>476</v>
      </c>
    </row>
    <row r="1139" spans="1:16" x14ac:dyDescent="0.25">
      <c r="A1139">
        <v>100644</v>
      </c>
      <c r="B1139" s="1">
        <v>45860</v>
      </c>
      <c r="C1139" t="s">
        <v>39</v>
      </c>
      <c r="D1139" t="s">
        <v>118</v>
      </c>
      <c r="E1139" t="s">
        <v>119</v>
      </c>
      <c r="F1139" t="s">
        <v>29</v>
      </c>
      <c r="G1139" t="s">
        <v>58</v>
      </c>
      <c r="H1139">
        <v>1</v>
      </c>
      <c r="I1139">
        <v>75.849999999999994</v>
      </c>
      <c r="J1139">
        <v>75.849999999999994</v>
      </c>
      <c r="K1139" t="s">
        <v>21</v>
      </c>
      <c r="L1139" t="s">
        <v>328</v>
      </c>
      <c r="M1139" t="s">
        <v>102</v>
      </c>
      <c r="N1139" t="s">
        <v>55</v>
      </c>
      <c r="O1139" t="s">
        <v>25</v>
      </c>
      <c r="P1139" t="s">
        <v>476</v>
      </c>
    </row>
    <row r="1140" spans="1:16" x14ac:dyDescent="0.25">
      <c r="A1140">
        <v>100870</v>
      </c>
      <c r="B1140" s="1">
        <v>45860</v>
      </c>
      <c r="C1140" t="s">
        <v>61</v>
      </c>
      <c r="D1140" t="s">
        <v>90</v>
      </c>
      <c r="E1140" t="s">
        <v>91</v>
      </c>
      <c r="F1140" t="s">
        <v>73</v>
      </c>
      <c r="G1140" t="s">
        <v>116</v>
      </c>
      <c r="H1140">
        <v>5</v>
      </c>
      <c r="I1140">
        <v>187.6</v>
      </c>
      <c r="J1140">
        <v>938</v>
      </c>
      <c r="K1140" t="s">
        <v>31</v>
      </c>
      <c r="L1140" t="s">
        <v>197</v>
      </c>
      <c r="M1140" t="s">
        <v>23</v>
      </c>
      <c r="N1140" t="s">
        <v>55</v>
      </c>
      <c r="O1140" t="s">
        <v>25</v>
      </c>
      <c r="P1140" t="s">
        <v>476</v>
      </c>
    </row>
    <row r="1141" spans="1:16" x14ac:dyDescent="0.25">
      <c r="A1141">
        <v>100911</v>
      </c>
      <c r="B1141" s="1">
        <v>45860</v>
      </c>
      <c r="C1141" t="s">
        <v>61</v>
      </c>
      <c r="D1141" t="s">
        <v>90</v>
      </c>
      <c r="E1141" t="s">
        <v>91</v>
      </c>
      <c r="F1141" t="s">
        <v>73</v>
      </c>
      <c r="G1141" t="s">
        <v>126</v>
      </c>
      <c r="H1141">
        <v>1</v>
      </c>
      <c r="I1141">
        <v>28.58</v>
      </c>
      <c r="J1141">
        <v>28.58</v>
      </c>
      <c r="K1141" t="s">
        <v>59</v>
      </c>
      <c r="L1141" t="s">
        <v>326</v>
      </c>
      <c r="M1141" t="s">
        <v>23</v>
      </c>
      <c r="N1141" t="s">
        <v>55</v>
      </c>
      <c r="O1141" t="s">
        <v>25</v>
      </c>
      <c r="P1141" t="s">
        <v>476</v>
      </c>
    </row>
    <row r="1142" spans="1:16" x14ac:dyDescent="0.25">
      <c r="A1142">
        <v>100938</v>
      </c>
      <c r="B1142" s="1">
        <v>45860</v>
      </c>
      <c r="C1142" t="s">
        <v>16</v>
      </c>
      <c r="D1142" t="s">
        <v>146</v>
      </c>
      <c r="E1142" t="s">
        <v>147</v>
      </c>
      <c r="F1142" t="s">
        <v>73</v>
      </c>
      <c r="G1142" t="s">
        <v>128</v>
      </c>
      <c r="H1142">
        <v>1</v>
      </c>
      <c r="I1142">
        <v>128.30000000000001</v>
      </c>
      <c r="J1142">
        <v>128.30000000000001</v>
      </c>
      <c r="K1142" t="s">
        <v>59</v>
      </c>
      <c r="L1142" t="s">
        <v>494</v>
      </c>
      <c r="M1142" t="s">
        <v>102</v>
      </c>
      <c r="N1142" t="s">
        <v>55</v>
      </c>
      <c r="O1142" t="s">
        <v>25</v>
      </c>
      <c r="P1142" t="s">
        <v>476</v>
      </c>
    </row>
    <row r="1143" spans="1:16" x14ac:dyDescent="0.25">
      <c r="A1143">
        <v>101148</v>
      </c>
      <c r="B1143" s="1">
        <v>45860</v>
      </c>
      <c r="C1143" t="s">
        <v>16</v>
      </c>
      <c r="D1143" t="s">
        <v>111</v>
      </c>
      <c r="E1143" t="s">
        <v>112</v>
      </c>
      <c r="F1143" t="s">
        <v>29</v>
      </c>
      <c r="G1143" t="s">
        <v>123</v>
      </c>
      <c r="H1143">
        <v>2</v>
      </c>
      <c r="I1143">
        <v>88.36</v>
      </c>
      <c r="J1143">
        <v>176.72</v>
      </c>
      <c r="K1143" t="s">
        <v>21</v>
      </c>
      <c r="L1143" t="s">
        <v>453</v>
      </c>
      <c r="M1143" t="s">
        <v>23</v>
      </c>
      <c r="N1143" t="s">
        <v>55</v>
      </c>
      <c r="O1143" t="s">
        <v>25</v>
      </c>
      <c r="P1143" t="s">
        <v>476</v>
      </c>
    </row>
    <row r="1144" spans="1:16" x14ac:dyDescent="0.25">
      <c r="A1144">
        <v>101256</v>
      </c>
      <c r="B1144" s="1">
        <v>45860</v>
      </c>
      <c r="C1144" t="s">
        <v>39</v>
      </c>
      <c r="D1144" t="s">
        <v>67</v>
      </c>
      <c r="E1144" t="s">
        <v>68</v>
      </c>
      <c r="F1144" t="s">
        <v>19</v>
      </c>
      <c r="G1144" t="s">
        <v>37</v>
      </c>
      <c r="H1144">
        <v>1</v>
      </c>
      <c r="I1144">
        <v>22.62</v>
      </c>
      <c r="J1144">
        <v>22.62</v>
      </c>
      <c r="K1144" t="s">
        <v>53</v>
      </c>
      <c r="L1144" t="s">
        <v>378</v>
      </c>
      <c r="M1144" t="s">
        <v>44</v>
      </c>
      <c r="N1144" t="s">
        <v>55</v>
      </c>
      <c r="O1144" t="s">
        <v>25</v>
      </c>
      <c r="P1144" t="s">
        <v>476</v>
      </c>
    </row>
    <row r="1145" spans="1:16" x14ac:dyDescent="0.25">
      <c r="A1145">
        <v>102392</v>
      </c>
      <c r="B1145" s="1">
        <v>45860</v>
      </c>
      <c r="C1145" t="s">
        <v>34</v>
      </c>
      <c r="D1145" t="s">
        <v>164</v>
      </c>
      <c r="E1145" t="s">
        <v>165</v>
      </c>
      <c r="F1145" t="s">
        <v>29</v>
      </c>
      <c r="G1145" t="s">
        <v>113</v>
      </c>
      <c r="H1145">
        <v>5</v>
      </c>
      <c r="I1145">
        <v>14.38</v>
      </c>
      <c r="J1145">
        <v>71.900000000000006</v>
      </c>
      <c r="K1145" t="s">
        <v>21</v>
      </c>
      <c r="L1145" t="s">
        <v>364</v>
      </c>
      <c r="M1145" t="s">
        <v>23</v>
      </c>
      <c r="N1145" t="s">
        <v>55</v>
      </c>
      <c r="O1145" t="s">
        <v>25</v>
      </c>
      <c r="P1145" t="s">
        <v>476</v>
      </c>
    </row>
    <row r="1146" spans="1:16" x14ac:dyDescent="0.25">
      <c r="A1146">
        <v>102700</v>
      </c>
      <c r="B1146" s="1">
        <v>45860</v>
      </c>
      <c r="C1146" t="s">
        <v>16</v>
      </c>
      <c r="D1146" t="s">
        <v>27</v>
      </c>
      <c r="E1146" t="s">
        <v>28</v>
      </c>
      <c r="F1146" t="s">
        <v>29</v>
      </c>
      <c r="G1146" t="s">
        <v>113</v>
      </c>
      <c r="H1146">
        <v>10</v>
      </c>
      <c r="I1146">
        <v>14.25</v>
      </c>
      <c r="J1146">
        <v>142.5</v>
      </c>
      <c r="K1146" t="s">
        <v>21</v>
      </c>
      <c r="L1146" t="s">
        <v>226</v>
      </c>
      <c r="M1146" t="s">
        <v>23</v>
      </c>
      <c r="N1146" t="s">
        <v>55</v>
      </c>
      <c r="O1146" t="s">
        <v>25</v>
      </c>
      <c r="P1146" t="s">
        <v>476</v>
      </c>
    </row>
    <row r="1147" spans="1:16" x14ac:dyDescent="0.25">
      <c r="A1147">
        <v>102721</v>
      </c>
      <c r="B1147" s="1">
        <v>45860</v>
      </c>
      <c r="C1147" t="s">
        <v>16</v>
      </c>
      <c r="D1147" t="s">
        <v>17</v>
      </c>
      <c r="E1147" t="s">
        <v>18</v>
      </c>
      <c r="F1147" t="s">
        <v>70</v>
      </c>
      <c r="G1147" t="s">
        <v>143</v>
      </c>
      <c r="H1147">
        <v>5</v>
      </c>
      <c r="I1147">
        <v>119.3</v>
      </c>
      <c r="J1147">
        <v>596.5</v>
      </c>
      <c r="K1147" t="s">
        <v>53</v>
      </c>
      <c r="L1147" t="s">
        <v>263</v>
      </c>
      <c r="M1147" t="s">
        <v>23</v>
      </c>
      <c r="N1147" t="s">
        <v>55</v>
      </c>
      <c r="O1147" t="s">
        <v>25</v>
      </c>
      <c r="P1147" t="s">
        <v>476</v>
      </c>
    </row>
    <row r="1148" spans="1:16" x14ac:dyDescent="0.25">
      <c r="A1148">
        <v>102727</v>
      </c>
      <c r="B1148" s="1">
        <v>45860</v>
      </c>
      <c r="C1148" t="s">
        <v>61</v>
      </c>
      <c r="D1148" t="s">
        <v>62</v>
      </c>
      <c r="E1148" t="s">
        <v>63</v>
      </c>
      <c r="F1148" t="s">
        <v>73</v>
      </c>
      <c r="G1148" t="s">
        <v>80</v>
      </c>
      <c r="H1148">
        <v>10</v>
      </c>
      <c r="I1148">
        <v>40.82</v>
      </c>
      <c r="J1148">
        <v>408.2</v>
      </c>
      <c r="K1148" t="s">
        <v>21</v>
      </c>
      <c r="L1148" t="s">
        <v>304</v>
      </c>
      <c r="M1148" t="s">
        <v>23</v>
      </c>
      <c r="N1148" t="s">
        <v>55</v>
      </c>
      <c r="O1148" t="s">
        <v>25</v>
      </c>
      <c r="P1148" t="s">
        <v>476</v>
      </c>
    </row>
    <row r="1149" spans="1:16" x14ac:dyDescent="0.25">
      <c r="A1149">
        <v>102832</v>
      </c>
      <c r="B1149" s="1">
        <v>45860</v>
      </c>
      <c r="C1149" t="s">
        <v>39</v>
      </c>
      <c r="D1149" t="s">
        <v>56</v>
      </c>
      <c r="E1149" t="s">
        <v>57</v>
      </c>
      <c r="F1149" t="s">
        <v>29</v>
      </c>
      <c r="G1149" t="s">
        <v>58</v>
      </c>
      <c r="H1149">
        <v>2</v>
      </c>
      <c r="I1149">
        <v>76.2</v>
      </c>
      <c r="J1149">
        <v>152.4</v>
      </c>
      <c r="K1149" t="s">
        <v>31</v>
      </c>
      <c r="L1149" t="s">
        <v>217</v>
      </c>
      <c r="M1149" t="s">
        <v>102</v>
      </c>
      <c r="N1149" t="s">
        <v>55</v>
      </c>
      <c r="O1149" t="s">
        <v>25</v>
      </c>
      <c r="P1149" t="s">
        <v>476</v>
      </c>
    </row>
    <row r="1150" spans="1:16" x14ac:dyDescent="0.25">
      <c r="A1150">
        <v>100154</v>
      </c>
      <c r="B1150" s="1">
        <v>45861</v>
      </c>
      <c r="C1150" t="s">
        <v>39</v>
      </c>
      <c r="D1150" t="s">
        <v>67</v>
      </c>
      <c r="E1150" t="s">
        <v>68</v>
      </c>
      <c r="F1150" t="s">
        <v>73</v>
      </c>
      <c r="G1150" t="s">
        <v>80</v>
      </c>
      <c r="H1150">
        <v>2</v>
      </c>
      <c r="I1150">
        <v>41.1</v>
      </c>
      <c r="J1150">
        <v>82.2</v>
      </c>
      <c r="K1150" t="s">
        <v>59</v>
      </c>
      <c r="L1150" t="s">
        <v>374</v>
      </c>
      <c r="M1150" t="s">
        <v>23</v>
      </c>
      <c r="N1150" t="s">
        <v>33</v>
      </c>
      <c r="O1150" t="s">
        <v>25</v>
      </c>
      <c r="P1150" t="s">
        <v>476</v>
      </c>
    </row>
    <row r="1151" spans="1:16" x14ac:dyDescent="0.25">
      <c r="A1151">
        <v>100630</v>
      </c>
      <c r="B1151" s="1">
        <v>45861</v>
      </c>
      <c r="C1151" t="s">
        <v>16</v>
      </c>
      <c r="D1151" t="s">
        <v>17</v>
      </c>
      <c r="E1151" t="s">
        <v>18</v>
      </c>
      <c r="F1151" t="s">
        <v>73</v>
      </c>
      <c r="G1151" t="s">
        <v>80</v>
      </c>
      <c r="H1151">
        <v>10</v>
      </c>
      <c r="I1151">
        <v>41.75</v>
      </c>
      <c r="J1151">
        <v>417.5</v>
      </c>
      <c r="K1151" t="s">
        <v>59</v>
      </c>
      <c r="L1151" t="s">
        <v>401</v>
      </c>
      <c r="M1151" t="s">
        <v>23</v>
      </c>
      <c r="N1151" t="s">
        <v>33</v>
      </c>
      <c r="O1151" t="s">
        <v>25</v>
      </c>
      <c r="P1151" t="s">
        <v>476</v>
      </c>
    </row>
    <row r="1152" spans="1:16" x14ac:dyDescent="0.25">
      <c r="A1152">
        <v>100658</v>
      </c>
      <c r="B1152" s="1">
        <v>45861</v>
      </c>
      <c r="C1152" t="s">
        <v>61</v>
      </c>
      <c r="D1152" t="s">
        <v>84</v>
      </c>
      <c r="E1152" t="s">
        <v>85</v>
      </c>
      <c r="F1152" t="s">
        <v>19</v>
      </c>
      <c r="G1152" t="s">
        <v>48</v>
      </c>
      <c r="H1152">
        <v>3</v>
      </c>
      <c r="I1152">
        <v>44.88</v>
      </c>
      <c r="J1152">
        <v>134.63999999999999</v>
      </c>
      <c r="K1152" t="s">
        <v>59</v>
      </c>
      <c r="L1152" t="s">
        <v>351</v>
      </c>
      <c r="M1152" t="s">
        <v>44</v>
      </c>
      <c r="N1152" t="s">
        <v>33</v>
      </c>
      <c r="O1152" t="s">
        <v>25</v>
      </c>
      <c r="P1152" t="s">
        <v>476</v>
      </c>
    </row>
    <row r="1153" spans="1:16" x14ac:dyDescent="0.25">
      <c r="A1153">
        <v>100865</v>
      </c>
      <c r="B1153" s="1">
        <v>45861</v>
      </c>
      <c r="C1153" t="s">
        <v>77</v>
      </c>
      <c r="D1153" t="s">
        <v>205</v>
      </c>
      <c r="E1153" t="s">
        <v>206</v>
      </c>
      <c r="F1153" t="s">
        <v>70</v>
      </c>
      <c r="G1153" t="s">
        <v>108</v>
      </c>
      <c r="H1153">
        <v>2</v>
      </c>
      <c r="I1153">
        <v>33.85</v>
      </c>
      <c r="J1153">
        <v>67.7</v>
      </c>
      <c r="K1153" t="s">
        <v>31</v>
      </c>
      <c r="L1153" t="s">
        <v>169</v>
      </c>
      <c r="M1153" t="s">
        <v>23</v>
      </c>
      <c r="N1153" t="s">
        <v>33</v>
      </c>
      <c r="O1153" t="s">
        <v>25</v>
      </c>
      <c r="P1153" t="s">
        <v>476</v>
      </c>
    </row>
    <row r="1154" spans="1:16" x14ac:dyDescent="0.25">
      <c r="A1154">
        <v>101507</v>
      </c>
      <c r="B1154" s="1">
        <v>45861</v>
      </c>
      <c r="C1154" t="s">
        <v>16</v>
      </c>
      <c r="D1154" t="s">
        <v>27</v>
      </c>
      <c r="E1154" t="s">
        <v>28</v>
      </c>
      <c r="F1154" t="s">
        <v>64</v>
      </c>
      <c r="G1154" t="s">
        <v>65</v>
      </c>
      <c r="H1154">
        <v>2</v>
      </c>
      <c r="I1154">
        <v>25.57</v>
      </c>
      <c r="J1154">
        <v>51.14</v>
      </c>
      <c r="K1154" t="s">
        <v>53</v>
      </c>
      <c r="L1154" t="s">
        <v>454</v>
      </c>
      <c r="M1154" t="s">
        <v>44</v>
      </c>
      <c r="N1154" t="s">
        <v>33</v>
      </c>
      <c r="O1154" t="s">
        <v>25</v>
      </c>
      <c r="P1154" t="s">
        <v>476</v>
      </c>
    </row>
    <row r="1155" spans="1:16" x14ac:dyDescent="0.25">
      <c r="A1155">
        <v>101711</v>
      </c>
      <c r="B1155" s="1">
        <v>45861</v>
      </c>
      <c r="C1155" t="s">
        <v>39</v>
      </c>
      <c r="D1155" t="s">
        <v>93</v>
      </c>
      <c r="E1155" t="s">
        <v>93</v>
      </c>
      <c r="F1155" t="s">
        <v>19</v>
      </c>
      <c r="G1155" t="s">
        <v>48</v>
      </c>
      <c r="H1155">
        <v>1</v>
      </c>
      <c r="I1155">
        <v>46.54</v>
      </c>
      <c r="J1155">
        <v>46.54</v>
      </c>
      <c r="K1155" t="s">
        <v>59</v>
      </c>
      <c r="L1155" t="s">
        <v>259</v>
      </c>
      <c r="M1155" t="s">
        <v>102</v>
      </c>
      <c r="N1155" t="s">
        <v>33</v>
      </c>
      <c r="O1155" t="s">
        <v>25</v>
      </c>
      <c r="P1155" t="s">
        <v>476</v>
      </c>
    </row>
    <row r="1156" spans="1:16" x14ac:dyDescent="0.25">
      <c r="A1156">
        <v>101909</v>
      </c>
      <c r="B1156" s="1">
        <v>45861</v>
      </c>
      <c r="C1156" t="s">
        <v>61</v>
      </c>
      <c r="D1156" t="s">
        <v>84</v>
      </c>
      <c r="E1156" t="s">
        <v>85</v>
      </c>
      <c r="F1156" t="s">
        <v>29</v>
      </c>
      <c r="G1156" t="s">
        <v>58</v>
      </c>
      <c r="H1156">
        <v>10</v>
      </c>
      <c r="I1156">
        <v>72.97</v>
      </c>
      <c r="J1156">
        <v>729.7</v>
      </c>
      <c r="K1156" t="s">
        <v>53</v>
      </c>
      <c r="L1156" t="s">
        <v>495</v>
      </c>
      <c r="M1156" t="s">
        <v>23</v>
      </c>
      <c r="N1156" t="s">
        <v>33</v>
      </c>
      <c r="O1156" t="s">
        <v>25</v>
      </c>
      <c r="P1156" t="s">
        <v>476</v>
      </c>
    </row>
    <row r="1157" spans="1:16" x14ac:dyDescent="0.25">
      <c r="A1157">
        <v>102247</v>
      </c>
      <c r="B1157" s="1">
        <v>45861</v>
      </c>
      <c r="C1157" t="s">
        <v>39</v>
      </c>
      <c r="D1157" t="s">
        <v>56</v>
      </c>
      <c r="E1157" t="s">
        <v>57</v>
      </c>
      <c r="F1157" t="s">
        <v>29</v>
      </c>
      <c r="G1157" t="s">
        <v>58</v>
      </c>
      <c r="H1157">
        <v>2</v>
      </c>
      <c r="I1157">
        <v>71.58</v>
      </c>
      <c r="J1157">
        <v>143.16</v>
      </c>
      <c r="K1157" t="s">
        <v>53</v>
      </c>
      <c r="L1157" t="s">
        <v>298</v>
      </c>
      <c r="M1157" t="s">
        <v>23</v>
      </c>
      <c r="N1157" t="s">
        <v>33</v>
      </c>
      <c r="O1157" t="s">
        <v>25</v>
      </c>
      <c r="P1157" t="s">
        <v>476</v>
      </c>
    </row>
    <row r="1158" spans="1:16" x14ac:dyDescent="0.25">
      <c r="A1158">
        <v>102365</v>
      </c>
      <c r="B1158" s="1">
        <v>45861</v>
      </c>
      <c r="C1158" t="s">
        <v>61</v>
      </c>
      <c r="D1158" t="s">
        <v>62</v>
      </c>
      <c r="E1158" t="s">
        <v>63</v>
      </c>
      <c r="F1158" t="s">
        <v>29</v>
      </c>
      <c r="G1158" t="s">
        <v>123</v>
      </c>
      <c r="H1158">
        <v>2</v>
      </c>
      <c r="I1158">
        <v>91.31</v>
      </c>
      <c r="J1158">
        <v>182.62</v>
      </c>
      <c r="K1158" t="s">
        <v>59</v>
      </c>
      <c r="L1158" t="s">
        <v>378</v>
      </c>
      <c r="M1158" t="s">
        <v>23</v>
      </c>
      <c r="N1158" t="s">
        <v>33</v>
      </c>
      <c r="O1158" t="s">
        <v>25</v>
      </c>
      <c r="P1158" t="s">
        <v>476</v>
      </c>
    </row>
    <row r="1159" spans="1:16" x14ac:dyDescent="0.25">
      <c r="A1159">
        <v>100168</v>
      </c>
      <c r="B1159" s="1">
        <v>45862</v>
      </c>
      <c r="C1159" t="s">
        <v>61</v>
      </c>
      <c r="D1159" t="s">
        <v>90</v>
      </c>
      <c r="E1159" t="s">
        <v>91</v>
      </c>
      <c r="F1159" t="s">
        <v>73</v>
      </c>
      <c r="G1159" t="s">
        <v>74</v>
      </c>
      <c r="H1159">
        <v>5</v>
      </c>
      <c r="I1159">
        <v>52.96</v>
      </c>
      <c r="J1159">
        <v>264.8</v>
      </c>
      <c r="K1159" t="s">
        <v>31</v>
      </c>
      <c r="L1159" t="s">
        <v>153</v>
      </c>
      <c r="M1159" t="s">
        <v>23</v>
      </c>
      <c r="N1159" t="s">
        <v>45</v>
      </c>
      <c r="O1159" t="s">
        <v>25</v>
      </c>
      <c r="P1159" t="s">
        <v>476</v>
      </c>
    </row>
    <row r="1160" spans="1:16" x14ac:dyDescent="0.25">
      <c r="A1160">
        <v>100214</v>
      </c>
      <c r="B1160" s="1">
        <v>45862</v>
      </c>
      <c r="C1160" t="s">
        <v>16</v>
      </c>
      <c r="D1160" t="s">
        <v>17</v>
      </c>
      <c r="E1160" t="s">
        <v>18</v>
      </c>
      <c r="F1160" t="s">
        <v>29</v>
      </c>
      <c r="G1160" t="s">
        <v>100</v>
      </c>
      <c r="H1160">
        <v>3</v>
      </c>
      <c r="I1160">
        <v>52.06</v>
      </c>
      <c r="J1160">
        <v>156.18</v>
      </c>
      <c r="K1160" t="s">
        <v>53</v>
      </c>
      <c r="L1160" t="s">
        <v>286</v>
      </c>
      <c r="M1160" t="s">
        <v>102</v>
      </c>
      <c r="N1160" t="s">
        <v>45</v>
      </c>
      <c r="O1160" t="s">
        <v>25</v>
      </c>
      <c r="P1160" t="s">
        <v>476</v>
      </c>
    </row>
    <row r="1161" spans="1:16" x14ac:dyDescent="0.25">
      <c r="A1161">
        <v>100619</v>
      </c>
      <c r="B1161" s="1">
        <v>45862</v>
      </c>
      <c r="C1161" t="s">
        <v>39</v>
      </c>
      <c r="D1161" t="s">
        <v>118</v>
      </c>
      <c r="E1161" t="s">
        <v>119</v>
      </c>
      <c r="F1161" t="s">
        <v>19</v>
      </c>
      <c r="G1161" t="s">
        <v>37</v>
      </c>
      <c r="H1161">
        <v>1</v>
      </c>
      <c r="I1161">
        <v>23.03</v>
      </c>
      <c r="J1161">
        <v>23.03</v>
      </c>
      <c r="K1161" t="s">
        <v>31</v>
      </c>
      <c r="L1161" t="s">
        <v>463</v>
      </c>
      <c r="M1161" t="s">
        <v>23</v>
      </c>
      <c r="N1161" t="s">
        <v>45</v>
      </c>
      <c r="O1161" t="s">
        <v>25</v>
      </c>
      <c r="P1161" t="s">
        <v>476</v>
      </c>
    </row>
    <row r="1162" spans="1:16" x14ac:dyDescent="0.25">
      <c r="A1162">
        <v>100813</v>
      </c>
      <c r="B1162" s="1">
        <v>45862</v>
      </c>
      <c r="C1162" t="s">
        <v>34</v>
      </c>
      <c r="D1162" t="s">
        <v>35</v>
      </c>
      <c r="E1162" t="s">
        <v>36</v>
      </c>
      <c r="F1162" t="s">
        <v>29</v>
      </c>
      <c r="G1162" t="s">
        <v>100</v>
      </c>
      <c r="H1162">
        <v>5</v>
      </c>
      <c r="I1162">
        <v>52.34</v>
      </c>
      <c r="J1162">
        <v>261.7</v>
      </c>
      <c r="K1162" t="s">
        <v>59</v>
      </c>
      <c r="L1162" t="s">
        <v>357</v>
      </c>
      <c r="M1162" t="s">
        <v>23</v>
      </c>
      <c r="N1162" t="s">
        <v>45</v>
      </c>
      <c r="O1162" t="s">
        <v>25</v>
      </c>
      <c r="P1162" t="s">
        <v>476</v>
      </c>
    </row>
    <row r="1163" spans="1:16" x14ac:dyDescent="0.25">
      <c r="A1163">
        <v>101091</v>
      </c>
      <c r="B1163" s="1">
        <v>45862</v>
      </c>
      <c r="C1163" t="s">
        <v>61</v>
      </c>
      <c r="D1163" t="s">
        <v>84</v>
      </c>
      <c r="E1163" t="s">
        <v>85</v>
      </c>
      <c r="F1163" t="s">
        <v>70</v>
      </c>
      <c r="G1163" t="s">
        <v>86</v>
      </c>
      <c r="H1163">
        <v>3</v>
      </c>
      <c r="I1163">
        <v>28.31</v>
      </c>
      <c r="J1163">
        <v>84.93</v>
      </c>
      <c r="K1163" t="s">
        <v>31</v>
      </c>
      <c r="L1163" t="s">
        <v>361</v>
      </c>
      <c r="M1163" t="s">
        <v>23</v>
      </c>
      <c r="N1163" t="s">
        <v>45</v>
      </c>
      <c r="O1163" t="s">
        <v>25</v>
      </c>
      <c r="P1163" t="s">
        <v>476</v>
      </c>
    </row>
    <row r="1164" spans="1:16" x14ac:dyDescent="0.25">
      <c r="A1164">
        <v>101420</v>
      </c>
      <c r="B1164" s="1">
        <v>45862</v>
      </c>
      <c r="C1164" t="s">
        <v>16</v>
      </c>
      <c r="D1164" t="s">
        <v>17</v>
      </c>
      <c r="E1164" t="s">
        <v>18</v>
      </c>
      <c r="F1164" t="s">
        <v>73</v>
      </c>
      <c r="G1164" t="s">
        <v>116</v>
      </c>
      <c r="H1164">
        <v>1</v>
      </c>
      <c r="I1164">
        <v>186.83</v>
      </c>
      <c r="J1164">
        <v>186.83</v>
      </c>
      <c r="K1164" t="s">
        <v>21</v>
      </c>
      <c r="L1164" t="s">
        <v>161</v>
      </c>
      <c r="M1164" t="s">
        <v>23</v>
      </c>
      <c r="N1164" t="s">
        <v>45</v>
      </c>
      <c r="O1164" t="s">
        <v>25</v>
      </c>
      <c r="P1164" t="s">
        <v>476</v>
      </c>
    </row>
    <row r="1165" spans="1:16" x14ac:dyDescent="0.25">
      <c r="A1165">
        <v>101669</v>
      </c>
      <c r="B1165" s="1">
        <v>45862</v>
      </c>
      <c r="C1165" t="s">
        <v>39</v>
      </c>
      <c r="D1165" t="s">
        <v>40</v>
      </c>
      <c r="E1165" t="s">
        <v>41</v>
      </c>
      <c r="F1165" t="s">
        <v>73</v>
      </c>
      <c r="G1165" t="s">
        <v>128</v>
      </c>
      <c r="H1165">
        <v>2</v>
      </c>
      <c r="I1165">
        <v>134.63</v>
      </c>
      <c r="J1165">
        <v>269.26</v>
      </c>
      <c r="K1165" t="s">
        <v>53</v>
      </c>
      <c r="L1165" t="s">
        <v>399</v>
      </c>
      <c r="M1165" t="s">
        <v>44</v>
      </c>
      <c r="N1165" t="s">
        <v>45</v>
      </c>
      <c r="O1165" t="s">
        <v>25</v>
      </c>
      <c r="P1165" t="s">
        <v>476</v>
      </c>
    </row>
    <row r="1166" spans="1:16" x14ac:dyDescent="0.25">
      <c r="A1166">
        <v>102385</v>
      </c>
      <c r="B1166" s="1">
        <v>45862</v>
      </c>
      <c r="C1166" t="s">
        <v>16</v>
      </c>
      <c r="D1166" t="s">
        <v>198</v>
      </c>
      <c r="E1166" t="s">
        <v>199</v>
      </c>
      <c r="F1166" t="s">
        <v>73</v>
      </c>
      <c r="G1166" t="s">
        <v>128</v>
      </c>
      <c r="H1166">
        <v>1</v>
      </c>
      <c r="I1166">
        <v>126.89</v>
      </c>
      <c r="J1166">
        <v>126.89</v>
      </c>
      <c r="K1166" t="s">
        <v>53</v>
      </c>
      <c r="L1166" t="s">
        <v>142</v>
      </c>
      <c r="M1166" t="s">
        <v>23</v>
      </c>
      <c r="N1166" t="s">
        <v>45</v>
      </c>
      <c r="O1166" t="s">
        <v>25</v>
      </c>
      <c r="P1166" t="s">
        <v>476</v>
      </c>
    </row>
    <row r="1167" spans="1:16" x14ac:dyDescent="0.25">
      <c r="A1167">
        <v>102468</v>
      </c>
      <c r="B1167" s="1">
        <v>45862</v>
      </c>
      <c r="C1167" t="s">
        <v>39</v>
      </c>
      <c r="D1167" t="s">
        <v>93</v>
      </c>
      <c r="E1167" t="s">
        <v>93</v>
      </c>
      <c r="F1167" t="s">
        <v>73</v>
      </c>
      <c r="G1167" t="s">
        <v>128</v>
      </c>
      <c r="H1167">
        <v>10</v>
      </c>
      <c r="I1167">
        <v>128.19</v>
      </c>
      <c r="J1167">
        <v>1281.9000000000001</v>
      </c>
      <c r="K1167" t="s">
        <v>53</v>
      </c>
      <c r="L1167" t="s">
        <v>293</v>
      </c>
      <c r="M1167" t="s">
        <v>23</v>
      </c>
      <c r="N1167" t="s">
        <v>45</v>
      </c>
      <c r="O1167" t="s">
        <v>25</v>
      </c>
      <c r="P1167" t="s">
        <v>476</v>
      </c>
    </row>
    <row r="1168" spans="1:16" x14ac:dyDescent="0.25">
      <c r="A1168">
        <v>102878</v>
      </c>
      <c r="B1168" s="1">
        <v>45862</v>
      </c>
      <c r="C1168" t="s">
        <v>39</v>
      </c>
      <c r="D1168" t="s">
        <v>118</v>
      </c>
      <c r="E1168" t="s">
        <v>119</v>
      </c>
      <c r="F1168" t="s">
        <v>73</v>
      </c>
      <c r="G1168" t="s">
        <v>183</v>
      </c>
      <c r="H1168">
        <v>3</v>
      </c>
      <c r="I1168">
        <v>24.34</v>
      </c>
      <c r="J1168">
        <v>73.02</v>
      </c>
      <c r="K1168" t="s">
        <v>21</v>
      </c>
      <c r="L1168" t="s">
        <v>99</v>
      </c>
      <c r="M1168" t="s">
        <v>44</v>
      </c>
      <c r="N1168" t="s">
        <v>45</v>
      </c>
      <c r="O1168" t="s">
        <v>25</v>
      </c>
      <c r="P1168" t="s">
        <v>476</v>
      </c>
    </row>
    <row r="1169" spans="1:16" x14ac:dyDescent="0.25">
      <c r="A1169">
        <v>100258</v>
      </c>
      <c r="B1169" s="1">
        <v>45863</v>
      </c>
      <c r="C1169" t="s">
        <v>34</v>
      </c>
      <c r="D1169" t="s">
        <v>51</v>
      </c>
      <c r="E1169" t="s">
        <v>52</v>
      </c>
      <c r="F1169" t="s">
        <v>29</v>
      </c>
      <c r="G1169" t="s">
        <v>123</v>
      </c>
      <c r="H1169">
        <v>2</v>
      </c>
      <c r="I1169">
        <v>91.14</v>
      </c>
      <c r="J1169">
        <v>182.28</v>
      </c>
      <c r="K1169" t="s">
        <v>21</v>
      </c>
      <c r="L1169" t="s">
        <v>478</v>
      </c>
      <c r="M1169" t="s">
        <v>23</v>
      </c>
      <c r="N1169" t="s">
        <v>24</v>
      </c>
      <c r="O1169" t="s">
        <v>25</v>
      </c>
      <c r="P1169" t="s">
        <v>476</v>
      </c>
    </row>
    <row r="1170" spans="1:16" x14ac:dyDescent="0.25">
      <c r="A1170">
        <v>100497</v>
      </c>
      <c r="B1170" s="1">
        <v>45863</v>
      </c>
      <c r="C1170" t="s">
        <v>34</v>
      </c>
      <c r="D1170" t="s">
        <v>164</v>
      </c>
      <c r="E1170" t="s">
        <v>165</v>
      </c>
      <c r="F1170" t="s">
        <v>29</v>
      </c>
      <c r="G1170" t="s">
        <v>123</v>
      </c>
      <c r="H1170">
        <v>10</v>
      </c>
      <c r="I1170">
        <v>91.9</v>
      </c>
      <c r="J1170">
        <v>919</v>
      </c>
      <c r="K1170" t="s">
        <v>21</v>
      </c>
      <c r="L1170" t="s">
        <v>289</v>
      </c>
      <c r="M1170" t="s">
        <v>23</v>
      </c>
      <c r="N1170" t="s">
        <v>24</v>
      </c>
      <c r="O1170" t="s">
        <v>25</v>
      </c>
      <c r="P1170" t="s">
        <v>476</v>
      </c>
    </row>
    <row r="1171" spans="1:16" x14ac:dyDescent="0.25">
      <c r="A1171">
        <v>100844</v>
      </c>
      <c r="B1171" s="1">
        <v>45863</v>
      </c>
      <c r="C1171" t="s">
        <v>61</v>
      </c>
      <c r="D1171" t="s">
        <v>84</v>
      </c>
      <c r="E1171" t="s">
        <v>85</v>
      </c>
      <c r="F1171" t="s">
        <v>73</v>
      </c>
      <c r="G1171" t="s">
        <v>126</v>
      </c>
      <c r="H1171">
        <v>1</v>
      </c>
      <c r="I1171">
        <v>30.45</v>
      </c>
      <c r="J1171">
        <v>30.45</v>
      </c>
      <c r="K1171" t="s">
        <v>21</v>
      </c>
      <c r="L1171" t="s">
        <v>186</v>
      </c>
      <c r="M1171" t="s">
        <v>23</v>
      </c>
      <c r="N1171" t="s">
        <v>24</v>
      </c>
      <c r="O1171" t="s">
        <v>25</v>
      </c>
      <c r="P1171" t="s">
        <v>476</v>
      </c>
    </row>
    <row r="1172" spans="1:16" x14ac:dyDescent="0.25">
      <c r="A1172">
        <v>101014</v>
      </c>
      <c r="B1172" s="1">
        <v>45863</v>
      </c>
      <c r="C1172" t="s">
        <v>39</v>
      </c>
      <c r="D1172" t="s">
        <v>93</v>
      </c>
      <c r="E1172" t="s">
        <v>93</v>
      </c>
      <c r="F1172" t="s">
        <v>73</v>
      </c>
      <c r="G1172" t="s">
        <v>183</v>
      </c>
      <c r="H1172">
        <v>1</v>
      </c>
      <c r="I1172">
        <v>24.84</v>
      </c>
      <c r="J1172">
        <v>24.84</v>
      </c>
      <c r="K1172" t="s">
        <v>31</v>
      </c>
      <c r="L1172" t="s">
        <v>242</v>
      </c>
      <c r="M1172" t="s">
        <v>23</v>
      </c>
      <c r="N1172" t="s">
        <v>24</v>
      </c>
      <c r="O1172" t="s">
        <v>25</v>
      </c>
      <c r="P1172" t="s">
        <v>476</v>
      </c>
    </row>
    <row r="1173" spans="1:16" x14ac:dyDescent="0.25">
      <c r="A1173">
        <v>101146</v>
      </c>
      <c r="B1173" s="1">
        <v>45863</v>
      </c>
      <c r="C1173" t="s">
        <v>77</v>
      </c>
      <c r="D1173" t="s">
        <v>205</v>
      </c>
      <c r="E1173" t="s">
        <v>206</v>
      </c>
      <c r="F1173" t="s">
        <v>19</v>
      </c>
      <c r="G1173" t="s">
        <v>42</v>
      </c>
      <c r="H1173">
        <v>10</v>
      </c>
      <c r="I1173">
        <v>16.77</v>
      </c>
      <c r="J1173">
        <v>167.7</v>
      </c>
      <c r="K1173" t="s">
        <v>21</v>
      </c>
      <c r="L1173" t="s">
        <v>382</v>
      </c>
      <c r="M1173" t="s">
        <v>23</v>
      </c>
      <c r="N1173" t="s">
        <v>24</v>
      </c>
      <c r="O1173" t="s">
        <v>25</v>
      </c>
      <c r="P1173" t="s">
        <v>476</v>
      </c>
    </row>
    <row r="1174" spans="1:16" x14ac:dyDescent="0.25">
      <c r="A1174">
        <v>101180</v>
      </c>
      <c r="B1174" s="1">
        <v>45863</v>
      </c>
      <c r="C1174" t="s">
        <v>34</v>
      </c>
      <c r="D1174" t="s">
        <v>164</v>
      </c>
      <c r="E1174" t="s">
        <v>165</v>
      </c>
      <c r="F1174" t="s">
        <v>73</v>
      </c>
      <c r="G1174" t="s">
        <v>183</v>
      </c>
      <c r="H1174">
        <v>2</v>
      </c>
      <c r="I1174">
        <v>24.48</v>
      </c>
      <c r="J1174">
        <v>48.96</v>
      </c>
      <c r="K1174" t="s">
        <v>21</v>
      </c>
      <c r="L1174" t="s">
        <v>348</v>
      </c>
      <c r="M1174" t="s">
        <v>23</v>
      </c>
      <c r="N1174" t="s">
        <v>24</v>
      </c>
      <c r="O1174" t="s">
        <v>25</v>
      </c>
      <c r="P1174" t="s">
        <v>476</v>
      </c>
    </row>
    <row r="1175" spans="1:16" x14ac:dyDescent="0.25">
      <c r="A1175">
        <v>101314</v>
      </c>
      <c r="B1175" s="1">
        <v>45863</v>
      </c>
      <c r="C1175" t="s">
        <v>39</v>
      </c>
      <c r="D1175" t="s">
        <v>40</v>
      </c>
      <c r="E1175" t="s">
        <v>41</v>
      </c>
      <c r="F1175" t="s">
        <v>73</v>
      </c>
      <c r="G1175" t="s">
        <v>128</v>
      </c>
      <c r="H1175">
        <v>2</v>
      </c>
      <c r="I1175">
        <v>127.92</v>
      </c>
      <c r="J1175">
        <v>255.84</v>
      </c>
      <c r="K1175" t="s">
        <v>21</v>
      </c>
      <c r="L1175" t="s">
        <v>496</v>
      </c>
      <c r="M1175" t="s">
        <v>23</v>
      </c>
      <c r="N1175" t="s">
        <v>24</v>
      </c>
      <c r="O1175" t="s">
        <v>25</v>
      </c>
      <c r="P1175" t="s">
        <v>476</v>
      </c>
    </row>
    <row r="1176" spans="1:16" x14ac:dyDescent="0.25">
      <c r="A1176">
        <v>101321</v>
      </c>
      <c r="B1176" s="1">
        <v>45863</v>
      </c>
      <c r="C1176" t="s">
        <v>39</v>
      </c>
      <c r="D1176" t="s">
        <v>56</v>
      </c>
      <c r="E1176" t="s">
        <v>57</v>
      </c>
      <c r="F1176" t="s">
        <v>29</v>
      </c>
      <c r="G1176" t="s">
        <v>123</v>
      </c>
      <c r="H1176">
        <v>2</v>
      </c>
      <c r="I1176">
        <v>87.72</v>
      </c>
      <c r="J1176">
        <v>175.44</v>
      </c>
      <c r="K1176" t="s">
        <v>31</v>
      </c>
      <c r="L1176" t="s">
        <v>257</v>
      </c>
      <c r="M1176" t="s">
        <v>23</v>
      </c>
      <c r="N1176" t="s">
        <v>24</v>
      </c>
      <c r="O1176" t="s">
        <v>25</v>
      </c>
      <c r="P1176" t="s">
        <v>476</v>
      </c>
    </row>
    <row r="1177" spans="1:16" x14ac:dyDescent="0.25">
      <c r="A1177">
        <v>101404</v>
      </c>
      <c r="B1177" s="1">
        <v>45863</v>
      </c>
      <c r="C1177" t="s">
        <v>77</v>
      </c>
      <c r="D1177" t="s">
        <v>78</v>
      </c>
      <c r="E1177" t="s">
        <v>79</v>
      </c>
      <c r="F1177" t="s">
        <v>73</v>
      </c>
      <c r="G1177" t="s">
        <v>116</v>
      </c>
      <c r="H1177">
        <v>5</v>
      </c>
      <c r="I1177">
        <v>187.63</v>
      </c>
      <c r="J1177">
        <v>938.15</v>
      </c>
      <c r="K1177" t="s">
        <v>53</v>
      </c>
      <c r="L1177" t="s">
        <v>424</v>
      </c>
      <c r="M1177" t="s">
        <v>44</v>
      </c>
      <c r="N1177" t="s">
        <v>24</v>
      </c>
      <c r="O1177" t="s">
        <v>25</v>
      </c>
      <c r="P1177" t="s">
        <v>476</v>
      </c>
    </row>
    <row r="1178" spans="1:16" x14ac:dyDescent="0.25">
      <c r="A1178">
        <v>101843</v>
      </c>
      <c r="B1178" s="1">
        <v>45863</v>
      </c>
      <c r="C1178" t="s">
        <v>16</v>
      </c>
      <c r="D1178" t="s">
        <v>111</v>
      </c>
      <c r="E1178" t="s">
        <v>112</v>
      </c>
      <c r="F1178" t="s">
        <v>64</v>
      </c>
      <c r="G1178" t="s">
        <v>105</v>
      </c>
      <c r="H1178">
        <v>2</v>
      </c>
      <c r="I1178">
        <v>28.65</v>
      </c>
      <c r="J1178">
        <v>57.3</v>
      </c>
      <c r="K1178" t="s">
        <v>31</v>
      </c>
      <c r="L1178" t="s">
        <v>224</v>
      </c>
      <c r="M1178" t="s">
        <v>102</v>
      </c>
      <c r="N1178" t="s">
        <v>24</v>
      </c>
      <c r="O1178" t="s">
        <v>25</v>
      </c>
      <c r="P1178" t="s">
        <v>476</v>
      </c>
    </row>
    <row r="1179" spans="1:16" x14ac:dyDescent="0.25">
      <c r="A1179">
        <v>101953</v>
      </c>
      <c r="B1179" s="1">
        <v>45863</v>
      </c>
      <c r="C1179" t="s">
        <v>39</v>
      </c>
      <c r="D1179" t="s">
        <v>118</v>
      </c>
      <c r="E1179" t="s">
        <v>119</v>
      </c>
      <c r="F1179" t="s">
        <v>19</v>
      </c>
      <c r="G1179" t="s">
        <v>20</v>
      </c>
      <c r="H1179">
        <v>2</v>
      </c>
      <c r="I1179">
        <v>38.72</v>
      </c>
      <c r="J1179">
        <v>77.44</v>
      </c>
      <c r="K1179" t="s">
        <v>53</v>
      </c>
      <c r="L1179" t="s">
        <v>357</v>
      </c>
      <c r="M1179" t="s">
        <v>23</v>
      </c>
      <c r="N1179" t="s">
        <v>24</v>
      </c>
      <c r="O1179" t="s">
        <v>25</v>
      </c>
      <c r="P1179" t="s">
        <v>476</v>
      </c>
    </row>
    <row r="1180" spans="1:16" x14ac:dyDescent="0.25">
      <c r="A1180">
        <v>102057</v>
      </c>
      <c r="B1180" s="1">
        <v>45863</v>
      </c>
      <c r="C1180" t="s">
        <v>61</v>
      </c>
      <c r="D1180" t="s">
        <v>62</v>
      </c>
      <c r="E1180" t="s">
        <v>63</v>
      </c>
      <c r="F1180" t="s">
        <v>73</v>
      </c>
      <c r="G1180" t="s">
        <v>80</v>
      </c>
      <c r="H1180">
        <v>1</v>
      </c>
      <c r="I1180">
        <v>38.61</v>
      </c>
      <c r="J1180">
        <v>38.61</v>
      </c>
      <c r="K1180" t="s">
        <v>59</v>
      </c>
      <c r="L1180" t="s">
        <v>340</v>
      </c>
      <c r="M1180" t="s">
        <v>23</v>
      </c>
      <c r="N1180" t="s">
        <v>24</v>
      </c>
      <c r="O1180" t="s">
        <v>25</v>
      </c>
      <c r="P1180" t="s">
        <v>476</v>
      </c>
    </row>
    <row r="1181" spans="1:16" x14ac:dyDescent="0.25">
      <c r="A1181">
        <v>102659</v>
      </c>
      <c r="B1181" s="1">
        <v>45863</v>
      </c>
      <c r="C1181" t="s">
        <v>77</v>
      </c>
      <c r="D1181" t="s">
        <v>103</v>
      </c>
      <c r="E1181" t="s">
        <v>104</v>
      </c>
      <c r="F1181" t="s">
        <v>70</v>
      </c>
      <c r="G1181" t="s">
        <v>143</v>
      </c>
      <c r="H1181">
        <v>1</v>
      </c>
      <c r="I1181">
        <v>122.84</v>
      </c>
      <c r="J1181">
        <v>122.84</v>
      </c>
      <c r="K1181" t="s">
        <v>53</v>
      </c>
      <c r="L1181" t="s">
        <v>172</v>
      </c>
      <c r="M1181" t="s">
        <v>23</v>
      </c>
      <c r="N1181" t="s">
        <v>24</v>
      </c>
      <c r="O1181" t="s">
        <v>25</v>
      </c>
      <c r="P1181" t="s">
        <v>476</v>
      </c>
    </row>
    <row r="1182" spans="1:16" x14ac:dyDescent="0.25">
      <c r="A1182">
        <v>102794</v>
      </c>
      <c r="B1182" s="1">
        <v>45863</v>
      </c>
      <c r="C1182" t="s">
        <v>39</v>
      </c>
      <c r="D1182" t="s">
        <v>40</v>
      </c>
      <c r="E1182" t="s">
        <v>41</v>
      </c>
      <c r="F1182" t="s">
        <v>73</v>
      </c>
      <c r="G1182" t="s">
        <v>128</v>
      </c>
      <c r="H1182">
        <v>2</v>
      </c>
      <c r="I1182">
        <v>132.15</v>
      </c>
      <c r="J1182">
        <v>264.3</v>
      </c>
      <c r="K1182" t="s">
        <v>59</v>
      </c>
      <c r="L1182" t="s">
        <v>391</v>
      </c>
      <c r="M1182" t="s">
        <v>44</v>
      </c>
      <c r="N1182" t="s">
        <v>24</v>
      </c>
      <c r="O1182" t="s">
        <v>25</v>
      </c>
      <c r="P1182" t="s">
        <v>476</v>
      </c>
    </row>
    <row r="1183" spans="1:16" x14ac:dyDescent="0.25">
      <c r="A1183">
        <v>102892</v>
      </c>
      <c r="B1183" s="1">
        <v>45863</v>
      </c>
      <c r="C1183" t="s">
        <v>61</v>
      </c>
      <c r="D1183" t="s">
        <v>90</v>
      </c>
      <c r="E1183" t="s">
        <v>91</v>
      </c>
      <c r="F1183" t="s">
        <v>70</v>
      </c>
      <c r="G1183" t="s">
        <v>132</v>
      </c>
      <c r="H1183">
        <v>2</v>
      </c>
      <c r="I1183">
        <v>19.36</v>
      </c>
      <c r="J1183">
        <v>38.72</v>
      </c>
      <c r="K1183" t="s">
        <v>53</v>
      </c>
      <c r="L1183" t="s">
        <v>139</v>
      </c>
      <c r="M1183" t="s">
        <v>23</v>
      </c>
      <c r="N1183" t="s">
        <v>24</v>
      </c>
      <c r="O1183" t="s">
        <v>25</v>
      </c>
      <c r="P1183" t="s">
        <v>476</v>
      </c>
    </row>
    <row r="1184" spans="1:16" x14ac:dyDescent="0.25">
      <c r="A1184">
        <v>100752</v>
      </c>
      <c r="B1184" s="1">
        <v>45864</v>
      </c>
      <c r="C1184" t="s">
        <v>61</v>
      </c>
      <c r="D1184" t="s">
        <v>84</v>
      </c>
      <c r="E1184" t="s">
        <v>85</v>
      </c>
      <c r="F1184" t="s">
        <v>70</v>
      </c>
      <c r="G1184" t="s">
        <v>143</v>
      </c>
      <c r="H1184">
        <v>1</v>
      </c>
      <c r="I1184">
        <v>124.99</v>
      </c>
      <c r="J1184">
        <v>124.99</v>
      </c>
      <c r="K1184" t="s">
        <v>59</v>
      </c>
      <c r="L1184" t="s">
        <v>303</v>
      </c>
      <c r="M1184" t="s">
        <v>44</v>
      </c>
      <c r="N1184" t="s">
        <v>50</v>
      </c>
      <c r="O1184" t="s">
        <v>14</v>
      </c>
      <c r="P1184" t="s">
        <v>476</v>
      </c>
    </row>
    <row r="1185" spans="1:16" x14ac:dyDescent="0.25">
      <c r="A1185">
        <v>100988</v>
      </c>
      <c r="B1185" s="1">
        <v>45864</v>
      </c>
      <c r="C1185" t="s">
        <v>39</v>
      </c>
      <c r="D1185" t="s">
        <v>67</v>
      </c>
      <c r="E1185" t="s">
        <v>68</v>
      </c>
      <c r="F1185" t="s">
        <v>29</v>
      </c>
      <c r="G1185" t="s">
        <v>113</v>
      </c>
      <c r="H1185">
        <v>2</v>
      </c>
      <c r="I1185">
        <v>15.62</v>
      </c>
      <c r="J1185">
        <v>31.24</v>
      </c>
      <c r="K1185" t="s">
        <v>21</v>
      </c>
      <c r="L1185" t="s">
        <v>427</v>
      </c>
      <c r="M1185" t="s">
        <v>23</v>
      </c>
      <c r="N1185" t="s">
        <v>50</v>
      </c>
      <c r="O1185" t="s">
        <v>14</v>
      </c>
      <c r="P1185" t="s">
        <v>476</v>
      </c>
    </row>
    <row r="1186" spans="1:16" x14ac:dyDescent="0.25">
      <c r="A1186">
        <v>101099</v>
      </c>
      <c r="B1186" s="1">
        <v>45864</v>
      </c>
      <c r="C1186" t="s">
        <v>39</v>
      </c>
      <c r="D1186" t="s">
        <v>118</v>
      </c>
      <c r="E1186" t="s">
        <v>119</v>
      </c>
      <c r="F1186" t="s">
        <v>73</v>
      </c>
      <c r="G1186" t="s">
        <v>80</v>
      </c>
      <c r="H1186">
        <v>2</v>
      </c>
      <c r="I1186">
        <v>40.229999999999997</v>
      </c>
      <c r="J1186">
        <v>80.459999999999994</v>
      </c>
      <c r="K1186" t="s">
        <v>31</v>
      </c>
      <c r="L1186" t="s">
        <v>289</v>
      </c>
      <c r="M1186" t="s">
        <v>23</v>
      </c>
      <c r="N1186" t="s">
        <v>50</v>
      </c>
      <c r="O1186" t="s">
        <v>14</v>
      </c>
      <c r="P1186" t="s">
        <v>476</v>
      </c>
    </row>
    <row r="1187" spans="1:16" x14ac:dyDescent="0.25">
      <c r="A1187">
        <v>101855</v>
      </c>
      <c r="B1187" s="1">
        <v>45864</v>
      </c>
      <c r="C1187" t="s">
        <v>16</v>
      </c>
      <c r="D1187" t="s">
        <v>198</v>
      </c>
      <c r="E1187" t="s">
        <v>199</v>
      </c>
      <c r="F1187" t="s">
        <v>19</v>
      </c>
      <c r="G1187" t="s">
        <v>37</v>
      </c>
      <c r="H1187">
        <v>3</v>
      </c>
      <c r="I1187">
        <v>23.25</v>
      </c>
      <c r="J1187">
        <v>69.75</v>
      </c>
      <c r="K1187" t="s">
        <v>59</v>
      </c>
      <c r="L1187" t="s">
        <v>245</v>
      </c>
      <c r="M1187" t="s">
        <v>23</v>
      </c>
      <c r="N1187" t="s">
        <v>50</v>
      </c>
      <c r="O1187" t="s">
        <v>14</v>
      </c>
      <c r="P1187" t="s">
        <v>476</v>
      </c>
    </row>
    <row r="1188" spans="1:16" x14ac:dyDescent="0.25">
      <c r="A1188">
        <v>101883</v>
      </c>
      <c r="B1188" s="1">
        <v>45864</v>
      </c>
      <c r="C1188" t="s">
        <v>39</v>
      </c>
      <c r="D1188" t="s">
        <v>56</v>
      </c>
      <c r="E1188" t="s">
        <v>57</v>
      </c>
      <c r="F1188" t="s">
        <v>70</v>
      </c>
      <c r="G1188" t="s">
        <v>143</v>
      </c>
      <c r="H1188">
        <v>1</v>
      </c>
      <c r="I1188">
        <v>122.41</v>
      </c>
      <c r="J1188">
        <v>122.41</v>
      </c>
      <c r="K1188" t="s">
        <v>21</v>
      </c>
      <c r="L1188" t="s">
        <v>444</v>
      </c>
      <c r="M1188" t="s">
        <v>44</v>
      </c>
      <c r="N1188" t="s">
        <v>50</v>
      </c>
      <c r="O1188" t="s">
        <v>14</v>
      </c>
      <c r="P1188" t="s">
        <v>476</v>
      </c>
    </row>
    <row r="1189" spans="1:16" x14ac:dyDescent="0.25">
      <c r="A1189">
        <v>101968</v>
      </c>
      <c r="B1189" s="1">
        <v>45864</v>
      </c>
      <c r="C1189" t="s">
        <v>39</v>
      </c>
      <c r="D1189" t="s">
        <v>67</v>
      </c>
      <c r="E1189" t="s">
        <v>68</v>
      </c>
      <c r="F1189" t="s">
        <v>19</v>
      </c>
      <c r="G1189" t="s">
        <v>20</v>
      </c>
      <c r="H1189">
        <v>1</v>
      </c>
      <c r="I1189">
        <v>38.85</v>
      </c>
      <c r="J1189">
        <v>38.85</v>
      </c>
      <c r="K1189" t="s">
        <v>31</v>
      </c>
      <c r="L1189" t="s">
        <v>280</v>
      </c>
      <c r="M1189" t="s">
        <v>23</v>
      </c>
      <c r="N1189" t="s">
        <v>50</v>
      </c>
      <c r="O1189" t="s">
        <v>14</v>
      </c>
      <c r="P1189" t="s">
        <v>476</v>
      </c>
    </row>
    <row r="1190" spans="1:16" x14ac:dyDescent="0.25">
      <c r="A1190">
        <v>102023</v>
      </c>
      <c r="B1190" s="1">
        <v>45864</v>
      </c>
      <c r="C1190" t="s">
        <v>61</v>
      </c>
      <c r="D1190" t="s">
        <v>62</v>
      </c>
      <c r="E1190" t="s">
        <v>63</v>
      </c>
      <c r="F1190" t="s">
        <v>73</v>
      </c>
      <c r="G1190" t="s">
        <v>80</v>
      </c>
      <c r="H1190">
        <v>3</v>
      </c>
      <c r="I1190">
        <v>41.64</v>
      </c>
      <c r="J1190">
        <v>124.92</v>
      </c>
      <c r="K1190" t="s">
        <v>21</v>
      </c>
      <c r="L1190" t="s">
        <v>307</v>
      </c>
      <c r="M1190" t="s">
        <v>102</v>
      </c>
      <c r="N1190" t="s">
        <v>50</v>
      </c>
      <c r="O1190" t="s">
        <v>14</v>
      </c>
      <c r="P1190" t="s">
        <v>476</v>
      </c>
    </row>
    <row r="1191" spans="1:16" x14ac:dyDescent="0.25">
      <c r="A1191">
        <v>102093</v>
      </c>
      <c r="B1191" s="1">
        <v>45864</v>
      </c>
      <c r="C1191" t="s">
        <v>39</v>
      </c>
      <c r="D1191" t="s">
        <v>93</v>
      </c>
      <c r="E1191" t="s">
        <v>93</v>
      </c>
      <c r="F1191" t="s">
        <v>73</v>
      </c>
      <c r="G1191" t="s">
        <v>74</v>
      </c>
      <c r="H1191">
        <v>3</v>
      </c>
      <c r="I1191">
        <v>56.34</v>
      </c>
      <c r="J1191">
        <v>169.02</v>
      </c>
      <c r="K1191" t="s">
        <v>59</v>
      </c>
      <c r="L1191" t="s">
        <v>234</v>
      </c>
      <c r="M1191" t="s">
        <v>23</v>
      </c>
      <c r="N1191" t="s">
        <v>50</v>
      </c>
      <c r="O1191" t="s">
        <v>14</v>
      </c>
      <c r="P1191" t="s">
        <v>476</v>
      </c>
    </row>
    <row r="1192" spans="1:16" x14ac:dyDescent="0.25">
      <c r="A1192">
        <v>102327</v>
      </c>
      <c r="B1192" s="1">
        <v>45864</v>
      </c>
      <c r="C1192" t="s">
        <v>34</v>
      </c>
      <c r="D1192" t="s">
        <v>35</v>
      </c>
      <c r="E1192" t="s">
        <v>36</v>
      </c>
      <c r="F1192" t="s">
        <v>73</v>
      </c>
      <c r="G1192" t="s">
        <v>128</v>
      </c>
      <c r="H1192">
        <v>1</v>
      </c>
      <c r="I1192">
        <v>136.32</v>
      </c>
      <c r="J1192">
        <v>136.32</v>
      </c>
      <c r="K1192" t="s">
        <v>31</v>
      </c>
      <c r="L1192" t="s">
        <v>265</v>
      </c>
      <c r="M1192" t="s">
        <v>23</v>
      </c>
      <c r="N1192" t="s">
        <v>50</v>
      </c>
      <c r="O1192" t="s">
        <v>14</v>
      </c>
      <c r="P1192" t="s">
        <v>476</v>
      </c>
    </row>
    <row r="1193" spans="1:16" x14ac:dyDescent="0.25">
      <c r="A1193">
        <v>102443</v>
      </c>
      <c r="B1193" s="1">
        <v>45864</v>
      </c>
      <c r="C1193" t="s">
        <v>77</v>
      </c>
      <c r="D1193" t="s">
        <v>78</v>
      </c>
      <c r="E1193" t="s">
        <v>79</v>
      </c>
      <c r="F1193" t="s">
        <v>64</v>
      </c>
      <c r="G1193" t="s">
        <v>140</v>
      </c>
      <c r="H1193">
        <v>2</v>
      </c>
      <c r="I1193">
        <v>143.24</v>
      </c>
      <c r="J1193">
        <v>286.48</v>
      </c>
      <c r="K1193" t="s">
        <v>31</v>
      </c>
      <c r="L1193" t="s">
        <v>214</v>
      </c>
      <c r="M1193" t="s">
        <v>102</v>
      </c>
      <c r="N1193" t="s">
        <v>50</v>
      </c>
      <c r="O1193" t="s">
        <v>14</v>
      </c>
      <c r="P1193" t="s">
        <v>476</v>
      </c>
    </row>
    <row r="1194" spans="1:16" x14ac:dyDescent="0.25">
      <c r="A1194">
        <v>102751</v>
      </c>
      <c r="B1194" s="1">
        <v>45864</v>
      </c>
      <c r="C1194" t="s">
        <v>34</v>
      </c>
      <c r="D1194" t="s">
        <v>51</v>
      </c>
      <c r="E1194" t="s">
        <v>52</v>
      </c>
      <c r="F1194" t="s">
        <v>70</v>
      </c>
      <c r="G1194" t="s">
        <v>108</v>
      </c>
      <c r="H1194">
        <v>10</v>
      </c>
      <c r="I1194">
        <v>33.71</v>
      </c>
      <c r="J1194">
        <v>337.1</v>
      </c>
      <c r="K1194" t="s">
        <v>59</v>
      </c>
      <c r="L1194" t="s">
        <v>319</v>
      </c>
      <c r="M1194" t="s">
        <v>23</v>
      </c>
      <c r="N1194" t="s">
        <v>50</v>
      </c>
      <c r="O1194" t="s">
        <v>14</v>
      </c>
      <c r="P1194" t="s">
        <v>476</v>
      </c>
    </row>
    <row r="1195" spans="1:16" x14ac:dyDescent="0.25">
      <c r="A1195">
        <v>102762</v>
      </c>
      <c r="B1195" s="1">
        <v>45864</v>
      </c>
      <c r="C1195" t="s">
        <v>61</v>
      </c>
      <c r="D1195" t="s">
        <v>62</v>
      </c>
      <c r="E1195" t="s">
        <v>63</v>
      </c>
      <c r="F1195" t="s">
        <v>19</v>
      </c>
      <c r="G1195" t="s">
        <v>37</v>
      </c>
      <c r="H1195">
        <v>1</v>
      </c>
      <c r="I1195">
        <v>23.44</v>
      </c>
      <c r="J1195">
        <v>23.44</v>
      </c>
      <c r="K1195" t="s">
        <v>59</v>
      </c>
      <c r="L1195" t="s">
        <v>374</v>
      </c>
      <c r="M1195" t="s">
        <v>23</v>
      </c>
      <c r="N1195" t="s">
        <v>50</v>
      </c>
      <c r="O1195" t="s">
        <v>14</v>
      </c>
      <c r="P1195" t="s">
        <v>476</v>
      </c>
    </row>
    <row r="1196" spans="1:16" x14ac:dyDescent="0.25">
      <c r="A1196">
        <v>102764</v>
      </c>
      <c r="B1196" s="1">
        <v>45864</v>
      </c>
      <c r="C1196" t="s">
        <v>61</v>
      </c>
      <c r="D1196" t="s">
        <v>90</v>
      </c>
      <c r="E1196" t="s">
        <v>91</v>
      </c>
      <c r="F1196" t="s">
        <v>19</v>
      </c>
      <c r="G1196" t="s">
        <v>48</v>
      </c>
      <c r="H1196">
        <v>3</v>
      </c>
      <c r="I1196">
        <v>46.55</v>
      </c>
      <c r="J1196">
        <v>139.65</v>
      </c>
      <c r="K1196" t="s">
        <v>31</v>
      </c>
      <c r="L1196" t="s">
        <v>261</v>
      </c>
      <c r="M1196" t="s">
        <v>102</v>
      </c>
      <c r="N1196" t="s">
        <v>50</v>
      </c>
      <c r="O1196" t="s">
        <v>14</v>
      </c>
      <c r="P1196" t="s">
        <v>476</v>
      </c>
    </row>
    <row r="1197" spans="1:16" x14ac:dyDescent="0.25">
      <c r="A1197">
        <v>100201</v>
      </c>
      <c r="B1197" s="1">
        <v>45865</v>
      </c>
      <c r="C1197" t="s">
        <v>61</v>
      </c>
      <c r="D1197" t="s">
        <v>90</v>
      </c>
      <c r="E1197" t="s">
        <v>91</v>
      </c>
      <c r="F1197" t="s">
        <v>64</v>
      </c>
      <c r="G1197" t="s">
        <v>140</v>
      </c>
      <c r="H1197">
        <v>3</v>
      </c>
      <c r="I1197">
        <v>157.38</v>
      </c>
      <c r="J1197">
        <v>472.14</v>
      </c>
      <c r="K1197" t="s">
        <v>59</v>
      </c>
      <c r="L1197" t="s">
        <v>399</v>
      </c>
      <c r="M1197" t="s">
        <v>102</v>
      </c>
      <c r="N1197" t="s">
        <v>76</v>
      </c>
      <c r="O1197" t="s">
        <v>14</v>
      </c>
      <c r="P1197" t="s">
        <v>476</v>
      </c>
    </row>
    <row r="1198" spans="1:16" x14ac:dyDescent="0.25">
      <c r="A1198">
        <v>100213</v>
      </c>
      <c r="B1198" s="1">
        <v>45865</v>
      </c>
      <c r="C1198" t="s">
        <v>39</v>
      </c>
      <c r="D1198" t="s">
        <v>56</v>
      </c>
      <c r="E1198" t="s">
        <v>57</v>
      </c>
      <c r="F1198" t="s">
        <v>29</v>
      </c>
      <c r="G1198" t="s">
        <v>30</v>
      </c>
      <c r="H1198">
        <v>3</v>
      </c>
      <c r="I1198">
        <v>66.78</v>
      </c>
      <c r="J1198">
        <v>200.34</v>
      </c>
      <c r="K1198" t="s">
        <v>31</v>
      </c>
      <c r="L1198" t="s">
        <v>497</v>
      </c>
      <c r="M1198" t="s">
        <v>23</v>
      </c>
      <c r="N1198" t="s">
        <v>76</v>
      </c>
      <c r="O1198" t="s">
        <v>14</v>
      </c>
      <c r="P1198" t="s">
        <v>476</v>
      </c>
    </row>
    <row r="1199" spans="1:16" x14ac:dyDescent="0.25">
      <c r="A1199">
        <v>100438</v>
      </c>
      <c r="B1199" s="1">
        <v>45865</v>
      </c>
      <c r="C1199" t="s">
        <v>16</v>
      </c>
      <c r="D1199" t="s">
        <v>146</v>
      </c>
      <c r="E1199" t="s">
        <v>147</v>
      </c>
      <c r="F1199" t="s">
        <v>70</v>
      </c>
      <c r="G1199" t="s">
        <v>132</v>
      </c>
      <c r="H1199">
        <v>10</v>
      </c>
      <c r="I1199">
        <v>20.77</v>
      </c>
      <c r="J1199">
        <v>207.7</v>
      </c>
      <c r="K1199" t="s">
        <v>53</v>
      </c>
      <c r="L1199" t="s">
        <v>96</v>
      </c>
      <c r="M1199" t="s">
        <v>44</v>
      </c>
      <c r="N1199" t="s">
        <v>76</v>
      </c>
      <c r="O1199" t="s">
        <v>14</v>
      </c>
      <c r="P1199" t="s">
        <v>476</v>
      </c>
    </row>
    <row r="1200" spans="1:16" x14ac:dyDescent="0.25">
      <c r="A1200">
        <v>101289</v>
      </c>
      <c r="B1200" s="1">
        <v>45865</v>
      </c>
      <c r="C1200" t="s">
        <v>39</v>
      </c>
      <c r="D1200" t="s">
        <v>56</v>
      </c>
      <c r="E1200" t="s">
        <v>57</v>
      </c>
      <c r="F1200" t="s">
        <v>64</v>
      </c>
      <c r="G1200" t="s">
        <v>65</v>
      </c>
      <c r="H1200">
        <v>1</v>
      </c>
      <c r="I1200">
        <v>24.08</v>
      </c>
      <c r="J1200">
        <v>24.08</v>
      </c>
      <c r="K1200" t="s">
        <v>53</v>
      </c>
      <c r="L1200" t="s">
        <v>289</v>
      </c>
      <c r="M1200" t="s">
        <v>44</v>
      </c>
      <c r="N1200" t="s">
        <v>76</v>
      </c>
      <c r="O1200" t="s">
        <v>14</v>
      </c>
      <c r="P1200" t="s">
        <v>476</v>
      </c>
    </row>
    <row r="1201" spans="1:16" x14ac:dyDescent="0.25">
      <c r="A1201">
        <v>101338</v>
      </c>
      <c r="B1201" s="1">
        <v>45865</v>
      </c>
      <c r="C1201" t="s">
        <v>34</v>
      </c>
      <c r="D1201" t="s">
        <v>46</v>
      </c>
      <c r="E1201" t="s">
        <v>47</v>
      </c>
      <c r="F1201" t="s">
        <v>19</v>
      </c>
      <c r="G1201" t="s">
        <v>42</v>
      </c>
      <c r="H1201">
        <v>1</v>
      </c>
      <c r="I1201">
        <v>15.68</v>
      </c>
      <c r="J1201">
        <v>15.68</v>
      </c>
      <c r="K1201" t="s">
        <v>59</v>
      </c>
      <c r="L1201" t="s">
        <v>251</v>
      </c>
      <c r="M1201" t="s">
        <v>23</v>
      </c>
      <c r="N1201" t="s">
        <v>76</v>
      </c>
      <c r="O1201" t="s">
        <v>14</v>
      </c>
      <c r="P1201" t="s">
        <v>476</v>
      </c>
    </row>
    <row r="1202" spans="1:16" x14ac:dyDescent="0.25">
      <c r="A1202">
        <v>102032</v>
      </c>
      <c r="B1202" s="1">
        <v>45865</v>
      </c>
      <c r="C1202" t="s">
        <v>34</v>
      </c>
      <c r="D1202" t="s">
        <v>35</v>
      </c>
      <c r="E1202" t="s">
        <v>36</v>
      </c>
      <c r="F1202" t="s">
        <v>29</v>
      </c>
      <c r="G1202" t="s">
        <v>58</v>
      </c>
      <c r="H1202">
        <v>10</v>
      </c>
      <c r="I1202">
        <v>76.28</v>
      </c>
      <c r="J1202">
        <v>762.8</v>
      </c>
      <c r="K1202" t="s">
        <v>53</v>
      </c>
      <c r="L1202" t="s">
        <v>255</v>
      </c>
      <c r="M1202" t="s">
        <v>23</v>
      </c>
      <c r="N1202" t="s">
        <v>76</v>
      </c>
      <c r="O1202" t="s">
        <v>14</v>
      </c>
      <c r="P1202" t="s">
        <v>476</v>
      </c>
    </row>
    <row r="1203" spans="1:16" x14ac:dyDescent="0.25">
      <c r="A1203">
        <v>102585</v>
      </c>
      <c r="B1203" s="1">
        <v>45865</v>
      </c>
      <c r="C1203" t="s">
        <v>61</v>
      </c>
      <c r="D1203" t="s">
        <v>84</v>
      </c>
      <c r="E1203" t="s">
        <v>85</v>
      </c>
      <c r="F1203" t="s">
        <v>29</v>
      </c>
      <c r="G1203" t="s">
        <v>100</v>
      </c>
      <c r="H1203">
        <v>1</v>
      </c>
      <c r="I1203">
        <v>50.74</v>
      </c>
      <c r="J1203">
        <v>50.74</v>
      </c>
      <c r="K1203" t="s">
        <v>21</v>
      </c>
      <c r="L1203" t="s">
        <v>233</v>
      </c>
      <c r="M1203" t="s">
        <v>23</v>
      </c>
      <c r="N1203" t="s">
        <v>76</v>
      </c>
      <c r="O1203" t="s">
        <v>14</v>
      </c>
      <c r="P1203" t="s">
        <v>476</v>
      </c>
    </row>
    <row r="1204" spans="1:16" x14ac:dyDescent="0.25">
      <c r="A1204">
        <v>102886</v>
      </c>
      <c r="B1204" s="1">
        <v>45865</v>
      </c>
      <c r="C1204" t="s">
        <v>39</v>
      </c>
      <c r="D1204" t="s">
        <v>67</v>
      </c>
      <c r="E1204" t="s">
        <v>68</v>
      </c>
      <c r="F1204" t="s">
        <v>19</v>
      </c>
      <c r="G1204" t="s">
        <v>42</v>
      </c>
      <c r="H1204">
        <v>1</v>
      </c>
      <c r="I1204">
        <v>15.74</v>
      </c>
      <c r="J1204">
        <v>15.74</v>
      </c>
      <c r="K1204" t="s">
        <v>53</v>
      </c>
      <c r="L1204" t="s">
        <v>225</v>
      </c>
      <c r="M1204" t="s">
        <v>23</v>
      </c>
      <c r="N1204" t="s">
        <v>76</v>
      </c>
      <c r="O1204" t="s">
        <v>14</v>
      </c>
      <c r="P1204" t="s">
        <v>476</v>
      </c>
    </row>
    <row r="1205" spans="1:16" x14ac:dyDescent="0.25">
      <c r="A1205">
        <v>100010</v>
      </c>
      <c r="B1205" s="1">
        <v>45866</v>
      </c>
      <c r="C1205" t="s">
        <v>39</v>
      </c>
      <c r="D1205" t="s">
        <v>93</v>
      </c>
      <c r="E1205" t="s">
        <v>93</v>
      </c>
      <c r="F1205" t="s">
        <v>73</v>
      </c>
      <c r="G1205" t="s">
        <v>128</v>
      </c>
      <c r="H1205">
        <v>5</v>
      </c>
      <c r="I1205">
        <v>131.24</v>
      </c>
      <c r="J1205">
        <v>656.2</v>
      </c>
      <c r="K1205" t="s">
        <v>31</v>
      </c>
      <c r="L1205" t="s">
        <v>309</v>
      </c>
      <c r="M1205" t="s">
        <v>23</v>
      </c>
      <c r="N1205" t="s">
        <v>82</v>
      </c>
      <c r="O1205" t="s">
        <v>25</v>
      </c>
      <c r="P1205" t="s">
        <v>476</v>
      </c>
    </row>
    <row r="1206" spans="1:16" x14ac:dyDescent="0.25">
      <c r="A1206">
        <v>100156</v>
      </c>
      <c r="B1206" s="1">
        <v>45866</v>
      </c>
      <c r="C1206" t="s">
        <v>39</v>
      </c>
      <c r="D1206" t="s">
        <v>56</v>
      </c>
      <c r="E1206" t="s">
        <v>57</v>
      </c>
      <c r="F1206" t="s">
        <v>64</v>
      </c>
      <c r="G1206" t="s">
        <v>65</v>
      </c>
      <c r="H1206">
        <v>1</v>
      </c>
      <c r="I1206">
        <v>24.99</v>
      </c>
      <c r="J1206">
        <v>24.99</v>
      </c>
      <c r="K1206" t="s">
        <v>31</v>
      </c>
      <c r="L1206" t="s">
        <v>153</v>
      </c>
      <c r="M1206" t="s">
        <v>44</v>
      </c>
      <c r="N1206" t="s">
        <v>82</v>
      </c>
      <c r="O1206" t="s">
        <v>25</v>
      </c>
      <c r="P1206" t="s">
        <v>476</v>
      </c>
    </row>
    <row r="1207" spans="1:16" x14ac:dyDescent="0.25">
      <c r="A1207">
        <v>100313</v>
      </c>
      <c r="B1207" s="1">
        <v>45866</v>
      </c>
      <c r="C1207" t="s">
        <v>34</v>
      </c>
      <c r="D1207" t="s">
        <v>51</v>
      </c>
      <c r="E1207" t="s">
        <v>52</v>
      </c>
      <c r="F1207" t="s">
        <v>29</v>
      </c>
      <c r="G1207" t="s">
        <v>58</v>
      </c>
      <c r="H1207">
        <v>1</v>
      </c>
      <c r="I1207">
        <v>76.05</v>
      </c>
      <c r="J1207">
        <v>76.05</v>
      </c>
      <c r="K1207" t="s">
        <v>31</v>
      </c>
      <c r="L1207" t="s">
        <v>443</v>
      </c>
      <c r="M1207" t="s">
        <v>23</v>
      </c>
      <c r="N1207" t="s">
        <v>82</v>
      </c>
      <c r="O1207" t="s">
        <v>25</v>
      </c>
      <c r="P1207" t="s">
        <v>476</v>
      </c>
    </row>
    <row r="1208" spans="1:16" x14ac:dyDescent="0.25">
      <c r="A1208">
        <v>101763</v>
      </c>
      <c r="B1208" s="1">
        <v>45866</v>
      </c>
      <c r="C1208" t="s">
        <v>77</v>
      </c>
      <c r="D1208" t="s">
        <v>205</v>
      </c>
      <c r="E1208" t="s">
        <v>206</v>
      </c>
      <c r="F1208" t="s">
        <v>73</v>
      </c>
      <c r="G1208" t="s">
        <v>183</v>
      </c>
      <c r="H1208">
        <v>2</v>
      </c>
      <c r="I1208">
        <v>23.91</v>
      </c>
      <c r="J1208">
        <v>47.82</v>
      </c>
      <c r="K1208" t="s">
        <v>59</v>
      </c>
      <c r="L1208" t="s">
        <v>361</v>
      </c>
      <c r="M1208" t="s">
        <v>44</v>
      </c>
      <c r="N1208" t="s">
        <v>82</v>
      </c>
      <c r="O1208" t="s">
        <v>25</v>
      </c>
      <c r="P1208" t="s">
        <v>476</v>
      </c>
    </row>
    <row r="1209" spans="1:16" x14ac:dyDescent="0.25">
      <c r="A1209">
        <v>101779</v>
      </c>
      <c r="B1209" s="1">
        <v>45866</v>
      </c>
      <c r="C1209" t="s">
        <v>77</v>
      </c>
      <c r="D1209" t="s">
        <v>151</v>
      </c>
      <c r="E1209" t="s">
        <v>152</v>
      </c>
      <c r="F1209" t="s">
        <v>73</v>
      </c>
      <c r="G1209" t="s">
        <v>183</v>
      </c>
      <c r="H1209">
        <v>1</v>
      </c>
      <c r="I1209">
        <v>24.4</v>
      </c>
      <c r="J1209">
        <v>24.4</v>
      </c>
      <c r="K1209" t="s">
        <v>31</v>
      </c>
      <c r="L1209" t="s">
        <v>420</v>
      </c>
      <c r="M1209" t="s">
        <v>102</v>
      </c>
      <c r="N1209" t="s">
        <v>82</v>
      </c>
      <c r="O1209" t="s">
        <v>25</v>
      </c>
      <c r="P1209" t="s">
        <v>476</v>
      </c>
    </row>
    <row r="1210" spans="1:16" x14ac:dyDescent="0.25">
      <c r="A1210">
        <v>101802</v>
      </c>
      <c r="B1210" s="1">
        <v>45866</v>
      </c>
      <c r="C1210" t="s">
        <v>39</v>
      </c>
      <c r="D1210" t="s">
        <v>56</v>
      </c>
      <c r="E1210" t="s">
        <v>57</v>
      </c>
      <c r="F1210" t="s">
        <v>73</v>
      </c>
      <c r="G1210" t="s">
        <v>183</v>
      </c>
      <c r="H1210">
        <v>1</v>
      </c>
      <c r="I1210">
        <v>24.29</v>
      </c>
      <c r="J1210">
        <v>24.29</v>
      </c>
      <c r="K1210" t="s">
        <v>31</v>
      </c>
      <c r="L1210" t="s">
        <v>130</v>
      </c>
      <c r="M1210" t="s">
        <v>102</v>
      </c>
      <c r="N1210" t="s">
        <v>82</v>
      </c>
      <c r="O1210" t="s">
        <v>25</v>
      </c>
      <c r="P1210" t="s">
        <v>476</v>
      </c>
    </row>
    <row r="1211" spans="1:16" x14ac:dyDescent="0.25">
      <c r="A1211">
        <v>102898</v>
      </c>
      <c r="B1211" s="1">
        <v>45866</v>
      </c>
      <c r="C1211" t="s">
        <v>34</v>
      </c>
      <c r="D1211" t="s">
        <v>35</v>
      </c>
      <c r="E1211" t="s">
        <v>36</v>
      </c>
      <c r="F1211" t="s">
        <v>29</v>
      </c>
      <c r="G1211" t="s">
        <v>58</v>
      </c>
      <c r="H1211">
        <v>2</v>
      </c>
      <c r="I1211">
        <v>74.59</v>
      </c>
      <c r="J1211">
        <v>149.18</v>
      </c>
      <c r="K1211" t="s">
        <v>53</v>
      </c>
      <c r="L1211" t="s">
        <v>180</v>
      </c>
      <c r="M1211" t="s">
        <v>23</v>
      </c>
      <c r="N1211" t="s">
        <v>82</v>
      </c>
      <c r="O1211" t="s">
        <v>25</v>
      </c>
      <c r="P1211" t="s">
        <v>476</v>
      </c>
    </row>
    <row r="1212" spans="1:16" x14ac:dyDescent="0.25">
      <c r="A1212">
        <v>100022</v>
      </c>
      <c r="B1212" s="1">
        <v>45867</v>
      </c>
      <c r="C1212" t="s">
        <v>39</v>
      </c>
      <c r="D1212" t="s">
        <v>67</v>
      </c>
      <c r="E1212" t="s">
        <v>68</v>
      </c>
      <c r="F1212" t="s">
        <v>64</v>
      </c>
      <c r="G1212" t="s">
        <v>105</v>
      </c>
      <c r="H1212">
        <v>5</v>
      </c>
      <c r="I1212">
        <v>28.5</v>
      </c>
      <c r="J1212">
        <v>142.5</v>
      </c>
      <c r="K1212" t="s">
        <v>21</v>
      </c>
      <c r="L1212" t="s">
        <v>425</v>
      </c>
      <c r="M1212" t="s">
        <v>102</v>
      </c>
      <c r="N1212" t="s">
        <v>55</v>
      </c>
      <c r="O1212" t="s">
        <v>25</v>
      </c>
      <c r="P1212" t="s">
        <v>476</v>
      </c>
    </row>
    <row r="1213" spans="1:16" x14ac:dyDescent="0.25">
      <c r="A1213">
        <v>100781</v>
      </c>
      <c r="B1213" s="1">
        <v>45867</v>
      </c>
      <c r="C1213" t="s">
        <v>39</v>
      </c>
      <c r="D1213" t="s">
        <v>40</v>
      </c>
      <c r="E1213" t="s">
        <v>41</v>
      </c>
      <c r="F1213" t="s">
        <v>64</v>
      </c>
      <c r="G1213" t="s">
        <v>140</v>
      </c>
      <c r="H1213">
        <v>5</v>
      </c>
      <c r="I1213">
        <v>145.55000000000001</v>
      </c>
      <c r="J1213">
        <v>727.75</v>
      </c>
      <c r="K1213" t="s">
        <v>53</v>
      </c>
      <c r="L1213" t="s">
        <v>137</v>
      </c>
      <c r="M1213" t="s">
        <v>23</v>
      </c>
      <c r="N1213" t="s">
        <v>55</v>
      </c>
      <c r="O1213" t="s">
        <v>25</v>
      </c>
      <c r="P1213" t="s">
        <v>476</v>
      </c>
    </row>
    <row r="1214" spans="1:16" x14ac:dyDescent="0.25">
      <c r="A1214">
        <v>100946</v>
      </c>
      <c r="B1214" s="1">
        <v>45867</v>
      </c>
      <c r="C1214" t="s">
        <v>39</v>
      </c>
      <c r="D1214" t="s">
        <v>67</v>
      </c>
      <c r="E1214" t="s">
        <v>68</v>
      </c>
      <c r="F1214" t="s">
        <v>19</v>
      </c>
      <c r="G1214" t="s">
        <v>20</v>
      </c>
      <c r="H1214">
        <v>1</v>
      </c>
      <c r="I1214">
        <v>41.75</v>
      </c>
      <c r="J1214">
        <v>41.75</v>
      </c>
      <c r="K1214" t="s">
        <v>31</v>
      </c>
      <c r="L1214" t="s">
        <v>345</v>
      </c>
      <c r="M1214" t="s">
        <v>23</v>
      </c>
      <c r="N1214" t="s">
        <v>55</v>
      </c>
      <c r="O1214" t="s">
        <v>25</v>
      </c>
      <c r="P1214" t="s">
        <v>476</v>
      </c>
    </row>
    <row r="1215" spans="1:16" x14ac:dyDescent="0.25">
      <c r="A1215">
        <v>101278</v>
      </c>
      <c r="B1215" s="1">
        <v>45867</v>
      </c>
      <c r="C1215" t="s">
        <v>39</v>
      </c>
      <c r="D1215" t="s">
        <v>118</v>
      </c>
      <c r="E1215" t="s">
        <v>119</v>
      </c>
      <c r="F1215" t="s">
        <v>73</v>
      </c>
      <c r="G1215" t="s">
        <v>74</v>
      </c>
      <c r="H1215">
        <v>1</v>
      </c>
      <c r="I1215">
        <v>57.54</v>
      </c>
      <c r="J1215">
        <v>57.54</v>
      </c>
      <c r="K1215" t="s">
        <v>31</v>
      </c>
      <c r="L1215" t="s">
        <v>253</v>
      </c>
      <c r="M1215" t="s">
        <v>102</v>
      </c>
      <c r="N1215" t="s">
        <v>55</v>
      </c>
      <c r="O1215" t="s">
        <v>25</v>
      </c>
      <c r="P1215" t="s">
        <v>476</v>
      </c>
    </row>
    <row r="1216" spans="1:16" x14ac:dyDescent="0.25">
      <c r="A1216">
        <v>101367</v>
      </c>
      <c r="B1216" s="1">
        <v>45867</v>
      </c>
      <c r="C1216" t="s">
        <v>39</v>
      </c>
      <c r="D1216" t="s">
        <v>56</v>
      </c>
      <c r="E1216" t="s">
        <v>57</v>
      </c>
      <c r="F1216" t="s">
        <v>73</v>
      </c>
      <c r="G1216" t="s">
        <v>74</v>
      </c>
      <c r="H1216">
        <v>1</v>
      </c>
      <c r="I1216">
        <v>56.35</v>
      </c>
      <c r="J1216">
        <v>56.35</v>
      </c>
      <c r="K1216" t="s">
        <v>59</v>
      </c>
      <c r="L1216" t="s">
        <v>269</v>
      </c>
      <c r="M1216" t="s">
        <v>23</v>
      </c>
      <c r="N1216" t="s">
        <v>55</v>
      </c>
      <c r="O1216" t="s">
        <v>25</v>
      </c>
      <c r="P1216" t="s">
        <v>476</v>
      </c>
    </row>
    <row r="1217" spans="1:16" x14ac:dyDescent="0.25">
      <c r="A1217">
        <v>101542</v>
      </c>
      <c r="B1217" s="1">
        <v>45867</v>
      </c>
      <c r="C1217" t="s">
        <v>16</v>
      </c>
      <c r="D1217" t="s">
        <v>198</v>
      </c>
      <c r="E1217" t="s">
        <v>199</v>
      </c>
      <c r="F1217" t="s">
        <v>64</v>
      </c>
      <c r="G1217" t="s">
        <v>140</v>
      </c>
      <c r="H1217">
        <v>10</v>
      </c>
      <c r="I1217">
        <v>151.47</v>
      </c>
      <c r="J1217">
        <v>1514.7</v>
      </c>
      <c r="K1217" t="s">
        <v>53</v>
      </c>
      <c r="L1217" t="s">
        <v>498</v>
      </c>
      <c r="M1217" t="s">
        <v>102</v>
      </c>
      <c r="N1217" t="s">
        <v>55</v>
      </c>
      <c r="O1217" t="s">
        <v>25</v>
      </c>
      <c r="P1217" t="s">
        <v>476</v>
      </c>
    </row>
    <row r="1218" spans="1:16" x14ac:dyDescent="0.25">
      <c r="A1218">
        <v>101738</v>
      </c>
      <c r="B1218" s="1">
        <v>45867</v>
      </c>
      <c r="C1218" t="s">
        <v>39</v>
      </c>
      <c r="D1218" t="s">
        <v>56</v>
      </c>
      <c r="E1218" t="s">
        <v>57</v>
      </c>
      <c r="F1218" t="s">
        <v>64</v>
      </c>
      <c r="G1218" t="s">
        <v>159</v>
      </c>
      <c r="H1218">
        <v>1</v>
      </c>
      <c r="I1218">
        <v>33.4</v>
      </c>
      <c r="J1218">
        <v>33.4</v>
      </c>
      <c r="K1218" t="s">
        <v>21</v>
      </c>
      <c r="L1218" t="s">
        <v>349</v>
      </c>
      <c r="M1218" t="s">
        <v>23</v>
      </c>
      <c r="N1218" t="s">
        <v>55</v>
      </c>
      <c r="O1218" t="s">
        <v>25</v>
      </c>
      <c r="P1218" t="s">
        <v>476</v>
      </c>
    </row>
    <row r="1219" spans="1:16" x14ac:dyDescent="0.25">
      <c r="A1219">
        <v>101794</v>
      </c>
      <c r="B1219" s="1">
        <v>45867</v>
      </c>
      <c r="C1219" t="s">
        <v>16</v>
      </c>
      <c r="D1219" t="s">
        <v>198</v>
      </c>
      <c r="E1219" t="s">
        <v>199</v>
      </c>
      <c r="F1219" t="s">
        <v>64</v>
      </c>
      <c r="G1219" t="s">
        <v>140</v>
      </c>
      <c r="H1219">
        <v>1</v>
      </c>
      <c r="I1219">
        <v>150.16</v>
      </c>
      <c r="J1219">
        <v>150.16</v>
      </c>
      <c r="K1219" t="s">
        <v>53</v>
      </c>
      <c r="L1219" t="s">
        <v>371</v>
      </c>
      <c r="M1219" t="s">
        <v>44</v>
      </c>
      <c r="N1219" t="s">
        <v>55</v>
      </c>
      <c r="O1219" t="s">
        <v>25</v>
      </c>
      <c r="P1219" t="s">
        <v>476</v>
      </c>
    </row>
    <row r="1220" spans="1:16" x14ac:dyDescent="0.25">
      <c r="A1220">
        <v>102168</v>
      </c>
      <c r="B1220" s="1">
        <v>45867</v>
      </c>
      <c r="C1220" t="s">
        <v>61</v>
      </c>
      <c r="D1220" t="s">
        <v>84</v>
      </c>
      <c r="E1220" t="s">
        <v>85</v>
      </c>
      <c r="F1220" t="s">
        <v>19</v>
      </c>
      <c r="G1220" t="s">
        <v>20</v>
      </c>
      <c r="H1220">
        <v>1</v>
      </c>
      <c r="I1220">
        <v>38.85</v>
      </c>
      <c r="J1220">
        <v>38.85</v>
      </c>
      <c r="K1220" t="s">
        <v>31</v>
      </c>
      <c r="L1220" t="s">
        <v>130</v>
      </c>
      <c r="M1220" t="s">
        <v>44</v>
      </c>
      <c r="N1220" t="s">
        <v>55</v>
      </c>
      <c r="O1220" t="s">
        <v>25</v>
      </c>
      <c r="P1220" t="s">
        <v>476</v>
      </c>
    </row>
    <row r="1221" spans="1:16" x14ac:dyDescent="0.25">
      <c r="A1221">
        <v>102222</v>
      </c>
      <c r="B1221" s="1">
        <v>45867</v>
      </c>
      <c r="C1221" t="s">
        <v>34</v>
      </c>
      <c r="D1221" t="s">
        <v>35</v>
      </c>
      <c r="E1221" t="s">
        <v>36</v>
      </c>
      <c r="F1221" t="s">
        <v>64</v>
      </c>
      <c r="G1221" t="s">
        <v>159</v>
      </c>
      <c r="H1221">
        <v>1</v>
      </c>
      <c r="I1221">
        <v>33.97</v>
      </c>
      <c r="J1221">
        <v>33.97</v>
      </c>
      <c r="K1221" t="s">
        <v>59</v>
      </c>
      <c r="L1221" t="s">
        <v>193</v>
      </c>
      <c r="M1221" t="s">
        <v>23</v>
      </c>
      <c r="N1221" t="s">
        <v>55</v>
      </c>
      <c r="O1221" t="s">
        <v>25</v>
      </c>
      <c r="P1221" t="s">
        <v>476</v>
      </c>
    </row>
    <row r="1222" spans="1:16" x14ac:dyDescent="0.25">
      <c r="A1222">
        <v>102396</v>
      </c>
      <c r="B1222" s="1">
        <v>45867</v>
      </c>
      <c r="C1222" t="s">
        <v>77</v>
      </c>
      <c r="D1222" t="s">
        <v>151</v>
      </c>
      <c r="E1222" t="s">
        <v>152</v>
      </c>
      <c r="F1222" t="s">
        <v>70</v>
      </c>
      <c r="G1222" t="s">
        <v>71</v>
      </c>
      <c r="H1222">
        <v>1</v>
      </c>
      <c r="I1222">
        <v>58.68</v>
      </c>
      <c r="J1222">
        <v>58.68</v>
      </c>
      <c r="K1222" t="s">
        <v>21</v>
      </c>
      <c r="L1222" t="s">
        <v>299</v>
      </c>
      <c r="M1222" t="s">
        <v>44</v>
      </c>
      <c r="N1222" t="s">
        <v>55</v>
      </c>
      <c r="O1222" t="s">
        <v>25</v>
      </c>
      <c r="P1222" t="s">
        <v>476</v>
      </c>
    </row>
    <row r="1223" spans="1:16" x14ac:dyDescent="0.25">
      <c r="A1223">
        <v>102594</v>
      </c>
      <c r="B1223" s="1">
        <v>45867</v>
      </c>
      <c r="C1223" t="s">
        <v>34</v>
      </c>
      <c r="D1223" t="s">
        <v>35</v>
      </c>
      <c r="E1223" t="s">
        <v>36</v>
      </c>
      <c r="F1223" t="s">
        <v>29</v>
      </c>
      <c r="G1223" t="s">
        <v>123</v>
      </c>
      <c r="H1223">
        <v>2</v>
      </c>
      <c r="I1223">
        <v>86.16</v>
      </c>
      <c r="J1223">
        <v>172.32</v>
      </c>
      <c r="K1223" t="s">
        <v>53</v>
      </c>
      <c r="L1223" t="s">
        <v>384</v>
      </c>
      <c r="M1223" t="s">
        <v>23</v>
      </c>
      <c r="N1223" t="s">
        <v>55</v>
      </c>
      <c r="O1223" t="s">
        <v>25</v>
      </c>
      <c r="P1223" t="s">
        <v>476</v>
      </c>
    </row>
    <row r="1224" spans="1:16" x14ac:dyDescent="0.25">
      <c r="A1224">
        <v>102823</v>
      </c>
      <c r="B1224" s="1">
        <v>45867</v>
      </c>
      <c r="C1224" t="s">
        <v>16</v>
      </c>
      <c r="D1224" t="s">
        <v>146</v>
      </c>
      <c r="E1224" t="s">
        <v>147</v>
      </c>
      <c r="F1224" t="s">
        <v>73</v>
      </c>
      <c r="G1224" t="s">
        <v>80</v>
      </c>
      <c r="H1224">
        <v>5</v>
      </c>
      <c r="I1224">
        <v>38.39</v>
      </c>
      <c r="J1224">
        <v>191.95</v>
      </c>
      <c r="K1224" t="s">
        <v>59</v>
      </c>
      <c r="L1224" t="s">
        <v>499</v>
      </c>
      <c r="M1224" t="s">
        <v>23</v>
      </c>
      <c r="N1224" t="s">
        <v>55</v>
      </c>
      <c r="O1224" t="s">
        <v>25</v>
      </c>
      <c r="P1224" t="s">
        <v>476</v>
      </c>
    </row>
    <row r="1225" spans="1:16" x14ac:dyDescent="0.25">
      <c r="A1225">
        <v>100097</v>
      </c>
      <c r="B1225" s="1">
        <v>45868</v>
      </c>
      <c r="C1225" t="s">
        <v>61</v>
      </c>
      <c r="D1225" t="s">
        <v>62</v>
      </c>
      <c r="E1225" t="s">
        <v>63</v>
      </c>
      <c r="F1225" t="s">
        <v>19</v>
      </c>
      <c r="G1225" t="s">
        <v>20</v>
      </c>
      <c r="H1225">
        <v>3</v>
      </c>
      <c r="I1225">
        <v>38.35</v>
      </c>
      <c r="J1225">
        <v>115.05</v>
      </c>
      <c r="K1225" t="s">
        <v>59</v>
      </c>
      <c r="L1225" t="s">
        <v>359</v>
      </c>
      <c r="M1225" t="s">
        <v>23</v>
      </c>
      <c r="N1225" t="s">
        <v>33</v>
      </c>
      <c r="O1225" t="s">
        <v>25</v>
      </c>
      <c r="P1225" t="s">
        <v>476</v>
      </c>
    </row>
    <row r="1226" spans="1:16" x14ac:dyDescent="0.25">
      <c r="A1226">
        <v>100183</v>
      </c>
      <c r="B1226" s="1">
        <v>45868</v>
      </c>
      <c r="C1226" t="s">
        <v>39</v>
      </c>
      <c r="D1226" t="s">
        <v>118</v>
      </c>
      <c r="E1226" t="s">
        <v>119</v>
      </c>
      <c r="F1226" t="s">
        <v>73</v>
      </c>
      <c r="G1226" t="s">
        <v>126</v>
      </c>
      <c r="H1226">
        <v>5</v>
      </c>
      <c r="I1226">
        <v>31.18</v>
      </c>
      <c r="J1226">
        <v>155.9</v>
      </c>
      <c r="K1226" t="s">
        <v>31</v>
      </c>
      <c r="L1226" t="s">
        <v>98</v>
      </c>
      <c r="M1226" t="s">
        <v>23</v>
      </c>
      <c r="N1226" t="s">
        <v>33</v>
      </c>
      <c r="O1226" t="s">
        <v>25</v>
      </c>
      <c r="P1226" t="s">
        <v>476</v>
      </c>
    </row>
    <row r="1227" spans="1:16" x14ac:dyDescent="0.25">
      <c r="A1227">
        <v>100285</v>
      </c>
      <c r="B1227" s="1">
        <v>45868</v>
      </c>
      <c r="C1227" t="s">
        <v>77</v>
      </c>
      <c r="D1227" t="s">
        <v>205</v>
      </c>
      <c r="E1227" t="s">
        <v>206</v>
      </c>
      <c r="F1227" t="s">
        <v>70</v>
      </c>
      <c r="G1227" t="s">
        <v>71</v>
      </c>
      <c r="H1227">
        <v>1</v>
      </c>
      <c r="I1227">
        <v>60.81</v>
      </c>
      <c r="J1227">
        <v>60.81</v>
      </c>
      <c r="K1227" t="s">
        <v>59</v>
      </c>
      <c r="L1227" t="s">
        <v>295</v>
      </c>
      <c r="M1227" t="s">
        <v>23</v>
      </c>
      <c r="N1227" t="s">
        <v>33</v>
      </c>
      <c r="O1227" t="s">
        <v>25</v>
      </c>
      <c r="P1227" t="s">
        <v>476</v>
      </c>
    </row>
    <row r="1228" spans="1:16" x14ac:dyDescent="0.25">
      <c r="A1228">
        <v>100286</v>
      </c>
      <c r="B1228" s="1">
        <v>45868</v>
      </c>
      <c r="C1228" t="s">
        <v>39</v>
      </c>
      <c r="D1228" t="s">
        <v>56</v>
      </c>
      <c r="E1228" t="s">
        <v>57</v>
      </c>
      <c r="F1228" t="s">
        <v>73</v>
      </c>
      <c r="G1228" t="s">
        <v>74</v>
      </c>
      <c r="H1228">
        <v>3</v>
      </c>
      <c r="I1228">
        <v>57.33</v>
      </c>
      <c r="J1228">
        <v>171.99</v>
      </c>
      <c r="K1228" t="s">
        <v>21</v>
      </c>
      <c r="L1228" t="s">
        <v>387</v>
      </c>
      <c r="M1228" t="s">
        <v>23</v>
      </c>
      <c r="N1228" t="s">
        <v>33</v>
      </c>
      <c r="O1228" t="s">
        <v>25</v>
      </c>
      <c r="P1228" t="s">
        <v>476</v>
      </c>
    </row>
    <row r="1229" spans="1:16" x14ac:dyDescent="0.25">
      <c r="A1229">
        <v>100672</v>
      </c>
      <c r="B1229" s="1">
        <v>45868</v>
      </c>
      <c r="C1229" t="s">
        <v>77</v>
      </c>
      <c r="D1229" t="s">
        <v>205</v>
      </c>
      <c r="E1229" t="s">
        <v>206</v>
      </c>
      <c r="F1229" t="s">
        <v>73</v>
      </c>
      <c r="G1229" t="s">
        <v>126</v>
      </c>
      <c r="H1229">
        <v>5</v>
      </c>
      <c r="I1229">
        <v>29.4</v>
      </c>
      <c r="J1229">
        <v>147</v>
      </c>
      <c r="K1229" t="s">
        <v>59</v>
      </c>
      <c r="L1229" t="s">
        <v>98</v>
      </c>
      <c r="M1229" t="s">
        <v>23</v>
      </c>
      <c r="N1229" t="s">
        <v>33</v>
      </c>
      <c r="O1229" t="s">
        <v>25</v>
      </c>
      <c r="P1229" t="s">
        <v>476</v>
      </c>
    </row>
    <row r="1230" spans="1:16" x14ac:dyDescent="0.25">
      <c r="A1230">
        <v>101039</v>
      </c>
      <c r="B1230" s="1">
        <v>45868</v>
      </c>
      <c r="C1230" t="s">
        <v>34</v>
      </c>
      <c r="D1230" t="s">
        <v>35</v>
      </c>
      <c r="E1230" t="s">
        <v>36</v>
      </c>
      <c r="F1230" t="s">
        <v>73</v>
      </c>
      <c r="G1230" t="s">
        <v>128</v>
      </c>
      <c r="H1230">
        <v>2</v>
      </c>
      <c r="I1230">
        <v>127.88</v>
      </c>
      <c r="J1230">
        <v>255.76</v>
      </c>
      <c r="K1230" t="s">
        <v>31</v>
      </c>
      <c r="L1230" t="s">
        <v>225</v>
      </c>
      <c r="M1230" t="s">
        <v>23</v>
      </c>
      <c r="N1230" t="s">
        <v>33</v>
      </c>
      <c r="O1230" t="s">
        <v>25</v>
      </c>
      <c r="P1230" t="s">
        <v>476</v>
      </c>
    </row>
    <row r="1231" spans="1:16" x14ac:dyDescent="0.25">
      <c r="A1231">
        <v>101568</v>
      </c>
      <c r="B1231" s="1">
        <v>45868</v>
      </c>
      <c r="C1231" t="s">
        <v>39</v>
      </c>
      <c r="D1231" t="s">
        <v>118</v>
      </c>
      <c r="E1231" t="s">
        <v>119</v>
      </c>
      <c r="F1231" t="s">
        <v>73</v>
      </c>
      <c r="G1231" t="s">
        <v>128</v>
      </c>
      <c r="H1231">
        <v>5</v>
      </c>
      <c r="I1231">
        <v>129.47999999999999</v>
      </c>
      <c r="J1231">
        <v>647.4</v>
      </c>
      <c r="K1231" t="s">
        <v>31</v>
      </c>
      <c r="L1231" t="s">
        <v>496</v>
      </c>
      <c r="M1231" t="s">
        <v>23</v>
      </c>
      <c r="N1231" t="s">
        <v>33</v>
      </c>
      <c r="O1231" t="s">
        <v>25</v>
      </c>
      <c r="P1231" t="s">
        <v>476</v>
      </c>
    </row>
    <row r="1232" spans="1:16" x14ac:dyDescent="0.25">
      <c r="A1232">
        <v>101598</v>
      </c>
      <c r="B1232" s="1">
        <v>45868</v>
      </c>
      <c r="C1232" t="s">
        <v>39</v>
      </c>
      <c r="D1232" t="s">
        <v>67</v>
      </c>
      <c r="E1232" t="s">
        <v>68</v>
      </c>
      <c r="F1232" t="s">
        <v>70</v>
      </c>
      <c r="G1232" t="s">
        <v>132</v>
      </c>
      <c r="H1232">
        <v>2</v>
      </c>
      <c r="I1232">
        <v>19.309999999999999</v>
      </c>
      <c r="J1232">
        <v>38.619999999999997</v>
      </c>
      <c r="K1232" t="s">
        <v>31</v>
      </c>
      <c r="L1232" t="s">
        <v>308</v>
      </c>
      <c r="M1232" t="s">
        <v>23</v>
      </c>
      <c r="N1232" t="s">
        <v>33</v>
      </c>
      <c r="O1232" t="s">
        <v>25</v>
      </c>
      <c r="P1232" t="s">
        <v>476</v>
      </c>
    </row>
    <row r="1233" spans="1:16" x14ac:dyDescent="0.25">
      <c r="A1233">
        <v>101726</v>
      </c>
      <c r="B1233" s="1">
        <v>45868</v>
      </c>
      <c r="C1233" t="s">
        <v>61</v>
      </c>
      <c r="D1233" t="s">
        <v>84</v>
      </c>
      <c r="E1233" t="s">
        <v>85</v>
      </c>
      <c r="F1233" t="s">
        <v>73</v>
      </c>
      <c r="G1233" t="s">
        <v>116</v>
      </c>
      <c r="H1233">
        <v>2</v>
      </c>
      <c r="I1233">
        <v>193.88</v>
      </c>
      <c r="J1233">
        <v>387.76</v>
      </c>
      <c r="K1233" t="s">
        <v>31</v>
      </c>
      <c r="L1233" t="s">
        <v>488</v>
      </c>
      <c r="M1233" t="s">
        <v>23</v>
      </c>
      <c r="N1233" t="s">
        <v>33</v>
      </c>
      <c r="O1233" t="s">
        <v>25</v>
      </c>
      <c r="P1233" t="s">
        <v>476</v>
      </c>
    </row>
    <row r="1234" spans="1:16" x14ac:dyDescent="0.25">
      <c r="A1234">
        <v>101741</v>
      </c>
      <c r="B1234" s="1">
        <v>45868</v>
      </c>
      <c r="C1234" t="s">
        <v>34</v>
      </c>
      <c r="D1234" t="s">
        <v>35</v>
      </c>
      <c r="E1234" t="s">
        <v>36</v>
      </c>
      <c r="F1234" t="s">
        <v>70</v>
      </c>
      <c r="G1234" t="s">
        <v>86</v>
      </c>
      <c r="H1234">
        <v>2</v>
      </c>
      <c r="I1234">
        <v>26.65</v>
      </c>
      <c r="J1234">
        <v>53.3</v>
      </c>
      <c r="K1234" t="s">
        <v>53</v>
      </c>
      <c r="L1234" t="s">
        <v>240</v>
      </c>
      <c r="M1234" t="s">
        <v>23</v>
      </c>
      <c r="N1234" t="s">
        <v>33</v>
      </c>
      <c r="O1234" t="s">
        <v>25</v>
      </c>
      <c r="P1234" t="s">
        <v>476</v>
      </c>
    </row>
    <row r="1235" spans="1:16" x14ac:dyDescent="0.25">
      <c r="A1235">
        <v>101747</v>
      </c>
      <c r="B1235" s="1">
        <v>45868</v>
      </c>
      <c r="C1235" t="s">
        <v>34</v>
      </c>
      <c r="D1235" t="s">
        <v>164</v>
      </c>
      <c r="E1235" t="s">
        <v>165</v>
      </c>
      <c r="F1235" t="s">
        <v>73</v>
      </c>
      <c r="G1235" t="s">
        <v>126</v>
      </c>
      <c r="H1235">
        <v>5</v>
      </c>
      <c r="I1235">
        <v>29.43</v>
      </c>
      <c r="J1235">
        <v>147.15</v>
      </c>
      <c r="K1235" t="s">
        <v>21</v>
      </c>
      <c r="L1235" t="s">
        <v>291</v>
      </c>
      <c r="M1235" t="s">
        <v>102</v>
      </c>
      <c r="N1235" t="s">
        <v>33</v>
      </c>
      <c r="O1235" t="s">
        <v>25</v>
      </c>
      <c r="P1235" t="s">
        <v>476</v>
      </c>
    </row>
    <row r="1236" spans="1:16" x14ac:dyDescent="0.25">
      <c r="A1236">
        <v>103000</v>
      </c>
      <c r="B1236" s="1">
        <v>45868</v>
      </c>
      <c r="C1236" t="s">
        <v>16</v>
      </c>
      <c r="D1236" t="s">
        <v>198</v>
      </c>
      <c r="E1236" t="s">
        <v>199</v>
      </c>
      <c r="F1236" t="s">
        <v>19</v>
      </c>
      <c r="G1236" t="s">
        <v>42</v>
      </c>
      <c r="H1236">
        <v>2</v>
      </c>
      <c r="I1236">
        <v>16.489999999999998</v>
      </c>
      <c r="J1236">
        <v>32.979999999999997</v>
      </c>
      <c r="K1236" t="s">
        <v>21</v>
      </c>
      <c r="L1236" t="s">
        <v>451</v>
      </c>
      <c r="M1236" t="s">
        <v>23</v>
      </c>
      <c r="N1236" t="s">
        <v>33</v>
      </c>
      <c r="O1236" t="s">
        <v>25</v>
      </c>
      <c r="P1236" t="s">
        <v>476</v>
      </c>
    </row>
    <row r="1237" spans="1:16" x14ac:dyDescent="0.25">
      <c r="A1237">
        <v>100086</v>
      </c>
      <c r="B1237" s="1">
        <v>45869</v>
      </c>
      <c r="C1237" t="s">
        <v>39</v>
      </c>
      <c r="D1237" t="s">
        <v>56</v>
      </c>
      <c r="E1237" t="s">
        <v>57</v>
      </c>
      <c r="F1237" t="s">
        <v>73</v>
      </c>
      <c r="G1237" t="s">
        <v>74</v>
      </c>
      <c r="H1237">
        <v>3</v>
      </c>
      <c r="I1237">
        <v>55.67</v>
      </c>
      <c r="J1237">
        <v>167.01</v>
      </c>
      <c r="K1237" t="s">
        <v>21</v>
      </c>
      <c r="L1237" t="s">
        <v>281</v>
      </c>
      <c r="M1237" t="s">
        <v>23</v>
      </c>
      <c r="N1237" t="s">
        <v>45</v>
      </c>
      <c r="O1237" t="s">
        <v>25</v>
      </c>
      <c r="P1237" t="s">
        <v>476</v>
      </c>
    </row>
    <row r="1238" spans="1:16" x14ac:dyDescent="0.25">
      <c r="A1238">
        <v>100140</v>
      </c>
      <c r="B1238" s="1">
        <v>45869</v>
      </c>
      <c r="C1238" t="s">
        <v>16</v>
      </c>
      <c r="D1238" t="s">
        <v>111</v>
      </c>
      <c r="E1238" t="s">
        <v>112</v>
      </c>
      <c r="F1238" t="s">
        <v>19</v>
      </c>
      <c r="G1238" t="s">
        <v>42</v>
      </c>
      <c r="H1238">
        <v>1</v>
      </c>
      <c r="I1238">
        <v>15.85</v>
      </c>
      <c r="J1238">
        <v>15.85</v>
      </c>
      <c r="K1238" t="s">
        <v>21</v>
      </c>
      <c r="L1238" t="s">
        <v>246</v>
      </c>
      <c r="M1238" t="s">
        <v>23</v>
      </c>
      <c r="N1238" t="s">
        <v>45</v>
      </c>
      <c r="O1238" t="s">
        <v>25</v>
      </c>
      <c r="P1238" t="s">
        <v>476</v>
      </c>
    </row>
    <row r="1239" spans="1:16" x14ac:dyDescent="0.25">
      <c r="A1239">
        <v>100289</v>
      </c>
      <c r="B1239" s="1">
        <v>45869</v>
      </c>
      <c r="C1239" t="s">
        <v>34</v>
      </c>
      <c r="D1239" t="s">
        <v>35</v>
      </c>
      <c r="E1239" t="s">
        <v>36</v>
      </c>
      <c r="F1239" t="s">
        <v>73</v>
      </c>
      <c r="G1239" t="s">
        <v>183</v>
      </c>
      <c r="H1239">
        <v>2</v>
      </c>
      <c r="I1239">
        <v>26.16</v>
      </c>
      <c r="J1239">
        <v>52.32</v>
      </c>
      <c r="K1239" t="s">
        <v>31</v>
      </c>
      <c r="L1239" t="s">
        <v>204</v>
      </c>
      <c r="M1239" t="s">
        <v>44</v>
      </c>
      <c r="N1239" t="s">
        <v>45</v>
      </c>
      <c r="O1239" t="s">
        <v>25</v>
      </c>
      <c r="P1239" t="s">
        <v>476</v>
      </c>
    </row>
    <row r="1240" spans="1:16" x14ac:dyDescent="0.25">
      <c r="A1240">
        <v>100442</v>
      </c>
      <c r="B1240" s="1">
        <v>45869</v>
      </c>
      <c r="C1240" t="s">
        <v>61</v>
      </c>
      <c r="D1240" t="s">
        <v>62</v>
      </c>
      <c r="E1240" t="s">
        <v>63</v>
      </c>
      <c r="F1240" t="s">
        <v>64</v>
      </c>
      <c r="G1240" t="s">
        <v>140</v>
      </c>
      <c r="H1240">
        <v>1</v>
      </c>
      <c r="I1240">
        <v>142.88999999999999</v>
      </c>
      <c r="J1240">
        <v>142.88999999999999</v>
      </c>
      <c r="K1240" t="s">
        <v>31</v>
      </c>
      <c r="L1240" t="s">
        <v>141</v>
      </c>
      <c r="M1240" t="s">
        <v>23</v>
      </c>
      <c r="N1240" t="s">
        <v>45</v>
      </c>
      <c r="O1240" t="s">
        <v>25</v>
      </c>
      <c r="P1240" t="s">
        <v>476</v>
      </c>
    </row>
    <row r="1241" spans="1:16" x14ac:dyDescent="0.25">
      <c r="A1241">
        <v>100501</v>
      </c>
      <c r="B1241" s="1">
        <v>45869</v>
      </c>
      <c r="C1241" t="s">
        <v>61</v>
      </c>
      <c r="D1241" t="s">
        <v>84</v>
      </c>
      <c r="E1241" t="s">
        <v>85</v>
      </c>
      <c r="F1241" t="s">
        <v>29</v>
      </c>
      <c r="G1241" t="s">
        <v>113</v>
      </c>
      <c r="H1241">
        <v>2</v>
      </c>
      <c r="I1241">
        <v>14.68</v>
      </c>
      <c r="J1241">
        <v>29.36</v>
      </c>
      <c r="K1241" t="s">
        <v>21</v>
      </c>
      <c r="L1241" t="s">
        <v>494</v>
      </c>
      <c r="M1241" t="s">
        <v>23</v>
      </c>
      <c r="N1241" t="s">
        <v>45</v>
      </c>
      <c r="O1241" t="s">
        <v>25</v>
      </c>
      <c r="P1241" t="s">
        <v>476</v>
      </c>
    </row>
    <row r="1242" spans="1:16" x14ac:dyDescent="0.25">
      <c r="A1242">
        <v>100725</v>
      </c>
      <c r="B1242" s="1">
        <v>45869</v>
      </c>
      <c r="C1242" t="s">
        <v>39</v>
      </c>
      <c r="D1242" t="s">
        <v>93</v>
      </c>
      <c r="E1242" t="s">
        <v>93</v>
      </c>
      <c r="F1242" t="s">
        <v>19</v>
      </c>
      <c r="G1242" t="s">
        <v>20</v>
      </c>
      <c r="H1242">
        <v>5</v>
      </c>
      <c r="I1242">
        <v>38.92</v>
      </c>
      <c r="J1242">
        <v>194.6</v>
      </c>
      <c r="K1242" t="s">
        <v>21</v>
      </c>
      <c r="L1242" t="s">
        <v>258</v>
      </c>
      <c r="M1242" t="s">
        <v>102</v>
      </c>
      <c r="N1242" t="s">
        <v>45</v>
      </c>
      <c r="O1242" t="s">
        <v>25</v>
      </c>
      <c r="P1242" t="s">
        <v>476</v>
      </c>
    </row>
    <row r="1243" spans="1:16" x14ac:dyDescent="0.25">
      <c r="A1243">
        <v>100770</v>
      </c>
      <c r="B1243" s="1">
        <v>45869</v>
      </c>
      <c r="C1243" t="s">
        <v>77</v>
      </c>
      <c r="D1243" t="s">
        <v>205</v>
      </c>
      <c r="E1243" t="s">
        <v>206</v>
      </c>
      <c r="F1243" t="s">
        <v>73</v>
      </c>
      <c r="G1243" t="s">
        <v>128</v>
      </c>
      <c r="H1243">
        <v>10</v>
      </c>
      <c r="I1243">
        <v>134.71</v>
      </c>
      <c r="J1243">
        <v>1347.1</v>
      </c>
      <c r="K1243" t="s">
        <v>21</v>
      </c>
      <c r="L1243" t="s">
        <v>358</v>
      </c>
      <c r="M1243" t="s">
        <v>23</v>
      </c>
      <c r="N1243" t="s">
        <v>45</v>
      </c>
      <c r="O1243" t="s">
        <v>25</v>
      </c>
      <c r="P1243" t="s">
        <v>476</v>
      </c>
    </row>
    <row r="1244" spans="1:16" x14ac:dyDescent="0.25">
      <c r="A1244">
        <v>101166</v>
      </c>
      <c r="B1244" s="1">
        <v>45869</v>
      </c>
      <c r="C1244" t="s">
        <v>39</v>
      </c>
      <c r="D1244" t="s">
        <v>40</v>
      </c>
      <c r="E1244" t="s">
        <v>41</v>
      </c>
      <c r="F1244" t="s">
        <v>64</v>
      </c>
      <c r="G1244" t="s">
        <v>105</v>
      </c>
      <c r="H1244">
        <v>3</v>
      </c>
      <c r="I1244">
        <v>30.48</v>
      </c>
      <c r="J1244">
        <v>91.44</v>
      </c>
      <c r="K1244" t="s">
        <v>59</v>
      </c>
      <c r="L1244" t="s">
        <v>453</v>
      </c>
      <c r="M1244" t="s">
        <v>23</v>
      </c>
      <c r="N1244" t="s">
        <v>45</v>
      </c>
      <c r="O1244" t="s">
        <v>25</v>
      </c>
      <c r="P1244" t="s">
        <v>476</v>
      </c>
    </row>
    <row r="1245" spans="1:16" x14ac:dyDescent="0.25">
      <c r="A1245">
        <v>101520</v>
      </c>
      <c r="B1245" s="1">
        <v>45869</v>
      </c>
      <c r="C1245" t="s">
        <v>61</v>
      </c>
      <c r="D1245" t="s">
        <v>84</v>
      </c>
      <c r="E1245" t="s">
        <v>85</v>
      </c>
      <c r="F1245" t="s">
        <v>70</v>
      </c>
      <c r="G1245" t="s">
        <v>86</v>
      </c>
      <c r="H1245">
        <v>2</v>
      </c>
      <c r="I1245">
        <v>27.97</v>
      </c>
      <c r="J1245">
        <v>55.94</v>
      </c>
      <c r="K1245" t="s">
        <v>59</v>
      </c>
      <c r="L1245" t="s">
        <v>286</v>
      </c>
      <c r="M1245" t="s">
        <v>23</v>
      </c>
      <c r="N1245" t="s">
        <v>45</v>
      </c>
      <c r="O1245" t="s">
        <v>25</v>
      </c>
      <c r="P1245" t="s">
        <v>476</v>
      </c>
    </row>
    <row r="1246" spans="1:16" x14ac:dyDescent="0.25">
      <c r="A1246">
        <v>101549</v>
      </c>
      <c r="B1246" s="1">
        <v>45869</v>
      </c>
      <c r="C1246" t="s">
        <v>39</v>
      </c>
      <c r="D1246" t="s">
        <v>56</v>
      </c>
      <c r="E1246" t="s">
        <v>57</v>
      </c>
      <c r="F1246" t="s">
        <v>19</v>
      </c>
      <c r="G1246" t="s">
        <v>42</v>
      </c>
      <c r="H1246">
        <v>1</v>
      </c>
      <c r="I1246">
        <v>15.42</v>
      </c>
      <c r="J1246">
        <v>15.42</v>
      </c>
      <c r="K1246" t="s">
        <v>59</v>
      </c>
      <c r="L1246" t="s">
        <v>395</v>
      </c>
      <c r="M1246" t="s">
        <v>23</v>
      </c>
      <c r="N1246" t="s">
        <v>45</v>
      </c>
      <c r="O1246" t="s">
        <v>25</v>
      </c>
      <c r="P1246" t="s">
        <v>476</v>
      </c>
    </row>
    <row r="1247" spans="1:16" x14ac:dyDescent="0.25">
      <c r="A1247">
        <v>101550</v>
      </c>
      <c r="B1247" s="1">
        <v>45869</v>
      </c>
      <c r="C1247" t="s">
        <v>16</v>
      </c>
      <c r="D1247" t="s">
        <v>198</v>
      </c>
      <c r="E1247" t="s">
        <v>199</v>
      </c>
      <c r="F1247" t="s">
        <v>73</v>
      </c>
      <c r="G1247" t="s">
        <v>128</v>
      </c>
      <c r="H1247">
        <v>2</v>
      </c>
      <c r="I1247">
        <v>134.31</v>
      </c>
      <c r="J1247">
        <v>268.62</v>
      </c>
      <c r="K1247" t="s">
        <v>53</v>
      </c>
      <c r="L1247" t="s">
        <v>153</v>
      </c>
      <c r="M1247" t="s">
        <v>23</v>
      </c>
      <c r="N1247" t="s">
        <v>45</v>
      </c>
      <c r="O1247" t="s">
        <v>25</v>
      </c>
      <c r="P1247" t="s">
        <v>476</v>
      </c>
    </row>
    <row r="1248" spans="1:16" x14ac:dyDescent="0.25">
      <c r="A1248">
        <v>101602</v>
      </c>
      <c r="B1248" s="1">
        <v>45869</v>
      </c>
      <c r="C1248" t="s">
        <v>61</v>
      </c>
      <c r="D1248" t="s">
        <v>90</v>
      </c>
      <c r="E1248" t="s">
        <v>91</v>
      </c>
      <c r="F1248" t="s">
        <v>19</v>
      </c>
      <c r="G1248" t="s">
        <v>37</v>
      </c>
      <c r="H1248">
        <v>1</v>
      </c>
      <c r="I1248">
        <v>23.66</v>
      </c>
      <c r="J1248">
        <v>23.66</v>
      </c>
      <c r="K1248" t="s">
        <v>53</v>
      </c>
      <c r="L1248" t="s">
        <v>127</v>
      </c>
      <c r="M1248" t="s">
        <v>23</v>
      </c>
      <c r="N1248" t="s">
        <v>45</v>
      </c>
      <c r="O1248" t="s">
        <v>25</v>
      </c>
      <c r="P1248" t="s">
        <v>476</v>
      </c>
    </row>
    <row r="1249" spans="1:16" x14ac:dyDescent="0.25">
      <c r="A1249">
        <v>101795</v>
      </c>
      <c r="B1249" s="1">
        <v>45869</v>
      </c>
      <c r="C1249" t="s">
        <v>34</v>
      </c>
      <c r="D1249" t="s">
        <v>51</v>
      </c>
      <c r="E1249" t="s">
        <v>52</v>
      </c>
      <c r="F1249" t="s">
        <v>73</v>
      </c>
      <c r="G1249" t="s">
        <v>80</v>
      </c>
      <c r="H1249">
        <v>10</v>
      </c>
      <c r="I1249">
        <v>38.49</v>
      </c>
      <c r="J1249">
        <v>384.9</v>
      </c>
      <c r="K1249" t="s">
        <v>53</v>
      </c>
      <c r="L1249" t="s">
        <v>307</v>
      </c>
      <c r="M1249" t="s">
        <v>23</v>
      </c>
      <c r="N1249" t="s">
        <v>45</v>
      </c>
      <c r="O1249" t="s">
        <v>25</v>
      </c>
      <c r="P1249" t="s">
        <v>476</v>
      </c>
    </row>
    <row r="1250" spans="1:16" x14ac:dyDescent="0.25">
      <c r="A1250">
        <v>101831</v>
      </c>
      <c r="B1250" s="1">
        <v>45869</v>
      </c>
      <c r="C1250" t="s">
        <v>16</v>
      </c>
      <c r="D1250" t="s">
        <v>146</v>
      </c>
      <c r="E1250" t="s">
        <v>147</v>
      </c>
      <c r="F1250" t="s">
        <v>29</v>
      </c>
      <c r="G1250" t="s">
        <v>30</v>
      </c>
      <c r="H1250">
        <v>2</v>
      </c>
      <c r="I1250">
        <v>66.260000000000005</v>
      </c>
      <c r="J1250">
        <v>132.52000000000001</v>
      </c>
      <c r="K1250" t="s">
        <v>59</v>
      </c>
      <c r="L1250" t="s">
        <v>500</v>
      </c>
      <c r="M1250" t="s">
        <v>23</v>
      </c>
      <c r="N1250" t="s">
        <v>45</v>
      </c>
      <c r="O1250" t="s">
        <v>25</v>
      </c>
      <c r="P1250" t="s">
        <v>476</v>
      </c>
    </row>
    <row r="1251" spans="1:16" x14ac:dyDescent="0.25">
      <c r="A1251">
        <v>102430</v>
      </c>
      <c r="B1251" s="1">
        <v>45869</v>
      </c>
      <c r="C1251" t="s">
        <v>16</v>
      </c>
      <c r="D1251" t="s">
        <v>27</v>
      </c>
      <c r="E1251" t="s">
        <v>28</v>
      </c>
      <c r="F1251" t="s">
        <v>19</v>
      </c>
      <c r="G1251" t="s">
        <v>37</v>
      </c>
      <c r="H1251">
        <v>2</v>
      </c>
      <c r="I1251">
        <v>22.87</v>
      </c>
      <c r="J1251">
        <v>45.74</v>
      </c>
      <c r="K1251" t="s">
        <v>53</v>
      </c>
      <c r="L1251" t="s">
        <v>218</v>
      </c>
      <c r="M1251" t="s">
        <v>23</v>
      </c>
      <c r="N1251" t="s">
        <v>45</v>
      </c>
      <c r="O1251" t="s">
        <v>25</v>
      </c>
      <c r="P1251" t="s">
        <v>476</v>
      </c>
    </row>
    <row r="1252" spans="1:16" x14ac:dyDescent="0.25">
      <c r="A1252">
        <v>102493</v>
      </c>
      <c r="B1252" s="1">
        <v>45869</v>
      </c>
      <c r="C1252" t="s">
        <v>39</v>
      </c>
      <c r="D1252" t="s">
        <v>118</v>
      </c>
      <c r="E1252" t="s">
        <v>119</v>
      </c>
      <c r="F1252" t="s">
        <v>73</v>
      </c>
      <c r="G1252" t="s">
        <v>126</v>
      </c>
      <c r="H1252">
        <v>2</v>
      </c>
      <c r="I1252">
        <v>28.83</v>
      </c>
      <c r="J1252">
        <v>57.66</v>
      </c>
      <c r="K1252" t="s">
        <v>53</v>
      </c>
      <c r="L1252" t="s">
        <v>43</v>
      </c>
      <c r="M1252" t="s">
        <v>23</v>
      </c>
      <c r="N1252" t="s">
        <v>45</v>
      </c>
      <c r="O1252" t="s">
        <v>25</v>
      </c>
      <c r="P1252" t="s">
        <v>476</v>
      </c>
    </row>
    <row r="1253" spans="1:16" x14ac:dyDescent="0.25">
      <c r="A1253">
        <v>102888</v>
      </c>
      <c r="B1253" s="1">
        <v>45869</v>
      </c>
      <c r="C1253" t="s">
        <v>16</v>
      </c>
      <c r="D1253" t="s">
        <v>27</v>
      </c>
      <c r="E1253" t="s">
        <v>28</v>
      </c>
      <c r="F1253" t="s">
        <v>19</v>
      </c>
      <c r="G1253" t="s">
        <v>20</v>
      </c>
      <c r="H1253">
        <v>5</v>
      </c>
      <c r="I1253">
        <v>41.17</v>
      </c>
      <c r="J1253">
        <v>205.85</v>
      </c>
      <c r="K1253" t="s">
        <v>21</v>
      </c>
      <c r="L1253" t="s">
        <v>391</v>
      </c>
      <c r="M1253" t="s">
        <v>23</v>
      </c>
      <c r="N1253" t="s">
        <v>45</v>
      </c>
      <c r="O1253" t="s">
        <v>25</v>
      </c>
      <c r="P1253" t="s">
        <v>476</v>
      </c>
    </row>
    <row r="1254" spans="1:16" x14ac:dyDescent="0.25">
      <c r="A1254">
        <v>100009</v>
      </c>
      <c r="B1254" s="1">
        <v>45870</v>
      </c>
      <c r="C1254" t="s">
        <v>61</v>
      </c>
      <c r="D1254" t="s">
        <v>90</v>
      </c>
      <c r="E1254" t="s">
        <v>91</v>
      </c>
      <c r="F1254" t="s">
        <v>29</v>
      </c>
      <c r="G1254" t="s">
        <v>123</v>
      </c>
      <c r="H1254">
        <v>5</v>
      </c>
      <c r="I1254">
        <v>93.57</v>
      </c>
      <c r="J1254">
        <v>467.85</v>
      </c>
      <c r="K1254" t="s">
        <v>21</v>
      </c>
      <c r="L1254" t="s">
        <v>492</v>
      </c>
      <c r="M1254" t="s">
        <v>23</v>
      </c>
      <c r="N1254" t="s">
        <v>24</v>
      </c>
      <c r="O1254" t="s">
        <v>25</v>
      </c>
      <c r="P1254" t="s">
        <v>501</v>
      </c>
    </row>
    <row r="1255" spans="1:16" x14ac:dyDescent="0.25">
      <c r="A1255">
        <v>100067</v>
      </c>
      <c r="B1255" s="1">
        <v>45870</v>
      </c>
      <c r="C1255" t="s">
        <v>61</v>
      </c>
      <c r="D1255" t="s">
        <v>62</v>
      </c>
      <c r="E1255" t="s">
        <v>63</v>
      </c>
      <c r="F1255" t="s">
        <v>73</v>
      </c>
      <c r="G1255" t="s">
        <v>116</v>
      </c>
      <c r="H1255">
        <v>1</v>
      </c>
      <c r="I1255">
        <v>196.11</v>
      </c>
      <c r="J1255">
        <v>196.11</v>
      </c>
      <c r="K1255" t="s">
        <v>59</v>
      </c>
      <c r="L1255" t="s">
        <v>142</v>
      </c>
      <c r="M1255" t="s">
        <v>23</v>
      </c>
      <c r="N1255" t="s">
        <v>24</v>
      </c>
      <c r="O1255" t="s">
        <v>25</v>
      </c>
      <c r="P1255" t="s">
        <v>501</v>
      </c>
    </row>
    <row r="1256" spans="1:16" x14ac:dyDescent="0.25">
      <c r="A1256">
        <v>100123</v>
      </c>
      <c r="B1256" s="1">
        <v>45870</v>
      </c>
      <c r="C1256" t="s">
        <v>39</v>
      </c>
      <c r="D1256" t="s">
        <v>118</v>
      </c>
      <c r="E1256" t="s">
        <v>119</v>
      </c>
      <c r="F1256" t="s">
        <v>73</v>
      </c>
      <c r="G1256" t="s">
        <v>80</v>
      </c>
      <c r="H1256">
        <v>2</v>
      </c>
      <c r="I1256">
        <v>39.729999999999997</v>
      </c>
      <c r="J1256">
        <v>79.459999999999994</v>
      </c>
      <c r="K1256" t="s">
        <v>31</v>
      </c>
      <c r="L1256" t="s">
        <v>380</v>
      </c>
      <c r="M1256" t="s">
        <v>102</v>
      </c>
      <c r="N1256" t="s">
        <v>24</v>
      </c>
      <c r="O1256" t="s">
        <v>25</v>
      </c>
      <c r="P1256" t="s">
        <v>501</v>
      </c>
    </row>
    <row r="1257" spans="1:16" x14ac:dyDescent="0.25">
      <c r="A1257">
        <v>100205</v>
      </c>
      <c r="B1257" s="1">
        <v>45870</v>
      </c>
      <c r="C1257" t="s">
        <v>61</v>
      </c>
      <c r="D1257" t="s">
        <v>62</v>
      </c>
      <c r="E1257" t="s">
        <v>63</v>
      </c>
      <c r="F1257" t="s">
        <v>29</v>
      </c>
      <c r="G1257" t="s">
        <v>113</v>
      </c>
      <c r="H1257">
        <v>2</v>
      </c>
      <c r="I1257">
        <v>15.35</v>
      </c>
      <c r="J1257">
        <v>30.7</v>
      </c>
      <c r="K1257" t="s">
        <v>53</v>
      </c>
      <c r="L1257" t="s">
        <v>372</v>
      </c>
      <c r="M1257" t="s">
        <v>44</v>
      </c>
      <c r="N1257" t="s">
        <v>24</v>
      </c>
      <c r="O1257" t="s">
        <v>25</v>
      </c>
      <c r="P1257" t="s">
        <v>501</v>
      </c>
    </row>
    <row r="1258" spans="1:16" x14ac:dyDescent="0.25">
      <c r="A1258">
        <v>100606</v>
      </c>
      <c r="B1258" s="1">
        <v>45870</v>
      </c>
      <c r="C1258" t="s">
        <v>39</v>
      </c>
      <c r="D1258" t="s">
        <v>67</v>
      </c>
      <c r="E1258" t="s">
        <v>68</v>
      </c>
      <c r="F1258" t="s">
        <v>64</v>
      </c>
      <c r="G1258" t="s">
        <v>105</v>
      </c>
      <c r="H1258">
        <v>1</v>
      </c>
      <c r="I1258">
        <v>29.41</v>
      </c>
      <c r="J1258">
        <v>29.41</v>
      </c>
      <c r="K1258" t="s">
        <v>31</v>
      </c>
      <c r="L1258" t="s">
        <v>271</v>
      </c>
      <c r="M1258" t="s">
        <v>23</v>
      </c>
      <c r="N1258" t="s">
        <v>24</v>
      </c>
      <c r="O1258" t="s">
        <v>25</v>
      </c>
      <c r="P1258" t="s">
        <v>501</v>
      </c>
    </row>
    <row r="1259" spans="1:16" x14ac:dyDescent="0.25">
      <c r="A1259">
        <v>100683</v>
      </c>
      <c r="B1259" s="1">
        <v>45870</v>
      </c>
      <c r="C1259" t="s">
        <v>61</v>
      </c>
      <c r="D1259" t="s">
        <v>84</v>
      </c>
      <c r="E1259" t="s">
        <v>85</v>
      </c>
      <c r="F1259" t="s">
        <v>73</v>
      </c>
      <c r="G1259" t="s">
        <v>128</v>
      </c>
      <c r="H1259">
        <v>1</v>
      </c>
      <c r="I1259">
        <v>128.54</v>
      </c>
      <c r="J1259">
        <v>128.54</v>
      </c>
      <c r="K1259" t="s">
        <v>31</v>
      </c>
      <c r="L1259" t="s">
        <v>299</v>
      </c>
      <c r="M1259" t="s">
        <v>23</v>
      </c>
      <c r="N1259" t="s">
        <v>24</v>
      </c>
      <c r="O1259" t="s">
        <v>25</v>
      </c>
      <c r="P1259" t="s">
        <v>501</v>
      </c>
    </row>
    <row r="1260" spans="1:16" x14ac:dyDescent="0.25">
      <c r="A1260">
        <v>101652</v>
      </c>
      <c r="B1260" s="1">
        <v>45870</v>
      </c>
      <c r="C1260" t="s">
        <v>39</v>
      </c>
      <c r="D1260" t="s">
        <v>56</v>
      </c>
      <c r="E1260" t="s">
        <v>57</v>
      </c>
      <c r="F1260" t="s">
        <v>73</v>
      </c>
      <c r="G1260" t="s">
        <v>126</v>
      </c>
      <c r="H1260">
        <v>2</v>
      </c>
      <c r="I1260">
        <v>29.29</v>
      </c>
      <c r="J1260">
        <v>58.58</v>
      </c>
      <c r="K1260" t="s">
        <v>59</v>
      </c>
      <c r="L1260" t="s">
        <v>208</v>
      </c>
      <c r="M1260" t="s">
        <v>23</v>
      </c>
      <c r="N1260" t="s">
        <v>24</v>
      </c>
      <c r="O1260" t="s">
        <v>25</v>
      </c>
      <c r="P1260" t="s">
        <v>501</v>
      </c>
    </row>
    <row r="1261" spans="1:16" x14ac:dyDescent="0.25">
      <c r="A1261">
        <v>101774</v>
      </c>
      <c r="B1261" s="1">
        <v>45870</v>
      </c>
      <c r="C1261" t="s">
        <v>39</v>
      </c>
      <c r="D1261" t="s">
        <v>40</v>
      </c>
      <c r="E1261" t="s">
        <v>41</v>
      </c>
      <c r="F1261" t="s">
        <v>70</v>
      </c>
      <c r="G1261" t="s">
        <v>132</v>
      </c>
      <c r="H1261">
        <v>3</v>
      </c>
      <c r="I1261">
        <v>20.58</v>
      </c>
      <c r="J1261">
        <v>61.74</v>
      </c>
      <c r="K1261" t="s">
        <v>53</v>
      </c>
      <c r="L1261" t="s">
        <v>185</v>
      </c>
      <c r="M1261" t="s">
        <v>23</v>
      </c>
      <c r="N1261" t="s">
        <v>24</v>
      </c>
      <c r="O1261" t="s">
        <v>25</v>
      </c>
      <c r="P1261" t="s">
        <v>501</v>
      </c>
    </row>
    <row r="1262" spans="1:16" x14ac:dyDescent="0.25">
      <c r="A1262">
        <v>101858</v>
      </c>
      <c r="B1262" s="1">
        <v>45870</v>
      </c>
      <c r="C1262" t="s">
        <v>61</v>
      </c>
      <c r="D1262" t="s">
        <v>84</v>
      </c>
      <c r="E1262" t="s">
        <v>85</v>
      </c>
      <c r="F1262" t="s">
        <v>70</v>
      </c>
      <c r="G1262" t="s">
        <v>143</v>
      </c>
      <c r="H1262">
        <v>5</v>
      </c>
      <c r="I1262">
        <v>114.96</v>
      </c>
      <c r="J1262">
        <v>574.79999999999995</v>
      </c>
      <c r="K1262" t="s">
        <v>53</v>
      </c>
      <c r="L1262" t="s">
        <v>333</v>
      </c>
      <c r="M1262" t="s">
        <v>44</v>
      </c>
      <c r="N1262" t="s">
        <v>24</v>
      </c>
      <c r="O1262" t="s">
        <v>25</v>
      </c>
      <c r="P1262" t="s">
        <v>501</v>
      </c>
    </row>
    <row r="1263" spans="1:16" x14ac:dyDescent="0.25">
      <c r="A1263">
        <v>102591</v>
      </c>
      <c r="B1263" s="1">
        <v>45870</v>
      </c>
      <c r="C1263" t="s">
        <v>34</v>
      </c>
      <c r="D1263" t="s">
        <v>35</v>
      </c>
      <c r="E1263" t="s">
        <v>36</v>
      </c>
      <c r="F1263" t="s">
        <v>64</v>
      </c>
      <c r="G1263" t="s">
        <v>159</v>
      </c>
      <c r="H1263">
        <v>10</v>
      </c>
      <c r="I1263">
        <v>36.58</v>
      </c>
      <c r="J1263">
        <v>365.8</v>
      </c>
      <c r="K1263" t="s">
        <v>59</v>
      </c>
      <c r="L1263" t="s">
        <v>389</v>
      </c>
      <c r="M1263" t="s">
        <v>102</v>
      </c>
      <c r="N1263" t="s">
        <v>24</v>
      </c>
      <c r="O1263" t="s">
        <v>25</v>
      </c>
      <c r="P1263" t="s">
        <v>501</v>
      </c>
    </row>
    <row r="1264" spans="1:16" x14ac:dyDescent="0.25">
      <c r="A1264">
        <v>102630</v>
      </c>
      <c r="B1264" s="1">
        <v>45870</v>
      </c>
      <c r="C1264" t="s">
        <v>39</v>
      </c>
      <c r="D1264" t="s">
        <v>67</v>
      </c>
      <c r="E1264" t="s">
        <v>68</v>
      </c>
      <c r="F1264" t="s">
        <v>29</v>
      </c>
      <c r="G1264" t="s">
        <v>123</v>
      </c>
      <c r="H1264">
        <v>1</v>
      </c>
      <c r="I1264">
        <v>91.37</v>
      </c>
      <c r="J1264">
        <v>91.37</v>
      </c>
      <c r="K1264" t="s">
        <v>31</v>
      </c>
      <c r="L1264" t="s">
        <v>169</v>
      </c>
      <c r="M1264" t="s">
        <v>102</v>
      </c>
      <c r="N1264" t="s">
        <v>24</v>
      </c>
      <c r="O1264" t="s">
        <v>25</v>
      </c>
      <c r="P1264" t="s">
        <v>501</v>
      </c>
    </row>
    <row r="1265" spans="1:16" x14ac:dyDescent="0.25">
      <c r="A1265">
        <v>102739</v>
      </c>
      <c r="B1265" s="1">
        <v>45870</v>
      </c>
      <c r="C1265" t="s">
        <v>77</v>
      </c>
      <c r="D1265" t="s">
        <v>205</v>
      </c>
      <c r="E1265" t="s">
        <v>206</v>
      </c>
      <c r="F1265" t="s">
        <v>64</v>
      </c>
      <c r="G1265" t="s">
        <v>65</v>
      </c>
      <c r="H1265">
        <v>5</v>
      </c>
      <c r="I1265">
        <v>24.58</v>
      </c>
      <c r="J1265">
        <v>122.9</v>
      </c>
      <c r="K1265" t="s">
        <v>53</v>
      </c>
      <c r="L1265" t="s">
        <v>394</v>
      </c>
      <c r="M1265" t="s">
        <v>23</v>
      </c>
      <c r="N1265" t="s">
        <v>24</v>
      </c>
      <c r="O1265" t="s">
        <v>25</v>
      </c>
      <c r="P1265" t="s">
        <v>501</v>
      </c>
    </row>
    <row r="1266" spans="1:16" x14ac:dyDescent="0.25">
      <c r="A1266">
        <v>100321</v>
      </c>
      <c r="B1266" s="1">
        <v>45871</v>
      </c>
      <c r="C1266" t="s">
        <v>16</v>
      </c>
      <c r="D1266" t="s">
        <v>17</v>
      </c>
      <c r="E1266" t="s">
        <v>18</v>
      </c>
      <c r="F1266" t="s">
        <v>70</v>
      </c>
      <c r="G1266" t="s">
        <v>132</v>
      </c>
      <c r="H1266">
        <v>1</v>
      </c>
      <c r="I1266">
        <v>19.329999999999998</v>
      </c>
      <c r="J1266">
        <v>19.329999999999998</v>
      </c>
      <c r="K1266" t="s">
        <v>21</v>
      </c>
      <c r="L1266" t="s">
        <v>216</v>
      </c>
      <c r="M1266" t="s">
        <v>23</v>
      </c>
      <c r="N1266" t="s">
        <v>50</v>
      </c>
      <c r="O1266" t="s">
        <v>14</v>
      </c>
      <c r="P1266" t="s">
        <v>501</v>
      </c>
    </row>
    <row r="1267" spans="1:16" x14ac:dyDescent="0.25">
      <c r="A1267">
        <v>101202</v>
      </c>
      <c r="B1267" s="1">
        <v>45871</v>
      </c>
      <c r="C1267" t="s">
        <v>34</v>
      </c>
      <c r="D1267" t="s">
        <v>46</v>
      </c>
      <c r="E1267" t="s">
        <v>47</v>
      </c>
      <c r="F1267" t="s">
        <v>19</v>
      </c>
      <c r="G1267" t="s">
        <v>37</v>
      </c>
      <c r="H1267">
        <v>10</v>
      </c>
      <c r="I1267">
        <v>22.31</v>
      </c>
      <c r="J1267">
        <v>223.1</v>
      </c>
      <c r="K1267" t="s">
        <v>31</v>
      </c>
      <c r="L1267" t="s">
        <v>464</v>
      </c>
      <c r="M1267" t="s">
        <v>23</v>
      </c>
      <c r="N1267" t="s">
        <v>50</v>
      </c>
      <c r="O1267" t="s">
        <v>14</v>
      </c>
      <c r="P1267" t="s">
        <v>501</v>
      </c>
    </row>
    <row r="1268" spans="1:16" x14ac:dyDescent="0.25">
      <c r="A1268">
        <v>101460</v>
      </c>
      <c r="B1268" s="1">
        <v>45871</v>
      </c>
      <c r="C1268" t="s">
        <v>16</v>
      </c>
      <c r="D1268" t="s">
        <v>27</v>
      </c>
      <c r="E1268" t="s">
        <v>28</v>
      </c>
      <c r="F1268" t="s">
        <v>70</v>
      </c>
      <c r="G1268" t="s">
        <v>108</v>
      </c>
      <c r="H1268">
        <v>2</v>
      </c>
      <c r="I1268">
        <v>34.450000000000003</v>
      </c>
      <c r="J1268">
        <v>68.900000000000006</v>
      </c>
      <c r="K1268" t="s">
        <v>31</v>
      </c>
      <c r="L1268" t="s">
        <v>136</v>
      </c>
      <c r="M1268" t="s">
        <v>23</v>
      </c>
      <c r="N1268" t="s">
        <v>50</v>
      </c>
      <c r="O1268" t="s">
        <v>14</v>
      </c>
      <c r="P1268" t="s">
        <v>501</v>
      </c>
    </row>
    <row r="1269" spans="1:16" x14ac:dyDescent="0.25">
      <c r="A1269">
        <v>101723</v>
      </c>
      <c r="B1269" s="1">
        <v>45871</v>
      </c>
      <c r="C1269" t="s">
        <v>61</v>
      </c>
      <c r="D1269" t="s">
        <v>62</v>
      </c>
      <c r="E1269" t="s">
        <v>63</v>
      </c>
      <c r="F1269" t="s">
        <v>73</v>
      </c>
      <c r="G1269" t="s">
        <v>128</v>
      </c>
      <c r="H1269">
        <v>5</v>
      </c>
      <c r="I1269">
        <v>130.38</v>
      </c>
      <c r="J1269">
        <v>651.9</v>
      </c>
      <c r="K1269" t="s">
        <v>21</v>
      </c>
      <c r="L1269" t="s">
        <v>359</v>
      </c>
      <c r="M1269" t="s">
        <v>23</v>
      </c>
      <c r="N1269" t="s">
        <v>50</v>
      </c>
      <c r="O1269" t="s">
        <v>14</v>
      </c>
      <c r="P1269" t="s">
        <v>501</v>
      </c>
    </row>
    <row r="1270" spans="1:16" x14ac:dyDescent="0.25">
      <c r="A1270">
        <v>102178</v>
      </c>
      <c r="B1270" s="1">
        <v>45871</v>
      </c>
      <c r="C1270" t="s">
        <v>16</v>
      </c>
      <c r="D1270" t="s">
        <v>146</v>
      </c>
      <c r="E1270" t="s">
        <v>147</v>
      </c>
      <c r="F1270" t="s">
        <v>29</v>
      </c>
      <c r="G1270" t="s">
        <v>30</v>
      </c>
      <c r="H1270">
        <v>5</v>
      </c>
      <c r="I1270">
        <v>67.599999999999994</v>
      </c>
      <c r="J1270">
        <v>338</v>
      </c>
      <c r="K1270" t="s">
        <v>31</v>
      </c>
      <c r="L1270" t="s">
        <v>278</v>
      </c>
      <c r="M1270" t="s">
        <v>44</v>
      </c>
      <c r="N1270" t="s">
        <v>50</v>
      </c>
      <c r="O1270" t="s">
        <v>14</v>
      </c>
      <c r="P1270" t="s">
        <v>501</v>
      </c>
    </row>
    <row r="1271" spans="1:16" x14ac:dyDescent="0.25">
      <c r="A1271">
        <v>102213</v>
      </c>
      <c r="B1271" s="1">
        <v>45871</v>
      </c>
      <c r="C1271" t="s">
        <v>61</v>
      </c>
      <c r="D1271" t="s">
        <v>84</v>
      </c>
      <c r="E1271" t="s">
        <v>85</v>
      </c>
      <c r="F1271" t="s">
        <v>73</v>
      </c>
      <c r="G1271" t="s">
        <v>74</v>
      </c>
      <c r="H1271">
        <v>10</v>
      </c>
      <c r="I1271">
        <v>56</v>
      </c>
      <c r="J1271">
        <v>560</v>
      </c>
      <c r="K1271" t="s">
        <v>21</v>
      </c>
      <c r="L1271" t="s">
        <v>185</v>
      </c>
      <c r="M1271" t="s">
        <v>102</v>
      </c>
      <c r="N1271" t="s">
        <v>50</v>
      </c>
      <c r="O1271" t="s">
        <v>14</v>
      </c>
      <c r="P1271" t="s">
        <v>501</v>
      </c>
    </row>
    <row r="1272" spans="1:16" x14ac:dyDescent="0.25">
      <c r="A1272">
        <v>102388</v>
      </c>
      <c r="B1272" s="1">
        <v>45871</v>
      </c>
      <c r="C1272" t="s">
        <v>39</v>
      </c>
      <c r="D1272" t="s">
        <v>93</v>
      </c>
      <c r="E1272" t="s">
        <v>93</v>
      </c>
      <c r="F1272" t="s">
        <v>73</v>
      </c>
      <c r="G1272" t="s">
        <v>74</v>
      </c>
      <c r="H1272">
        <v>2</v>
      </c>
      <c r="I1272">
        <v>52.59</v>
      </c>
      <c r="J1272">
        <v>105.18</v>
      </c>
      <c r="K1272" t="s">
        <v>59</v>
      </c>
      <c r="L1272" t="s">
        <v>416</v>
      </c>
      <c r="M1272" t="s">
        <v>102</v>
      </c>
      <c r="N1272" t="s">
        <v>50</v>
      </c>
      <c r="O1272" t="s">
        <v>14</v>
      </c>
      <c r="P1272" t="s">
        <v>501</v>
      </c>
    </row>
    <row r="1273" spans="1:16" x14ac:dyDescent="0.25">
      <c r="A1273">
        <v>102390</v>
      </c>
      <c r="B1273" s="1">
        <v>45871</v>
      </c>
      <c r="C1273" t="s">
        <v>16</v>
      </c>
      <c r="D1273" t="s">
        <v>198</v>
      </c>
      <c r="E1273" t="s">
        <v>199</v>
      </c>
      <c r="F1273" t="s">
        <v>73</v>
      </c>
      <c r="G1273" t="s">
        <v>126</v>
      </c>
      <c r="H1273">
        <v>1</v>
      </c>
      <c r="I1273">
        <v>28.8</v>
      </c>
      <c r="J1273">
        <v>28.8</v>
      </c>
      <c r="K1273" t="s">
        <v>31</v>
      </c>
      <c r="L1273" t="s">
        <v>385</v>
      </c>
      <c r="M1273" t="s">
        <v>23</v>
      </c>
      <c r="N1273" t="s">
        <v>50</v>
      </c>
      <c r="O1273" t="s">
        <v>14</v>
      </c>
      <c r="P1273" t="s">
        <v>501</v>
      </c>
    </row>
    <row r="1274" spans="1:16" x14ac:dyDescent="0.25">
      <c r="A1274">
        <v>102857</v>
      </c>
      <c r="B1274" s="1">
        <v>45871</v>
      </c>
      <c r="C1274" t="s">
        <v>39</v>
      </c>
      <c r="D1274" t="s">
        <v>93</v>
      </c>
      <c r="E1274" t="s">
        <v>93</v>
      </c>
      <c r="F1274" t="s">
        <v>19</v>
      </c>
      <c r="G1274" t="s">
        <v>42</v>
      </c>
      <c r="H1274">
        <v>1</v>
      </c>
      <c r="I1274">
        <v>15.89</v>
      </c>
      <c r="J1274">
        <v>15.89</v>
      </c>
      <c r="K1274" t="s">
        <v>53</v>
      </c>
      <c r="L1274" t="s">
        <v>458</v>
      </c>
      <c r="M1274" t="s">
        <v>23</v>
      </c>
      <c r="N1274" t="s">
        <v>50</v>
      </c>
      <c r="O1274" t="s">
        <v>14</v>
      </c>
      <c r="P1274" t="s">
        <v>501</v>
      </c>
    </row>
    <row r="1275" spans="1:16" x14ac:dyDescent="0.25">
      <c r="A1275">
        <v>100208</v>
      </c>
      <c r="B1275" s="1">
        <v>45872</v>
      </c>
      <c r="C1275" t="s">
        <v>39</v>
      </c>
      <c r="D1275" t="s">
        <v>118</v>
      </c>
      <c r="E1275" t="s">
        <v>119</v>
      </c>
      <c r="F1275" t="s">
        <v>64</v>
      </c>
      <c r="G1275" t="s">
        <v>140</v>
      </c>
      <c r="H1275">
        <v>3</v>
      </c>
      <c r="I1275">
        <v>152.93</v>
      </c>
      <c r="J1275">
        <v>458.79</v>
      </c>
      <c r="K1275" t="s">
        <v>53</v>
      </c>
      <c r="L1275" t="s">
        <v>441</v>
      </c>
      <c r="M1275" t="s">
        <v>44</v>
      </c>
      <c r="N1275" t="s">
        <v>76</v>
      </c>
      <c r="O1275" t="s">
        <v>14</v>
      </c>
      <c r="P1275" t="s">
        <v>501</v>
      </c>
    </row>
    <row r="1276" spans="1:16" x14ac:dyDescent="0.25">
      <c r="A1276">
        <v>100650</v>
      </c>
      <c r="B1276" s="1">
        <v>45872</v>
      </c>
      <c r="C1276" t="s">
        <v>16</v>
      </c>
      <c r="D1276" t="s">
        <v>111</v>
      </c>
      <c r="E1276" t="s">
        <v>112</v>
      </c>
      <c r="F1276" t="s">
        <v>73</v>
      </c>
      <c r="G1276" t="s">
        <v>183</v>
      </c>
      <c r="H1276">
        <v>2</v>
      </c>
      <c r="I1276">
        <v>25.85</v>
      </c>
      <c r="J1276">
        <v>51.7</v>
      </c>
      <c r="K1276" t="s">
        <v>21</v>
      </c>
      <c r="L1276" t="s">
        <v>235</v>
      </c>
      <c r="M1276" t="s">
        <v>23</v>
      </c>
      <c r="N1276" t="s">
        <v>76</v>
      </c>
      <c r="O1276" t="s">
        <v>14</v>
      </c>
      <c r="P1276" t="s">
        <v>501</v>
      </c>
    </row>
    <row r="1277" spans="1:16" x14ac:dyDescent="0.25">
      <c r="A1277">
        <v>100669</v>
      </c>
      <c r="B1277" s="1">
        <v>45872</v>
      </c>
      <c r="C1277" t="s">
        <v>61</v>
      </c>
      <c r="D1277" t="s">
        <v>62</v>
      </c>
      <c r="E1277" t="s">
        <v>63</v>
      </c>
      <c r="F1277" t="s">
        <v>70</v>
      </c>
      <c r="G1277" t="s">
        <v>86</v>
      </c>
      <c r="H1277">
        <v>2</v>
      </c>
      <c r="I1277">
        <v>27.76</v>
      </c>
      <c r="J1277">
        <v>55.52</v>
      </c>
      <c r="K1277" t="s">
        <v>31</v>
      </c>
      <c r="L1277" t="s">
        <v>32</v>
      </c>
      <c r="M1277" t="s">
        <v>23</v>
      </c>
      <c r="N1277" t="s">
        <v>76</v>
      </c>
      <c r="O1277" t="s">
        <v>14</v>
      </c>
      <c r="P1277" t="s">
        <v>501</v>
      </c>
    </row>
    <row r="1278" spans="1:16" x14ac:dyDescent="0.25">
      <c r="A1278">
        <v>100772</v>
      </c>
      <c r="B1278" s="1">
        <v>45872</v>
      </c>
      <c r="C1278" t="s">
        <v>61</v>
      </c>
      <c r="D1278" t="s">
        <v>90</v>
      </c>
      <c r="E1278" t="s">
        <v>91</v>
      </c>
      <c r="F1278" t="s">
        <v>70</v>
      </c>
      <c r="G1278" t="s">
        <v>132</v>
      </c>
      <c r="H1278">
        <v>10</v>
      </c>
      <c r="I1278">
        <v>19.93</v>
      </c>
      <c r="J1278">
        <v>199.3</v>
      </c>
      <c r="K1278" t="s">
        <v>31</v>
      </c>
      <c r="L1278" t="s">
        <v>315</v>
      </c>
      <c r="M1278" t="s">
        <v>23</v>
      </c>
      <c r="N1278" t="s">
        <v>76</v>
      </c>
      <c r="O1278" t="s">
        <v>14</v>
      </c>
      <c r="P1278" t="s">
        <v>501</v>
      </c>
    </row>
    <row r="1279" spans="1:16" x14ac:dyDescent="0.25">
      <c r="A1279">
        <v>101140</v>
      </c>
      <c r="B1279" s="1">
        <v>45872</v>
      </c>
      <c r="C1279" t="s">
        <v>39</v>
      </c>
      <c r="D1279" t="s">
        <v>93</v>
      </c>
      <c r="E1279" t="s">
        <v>93</v>
      </c>
      <c r="F1279" t="s">
        <v>70</v>
      </c>
      <c r="G1279" t="s">
        <v>108</v>
      </c>
      <c r="H1279">
        <v>2</v>
      </c>
      <c r="I1279">
        <v>34.19</v>
      </c>
      <c r="J1279">
        <v>68.38</v>
      </c>
      <c r="K1279" t="s">
        <v>53</v>
      </c>
      <c r="L1279" t="s">
        <v>254</v>
      </c>
      <c r="M1279" t="s">
        <v>23</v>
      </c>
      <c r="N1279" t="s">
        <v>76</v>
      </c>
      <c r="O1279" t="s">
        <v>14</v>
      </c>
      <c r="P1279" t="s">
        <v>501</v>
      </c>
    </row>
    <row r="1280" spans="1:16" x14ac:dyDescent="0.25">
      <c r="A1280">
        <v>101179</v>
      </c>
      <c r="B1280" s="1">
        <v>45872</v>
      </c>
      <c r="C1280" t="s">
        <v>16</v>
      </c>
      <c r="D1280" t="s">
        <v>17</v>
      </c>
      <c r="E1280" t="s">
        <v>18</v>
      </c>
      <c r="F1280" t="s">
        <v>19</v>
      </c>
      <c r="G1280" t="s">
        <v>37</v>
      </c>
      <c r="H1280">
        <v>5</v>
      </c>
      <c r="I1280">
        <v>21.97</v>
      </c>
      <c r="J1280">
        <v>109.85</v>
      </c>
      <c r="K1280" t="s">
        <v>31</v>
      </c>
      <c r="L1280" t="s">
        <v>354</v>
      </c>
      <c r="M1280" t="s">
        <v>23</v>
      </c>
      <c r="N1280" t="s">
        <v>76</v>
      </c>
      <c r="O1280" t="s">
        <v>14</v>
      </c>
      <c r="P1280" t="s">
        <v>501</v>
      </c>
    </row>
    <row r="1281" spans="1:16" x14ac:dyDescent="0.25">
      <c r="A1281">
        <v>101274</v>
      </c>
      <c r="B1281" s="1">
        <v>45872</v>
      </c>
      <c r="C1281" t="s">
        <v>61</v>
      </c>
      <c r="D1281" t="s">
        <v>90</v>
      </c>
      <c r="E1281" t="s">
        <v>91</v>
      </c>
      <c r="F1281" t="s">
        <v>64</v>
      </c>
      <c r="G1281" t="s">
        <v>65</v>
      </c>
      <c r="H1281">
        <v>1</v>
      </c>
      <c r="I1281">
        <v>25.45</v>
      </c>
      <c r="J1281">
        <v>25.45</v>
      </c>
      <c r="K1281" t="s">
        <v>53</v>
      </c>
      <c r="L1281" t="s">
        <v>194</v>
      </c>
      <c r="M1281" t="s">
        <v>102</v>
      </c>
      <c r="N1281" t="s">
        <v>76</v>
      </c>
      <c r="O1281" t="s">
        <v>14</v>
      </c>
      <c r="P1281" t="s">
        <v>501</v>
      </c>
    </row>
    <row r="1282" spans="1:16" x14ac:dyDescent="0.25">
      <c r="A1282">
        <v>101876</v>
      </c>
      <c r="B1282" s="1">
        <v>45872</v>
      </c>
      <c r="C1282" t="s">
        <v>39</v>
      </c>
      <c r="D1282" t="s">
        <v>67</v>
      </c>
      <c r="E1282" t="s">
        <v>68</v>
      </c>
      <c r="F1282" t="s">
        <v>70</v>
      </c>
      <c r="G1282" t="s">
        <v>108</v>
      </c>
      <c r="H1282">
        <v>2</v>
      </c>
      <c r="I1282">
        <v>36.090000000000003</v>
      </c>
      <c r="J1282">
        <v>72.180000000000007</v>
      </c>
      <c r="K1282" t="s">
        <v>31</v>
      </c>
      <c r="L1282" t="s">
        <v>366</v>
      </c>
      <c r="M1282" t="s">
        <v>102</v>
      </c>
      <c r="N1282" t="s">
        <v>76</v>
      </c>
      <c r="O1282" t="s">
        <v>14</v>
      </c>
      <c r="P1282" t="s">
        <v>501</v>
      </c>
    </row>
    <row r="1283" spans="1:16" x14ac:dyDescent="0.25">
      <c r="A1283">
        <v>101994</v>
      </c>
      <c r="B1283" s="1">
        <v>45872</v>
      </c>
      <c r="C1283" t="s">
        <v>61</v>
      </c>
      <c r="D1283" t="s">
        <v>62</v>
      </c>
      <c r="E1283" t="s">
        <v>63</v>
      </c>
      <c r="F1283" t="s">
        <v>29</v>
      </c>
      <c r="G1283" t="s">
        <v>100</v>
      </c>
      <c r="H1283">
        <v>1</v>
      </c>
      <c r="I1283">
        <v>49.95</v>
      </c>
      <c r="J1283">
        <v>49.95</v>
      </c>
      <c r="K1283" t="s">
        <v>31</v>
      </c>
      <c r="L1283" t="s">
        <v>408</v>
      </c>
      <c r="M1283" t="s">
        <v>44</v>
      </c>
      <c r="N1283" t="s">
        <v>76</v>
      </c>
      <c r="O1283" t="s">
        <v>14</v>
      </c>
      <c r="P1283" t="s">
        <v>501</v>
      </c>
    </row>
    <row r="1284" spans="1:16" x14ac:dyDescent="0.25">
      <c r="A1284">
        <v>102143</v>
      </c>
      <c r="B1284" s="1">
        <v>45872</v>
      </c>
      <c r="C1284" t="s">
        <v>61</v>
      </c>
      <c r="D1284" t="s">
        <v>90</v>
      </c>
      <c r="E1284" t="s">
        <v>91</v>
      </c>
      <c r="F1284" t="s">
        <v>29</v>
      </c>
      <c r="G1284" t="s">
        <v>113</v>
      </c>
      <c r="H1284">
        <v>10</v>
      </c>
      <c r="I1284">
        <v>15.16</v>
      </c>
      <c r="J1284">
        <v>151.6</v>
      </c>
      <c r="K1284" t="s">
        <v>31</v>
      </c>
      <c r="L1284" t="s">
        <v>49</v>
      </c>
      <c r="M1284" t="s">
        <v>23</v>
      </c>
      <c r="N1284" t="s">
        <v>76</v>
      </c>
      <c r="O1284" t="s">
        <v>14</v>
      </c>
      <c r="P1284" t="s">
        <v>501</v>
      </c>
    </row>
    <row r="1285" spans="1:16" x14ac:dyDescent="0.25">
      <c r="A1285">
        <v>102329</v>
      </c>
      <c r="B1285" s="1">
        <v>45872</v>
      </c>
      <c r="C1285" t="s">
        <v>16</v>
      </c>
      <c r="D1285" t="s">
        <v>198</v>
      </c>
      <c r="E1285" t="s">
        <v>199</v>
      </c>
      <c r="F1285" t="s">
        <v>29</v>
      </c>
      <c r="G1285" t="s">
        <v>123</v>
      </c>
      <c r="H1285">
        <v>1</v>
      </c>
      <c r="I1285">
        <v>85.56</v>
      </c>
      <c r="J1285">
        <v>85.56</v>
      </c>
      <c r="K1285" t="s">
        <v>59</v>
      </c>
      <c r="L1285" t="s">
        <v>353</v>
      </c>
      <c r="M1285" t="s">
        <v>23</v>
      </c>
      <c r="N1285" t="s">
        <v>76</v>
      </c>
      <c r="O1285" t="s">
        <v>14</v>
      </c>
      <c r="P1285" t="s">
        <v>501</v>
      </c>
    </row>
    <row r="1286" spans="1:16" x14ac:dyDescent="0.25">
      <c r="A1286">
        <v>102362</v>
      </c>
      <c r="B1286" s="1">
        <v>45872</v>
      </c>
      <c r="C1286" t="s">
        <v>34</v>
      </c>
      <c r="D1286" t="s">
        <v>164</v>
      </c>
      <c r="E1286" t="s">
        <v>165</v>
      </c>
      <c r="F1286" t="s">
        <v>29</v>
      </c>
      <c r="G1286" t="s">
        <v>58</v>
      </c>
      <c r="H1286">
        <v>10</v>
      </c>
      <c r="I1286">
        <v>75.349999999999994</v>
      </c>
      <c r="J1286">
        <v>753.5</v>
      </c>
      <c r="K1286" t="s">
        <v>59</v>
      </c>
      <c r="L1286" t="s">
        <v>468</v>
      </c>
      <c r="M1286" t="s">
        <v>23</v>
      </c>
      <c r="N1286" t="s">
        <v>76</v>
      </c>
      <c r="O1286" t="s">
        <v>14</v>
      </c>
      <c r="P1286" t="s">
        <v>501</v>
      </c>
    </row>
    <row r="1287" spans="1:16" x14ac:dyDescent="0.25">
      <c r="A1287">
        <v>102373</v>
      </c>
      <c r="B1287" s="1">
        <v>45872</v>
      </c>
      <c r="C1287" t="s">
        <v>16</v>
      </c>
      <c r="D1287" t="s">
        <v>27</v>
      </c>
      <c r="E1287" t="s">
        <v>28</v>
      </c>
      <c r="F1287" t="s">
        <v>73</v>
      </c>
      <c r="G1287" t="s">
        <v>74</v>
      </c>
      <c r="H1287">
        <v>1</v>
      </c>
      <c r="I1287">
        <v>52.36</v>
      </c>
      <c r="J1287">
        <v>52.36</v>
      </c>
      <c r="K1287" t="s">
        <v>59</v>
      </c>
      <c r="L1287" t="s">
        <v>322</v>
      </c>
      <c r="M1287" t="s">
        <v>23</v>
      </c>
      <c r="N1287" t="s">
        <v>76</v>
      </c>
      <c r="O1287" t="s">
        <v>14</v>
      </c>
      <c r="P1287" t="s">
        <v>501</v>
      </c>
    </row>
    <row r="1288" spans="1:16" x14ac:dyDescent="0.25">
      <c r="A1288">
        <v>102380</v>
      </c>
      <c r="B1288" s="1">
        <v>45872</v>
      </c>
      <c r="C1288" t="s">
        <v>61</v>
      </c>
      <c r="D1288" t="s">
        <v>84</v>
      </c>
      <c r="E1288" t="s">
        <v>85</v>
      </c>
      <c r="F1288" t="s">
        <v>29</v>
      </c>
      <c r="G1288" t="s">
        <v>100</v>
      </c>
      <c r="H1288">
        <v>1</v>
      </c>
      <c r="I1288">
        <v>49.47</v>
      </c>
      <c r="J1288">
        <v>49.47</v>
      </c>
      <c r="K1288" t="s">
        <v>21</v>
      </c>
      <c r="L1288" t="s">
        <v>492</v>
      </c>
      <c r="M1288" t="s">
        <v>23</v>
      </c>
      <c r="N1288" t="s">
        <v>76</v>
      </c>
      <c r="O1288" t="s">
        <v>14</v>
      </c>
      <c r="P1288" t="s">
        <v>501</v>
      </c>
    </row>
    <row r="1289" spans="1:16" x14ac:dyDescent="0.25">
      <c r="A1289">
        <v>102406</v>
      </c>
      <c r="B1289" s="1">
        <v>45872</v>
      </c>
      <c r="C1289" t="s">
        <v>16</v>
      </c>
      <c r="D1289" t="s">
        <v>27</v>
      </c>
      <c r="E1289" t="s">
        <v>28</v>
      </c>
      <c r="F1289" t="s">
        <v>29</v>
      </c>
      <c r="G1289" t="s">
        <v>100</v>
      </c>
      <c r="H1289">
        <v>5</v>
      </c>
      <c r="I1289">
        <v>51.34</v>
      </c>
      <c r="J1289">
        <v>256.7</v>
      </c>
      <c r="K1289" t="s">
        <v>21</v>
      </c>
      <c r="L1289" t="s">
        <v>250</v>
      </c>
      <c r="M1289" t="s">
        <v>23</v>
      </c>
      <c r="N1289" t="s">
        <v>76</v>
      </c>
      <c r="O1289" t="s">
        <v>14</v>
      </c>
      <c r="P1289" t="s">
        <v>501</v>
      </c>
    </row>
    <row r="1290" spans="1:16" x14ac:dyDescent="0.25">
      <c r="A1290">
        <v>100231</v>
      </c>
      <c r="B1290" s="1">
        <v>45873</v>
      </c>
      <c r="C1290" t="s">
        <v>39</v>
      </c>
      <c r="D1290" t="s">
        <v>40</v>
      </c>
      <c r="E1290" t="s">
        <v>41</v>
      </c>
      <c r="F1290" t="s">
        <v>70</v>
      </c>
      <c r="G1290" t="s">
        <v>86</v>
      </c>
      <c r="H1290">
        <v>5</v>
      </c>
      <c r="I1290">
        <v>26.63</v>
      </c>
      <c r="J1290">
        <v>133.15</v>
      </c>
      <c r="K1290" t="s">
        <v>53</v>
      </c>
      <c r="L1290" t="s">
        <v>487</v>
      </c>
      <c r="M1290" t="s">
        <v>23</v>
      </c>
      <c r="N1290" t="s">
        <v>82</v>
      </c>
      <c r="O1290" t="s">
        <v>25</v>
      </c>
      <c r="P1290" t="s">
        <v>501</v>
      </c>
    </row>
    <row r="1291" spans="1:16" x14ac:dyDescent="0.25">
      <c r="A1291">
        <v>100425</v>
      </c>
      <c r="B1291" s="1">
        <v>45873</v>
      </c>
      <c r="C1291" t="s">
        <v>61</v>
      </c>
      <c r="D1291" t="s">
        <v>62</v>
      </c>
      <c r="E1291" t="s">
        <v>63</v>
      </c>
      <c r="F1291" t="s">
        <v>29</v>
      </c>
      <c r="G1291" t="s">
        <v>30</v>
      </c>
      <c r="H1291">
        <v>2</v>
      </c>
      <c r="I1291">
        <v>66.94</v>
      </c>
      <c r="J1291">
        <v>133.88</v>
      </c>
      <c r="K1291" t="s">
        <v>59</v>
      </c>
      <c r="L1291" t="s">
        <v>277</v>
      </c>
      <c r="M1291" t="s">
        <v>102</v>
      </c>
      <c r="N1291" t="s">
        <v>82</v>
      </c>
      <c r="O1291" t="s">
        <v>25</v>
      </c>
      <c r="P1291" t="s">
        <v>501</v>
      </c>
    </row>
    <row r="1292" spans="1:16" x14ac:dyDescent="0.25">
      <c r="A1292">
        <v>100688</v>
      </c>
      <c r="B1292" s="1">
        <v>45873</v>
      </c>
      <c r="C1292" t="s">
        <v>39</v>
      </c>
      <c r="D1292" t="s">
        <v>40</v>
      </c>
      <c r="E1292" t="s">
        <v>41</v>
      </c>
      <c r="F1292" t="s">
        <v>73</v>
      </c>
      <c r="G1292" t="s">
        <v>80</v>
      </c>
      <c r="H1292">
        <v>1</v>
      </c>
      <c r="I1292">
        <v>40.03</v>
      </c>
      <c r="J1292">
        <v>40.03</v>
      </c>
      <c r="K1292" t="s">
        <v>31</v>
      </c>
      <c r="L1292" t="s">
        <v>404</v>
      </c>
      <c r="M1292" t="s">
        <v>23</v>
      </c>
      <c r="N1292" t="s">
        <v>82</v>
      </c>
      <c r="O1292" t="s">
        <v>25</v>
      </c>
      <c r="P1292" t="s">
        <v>501</v>
      </c>
    </row>
    <row r="1293" spans="1:16" x14ac:dyDescent="0.25">
      <c r="A1293">
        <v>101074</v>
      </c>
      <c r="B1293" s="1">
        <v>45873</v>
      </c>
      <c r="C1293" t="s">
        <v>34</v>
      </c>
      <c r="D1293" t="s">
        <v>46</v>
      </c>
      <c r="E1293" t="s">
        <v>47</v>
      </c>
      <c r="F1293" t="s">
        <v>70</v>
      </c>
      <c r="G1293" t="s">
        <v>86</v>
      </c>
      <c r="H1293">
        <v>2</v>
      </c>
      <c r="I1293">
        <v>28.48</v>
      </c>
      <c r="J1293">
        <v>56.96</v>
      </c>
      <c r="K1293" t="s">
        <v>21</v>
      </c>
      <c r="L1293" t="s">
        <v>224</v>
      </c>
      <c r="M1293" t="s">
        <v>23</v>
      </c>
      <c r="N1293" t="s">
        <v>82</v>
      </c>
      <c r="O1293" t="s">
        <v>25</v>
      </c>
      <c r="P1293" t="s">
        <v>501</v>
      </c>
    </row>
    <row r="1294" spans="1:16" x14ac:dyDescent="0.25">
      <c r="A1294">
        <v>101230</v>
      </c>
      <c r="B1294" s="1">
        <v>45873</v>
      </c>
      <c r="C1294" t="s">
        <v>39</v>
      </c>
      <c r="D1294" t="s">
        <v>93</v>
      </c>
      <c r="E1294" t="s">
        <v>93</v>
      </c>
      <c r="F1294" t="s">
        <v>70</v>
      </c>
      <c r="G1294" t="s">
        <v>86</v>
      </c>
      <c r="H1294">
        <v>1</v>
      </c>
      <c r="I1294">
        <v>27.41</v>
      </c>
      <c r="J1294">
        <v>27.41</v>
      </c>
      <c r="K1294" t="s">
        <v>31</v>
      </c>
      <c r="L1294" t="s">
        <v>403</v>
      </c>
      <c r="M1294" t="s">
        <v>23</v>
      </c>
      <c r="N1294" t="s">
        <v>82</v>
      </c>
      <c r="O1294" t="s">
        <v>25</v>
      </c>
      <c r="P1294" t="s">
        <v>501</v>
      </c>
    </row>
    <row r="1295" spans="1:16" x14ac:dyDescent="0.25">
      <c r="A1295">
        <v>101327</v>
      </c>
      <c r="B1295" s="1">
        <v>45873</v>
      </c>
      <c r="C1295" t="s">
        <v>61</v>
      </c>
      <c r="D1295" t="s">
        <v>90</v>
      </c>
      <c r="E1295" t="s">
        <v>91</v>
      </c>
      <c r="F1295" t="s">
        <v>73</v>
      </c>
      <c r="G1295" t="s">
        <v>74</v>
      </c>
      <c r="H1295">
        <v>3</v>
      </c>
      <c r="I1295">
        <v>54.1</v>
      </c>
      <c r="J1295">
        <v>162.30000000000001</v>
      </c>
      <c r="K1295" t="s">
        <v>21</v>
      </c>
      <c r="L1295" t="s">
        <v>238</v>
      </c>
      <c r="M1295" t="s">
        <v>23</v>
      </c>
      <c r="N1295" t="s">
        <v>82</v>
      </c>
      <c r="O1295" t="s">
        <v>25</v>
      </c>
      <c r="P1295" t="s">
        <v>501</v>
      </c>
    </row>
    <row r="1296" spans="1:16" x14ac:dyDescent="0.25">
      <c r="A1296">
        <v>102320</v>
      </c>
      <c r="B1296" s="1">
        <v>45873</v>
      </c>
      <c r="C1296" t="s">
        <v>61</v>
      </c>
      <c r="D1296" t="s">
        <v>62</v>
      </c>
      <c r="E1296" t="s">
        <v>63</v>
      </c>
      <c r="F1296" t="s">
        <v>73</v>
      </c>
      <c r="G1296" t="s">
        <v>74</v>
      </c>
      <c r="H1296">
        <v>2</v>
      </c>
      <c r="I1296">
        <v>54.06</v>
      </c>
      <c r="J1296">
        <v>108.12</v>
      </c>
      <c r="K1296" t="s">
        <v>21</v>
      </c>
      <c r="L1296" t="s">
        <v>265</v>
      </c>
      <c r="M1296" t="s">
        <v>23</v>
      </c>
      <c r="N1296" t="s">
        <v>82</v>
      </c>
      <c r="O1296" t="s">
        <v>25</v>
      </c>
      <c r="P1296" t="s">
        <v>501</v>
      </c>
    </row>
    <row r="1297" spans="1:16" x14ac:dyDescent="0.25">
      <c r="A1297">
        <v>102796</v>
      </c>
      <c r="B1297" s="1">
        <v>45873</v>
      </c>
      <c r="C1297" t="s">
        <v>16</v>
      </c>
      <c r="D1297" t="s">
        <v>198</v>
      </c>
      <c r="E1297" t="s">
        <v>199</v>
      </c>
      <c r="F1297" t="s">
        <v>29</v>
      </c>
      <c r="G1297" t="s">
        <v>100</v>
      </c>
      <c r="H1297">
        <v>2</v>
      </c>
      <c r="I1297">
        <v>50.63</v>
      </c>
      <c r="J1297">
        <v>101.26</v>
      </c>
      <c r="K1297" t="s">
        <v>21</v>
      </c>
      <c r="L1297" t="s">
        <v>304</v>
      </c>
      <c r="M1297" t="s">
        <v>23</v>
      </c>
      <c r="N1297" t="s">
        <v>82</v>
      </c>
      <c r="O1297" t="s">
        <v>25</v>
      </c>
      <c r="P1297" t="s">
        <v>501</v>
      </c>
    </row>
    <row r="1298" spans="1:16" x14ac:dyDescent="0.25">
      <c r="A1298">
        <v>102798</v>
      </c>
      <c r="B1298" s="1">
        <v>45873</v>
      </c>
      <c r="C1298" t="s">
        <v>16</v>
      </c>
      <c r="D1298" t="s">
        <v>17</v>
      </c>
      <c r="E1298" t="s">
        <v>18</v>
      </c>
      <c r="F1298" t="s">
        <v>29</v>
      </c>
      <c r="G1298" t="s">
        <v>30</v>
      </c>
      <c r="H1298">
        <v>1</v>
      </c>
      <c r="I1298">
        <v>62.75</v>
      </c>
      <c r="J1298">
        <v>62.75</v>
      </c>
      <c r="K1298" t="s">
        <v>53</v>
      </c>
      <c r="L1298" t="s">
        <v>171</v>
      </c>
      <c r="M1298" t="s">
        <v>23</v>
      </c>
      <c r="N1298" t="s">
        <v>82</v>
      </c>
      <c r="O1298" t="s">
        <v>25</v>
      </c>
      <c r="P1298" t="s">
        <v>501</v>
      </c>
    </row>
    <row r="1299" spans="1:16" x14ac:dyDescent="0.25">
      <c r="A1299">
        <v>102908</v>
      </c>
      <c r="B1299" s="1">
        <v>45873</v>
      </c>
      <c r="C1299" t="s">
        <v>61</v>
      </c>
      <c r="D1299" t="s">
        <v>84</v>
      </c>
      <c r="E1299" t="s">
        <v>85</v>
      </c>
      <c r="F1299" t="s">
        <v>64</v>
      </c>
      <c r="G1299" t="s">
        <v>105</v>
      </c>
      <c r="H1299">
        <v>10</v>
      </c>
      <c r="I1299">
        <v>28.69</v>
      </c>
      <c r="J1299">
        <v>286.89999999999998</v>
      </c>
      <c r="K1299" t="s">
        <v>31</v>
      </c>
      <c r="L1299" t="s">
        <v>446</v>
      </c>
      <c r="M1299" t="s">
        <v>23</v>
      </c>
      <c r="N1299" t="s">
        <v>82</v>
      </c>
      <c r="O1299" t="s">
        <v>25</v>
      </c>
      <c r="P1299" t="s">
        <v>501</v>
      </c>
    </row>
    <row r="1300" spans="1:16" x14ac:dyDescent="0.25">
      <c r="A1300">
        <v>100167</v>
      </c>
      <c r="B1300" s="1">
        <v>45874</v>
      </c>
      <c r="C1300" t="s">
        <v>34</v>
      </c>
      <c r="D1300" t="s">
        <v>51</v>
      </c>
      <c r="E1300" t="s">
        <v>52</v>
      </c>
      <c r="F1300" t="s">
        <v>73</v>
      </c>
      <c r="G1300" t="s">
        <v>80</v>
      </c>
      <c r="H1300">
        <v>1</v>
      </c>
      <c r="I1300">
        <v>38.619999999999997</v>
      </c>
      <c r="J1300">
        <v>38.619999999999997</v>
      </c>
      <c r="K1300" t="s">
        <v>31</v>
      </c>
      <c r="L1300" t="s">
        <v>502</v>
      </c>
      <c r="M1300" t="s">
        <v>23</v>
      </c>
      <c r="N1300" t="s">
        <v>55</v>
      </c>
      <c r="O1300" t="s">
        <v>25</v>
      </c>
      <c r="P1300" t="s">
        <v>501</v>
      </c>
    </row>
    <row r="1301" spans="1:16" x14ac:dyDescent="0.25">
      <c r="A1301">
        <v>100251</v>
      </c>
      <c r="B1301" s="1">
        <v>45874</v>
      </c>
      <c r="C1301" t="s">
        <v>16</v>
      </c>
      <c r="D1301" t="s">
        <v>27</v>
      </c>
      <c r="E1301" t="s">
        <v>28</v>
      </c>
      <c r="F1301" t="s">
        <v>29</v>
      </c>
      <c r="G1301" t="s">
        <v>100</v>
      </c>
      <c r="H1301">
        <v>5</v>
      </c>
      <c r="I1301">
        <v>50.91</v>
      </c>
      <c r="J1301">
        <v>254.55</v>
      </c>
      <c r="K1301" t="s">
        <v>53</v>
      </c>
      <c r="L1301" t="s">
        <v>368</v>
      </c>
      <c r="M1301" t="s">
        <v>23</v>
      </c>
      <c r="N1301" t="s">
        <v>55</v>
      </c>
      <c r="O1301" t="s">
        <v>25</v>
      </c>
      <c r="P1301" t="s">
        <v>501</v>
      </c>
    </row>
    <row r="1302" spans="1:16" x14ac:dyDescent="0.25">
      <c r="A1302">
        <v>100719</v>
      </c>
      <c r="B1302" s="1">
        <v>45874</v>
      </c>
      <c r="C1302" t="s">
        <v>16</v>
      </c>
      <c r="D1302" t="s">
        <v>17</v>
      </c>
      <c r="E1302" t="s">
        <v>18</v>
      </c>
      <c r="F1302" t="s">
        <v>70</v>
      </c>
      <c r="G1302" t="s">
        <v>132</v>
      </c>
      <c r="H1302">
        <v>10</v>
      </c>
      <c r="I1302">
        <v>20.45</v>
      </c>
      <c r="J1302">
        <v>204.5</v>
      </c>
      <c r="K1302" t="s">
        <v>53</v>
      </c>
      <c r="L1302" t="s">
        <v>361</v>
      </c>
      <c r="M1302" t="s">
        <v>23</v>
      </c>
      <c r="N1302" t="s">
        <v>55</v>
      </c>
      <c r="O1302" t="s">
        <v>25</v>
      </c>
      <c r="P1302" t="s">
        <v>501</v>
      </c>
    </row>
    <row r="1303" spans="1:16" x14ac:dyDescent="0.25">
      <c r="A1303">
        <v>100723</v>
      </c>
      <c r="B1303" s="1">
        <v>45874</v>
      </c>
      <c r="C1303" t="s">
        <v>39</v>
      </c>
      <c r="D1303" t="s">
        <v>93</v>
      </c>
      <c r="E1303" t="s">
        <v>93</v>
      </c>
      <c r="F1303" t="s">
        <v>73</v>
      </c>
      <c r="G1303" t="s">
        <v>74</v>
      </c>
      <c r="H1303">
        <v>1</v>
      </c>
      <c r="I1303">
        <v>57.03</v>
      </c>
      <c r="J1303">
        <v>57.03</v>
      </c>
      <c r="K1303" t="s">
        <v>21</v>
      </c>
      <c r="L1303" t="s">
        <v>383</v>
      </c>
      <c r="M1303" t="s">
        <v>23</v>
      </c>
      <c r="N1303" t="s">
        <v>55</v>
      </c>
      <c r="O1303" t="s">
        <v>25</v>
      </c>
      <c r="P1303" t="s">
        <v>501</v>
      </c>
    </row>
    <row r="1304" spans="1:16" x14ac:dyDescent="0.25">
      <c r="A1304">
        <v>100996</v>
      </c>
      <c r="B1304" s="1">
        <v>45874</v>
      </c>
      <c r="C1304" t="s">
        <v>39</v>
      </c>
      <c r="D1304" t="s">
        <v>118</v>
      </c>
      <c r="E1304" t="s">
        <v>119</v>
      </c>
      <c r="F1304" t="s">
        <v>19</v>
      </c>
      <c r="G1304" t="s">
        <v>48</v>
      </c>
      <c r="H1304">
        <v>2</v>
      </c>
      <c r="I1304">
        <v>43.87</v>
      </c>
      <c r="J1304">
        <v>87.74</v>
      </c>
      <c r="K1304" t="s">
        <v>31</v>
      </c>
      <c r="L1304" t="s">
        <v>491</v>
      </c>
      <c r="M1304" t="s">
        <v>23</v>
      </c>
      <c r="N1304" t="s">
        <v>55</v>
      </c>
      <c r="O1304" t="s">
        <v>25</v>
      </c>
      <c r="P1304" t="s">
        <v>501</v>
      </c>
    </row>
    <row r="1305" spans="1:16" x14ac:dyDescent="0.25">
      <c r="A1305">
        <v>101150</v>
      </c>
      <c r="B1305" s="1">
        <v>45874</v>
      </c>
      <c r="C1305" t="s">
        <v>34</v>
      </c>
      <c r="D1305" t="s">
        <v>51</v>
      </c>
      <c r="E1305" t="s">
        <v>52</v>
      </c>
      <c r="F1305" t="s">
        <v>70</v>
      </c>
      <c r="G1305" t="s">
        <v>143</v>
      </c>
      <c r="H1305">
        <v>5</v>
      </c>
      <c r="I1305">
        <v>120.95</v>
      </c>
      <c r="J1305">
        <v>604.75</v>
      </c>
      <c r="K1305" t="s">
        <v>53</v>
      </c>
      <c r="L1305" t="s">
        <v>377</v>
      </c>
      <c r="M1305" t="s">
        <v>102</v>
      </c>
      <c r="N1305" t="s">
        <v>55</v>
      </c>
      <c r="O1305" t="s">
        <v>25</v>
      </c>
      <c r="P1305" t="s">
        <v>501</v>
      </c>
    </row>
    <row r="1306" spans="1:16" x14ac:dyDescent="0.25">
      <c r="A1306">
        <v>101436</v>
      </c>
      <c r="B1306" s="1">
        <v>45874</v>
      </c>
      <c r="C1306" t="s">
        <v>16</v>
      </c>
      <c r="D1306" t="s">
        <v>198</v>
      </c>
      <c r="E1306" t="s">
        <v>199</v>
      </c>
      <c r="F1306" t="s">
        <v>29</v>
      </c>
      <c r="G1306" t="s">
        <v>113</v>
      </c>
      <c r="H1306">
        <v>10</v>
      </c>
      <c r="I1306">
        <v>15.48</v>
      </c>
      <c r="J1306">
        <v>154.80000000000001</v>
      </c>
      <c r="K1306" t="s">
        <v>53</v>
      </c>
      <c r="L1306" t="s">
        <v>488</v>
      </c>
      <c r="M1306" t="s">
        <v>23</v>
      </c>
      <c r="N1306" t="s">
        <v>55</v>
      </c>
      <c r="O1306" t="s">
        <v>25</v>
      </c>
      <c r="P1306" t="s">
        <v>501</v>
      </c>
    </row>
    <row r="1307" spans="1:16" x14ac:dyDescent="0.25">
      <c r="A1307">
        <v>101514</v>
      </c>
      <c r="B1307" s="1">
        <v>45874</v>
      </c>
      <c r="C1307" t="s">
        <v>61</v>
      </c>
      <c r="D1307" t="s">
        <v>62</v>
      </c>
      <c r="E1307" t="s">
        <v>63</v>
      </c>
      <c r="F1307" t="s">
        <v>64</v>
      </c>
      <c r="G1307" t="s">
        <v>65</v>
      </c>
      <c r="H1307">
        <v>1</v>
      </c>
      <c r="I1307">
        <v>24.58</v>
      </c>
      <c r="J1307">
        <v>24.58</v>
      </c>
      <c r="K1307" t="s">
        <v>59</v>
      </c>
      <c r="L1307" t="s">
        <v>382</v>
      </c>
      <c r="M1307" t="s">
        <v>23</v>
      </c>
      <c r="N1307" t="s">
        <v>55</v>
      </c>
      <c r="O1307" t="s">
        <v>25</v>
      </c>
      <c r="P1307" t="s">
        <v>501</v>
      </c>
    </row>
    <row r="1308" spans="1:16" x14ac:dyDescent="0.25">
      <c r="A1308">
        <v>101894</v>
      </c>
      <c r="B1308" s="1">
        <v>45874</v>
      </c>
      <c r="C1308" t="s">
        <v>39</v>
      </c>
      <c r="D1308" t="s">
        <v>67</v>
      </c>
      <c r="E1308" t="s">
        <v>68</v>
      </c>
      <c r="F1308" t="s">
        <v>73</v>
      </c>
      <c r="G1308" t="s">
        <v>183</v>
      </c>
      <c r="H1308">
        <v>1</v>
      </c>
      <c r="I1308">
        <v>25.12</v>
      </c>
      <c r="J1308">
        <v>25.12</v>
      </c>
      <c r="K1308" t="s">
        <v>53</v>
      </c>
      <c r="L1308" t="s">
        <v>308</v>
      </c>
      <c r="M1308" t="s">
        <v>23</v>
      </c>
      <c r="N1308" t="s">
        <v>55</v>
      </c>
      <c r="O1308" t="s">
        <v>25</v>
      </c>
      <c r="P1308" t="s">
        <v>501</v>
      </c>
    </row>
    <row r="1309" spans="1:16" x14ac:dyDescent="0.25">
      <c r="A1309">
        <v>102582</v>
      </c>
      <c r="B1309" s="1">
        <v>45874</v>
      </c>
      <c r="C1309" t="s">
        <v>16</v>
      </c>
      <c r="D1309" t="s">
        <v>27</v>
      </c>
      <c r="E1309" t="s">
        <v>28</v>
      </c>
      <c r="F1309" t="s">
        <v>19</v>
      </c>
      <c r="G1309" t="s">
        <v>42</v>
      </c>
      <c r="H1309">
        <v>3</v>
      </c>
      <c r="I1309">
        <v>15.43</v>
      </c>
      <c r="J1309">
        <v>46.29</v>
      </c>
      <c r="K1309" t="s">
        <v>59</v>
      </c>
      <c r="L1309" t="s">
        <v>468</v>
      </c>
      <c r="M1309" t="s">
        <v>23</v>
      </c>
      <c r="N1309" t="s">
        <v>55</v>
      </c>
      <c r="O1309" t="s">
        <v>25</v>
      </c>
      <c r="P1309" t="s">
        <v>501</v>
      </c>
    </row>
    <row r="1310" spans="1:16" x14ac:dyDescent="0.25">
      <c r="A1310">
        <v>102584</v>
      </c>
      <c r="B1310" s="1">
        <v>45874</v>
      </c>
      <c r="C1310" t="s">
        <v>39</v>
      </c>
      <c r="D1310" t="s">
        <v>56</v>
      </c>
      <c r="E1310" t="s">
        <v>57</v>
      </c>
      <c r="F1310" t="s">
        <v>19</v>
      </c>
      <c r="G1310" t="s">
        <v>37</v>
      </c>
      <c r="H1310">
        <v>5</v>
      </c>
      <c r="I1310">
        <v>23.07</v>
      </c>
      <c r="J1310">
        <v>115.35</v>
      </c>
      <c r="K1310" t="s">
        <v>53</v>
      </c>
      <c r="L1310" t="s">
        <v>410</v>
      </c>
      <c r="M1310" t="s">
        <v>102</v>
      </c>
      <c r="N1310" t="s">
        <v>55</v>
      </c>
      <c r="O1310" t="s">
        <v>25</v>
      </c>
      <c r="P1310" t="s">
        <v>501</v>
      </c>
    </row>
    <row r="1311" spans="1:16" x14ac:dyDescent="0.25">
      <c r="A1311">
        <v>102736</v>
      </c>
      <c r="B1311" s="1">
        <v>45874</v>
      </c>
      <c r="C1311" t="s">
        <v>39</v>
      </c>
      <c r="D1311" t="s">
        <v>93</v>
      </c>
      <c r="E1311" t="s">
        <v>93</v>
      </c>
      <c r="F1311" t="s">
        <v>73</v>
      </c>
      <c r="G1311" t="s">
        <v>80</v>
      </c>
      <c r="H1311">
        <v>2</v>
      </c>
      <c r="I1311">
        <v>41.05</v>
      </c>
      <c r="J1311">
        <v>82.1</v>
      </c>
      <c r="K1311" t="s">
        <v>53</v>
      </c>
      <c r="L1311" t="s">
        <v>503</v>
      </c>
      <c r="M1311" t="s">
        <v>23</v>
      </c>
      <c r="N1311" t="s">
        <v>55</v>
      </c>
      <c r="O1311" t="s">
        <v>25</v>
      </c>
      <c r="P1311" t="s">
        <v>501</v>
      </c>
    </row>
    <row r="1312" spans="1:16" x14ac:dyDescent="0.25">
      <c r="A1312">
        <v>102759</v>
      </c>
      <c r="B1312" s="1">
        <v>45874</v>
      </c>
      <c r="C1312" t="s">
        <v>16</v>
      </c>
      <c r="D1312" t="s">
        <v>27</v>
      </c>
      <c r="E1312" t="s">
        <v>28</v>
      </c>
      <c r="F1312" t="s">
        <v>73</v>
      </c>
      <c r="G1312" t="s">
        <v>126</v>
      </c>
      <c r="H1312">
        <v>5</v>
      </c>
      <c r="I1312">
        <v>30.89</v>
      </c>
      <c r="J1312">
        <v>154.44999999999999</v>
      </c>
      <c r="K1312" t="s">
        <v>21</v>
      </c>
      <c r="L1312" t="s">
        <v>439</v>
      </c>
      <c r="M1312" t="s">
        <v>23</v>
      </c>
      <c r="N1312" t="s">
        <v>55</v>
      </c>
      <c r="O1312" t="s">
        <v>25</v>
      </c>
      <c r="P1312" t="s">
        <v>501</v>
      </c>
    </row>
    <row r="1313" spans="1:16" x14ac:dyDescent="0.25">
      <c r="A1313">
        <v>102987</v>
      </c>
      <c r="B1313" s="1">
        <v>45874</v>
      </c>
      <c r="C1313" t="s">
        <v>39</v>
      </c>
      <c r="D1313" t="s">
        <v>40</v>
      </c>
      <c r="E1313" t="s">
        <v>41</v>
      </c>
      <c r="F1313" t="s">
        <v>73</v>
      </c>
      <c r="G1313" t="s">
        <v>128</v>
      </c>
      <c r="H1313">
        <v>1</v>
      </c>
      <c r="I1313">
        <v>135.43</v>
      </c>
      <c r="J1313">
        <v>135.43</v>
      </c>
      <c r="K1313" t="s">
        <v>31</v>
      </c>
      <c r="L1313" t="s">
        <v>385</v>
      </c>
      <c r="M1313" t="s">
        <v>102</v>
      </c>
      <c r="N1313" t="s">
        <v>55</v>
      </c>
      <c r="O1313" t="s">
        <v>25</v>
      </c>
      <c r="P1313" t="s">
        <v>501</v>
      </c>
    </row>
    <row r="1314" spans="1:16" x14ac:dyDescent="0.25">
      <c r="A1314">
        <v>100333</v>
      </c>
      <c r="B1314" s="1">
        <v>45875</v>
      </c>
      <c r="C1314" t="s">
        <v>16</v>
      </c>
      <c r="D1314" t="s">
        <v>111</v>
      </c>
      <c r="E1314" t="s">
        <v>112</v>
      </c>
      <c r="F1314" t="s">
        <v>70</v>
      </c>
      <c r="G1314" t="s">
        <v>132</v>
      </c>
      <c r="H1314">
        <v>2</v>
      </c>
      <c r="I1314">
        <v>19.510000000000002</v>
      </c>
      <c r="J1314">
        <v>39.020000000000003</v>
      </c>
      <c r="K1314" t="s">
        <v>53</v>
      </c>
      <c r="L1314" t="s">
        <v>130</v>
      </c>
      <c r="M1314" t="s">
        <v>23</v>
      </c>
      <c r="N1314" t="s">
        <v>33</v>
      </c>
      <c r="O1314" t="s">
        <v>25</v>
      </c>
      <c r="P1314" t="s">
        <v>501</v>
      </c>
    </row>
    <row r="1315" spans="1:16" x14ac:dyDescent="0.25">
      <c r="A1315">
        <v>101054</v>
      </c>
      <c r="B1315" s="1">
        <v>45875</v>
      </c>
      <c r="C1315" t="s">
        <v>39</v>
      </c>
      <c r="D1315" t="s">
        <v>56</v>
      </c>
      <c r="E1315" t="s">
        <v>57</v>
      </c>
      <c r="F1315" t="s">
        <v>64</v>
      </c>
      <c r="G1315" t="s">
        <v>140</v>
      </c>
      <c r="H1315">
        <v>1</v>
      </c>
      <c r="I1315">
        <v>144.99</v>
      </c>
      <c r="J1315">
        <v>144.99</v>
      </c>
      <c r="K1315" t="s">
        <v>59</v>
      </c>
      <c r="L1315" t="s">
        <v>177</v>
      </c>
      <c r="M1315" t="s">
        <v>23</v>
      </c>
      <c r="N1315" t="s">
        <v>33</v>
      </c>
      <c r="O1315" t="s">
        <v>25</v>
      </c>
      <c r="P1315" t="s">
        <v>501</v>
      </c>
    </row>
    <row r="1316" spans="1:16" x14ac:dyDescent="0.25">
      <c r="A1316">
        <v>101582</v>
      </c>
      <c r="B1316" s="1">
        <v>45875</v>
      </c>
      <c r="C1316" t="s">
        <v>16</v>
      </c>
      <c r="D1316" t="s">
        <v>146</v>
      </c>
      <c r="E1316" t="s">
        <v>147</v>
      </c>
      <c r="F1316" t="s">
        <v>64</v>
      </c>
      <c r="G1316" t="s">
        <v>159</v>
      </c>
      <c r="H1316">
        <v>3</v>
      </c>
      <c r="I1316">
        <v>35.799999999999997</v>
      </c>
      <c r="J1316">
        <v>107.4</v>
      </c>
      <c r="K1316" t="s">
        <v>31</v>
      </c>
      <c r="L1316" t="s">
        <v>304</v>
      </c>
      <c r="M1316" t="s">
        <v>23</v>
      </c>
      <c r="N1316" t="s">
        <v>33</v>
      </c>
      <c r="O1316" t="s">
        <v>25</v>
      </c>
      <c r="P1316" t="s">
        <v>501</v>
      </c>
    </row>
    <row r="1317" spans="1:16" x14ac:dyDescent="0.25">
      <c r="A1317">
        <v>101999</v>
      </c>
      <c r="B1317" s="1">
        <v>45875</v>
      </c>
      <c r="C1317" t="s">
        <v>16</v>
      </c>
      <c r="D1317" t="s">
        <v>146</v>
      </c>
      <c r="E1317" t="s">
        <v>147</v>
      </c>
      <c r="F1317" t="s">
        <v>19</v>
      </c>
      <c r="G1317" t="s">
        <v>42</v>
      </c>
      <c r="H1317">
        <v>1</v>
      </c>
      <c r="I1317">
        <v>15.68</v>
      </c>
      <c r="J1317">
        <v>15.68</v>
      </c>
      <c r="K1317" t="s">
        <v>53</v>
      </c>
      <c r="L1317" t="s">
        <v>444</v>
      </c>
      <c r="M1317" t="s">
        <v>23</v>
      </c>
      <c r="N1317" t="s">
        <v>33</v>
      </c>
      <c r="O1317" t="s">
        <v>25</v>
      </c>
      <c r="P1317" t="s">
        <v>501</v>
      </c>
    </row>
    <row r="1318" spans="1:16" x14ac:dyDescent="0.25">
      <c r="A1318">
        <v>102122</v>
      </c>
      <c r="B1318" s="1">
        <v>45875</v>
      </c>
      <c r="C1318" t="s">
        <v>61</v>
      </c>
      <c r="D1318" t="s">
        <v>90</v>
      </c>
      <c r="E1318" t="s">
        <v>91</v>
      </c>
      <c r="F1318" t="s">
        <v>73</v>
      </c>
      <c r="G1318" t="s">
        <v>80</v>
      </c>
      <c r="H1318">
        <v>1</v>
      </c>
      <c r="I1318">
        <v>41.97</v>
      </c>
      <c r="J1318">
        <v>41.97</v>
      </c>
      <c r="K1318" t="s">
        <v>31</v>
      </c>
      <c r="L1318" t="s">
        <v>335</v>
      </c>
      <c r="M1318" t="s">
        <v>23</v>
      </c>
      <c r="N1318" t="s">
        <v>33</v>
      </c>
      <c r="O1318" t="s">
        <v>25</v>
      </c>
      <c r="P1318" t="s">
        <v>501</v>
      </c>
    </row>
    <row r="1319" spans="1:16" x14ac:dyDescent="0.25">
      <c r="A1319">
        <v>102230</v>
      </c>
      <c r="B1319" s="1">
        <v>45875</v>
      </c>
      <c r="C1319" t="s">
        <v>39</v>
      </c>
      <c r="D1319" t="s">
        <v>118</v>
      </c>
      <c r="E1319" t="s">
        <v>119</v>
      </c>
      <c r="F1319" t="s">
        <v>70</v>
      </c>
      <c r="G1319" t="s">
        <v>132</v>
      </c>
      <c r="H1319">
        <v>2</v>
      </c>
      <c r="I1319">
        <v>19.32</v>
      </c>
      <c r="J1319">
        <v>38.64</v>
      </c>
      <c r="K1319" t="s">
        <v>53</v>
      </c>
      <c r="L1319" t="s">
        <v>357</v>
      </c>
      <c r="M1319" t="s">
        <v>23</v>
      </c>
      <c r="N1319" t="s">
        <v>33</v>
      </c>
      <c r="O1319" t="s">
        <v>25</v>
      </c>
      <c r="P1319" t="s">
        <v>501</v>
      </c>
    </row>
    <row r="1320" spans="1:16" x14ac:dyDescent="0.25">
      <c r="A1320">
        <v>102741</v>
      </c>
      <c r="B1320" s="1">
        <v>45875</v>
      </c>
      <c r="C1320" t="s">
        <v>39</v>
      </c>
      <c r="D1320" t="s">
        <v>118</v>
      </c>
      <c r="E1320" t="s">
        <v>119</v>
      </c>
      <c r="F1320" t="s">
        <v>29</v>
      </c>
      <c r="G1320" t="s">
        <v>30</v>
      </c>
      <c r="H1320">
        <v>10</v>
      </c>
      <c r="I1320">
        <v>63.11</v>
      </c>
      <c r="J1320">
        <v>631.1</v>
      </c>
      <c r="K1320" t="s">
        <v>53</v>
      </c>
      <c r="L1320" t="s">
        <v>403</v>
      </c>
      <c r="M1320" t="s">
        <v>102</v>
      </c>
      <c r="N1320" t="s">
        <v>33</v>
      </c>
      <c r="O1320" t="s">
        <v>25</v>
      </c>
      <c r="P1320" t="s">
        <v>501</v>
      </c>
    </row>
    <row r="1321" spans="1:16" x14ac:dyDescent="0.25">
      <c r="A1321">
        <v>102906</v>
      </c>
      <c r="B1321" s="1">
        <v>45875</v>
      </c>
      <c r="C1321" t="s">
        <v>39</v>
      </c>
      <c r="D1321" t="s">
        <v>56</v>
      </c>
      <c r="E1321" t="s">
        <v>57</v>
      </c>
      <c r="F1321" t="s">
        <v>19</v>
      </c>
      <c r="G1321" t="s">
        <v>37</v>
      </c>
      <c r="H1321">
        <v>10</v>
      </c>
      <c r="I1321">
        <v>21.91</v>
      </c>
      <c r="J1321">
        <v>219.1</v>
      </c>
      <c r="K1321" t="s">
        <v>59</v>
      </c>
      <c r="L1321" t="s">
        <v>225</v>
      </c>
      <c r="M1321" t="s">
        <v>44</v>
      </c>
      <c r="N1321" t="s">
        <v>33</v>
      </c>
      <c r="O1321" t="s">
        <v>25</v>
      </c>
      <c r="P1321" t="s">
        <v>501</v>
      </c>
    </row>
    <row r="1322" spans="1:16" x14ac:dyDescent="0.25">
      <c r="A1322">
        <v>100133</v>
      </c>
      <c r="B1322" s="1">
        <v>45876</v>
      </c>
      <c r="C1322" t="s">
        <v>34</v>
      </c>
      <c r="D1322" t="s">
        <v>164</v>
      </c>
      <c r="E1322" t="s">
        <v>165</v>
      </c>
      <c r="F1322" t="s">
        <v>70</v>
      </c>
      <c r="G1322" t="s">
        <v>71</v>
      </c>
      <c r="H1322">
        <v>1</v>
      </c>
      <c r="I1322">
        <v>60.87</v>
      </c>
      <c r="J1322">
        <v>60.87</v>
      </c>
      <c r="K1322" t="s">
        <v>31</v>
      </c>
      <c r="L1322" t="s">
        <v>203</v>
      </c>
      <c r="M1322" t="s">
        <v>23</v>
      </c>
      <c r="N1322" t="s">
        <v>45</v>
      </c>
      <c r="O1322" t="s">
        <v>25</v>
      </c>
      <c r="P1322" t="s">
        <v>501</v>
      </c>
    </row>
    <row r="1323" spans="1:16" x14ac:dyDescent="0.25">
      <c r="A1323">
        <v>100543</v>
      </c>
      <c r="B1323" s="1">
        <v>45876</v>
      </c>
      <c r="C1323" t="s">
        <v>39</v>
      </c>
      <c r="D1323" t="s">
        <v>67</v>
      </c>
      <c r="E1323" t="s">
        <v>68</v>
      </c>
      <c r="F1323" t="s">
        <v>19</v>
      </c>
      <c r="G1323" t="s">
        <v>20</v>
      </c>
      <c r="H1323">
        <v>1</v>
      </c>
      <c r="I1323">
        <v>39.81</v>
      </c>
      <c r="J1323">
        <v>39.81</v>
      </c>
      <c r="K1323" t="s">
        <v>31</v>
      </c>
      <c r="L1323" t="s">
        <v>240</v>
      </c>
      <c r="M1323" t="s">
        <v>23</v>
      </c>
      <c r="N1323" t="s">
        <v>45</v>
      </c>
      <c r="O1323" t="s">
        <v>25</v>
      </c>
      <c r="P1323" t="s">
        <v>501</v>
      </c>
    </row>
    <row r="1324" spans="1:16" x14ac:dyDescent="0.25">
      <c r="A1324">
        <v>100622</v>
      </c>
      <c r="B1324" s="1">
        <v>45876</v>
      </c>
      <c r="C1324" t="s">
        <v>39</v>
      </c>
      <c r="D1324" t="s">
        <v>56</v>
      </c>
      <c r="E1324" t="s">
        <v>57</v>
      </c>
      <c r="F1324" t="s">
        <v>73</v>
      </c>
      <c r="G1324" t="s">
        <v>128</v>
      </c>
      <c r="H1324">
        <v>1</v>
      </c>
      <c r="I1324">
        <v>136.24</v>
      </c>
      <c r="J1324">
        <v>136.24</v>
      </c>
      <c r="K1324" t="s">
        <v>59</v>
      </c>
      <c r="L1324" t="s">
        <v>222</v>
      </c>
      <c r="M1324" t="s">
        <v>44</v>
      </c>
      <c r="N1324" t="s">
        <v>45</v>
      </c>
      <c r="O1324" t="s">
        <v>25</v>
      </c>
      <c r="P1324" t="s">
        <v>501</v>
      </c>
    </row>
    <row r="1325" spans="1:16" x14ac:dyDescent="0.25">
      <c r="A1325">
        <v>100632</v>
      </c>
      <c r="B1325" s="1">
        <v>45876</v>
      </c>
      <c r="C1325" t="s">
        <v>16</v>
      </c>
      <c r="D1325" t="s">
        <v>27</v>
      </c>
      <c r="E1325" t="s">
        <v>28</v>
      </c>
      <c r="F1325" t="s">
        <v>19</v>
      </c>
      <c r="G1325" t="s">
        <v>20</v>
      </c>
      <c r="H1325">
        <v>1</v>
      </c>
      <c r="I1325">
        <v>38.92</v>
      </c>
      <c r="J1325">
        <v>38.92</v>
      </c>
      <c r="K1325" t="s">
        <v>31</v>
      </c>
      <c r="L1325" t="s">
        <v>430</v>
      </c>
      <c r="M1325" t="s">
        <v>44</v>
      </c>
      <c r="N1325" t="s">
        <v>45</v>
      </c>
      <c r="O1325" t="s">
        <v>25</v>
      </c>
      <c r="P1325" t="s">
        <v>501</v>
      </c>
    </row>
    <row r="1326" spans="1:16" x14ac:dyDescent="0.25">
      <c r="A1326">
        <v>100642</v>
      </c>
      <c r="B1326" s="1">
        <v>45876</v>
      </c>
      <c r="C1326" t="s">
        <v>16</v>
      </c>
      <c r="D1326" t="s">
        <v>198</v>
      </c>
      <c r="E1326" t="s">
        <v>199</v>
      </c>
      <c r="F1326" t="s">
        <v>29</v>
      </c>
      <c r="G1326" t="s">
        <v>113</v>
      </c>
      <c r="H1326">
        <v>10</v>
      </c>
      <c r="I1326">
        <v>15.23</v>
      </c>
      <c r="J1326">
        <v>152.30000000000001</v>
      </c>
      <c r="K1326" t="s">
        <v>31</v>
      </c>
      <c r="L1326" t="s">
        <v>49</v>
      </c>
      <c r="M1326" t="s">
        <v>23</v>
      </c>
      <c r="N1326" t="s">
        <v>45</v>
      </c>
      <c r="O1326" t="s">
        <v>25</v>
      </c>
      <c r="P1326" t="s">
        <v>501</v>
      </c>
    </row>
    <row r="1327" spans="1:16" x14ac:dyDescent="0.25">
      <c r="A1327">
        <v>100685</v>
      </c>
      <c r="B1327" s="1">
        <v>45876</v>
      </c>
      <c r="C1327" t="s">
        <v>34</v>
      </c>
      <c r="D1327" t="s">
        <v>51</v>
      </c>
      <c r="E1327" t="s">
        <v>52</v>
      </c>
      <c r="F1327" t="s">
        <v>73</v>
      </c>
      <c r="G1327" t="s">
        <v>126</v>
      </c>
      <c r="H1327">
        <v>5</v>
      </c>
      <c r="I1327">
        <v>28.76</v>
      </c>
      <c r="J1327">
        <v>143.80000000000001</v>
      </c>
      <c r="K1327" t="s">
        <v>53</v>
      </c>
      <c r="L1327" t="s">
        <v>472</v>
      </c>
      <c r="M1327" t="s">
        <v>23</v>
      </c>
      <c r="N1327" t="s">
        <v>45</v>
      </c>
      <c r="O1327" t="s">
        <v>25</v>
      </c>
      <c r="P1327" t="s">
        <v>501</v>
      </c>
    </row>
    <row r="1328" spans="1:16" x14ac:dyDescent="0.25">
      <c r="A1328">
        <v>100906</v>
      </c>
      <c r="B1328" s="1">
        <v>45876</v>
      </c>
      <c r="C1328" t="s">
        <v>16</v>
      </c>
      <c r="D1328" t="s">
        <v>111</v>
      </c>
      <c r="E1328" t="s">
        <v>112</v>
      </c>
      <c r="F1328" t="s">
        <v>73</v>
      </c>
      <c r="G1328" t="s">
        <v>116</v>
      </c>
      <c r="H1328">
        <v>3</v>
      </c>
      <c r="I1328">
        <v>186.56</v>
      </c>
      <c r="J1328">
        <v>559.67999999999995</v>
      </c>
      <c r="K1328" t="s">
        <v>31</v>
      </c>
      <c r="L1328" t="s">
        <v>369</v>
      </c>
      <c r="M1328" t="s">
        <v>23</v>
      </c>
      <c r="N1328" t="s">
        <v>45</v>
      </c>
      <c r="O1328" t="s">
        <v>25</v>
      </c>
      <c r="P1328" t="s">
        <v>501</v>
      </c>
    </row>
    <row r="1329" spans="1:16" x14ac:dyDescent="0.25">
      <c r="A1329">
        <v>100939</v>
      </c>
      <c r="B1329" s="1">
        <v>45876</v>
      </c>
      <c r="C1329" t="s">
        <v>39</v>
      </c>
      <c r="D1329" t="s">
        <v>67</v>
      </c>
      <c r="E1329" t="s">
        <v>68</v>
      </c>
      <c r="F1329" t="s">
        <v>29</v>
      </c>
      <c r="G1329" t="s">
        <v>58</v>
      </c>
      <c r="H1329">
        <v>3</v>
      </c>
      <c r="I1329">
        <v>77.45</v>
      </c>
      <c r="J1329">
        <v>232.35</v>
      </c>
      <c r="K1329" t="s">
        <v>53</v>
      </c>
      <c r="L1329" t="s">
        <v>312</v>
      </c>
      <c r="M1329" t="s">
        <v>23</v>
      </c>
      <c r="N1329" t="s">
        <v>45</v>
      </c>
      <c r="O1329" t="s">
        <v>25</v>
      </c>
      <c r="P1329" t="s">
        <v>501</v>
      </c>
    </row>
    <row r="1330" spans="1:16" x14ac:dyDescent="0.25">
      <c r="A1330">
        <v>101007</v>
      </c>
      <c r="B1330" s="1">
        <v>45876</v>
      </c>
      <c r="C1330" t="s">
        <v>16</v>
      </c>
      <c r="D1330" t="s">
        <v>17</v>
      </c>
      <c r="E1330" t="s">
        <v>18</v>
      </c>
      <c r="F1330" t="s">
        <v>70</v>
      </c>
      <c r="G1330" t="s">
        <v>143</v>
      </c>
      <c r="H1330">
        <v>10</v>
      </c>
      <c r="I1330">
        <v>118.99</v>
      </c>
      <c r="J1330">
        <v>1189.9000000000001</v>
      </c>
      <c r="K1330" t="s">
        <v>21</v>
      </c>
      <c r="L1330" t="s">
        <v>257</v>
      </c>
      <c r="M1330" t="s">
        <v>23</v>
      </c>
      <c r="N1330" t="s">
        <v>45</v>
      </c>
      <c r="O1330" t="s">
        <v>25</v>
      </c>
      <c r="P1330" t="s">
        <v>501</v>
      </c>
    </row>
    <row r="1331" spans="1:16" x14ac:dyDescent="0.25">
      <c r="A1331">
        <v>101364</v>
      </c>
      <c r="B1331" s="1">
        <v>45876</v>
      </c>
      <c r="C1331" t="s">
        <v>39</v>
      </c>
      <c r="D1331" t="s">
        <v>67</v>
      </c>
      <c r="E1331" t="s">
        <v>68</v>
      </c>
      <c r="F1331" t="s">
        <v>29</v>
      </c>
      <c r="G1331" t="s">
        <v>58</v>
      </c>
      <c r="H1331">
        <v>5</v>
      </c>
      <c r="I1331">
        <v>75.42</v>
      </c>
      <c r="J1331">
        <v>377.1</v>
      </c>
      <c r="K1331" t="s">
        <v>31</v>
      </c>
      <c r="L1331" t="s">
        <v>478</v>
      </c>
      <c r="M1331" t="s">
        <v>102</v>
      </c>
      <c r="N1331" t="s">
        <v>45</v>
      </c>
      <c r="O1331" t="s">
        <v>25</v>
      </c>
      <c r="P1331" t="s">
        <v>501</v>
      </c>
    </row>
    <row r="1332" spans="1:16" x14ac:dyDescent="0.25">
      <c r="A1332">
        <v>101377</v>
      </c>
      <c r="B1332" s="1">
        <v>45876</v>
      </c>
      <c r="C1332" t="s">
        <v>77</v>
      </c>
      <c r="D1332" t="s">
        <v>151</v>
      </c>
      <c r="E1332" t="s">
        <v>152</v>
      </c>
      <c r="F1332" t="s">
        <v>19</v>
      </c>
      <c r="G1332" t="s">
        <v>20</v>
      </c>
      <c r="H1332">
        <v>2</v>
      </c>
      <c r="I1332">
        <v>39.049999999999997</v>
      </c>
      <c r="J1332">
        <v>78.099999999999994</v>
      </c>
      <c r="K1332" t="s">
        <v>53</v>
      </c>
      <c r="L1332" t="s">
        <v>252</v>
      </c>
      <c r="M1332" t="s">
        <v>44</v>
      </c>
      <c r="N1332" t="s">
        <v>45</v>
      </c>
      <c r="O1332" t="s">
        <v>25</v>
      </c>
      <c r="P1332" t="s">
        <v>501</v>
      </c>
    </row>
    <row r="1333" spans="1:16" x14ac:dyDescent="0.25">
      <c r="A1333">
        <v>101472</v>
      </c>
      <c r="B1333" s="1">
        <v>45876</v>
      </c>
      <c r="C1333" t="s">
        <v>16</v>
      </c>
      <c r="D1333" t="s">
        <v>17</v>
      </c>
      <c r="E1333" t="s">
        <v>18</v>
      </c>
      <c r="F1333" t="s">
        <v>73</v>
      </c>
      <c r="G1333" t="s">
        <v>80</v>
      </c>
      <c r="H1333">
        <v>2</v>
      </c>
      <c r="I1333">
        <v>40.869999999999997</v>
      </c>
      <c r="J1333">
        <v>81.739999999999995</v>
      </c>
      <c r="K1333" t="s">
        <v>53</v>
      </c>
      <c r="L1333" t="s">
        <v>263</v>
      </c>
      <c r="M1333" t="s">
        <v>102</v>
      </c>
      <c r="N1333" t="s">
        <v>45</v>
      </c>
      <c r="O1333" t="s">
        <v>25</v>
      </c>
      <c r="P1333" t="s">
        <v>501</v>
      </c>
    </row>
    <row r="1334" spans="1:16" x14ac:dyDescent="0.25">
      <c r="A1334">
        <v>101622</v>
      </c>
      <c r="B1334" s="1">
        <v>45876</v>
      </c>
      <c r="C1334" t="s">
        <v>16</v>
      </c>
      <c r="D1334" t="s">
        <v>198</v>
      </c>
      <c r="E1334" t="s">
        <v>199</v>
      </c>
      <c r="F1334" t="s">
        <v>29</v>
      </c>
      <c r="G1334" t="s">
        <v>123</v>
      </c>
      <c r="H1334">
        <v>3</v>
      </c>
      <c r="I1334">
        <v>88.84</v>
      </c>
      <c r="J1334">
        <v>266.52</v>
      </c>
      <c r="K1334" t="s">
        <v>31</v>
      </c>
      <c r="L1334" t="s">
        <v>192</v>
      </c>
      <c r="M1334" t="s">
        <v>23</v>
      </c>
      <c r="N1334" t="s">
        <v>45</v>
      </c>
      <c r="O1334" t="s">
        <v>25</v>
      </c>
      <c r="P1334" t="s">
        <v>501</v>
      </c>
    </row>
    <row r="1335" spans="1:16" x14ac:dyDescent="0.25">
      <c r="A1335">
        <v>101945</v>
      </c>
      <c r="B1335" s="1">
        <v>45876</v>
      </c>
      <c r="C1335" t="s">
        <v>34</v>
      </c>
      <c r="D1335" t="s">
        <v>46</v>
      </c>
      <c r="E1335" t="s">
        <v>47</v>
      </c>
      <c r="F1335" t="s">
        <v>29</v>
      </c>
      <c r="G1335" t="s">
        <v>30</v>
      </c>
      <c r="H1335">
        <v>1</v>
      </c>
      <c r="I1335">
        <v>65.91</v>
      </c>
      <c r="J1335">
        <v>65.91</v>
      </c>
      <c r="K1335" t="s">
        <v>59</v>
      </c>
      <c r="L1335" t="s">
        <v>394</v>
      </c>
      <c r="M1335" t="s">
        <v>44</v>
      </c>
      <c r="N1335" t="s">
        <v>45</v>
      </c>
      <c r="O1335" t="s">
        <v>25</v>
      </c>
      <c r="P1335" t="s">
        <v>501</v>
      </c>
    </row>
    <row r="1336" spans="1:16" x14ac:dyDescent="0.25">
      <c r="A1336">
        <v>102275</v>
      </c>
      <c r="B1336" s="1">
        <v>45876</v>
      </c>
      <c r="C1336" t="s">
        <v>61</v>
      </c>
      <c r="D1336" t="s">
        <v>84</v>
      </c>
      <c r="E1336" t="s">
        <v>85</v>
      </c>
      <c r="F1336" t="s">
        <v>73</v>
      </c>
      <c r="G1336" t="s">
        <v>116</v>
      </c>
      <c r="H1336">
        <v>10</v>
      </c>
      <c r="I1336">
        <v>192.85</v>
      </c>
      <c r="J1336">
        <v>1928.5</v>
      </c>
      <c r="K1336" t="s">
        <v>59</v>
      </c>
      <c r="L1336" t="s">
        <v>475</v>
      </c>
      <c r="M1336" t="s">
        <v>102</v>
      </c>
      <c r="N1336" t="s">
        <v>45</v>
      </c>
      <c r="O1336" t="s">
        <v>25</v>
      </c>
      <c r="P1336" t="s">
        <v>501</v>
      </c>
    </row>
    <row r="1337" spans="1:16" x14ac:dyDescent="0.25">
      <c r="A1337">
        <v>102313</v>
      </c>
      <c r="B1337" s="1">
        <v>45876</v>
      </c>
      <c r="C1337" t="s">
        <v>39</v>
      </c>
      <c r="D1337" t="s">
        <v>56</v>
      </c>
      <c r="E1337" t="s">
        <v>57</v>
      </c>
      <c r="F1337" t="s">
        <v>64</v>
      </c>
      <c r="G1337" t="s">
        <v>105</v>
      </c>
      <c r="H1337">
        <v>3</v>
      </c>
      <c r="I1337">
        <v>29.08</v>
      </c>
      <c r="J1337">
        <v>87.24</v>
      </c>
      <c r="K1337" t="s">
        <v>59</v>
      </c>
      <c r="L1337" t="s">
        <v>323</v>
      </c>
      <c r="M1337" t="s">
        <v>23</v>
      </c>
      <c r="N1337" t="s">
        <v>45</v>
      </c>
      <c r="O1337" t="s">
        <v>25</v>
      </c>
      <c r="P1337" t="s">
        <v>501</v>
      </c>
    </row>
    <row r="1338" spans="1:16" x14ac:dyDescent="0.25">
      <c r="A1338">
        <v>100245</v>
      </c>
      <c r="B1338" s="1">
        <v>45877</v>
      </c>
      <c r="C1338" t="s">
        <v>39</v>
      </c>
      <c r="D1338" t="s">
        <v>67</v>
      </c>
      <c r="E1338" t="s">
        <v>68</v>
      </c>
      <c r="F1338" t="s">
        <v>73</v>
      </c>
      <c r="G1338" t="s">
        <v>126</v>
      </c>
      <c r="H1338">
        <v>2</v>
      </c>
      <c r="I1338">
        <v>29.84</v>
      </c>
      <c r="J1338">
        <v>59.68</v>
      </c>
      <c r="K1338" t="s">
        <v>53</v>
      </c>
      <c r="L1338" t="s">
        <v>89</v>
      </c>
      <c r="M1338" t="s">
        <v>23</v>
      </c>
      <c r="N1338" t="s">
        <v>24</v>
      </c>
      <c r="O1338" t="s">
        <v>25</v>
      </c>
      <c r="P1338" t="s">
        <v>501</v>
      </c>
    </row>
    <row r="1339" spans="1:16" x14ac:dyDescent="0.25">
      <c r="A1339">
        <v>100808</v>
      </c>
      <c r="B1339" s="1">
        <v>45877</v>
      </c>
      <c r="C1339" t="s">
        <v>61</v>
      </c>
      <c r="D1339" t="s">
        <v>62</v>
      </c>
      <c r="E1339" t="s">
        <v>63</v>
      </c>
      <c r="F1339" t="s">
        <v>70</v>
      </c>
      <c r="G1339" t="s">
        <v>108</v>
      </c>
      <c r="H1339">
        <v>2</v>
      </c>
      <c r="I1339">
        <v>35.020000000000003</v>
      </c>
      <c r="J1339">
        <v>70.040000000000006</v>
      </c>
      <c r="K1339" t="s">
        <v>53</v>
      </c>
      <c r="L1339" t="s">
        <v>425</v>
      </c>
      <c r="M1339" t="s">
        <v>102</v>
      </c>
      <c r="N1339" t="s">
        <v>24</v>
      </c>
      <c r="O1339" t="s">
        <v>25</v>
      </c>
      <c r="P1339" t="s">
        <v>501</v>
      </c>
    </row>
    <row r="1340" spans="1:16" x14ac:dyDescent="0.25">
      <c r="A1340">
        <v>100842</v>
      </c>
      <c r="B1340" s="1">
        <v>45877</v>
      </c>
      <c r="C1340" t="s">
        <v>39</v>
      </c>
      <c r="D1340" t="s">
        <v>40</v>
      </c>
      <c r="E1340" t="s">
        <v>41</v>
      </c>
      <c r="F1340" t="s">
        <v>73</v>
      </c>
      <c r="G1340" t="s">
        <v>128</v>
      </c>
      <c r="H1340">
        <v>5</v>
      </c>
      <c r="I1340">
        <v>135.84</v>
      </c>
      <c r="J1340">
        <v>679.2</v>
      </c>
      <c r="K1340" t="s">
        <v>59</v>
      </c>
      <c r="L1340" t="s">
        <v>217</v>
      </c>
      <c r="M1340" t="s">
        <v>23</v>
      </c>
      <c r="N1340" t="s">
        <v>24</v>
      </c>
      <c r="O1340" t="s">
        <v>25</v>
      </c>
      <c r="P1340" t="s">
        <v>501</v>
      </c>
    </row>
    <row r="1341" spans="1:16" x14ac:dyDescent="0.25">
      <c r="A1341">
        <v>100879</v>
      </c>
      <c r="B1341" s="1">
        <v>45877</v>
      </c>
      <c r="C1341" t="s">
        <v>16</v>
      </c>
      <c r="D1341" t="s">
        <v>111</v>
      </c>
      <c r="E1341" t="s">
        <v>112</v>
      </c>
      <c r="F1341" t="s">
        <v>73</v>
      </c>
      <c r="G1341" t="s">
        <v>116</v>
      </c>
      <c r="H1341">
        <v>10</v>
      </c>
      <c r="I1341">
        <v>181.66</v>
      </c>
      <c r="J1341">
        <v>1816.6</v>
      </c>
      <c r="K1341" t="s">
        <v>59</v>
      </c>
      <c r="L1341" t="s">
        <v>204</v>
      </c>
      <c r="M1341" t="s">
        <v>23</v>
      </c>
      <c r="N1341" t="s">
        <v>24</v>
      </c>
      <c r="O1341" t="s">
        <v>25</v>
      </c>
      <c r="P1341" t="s">
        <v>501</v>
      </c>
    </row>
    <row r="1342" spans="1:16" x14ac:dyDescent="0.25">
      <c r="A1342">
        <v>100896</v>
      </c>
      <c r="B1342" s="1">
        <v>45877</v>
      </c>
      <c r="C1342" t="s">
        <v>61</v>
      </c>
      <c r="D1342" t="s">
        <v>62</v>
      </c>
      <c r="E1342" t="s">
        <v>63</v>
      </c>
      <c r="F1342" t="s">
        <v>19</v>
      </c>
      <c r="G1342" t="s">
        <v>48</v>
      </c>
      <c r="H1342">
        <v>1</v>
      </c>
      <c r="I1342">
        <v>43.39</v>
      </c>
      <c r="J1342">
        <v>43.39</v>
      </c>
      <c r="K1342" t="s">
        <v>59</v>
      </c>
      <c r="L1342" t="s">
        <v>240</v>
      </c>
      <c r="M1342" t="s">
        <v>102</v>
      </c>
      <c r="N1342" t="s">
        <v>24</v>
      </c>
      <c r="O1342" t="s">
        <v>25</v>
      </c>
      <c r="P1342" t="s">
        <v>501</v>
      </c>
    </row>
    <row r="1343" spans="1:16" x14ac:dyDescent="0.25">
      <c r="A1343">
        <v>101583</v>
      </c>
      <c r="B1343" s="1">
        <v>45877</v>
      </c>
      <c r="C1343" t="s">
        <v>39</v>
      </c>
      <c r="D1343" t="s">
        <v>118</v>
      </c>
      <c r="E1343" t="s">
        <v>119</v>
      </c>
      <c r="F1343" t="s">
        <v>64</v>
      </c>
      <c r="G1343" t="s">
        <v>65</v>
      </c>
      <c r="H1343">
        <v>1</v>
      </c>
      <c r="I1343">
        <v>25.77</v>
      </c>
      <c r="J1343">
        <v>25.77</v>
      </c>
      <c r="K1343" t="s">
        <v>53</v>
      </c>
      <c r="L1343" t="s">
        <v>356</v>
      </c>
      <c r="M1343" t="s">
        <v>44</v>
      </c>
      <c r="N1343" t="s">
        <v>24</v>
      </c>
      <c r="O1343" t="s">
        <v>25</v>
      </c>
      <c r="P1343" t="s">
        <v>501</v>
      </c>
    </row>
    <row r="1344" spans="1:16" x14ac:dyDescent="0.25">
      <c r="A1344">
        <v>101804</v>
      </c>
      <c r="B1344" s="1">
        <v>45877</v>
      </c>
      <c r="C1344" t="s">
        <v>16</v>
      </c>
      <c r="D1344" t="s">
        <v>27</v>
      </c>
      <c r="E1344" t="s">
        <v>28</v>
      </c>
      <c r="F1344" t="s">
        <v>73</v>
      </c>
      <c r="G1344" t="s">
        <v>128</v>
      </c>
      <c r="H1344">
        <v>1</v>
      </c>
      <c r="I1344">
        <v>128.28</v>
      </c>
      <c r="J1344">
        <v>128.28</v>
      </c>
      <c r="K1344" t="s">
        <v>59</v>
      </c>
      <c r="L1344" t="s">
        <v>99</v>
      </c>
      <c r="M1344" t="s">
        <v>23</v>
      </c>
      <c r="N1344" t="s">
        <v>24</v>
      </c>
      <c r="O1344" t="s">
        <v>25</v>
      </c>
      <c r="P1344" t="s">
        <v>501</v>
      </c>
    </row>
    <row r="1345" spans="1:16" x14ac:dyDescent="0.25">
      <c r="A1345">
        <v>102279</v>
      </c>
      <c r="B1345" s="1">
        <v>45877</v>
      </c>
      <c r="C1345" t="s">
        <v>61</v>
      </c>
      <c r="D1345" t="s">
        <v>84</v>
      </c>
      <c r="E1345" t="s">
        <v>85</v>
      </c>
      <c r="F1345" t="s">
        <v>19</v>
      </c>
      <c r="G1345" t="s">
        <v>20</v>
      </c>
      <c r="H1345">
        <v>1</v>
      </c>
      <c r="I1345">
        <v>38.56</v>
      </c>
      <c r="J1345">
        <v>38.56</v>
      </c>
      <c r="K1345" t="s">
        <v>53</v>
      </c>
      <c r="L1345" t="s">
        <v>88</v>
      </c>
      <c r="M1345" t="s">
        <v>44</v>
      </c>
      <c r="N1345" t="s">
        <v>24</v>
      </c>
      <c r="O1345" t="s">
        <v>25</v>
      </c>
      <c r="P1345" t="s">
        <v>501</v>
      </c>
    </row>
    <row r="1346" spans="1:16" x14ac:dyDescent="0.25">
      <c r="A1346">
        <v>102427</v>
      </c>
      <c r="B1346" s="1">
        <v>45877</v>
      </c>
      <c r="C1346" t="s">
        <v>77</v>
      </c>
      <c r="D1346" t="s">
        <v>78</v>
      </c>
      <c r="E1346" t="s">
        <v>79</v>
      </c>
      <c r="F1346" t="s">
        <v>70</v>
      </c>
      <c r="G1346" t="s">
        <v>143</v>
      </c>
      <c r="H1346">
        <v>5</v>
      </c>
      <c r="I1346">
        <v>123.74</v>
      </c>
      <c r="J1346">
        <v>618.70000000000005</v>
      </c>
      <c r="K1346" t="s">
        <v>21</v>
      </c>
      <c r="L1346" t="s">
        <v>129</v>
      </c>
      <c r="M1346" t="s">
        <v>23</v>
      </c>
      <c r="N1346" t="s">
        <v>24</v>
      </c>
      <c r="O1346" t="s">
        <v>25</v>
      </c>
      <c r="P1346" t="s">
        <v>501</v>
      </c>
    </row>
    <row r="1347" spans="1:16" x14ac:dyDescent="0.25">
      <c r="A1347">
        <v>100234</v>
      </c>
      <c r="B1347" s="1">
        <v>45878</v>
      </c>
      <c r="C1347" t="s">
        <v>77</v>
      </c>
      <c r="D1347" t="s">
        <v>78</v>
      </c>
      <c r="E1347" t="s">
        <v>79</v>
      </c>
      <c r="F1347" t="s">
        <v>19</v>
      </c>
      <c r="G1347" t="s">
        <v>20</v>
      </c>
      <c r="H1347">
        <v>3</v>
      </c>
      <c r="I1347">
        <v>39.75</v>
      </c>
      <c r="J1347">
        <v>119.25</v>
      </c>
      <c r="K1347" t="s">
        <v>31</v>
      </c>
      <c r="L1347" t="s">
        <v>261</v>
      </c>
      <c r="M1347" t="s">
        <v>23</v>
      </c>
      <c r="N1347" t="s">
        <v>50</v>
      </c>
      <c r="O1347" t="s">
        <v>14</v>
      </c>
      <c r="P1347" t="s">
        <v>501</v>
      </c>
    </row>
    <row r="1348" spans="1:16" x14ac:dyDescent="0.25">
      <c r="A1348">
        <v>100555</v>
      </c>
      <c r="B1348" s="1">
        <v>45878</v>
      </c>
      <c r="C1348" t="s">
        <v>39</v>
      </c>
      <c r="D1348" t="s">
        <v>93</v>
      </c>
      <c r="E1348" t="s">
        <v>93</v>
      </c>
      <c r="F1348" t="s">
        <v>73</v>
      </c>
      <c r="G1348" t="s">
        <v>126</v>
      </c>
      <c r="H1348">
        <v>3</v>
      </c>
      <c r="I1348">
        <v>31.36</v>
      </c>
      <c r="J1348">
        <v>94.08</v>
      </c>
      <c r="K1348" t="s">
        <v>31</v>
      </c>
      <c r="L1348" t="s">
        <v>185</v>
      </c>
      <c r="M1348" t="s">
        <v>23</v>
      </c>
      <c r="N1348" t="s">
        <v>50</v>
      </c>
      <c r="O1348" t="s">
        <v>14</v>
      </c>
      <c r="P1348" t="s">
        <v>501</v>
      </c>
    </row>
    <row r="1349" spans="1:16" x14ac:dyDescent="0.25">
      <c r="A1349">
        <v>100750</v>
      </c>
      <c r="B1349" s="1">
        <v>45878</v>
      </c>
      <c r="C1349" t="s">
        <v>61</v>
      </c>
      <c r="D1349" t="s">
        <v>84</v>
      </c>
      <c r="E1349" t="s">
        <v>85</v>
      </c>
      <c r="F1349" t="s">
        <v>73</v>
      </c>
      <c r="G1349" t="s">
        <v>183</v>
      </c>
      <c r="H1349">
        <v>1</v>
      </c>
      <c r="I1349">
        <v>23.81</v>
      </c>
      <c r="J1349">
        <v>23.81</v>
      </c>
      <c r="K1349" t="s">
        <v>31</v>
      </c>
      <c r="L1349" t="s">
        <v>259</v>
      </c>
      <c r="M1349" t="s">
        <v>44</v>
      </c>
      <c r="N1349" t="s">
        <v>50</v>
      </c>
      <c r="O1349" t="s">
        <v>14</v>
      </c>
      <c r="P1349" t="s">
        <v>501</v>
      </c>
    </row>
    <row r="1350" spans="1:16" x14ac:dyDescent="0.25">
      <c r="A1350">
        <v>101138</v>
      </c>
      <c r="B1350" s="1">
        <v>45878</v>
      </c>
      <c r="C1350" t="s">
        <v>16</v>
      </c>
      <c r="D1350" t="s">
        <v>111</v>
      </c>
      <c r="E1350" t="s">
        <v>112</v>
      </c>
      <c r="F1350" t="s">
        <v>64</v>
      </c>
      <c r="G1350" t="s">
        <v>159</v>
      </c>
      <c r="H1350">
        <v>1</v>
      </c>
      <c r="I1350">
        <v>36.17</v>
      </c>
      <c r="J1350">
        <v>36.17</v>
      </c>
      <c r="K1350" t="s">
        <v>31</v>
      </c>
      <c r="L1350" t="s">
        <v>373</v>
      </c>
      <c r="M1350" t="s">
        <v>23</v>
      </c>
      <c r="N1350" t="s">
        <v>50</v>
      </c>
      <c r="O1350" t="s">
        <v>14</v>
      </c>
      <c r="P1350" t="s">
        <v>501</v>
      </c>
    </row>
    <row r="1351" spans="1:16" x14ac:dyDescent="0.25">
      <c r="A1351">
        <v>101249</v>
      </c>
      <c r="B1351" s="1">
        <v>45878</v>
      </c>
      <c r="C1351" t="s">
        <v>16</v>
      </c>
      <c r="D1351" t="s">
        <v>146</v>
      </c>
      <c r="E1351" t="s">
        <v>147</v>
      </c>
      <c r="F1351" t="s">
        <v>73</v>
      </c>
      <c r="G1351" t="s">
        <v>74</v>
      </c>
      <c r="H1351">
        <v>3</v>
      </c>
      <c r="I1351">
        <v>53.22</v>
      </c>
      <c r="J1351">
        <v>159.66</v>
      </c>
      <c r="K1351" t="s">
        <v>59</v>
      </c>
      <c r="L1351" t="s">
        <v>125</v>
      </c>
      <c r="M1351" t="s">
        <v>23</v>
      </c>
      <c r="N1351" t="s">
        <v>50</v>
      </c>
      <c r="O1351" t="s">
        <v>14</v>
      </c>
      <c r="P1351" t="s">
        <v>501</v>
      </c>
    </row>
    <row r="1352" spans="1:16" x14ac:dyDescent="0.25">
      <c r="A1352">
        <v>101371</v>
      </c>
      <c r="B1352" s="1">
        <v>45878</v>
      </c>
      <c r="C1352" t="s">
        <v>39</v>
      </c>
      <c r="D1352" t="s">
        <v>118</v>
      </c>
      <c r="E1352" t="s">
        <v>119</v>
      </c>
      <c r="F1352" t="s">
        <v>64</v>
      </c>
      <c r="G1352" t="s">
        <v>159</v>
      </c>
      <c r="H1352">
        <v>5</v>
      </c>
      <c r="I1352">
        <v>33.450000000000003</v>
      </c>
      <c r="J1352">
        <v>167.25</v>
      </c>
      <c r="K1352" t="s">
        <v>59</v>
      </c>
      <c r="L1352" t="s">
        <v>385</v>
      </c>
      <c r="M1352" t="s">
        <v>23</v>
      </c>
      <c r="N1352" t="s">
        <v>50</v>
      </c>
      <c r="O1352" t="s">
        <v>14</v>
      </c>
      <c r="P1352" t="s">
        <v>501</v>
      </c>
    </row>
    <row r="1353" spans="1:16" x14ac:dyDescent="0.25">
      <c r="A1353">
        <v>101438</v>
      </c>
      <c r="B1353" s="1">
        <v>45878</v>
      </c>
      <c r="C1353" t="s">
        <v>61</v>
      </c>
      <c r="D1353" t="s">
        <v>62</v>
      </c>
      <c r="E1353" t="s">
        <v>63</v>
      </c>
      <c r="F1353" t="s">
        <v>73</v>
      </c>
      <c r="G1353" t="s">
        <v>116</v>
      </c>
      <c r="H1353">
        <v>2</v>
      </c>
      <c r="I1353">
        <v>188.03</v>
      </c>
      <c r="J1353">
        <v>376.06</v>
      </c>
      <c r="K1353" t="s">
        <v>21</v>
      </c>
      <c r="L1353" t="s">
        <v>406</v>
      </c>
      <c r="M1353" t="s">
        <v>23</v>
      </c>
      <c r="N1353" t="s">
        <v>50</v>
      </c>
      <c r="O1353" t="s">
        <v>14</v>
      </c>
      <c r="P1353" t="s">
        <v>501</v>
      </c>
    </row>
    <row r="1354" spans="1:16" x14ac:dyDescent="0.25">
      <c r="A1354">
        <v>101830</v>
      </c>
      <c r="B1354" s="1">
        <v>45878</v>
      </c>
      <c r="C1354" t="s">
        <v>16</v>
      </c>
      <c r="D1354" t="s">
        <v>146</v>
      </c>
      <c r="E1354" t="s">
        <v>147</v>
      </c>
      <c r="F1354" t="s">
        <v>70</v>
      </c>
      <c r="G1354" t="s">
        <v>132</v>
      </c>
      <c r="H1354">
        <v>1</v>
      </c>
      <c r="I1354">
        <v>20.100000000000001</v>
      </c>
      <c r="J1354">
        <v>20.100000000000001</v>
      </c>
      <c r="K1354" t="s">
        <v>53</v>
      </c>
      <c r="L1354" t="s">
        <v>142</v>
      </c>
      <c r="M1354" t="s">
        <v>23</v>
      </c>
      <c r="N1354" t="s">
        <v>50</v>
      </c>
      <c r="O1354" t="s">
        <v>14</v>
      </c>
      <c r="P1354" t="s">
        <v>501</v>
      </c>
    </row>
    <row r="1355" spans="1:16" x14ac:dyDescent="0.25">
      <c r="A1355">
        <v>101972</v>
      </c>
      <c r="B1355" s="1">
        <v>45878</v>
      </c>
      <c r="C1355" t="s">
        <v>39</v>
      </c>
      <c r="D1355" t="s">
        <v>93</v>
      </c>
      <c r="E1355" t="s">
        <v>93</v>
      </c>
      <c r="F1355" t="s">
        <v>73</v>
      </c>
      <c r="G1355" t="s">
        <v>126</v>
      </c>
      <c r="H1355">
        <v>5</v>
      </c>
      <c r="I1355">
        <v>29.45</v>
      </c>
      <c r="J1355">
        <v>147.25</v>
      </c>
      <c r="K1355" t="s">
        <v>53</v>
      </c>
      <c r="L1355" t="s">
        <v>32</v>
      </c>
      <c r="M1355" t="s">
        <v>23</v>
      </c>
      <c r="N1355" t="s">
        <v>50</v>
      </c>
      <c r="O1355" t="s">
        <v>14</v>
      </c>
      <c r="P1355" t="s">
        <v>501</v>
      </c>
    </row>
    <row r="1356" spans="1:16" x14ac:dyDescent="0.25">
      <c r="A1356">
        <v>102425</v>
      </c>
      <c r="B1356" s="1">
        <v>45878</v>
      </c>
      <c r="C1356" t="s">
        <v>77</v>
      </c>
      <c r="D1356" t="s">
        <v>151</v>
      </c>
      <c r="E1356" t="s">
        <v>152</v>
      </c>
      <c r="F1356" t="s">
        <v>70</v>
      </c>
      <c r="G1356" t="s">
        <v>108</v>
      </c>
      <c r="H1356">
        <v>1</v>
      </c>
      <c r="I1356">
        <v>36.26</v>
      </c>
      <c r="J1356">
        <v>36.26</v>
      </c>
      <c r="K1356" t="s">
        <v>21</v>
      </c>
      <c r="L1356" t="s">
        <v>252</v>
      </c>
      <c r="M1356" t="s">
        <v>23</v>
      </c>
      <c r="N1356" t="s">
        <v>50</v>
      </c>
      <c r="O1356" t="s">
        <v>14</v>
      </c>
      <c r="P1356" t="s">
        <v>501</v>
      </c>
    </row>
    <row r="1357" spans="1:16" x14ac:dyDescent="0.25">
      <c r="A1357">
        <v>102463</v>
      </c>
      <c r="B1357" s="1">
        <v>45878</v>
      </c>
      <c r="C1357" t="s">
        <v>39</v>
      </c>
      <c r="D1357" t="s">
        <v>93</v>
      </c>
      <c r="E1357" t="s">
        <v>93</v>
      </c>
      <c r="F1357" t="s">
        <v>29</v>
      </c>
      <c r="G1357" t="s">
        <v>30</v>
      </c>
      <c r="H1357">
        <v>1</v>
      </c>
      <c r="I1357">
        <v>65.66</v>
      </c>
      <c r="J1357">
        <v>65.66</v>
      </c>
      <c r="K1357" t="s">
        <v>31</v>
      </c>
      <c r="L1357" t="s">
        <v>66</v>
      </c>
      <c r="M1357" t="s">
        <v>23</v>
      </c>
      <c r="N1357" t="s">
        <v>50</v>
      </c>
      <c r="O1357" t="s">
        <v>14</v>
      </c>
      <c r="P1357" t="s">
        <v>501</v>
      </c>
    </row>
    <row r="1358" spans="1:16" x14ac:dyDescent="0.25">
      <c r="A1358">
        <v>102623</v>
      </c>
      <c r="B1358" s="1">
        <v>45878</v>
      </c>
      <c r="C1358" t="s">
        <v>34</v>
      </c>
      <c r="D1358" t="s">
        <v>164</v>
      </c>
      <c r="E1358" t="s">
        <v>165</v>
      </c>
      <c r="F1358" t="s">
        <v>70</v>
      </c>
      <c r="G1358" t="s">
        <v>86</v>
      </c>
      <c r="H1358">
        <v>2</v>
      </c>
      <c r="I1358">
        <v>29.34</v>
      </c>
      <c r="J1358">
        <v>58.68</v>
      </c>
      <c r="K1358" t="s">
        <v>59</v>
      </c>
      <c r="L1358" t="s">
        <v>135</v>
      </c>
      <c r="M1358" t="s">
        <v>23</v>
      </c>
      <c r="N1358" t="s">
        <v>50</v>
      </c>
      <c r="O1358" t="s">
        <v>14</v>
      </c>
      <c r="P1358" t="s">
        <v>501</v>
      </c>
    </row>
    <row r="1359" spans="1:16" x14ac:dyDescent="0.25">
      <c r="A1359">
        <v>102915</v>
      </c>
      <c r="B1359" s="1">
        <v>45878</v>
      </c>
      <c r="C1359" t="s">
        <v>34</v>
      </c>
      <c r="D1359" t="s">
        <v>164</v>
      </c>
      <c r="E1359" t="s">
        <v>165</v>
      </c>
      <c r="F1359" t="s">
        <v>73</v>
      </c>
      <c r="G1359" t="s">
        <v>128</v>
      </c>
      <c r="H1359">
        <v>1</v>
      </c>
      <c r="I1359">
        <v>126.19</v>
      </c>
      <c r="J1359">
        <v>126.19</v>
      </c>
      <c r="K1359" t="s">
        <v>21</v>
      </c>
      <c r="L1359" t="s">
        <v>390</v>
      </c>
      <c r="M1359" t="s">
        <v>23</v>
      </c>
      <c r="N1359" t="s">
        <v>50</v>
      </c>
      <c r="O1359" t="s">
        <v>14</v>
      </c>
      <c r="P1359" t="s">
        <v>501</v>
      </c>
    </row>
    <row r="1360" spans="1:16" x14ac:dyDescent="0.25">
      <c r="A1360">
        <v>102925</v>
      </c>
      <c r="B1360" s="1">
        <v>45878</v>
      </c>
      <c r="C1360" t="s">
        <v>39</v>
      </c>
      <c r="D1360" t="s">
        <v>118</v>
      </c>
      <c r="E1360" t="s">
        <v>119</v>
      </c>
      <c r="F1360" t="s">
        <v>64</v>
      </c>
      <c r="G1360" t="s">
        <v>159</v>
      </c>
      <c r="H1360">
        <v>2</v>
      </c>
      <c r="I1360">
        <v>35.85</v>
      </c>
      <c r="J1360">
        <v>71.7</v>
      </c>
      <c r="K1360" t="s">
        <v>53</v>
      </c>
      <c r="L1360" t="s">
        <v>72</v>
      </c>
      <c r="M1360" t="s">
        <v>102</v>
      </c>
      <c r="N1360" t="s">
        <v>50</v>
      </c>
      <c r="O1360" t="s">
        <v>14</v>
      </c>
      <c r="P1360" t="s">
        <v>501</v>
      </c>
    </row>
    <row r="1361" spans="1:16" x14ac:dyDescent="0.25">
      <c r="A1361">
        <v>100037</v>
      </c>
      <c r="B1361" s="1">
        <v>45879</v>
      </c>
      <c r="C1361" t="s">
        <v>34</v>
      </c>
      <c r="D1361" t="s">
        <v>35</v>
      </c>
      <c r="E1361" t="s">
        <v>36</v>
      </c>
      <c r="F1361" t="s">
        <v>73</v>
      </c>
      <c r="G1361" t="s">
        <v>74</v>
      </c>
      <c r="H1361">
        <v>1</v>
      </c>
      <c r="I1361">
        <v>52.84</v>
      </c>
      <c r="J1361">
        <v>52.84</v>
      </c>
      <c r="K1361" t="s">
        <v>59</v>
      </c>
      <c r="L1361" t="s">
        <v>348</v>
      </c>
      <c r="M1361" t="s">
        <v>23</v>
      </c>
      <c r="N1361" t="s">
        <v>76</v>
      </c>
      <c r="O1361" t="s">
        <v>14</v>
      </c>
      <c r="P1361" t="s">
        <v>501</v>
      </c>
    </row>
    <row r="1362" spans="1:16" x14ac:dyDescent="0.25">
      <c r="A1362">
        <v>100058</v>
      </c>
      <c r="B1362" s="1">
        <v>45879</v>
      </c>
      <c r="C1362" t="s">
        <v>34</v>
      </c>
      <c r="D1362" t="s">
        <v>51</v>
      </c>
      <c r="E1362" t="s">
        <v>52</v>
      </c>
      <c r="F1362" t="s">
        <v>73</v>
      </c>
      <c r="G1362" t="s">
        <v>74</v>
      </c>
      <c r="H1362">
        <v>10</v>
      </c>
      <c r="I1362">
        <v>56.13</v>
      </c>
      <c r="J1362">
        <v>561.29999999999995</v>
      </c>
      <c r="K1362" t="s">
        <v>21</v>
      </c>
      <c r="L1362" t="s">
        <v>287</v>
      </c>
      <c r="M1362" t="s">
        <v>23</v>
      </c>
      <c r="N1362" t="s">
        <v>76</v>
      </c>
      <c r="O1362" t="s">
        <v>14</v>
      </c>
      <c r="P1362" t="s">
        <v>501</v>
      </c>
    </row>
    <row r="1363" spans="1:16" x14ac:dyDescent="0.25">
      <c r="A1363">
        <v>100226</v>
      </c>
      <c r="B1363" s="1">
        <v>45879</v>
      </c>
      <c r="C1363" t="s">
        <v>39</v>
      </c>
      <c r="D1363" t="s">
        <v>56</v>
      </c>
      <c r="E1363" t="s">
        <v>57</v>
      </c>
      <c r="F1363" t="s">
        <v>19</v>
      </c>
      <c r="G1363" t="s">
        <v>37</v>
      </c>
      <c r="H1363">
        <v>3</v>
      </c>
      <c r="I1363">
        <v>21.96</v>
      </c>
      <c r="J1363">
        <v>65.88</v>
      </c>
      <c r="K1363" t="s">
        <v>21</v>
      </c>
      <c r="L1363" t="s">
        <v>281</v>
      </c>
      <c r="M1363" t="s">
        <v>44</v>
      </c>
      <c r="N1363" t="s">
        <v>76</v>
      </c>
      <c r="O1363" t="s">
        <v>14</v>
      </c>
      <c r="P1363" t="s">
        <v>501</v>
      </c>
    </row>
    <row r="1364" spans="1:16" x14ac:dyDescent="0.25">
      <c r="A1364">
        <v>100417</v>
      </c>
      <c r="B1364" s="1">
        <v>45879</v>
      </c>
      <c r="C1364" t="s">
        <v>16</v>
      </c>
      <c r="D1364" t="s">
        <v>198</v>
      </c>
      <c r="E1364" t="s">
        <v>199</v>
      </c>
      <c r="F1364" t="s">
        <v>19</v>
      </c>
      <c r="G1364" t="s">
        <v>48</v>
      </c>
      <c r="H1364">
        <v>10</v>
      </c>
      <c r="I1364">
        <v>46.91</v>
      </c>
      <c r="J1364">
        <v>469.1</v>
      </c>
      <c r="K1364" t="s">
        <v>53</v>
      </c>
      <c r="L1364" t="s">
        <v>406</v>
      </c>
      <c r="M1364" t="s">
        <v>23</v>
      </c>
      <c r="N1364" t="s">
        <v>76</v>
      </c>
      <c r="O1364" t="s">
        <v>14</v>
      </c>
      <c r="P1364" t="s">
        <v>501</v>
      </c>
    </row>
    <row r="1365" spans="1:16" x14ac:dyDescent="0.25">
      <c r="A1365">
        <v>100456</v>
      </c>
      <c r="B1365" s="1">
        <v>45879</v>
      </c>
      <c r="C1365" t="s">
        <v>16</v>
      </c>
      <c r="D1365" t="s">
        <v>146</v>
      </c>
      <c r="E1365" t="s">
        <v>147</v>
      </c>
      <c r="F1365" t="s">
        <v>64</v>
      </c>
      <c r="G1365" t="s">
        <v>105</v>
      </c>
      <c r="H1365">
        <v>1</v>
      </c>
      <c r="I1365">
        <v>29.2</v>
      </c>
      <c r="J1365">
        <v>29.2</v>
      </c>
      <c r="K1365" t="s">
        <v>31</v>
      </c>
      <c r="L1365" t="s">
        <v>242</v>
      </c>
      <c r="M1365" t="s">
        <v>23</v>
      </c>
      <c r="N1365" t="s">
        <v>76</v>
      </c>
      <c r="O1365" t="s">
        <v>14</v>
      </c>
      <c r="P1365" t="s">
        <v>501</v>
      </c>
    </row>
    <row r="1366" spans="1:16" x14ac:dyDescent="0.25">
      <c r="A1366">
        <v>100676</v>
      </c>
      <c r="B1366" s="1">
        <v>45879</v>
      </c>
      <c r="C1366" t="s">
        <v>61</v>
      </c>
      <c r="D1366" t="s">
        <v>62</v>
      </c>
      <c r="E1366" t="s">
        <v>63</v>
      </c>
      <c r="F1366" t="s">
        <v>73</v>
      </c>
      <c r="G1366" t="s">
        <v>74</v>
      </c>
      <c r="H1366">
        <v>1</v>
      </c>
      <c r="I1366">
        <v>56.12</v>
      </c>
      <c r="J1366">
        <v>56.12</v>
      </c>
      <c r="K1366" t="s">
        <v>21</v>
      </c>
      <c r="L1366" t="s">
        <v>209</v>
      </c>
      <c r="M1366" t="s">
        <v>23</v>
      </c>
      <c r="N1366" t="s">
        <v>76</v>
      </c>
      <c r="O1366" t="s">
        <v>14</v>
      </c>
      <c r="P1366" t="s">
        <v>501</v>
      </c>
    </row>
    <row r="1367" spans="1:16" x14ac:dyDescent="0.25">
      <c r="A1367">
        <v>100814</v>
      </c>
      <c r="B1367" s="1">
        <v>45879</v>
      </c>
      <c r="C1367" t="s">
        <v>34</v>
      </c>
      <c r="D1367" t="s">
        <v>46</v>
      </c>
      <c r="E1367" t="s">
        <v>47</v>
      </c>
      <c r="F1367" t="s">
        <v>29</v>
      </c>
      <c r="G1367" t="s">
        <v>123</v>
      </c>
      <c r="H1367">
        <v>1</v>
      </c>
      <c r="I1367">
        <v>87.24</v>
      </c>
      <c r="J1367">
        <v>87.24</v>
      </c>
      <c r="K1367" t="s">
        <v>21</v>
      </c>
      <c r="L1367" t="s">
        <v>405</v>
      </c>
      <c r="M1367" t="s">
        <v>102</v>
      </c>
      <c r="N1367" t="s">
        <v>76</v>
      </c>
      <c r="O1367" t="s">
        <v>14</v>
      </c>
      <c r="P1367" t="s">
        <v>501</v>
      </c>
    </row>
    <row r="1368" spans="1:16" x14ac:dyDescent="0.25">
      <c r="A1368">
        <v>101027</v>
      </c>
      <c r="B1368" s="1">
        <v>45879</v>
      </c>
      <c r="C1368" t="s">
        <v>16</v>
      </c>
      <c r="D1368" t="s">
        <v>27</v>
      </c>
      <c r="E1368" t="s">
        <v>28</v>
      </c>
      <c r="F1368" t="s">
        <v>64</v>
      </c>
      <c r="G1368" t="s">
        <v>159</v>
      </c>
      <c r="H1368">
        <v>3</v>
      </c>
      <c r="I1368">
        <v>33.92</v>
      </c>
      <c r="J1368">
        <v>101.76</v>
      </c>
      <c r="K1368" t="s">
        <v>53</v>
      </c>
      <c r="L1368" t="s">
        <v>150</v>
      </c>
      <c r="M1368" t="s">
        <v>23</v>
      </c>
      <c r="N1368" t="s">
        <v>76</v>
      </c>
      <c r="O1368" t="s">
        <v>14</v>
      </c>
      <c r="P1368" t="s">
        <v>501</v>
      </c>
    </row>
    <row r="1369" spans="1:16" x14ac:dyDescent="0.25">
      <c r="A1369">
        <v>101114</v>
      </c>
      <c r="B1369" s="1">
        <v>45879</v>
      </c>
      <c r="C1369" t="s">
        <v>77</v>
      </c>
      <c r="D1369" t="s">
        <v>103</v>
      </c>
      <c r="E1369" t="s">
        <v>104</v>
      </c>
      <c r="F1369" t="s">
        <v>73</v>
      </c>
      <c r="G1369" t="s">
        <v>126</v>
      </c>
      <c r="H1369">
        <v>2</v>
      </c>
      <c r="I1369">
        <v>31.47</v>
      </c>
      <c r="J1369">
        <v>62.94</v>
      </c>
      <c r="K1369" t="s">
        <v>31</v>
      </c>
      <c r="L1369" t="s">
        <v>267</v>
      </c>
      <c r="M1369" t="s">
        <v>102</v>
      </c>
      <c r="N1369" t="s">
        <v>76</v>
      </c>
      <c r="O1369" t="s">
        <v>14</v>
      </c>
      <c r="P1369" t="s">
        <v>501</v>
      </c>
    </row>
    <row r="1370" spans="1:16" x14ac:dyDescent="0.25">
      <c r="A1370">
        <v>102367</v>
      </c>
      <c r="B1370" s="1">
        <v>45879</v>
      </c>
      <c r="C1370" t="s">
        <v>77</v>
      </c>
      <c r="D1370" t="s">
        <v>151</v>
      </c>
      <c r="E1370" t="s">
        <v>152</v>
      </c>
      <c r="F1370" t="s">
        <v>19</v>
      </c>
      <c r="G1370" t="s">
        <v>37</v>
      </c>
      <c r="H1370">
        <v>2</v>
      </c>
      <c r="I1370">
        <v>22.17</v>
      </c>
      <c r="J1370">
        <v>44.34</v>
      </c>
      <c r="K1370" t="s">
        <v>21</v>
      </c>
      <c r="L1370" t="s">
        <v>158</v>
      </c>
      <c r="M1370" t="s">
        <v>23</v>
      </c>
      <c r="N1370" t="s">
        <v>76</v>
      </c>
      <c r="O1370" t="s">
        <v>14</v>
      </c>
      <c r="P1370" t="s">
        <v>501</v>
      </c>
    </row>
    <row r="1371" spans="1:16" x14ac:dyDescent="0.25">
      <c r="A1371">
        <v>102799</v>
      </c>
      <c r="B1371" s="1">
        <v>45879</v>
      </c>
      <c r="C1371" t="s">
        <v>39</v>
      </c>
      <c r="D1371" t="s">
        <v>118</v>
      </c>
      <c r="E1371" t="s">
        <v>119</v>
      </c>
      <c r="F1371" t="s">
        <v>64</v>
      </c>
      <c r="G1371" t="s">
        <v>65</v>
      </c>
      <c r="H1371">
        <v>5</v>
      </c>
      <c r="I1371">
        <v>25.86</v>
      </c>
      <c r="J1371">
        <v>129.30000000000001</v>
      </c>
      <c r="K1371" t="s">
        <v>53</v>
      </c>
      <c r="L1371" t="s">
        <v>66</v>
      </c>
      <c r="M1371" t="s">
        <v>23</v>
      </c>
      <c r="N1371" t="s">
        <v>76</v>
      </c>
      <c r="O1371" t="s">
        <v>14</v>
      </c>
      <c r="P1371" t="s">
        <v>501</v>
      </c>
    </row>
    <row r="1372" spans="1:16" x14ac:dyDescent="0.25">
      <c r="A1372">
        <v>102903</v>
      </c>
      <c r="B1372" s="1">
        <v>45879</v>
      </c>
      <c r="C1372" t="s">
        <v>77</v>
      </c>
      <c r="D1372" t="s">
        <v>151</v>
      </c>
      <c r="E1372" t="s">
        <v>152</v>
      </c>
      <c r="F1372" t="s">
        <v>29</v>
      </c>
      <c r="G1372" t="s">
        <v>113</v>
      </c>
      <c r="H1372">
        <v>3</v>
      </c>
      <c r="I1372">
        <v>15.68</v>
      </c>
      <c r="J1372">
        <v>47.04</v>
      </c>
      <c r="K1372" t="s">
        <v>59</v>
      </c>
      <c r="L1372" t="s">
        <v>124</v>
      </c>
      <c r="M1372" t="s">
        <v>102</v>
      </c>
      <c r="N1372" t="s">
        <v>76</v>
      </c>
      <c r="O1372" t="s">
        <v>14</v>
      </c>
      <c r="P1372" t="s">
        <v>501</v>
      </c>
    </row>
    <row r="1373" spans="1:16" x14ac:dyDescent="0.25">
      <c r="A1373">
        <v>101018</v>
      </c>
      <c r="B1373" s="1">
        <v>45880</v>
      </c>
      <c r="C1373" t="s">
        <v>61</v>
      </c>
      <c r="D1373" t="s">
        <v>84</v>
      </c>
      <c r="E1373" t="s">
        <v>85</v>
      </c>
      <c r="F1373" t="s">
        <v>29</v>
      </c>
      <c r="G1373" t="s">
        <v>58</v>
      </c>
      <c r="H1373">
        <v>1</v>
      </c>
      <c r="I1373">
        <v>77.25</v>
      </c>
      <c r="J1373">
        <v>77.25</v>
      </c>
      <c r="K1373" t="s">
        <v>59</v>
      </c>
      <c r="L1373" t="s">
        <v>149</v>
      </c>
      <c r="M1373" t="s">
        <v>23</v>
      </c>
      <c r="N1373" t="s">
        <v>82</v>
      </c>
      <c r="O1373" t="s">
        <v>25</v>
      </c>
      <c r="P1373" t="s">
        <v>501</v>
      </c>
    </row>
    <row r="1374" spans="1:16" x14ac:dyDescent="0.25">
      <c r="A1374">
        <v>101184</v>
      </c>
      <c r="B1374" s="1">
        <v>45880</v>
      </c>
      <c r="C1374" t="s">
        <v>61</v>
      </c>
      <c r="D1374" t="s">
        <v>62</v>
      </c>
      <c r="E1374" t="s">
        <v>63</v>
      </c>
      <c r="F1374" t="s">
        <v>70</v>
      </c>
      <c r="G1374" t="s">
        <v>71</v>
      </c>
      <c r="H1374">
        <v>2</v>
      </c>
      <c r="I1374">
        <v>60.36</v>
      </c>
      <c r="J1374">
        <v>120.72</v>
      </c>
      <c r="K1374" t="s">
        <v>31</v>
      </c>
      <c r="L1374" t="s">
        <v>213</v>
      </c>
      <c r="M1374" t="s">
        <v>23</v>
      </c>
      <c r="N1374" t="s">
        <v>82</v>
      </c>
      <c r="O1374" t="s">
        <v>25</v>
      </c>
      <c r="P1374" t="s">
        <v>501</v>
      </c>
    </row>
    <row r="1375" spans="1:16" x14ac:dyDescent="0.25">
      <c r="A1375">
        <v>101238</v>
      </c>
      <c r="B1375" s="1">
        <v>45880</v>
      </c>
      <c r="C1375" t="s">
        <v>77</v>
      </c>
      <c r="D1375" t="s">
        <v>205</v>
      </c>
      <c r="E1375" t="s">
        <v>206</v>
      </c>
      <c r="F1375" t="s">
        <v>29</v>
      </c>
      <c r="G1375" t="s">
        <v>30</v>
      </c>
      <c r="H1375">
        <v>2</v>
      </c>
      <c r="I1375">
        <v>67.430000000000007</v>
      </c>
      <c r="J1375">
        <v>134.86000000000001</v>
      </c>
      <c r="K1375" t="s">
        <v>59</v>
      </c>
      <c r="L1375" t="s">
        <v>157</v>
      </c>
      <c r="M1375" t="s">
        <v>23</v>
      </c>
      <c r="N1375" t="s">
        <v>82</v>
      </c>
      <c r="O1375" t="s">
        <v>25</v>
      </c>
      <c r="P1375" t="s">
        <v>501</v>
      </c>
    </row>
    <row r="1376" spans="1:16" x14ac:dyDescent="0.25">
      <c r="A1376">
        <v>101273</v>
      </c>
      <c r="B1376" s="1">
        <v>45880</v>
      </c>
      <c r="C1376" t="s">
        <v>61</v>
      </c>
      <c r="D1376" t="s">
        <v>62</v>
      </c>
      <c r="E1376" t="s">
        <v>63</v>
      </c>
      <c r="F1376" t="s">
        <v>73</v>
      </c>
      <c r="G1376" t="s">
        <v>183</v>
      </c>
      <c r="H1376">
        <v>10</v>
      </c>
      <c r="I1376">
        <v>23.8</v>
      </c>
      <c r="J1376">
        <v>238</v>
      </c>
      <c r="K1376" t="s">
        <v>31</v>
      </c>
      <c r="L1376" t="s">
        <v>485</v>
      </c>
      <c r="M1376" t="s">
        <v>23</v>
      </c>
      <c r="N1376" t="s">
        <v>82</v>
      </c>
      <c r="O1376" t="s">
        <v>25</v>
      </c>
      <c r="P1376" t="s">
        <v>501</v>
      </c>
    </row>
    <row r="1377" spans="1:16" x14ac:dyDescent="0.25">
      <c r="A1377">
        <v>101643</v>
      </c>
      <c r="B1377" s="1">
        <v>45880</v>
      </c>
      <c r="C1377" t="s">
        <v>39</v>
      </c>
      <c r="D1377" t="s">
        <v>67</v>
      </c>
      <c r="E1377" t="s">
        <v>68</v>
      </c>
      <c r="F1377" t="s">
        <v>64</v>
      </c>
      <c r="G1377" t="s">
        <v>159</v>
      </c>
      <c r="H1377">
        <v>2</v>
      </c>
      <c r="I1377">
        <v>35.24</v>
      </c>
      <c r="J1377">
        <v>70.48</v>
      </c>
      <c r="K1377" t="s">
        <v>21</v>
      </c>
      <c r="L1377" t="s">
        <v>245</v>
      </c>
      <c r="M1377" t="s">
        <v>23</v>
      </c>
      <c r="N1377" t="s">
        <v>82</v>
      </c>
      <c r="O1377" t="s">
        <v>25</v>
      </c>
      <c r="P1377" t="s">
        <v>501</v>
      </c>
    </row>
    <row r="1378" spans="1:16" x14ac:dyDescent="0.25">
      <c r="A1378">
        <v>101766</v>
      </c>
      <c r="B1378" s="1">
        <v>45880</v>
      </c>
      <c r="C1378" t="s">
        <v>16</v>
      </c>
      <c r="D1378" t="s">
        <v>146</v>
      </c>
      <c r="E1378" t="s">
        <v>147</v>
      </c>
      <c r="F1378" t="s">
        <v>19</v>
      </c>
      <c r="G1378" t="s">
        <v>42</v>
      </c>
      <c r="H1378">
        <v>2</v>
      </c>
      <c r="I1378">
        <v>16.239999999999998</v>
      </c>
      <c r="J1378">
        <v>32.479999999999997</v>
      </c>
      <c r="K1378" t="s">
        <v>53</v>
      </c>
      <c r="L1378" t="s">
        <v>237</v>
      </c>
      <c r="M1378" t="s">
        <v>102</v>
      </c>
      <c r="N1378" t="s">
        <v>82</v>
      </c>
      <c r="O1378" t="s">
        <v>25</v>
      </c>
      <c r="P1378" t="s">
        <v>501</v>
      </c>
    </row>
    <row r="1379" spans="1:16" x14ac:dyDescent="0.25">
      <c r="A1379">
        <v>102635</v>
      </c>
      <c r="B1379" s="1">
        <v>45880</v>
      </c>
      <c r="C1379" t="s">
        <v>61</v>
      </c>
      <c r="D1379" t="s">
        <v>84</v>
      </c>
      <c r="E1379" t="s">
        <v>85</v>
      </c>
      <c r="F1379" t="s">
        <v>70</v>
      </c>
      <c r="G1379" t="s">
        <v>143</v>
      </c>
      <c r="H1379">
        <v>1</v>
      </c>
      <c r="I1379">
        <v>123.09</v>
      </c>
      <c r="J1379">
        <v>123.09</v>
      </c>
      <c r="K1379" t="s">
        <v>21</v>
      </c>
      <c r="L1379" t="s">
        <v>81</v>
      </c>
      <c r="M1379" t="s">
        <v>23</v>
      </c>
      <c r="N1379" t="s">
        <v>82</v>
      </c>
      <c r="O1379" t="s">
        <v>25</v>
      </c>
      <c r="P1379" t="s">
        <v>501</v>
      </c>
    </row>
    <row r="1380" spans="1:16" x14ac:dyDescent="0.25">
      <c r="A1380">
        <v>100075</v>
      </c>
      <c r="B1380" s="1">
        <v>45881</v>
      </c>
      <c r="C1380" t="s">
        <v>39</v>
      </c>
      <c r="D1380" t="s">
        <v>118</v>
      </c>
      <c r="E1380" t="s">
        <v>119</v>
      </c>
      <c r="F1380" t="s">
        <v>70</v>
      </c>
      <c r="G1380" t="s">
        <v>108</v>
      </c>
      <c r="H1380">
        <v>10</v>
      </c>
      <c r="I1380">
        <v>35.06</v>
      </c>
      <c r="J1380">
        <v>350.6</v>
      </c>
      <c r="K1380" t="s">
        <v>21</v>
      </c>
      <c r="L1380" t="s">
        <v>253</v>
      </c>
      <c r="M1380" t="s">
        <v>102</v>
      </c>
      <c r="N1380" t="s">
        <v>55</v>
      </c>
      <c r="O1380" t="s">
        <v>25</v>
      </c>
      <c r="P1380" t="s">
        <v>501</v>
      </c>
    </row>
    <row r="1381" spans="1:16" x14ac:dyDescent="0.25">
      <c r="A1381">
        <v>100264</v>
      </c>
      <c r="B1381" s="1">
        <v>45881</v>
      </c>
      <c r="C1381" t="s">
        <v>61</v>
      </c>
      <c r="D1381" t="s">
        <v>62</v>
      </c>
      <c r="E1381" t="s">
        <v>63</v>
      </c>
      <c r="F1381" t="s">
        <v>29</v>
      </c>
      <c r="G1381" t="s">
        <v>30</v>
      </c>
      <c r="H1381">
        <v>2</v>
      </c>
      <c r="I1381">
        <v>65.12</v>
      </c>
      <c r="J1381">
        <v>130.24</v>
      </c>
      <c r="K1381" t="s">
        <v>59</v>
      </c>
      <c r="L1381" t="s">
        <v>83</v>
      </c>
      <c r="M1381" t="s">
        <v>44</v>
      </c>
      <c r="N1381" t="s">
        <v>55</v>
      </c>
      <c r="O1381" t="s">
        <v>25</v>
      </c>
      <c r="P1381" t="s">
        <v>501</v>
      </c>
    </row>
    <row r="1382" spans="1:16" x14ac:dyDescent="0.25">
      <c r="A1382">
        <v>100440</v>
      </c>
      <c r="B1382" s="1">
        <v>45881</v>
      </c>
      <c r="C1382" t="s">
        <v>16</v>
      </c>
      <c r="D1382" t="s">
        <v>146</v>
      </c>
      <c r="E1382" t="s">
        <v>147</v>
      </c>
      <c r="F1382" t="s">
        <v>70</v>
      </c>
      <c r="G1382" t="s">
        <v>71</v>
      </c>
      <c r="H1382">
        <v>5</v>
      </c>
      <c r="I1382">
        <v>58.62</v>
      </c>
      <c r="J1382">
        <v>293.10000000000002</v>
      </c>
      <c r="K1382" t="s">
        <v>21</v>
      </c>
      <c r="L1382" t="s">
        <v>386</v>
      </c>
      <c r="M1382" t="s">
        <v>23</v>
      </c>
      <c r="N1382" t="s">
        <v>55</v>
      </c>
      <c r="O1382" t="s">
        <v>25</v>
      </c>
      <c r="P1382" t="s">
        <v>501</v>
      </c>
    </row>
    <row r="1383" spans="1:16" x14ac:dyDescent="0.25">
      <c r="A1383">
        <v>100756</v>
      </c>
      <c r="B1383" s="1">
        <v>45881</v>
      </c>
      <c r="C1383" t="s">
        <v>61</v>
      </c>
      <c r="D1383" t="s">
        <v>90</v>
      </c>
      <c r="E1383" t="s">
        <v>91</v>
      </c>
      <c r="F1383" t="s">
        <v>73</v>
      </c>
      <c r="G1383" t="s">
        <v>116</v>
      </c>
      <c r="H1383">
        <v>10</v>
      </c>
      <c r="I1383">
        <v>194.26</v>
      </c>
      <c r="J1383">
        <v>1942.6</v>
      </c>
      <c r="K1383" t="s">
        <v>59</v>
      </c>
      <c r="L1383" t="s">
        <v>492</v>
      </c>
      <c r="M1383" t="s">
        <v>23</v>
      </c>
      <c r="N1383" t="s">
        <v>55</v>
      </c>
      <c r="O1383" t="s">
        <v>25</v>
      </c>
      <c r="P1383" t="s">
        <v>501</v>
      </c>
    </row>
    <row r="1384" spans="1:16" x14ac:dyDescent="0.25">
      <c r="A1384">
        <v>101362</v>
      </c>
      <c r="B1384" s="1">
        <v>45881</v>
      </c>
      <c r="C1384" t="s">
        <v>16</v>
      </c>
      <c r="D1384" t="s">
        <v>111</v>
      </c>
      <c r="E1384" t="s">
        <v>112</v>
      </c>
      <c r="F1384" t="s">
        <v>29</v>
      </c>
      <c r="G1384" t="s">
        <v>123</v>
      </c>
      <c r="H1384">
        <v>10</v>
      </c>
      <c r="I1384">
        <v>87.55</v>
      </c>
      <c r="J1384">
        <v>875.5</v>
      </c>
      <c r="K1384" t="s">
        <v>53</v>
      </c>
      <c r="L1384" t="s">
        <v>95</v>
      </c>
      <c r="M1384" t="s">
        <v>23</v>
      </c>
      <c r="N1384" t="s">
        <v>55</v>
      </c>
      <c r="O1384" t="s">
        <v>25</v>
      </c>
      <c r="P1384" t="s">
        <v>501</v>
      </c>
    </row>
    <row r="1385" spans="1:16" x14ac:dyDescent="0.25">
      <c r="A1385">
        <v>102091</v>
      </c>
      <c r="B1385" s="1">
        <v>45881</v>
      </c>
      <c r="C1385" t="s">
        <v>16</v>
      </c>
      <c r="D1385" t="s">
        <v>111</v>
      </c>
      <c r="E1385" t="s">
        <v>112</v>
      </c>
      <c r="F1385" t="s">
        <v>73</v>
      </c>
      <c r="G1385" t="s">
        <v>128</v>
      </c>
      <c r="H1385">
        <v>2</v>
      </c>
      <c r="I1385">
        <v>130.77000000000001</v>
      </c>
      <c r="J1385">
        <v>261.54000000000002</v>
      </c>
      <c r="K1385" t="s">
        <v>59</v>
      </c>
      <c r="L1385" t="s">
        <v>335</v>
      </c>
      <c r="M1385" t="s">
        <v>44</v>
      </c>
      <c r="N1385" t="s">
        <v>55</v>
      </c>
      <c r="O1385" t="s">
        <v>25</v>
      </c>
      <c r="P1385" t="s">
        <v>501</v>
      </c>
    </row>
    <row r="1386" spans="1:16" x14ac:dyDescent="0.25">
      <c r="A1386">
        <v>102102</v>
      </c>
      <c r="B1386" s="1">
        <v>45881</v>
      </c>
      <c r="C1386" t="s">
        <v>16</v>
      </c>
      <c r="D1386" t="s">
        <v>17</v>
      </c>
      <c r="E1386" t="s">
        <v>18</v>
      </c>
      <c r="F1386" t="s">
        <v>73</v>
      </c>
      <c r="G1386" t="s">
        <v>80</v>
      </c>
      <c r="H1386">
        <v>2</v>
      </c>
      <c r="I1386">
        <v>40.81</v>
      </c>
      <c r="J1386">
        <v>81.62</v>
      </c>
      <c r="K1386" t="s">
        <v>53</v>
      </c>
      <c r="L1386" t="s">
        <v>229</v>
      </c>
      <c r="M1386" t="s">
        <v>23</v>
      </c>
      <c r="N1386" t="s">
        <v>55</v>
      </c>
      <c r="O1386" t="s">
        <v>25</v>
      </c>
      <c r="P1386" t="s">
        <v>501</v>
      </c>
    </row>
    <row r="1387" spans="1:16" x14ac:dyDescent="0.25">
      <c r="A1387">
        <v>102149</v>
      </c>
      <c r="B1387" s="1">
        <v>45881</v>
      </c>
      <c r="C1387" t="s">
        <v>16</v>
      </c>
      <c r="D1387" t="s">
        <v>27</v>
      </c>
      <c r="E1387" t="s">
        <v>28</v>
      </c>
      <c r="F1387" t="s">
        <v>70</v>
      </c>
      <c r="G1387" t="s">
        <v>86</v>
      </c>
      <c r="H1387">
        <v>10</v>
      </c>
      <c r="I1387">
        <v>27.8</v>
      </c>
      <c r="J1387">
        <v>278</v>
      </c>
      <c r="K1387" t="s">
        <v>53</v>
      </c>
      <c r="L1387" t="s">
        <v>43</v>
      </c>
      <c r="M1387" t="s">
        <v>44</v>
      </c>
      <c r="N1387" t="s">
        <v>55</v>
      </c>
      <c r="O1387" t="s">
        <v>25</v>
      </c>
      <c r="P1387" t="s">
        <v>501</v>
      </c>
    </row>
    <row r="1388" spans="1:16" x14ac:dyDescent="0.25">
      <c r="A1388">
        <v>102258</v>
      </c>
      <c r="B1388" s="1">
        <v>45881</v>
      </c>
      <c r="C1388" t="s">
        <v>61</v>
      </c>
      <c r="D1388" t="s">
        <v>90</v>
      </c>
      <c r="E1388" t="s">
        <v>91</v>
      </c>
      <c r="F1388" t="s">
        <v>29</v>
      </c>
      <c r="G1388" t="s">
        <v>123</v>
      </c>
      <c r="H1388">
        <v>1</v>
      </c>
      <c r="I1388">
        <v>89.31</v>
      </c>
      <c r="J1388">
        <v>89.31</v>
      </c>
      <c r="K1388" t="s">
        <v>53</v>
      </c>
      <c r="L1388" t="s">
        <v>356</v>
      </c>
      <c r="M1388" t="s">
        <v>23</v>
      </c>
      <c r="N1388" t="s">
        <v>55</v>
      </c>
      <c r="O1388" t="s">
        <v>25</v>
      </c>
      <c r="P1388" t="s">
        <v>501</v>
      </c>
    </row>
    <row r="1389" spans="1:16" x14ac:dyDescent="0.25">
      <c r="A1389">
        <v>100461</v>
      </c>
      <c r="B1389" s="1">
        <v>45882</v>
      </c>
      <c r="C1389" t="s">
        <v>39</v>
      </c>
      <c r="D1389" t="s">
        <v>118</v>
      </c>
      <c r="E1389" t="s">
        <v>119</v>
      </c>
      <c r="F1389" t="s">
        <v>19</v>
      </c>
      <c r="G1389" t="s">
        <v>48</v>
      </c>
      <c r="H1389">
        <v>1</v>
      </c>
      <c r="I1389">
        <v>45.13</v>
      </c>
      <c r="J1389">
        <v>45.13</v>
      </c>
      <c r="K1389" t="s">
        <v>31</v>
      </c>
      <c r="L1389" t="s">
        <v>359</v>
      </c>
      <c r="M1389" t="s">
        <v>23</v>
      </c>
      <c r="N1389" t="s">
        <v>33</v>
      </c>
      <c r="O1389" t="s">
        <v>25</v>
      </c>
      <c r="P1389" t="s">
        <v>501</v>
      </c>
    </row>
    <row r="1390" spans="1:16" x14ac:dyDescent="0.25">
      <c r="A1390">
        <v>100809</v>
      </c>
      <c r="B1390" s="1">
        <v>45882</v>
      </c>
      <c r="C1390" t="s">
        <v>61</v>
      </c>
      <c r="D1390" t="s">
        <v>84</v>
      </c>
      <c r="E1390" t="s">
        <v>85</v>
      </c>
      <c r="F1390" t="s">
        <v>73</v>
      </c>
      <c r="G1390" t="s">
        <v>128</v>
      </c>
      <c r="H1390">
        <v>2</v>
      </c>
      <c r="I1390">
        <v>127.2</v>
      </c>
      <c r="J1390">
        <v>254.4</v>
      </c>
      <c r="K1390" t="s">
        <v>21</v>
      </c>
      <c r="L1390" t="s">
        <v>339</v>
      </c>
      <c r="M1390" t="s">
        <v>23</v>
      </c>
      <c r="N1390" t="s">
        <v>33</v>
      </c>
      <c r="O1390" t="s">
        <v>25</v>
      </c>
      <c r="P1390" t="s">
        <v>501</v>
      </c>
    </row>
    <row r="1391" spans="1:16" x14ac:dyDescent="0.25">
      <c r="A1391">
        <v>100885</v>
      </c>
      <c r="B1391" s="1">
        <v>45882</v>
      </c>
      <c r="C1391" t="s">
        <v>61</v>
      </c>
      <c r="D1391" t="s">
        <v>84</v>
      </c>
      <c r="E1391" t="s">
        <v>85</v>
      </c>
      <c r="F1391" t="s">
        <v>29</v>
      </c>
      <c r="G1391" t="s">
        <v>58</v>
      </c>
      <c r="H1391">
        <v>3</v>
      </c>
      <c r="I1391">
        <v>77.95</v>
      </c>
      <c r="J1391">
        <v>233.85</v>
      </c>
      <c r="K1391" t="s">
        <v>59</v>
      </c>
      <c r="L1391" t="s">
        <v>171</v>
      </c>
      <c r="M1391" t="s">
        <v>23</v>
      </c>
      <c r="N1391" t="s">
        <v>33</v>
      </c>
      <c r="O1391" t="s">
        <v>25</v>
      </c>
      <c r="P1391" t="s">
        <v>501</v>
      </c>
    </row>
    <row r="1392" spans="1:16" x14ac:dyDescent="0.25">
      <c r="A1392">
        <v>100958</v>
      </c>
      <c r="B1392" s="1">
        <v>45882</v>
      </c>
      <c r="C1392" t="s">
        <v>34</v>
      </c>
      <c r="D1392" t="s">
        <v>35</v>
      </c>
      <c r="E1392" t="s">
        <v>36</v>
      </c>
      <c r="F1392" t="s">
        <v>73</v>
      </c>
      <c r="G1392" t="s">
        <v>128</v>
      </c>
      <c r="H1392">
        <v>10</v>
      </c>
      <c r="I1392">
        <v>129.13</v>
      </c>
      <c r="J1392">
        <v>1291.3</v>
      </c>
      <c r="K1392" t="s">
        <v>31</v>
      </c>
      <c r="L1392" t="s">
        <v>225</v>
      </c>
      <c r="M1392" t="s">
        <v>23</v>
      </c>
      <c r="N1392" t="s">
        <v>33</v>
      </c>
      <c r="O1392" t="s">
        <v>25</v>
      </c>
      <c r="P1392" t="s">
        <v>501</v>
      </c>
    </row>
    <row r="1393" spans="1:16" x14ac:dyDescent="0.25">
      <c r="A1393">
        <v>101195</v>
      </c>
      <c r="B1393" s="1">
        <v>45882</v>
      </c>
      <c r="C1393" t="s">
        <v>61</v>
      </c>
      <c r="D1393" t="s">
        <v>84</v>
      </c>
      <c r="E1393" t="s">
        <v>85</v>
      </c>
      <c r="F1393" t="s">
        <v>73</v>
      </c>
      <c r="G1393" t="s">
        <v>183</v>
      </c>
      <c r="H1393">
        <v>2</v>
      </c>
      <c r="I1393">
        <v>24.69</v>
      </c>
      <c r="J1393">
        <v>49.38</v>
      </c>
      <c r="K1393" t="s">
        <v>53</v>
      </c>
      <c r="L1393" t="s">
        <v>319</v>
      </c>
      <c r="M1393" t="s">
        <v>44</v>
      </c>
      <c r="N1393" t="s">
        <v>33</v>
      </c>
      <c r="O1393" t="s">
        <v>25</v>
      </c>
      <c r="P1393" t="s">
        <v>501</v>
      </c>
    </row>
    <row r="1394" spans="1:16" x14ac:dyDescent="0.25">
      <c r="A1394">
        <v>102046</v>
      </c>
      <c r="B1394" s="1">
        <v>45882</v>
      </c>
      <c r="C1394" t="s">
        <v>61</v>
      </c>
      <c r="D1394" t="s">
        <v>62</v>
      </c>
      <c r="E1394" t="s">
        <v>63</v>
      </c>
      <c r="F1394" t="s">
        <v>19</v>
      </c>
      <c r="G1394" t="s">
        <v>37</v>
      </c>
      <c r="H1394">
        <v>5</v>
      </c>
      <c r="I1394">
        <v>23.96</v>
      </c>
      <c r="J1394">
        <v>119.8</v>
      </c>
      <c r="K1394" t="s">
        <v>59</v>
      </c>
      <c r="L1394" t="s">
        <v>450</v>
      </c>
      <c r="M1394" t="s">
        <v>23</v>
      </c>
      <c r="N1394" t="s">
        <v>33</v>
      </c>
      <c r="O1394" t="s">
        <v>25</v>
      </c>
      <c r="P1394" t="s">
        <v>501</v>
      </c>
    </row>
    <row r="1395" spans="1:16" x14ac:dyDescent="0.25">
      <c r="A1395">
        <v>102357</v>
      </c>
      <c r="B1395" s="1">
        <v>45882</v>
      </c>
      <c r="C1395" t="s">
        <v>39</v>
      </c>
      <c r="D1395" t="s">
        <v>40</v>
      </c>
      <c r="E1395" t="s">
        <v>41</v>
      </c>
      <c r="F1395" t="s">
        <v>70</v>
      </c>
      <c r="G1395" t="s">
        <v>86</v>
      </c>
      <c r="H1395">
        <v>2</v>
      </c>
      <c r="I1395">
        <v>26.6</v>
      </c>
      <c r="J1395">
        <v>53.2</v>
      </c>
      <c r="K1395" t="s">
        <v>53</v>
      </c>
      <c r="L1395" t="s">
        <v>261</v>
      </c>
      <c r="M1395" t="s">
        <v>23</v>
      </c>
      <c r="N1395" t="s">
        <v>33</v>
      </c>
      <c r="O1395" t="s">
        <v>25</v>
      </c>
      <c r="P1395" t="s">
        <v>501</v>
      </c>
    </row>
    <row r="1396" spans="1:16" x14ac:dyDescent="0.25">
      <c r="A1396">
        <v>102488</v>
      </c>
      <c r="B1396" s="1">
        <v>45882</v>
      </c>
      <c r="C1396" t="s">
        <v>34</v>
      </c>
      <c r="D1396" t="s">
        <v>164</v>
      </c>
      <c r="E1396" t="s">
        <v>165</v>
      </c>
      <c r="F1396" t="s">
        <v>29</v>
      </c>
      <c r="G1396" t="s">
        <v>100</v>
      </c>
      <c r="H1396">
        <v>1</v>
      </c>
      <c r="I1396">
        <v>48.67</v>
      </c>
      <c r="J1396">
        <v>48.67</v>
      </c>
      <c r="K1396" t="s">
        <v>21</v>
      </c>
      <c r="L1396" t="s">
        <v>129</v>
      </c>
      <c r="M1396" t="s">
        <v>44</v>
      </c>
      <c r="N1396" t="s">
        <v>33</v>
      </c>
      <c r="O1396" t="s">
        <v>25</v>
      </c>
      <c r="P1396" t="s">
        <v>501</v>
      </c>
    </row>
    <row r="1397" spans="1:16" x14ac:dyDescent="0.25">
      <c r="A1397">
        <v>102815</v>
      </c>
      <c r="B1397" s="1">
        <v>45882</v>
      </c>
      <c r="C1397" t="s">
        <v>16</v>
      </c>
      <c r="D1397" t="s">
        <v>111</v>
      </c>
      <c r="E1397" t="s">
        <v>112</v>
      </c>
      <c r="F1397" t="s">
        <v>73</v>
      </c>
      <c r="G1397" t="s">
        <v>128</v>
      </c>
      <c r="H1397">
        <v>1</v>
      </c>
      <c r="I1397">
        <v>124.32</v>
      </c>
      <c r="J1397">
        <v>124.32</v>
      </c>
      <c r="K1397" t="s">
        <v>31</v>
      </c>
      <c r="L1397" t="s">
        <v>393</v>
      </c>
      <c r="M1397" t="s">
        <v>23</v>
      </c>
      <c r="N1397" t="s">
        <v>33</v>
      </c>
      <c r="O1397" t="s">
        <v>25</v>
      </c>
      <c r="P1397" t="s">
        <v>501</v>
      </c>
    </row>
    <row r="1398" spans="1:16" x14ac:dyDescent="0.25">
      <c r="A1398">
        <v>102907</v>
      </c>
      <c r="B1398" s="1">
        <v>45882</v>
      </c>
      <c r="C1398" t="s">
        <v>16</v>
      </c>
      <c r="D1398" t="s">
        <v>111</v>
      </c>
      <c r="E1398" t="s">
        <v>112</v>
      </c>
      <c r="F1398" t="s">
        <v>73</v>
      </c>
      <c r="G1398" t="s">
        <v>80</v>
      </c>
      <c r="H1398">
        <v>1</v>
      </c>
      <c r="I1398">
        <v>40.82</v>
      </c>
      <c r="J1398">
        <v>40.82</v>
      </c>
      <c r="K1398" t="s">
        <v>53</v>
      </c>
      <c r="L1398" t="s">
        <v>161</v>
      </c>
      <c r="M1398" t="s">
        <v>23</v>
      </c>
      <c r="N1398" t="s">
        <v>33</v>
      </c>
      <c r="O1398" t="s">
        <v>25</v>
      </c>
      <c r="P1398" t="s">
        <v>501</v>
      </c>
    </row>
    <row r="1399" spans="1:16" x14ac:dyDescent="0.25">
      <c r="A1399">
        <v>100059</v>
      </c>
      <c r="B1399" s="1">
        <v>45883</v>
      </c>
      <c r="C1399" t="s">
        <v>16</v>
      </c>
      <c r="D1399" t="s">
        <v>27</v>
      </c>
      <c r="E1399" t="s">
        <v>28</v>
      </c>
      <c r="F1399" t="s">
        <v>73</v>
      </c>
      <c r="G1399" t="s">
        <v>128</v>
      </c>
      <c r="H1399">
        <v>1</v>
      </c>
      <c r="I1399">
        <v>127.12</v>
      </c>
      <c r="J1399">
        <v>127.12</v>
      </c>
      <c r="K1399" t="s">
        <v>21</v>
      </c>
      <c r="L1399" t="s">
        <v>404</v>
      </c>
      <c r="M1399" t="s">
        <v>23</v>
      </c>
      <c r="N1399" t="s">
        <v>45</v>
      </c>
      <c r="O1399" t="s">
        <v>25</v>
      </c>
      <c r="P1399" t="s">
        <v>501</v>
      </c>
    </row>
    <row r="1400" spans="1:16" x14ac:dyDescent="0.25">
      <c r="A1400">
        <v>100393</v>
      </c>
      <c r="B1400" s="1">
        <v>45883</v>
      </c>
      <c r="C1400" t="s">
        <v>39</v>
      </c>
      <c r="D1400" t="s">
        <v>93</v>
      </c>
      <c r="E1400" t="s">
        <v>93</v>
      </c>
      <c r="F1400" t="s">
        <v>73</v>
      </c>
      <c r="G1400" t="s">
        <v>80</v>
      </c>
      <c r="H1400">
        <v>2</v>
      </c>
      <c r="I1400">
        <v>39.26</v>
      </c>
      <c r="J1400">
        <v>78.52</v>
      </c>
      <c r="K1400" t="s">
        <v>53</v>
      </c>
      <c r="L1400" t="s">
        <v>504</v>
      </c>
      <c r="M1400" t="s">
        <v>23</v>
      </c>
      <c r="N1400" t="s">
        <v>45</v>
      </c>
      <c r="O1400" t="s">
        <v>25</v>
      </c>
      <c r="P1400" t="s">
        <v>501</v>
      </c>
    </row>
    <row r="1401" spans="1:16" x14ac:dyDescent="0.25">
      <c r="A1401">
        <v>100500</v>
      </c>
      <c r="B1401" s="1">
        <v>45883</v>
      </c>
      <c r="C1401" t="s">
        <v>39</v>
      </c>
      <c r="D1401" t="s">
        <v>67</v>
      </c>
      <c r="E1401" t="s">
        <v>68</v>
      </c>
      <c r="F1401" t="s">
        <v>70</v>
      </c>
      <c r="G1401" t="s">
        <v>132</v>
      </c>
      <c r="H1401">
        <v>1</v>
      </c>
      <c r="I1401">
        <v>20.03</v>
      </c>
      <c r="J1401">
        <v>20.03</v>
      </c>
      <c r="K1401" t="s">
        <v>21</v>
      </c>
      <c r="L1401" t="s">
        <v>150</v>
      </c>
      <c r="M1401" t="s">
        <v>102</v>
      </c>
      <c r="N1401" t="s">
        <v>45</v>
      </c>
      <c r="O1401" t="s">
        <v>25</v>
      </c>
      <c r="P1401" t="s">
        <v>501</v>
      </c>
    </row>
    <row r="1402" spans="1:16" x14ac:dyDescent="0.25">
      <c r="A1402">
        <v>100502</v>
      </c>
      <c r="B1402" s="1">
        <v>45883</v>
      </c>
      <c r="C1402" t="s">
        <v>16</v>
      </c>
      <c r="D1402" t="s">
        <v>27</v>
      </c>
      <c r="E1402" t="s">
        <v>28</v>
      </c>
      <c r="F1402" t="s">
        <v>64</v>
      </c>
      <c r="G1402" t="s">
        <v>105</v>
      </c>
      <c r="H1402">
        <v>10</v>
      </c>
      <c r="I1402">
        <v>30.98</v>
      </c>
      <c r="J1402">
        <v>309.8</v>
      </c>
      <c r="K1402" t="s">
        <v>53</v>
      </c>
      <c r="L1402" t="s">
        <v>230</v>
      </c>
      <c r="M1402" t="s">
        <v>44</v>
      </c>
      <c r="N1402" t="s">
        <v>45</v>
      </c>
      <c r="O1402" t="s">
        <v>25</v>
      </c>
      <c r="P1402" t="s">
        <v>501</v>
      </c>
    </row>
    <row r="1403" spans="1:16" x14ac:dyDescent="0.25">
      <c r="A1403">
        <v>100690</v>
      </c>
      <c r="B1403" s="1">
        <v>45883</v>
      </c>
      <c r="C1403" t="s">
        <v>16</v>
      </c>
      <c r="D1403" t="s">
        <v>146</v>
      </c>
      <c r="E1403" t="s">
        <v>147</v>
      </c>
      <c r="F1403" t="s">
        <v>73</v>
      </c>
      <c r="G1403" t="s">
        <v>183</v>
      </c>
      <c r="H1403">
        <v>10</v>
      </c>
      <c r="I1403">
        <v>25.63</v>
      </c>
      <c r="J1403">
        <v>256.3</v>
      </c>
      <c r="K1403" t="s">
        <v>53</v>
      </c>
      <c r="L1403" t="s">
        <v>185</v>
      </c>
      <c r="M1403" t="s">
        <v>23</v>
      </c>
      <c r="N1403" t="s">
        <v>45</v>
      </c>
      <c r="O1403" t="s">
        <v>25</v>
      </c>
      <c r="P1403" t="s">
        <v>501</v>
      </c>
    </row>
    <row r="1404" spans="1:16" x14ac:dyDescent="0.25">
      <c r="A1404">
        <v>100778</v>
      </c>
      <c r="B1404" s="1">
        <v>45883</v>
      </c>
      <c r="C1404" t="s">
        <v>34</v>
      </c>
      <c r="D1404" t="s">
        <v>35</v>
      </c>
      <c r="E1404" t="s">
        <v>36</v>
      </c>
      <c r="F1404" t="s">
        <v>19</v>
      </c>
      <c r="G1404" t="s">
        <v>20</v>
      </c>
      <c r="H1404">
        <v>5</v>
      </c>
      <c r="I1404">
        <v>38.83</v>
      </c>
      <c r="J1404">
        <v>194.15</v>
      </c>
      <c r="K1404" t="s">
        <v>31</v>
      </c>
      <c r="L1404" t="s">
        <v>194</v>
      </c>
      <c r="M1404" t="s">
        <v>23</v>
      </c>
      <c r="N1404" t="s">
        <v>45</v>
      </c>
      <c r="O1404" t="s">
        <v>25</v>
      </c>
      <c r="P1404" t="s">
        <v>501</v>
      </c>
    </row>
    <row r="1405" spans="1:16" x14ac:dyDescent="0.25">
      <c r="A1405">
        <v>101245</v>
      </c>
      <c r="B1405" s="1">
        <v>45883</v>
      </c>
      <c r="C1405" t="s">
        <v>61</v>
      </c>
      <c r="D1405" t="s">
        <v>90</v>
      </c>
      <c r="E1405" t="s">
        <v>91</v>
      </c>
      <c r="F1405" t="s">
        <v>29</v>
      </c>
      <c r="G1405" t="s">
        <v>30</v>
      </c>
      <c r="H1405">
        <v>5</v>
      </c>
      <c r="I1405">
        <v>63.14</v>
      </c>
      <c r="J1405">
        <v>315.7</v>
      </c>
      <c r="K1405" t="s">
        <v>31</v>
      </c>
      <c r="L1405" t="s">
        <v>442</v>
      </c>
      <c r="M1405" t="s">
        <v>23</v>
      </c>
      <c r="N1405" t="s">
        <v>45</v>
      </c>
      <c r="O1405" t="s">
        <v>25</v>
      </c>
      <c r="P1405" t="s">
        <v>501</v>
      </c>
    </row>
    <row r="1406" spans="1:16" x14ac:dyDescent="0.25">
      <c r="A1406">
        <v>101280</v>
      </c>
      <c r="B1406" s="1">
        <v>45883</v>
      </c>
      <c r="C1406" t="s">
        <v>39</v>
      </c>
      <c r="D1406" t="s">
        <v>56</v>
      </c>
      <c r="E1406" t="s">
        <v>57</v>
      </c>
      <c r="F1406" t="s">
        <v>64</v>
      </c>
      <c r="G1406" t="s">
        <v>140</v>
      </c>
      <c r="H1406">
        <v>5</v>
      </c>
      <c r="I1406">
        <v>149.4</v>
      </c>
      <c r="J1406">
        <v>747</v>
      </c>
      <c r="K1406" t="s">
        <v>31</v>
      </c>
      <c r="L1406" t="s">
        <v>293</v>
      </c>
      <c r="M1406" t="s">
        <v>23</v>
      </c>
      <c r="N1406" t="s">
        <v>45</v>
      </c>
      <c r="O1406" t="s">
        <v>25</v>
      </c>
      <c r="P1406" t="s">
        <v>501</v>
      </c>
    </row>
    <row r="1407" spans="1:16" x14ac:dyDescent="0.25">
      <c r="A1407">
        <v>101360</v>
      </c>
      <c r="B1407" s="1">
        <v>45883</v>
      </c>
      <c r="C1407" t="s">
        <v>77</v>
      </c>
      <c r="D1407" t="s">
        <v>205</v>
      </c>
      <c r="E1407" t="s">
        <v>206</v>
      </c>
      <c r="F1407" t="s">
        <v>73</v>
      </c>
      <c r="G1407" t="s">
        <v>80</v>
      </c>
      <c r="H1407">
        <v>10</v>
      </c>
      <c r="I1407">
        <v>38.69</v>
      </c>
      <c r="J1407">
        <v>386.9</v>
      </c>
      <c r="K1407" t="s">
        <v>31</v>
      </c>
      <c r="L1407" t="s">
        <v>217</v>
      </c>
      <c r="M1407" t="s">
        <v>23</v>
      </c>
      <c r="N1407" t="s">
        <v>45</v>
      </c>
      <c r="O1407" t="s">
        <v>25</v>
      </c>
      <c r="P1407" t="s">
        <v>501</v>
      </c>
    </row>
    <row r="1408" spans="1:16" x14ac:dyDescent="0.25">
      <c r="A1408">
        <v>101563</v>
      </c>
      <c r="B1408" s="1">
        <v>45883</v>
      </c>
      <c r="C1408" t="s">
        <v>16</v>
      </c>
      <c r="D1408" t="s">
        <v>27</v>
      </c>
      <c r="E1408" t="s">
        <v>28</v>
      </c>
      <c r="F1408" t="s">
        <v>19</v>
      </c>
      <c r="G1408" t="s">
        <v>48</v>
      </c>
      <c r="H1408">
        <v>1</v>
      </c>
      <c r="I1408">
        <v>46.94</v>
      </c>
      <c r="J1408">
        <v>46.94</v>
      </c>
      <c r="K1408" t="s">
        <v>59</v>
      </c>
      <c r="L1408" t="s">
        <v>149</v>
      </c>
      <c r="M1408" t="s">
        <v>102</v>
      </c>
      <c r="N1408" t="s">
        <v>45</v>
      </c>
      <c r="O1408" t="s">
        <v>25</v>
      </c>
      <c r="P1408" t="s">
        <v>501</v>
      </c>
    </row>
    <row r="1409" spans="1:16" x14ac:dyDescent="0.25">
      <c r="A1409">
        <v>101650</v>
      </c>
      <c r="B1409" s="1">
        <v>45883</v>
      </c>
      <c r="C1409" t="s">
        <v>39</v>
      </c>
      <c r="D1409" t="s">
        <v>67</v>
      </c>
      <c r="E1409" t="s">
        <v>68</v>
      </c>
      <c r="F1409" t="s">
        <v>29</v>
      </c>
      <c r="G1409" t="s">
        <v>58</v>
      </c>
      <c r="H1409">
        <v>5</v>
      </c>
      <c r="I1409">
        <v>71.430000000000007</v>
      </c>
      <c r="J1409">
        <v>357.15</v>
      </c>
      <c r="K1409" t="s">
        <v>59</v>
      </c>
      <c r="L1409" t="s">
        <v>493</v>
      </c>
      <c r="M1409" t="s">
        <v>23</v>
      </c>
      <c r="N1409" t="s">
        <v>45</v>
      </c>
      <c r="O1409" t="s">
        <v>25</v>
      </c>
      <c r="P1409" t="s">
        <v>501</v>
      </c>
    </row>
    <row r="1410" spans="1:16" x14ac:dyDescent="0.25">
      <c r="A1410">
        <v>102134</v>
      </c>
      <c r="B1410" s="1">
        <v>45883</v>
      </c>
      <c r="C1410" t="s">
        <v>16</v>
      </c>
      <c r="D1410" t="s">
        <v>27</v>
      </c>
      <c r="E1410" t="s">
        <v>28</v>
      </c>
      <c r="F1410" t="s">
        <v>70</v>
      </c>
      <c r="G1410" t="s">
        <v>132</v>
      </c>
      <c r="H1410">
        <v>10</v>
      </c>
      <c r="I1410">
        <v>20.41</v>
      </c>
      <c r="J1410">
        <v>204.1</v>
      </c>
      <c r="K1410" t="s">
        <v>21</v>
      </c>
      <c r="L1410" t="s">
        <v>338</v>
      </c>
      <c r="M1410" t="s">
        <v>23</v>
      </c>
      <c r="N1410" t="s">
        <v>45</v>
      </c>
      <c r="O1410" t="s">
        <v>25</v>
      </c>
      <c r="P1410" t="s">
        <v>501</v>
      </c>
    </row>
    <row r="1411" spans="1:16" x14ac:dyDescent="0.25">
      <c r="A1411">
        <v>102153</v>
      </c>
      <c r="B1411" s="1">
        <v>45883</v>
      </c>
      <c r="C1411" t="s">
        <v>16</v>
      </c>
      <c r="D1411" t="s">
        <v>198</v>
      </c>
      <c r="E1411" t="s">
        <v>199</v>
      </c>
      <c r="F1411" t="s">
        <v>70</v>
      </c>
      <c r="G1411" t="s">
        <v>143</v>
      </c>
      <c r="H1411">
        <v>3</v>
      </c>
      <c r="I1411">
        <v>124.73</v>
      </c>
      <c r="J1411">
        <v>374.19</v>
      </c>
      <c r="K1411" t="s">
        <v>21</v>
      </c>
      <c r="L1411" t="s">
        <v>110</v>
      </c>
      <c r="M1411" t="s">
        <v>102</v>
      </c>
      <c r="N1411" t="s">
        <v>45</v>
      </c>
      <c r="O1411" t="s">
        <v>25</v>
      </c>
      <c r="P1411" t="s">
        <v>501</v>
      </c>
    </row>
    <row r="1412" spans="1:16" x14ac:dyDescent="0.25">
      <c r="A1412">
        <v>102206</v>
      </c>
      <c r="B1412" s="1">
        <v>45883</v>
      </c>
      <c r="C1412" t="s">
        <v>77</v>
      </c>
      <c r="D1412" t="s">
        <v>151</v>
      </c>
      <c r="E1412" t="s">
        <v>152</v>
      </c>
      <c r="F1412" t="s">
        <v>73</v>
      </c>
      <c r="G1412" t="s">
        <v>80</v>
      </c>
      <c r="H1412">
        <v>1</v>
      </c>
      <c r="I1412">
        <v>38.72</v>
      </c>
      <c r="J1412">
        <v>38.72</v>
      </c>
      <c r="K1412" t="s">
        <v>53</v>
      </c>
      <c r="L1412" t="s">
        <v>361</v>
      </c>
      <c r="M1412" t="s">
        <v>44</v>
      </c>
      <c r="N1412" t="s">
        <v>45</v>
      </c>
      <c r="O1412" t="s">
        <v>25</v>
      </c>
      <c r="P1412" t="s">
        <v>501</v>
      </c>
    </row>
    <row r="1413" spans="1:16" x14ac:dyDescent="0.25">
      <c r="A1413">
        <v>102702</v>
      </c>
      <c r="B1413" s="1">
        <v>45883</v>
      </c>
      <c r="C1413" t="s">
        <v>39</v>
      </c>
      <c r="D1413" t="s">
        <v>118</v>
      </c>
      <c r="E1413" t="s">
        <v>119</v>
      </c>
      <c r="F1413" t="s">
        <v>73</v>
      </c>
      <c r="G1413" t="s">
        <v>128</v>
      </c>
      <c r="H1413">
        <v>1</v>
      </c>
      <c r="I1413">
        <v>136.09</v>
      </c>
      <c r="J1413">
        <v>136.09</v>
      </c>
      <c r="K1413" t="s">
        <v>53</v>
      </c>
      <c r="L1413" t="s">
        <v>310</v>
      </c>
      <c r="M1413" t="s">
        <v>44</v>
      </c>
      <c r="N1413" t="s">
        <v>45</v>
      </c>
      <c r="O1413" t="s">
        <v>25</v>
      </c>
      <c r="P1413" t="s">
        <v>501</v>
      </c>
    </row>
    <row r="1414" spans="1:16" x14ac:dyDescent="0.25">
      <c r="A1414">
        <v>102767</v>
      </c>
      <c r="B1414" s="1">
        <v>45883</v>
      </c>
      <c r="C1414" t="s">
        <v>16</v>
      </c>
      <c r="D1414" t="s">
        <v>198</v>
      </c>
      <c r="E1414" t="s">
        <v>199</v>
      </c>
      <c r="F1414" t="s">
        <v>29</v>
      </c>
      <c r="G1414" t="s">
        <v>123</v>
      </c>
      <c r="H1414">
        <v>1</v>
      </c>
      <c r="I1414">
        <v>88.28</v>
      </c>
      <c r="J1414">
        <v>88.28</v>
      </c>
      <c r="K1414" t="s">
        <v>21</v>
      </c>
      <c r="L1414" t="s">
        <v>245</v>
      </c>
      <c r="M1414" t="s">
        <v>23</v>
      </c>
      <c r="N1414" t="s">
        <v>45</v>
      </c>
      <c r="O1414" t="s">
        <v>25</v>
      </c>
      <c r="P1414" t="s">
        <v>501</v>
      </c>
    </row>
    <row r="1415" spans="1:16" x14ac:dyDescent="0.25">
      <c r="A1415">
        <v>100091</v>
      </c>
      <c r="B1415" s="1">
        <v>45884</v>
      </c>
      <c r="C1415" t="s">
        <v>16</v>
      </c>
      <c r="D1415" t="s">
        <v>146</v>
      </c>
      <c r="E1415" t="s">
        <v>147</v>
      </c>
      <c r="F1415" t="s">
        <v>64</v>
      </c>
      <c r="G1415" t="s">
        <v>159</v>
      </c>
      <c r="H1415">
        <v>5</v>
      </c>
      <c r="I1415">
        <v>35.659999999999997</v>
      </c>
      <c r="J1415">
        <v>178.3</v>
      </c>
      <c r="K1415" t="s">
        <v>21</v>
      </c>
      <c r="L1415" t="s">
        <v>267</v>
      </c>
      <c r="M1415" t="s">
        <v>44</v>
      </c>
      <c r="N1415" t="s">
        <v>24</v>
      </c>
      <c r="O1415" t="s">
        <v>25</v>
      </c>
      <c r="P1415" t="s">
        <v>501</v>
      </c>
    </row>
    <row r="1416" spans="1:16" x14ac:dyDescent="0.25">
      <c r="A1416">
        <v>100116</v>
      </c>
      <c r="B1416" s="1">
        <v>45884</v>
      </c>
      <c r="C1416" t="s">
        <v>61</v>
      </c>
      <c r="D1416" t="s">
        <v>90</v>
      </c>
      <c r="E1416" t="s">
        <v>91</v>
      </c>
      <c r="F1416" t="s">
        <v>64</v>
      </c>
      <c r="G1416" t="s">
        <v>65</v>
      </c>
      <c r="H1416">
        <v>2</v>
      </c>
      <c r="I1416">
        <v>24.68</v>
      </c>
      <c r="J1416">
        <v>49.36</v>
      </c>
      <c r="K1416" t="s">
        <v>31</v>
      </c>
      <c r="L1416" t="s">
        <v>338</v>
      </c>
      <c r="M1416" t="s">
        <v>102</v>
      </c>
      <c r="N1416" t="s">
        <v>24</v>
      </c>
      <c r="O1416" t="s">
        <v>25</v>
      </c>
      <c r="P1416" t="s">
        <v>501</v>
      </c>
    </row>
    <row r="1417" spans="1:16" x14ac:dyDescent="0.25">
      <c r="A1417">
        <v>100218</v>
      </c>
      <c r="B1417" s="1">
        <v>45884</v>
      </c>
      <c r="C1417" t="s">
        <v>34</v>
      </c>
      <c r="D1417" t="s">
        <v>164</v>
      </c>
      <c r="E1417" t="s">
        <v>165</v>
      </c>
      <c r="F1417" t="s">
        <v>73</v>
      </c>
      <c r="G1417" t="s">
        <v>128</v>
      </c>
      <c r="H1417">
        <v>1</v>
      </c>
      <c r="I1417">
        <v>126.33</v>
      </c>
      <c r="J1417">
        <v>126.33</v>
      </c>
      <c r="K1417" t="s">
        <v>21</v>
      </c>
      <c r="L1417" t="s">
        <v>250</v>
      </c>
      <c r="M1417" t="s">
        <v>102</v>
      </c>
      <c r="N1417" t="s">
        <v>24</v>
      </c>
      <c r="O1417" t="s">
        <v>25</v>
      </c>
      <c r="P1417" t="s">
        <v>501</v>
      </c>
    </row>
    <row r="1418" spans="1:16" x14ac:dyDescent="0.25">
      <c r="A1418">
        <v>100351</v>
      </c>
      <c r="B1418" s="1">
        <v>45884</v>
      </c>
      <c r="C1418" t="s">
        <v>77</v>
      </c>
      <c r="D1418" t="s">
        <v>205</v>
      </c>
      <c r="E1418" t="s">
        <v>206</v>
      </c>
      <c r="F1418" t="s">
        <v>70</v>
      </c>
      <c r="G1418" t="s">
        <v>143</v>
      </c>
      <c r="H1418">
        <v>2</v>
      </c>
      <c r="I1418">
        <v>121.72</v>
      </c>
      <c r="J1418">
        <v>243.44</v>
      </c>
      <c r="K1418" t="s">
        <v>21</v>
      </c>
      <c r="L1418" t="s">
        <v>505</v>
      </c>
      <c r="M1418" t="s">
        <v>23</v>
      </c>
      <c r="N1418" t="s">
        <v>24</v>
      </c>
      <c r="O1418" t="s">
        <v>25</v>
      </c>
      <c r="P1418" t="s">
        <v>501</v>
      </c>
    </row>
    <row r="1419" spans="1:16" x14ac:dyDescent="0.25">
      <c r="A1419">
        <v>100362</v>
      </c>
      <c r="B1419" s="1">
        <v>45884</v>
      </c>
      <c r="C1419" t="s">
        <v>39</v>
      </c>
      <c r="D1419" t="s">
        <v>40</v>
      </c>
      <c r="E1419" t="s">
        <v>41</v>
      </c>
      <c r="F1419" t="s">
        <v>70</v>
      </c>
      <c r="G1419" t="s">
        <v>71</v>
      </c>
      <c r="H1419">
        <v>2</v>
      </c>
      <c r="I1419">
        <v>60.92</v>
      </c>
      <c r="J1419">
        <v>121.84</v>
      </c>
      <c r="K1419" t="s">
        <v>59</v>
      </c>
      <c r="L1419" t="s">
        <v>340</v>
      </c>
      <c r="M1419" t="s">
        <v>44</v>
      </c>
      <c r="N1419" t="s">
        <v>24</v>
      </c>
      <c r="O1419" t="s">
        <v>25</v>
      </c>
      <c r="P1419" t="s">
        <v>501</v>
      </c>
    </row>
    <row r="1420" spans="1:16" x14ac:dyDescent="0.25">
      <c r="A1420">
        <v>100601</v>
      </c>
      <c r="B1420" s="1">
        <v>45884</v>
      </c>
      <c r="C1420" t="s">
        <v>39</v>
      </c>
      <c r="D1420" t="s">
        <v>118</v>
      </c>
      <c r="E1420" t="s">
        <v>119</v>
      </c>
      <c r="F1420" t="s">
        <v>19</v>
      </c>
      <c r="G1420" t="s">
        <v>37</v>
      </c>
      <c r="H1420">
        <v>1</v>
      </c>
      <c r="I1420">
        <v>22.65</v>
      </c>
      <c r="J1420">
        <v>22.65</v>
      </c>
      <c r="K1420" t="s">
        <v>53</v>
      </c>
      <c r="L1420" t="s">
        <v>331</v>
      </c>
      <c r="M1420" t="s">
        <v>102</v>
      </c>
      <c r="N1420" t="s">
        <v>24</v>
      </c>
      <c r="O1420" t="s">
        <v>25</v>
      </c>
      <c r="P1420" t="s">
        <v>501</v>
      </c>
    </row>
    <row r="1421" spans="1:16" x14ac:dyDescent="0.25">
      <c r="A1421">
        <v>100760</v>
      </c>
      <c r="B1421" s="1">
        <v>45884</v>
      </c>
      <c r="C1421" t="s">
        <v>39</v>
      </c>
      <c r="D1421" t="s">
        <v>118</v>
      </c>
      <c r="E1421" t="s">
        <v>119</v>
      </c>
      <c r="F1421" t="s">
        <v>70</v>
      </c>
      <c r="G1421" t="s">
        <v>132</v>
      </c>
      <c r="H1421">
        <v>3</v>
      </c>
      <c r="I1421">
        <v>19.309999999999999</v>
      </c>
      <c r="J1421">
        <v>57.93</v>
      </c>
      <c r="K1421" t="s">
        <v>53</v>
      </c>
      <c r="L1421" t="s">
        <v>301</v>
      </c>
      <c r="M1421" t="s">
        <v>23</v>
      </c>
      <c r="N1421" t="s">
        <v>24</v>
      </c>
      <c r="O1421" t="s">
        <v>25</v>
      </c>
      <c r="P1421" t="s">
        <v>501</v>
      </c>
    </row>
    <row r="1422" spans="1:16" x14ac:dyDescent="0.25">
      <c r="A1422">
        <v>101381</v>
      </c>
      <c r="B1422" s="1">
        <v>45884</v>
      </c>
      <c r="C1422" t="s">
        <v>39</v>
      </c>
      <c r="D1422" t="s">
        <v>67</v>
      </c>
      <c r="E1422" t="s">
        <v>68</v>
      </c>
      <c r="F1422" t="s">
        <v>73</v>
      </c>
      <c r="G1422" t="s">
        <v>128</v>
      </c>
      <c r="H1422">
        <v>2</v>
      </c>
      <c r="I1422">
        <v>135.55000000000001</v>
      </c>
      <c r="J1422">
        <v>271.10000000000002</v>
      </c>
      <c r="K1422" t="s">
        <v>31</v>
      </c>
      <c r="L1422" t="s">
        <v>121</v>
      </c>
      <c r="M1422" t="s">
        <v>23</v>
      </c>
      <c r="N1422" t="s">
        <v>24</v>
      </c>
      <c r="O1422" t="s">
        <v>25</v>
      </c>
      <c r="P1422" t="s">
        <v>501</v>
      </c>
    </row>
    <row r="1423" spans="1:16" x14ac:dyDescent="0.25">
      <c r="A1423">
        <v>101522</v>
      </c>
      <c r="B1423" s="1">
        <v>45884</v>
      </c>
      <c r="C1423" t="s">
        <v>16</v>
      </c>
      <c r="D1423" t="s">
        <v>27</v>
      </c>
      <c r="E1423" t="s">
        <v>28</v>
      </c>
      <c r="F1423" t="s">
        <v>73</v>
      </c>
      <c r="G1423" t="s">
        <v>80</v>
      </c>
      <c r="H1423">
        <v>5</v>
      </c>
      <c r="I1423">
        <v>38.61</v>
      </c>
      <c r="J1423">
        <v>193.05</v>
      </c>
      <c r="K1423" t="s">
        <v>59</v>
      </c>
      <c r="L1423" t="s">
        <v>190</v>
      </c>
      <c r="M1423" t="s">
        <v>23</v>
      </c>
      <c r="N1423" t="s">
        <v>24</v>
      </c>
      <c r="O1423" t="s">
        <v>25</v>
      </c>
      <c r="P1423" t="s">
        <v>501</v>
      </c>
    </row>
    <row r="1424" spans="1:16" x14ac:dyDescent="0.25">
      <c r="A1424">
        <v>101612</v>
      </c>
      <c r="B1424" s="1">
        <v>45884</v>
      </c>
      <c r="C1424" t="s">
        <v>61</v>
      </c>
      <c r="D1424" t="s">
        <v>84</v>
      </c>
      <c r="E1424" t="s">
        <v>85</v>
      </c>
      <c r="F1424" t="s">
        <v>73</v>
      </c>
      <c r="G1424" t="s">
        <v>126</v>
      </c>
      <c r="H1424">
        <v>1</v>
      </c>
      <c r="I1424">
        <v>30.47</v>
      </c>
      <c r="J1424">
        <v>30.47</v>
      </c>
      <c r="K1424" t="s">
        <v>59</v>
      </c>
      <c r="L1424" t="s">
        <v>266</v>
      </c>
      <c r="M1424" t="s">
        <v>23</v>
      </c>
      <c r="N1424" t="s">
        <v>24</v>
      </c>
      <c r="O1424" t="s">
        <v>25</v>
      </c>
      <c r="P1424" t="s">
        <v>501</v>
      </c>
    </row>
    <row r="1425" spans="1:16" x14ac:dyDescent="0.25">
      <c r="A1425">
        <v>101976</v>
      </c>
      <c r="B1425" s="1">
        <v>45884</v>
      </c>
      <c r="C1425" t="s">
        <v>39</v>
      </c>
      <c r="D1425" t="s">
        <v>56</v>
      </c>
      <c r="E1425" t="s">
        <v>57</v>
      </c>
      <c r="F1425" t="s">
        <v>19</v>
      </c>
      <c r="G1425" t="s">
        <v>48</v>
      </c>
      <c r="H1425">
        <v>10</v>
      </c>
      <c r="I1425">
        <v>43.65</v>
      </c>
      <c r="J1425">
        <v>436.5</v>
      </c>
      <c r="K1425" t="s">
        <v>21</v>
      </c>
      <c r="L1425" t="s">
        <v>462</v>
      </c>
      <c r="M1425" t="s">
        <v>102</v>
      </c>
      <c r="N1425" t="s">
        <v>24</v>
      </c>
      <c r="O1425" t="s">
        <v>25</v>
      </c>
      <c r="P1425" t="s">
        <v>501</v>
      </c>
    </row>
    <row r="1426" spans="1:16" x14ac:dyDescent="0.25">
      <c r="A1426">
        <v>101986</v>
      </c>
      <c r="B1426" s="1">
        <v>45884</v>
      </c>
      <c r="C1426" t="s">
        <v>77</v>
      </c>
      <c r="D1426" t="s">
        <v>151</v>
      </c>
      <c r="E1426" t="s">
        <v>152</v>
      </c>
      <c r="F1426" t="s">
        <v>29</v>
      </c>
      <c r="G1426" t="s">
        <v>30</v>
      </c>
      <c r="H1426">
        <v>2</v>
      </c>
      <c r="I1426">
        <v>63.98</v>
      </c>
      <c r="J1426">
        <v>127.96</v>
      </c>
      <c r="K1426" t="s">
        <v>59</v>
      </c>
      <c r="L1426" t="s">
        <v>257</v>
      </c>
      <c r="M1426" t="s">
        <v>23</v>
      </c>
      <c r="N1426" t="s">
        <v>24</v>
      </c>
      <c r="O1426" t="s">
        <v>25</v>
      </c>
      <c r="P1426" t="s">
        <v>501</v>
      </c>
    </row>
    <row r="1427" spans="1:16" x14ac:dyDescent="0.25">
      <c r="A1427">
        <v>102492</v>
      </c>
      <c r="B1427" s="1">
        <v>45884</v>
      </c>
      <c r="C1427" t="s">
        <v>16</v>
      </c>
      <c r="D1427" t="s">
        <v>111</v>
      </c>
      <c r="E1427" t="s">
        <v>112</v>
      </c>
      <c r="F1427" t="s">
        <v>73</v>
      </c>
      <c r="G1427" t="s">
        <v>183</v>
      </c>
      <c r="H1427">
        <v>1</v>
      </c>
      <c r="I1427">
        <v>23.92</v>
      </c>
      <c r="J1427">
        <v>23.92</v>
      </c>
      <c r="K1427" t="s">
        <v>53</v>
      </c>
      <c r="L1427" t="s">
        <v>465</v>
      </c>
      <c r="M1427" t="s">
        <v>102</v>
      </c>
      <c r="N1427" t="s">
        <v>24</v>
      </c>
      <c r="O1427" t="s">
        <v>25</v>
      </c>
      <c r="P1427" t="s">
        <v>501</v>
      </c>
    </row>
    <row r="1428" spans="1:16" x14ac:dyDescent="0.25">
      <c r="A1428">
        <v>102895</v>
      </c>
      <c r="B1428" s="1">
        <v>45884</v>
      </c>
      <c r="C1428" t="s">
        <v>39</v>
      </c>
      <c r="D1428" t="s">
        <v>93</v>
      </c>
      <c r="E1428" t="s">
        <v>93</v>
      </c>
      <c r="F1428" t="s">
        <v>29</v>
      </c>
      <c r="G1428" t="s">
        <v>30</v>
      </c>
      <c r="H1428">
        <v>1</v>
      </c>
      <c r="I1428">
        <v>67.06</v>
      </c>
      <c r="J1428">
        <v>67.06</v>
      </c>
      <c r="K1428" t="s">
        <v>59</v>
      </c>
      <c r="L1428" t="s">
        <v>339</v>
      </c>
      <c r="M1428" t="s">
        <v>44</v>
      </c>
      <c r="N1428" t="s">
        <v>24</v>
      </c>
      <c r="O1428" t="s">
        <v>25</v>
      </c>
      <c r="P1428" t="s">
        <v>501</v>
      </c>
    </row>
    <row r="1429" spans="1:16" x14ac:dyDescent="0.25">
      <c r="A1429">
        <v>100190</v>
      </c>
      <c r="B1429" s="1">
        <v>45885</v>
      </c>
      <c r="C1429" t="s">
        <v>39</v>
      </c>
      <c r="D1429" t="s">
        <v>118</v>
      </c>
      <c r="E1429" t="s">
        <v>119</v>
      </c>
      <c r="F1429" t="s">
        <v>73</v>
      </c>
      <c r="G1429" t="s">
        <v>80</v>
      </c>
      <c r="H1429">
        <v>3</v>
      </c>
      <c r="I1429">
        <v>38.64</v>
      </c>
      <c r="J1429">
        <v>115.92</v>
      </c>
      <c r="K1429" t="s">
        <v>59</v>
      </c>
      <c r="L1429" t="s">
        <v>253</v>
      </c>
      <c r="M1429" t="s">
        <v>102</v>
      </c>
      <c r="N1429" t="s">
        <v>50</v>
      </c>
      <c r="O1429" t="s">
        <v>14</v>
      </c>
      <c r="P1429" t="s">
        <v>501</v>
      </c>
    </row>
    <row r="1430" spans="1:16" x14ac:dyDescent="0.25">
      <c r="A1430">
        <v>100424</v>
      </c>
      <c r="B1430" s="1">
        <v>45885</v>
      </c>
      <c r="C1430" t="s">
        <v>16</v>
      </c>
      <c r="D1430" t="s">
        <v>17</v>
      </c>
      <c r="E1430" t="s">
        <v>18</v>
      </c>
      <c r="F1430" t="s">
        <v>70</v>
      </c>
      <c r="G1430" t="s">
        <v>108</v>
      </c>
      <c r="H1430">
        <v>3</v>
      </c>
      <c r="I1430">
        <v>36.6</v>
      </c>
      <c r="J1430">
        <v>109.8</v>
      </c>
      <c r="K1430" t="s">
        <v>59</v>
      </c>
      <c r="L1430" t="s">
        <v>404</v>
      </c>
      <c r="M1430" t="s">
        <v>23</v>
      </c>
      <c r="N1430" t="s">
        <v>50</v>
      </c>
      <c r="O1430" t="s">
        <v>14</v>
      </c>
      <c r="P1430" t="s">
        <v>501</v>
      </c>
    </row>
    <row r="1431" spans="1:16" x14ac:dyDescent="0.25">
      <c r="A1431">
        <v>100616</v>
      </c>
      <c r="B1431" s="1">
        <v>45885</v>
      </c>
      <c r="C1431" t="s">
        <v>39</v>
      </c>
      <c r="D1431" t="s">
        <v>93</v>
      </c>
      <c r="E1431" t="s">
        <v>93</v>
      </c>
      <c r="F1431" t="s">
        <v>19</v>
      </c>
      <c r="G1431" t="s">
        <v>48</v>
      </c>
      <c r="H1431">
        <v>1</v>
      </c>
      <c r="I1431">
        <v>43.4</v>
      </c>
      <c r="J1431">
        <v>43.4</v>
      </c>
      <c r="K1431" t="s">
        <v>53</v>
      </c>
      <c r="L1431" t="s">
        <v>496</v>
      </c>
      <c r="M1431" t="s">
        <v>23</v>
      </c>
      <c r="N1431" t="s">
        <v>50</v>
      </c>
      <c r="O1431" t="s">
        <v>14</v>
      </c>
      <c r="P1431" t="s">
        <v>501</v>
      </c>
    </row>
    <row r="1432" spans="1:16" x14ac:dyDescent="0.25">
      <c r="A1432">
        <v>100724</v>
      </c>
      <c r="B1432" s="1">
        <v>45885</v>
      </c>
      <c r="C1432" t="s">
        <v>34</v>
      </c>
      <c r="D1432" t="s">
        <v>51</v>
      </c>
      <c r="E1432" t="s">
        <v>52</v>
      </c>
      <c r="F1432" t="s">
        <v>19</v>
      </c>
      <c r="G1432" t="s">
        <v>48</v>
      </c>
      <c r="H1432">
        <v>1</v>
      </c>
      <c r="I1432">
        <v>45.01</v>
      </c>
      <c r="J1432">
        <v>45.01</v>
      </c>
      <c r="K1432" t="s">
        <v>53</v>
      </c>
      <c r="L1432" t="s">
        <v>449</v>
      </c>
      <c r="M1432" t="s">
        <v>44</v>
      </c>
      <c r="N1432" t="s">
        <v>50</v>
      </c>
      <c r="O1432" t="s">
        <v>14</v>
      </c>
      <c r="P1432" t="s">
        <v>501</v>
      </c>
    </row>
    <row r="1433" spans="1:16" x14ac:dyDescent="0.25">
      <c r="A1433">
        <v>101702</v>
      </c>
      <c r="B1433" s="1">
        <v>45885</v>
      </c>
      <c r="C1433" t="s">
        <v>39</v>
      </c>
      <c r="D1433" t="s">
        <v>40</v>
      </c>
      <c r="E1433" t="s">
        <v>41</v>
      </c>
      <c r="F1433" t="s">
        <v>70</v>
      </c>
      <c r="G1433" t="s">
        <v>132</v>
      </c>
      <c r="H1433">
        <v>1</v>
      </c>
      <c r="I1433">
        <v>19.77</v>
      </c>
      <c r="J1433">
        <v>19.77</v>
      </c>
      <c r="K1433" t="s">
        <v>53</v>
      </c>
      <c r="L1433" t="s">
        <v>388</v>
      </c>
      <c r="M1433" t="s">
        <v>23</v>
      </c>
      <c r="N1433" t="s">
        <v>50</v>
      </c>
      <c r="O1433" t="s">
        <v>14</v>
      </c>
      <c r="P1433" t="s">
        <v>501</v>
      </c>
    </row>
    <row r="1434" spans="1:16" x14ac:dyDescent="0.25">
      <c r="A1434">
        <v>101829</v>
      </c>
      <c r="B1434" s="1">
        <v>45885</v>
      </c>
      <c r="C1434" t="s">
        <v>34</v>
      </c>
      <c r="D1434" t="s">
        <v>35</v>
      </c>
      <c r="E1434" t="s">
        <v>36</v>
      </c>
      <c r="F1434" t="s">
        <v>73</v>
      </c>
      <c r="G1434" t="s">
        <v>80</v>
      </c>
      <c r="H1434">
        <v>2</v>
      </c>
      <c r="I1434">
        <v>40.93</v>
      </c>
      <c r="J1434">
        <v>81.86</v>
      </c>
      <c r="K1434" t="s">
        <v>21</v>
      </c>
      <c r="L1434" t="s">
        <v>176</v>
      </c>
      <c r="M1434" t="s">
        <v>23</v>
      </c>
      <c r="N1434" t="s">
        <v>50</v>
      </c>
      <c r="O1434" t="s">
        <v>14</v>
      </c>
      <c r="P1434" t="s">
        <v>501</v>
      </c>
    </row>
    <row r="1435" spans="1:16" x14ac:dyDescent="0.25">
      <c r="A1435">
        <v>101879</v>
      </c>
      <c r="B1435" s="1">
        <v>45885</v>
      </c>
      <c r="C1435" t="s">
        <v>39</v>
      </c>
      <c r="D1435" t="s">
        <v>40</v>
      </c>
      <c r="E1435" t="s">
        <v>41</v>
      </c>
      <c r="F1435" t="s">
        <v>70</v>
      </c>
      <c r="G1435" t="s">
        <v>108</v>
      </c>
      <c r="H1435">
        <v>3</v>
      </c>
      <c r="I1435">
        <v>36.380000000000003</v>
      </c>
      <c r="J1435">
        <v>109.14</v>
      </c>
      <c r="K1435" t="s">
        <v>21</v>
      </c>
      <c r="L1435" t="s">
        <v>284</v>
      </c>
      <c r="M1435" t="s">
        <v>23</v>
      </c>
      <c r="N1435" t="s">
        <v>50</v>
      </c>
      <c r="O1435" t="s">
        <v>14</v>
      </c>
      <c r="P1435" t="s">
        <v>501</v>
      </c>
    </row>
    <row r="1436" spans="1:16" x14ac:dyDescent="0.25">
      <c r="A1436">
        <v>101958</v>
      </c>
      <c r="B1436" s="1">
        <v>45885</v>
      </c>
      <c r="C1436" t="s">
        <v>61</v>
      </c>
      <c r="D1436" t="s">
        <v>62</v>
      </c>
      <c r="E1436" t="s">
        <v>63</v>
      </c>
      <c r="F1436" t="s">
        <v>73</v>
      </c>
      <c r="G1436" t="s">
        <v>126</v>
      </c>
      <c r="H1436">
        <v>1</v>
      </c>
      <c r="I1436">
        <v>28.57</v>
      </c>
      <c r="J1436">
        <v>28.57</v>
      </c>
      <c r="K1436" t="s">
        <v>59</v>
      </c>
      <c r="L1436" t="s">
        <v>309</v>
      </c>
      <c r="M1436" t="s">
        <v>23</v>
      </c>
      <c r="N1436" t="s">
        <v>50</v>
      </c>
      <c r="O1436" t="s">
        <v>14</v>
      </c>
      <c r="P1436" t="s">
        <v>501</v>
      </c>
    </row>
    <row r="1437" spans="1:16" x14ac:dyDescent="0.25">
      <c r="A1437">
        <v>102069</v>
      </c>
      <c r="B1437" s="1">
        <v>45885</v>
      </c>
      <c r="C1437" t="s">
        <v>61</v>
      </c>
      <c r="D1437" t="s">
        <v>62</v>
      </c>
      <c r="E1437" t="s">
        <v>63</v>
      </c>
      <c r="F1437" t="s">
        <v>29</v>
      </c>
      <c r="G1437" t="s">
        <v>100</v>
      </c>
      <c r="H1437">
        <v>10</v>
      </c>
      <c r="I1437">
        <v>52.08</v>
      </c>
      <c r="J1437">
        <v>520.79999999999995</v>
      </c>
      <c r="K1437" t="s">
        <v>21</v>
      </c>
      <c r="L1437" t="s">
        <v>466</v>
      </c>
      <c r="M1437" t="s">
        <v>23</v>
      </c>
      <c r="N1437" t="s">
        <v>50</v>
      </c>
      <c r="O1437" t="s">
        <v>14</v>
      </c>
      <c r="P1437" t="s">
        <v>501</v>
      </c>
    </row>
    <row r="1438" spans="1:16" x14ac:dyDescent="0.25">
      <c r="A1438">
        <v>102227</v>
      </c>
      <c r="B1438" s="1">
        <v>45885</v>
      </c>
      <c r="C1438" t="s">
        <v>39</v>
      </c>
      <c r="D1438" t="s">
        <v>67</v>
      </c>
      <c r="E1438" t="s">
        <v>68</v>
      </c>
      <c r="F1438" t="s">
        <v>70</v>
      </c>
      <c r="G1438" t="s">
        <v>132</v>
      </c>
      <c r="H1438">
        <v>2</v>
      </c>
      <c r="I1438">
        <v>20.059999999999999</v>
      </c>
      <c r="J1438">
        <v>40.119999999999997</v>
      </c>
      <c r="K1438" t="s">
        <v>59</v>
      </c>
      <c r="L1438" t="s">
        <v>392</v>
      </c>
      <c r="M1438" t="s">
        <v>102</v>
      </c>
      <c r="N1438" t="s">
        <v>50</v>
      </c>
      <c r="O1438" t="s">
        <v>14</v>
      </c>
      <c r="P1438" t="s">
        <v>501</v>
      </c>
    </row>
    <row r="1439" spans="1:16" x14ac:dyDescent="0.25">
      <c r="A1439">
        <v>102885</v>
      </c>
      <c r="B1439" s="1">
        <v>45885</v>
      </c>
      <c r="C1439" t="s">
        <v>61</v>
      </c>
      <c r="D1439" t="s">
        <v>84</v>
      </c>
      <c r="E1439" t="s">
        <v>85</v>
      </c>
      <c r="F1439" t="s">
        <v>29</v>
      </c>
      <c r="G1439" t="s">
        <v>123</v>
      </c>
      <c r="H1439">
        <v>10</v>
      </c>
      <c r="I1439">
        <v>87.91</v>
      </c>
      <c r="J1439">
        <v>879.1</v>
      </c>
      <c r="K1439" t="s">
        <v>21</v>
      </c>
      <c r="L1439" t="s">
        <v>168</v>
      </c>
      <c r="M1439" t="s">
        <v>23</v>
      </c>
      <c r="N1439" t="s">
        <v>50</v>
      </c>
      <c r="O1439" t="s">
        <v>14</v>
      </c>
      <c r="P1439" t="s">
        <v>501</v>
      </c>
    </row>
    <row r="1440" spans="1:16" x14ac:dyDescent="0.25">
      <c r="A1440">
        <v>102924</v>
      </c>
      <c r="B1440" s="1">
        <v>45885</v>
      </c>
      <c r="C1440" t="s">
        <v>34</v>
      </c>
      <c r="D1440" t="s">
        <v>51</v>
      </c>
      <c r="E1440" t="s">
        <v>52</v>
      </c>
      <c r="F1440" t="s">
        <v>70</v>
      </c>
      <c r="G1440" t="s">
        <v>86</v>
      </c>
      <c r="H1440">
        <v>5</v>
      </c>
      <c r="I1440">
        <v>29.02</v>
      </c>
      <c r="J1440">
        <v>145.1</v>
      </c>
      <c r="K1440" t="s">
        <v>31</v>
      </c>
      <c r="L1440" t="s">
        <v>285</v>
      </c>
      <c r="M1440" t="s">
        <v>23</v>
      </c>
      <c r="N1440" t="s">
        <v>50</v>
      </c>
      <c r="O1440" t="s">
        <v>14</v>
      </c>
      <c r="P1440" t="s">
        <v>501</v>
      </c>
    </row>
    <row r="1441" spans="1:16" x14ac:dyDescent="0.25">
      <c r="A1441">
        <v>100689</v>
      </c>
      <c r="B1441" s="1">
        <v>45886</v>
      </c>
      <c r="C1441" t="s">
        <v>61</v>
      </c>
      <c r="D1441" t="s">
        <v>62</v>
      </c>
      <c r="E1441" t="s">
        <v>63</v>
      </c>
      <c r="F1441" t="s">
        <v>19</v>
      </c>
      <c r="G1441" t="s">
        <v>37</v>
      </c>
      <c r="H1441">
        <v>1</v>
      </c>
      <c r="I1441">
        <v>23.54</v>
      </c>
      <c r="J1441">
        <v>23.54</v>
      </c>
      <c r="K1441" t="s">
        <v>59</v>
      </c>
      <c r="L1441" t="s">
        <v>345</v>
      </c>
      <c r="M1441" t="s">
        <v>23</v>
      </c>
      <c r="N1441" t="s">
        <v>76</v>
      </c>
      <c r="O1441" t="s">
        <v>14</v>
      </c>
      <c r="P1441" t="s">
        <v>501</v>
      </c>
    </row>
    <row r="1442" spans="1:16" x14ac:dyDescent="0.25">
      <c r="A1442">
        <v>100754</v>
      </c>
      <c r="B1442" s="1">
        <v>45886</v>
      </c>
      <c r="C1442" t="s">
        <v>61</v>
      </c>
      <c r="D1442" t="s">
        <v>84</v>
      </c>
      <c r="E1442" t="s">
        <v>85</v>
      </c>
      <c r="F1442" t="s">
        <v>73</v>
      </c>
      <c r="G1442" t="s">
        <v>126</v>
      </c>
      <c r="H1442">
        <v>1</v>
      </c>
      <c r="I1442">
        <v>29.85</v>
      </c>
      <c r="J1442">
        <v>29.85</v>
      </c>
      <c r="K1442" t="s">
        <v>59</v>
      </c>
      <c r="L1442" t="s">
        <v>369</v>
      </c>
      <c r="M1442" t="s">
        <v>23</v>
      </c>
      <c r="N1442" t="s">
        <v>76</v>
      </c>
      <c r="O1442" t="s">
        <v>14</v>
      </c>
      <c r="P1442" t="s">
        <v>501</v>
      </c>
    </row>
    <row r="1443" spans="1:16" x14ac:dyDescent="0.25">
      <c r="A1443">
        <v>101322</v>
      </c>
      <c r="B1443" s="1">
        <v>45886</v>
      </c>
      <c r="C1443" t="s">
        <v>61</v>
      </c>
      <c r="D1443" t="s">
        <v>62</v>
      </c>
      <c r="E1443" t="s">
        <v>63</v>
      </c>
      <c r="F1443" t="s">
        <v>73</v>
      </c>
      <c r="G1443" t="s">
        <v>183</v>
      </c>
      <c r="H1443">
        <v>5</v>
      </c>
      <c r="I1443">
        <v>23.94</v>
      </c>
      <c r="J1443">
        <v>119.7</v>
      </c>
      <c r="K1443" t="s">
        <v>21</v>
      </c>
      <c r="L1443" t="s">
        <v>354</v>
      </c>
      <c r="M1443" t="s">
        <v>23</v>
      </c>
      <c r="N1443" t="s">
        <v>76</v>
      </c>
      <c r="O1443" t="s">
        <v>14</v>
      </c>
      <c r="P1443" t="s">
        <v>501</v>
      </c>
    </row>
    <row r="1444" spans="1:16" x14ac:dyDescent="0.25">
      <c r="A1444">
        <v>101905</v>
      </c>
      <c r="B1444" s="1">
        <v>45886</v>
      </c>
      <c r="C1444" t="s">
        <v>61</v>
      </c>
      <c r="D1444" t="s">
        <v>90</v>
      </c>
      <c r="E1444" t="s">
        <v>91</v>
      </c>
      <c r="F1444" t="s">
        <v>19</v>
      </c>
      <c r="G1444" t="s">
        <v>48</v>
      </c>
      <c r="H1444">
        <v>1</v>
      </c>
      <c r="I1444">
        <v>45.59</v>
      </c>
      <c r="J1444">
        <v>45.59</v>
      </c>
      <c r="K1444" t="s">
        <v>31</v>
      </c>
      <c r="L1444" t="s">
        <v>178</v>
      </c>
      <c r="M1444" t="s">
        <v>23</v>
      </c>
      <c r="N1444" t="s">
        <v>76</v>
      </c>
      <c r="O1444" t="s">
        <v>14</v>
      </c>
      <c r="P1444" t="s">
        <v>501</v>
      </c>
    </row>
    <row r="1445" spans="1:16" x14ac:dyDescent="0.25">
      <c r="A1445">
        <v>101957</v>
      </c>
      <c r="B1445" s="1">
        <v>45886</v>
      </c>
      <c r="C1445" t="s">
        <v>61</v>
      </c>
      <c r="D1445" t="s">
        <v>90</v>
      </c>
      <c r="E1445" t="s">
        <v>91</v>
      </c>
      <c r="F1445" t="s">
        <v>29</v>
      </c>
      <c r="G1445" t="s">
        <v>100</v>
      </c>
      <c r="H1445">
        <v>1</v>
      </c>
      <c r="I1445">
        <v>47.54</v>
      </c>
      <c r="J1445">
        <v>47.54</v>
      </c>
      <c r="K1445" t="s">
        <v>59</v>
      </c>
      <c r="L1445" t="s">
        <v>389</v>
      </c>
      <c r="M1445" t="s">
        <v>23</v>
      </c>
      <c r="N1445" t="s">
        <v>76</v>
      </c>
      <c r="O1445" t="s">
        <v>14</v>
      </c>
      <c r="P1445" t="s">
        <v>501</v>
      </c>
    </row>
    <row r="1446" spans="1:16" x14ac:dyDescent="0.25">
      <c r="A1446">
        <v>102082</v>
      </c>
      <c r="B1446" s="1">
        <v>45886</v>
      </c>
      <c r="C1446" t="s">
        <v>39</v>
      </c>
      <c r="D1446" t="s">
        <v>40</v>
      </c>
      <c r="E1446" t="s">
        <v>41</v>
      </c>
      <c r="F1446" t="s">
        <v>70</v>
      </c>
      <c r="G1446" t="s">
        <v>108</v>
      </c>
      <c r="H1446">
        <v>1</v>
      </c>
      <c r="I1446">
        <v>34.28</v>
      </c>
      <c r="J1446">
        <v>34.28</v>
      </c>
      <c r="K1446" t="s">
        <v>53</v>
      </c>
      <c r="L1446" t="s">
        <v>142</v>
      </c>
      <c r="M1446" t="s">
        <v>23</v>
      </c>
      <c r="N1446" t="s">
        <v>76</v>
      </c>
      <c r="O1446" t="s">
        <v>14</v>
      </c>
      <c r="P1446" t="s">
        <v>501</v>
      </c>
    </row>
    <row r="1447" spans="1:16" x14ac:dyDescent="0.25">
      <c r="A1447">
        <v>102088</v>
      </c>
      <c r="B1447" s="1">
        <v>45886</v>
      </c>
      <c r="C1447" t="s">
        <v>34</v>
      </c>
      <c r="D1447" t="s">
        <v>35</v>
      </c>
      <c r="E1447" t="s">
        <v>36</v>
      </c>
      <c r="F1447" t="s">
        <v>73</v>
      </c>
      <c r="G1447" t="s">
        <v>183</v>
      </c>
      <c r="H1447">
        <v>2</v>
      </c>
      <c r="I1447">
        <v>24.89</v>
      </c>
      <c r="J1447">
        <v>49.78</v>
      </c>
      <c r="K1447" t="s">
        <v>31</v>
      </c>
      <c r="L1447" t="s">
        <v>390</v>
      </c>
      <c r="M1447" t="s">
        <v>23</v>
      </c>
      <c r="N1447" t="s">
        <v>76</v>
      </c>
      <c r="O1447" t="s">
        <v>14</v>
      </c>
      <c r="P1447" t="s">
        <v>501</v>
      </c>
    </row>
    <row r="1448" spans="1:16" x14ac:dyDescent="0.25">
      <c r="A1448">
        <v>100444</v>
      </c>
      <c r="B1448" s="1">
        <v>45887</v>
      </c>
      <c r="C1448" t="s">
        <v>34</v>
      </c>
      <c r="D1448" t="s">
        <v>46</v>
      </c>
      <c r="E1448" t="s">
        <v>47</v>
      </c>
      <c r="F1448" t="s">
        <v>73</v>
      </c>
      <c r="G1448" t="s">
        <v>74</v>
      </c>
      <c r="H1448">
        <v>3</v>
      </c>
      <c r="I1448">
        <v>56.99</v>
      </c>
      <c r="J1448">
        <v>170.97</v>
      </c>
      <c r="K1448" t="s">
        <v>21</v>
      </c>
      <c r="L1448" t="s">
        <v>440</v>
      </c>
      <c r="M1448" t="s">
        <v>23</v>
      </c>
      <c r="N1448" t="s">
        <v>82</v>
      </c>
      <c r="O1448" t="s">
        <v>25</v>
      </c>
      <c r="P1448" t="s">
        <v>501</v>
      </c>
    </row>
    <row r="1449" spans="1:16" x14ac:dyDescent="0.25">
      <c r="A1449">
        <v>100670</v>
      </c>
      <c r="B1449" s="1">
        <v>45887</v>
      </c>
      <c r="C1449" t="s">
        <v>61</v>
      </c>
      <c r="D1449" t="s">
        <v>84</v>
      </c>
      <c r="E1449" t="s">
        <v>85</v>
      </c>
      <c r="F1449" t="s">
        <v>64</v>
      </c>
      <c r="G1449" t="s">
        <v>159</v>
      </c>
      <c r="H1449">
        <v>10</v>
      </c>
      <c r="I1449">
        <v>33.54</v>
      </c>
      <c r="J1449">
        <v>335.4</v>
      </c>
      <c r="K1449" t="s">
        <v>53</v>
      </c>
      <c r="L1449" t="s">
        <v>385</v>
      </c>
      <c r="M1449" t="s">
        <v>102</v>
      </c>
      <c r="N1449" t="s">
        <v>82</v>
      </c>
      <c r="O1449" t="s">
        <v>25</v>
      </c>
      <c r="P1449" t="s">
        <v>501</v>
      </c>
    </row>
    <row r="1450" spans="1:16" x14ac:dyDescent="0.25">
      <c r="A1450">
        <v>100812</v>
      </c>
      <c r="B1450" s="1">
        <v>45887</v>
      </c>
      <c r="C1450" t="s">
        <v>16</v>
      </c>
      <c r="D1450" t="s">
        <v>27</v>
      </c>
      <c r="E1450" t="s">
        <v>28</v>
      </c>
      <c r="F1450" t="s">
        <v>70</v>
      </c>
      <c r="G1450" t="s">
        <v>143</v>
      </c>
      <c r="H1450">
        <v>3</v>
      </c>
      <c r="I1450">
        <v>115.63</v>
      </c>
      <c r="J1450">
        <v>346.89</v>
      </c>
      <c r="K1450" t="s">
        <v>59</v>
      </c>
      <c r="L1450" t="s">
        <v>278</v>
      </c>
      <c r="M1450" t="s">
        <v>23</v>
      </c>
      <c r="N1450" t="s">
        <v>82</v>
      </c>
      <c r="O1450" t="s">
        <v>25</v>
      </c>
      <c r="P1450" t="s">
        <v>501</v>
      </c>
    </row>
    <row r="1451" spans="1:16" x14ac:dyDescent="0.25">
      <c r="A1451">
        <v>101038</v>
      </c>
      <c r="B1451" s="1">
        <v>45887</v>
      </c>
      <c r="C1451" t="s">
        <v>39</v>
      </c>
      <c r="D1451" t="s">
        <v>40</v>
      </c>
      <c r="E1451" t="s">
        <v>41</v>
      </c>
      <c r="F1451" t="s">
        <v>19</v>
      </c>
      <c r="G1451" t="s">
        <v>42</v>
      </c>
      <c r="H1451">
        <v>1</v>
      </c>
      <c r="I1451">
        <v>16.73</v>
      </c>
      <c r="J1451">
        <v>16.73</v>
      </c>
      <c r="K1451" t="s">
        <v>59</v>
      </c>
      <c r="L1451" t="s">
        <v>492</v>
      </c>
      <c r="M1451" t="s">
        <v>23</v>
      </c>
      <c r="N1451" t="s">
        <v>82</v>
      </c>
      <c r="O1451" t="s">
        <v>25</v>
      </c>
      <c r="P1451" t="s">
        <v>501</v>
      </c>
    </row>
    <row r="1452" spans="1:16" x14ac:dyDescent="0.25">
      <c r="A1452">
        <v>101109</v>
      </c>
      <c r="B1452" s="1">
        <v>45887</v>
      </c>
      <c r="C1452" t="s">
        <v>39</v>
      </c>
      <c r="D1452" t="s">
        <v>93</v>
      </c>
      <c r="E1452" t="s">
        <v>93</v>
      </c>
      <c r="F1452" t="s">
        <v>73</v>
      </c>
      <c r="G1452" t="s">
        <v>126</v>
      </c>
      <c r="H1452">
        <v>3</v>
      </c>
      <c r="I1452">
        <v>28.84</v>
      </c>
      <c r="J1452">
        <v>86.52</v>
      </c>
      <c r="K1452" t="s">
        <v>21</v>
      </c>
      <c r="L1452" t="s">
        <v>142</v>
      </c>
      <c r="M1452" t="s">
        <v>23</v>
      </c>
      <c r="N1452" t="s">
        <v>82</v>
      </c>
      <c r="O1452" t="s">
        <v>25</v>
      </c>
      <c r="P1452" t="s">
        <v>501</v>
      </c>
    </row>
    <row r="1453" spans="1:16" x14ac:dyDescent="0.25">
      <c r="A1453">
        <v>101342</v>
      </c>
      <c r="B1453" s="1">
        <v>45887</v>
      </c>
      <c r="C1453" t="s">
        <v>61</v>
      </c>
      <c r="D1453" t="s">
        <v>90</v>
      </c>
      <c r="E1453" t="s">
        <v>91</v>
      </c>
      <c r="F1453" t="s">
        <v>29</v>
      </c>
      <c r="G1453" t="s">
        <v>113</v>
      </c>
      <c r="H1453">
        <v>10</v>
      </c>
      <c r="I1453">
        <v>14.89</v>
      </c>
      <c r="J1453">
        <v>148.9</v>
      </c>
      <c r="K1453" t="s">
        <v>59</v>
      </c>
      <c r="L1453" t="s">
        <v>249</v>
      </c>
      <c r="M1453" t="s">
        <v>102</v>
      </c>
      <c r="N1453" t="s">
        <v>82</v>
      </c>
      <c r="O1453" t="s">
        <v>25</v>
      </c>
      <c r="P1453" t="s">
        <v>501</v>
      </c>
    </row>
    <row r="1454" spans="1:16" x14ac:dyDescent="0.25">
      <c r="A1454">
        <v>101639</v>
      </c>
      <c r="B1454" s="1">
        <v>45887</v>
      </c>
      <c r="C1454" t="s">
        <v>39</v>
      </c>
      <c r="D1454" t="s">
        <v>118</v>
      </c>
      <c r="E1454" t="s">
        <v>119</v>
      </c>
      <c r="F1454" t="s">
        <v>73</v>
      </c>
      <c r="G1454" t="s">
        <v>116</v>
      </c>
      <c r="H1454">
        <v>1</v>
      </c>
      <c r="I1454">
        <v>180.99</v>
      </c>
      <c r="J1454">
        <v>180.99</v>
      </c>
      <c r="K1454" t="s">
        <v>53</v>
      </c>
      <c r="L1454" t="s">
        <v>490</v>
      </c>
      <c r="M1454" t="s">
        <v>23</v>
      </c>
      <c r="N1454" t="s">
        <v>82</v>
      </c>
      <c r="O1454" t="s">
        <v>25</v>
      </c>
      <c r="P1454" t="s">
        <v>501</v>
      </c>
    </row>
    <row r="1455" spans="1:16" x14ac:dyDescent="0.25">
      <c r="A1455">
        <v>101839</v>
      </c>
      <c r="B1455" s="1">
        <v>45887</v>
      </c>
      <c r="C1455" t="s">
        <v>61</v>
      </c>
      <c r="D1455" t="s">
        <v>62</v>
      </c>
      <c r="E1455" t="s">
        <v>63</v>
      </c>
      <c r="F1455" t="s">
        <v>73</v>
      </c>
      <c r="G1455" t="s">
        <v>128</v>
      </c>
      <c r="H1455">
        <v>2</v>
      </c>
      <c r="I1455">
        <v>126.79</v>
      </c>
      <c r="J1455">
        <v>253.58</v>
      </c>
      <c r="K1455" t="s">
        <v>21</v>
      </c>
      <c r="L1455" t="s">
        <v>141</v>
      </c>
      <c r="M1455" t="s">
        <v>44</v>
      </c>
      <c r="N1455" t="s">
        <v>82</v>
      </c>
      <c r="O1455" t="s">
        <v>25</v>
      </c>
      <c r="P1455" t="s">
        <v>501</v>
      </c>
    </row>
    <row r="1456" spans="1:16" x14ac:dyDescent="0.25">
      <c r="A1456">
        <v>102322</v>
      </c>
      <c r="B1456" s="1">
        <v>45887</v>
      </c>
      <c r="C1456" t="s">
        <v>61</v>
      </c>
      <c r="D1456" t="s">
        <v>84</v>
      </c>
      <c r="E1456" t="s">
        <v>85</v>
      </c>
      <c r="F1456" t="s">
        <v>73</v>
      </c>
      <c r="G1456" t="s">
        <v>183</v>
      </c>
      <c r="H1456">
        <v>1</v>
      </c>
      <c r="I1456">
        <v>26.08</v>
      </c>
      <c r="J1456">
        <v>26.08</v>
      </c>
      <c r="K1456" t="s">
        <v>31</v>
      </c>
      <c r="L1456" t="s">
        <v>409</v>
      </c>
      <c r="M1456" t="s">
        <v>23</v>
      </c>
      <c r="N1456" t="s">
        <v>82</v>
      </c>
      <c r="O1456" t="s">
        <v>25</v>
      </c>
      <c r="P1456" t="s">
        <v>501</v>
      </c>
    </row>
    <row r="1457" spans="1:16" x14ac:dyDescent="0.25">
      <c r="A1457">
        <v>102841</v>
      </c>
      <c r="B1457" s="1">
        <v>45887</v>
      </c>
      <c r="C1457" t="s">
        <v>39</v>
      </c>
      <c r="D1457" t="s">
        <v>40</v>
      </c>
      <c r="E1457" t="s">
        <v>41</v>
      </c>
      <c r="F1457" t="s">
        <v>19</v>
      </c>
      <c r="G1457" t="s">
        <v>42</v>
      </c>
      <c r="H1457">
        <v>2</v>
      </c>
      <c r="I1457">
        <v>16.739999999999998</v>
      </c>
      <c r="J1457">
        <v>33.479999999999997</v>
      </c>
      <c r="K1457" t="s">
        <v>59</v>
      </c>
      <c r="L1457" t="s">
        <v>145</v>
      </c>
      <c r="M1457" t="s">
        <v>102</v>
      </c>
      <c r="N1457" t="s">
        <v>82</v>
      </c>
      <c r="O1457" t="s">
        <v>25</v>
      </c>
      <c r="P1457" t="s">
        <v>501</v>
      </c>
    </row>
    <row r="1458" spans="1:16" x14ac:dyDescent="0.25">
      <c r="A1458">
        <v>100018</v>
      </c>
      <c r="B1458" s="1">
        <v>45888</v>
      </c>
      <c r="C1458" t="s">
        <v>39</v>
      </c>
      <c r="D1458" t="s">
        <v>56</v>
      </c>
      <c r="E1458" t="s">
        <v>57</v>
      </c>
      <c r="F1458" t="s">
        <v>29</v>
      </c>
      <c r="G1458" t="s">
        <v>123</v>
      </c>
      <c r="H1458">
        <v>10</v>
      </c>
      <c r="I1458">
        <v>87.68</v>
      </c>
      <c r="J1458">
        <v>876.8</v>
      </c>
      <c r="K1458" t="s">
        <v>59</v>
      </c>
      <c r="L1458" t="s">
        <v>328</v>
      </c>
      <c r="M1458" t="s">
        <v>23</v>
      </c>
      <c r="N1458" t="s">
        <v>55</v>
      </c>
      <c r="O1458" t="s">
        <v>25</v>
      </c>
      <c r="P1458" t="s">
        <v>501</v>
      </c>
    </row>
    <row r="1459" spans="1:16" x14ac:dyDescent="0.25">
      <c r="A1459">
        <v>100053</v>
      </c>
      <c r="B1459" s="1">
        <v>45888</v>
      </c>
      <c r="C1459" t="s">
        <v>34</v>
      </c>
      <c r="D1459" t="s">
        <v>35</v>
      </c>
      <c r="E1459" t="s">
        <v>36</v>
      </c>
      <c r="F1459" t="s">
        <v>19</v>
      </c>
      <c r="G1459" t="s">
        <v>20</v>
      </c>
      <c r="H1459">
        <v>2</v>
      </c>
      <c r="I1459">
        <v>41.33</v>
      </c>
      <c r="J1459">
        <v>82.66</v>
      </c>
      <c r="K1459" t="s">
        <v>31</v>
      </c>
      <c r="L1459" t="s">
        <v>258</v>
      </c>
      <c r="M1459" t="s">
        <v>23</v>
      </c>
      <c r="N1459" t="s">
        <v>55</v>
      </c>
      <c r="O1459" t="s">
        <v>25</v>
      </c>
      <c r="P1459" t="s">
        <v>501</v>
      </c>
    </row>
    <row r="1460" spans="1:16" x14ac:dyDescent="0.25">
      <c r="A1460">
        <v>100098</v>
      </c>
      <c r="B1460" s="1">
        <v>45888</v>
      </c>
      <c r="C1460" t="s">
        <v>16</v>
      </c>
      <c r="D1460" t="s">
        <v>146</v>
      </c>
      <c r="E1460" t="s">
        <v>147</v>
      </c>
      <c r="F1460" t="s">
        <v>70</v>
      </c>
      <c r="G1460" t="s">
        <v>86</v>
      </c>
      <c r="H1460">
        <v>1</v>
      </c>
      <c r="I1460">
        <v>28.48</v>
      </c>
      <c r="J1460">
        <v>28.48</v>
      </c>
      <c r="K1460" t="s">
        <v>31</v>
      </c>
      <c r="L1460" t="s">
        <v>346</v>
      </c>
      <c r="M1460" t="s">
        <v>23</v>
      </c>
      <c r="N1460" t="s">
        <v>55</v>
      </c>
      <c r="O1460" t="s">
        <v>25</v>
      </c>
      <c r="P1460" t="s">
        <v>501</v>
      </c>
    </row>
    <row r="1461" spans="1:16" x14ac:dyDescent="0.25">
      <c r="A1461">
        <v>100200</v>
      </c>
      <c r="B1461" s="1">
        <v>45888</v>
      </c>
      <c r="C1461" t="s">
        <v>16</v>
      </c>
      <c r="D1461" t="s">
        <v>198</v>
      </c>
      <c r="E1461" t="s">
        <v>199</v>
      </c>
      <c r="F1461" t="s">
        <v>29</v>
      </c>
      <c r="G1461" t="s">
        <v>113</v>
      </c>
      <c r="H1461">
        <v>1</v>
      </c>
      <c r="I1461">
        <v>15.72</v>
      </c>
      <c r="J1461">
        <v>15.72</v>
      </c>
      <c r="K1461" t="s">
        <v>53</v>
      </c>
      <c r="L1461" t="s">
        <v>358</v>
      </c>
      <c r="M1461" t="s">
        <v>44</v>
      </c>
      <c r="N1461" t="s">
        <v>55</v>
      </c>
      <c r="O1461" t="s">
        <v>25</v>
      </c>
      <c r="P1461" t="s">
        <v>501</v>
      </c>
    </row>
    <row r="1462" spans="1:16" x14ac:dyDescent="0.25">
      <c r="A1462">
        <v>100407</v>
      </c>
      <c r="B1462" s="1">
        <v>45888</v>
      </c>
      <c r="C1462" t="s">
        <v>39</v>
      </c>
      <c r="D1462" t="s">
        <v>118</v>
      </c>
      <c r="E1462" t="s">
        <v>119</v>
      </c>
      <c r="F1462" t="s">
        <v>64</v>
      </c>
      <c r="G1462" t="s">
        <v>105</v>
      </c>
      <c r="H1462">
        <v>10</v>
      </c>
      <c r="I1462">
        <v>30.31</v>
      </c>
      <c r="J1462">
        <v>303.10000000000002</v>
      </c>
      <c r="K1462" t="s">
        <v>53</v>
      </c>
      <c r="L1462" t="s">
        <v>396</v>
      </c>
      <c r="M1462" t="s">
        <v>44</v>
      </c>
      <c r="N1462" t="s">
        <v>55</v>
      </c>
      <c r="O1462" t="s">
        <v>25</v>
      </c>
      <c r="P1462" t="s">
        <v>501</v>
      </c>
    </row>
    <row r="1463" spans="1:16" x14ac:dyDescent="0.25">
      <c r="A1463">
        <v>100839</v>
      </c>
      <c r="B1463" s="1">
        <v>45888</v>
      </c>
      <c r="C1463" t="s">
        <v>39</v>
      </c>
      <c r="D1463" t="s">
        <v>56</v>
      </c>
      <c r="E1463" t="s">
        <v>57</v>
      </c>
      <c r="F1463" t="s">
        <v>64</v>
      </c>
      <c r="G1463" t="s">
        <v>140</v>
      </c>
      <c r="H1463">
        <v>3</v>
      </c>
      <c r="I1463">
        <v>148.83000000000001</v>
      </c>
      <c r="J1463">
        <v>446.49</v>
      </c>
      <c r="K1463" t="s">
        <v>21</v>
      </c>
      <c r="L1463" t="s">
        <v>443</v>
      </c>
      <c r="M1463" t="s">
        <v>23</v>
      </c>
      <c r="N1463" t="s">
        <v>55</v>
      </c>
      <c r="O1463" t="s">
        <v>25</v>
      </c>
      <c r="P1463" t="s">
        <v>501</v>
      </c>
    </row>
    <row r="1464" spans="1:16" x14ac:dyDescent="0.25">
      <c r="A1464">
        <v>100925</v>
      </c>
      <c r="B1464" s="1">
        <v>45888</v>
      </c>
      <c r="C1464" t="s">
        <v>39</v>
      </c>
      <c r="D1464" t="s">
        <v>118</v>
      </c>
      <c r="E1464" t="s">
        <v>119</v>
      </c>
      <c r="F1464" t="s">
        <v>73</v>
      </c>
      <c r="G1464" t="s">
        <v>128</v>
      </c>
      <c r="H1464">
        <v>10</v>
      </c>
      <c r="I1464">
        <v>126.84</v>
      </c>
      <c r="J1464">
        <v>1268.4000000000001</v>
      </c>
      <c r="K1464" t="s">
        <v>53</v>
      </c>
      <c r="L1464" t="s">
        <v>461</v>
      </c>
      <c r="M1464" t="s">
        <v>23</v>
      </c>
      <c r="N1464" t="s">
        <v>55</v>
      </c>
      <c r="O1464" t="s">
        <v>25</v>
      </c>
      <c r="P1464" t="s">
        <v>501</v>
      </c>
    </row>
    <row r="1465" spans="1:16" x14ac:dyDescent="0.25">
      <c r="A1465">
        <v>101139</v>
      </c>
      <c r="B1465" s="1">
        <v>45888</v>
      </c>
      <c r="C1465" t="s">
        <v>39</v>
      </c>
      <c r="D1465" t="s">
        <v>40</v>
      </c>
      <c r="E1465" t="s">
        <v>41</v>
      </c>
      <c r="F1465" t="s">
        <v>19</v>
      </c>
      <c r="G1465" t="s">
        <v>48</v>
      </c>
      <c r="H1465">
        <v>1</v>
      </c>
      <c r="I1465">
        <v>44.42</v>
      </c>
      <c r="J1465">
        <v>44.42</v>
      </c>
      <c r="K1465" t="s">
        <v>53</v>
      </c>
      <c r="L1465" t="s">
        <v>344</v>
      </c>
      <c r="M1465" t="s">
        <v>23</v>
      </c>
      <c r="N1465" t="s">
        <v>55</v>
      </c>
      <c r="O1465" t="s">
        <v>25</v>
      </c>
      <c r="P1465" t="s">
        <v>501</v>
      </c>
    </row>
    <row r="1466" spans="1:16" x14ac:dyDescent="0.25">
      <c r="A1466">
        <v>101200</v>
      </c>
      <c r="B1466" s="1">
        <v>45888</v>
      </c>
      <c r="C1466" t="s">
        <v>61</v>
      </c>
      <c r="D1466" t="s">
        <v>90</v>
      </c>
      <c r="E1466" t="s">
        <v>91</v>
      </c>
      <c r="F1466" t="s">
        <v>73</v>
      </c>
      <c r="G1466" t="s">
        <v>126</v>
      </c>
      <c r="H1466">
        <v>1</v>
      </c>
      <c r="I1466">
        <v>28.91</v>
      </c>
      <c r="J1466">
        <v>28.91</v>
      </c>
      <c r="K1466" t="s">
        <v>53</v>
      </c>
      <c r="L1466" t="s">
        <v>349</v>
      </c>
      <c r="M1466" t="s">
        <v>44</v>
      </c>
      <c r="N1466" t="s">
        <v>55</v>
      </c>
      <c r="O1466" t="s">
        <v>25</v>
      </c>
      <c r="P1466" t="s">
        <v>501</v>
      </c>
    </row>
    <row r="1467" spans="1:16" x14ac:dyDescent="0.25">
      <c r="A1467">
        <v>101282</v>
      </c>
      <c r="B1467" s="1">
        <v>45888</v>
      </c>
      <c r="C1467" t="s">
        <v>39</v>
      </c>
      <c r="D1467" t="s">
        <v>67</v>
      </c>
      <c r="E1467" t="s">
        <v>68</v>
      </c>
      <c r="F1467" t="s">
        <v>29</v>
      </c>
      <c r="G1467" t="s">
        <v>58</v>
      </c>
      <c r="H1467">
        <v>2</v>
      </c>
      <c r="I1467">
        <v>74.19</v>
      </c>
      <c r="J1467">
        <v>148.38</v>
      </c>
      <c r="K1467" t="s">
        <v>31</v>
      </c>
      <c r="L1467" t="s">
        <v>306</v>
      </c>
      <c r="M1467" t="s">
        <v>44</v>
      </c>
      <c r="N1467" t="s">
        <v>55</v>
      </c>
      <c r="O1467" t="s">
        <v>25</v>
      </c>
      <c r="P1467" t="s">
        <v>501</v>
      </c>
    </row>
    <row r="1468" spans="1:16" x14ac:dyDescent="0.25">
      <c r="A1468">
        <v>101506</v>
      </c>
      <c r="B1468" s="1">
        <v>45888</v>
      </c>
      <c r="C1468" t="s">
        <v>39</v>
      </c>
      <c r="D1468" t="s">
        <v>56</v>
      </c>
      <c r="E1468" t="s">
        <v>57</v>
      </c>
      <c r="F1468" t="s">
        <v>73</v>
      </c>
      <c r="G1468" t="s">
        <v>183</v>
      </c>
      <c r="H1468">
        <v>1</v>
      </c>
      <c r="I1468">
        <v>25.41</v>
      </c>
      <c r="J1468">
        <v>25.41</v>
      </c>
      <c r="K1468" t="s">
        <v>31</v>
      </c>
      <c r="L1468" t="s">
        <v>358</v>
      </c>
      <c r="M1468" t="s">
        <v>44</v>
      </c>
      <c r="N1468" t="s">
        <v>55</v>
      </c>
      <c r="O1468" t="s">
        <v>25</v>
      </c>
      <c r="P1468" t="s">
        <v>501</v>
      </c>
    </row>
    <row r="1469" spans="1:16" x14ac:dyDescent="0.25">
      <c r="A1469">
        <v>101752</v>
      </c>
      <c r="B1469" s="1">
        <v>45888</v>
      </c>
      <c r="C1469" t="s">
        <v>39</v>
      </c>
      <c r="D1469" t="s">
        <v>93</v>
      </c>
      <c r="E1469" t="s">
        <v>93</v>
      </c>
      <c r="F1469" t="s">
        <v>70</v>
      </c>
      <c r="G1469" t="s">
        <v>86</v>
      </c>
      <c r="H1469">
        <v>10</v>
      </c>
      <c r="I1469">
        <v>28.52</v>
      </c>
      <c r="J1469">
        <v>285.2</v>
      </c>
      <c r="K1469" t="s">
        <v>59</v>
      </c>
      <c r="L1469" t="s">
        <v>418</v>
      </c>
      <c r="M1469" t="s">
        <v>102</v>
      </c>
      <c r="N1469" t="s">
        <v>55</v>
      </c>
      <c r="O1469" t="s">
        <v>25</v>
      </c>
      <c r="P1469" t="s">
        <v>501</v>
      </c>
    </row>
    <row r="1470" spans="1:16" x14ac:dyDescent="0.25">
      <c r="A1470">
        <v>102013</v>
      </c>
      <c r="B1470" s="1">
        <v>45888</v>
      </c>
      <c r="C1470" t="s">
        <v>61</v>
      </c>
      <c r="D1470" t="s">
        <v>84</v>
      </c>
      <c r="E1470" t="s">
        <v>85</v>
      </c>
      <c r="F1470" t="s">
        <v>73</v>
      </c>
      <c r="G1470" t="s">
        <v>80</v>
      </c>
      <c r="H1470">
        <v>1</v>
      </c>
      <c r="I1470">
        <v>41.11</v>
      </c>
      <c r="J1470">
        <v>41.11</v>
      </c>
      <c r="K1470" t="s">
        <v>53</v>
      </c>
      <c r="L1470" t="s">
        <v>232</v>
      </c>
      <c r="M1470" t="s">
        <v>102</v>
      </c>
      <c r="N1470" t="s">
        <v>55</v>
      </c>
      <c r="O1470" t="s">
        <v>25</v>
      </c>
      <c r="P1470" t="s">
        <v>501</v>
      </c>
    </row>
    <row r="1471" spans="1:16" x14ac:dyDescent="0.25">
      <c r="A1471">
        <v>102103</v>
      </c>
      <c r="B1471" s="1">
        <v>45888</v>
      </c>
      <c r="C1471" t="s">
        <v>61</v>
      </c>
      <c r="D1471" t="s">
        <v>84</v>
      </c>
      <c r="E1471" t="s">
        <v>85</v>
      </c>
      <c r="F1471" t="s">
        <v>70</v>
      </c>
      <c r="G1471" t="s">
        <v>108</v>
      </c>
      <c r="H1471">
        <v>1</v>
      </c>
      <c r="I1471">
        <v>36.1</v>
      </c>
      <c r="J1471">
        <v>36.1</v>
      </c>
      <c r="K1471" t="s">
        <v>53</v>
      </c>
      <c r="L1471" t="s">
        <v>455</v>
      </c>
      <c r="M1471" t="s">
        <v>23</v>
      </c>
      <c r="N1471" t="s">
        <v>55</v>
      </c>
      <c r="O1471" t="s">
        <v>25</v>
      </c>
      <c r="P1471" t="s">
        <v>501</v>
      </c>
    </row>
    <row r="1472" spans="1:16" x14ac:dyDescent="0.25">
      <c r="A1472">
        <v>102710</v>
      </c>
      <c r="B1472" s="1">
        <v>45888</v>
      </c>
      <c r="C1472" t="s">
        <v>34</v>
      </c>
      <c r="D1472" t="s">
        <v>35</v>
      </c>
      <c r="E1472" t="s">
        <v>36</v>
      </c>
      <c r="F1472" t="s">
        <v>64</v>
      </c>
      <c r="G1472" t="s">
        <v>65</v>
      </c>
      <c r="H1472">
        <v>2</v>
      </c>
      <c r="I1472">
        <v>24.05</v>
      </c>
      <c r="J1472">
        <v>48.1</v>
      </c>
      <c r="K1472" t="s">
        <v>59</v>
      </c>
      <c r="L1472" t="s">
        <v>286</v>
      </c>
      <c r="M1472" t="s">
        <v>102</v>
      </c>
      <c r="N1472" t="s">
        <v>55</v>
      </c>
      <c r="O1472" t="s">
        <v>25</v>
      </c>
      <c r="P1472" t="s">
        <v>501</v>
      </c>
    </row>
    <row r="1473" spans="1:16" x14ac:dyDescent="0.25">
      <c r="A1473">
        <v>102769</v>
      </c>
      <c r="B1473" s="1">
        <v>45888</v>
      </c>
      <c r="C1473" t="s">
        <v>61</v>
      </c>
      <c r="D1473" t="s">
        <v>62</v>
      </c>
      <c r="E1473" t="s">
        <v>63</v>
      </c>
      <c r="F1473" t="s">
        <v>73</v>
      </c>
      <c r="G1473" t="s">
        <v>74</v>
      </c>
      <c r="H1473">
        <v>5</v>
      </c>
      <c r="I1473">
        <v>53.73</v>
      </c>
      <c r="J1473">
        <v>268.64999999999998</v>
      </c>
      <c r="K1473" t="s">
        <v>31</v>
      </c>
      <c r="L1473" t="s">
        <v>354</v>
      </c>
      <c r="M1473" t="s">
        <v>102</v>
      </c>
      <c r="N1473" t="s">
        <v>55</v>
      </c>
      <c r="O1473" t="s">
        <v>25</v>
      </c>
      <c r="P1473" t="s">
        <v>501</v>
      </c>
    </row>
    <row r="1474" spans="1:16" x14ac:dyDescent="0.25">
      <c r="A1474">
        <v>100046</v>
      </c>
      <c r="B1474" s="1">
        <v>45889</v>
      </c>
      <c r="C1474" t="s">
        <v>34</v>
      </c>
      <c r="D1474" t="s">
        <v>51</v>
      </c>
      <c r="E1474" t="s">
        <v>52</v>
      </c>
      <c r="F1474" t="s">
        <v>19</v>
      </c>
      <c r="G1474" t="s">
        <v>20</v>
      </c>
      <c r="H1474">
        <v>1</v>
      </c>
      <c r="I1474">
        <v>40.96</v>
      </c>
      <c r="J1474">
        <v>40.96</v>
      </c>
      <c r="K1474" t="s">
        <v>31</v>
      </c>
      <c r="L1474" t="s">
        <v>474</v>
      </c>
      <c r="M1474" t="s">
        <v>44</v>
      </c>
      <c r="N1474" t="s">
        <v>33</v>
      </c>
      <c r="O1474" t="s">
        <v>25</v>
      </c>
      <c r="P1474" t="s">
        <v>501</v>
      </c>
    </row>
    <row r="1475" spans="1:16" x14ac:dyDescent="0.25">
      <c r="A1475">
        <v>100553</v>
      </c>
      <c r="B1475" s="1">
        <v>45889</v>
      </c>
      <c r="C1475" t="s">
        <v>16</v>
      </c>
      <c r="D1475" t="s">
        <v>198</v>
      </c>
      <c r="E1475" t="s">
        <v>199</v>
      </c>
      <c r="F1475" t="s">
        <v>73</v>
      </c>
      <c r="G1475" t="s">
        <v>116</v>
      </c>
      <c r="H1475">
        <v>5</v>
      </c>
      <c r="I1475">
        <v>189.54</v>
      </c>
      <c r="J1475">
        <v>947.7</v>
      </c>
      <c r="K1475" t="s">
        <v>21</v>
      </c>
      <c r="L1475" t="s">
        <v>318</v>
      </c>
      <c r="M1475" t="s">
        <v>102</v>
      </c>
      <c r="N1475" t="s">
        <v>33</v>
      </c>
      <c r="O1475" t="s">
        <v>25</v>
      </c>
      <c r="P1475" t="s">
        <v>501</v>
      </c>
    </row>
    <row r="1476" spans="1:16" x14ac:dyDescent="0.25">
      <c r="A1476">
        <v>100884</v>
      </c>
      <c r="B1476" s="1">
        <v>45889</v>
      </c>
      <c r="C1476" t="s">
        <v>39</v>
      </c>
      <c r="D1476" t="s">
        <v>93</v>
      </c>
      <c r="E1476" t="s">
        <v>93</v>
      </c>
      <c r="F1476" t="s">
        <v>73</v>
      </c>
      <c r="G1476" t="s">
        <v>126</v>
      </c>
      <c r="H1476">
        <v>3</v>
      </c>
      <c r="I1476">
        <v>29.39</v>
      </c>
      <c r="J1476">
        <v>88.17</v>
      </c>
      <c r="K1476" t="s">
        <v>53</v>
      </c>
      <c r="L1476" t="s">
        <v>459</v>
      </c>
      <c r="M1476" t="s">
        <v>23</v>
      </c>
      <c r="N1476" t="s">
        <v>33</v>
      </c>
      <c r="O1476" t="s">
        <v>25</v>
      </c>
      <c r="P1476" t="s">
        <v>501</v>
      </c>
    </row>
    <row r="1477" spans="1:16" x14ac:dyDescent="0.25">
      <c r="A1477">
        <v>101142</v>
      </c>
      <c r="B1477" s="1">
        <v>45889</v>
      </c>
      <c r="C1477" t="s">
        <v>16</v>
      </c>
      <c r="D1477" t="s">
        <v>27</v>
      </c>
      <c r="E1477" t="s">
        <v>28</v>
      </c>
      <c r="F1477" t="s">
        <v>19</v>
      </c>
      <c r="G1477" t="s">
        <v>20</v>
      </c>
      <c r="H1477">
        <v>3</v>
      </c>
      <c r="I1477">
        <v>40.159999999999997</v>
      </c>
      <c r="J1477">
        <v>120.48</v>
      </c>
      <c r="K1477" t="s">
        <v>31</v>
      </c>
      <c r="L1477" t="s">
        <v>194</v>
      </c>
      <c r="M1477" t="s">
        <v>23</v>
      </c>
      <c r="N1477" t="s">
        <v>33</v>
      </c>
      <c r="O1477" t="s">
        <v>25</v>
      </c>
      <c r="P1477" t="s">
        <v>501</v>
      </c>
    </row>
    <row r="1478" spans="1:16" x14ac:dyDescent="0.25">
      <c r="A1478">
        <v>101382</v>
      </c>
      <c r="B1478" s="1">
        <v>45889</v>
      </c>
      <c r="C1478" t="s">
        <v>39</v>
      </c>
      <c r="D1478" t="s">
        <v>56</v>
      </c>
      <c r="E1478" t="s">
        <v>57</v>
      </c>
      <c r="F1478" t="s">
        <v>73</v>
      </c>
      <c r="G1478" t="s">
        <v>116</v>
      </c>
      <c r="H1478">
        <v>10</v>
      </c>
      <c r="I1478">
        <v>191.8</v>
      </c>
      <c r="J1478">
        <v>1918</v>
      </c>
      <c r="K1478" t="s">
        <v>59</v>
      </c>
      <c r="L1478" t="s">
        <v>218</v>
      </c>
      <c r="M1478" t="s">
        <v>23</v>
      </c>
      <c r="N1478" t="s">
        <v>33</v>
      </c>
      <c r="O1478" t="s">
        <v>25</v>
      </c>
      <c r="P1478" t="s">
        <v>501</v>
      </c>
    </row>
    <row r="1479" spans="1:16" x14ac:dyDescent="0.25">
      <c r="A1479">
        <v>102100</v>
      </c>
      <c r="B1479" s="1">
        <v>45889</v>
      </c>
      <c r="C1479" t="s">
        <v>61</v>
      </c>
      <c r="D1479" t="s">
        <v>84</v>
      </c>
      <c r="E1479" t="s">
        <v>85</v>
      </c>
      <c r="F1479" t="s">
        <v>19</v>
      </c>
      <c r="G1479" t="s">
        <v>37</v>
      </c>
      <c r="H1479">
        <v>1</v>
      </c>
      <c r="I1479">
        <v>22.18</v>
      </c>
      <c r="J1479">
        <v>22.18</v>
      </c>
      <c r="K1479" t="s">
        <v>59</v>
      </c>
      <c r="L1479" t="s">
        <v>255</v>
      </c>
      <c r="M1479" t="s">
        <v>23</v>
      </c>
      <c r="N1479" t="s">
        <v>33</v>
      </c>
      <c r="O1479" t="s">
        <v>25</v>
      </c>
      <c r="P1479" t="s">
        <v>501</v>
      </c>
    </row>
    <row r="1480" spans="1:16" x14ac:dyDescent="0.25">
      <c r="A1480">
        <v>102221</v>
      </c>
      <c r="B1480" s="1">
        <v>45889</v>
      </c>
      <c r="C1480" t="s">
        <v>39</v>
      </c>
      <c r="D1480" t="s">
        <v>93</v>
      </c>
      <c r="E1480" t="s">
        <v>93</v>
      </c>
      <c r="F1480" t="s">
        <v>70</v>
      </c>
      <c r="G1480" t="s">
        <v>132</v>
      </c>
      <c r="H1480">
        <v>1</v>
      </c>
      <c r="I1480">
        <v>20.64</v>
      </c>
      <c r="J1480">
        <v>20.64</v>
      </c>
      <c r="K1480" t="s">
        <v>21</v>
      </c>
      <c r="L1480" t="s">
        <v>323</v>
      </c>
      <c r="M1480" t="s">
        <v>23</v>
      </c>
      <c r="N1480" t="s">
        <v>33</v>
      </c>
      <c r="O1480" t="s">
        <v>25</v>
      </c>
      <c r="P1480" t="s">
        <v>501</v>
      </c>
    </row>
    <row r="1481" spans="1:16" x14ac:dyDescent="0.25">
      <c r="A1481">
        <v>102317</v>
      </c>
      <c r="B1481" s="1">
        <v>45889</v>
      </c>
      <c r="C1481" t="s">
        <v>61</v>
      </c>
      <c r="D1481" t="s">
        <v>84</v>
      </c>
      <c r="E1481" t="s">
        <v>85</v>
      </c>
      <c r="F1481" t="s">
        <v>64</v>
      </c>
      <c r="G1481" t="s">
        <v>65</v>
      </c>
      <c r="H1481">
        <v>2</v>
      </c>
      <c r="I1481">
        <v>26.16</v>
      </c>
      <c r="J1481">
        <v>52.32</v>
      </c>
      <c r="K1481" t="s">
        <v>21</v>
      </c>
      <c r="L1481" t="s">
        <v>245</v>
      </c>
      <c r="M1481" t="s">
        <v>23</v>
      </c>
      <c r="N1481" t="s">
        <v>33</v>
      </c>
      <c r="O1481" t="s">
        <v>25</v>
      </c>
      <c r="P1481" t="s">
        <v>501</v>
      </c>
    </row>
    <row r="1482" spans="1:16" x14ac:dyDescent="0.25">
      <c r="A1482">
        <v>102790</v>
      </c>
      <c r="B1482" s="1">
        <v>45889</v>
      </c>
      <c r="C1482" t="s">
        <v>34</v>
      </c>
      <c r="D1482" t="s">
        <v>164</v>
      </c>
      <c r="E1482" t="s">
        <v>165</v>
      </c>
      <c r="F1482" t="s">
        <v>70</v>
      </c>
      <c r="G1482" t="s">
        <v>108</v>
      </c>
      <c r="H1482">
        <v>2</v>
      </c>
      <c r="I1482">
        <v>35.549999999999997</v>
      </c>
      <c r="J1482">
        <v>71.099999999999994</v>
      </c>
      <c r="K1482" t="s">
        <v>21</v>
      </c>
      <c r="L1482" t="s">
        <v>455</v>
      </c>
      <c r="M1482" t="s">
        <v>23</v>
      </c>
      <c r="N1482" t="s">
        <v>33</v>
      </c>
      <c r="O1482" t="s">
        <v>25</v>
      </c>
      <c r="P1482" t="s">
        <v>501</v>
      </c>
    </row>
    <row r="1483" spans="1:16" x14ac:dyDescent="0.25">
      <c r="A1483">
        <v>102923</v>
      </c>
      <c r="B1483" s="1">
        <v>45889</v>
      </c>
      <c r="C1483" t="s">
        <v>34</v>
      </c>
      <c r="D1483" t="s">
        <v>51</v>
      </c>
      <c r="E1483" t="s">
        <v>52</v>
      </c>
      <c r="F1483" t="s">
        <v>70</v>
      </c>
      <c r="G1483" t="s">
        <v>86</v>
      </c>
      <c r="H1483">
        <v>1</v>
      </c>
      <c r="I1483">
        <v>26.88</v>
      </c>
      <c r="J1483">
        <v>26.88</v>
      </c>
      <c r="K1483" t="s">
        <v>59</v>
      </c>
      <c r="L1483" t="s">
        <v>394</v>
      </c>
      <c r="M1483" t="s">
        <v>23</v>
      </c>
      <c r="N1483" t="s">
        <v>33</v>
      </c>
      <c r="O1483" t="s">
        <v>25</v>
      </c>
      <c r="P1483" t="s">
        <v>501</v>
      </c>
    </row>
    <row r="1484" spans="1:16" x14ac:dyDescent="0.25">
      <c r="A1484">
        <v>100238</v>
      </c>
      <c r="B1484" s="1">
        <v>45890</v>
      </c>
      <c r="C1484" t="s">
        <v>61</v>
      </c>
      <c r="D1484" t="s">
        <v>84</v>
      </c>
      <c r="E1484" t="s">
        <v>85</v>
      </c>
      <c r="F1484" t="s">
        <v>19</v>
      </c>
      <c r="G1484" t="s">
        <v>37</v>
      </c>
      <c r="H1484">
        <v>10</v>
      </c>
      <c r="I1484">
        <v>24.12</v>
      </c>
      <c r="J1484">
        <v>241.2</v>
      </c>
      <c r="K1484" t="s">
        <v>21</v>
      </c>
      <c r="L1484" t="s">
        <v>444</v>
      </c>
      <c r="M1484" t="s">
        <v>23</v>
      </c>
      <c r="N1484" t="s">
        <v>45</v>
      </c>
      <c r="O1484" t="s">
        <v>25</v>
      </c>
      <c r="P1484" t="s">
        <v>501</v>
      </c>
    </row>
    <row r="1485" spans="1:16" x14ac:dyDescent="0.25">
      <c r="A1485">
        <v>100589</v>
      </c>
      <c r="B1485" s="1">
        <v>45890</v>
      </c>
      <c r="C1485" t="s">
        <v>77</v>
      </c>
      <c r="D1485" t="s">
        <v>205</v>
      </c>
      <c r="E1485" t="s">
        <v>206</v>
      </c>
      <c r="F1485" t="s">
        <v>64</v>
      </c>
      <c r="G1485" t="s">
        <v>65</v>
      </c>
      <c r="H1485">
        <v>5</v>
      </c>
      <c r="I1485">
        <v>25.07</v>
      </c>
      <c r="J1485">
        <v>125.35</v>
      </c>
      <c r="K1485" t="s">
        <v>21</v>
      </c>
      <c r="L1485" t="s">
        <v>413</v>
      </c>
      <c r="M1485" t="s">
        <v>23</v>
      </c>
      <c r="N1485" t="s">
        <v>45</v>
      </c>
      <c r="O1485" t="s">
        <v>25</v>
      </c>
      <c r="P1485" t="s">
        <v>501</v>
      </c>
    </row>
    <row r="1486" spans="1:16" x14ac:dyDescent="0.25">
      <c r="A1486">
        <v>101916</v>
      </c>
      <c r="B1486" s="1">
        <v>45890</v>
      </c>
      <c r="C1486" t="s">
        <v>39</v>
      </c>
      <c r="D1486" t="s">
        <v>118</v>
      </c>
      <c r="E1486" t="s">
        <v>119</v>
      </c>
      <c r="F1486" t="s">
        <v>73</v>
      </c>
      <c r="G1486" t="s">
        <v>116</v>
      </c>
      <c r="H1486">
        <v>10</v>
      </c>
      <c r="I1486">
        <v>182.16</v>
      </c>
      <c r="J1486">
        <v>1821.6</v>
      </c>
      <c r="K1486" t="s">
        <v>21</v>
      </c>
      <c r="L1486" t="s">
        <v>244</v>
      </c>
      <c r="M1486" t="s">
        <v>23</v>
      </c>
      <c r="N1486" t="s">
        <v>45</v>
      </c>
      <c r="O1486" t="s">
        <v>25</v>
      </c>
      <c r="P1486" t="s">
        <v>501</v>
      </c>
    </row>
    <row r="1487" spans="1:16" x14ac:dyDescent="0.25">
      <c r="A1487">
        <v>102277</v>
      </c>
      <c r="B1487" s="1">
        <v>45890</v>
      </c>
      <c r="C1487" t="s">
        <v>39</v>
      </c>
      <c r="D1487" t="s">
        <v>118</v>
      </c>
      <c r="E1487" t="s">
        <v>119</v>
      </c>
      <c r="F1487" t="s">
        <v>73</v>
      </c>
      <c r="G1487" t="s">
        <v>80</v>
      </c>
      <c r="H1487">
        <v>2</v>
      </c>
      <c r="I1487">
        <v>38.909999999999997</v>
      </c>
      <c r="J1487">
        <v>77.819999999999993</v>
      </c>
      <c r="K1487" t="s">
        <v>59</v>
      </c>
      <c r="L1487" t="s">
        <v>265</v>
      </c>
      <c r="M1487" t="s">
        <v>44</v>
      </c>
      <c r="N1487" t="s">
        <v>45</v>
      </c>
      <c r="O1487" t="s">
        <v>25</v>
      </c>
      <c r="P1487" t="s">
        <v>501</v>
      </c>
    </row>
    <row r="1488" spans="1:16" x14ac:dyDescent="0.25">
      <c r="A1488">
        <v>102499</v>
      </c>
      <c r="B1488" s="1">
        <v>45890</v>
      </c>
      <c r="C1488" t="s">
        <v>61</v>
      </c>
      <c r="D1488" t="s">
        <v>90</v>
      </c>
      <c r="E1488" t="s">
        <v>91</v>
      </c>
      <c r="F1488" t="s">
        <v>70</v>
      </c>
      <c r="G1488" t="s">
        <v>132</v>
      </c>
      <c r="H1488">
        <v>1</v>
      </c>
      <c r="I1488">
        <v>20.69</v>
      </c>
      <c r="J1488">
        <v>20.69</v>
      </c>
      <c r="K1488" t="s">
        <v>31</v>
      </c>
      <c r="L1488" t="s">
        <v>365</v>
      </c>
      <c r="M1488" t="s">
        <v>44</v>
      </c>
      <c r="N1488" t="s">
        <v>45</v>
      </c>
      <c r="O1488" t="s">
        <v>25</v>
      </c>
      <c r="P1488" t="s">
        <v>501</v>
      </c>
    </row>
    <row r="1489" spans="1:16" x14ac:dyDescent="0.25">
      <c r="A1489">
        <v>102880</v>
      </c>
      <c r="B1489" s="1">
        <v>45890</v>
      </c>
      <c r="C1489" t="s">
        <v>39</v>
      </c>
      <c r="D1489" t="s">
        <v>67</v>
      </c>
      <c r="E1489" t="s">
        <v>68</v>
      </c>
      <c r="F1489" t="s">
        <v>29</v>
      </c>
      <c r="G1489" t="s">
        <v>113</v>
      </c>
      <c r="H1489">
        <v>3</v>
      </c>
      <c r="I1489">
        <v>14.5</v>
      </c>
      <c r="J1489">
        <v>43.5</v>
      </c>
      <c r="K1489" t="s">
        <v>21</v>
      </c>
      <c r="L1489" t="s">
        <v>503</v>
      </c>
      <c r="M1489" t="s">
        <v>44</v>
      </c>
      <c r="N1489" t="s">
        <v>45</v>
      </c>
      <c r="O1489" t="s">
        <v>25</v>
      </c>
      <c r="P1489" t="s">
        <v>501</v>
      </c>
    </row>
    <row r="1490" spans="1:16" x14ac:dyDescent="0.25">
      <c r="A1490">
        <v>100241</v>
      </c>
      <c r="B1490" s="1">
        <v>45891</v>
      </c>
      <c r="C1490" t="s">
        <v>16</v>
      </c>
      <c r="D1490" t="s">
        <v>17</v>
      </c>
      <c r="E1490" t="s">
        <v>18</v>
      </c>
      <c r="F1490" t="s">
        <v>19</v>
      </c>
      <c r="G1490" t="s">
        <v>48</v>
      </c>
      <c r="H1490">
        <v>3</v>
      </c>
      <c r="I1490">
        <v>47.23</v>
      </c>
      <c r="J1490">
        <v>141.69</v>
      </c>
      <c r="K1490" t="s">
        <v>59</v>
      </c>
      <c r="L1490" t="s">
        <v>358</v>
      </c>
      <c r="M1490" t="s">
        <v>23</v>
      </c>
      <c r="N1490" t="s">
        <v>24</v>
      </c>
      <c r="O1490" t="s">
        <v>25</v>
      </c>
      <c r="P1490" t="s">
        <v>501</v>
      </c>
    </row>
    <row r="1491" spans="1:16" x14ac:dyDescent="0.25">
      <c r="A1491">
        <v>100488</v>
      </c>
      <c r="B1491" s="1">
        <v>45891</v>
      </c>
      <c r="C1491" t="s">
        <v>34</v>
      </c>
      <c r="D1491" t="s">
        <v>51</v>
      </c>
      <c r="E1491" t="s">
        <v>52</v>
      </c>
      <c r="F1491" t="s">
        <v>73</v>
      </c>
      <c r="G1491" t="s">
        <v>116</v>
      </c>
      <c r="H1491">
        <v>1</v>
      </c>
      <c r="I1491">
        <v>197.66</v>
      </c>
      <c r="J1491">
        <v>197.66</v>
      </c>
      <c r="K1491" t="s">
        <v>59</v>
      </c>
      <c r="L1491" t="s">
        <v>346</v>
      </c>
      <c r="M1491" t="s">
        <v>23</v>
      </c>
      <c r="N1491" t="s">
        <v>24</v>
      </c>
      <c r="O1491" t="s">
        <v>25</v>
      </c>
      <c r="P1491" t="s">
        <v>501</v>
      </c>
    </row>
    <row r="1492" spans="1:16" x14ac:dyDescent="0.25">
      <c r="A1492">
        <v>100653</v>
      </c>
      <c r="B1492" s="1">
        <v>45891</v>
      </c>
      <c r="C1492" t="s">
        <v>61</v>
      </c>
      <c r="D1492" t="s">
        <v>84</v>
      </c>
      <c r="E1492" t="s">
        <v>85</v>
      </c>
      <c r="F1492" t="s">
        <v>70</v>
      </c>
      <c r="G1492" t="s">
        <v>108</v>
      </c>
      <c r="H1492">
        <v>1</v>
      </c>
      <c r="I1492">
        <v>36.61</v>
      </c>
      <c r="J1492">
        <v>36.61</v>
      </c>
      <c r="K1492" t="s">
        <v>59</v>
      </c>
      <c r="L1492" t="s">
        <v>120</v>
      </c>
      <c r="M1492" t="s">
        <v>23</v>
      </c>
      <c r="N1492" t="s">
        <v>24</v>
      </c>
      <c r="O1492" t="s">
        <v>25</v>
      </c>
      <c r="P1492" t="s">
        <v>501</v>
      </c>
    </row>
    <row r="1493" spans="1:16" x14ac:dyDescent="0.25">
      <c r="A1493">
        <v>101809</v>
      </c>
      <c r="B1493" s="1">
        <v>45891</v>
      </c>
      <c r="C1493" t="s">
        <v>77</v>
      </c>
      <c r="D1493" t="s">
        <v>103</v>
      </c>
      <c r="E1493" t="s">
        <v>104</v>
      </c>
      <c r="F1493" t="s">
        <v>73</v>
      </c>
      <c r="G1493" t="s">
        <v>128</v>
      </c>
      <c r="H1493">
        <v>5</v>
      </c>
      <c r="I1493">
        <v>129.87</v>
      </c>
      <c r="J1493">
        <v>649.35</v>
      </c>
      <c r="K1493" t="s">
        <v>53</v>
      </c>
      <c r="L1493" t="s">
        <v>468</v>
      </c>
      <c r="M1493" t="s">
        <v>23</v>
      </c>
      <c r="N1493" t="s">
        <v>24</v>
      </c>
      <c r="O1493" t="s">
        <v>25</v>
      </c>
      <c r="P1493" t="s">
        <v>501</v>
      </c>
    </row>
    <row r="1494" spans="1:16" x14ac:dyDescent="0.25">
      <c r="A1494">
        <v>101847</v>
      </c>
      <c r="B1494" s="1">
        <v>45891</v>
      </c>
      <c r="C1494" t="s">
        <v>16</v>
      </c>
      <c r="D1494" t="s">
        <v>27</v>
      </c>
      <c r="E1494" t="s">
        <v>28</v>
      </c>
      <c r="F1494" t="s">
        <v>73</v>
      </c>
      <c r="G1494" t="s">
        <v>74</v>
      </c>
      <c r="H1494">
        <v>1</v>
      </c>
      <c r="I1494">
        <v>57.45</v>
      </c>
      <c r="J1494">
        <v>57.45</v>
      </c>
      <c r="K1494" t="s">
        <v>59</v>
      </c>
      <c r="L1494" t="s">
        <v>134</v>
      </c>
      <c r="M1494" t="s">
        <v>44</v>
      </c>
      <c r="N1494" t="s">
        <v>24</v>
      </c>
      <c r="O1494" t="s">
        <v>25</v>
      </c>
      <c r="P1494" t="s">
        <v>501</v>
      </c>
    </row>
    <row r="1495" spans="1:16" x14ac:dyDescent="0.25">
      <c r="A1495">
        <v>101998</v>
      </c>
      <c r="B1495" s="1">
        <v>45891</v>
      </c>
      <c r="C1495" t="s">
        <v>61</v>
      </c>
      <c r="D1495" t="s">
        <v>62</v>
      </c>
      <c r="E1495" t="s">
        <v>63</v>
      </c>
      <c r="F1495" t="s">
        <v>73</v>
      </c>
      <c r="G1495" t="s">
        <v>80</v>
      </c>
      <c r="H1495">
        <v>2</v>
      </c>
      <c r="I1495">
        <v>39.99</v>
      </c>
      <c r="J1495">
        <v>79.98</v>
      </c>
      <c r="K1495" t="s">
        <v>53</v>
      </c>
      <c r="L1495" t="s">
        <v>493</v>
      </c>
      <c r="M1495" t="s">
        <v>23</v>
      </c>
      <c r="N1495" t="s">
        <v>24</v>
      </c>
      <c r="O1495" t="s">
        <v>25</v>
      </c>
      <c r="P1495" t="s">
        <v>501</v>
      </c>
    </row>
    <row r="1496" spans="1:16" x14ac:dyDescent="0.25">
      <c r="A1496">
        <v>102711</v>
      </c>
      <c r="B1496" s="1">
        <v>45891</v>
      </c>
      <c r="C1496" t="s">
        <v>61</v>
      </c>
      <c r="D1496" t="s">
        <v>84</v>
      </c>
      <c r="E1496" t="s">
        <v>85</v>
      </c>
      <c r="F1496" t="s">
        <v>73</v>
      </c>
      <c r="G1496" t="s">
        <v>80</v>
      </c>
      <c r="H1496">
        <v>5</v>
      </c>
      <c r="I1496">
        <v>40.79</v>
      </c>
      <c r="J1496">
        <v>203.95</v>
      </c>
      <c r="K1496" t="s">
        <v>53</v>
      </c>
      <c r="L1496" t="s">
        <v>463</v>
      </c>
      <c r="M1496" t="s">
        <v>23</v>
      </c>
      <c r="N1496" t="s">
        <v>24</v>
      </c>
      <c r="O1496" t="s">
        <v>25</v>
      </c>
      <c r="P1496" t="s">
        <v>501</v>
      </c>
    </row>
    <row r="1497" spans="1:16" x14ac:dyDescent="0.25">
      <c r="A1497">
        <v>100013</v>
      </c>
      <c r="B1497" s="1">
        <v>45892</v>
      </c>
      <c r="C1497" t="s">
        <v>16</v>
      </c>
      <c r="D1497" t="s">
        <v>111</v>
      </c>
      <c r="E1497" t="s">
        <v>112</v>
      </c>
      <c r="F1497" t="s">
        <v>29</v>
      </c>
      <c r="G1497" t="s">
        <v>123</v>
      </c>
      <c r="H1497">
        <v>1</v>
      </c>
      <c r="I1497">
        <v>90.88</v>
      </c>
      <c r="J1497">
        <v>90.88</v>
      </c>
      <c r="K1497" t="s">
        <v>31</v>
      </c>
      <c r="L1497" t="s">
        <v>477</v>
      </c>
      <c r="M1497" t="s">
        <v>23</v>
      </c>
      <c r="N1497" t="s">
        <v>50</v>
      </c>
      <c r="O1497" t="s">
        <v>14</v>
      </c>
      <c r="P1497" t="s">
        <v>501</v>
      </c>
    </row>
    <row r="1498" spans="1:16" x14ac:dyDescent="0.25">
      <c r="A1498">
        <v>100108</v>
      </c>
      <c r="B1498" s="1">
        <v>45892</v>
      </c>
      <c r="C1498" t="s">
        <v>77</v>
      </c>
      <c r="D1498" t="s">
        <v>205</v>
      </c>
      <c r="E1498" t="s">
        <v>206</v>
      </c>
      <c r="F1498" t="s">
        <v>64</v>
      </c>
      <c r="G1498" t="s">
        <v>140</v>
      </c>
      <c r="H1498">
        <v>5</v>
      </c>
      <c r="I1498">
        <v>152.78</v>
      </c>
      <c r="J1498">
        <v>763.9</v>
      </c>
      <c r="K1498" t="s">
        <v>59</v>
      </c>
      <c r="L1498" t="s">
        <v>181</v>
      </c>
      <c r="M1498" t="s">
        <v>23</v>
      </c>
      <c r="N1498" t="s">
        <v>50</v>
      </c>
      <c r="O1498" t="s">
        <v>14</v>
      </c>
      <c r="P1498" t="s">
        <v>501</v>
      </c>
    </row>
    <row r="1499" spans="1:16" x14ac:dyDescent="0.25">
      <c r="A1499">
        <v>100249</v>
      </c>
      <c r="B1499" s="1">
        <v>45892</v>
      </c>
      <c r="C1499" t="s">
        <v>61</v>
      </c>
      <c r="D1499" t="s">
        <v>84</v>
      </c>
      <c r="E1499" t="s">
        <v>85</v>
      </c>
      <c r="F1499" t="s">
        <v>29</v>
      </c>
      <c r="G1499" t="s">
        <v>30</v>
      </c>
      <c r="H1499">
        <v>5</v>
      </c>
      <c r="I1499">
        <v>64.489999999999995</v>
      </c>
      <c r="J1499">
        <v>322.45</v>
      </c>
      <c r="K1499" t="s">
        <v>53</v>
      </c>
      <c r="L1499" t="s">
        <v>167</v>
      </c>
      <c r="M1499" t="s">
        <v>23</v>
      </c>
      <c r="N1499" t="s">
        <v>50</v>
      </c>
      <c r="O1499" t="s">
        <v>14</v>
      </c>
      <c r="P1499" t="s">
        <v>501</v>
      </c>
    </row>
    <row r="1500" spans="1:16" x14ac:dyDescent="0.25">
      <c r="A1500">
        <v>100460</v>
      </c>
      <c r="B1500" s="1">
        <v>45892</v>
      </c>
      <c r="C1500" t="s">
        <v>34</v>
      </c>
      <c r="D1500" t="s">
        <v>51</v>
      </c>
      <c r="E1500" t="s">
        <v>52</v>
      </c>
      <c r="F1500" t="s">
        <v>70</v>
      </c>
      <c r="G1500" t="s">
        <v>71</v>
      </c>
      <c r="H1500">
        <v>2</v>
      </c>
      <c r="I1500">
        <v>60.25</v>
      </c>
      <c r="J1500">
        <v>120.5</v>
      </c>
      <c r="K1500" t="s">
        <v>31</v>
      </c>
      <c r="L1500" t="s">
        <v>251</v>
      </c>
      <c r="M1500" t="s">
        <v>23</v>
      </c>
      <c r="N1500" t="s">
        <v>50</v>
      </c>
      <c r="O1500" t="s">
        <v>14</v>
      </c>
      <c r="P1500" t="s">
        <v>501</v>
      </c>
    </row>
    <row r="1501" spans="1:16" x14ac:dyDescent="0.25">
      <c r="A1501">
        <v>100845</v>
      </c>
      <c r="B1501" s="1">
        <v>45892</v>
      </c>
      <c r="C1501" t="s">
        <v>39</v>
      </c>
      <c r="D1501" t="s">
        <v>67</v>
      </c>
      <c r="E1501" t="s">
        <v>68</v>
      </c>
      <c r="F1501" t="s">
        <v>29</v>
      </c>
      <c r="G1501" t="s">
        <v>113</v>
      </c>
      <c r="H1501">
        <v>1</v>
      </c>
      <c r="I1501">
        <v>14.36</v>
      </c>
      <c r="J1501">
        <v>14.36</v>
      </c>
      <c r="K1501" t="s">
        <v>59</v>
      </c>
      <c r="L1501" t="s">
        <v>208</v>
      </c>
      <c r="M1501" t="s">
        <v>23</v>
      </c>
      <c r="N1501" t="s">
        <v>50</v>
      </c>
      <c r="O1501" t="s">
        <v>14</v>
      </c>
      <c r="P1501" t="s">
        <v>501</v>
      </c>
    </row>
    <row r="1502" spans="1:16" x14ac:dyDescent="0.25">
      <c r="A1502">
        <v>101311</v>
      </c>
      <c r="B1502" s="1">
        <v>45892</v>
      </c>
      <c r="C1502" t="s">
        <v>61</v>
      </c>
      <c r="D1502" t="s">
        <v>84</v>
      </c>
      <c r="E1502" t="s">
        <v>85</v>
      </c>
      <c r="F1502" t="s">
        <v>29</v>
      </c>
      <c r="G1502" t="s">
        <v>58</v>
      </c>
      <c r="H1502">
        <v>2</v>
      </c>
      <c r="I1502">
        <v>72.95</v>
      </c>
      <c r="J1502">
        <v>145.9</v>
      </c>
      <c r="K1502" t="s">
        <v>21</v>
      </c>
      <c r="L1502" t="s">
        <v>463</v>
      </c>
      <c r="M1502" t="s">
        <v>44</v>
      </c>
      <c r="N1502" t="s">
        <v>50</v>
      </c>
      <c r="O1502" t="s">
        <v>14</v>
      </c>
      <c r="P1502" t="s">
        <v>501</v>
      </c>
    </row>
    <row r="1503" spans="1:16" x14ac:dyDescent="0.25">
      <c r="A1503">
        <v>101903</v>
      </c>
      <c r="B1503" s="1">
        <v>45892</v>
      </c>
      <c r="C1503" t="s">
        <v>16</v>
      </c>
      <c r="D1503" t="s">
        <v>111</v>
      </c>
      <c r="E1503" t="s">
        <v>112</v>
      </c>
      <c r="F1503" t="s">
        <v>73</v>
      </c>
      <c r="G1503" t="s">
        <v>128</v>
      </c>
      <c r="H1503">
        <v>2</v>
      </c>
      <c r="I1503">
        <v>127.55</v>
      </c>
      <c r="J1503">
        <v>255.1</v>
      </c>
      <c r="K1503" t="s">
        <v>31</v>
      </c>
      <c r="L1503" t="s">
        <v>303</v>
      </c>
      <c r="M1503" t="s">
        <v>23</v>
      </c>
      <c r="N1503" t="s">
        <v>50</v>
      </c>
      <c r="O1503" t="s">
        <v>14</v>
      </c>
      <c r="P1503" t="s">
        <v>501</v>
      </c>
    </row>
    <row r="1504" spans="1:16" x14ac:dyDescent="0.25">
      <c r="A1504">
        <v>102355</v>
      </c>
      <c r="B1504" s="1">
        <v>45892</v>
      </c>
      <c r="C1504" t="s">
        <v>39</v>
      </c>
      <c r="D1504" t="s">
        <v>56</v>
      </c>
      <c r="E1504" t="s">
        <v>57</v>
      </c>
      <c r="F1504" t="s">
        <v>73</v>
      </c>
      <c r="G1504" t="s">
        <v>126</v>
      </c>
      <c r="H1504">
        <v>2</v>
      </c>
      <c r="I1504">
        <v>29.96</v>
      </c>
      <c r="J1504">
        <v>59.92</v>
      </c>
      <c r="K1504" t="s">
        <v>59</v>
      </c>
      <c r="L1504" t="s">
        <v>342</v>
      </c>
      <c r="M1504" t="s">
        <v>23</v>
      </c>
      <c r="N1504" t="s">
        <v>50</v>
      </c>
      <c r="O1504" t="s">
        <v>14</v>
      </c>
      <c r="P1504" t="s">
        <v>501</v>
      </c>
    </row>
    <row r="1505" spans="1:16" x14ac:dyDescent="0.25">
      <c r="A1505">
        <v>102853</v>
      </c>
      <c r="B1505" s="1">
        <v>45892</v>
      </c>
      <c r="C1505" t="s">
        <v>39</v>
      </c>
      <c r="D1505" t="s">
        <v>56</v>
      </c>
      <c r="E1505" t="s">
        <v>57</v>
      </c>
      <c r="F1505" t="s">
        <v>73</v>
      </c>
      <c r="G1505" t="s">
        <v>128</v>
      </c>
      <c r="H1505">
        <v>2</v>
      </c>
      <c r="I1505">
        <v>126.97</v>
      </c>
      <c r="J1505">
        <v>253.94</v>
      </c>
      <c r="K1505" t="s">
        <v>31</v>
      </c>
      <c r="L1505" t="s">
        <v>358</v>
      </c>
      <c r="M1505" t="s">
        <v>23</v>
      </c>
      <c r="N1505" t="s">
        <v>50</v>
      </c>
      <c r="O1505" t="s">
        <v>14</v>
      </c>
      <c r="P1505" t="s">
        <v>501</v>
      </c>
    </row>
    <row r="1506" spans="1:16" x14ac:dyDescent="0.25">
      <c r="A1506">
        <v>100073</v>
      </c>
      <c r="B1506" s="1">
        <v>45893</v>
      </c>
      <c r="C1506" t="s">
        <v>61</v>
      </c>
      <c r="D1506" t="s">
        <v>90</v>
      </c>
      <c r="E1506" t="s">
        <v>91</v>
      </c>
      <c r="F1506" t="s">
        <v>73</v>
      </c>
      <c r="G1506" t="s">
        <v>116</v>
      </c>
      <c r="H1506">
        <v>2</v>
      </c>
      <c r="I1506">
        <v>190</v>
      </c>
      <c r="J1506">
        <v>380</v>
      </c>
      <c r="K1506" t="s">
        <v>59</v>
      </c>
      <c r="L1506" t="s">
        <v>468</v>
      </c>
      <c r="M1506" t="s">
        <v>23</v>
      </c>
      <c r="N1506" t="s">
        <v>76</v>
      </c>
      <c r="O1506" t="s">
        <v>14</v>
      </c>
      <c r="P1506" t="s">
        <v>501</v>
      </c>
    </row>
    <row r="1507" spans="1:16" x14ac:dyDescent="0.25">
      <c r="A1507">
        <v>100614</v>
      </c>
      <c r="B1507" s="1">
        <v>45893</v>
      </c>
      <c r="C1507" t="s">
        <v>16</v>
      </c>
      <c r="D1507" t="s">
        <v>17</v>
      </c>
      <c r="E1507" t="s">
        <v>18</v>
      </c>
      <c r="F1507" t="s">
        <v>73</v>
      </c>
      <c r="G1507" t="s">
        <v>183</v>
      </c>
      <c r="H1507">
        <v>2</v>
      </c>
      <c r="I1507">
        <v>24.78</v>
      </c>
      <c r="J1507">
        <v>49.56</v>
      </c>
      <c r="K1507" t="s">
        <v>59</v>
      </c>
      <c r="L1507" t="s">
        <v>308</v>
      </c>
      <c r="M1507" t="s">
        <v>44</v>
      </c>
      <c r="N1507" t="s">
        <v>76</v>
      </c>
      <c r="O1507" t="s">
        <v>14</v>
      </c>
      <c r="P1507" t="s">
        <v>501</v>
      </c>
    </row>
    <row r="1508" spans="1:16" x14ac:dyDescent="0.25">
      <c r="A1508">
        <v>100807</v>
      </c>
      <c r="B1508" s="1">
        <v>45893</v>
      </c>
      <c r="C1508" t="s">
        <v>34</v>
      </c>
      <c r="D1508" t="s">
        <v>35</v>
      </c>
      <c r="E1508" t="s">
        <v>36</v>
      </c>
      <c r="F1508" t="s">
        <v>73</v>
      </c>
      <c r="G1508" t="s">
        <v>183</v>
      </c>
      <c r="H1508">
        <v>1</v>
      </c>
      <c r="I1508">
        <v>23.9</v>
      </c>
      <c r="J1508">
        <v>23.9</v>
      </c>
      <c r="K1508" t="s">
        <v>53</v>
      </c>
      <c r="L1508" t="s">
        <v>219</v>
      </c>
      <c r="M1508" t="s">
        <v>23</v>
      </c>
      <c r="N1508" t="s">
        <v>76</v>
      </c>
      <c r="O1508" t="s">
        <v>14</v>
      </c>
      <c r="P1508" t="s">
        <v>501</v>
      </c>
    </row>
    <row r="1509" spans="1:16" x14ac:dyDescent="0.25">
      <c r="A1509">
        <v>100907</v>
      </c>
      <c r="B1509" s="1">
        <v>45893</v>
      </c>
      <c r="C1509" t="s">
        <v>34</v>
      </c>
      <c r="D1509" t="s">
        <v>164</v>
      </c>
      <c r="E1509" t="s">
        <v>165</v>
      </c>
      <c r="F1509" t="s">
        <v>29</v>
      </c>
      <c r="G1509" t="s">
        <v>123</v>
      </c>
      <c r="H1509">
        <v>10</v>
      </c>
      <c r="I1509">
        <v>90.34</v>
      </c>
      <c r="J1509">
        <v>903.4</v>
      </c>
      <c r="K1509" t="s">
        <v>21</v>
      </c>
      <c r="L1509" t="s">
        <v>318</v>
      </c>
      <c r="M1509" t="s">
        <v>23</v>
      </c>
      <c r="N1509" t="s">
        <v>76</v>
      </c>
      <c r="O1509" t="s">
        <v>14</v>
      </c>
      <c r="P1509" t="s">
        <v>501</v>
      </c>
    </row>
    <row r="1510" spans="1:16" x14ac:dyDescent="0.25">
      <c r="A1510">
        <v>101015</v>
      </c>
      <c r="B1510" s="1">
        <v>45893</v>
      </c>
      <c r="C1510" t="s">
        <v>39</v>
      </c>
      <c r="D1510" t="s">
        <v>67</v>
      </c>
      <c r="E1510" t="s">
        <v>68</v>
      </c>
      <c r="F1510" t="s">
        <v>73</v>
      </c>
      <c r="G1510" t="s">
        <v>183</v>
      </c>
      <c r="H1510">
        <v>2</v>
      </c>
      <c r="I1510">
        <v>24.23</v>
      </c>
      <c r="J1510">
        <v>48.46</v>
      </c>
      <c r="K1510" t="s">
        <v>53</v>
      </c>
      <c r="L1510" t="s">
        <v>161</v>
      </c>
      <c r="M1510" t="s">
        <v>102</v>
      </c>
      <c r="N1510" t="s">
        <v>76</v>
      </c>
      <c r="O1510" t="s">
        <v>14</v>
      </c>
      <c r="P1510" t="s">
        <v>501</v>
      </c>
    </row>
    <row r="1511" spans="1:16" x14ac:dyDescent="0.25">
      <c r="A1511">
        <v>101159</v>
      </c>
      <c r="B1511" s="1">
        <v>45893</v>
      </c>
      <c r="C1511" t="s">
        <v>16</v>
      </c>
      <c r="D1511" t="s">
        <v>146</v>
      </c>
      <c r="E1511" t="s">
        <v>147</v>
      </c>
      <c r="F1511" t="s">
        <v>70</v>
      </c>
      <c r="G1511" t="s">
        <v>143</v>
      </c>
      <c r="H1511">
        <v>10</v>
      </c>
      <c r="I1511">
        <v>124.78</v>
      </c>
      <c r="J1511">
        <v>1247.8</v>
      </c>
      <c r="K1511" t="s">
        <v>31</v>
      </c>
      <c r="L1511" t="s">
        <v>429</v>
      </c>
      <c r="M1511" t="s">
        <v>23</v>
      </c>
      <c r="N1511" t="s">
        <v>76</v>
      </c>
      <c r="O1511" t="s">
        <v>14</v>
      </c>
      <c r="P1511" t="s">
        <v>501</v>
      </c>
    </row>
    <row r="1512" spans="1:16" x14ac:dyDescent="0.25">
      <c r="A1512">
        <v>101172</v>
      </c>
      <c r="B1512" s="1">
        <v>45893</v>
      </c>
      <c r="C1512" t="s">
        <v>34</v>
      </c>
      <c r="D1512" t="s">
        <v>51</v>
      </c>
      <c r="E1512" t="s">
        <v>52</v>
      </c>
      <c r="F1512" t="s">
        <v>64</v>
      </c>
      <c r="G1512" t="s">
        <v>159</v>
      </c>
      <c r="H1512">
        <v>5</v>
      </c>
      <c r="I1512">
        <v>35.340000000000003</v>
      </c>
      <c r="J1512">
        <v>176.7</v>
      </c>
      <c r="K1512" t="s">
        <v>21</v>
      </c>
      <c r="L1512" t="s">
        <v>270</v>
      </c>
      <c r="M1512" t="s">
        <v>23</v>
      </c>
      <c r="N1512" t="s">
        <v>76</v>
      </c>
      <c r="O1512" t="s">
        <v>14</v>
      </c>
      <c r="P1512" t="s">
        <v>501</v>
      </c>
    </row>
    <row r="1513" spans="1:16" x14ac:dyDescent="0.25">
      <c r="A1513">
        <v>101305</v>
      </c>
      <c r="B1513" s="1">
        <v>45893</v>
      </c>
      <c r="C1513" t="s">
        <v>34</v>
      </c>
      <c r="D1513" t="s">
        <v>35</v>
      </c>
      <c r="E1513" t="s">
        <v>36</v>
      </c>
      <c r="F1513" t="s">
        <v>73</v>
      </c>
      <c r="G1513" t="s">
        <v>128</v>
      </c>
      <c r="H1513">
        <v>1</v>
      </c>
      <c r="I1513">
        <v>124.29</v>
      </c>
      <c r="J1513">
        <v>124.29</v>
      </c>
      <c r="K1513" t="s">
        <v>21</v>
      </c>
      <c r="L1513" t="s">
        <v>250</v>
      </c>
      <c r="M1513" t="s">
        <v>23</v>
      </c>
      <c r="N1513" t="s">
        <v>76</v>
      </c>
      <c r="O1513" t="s">
        <v>14</v>
      </c>
      <c r="P1513" t="s">
        <v>501</v>
      </c>
    </row>
    <row r="1514" spans="1:16" x14ac:dyDescent="0.25">
      <c r="A1514">
        <v>101674</v>
      </c>
      <c r="B1514" s="1">
        <v>45893</v>
      </c>
      <c r="C1514" t="s">
        <v>61</v>
      </c>
      <c r="D1514" t="s">
        <v>90</v>
      </c>
      <c r="E1514" t="s">
        <v>91</v>
      </c>
      <c r="F1514" t="s">
        <v>73</v>
      </c>
      <c r="G1514" t="s">
        <v>116</v>
      </c>
      <c r="H1514">
        <v>5</v>
      </c>
      <c r="I1514">
        <v>189.63</v>
      </c>
      <c r="J1514">
        <v>948.15</v>
      </c>
      <c r="K1514" t="s">
        <v>53</v>
      </c>
      <c r="L1514" t="s">
        <v>382</v>
      </c>
      <c r="M1514" t="s">
        <v>44</v>
      </c>
      <c r="N1514" t="s">
        <v>76</v>
      </c>
      <c r="O1514" t="s">
        <v>14</v>
      </c>
      <c r="P1514" t="s">
        <v>501</v>
      </c>
    </row>
    <row r="1515" spans="1:16" x14ac:dyDescent="0.25">
      <c r="A1515">
        <v>101733</v>
      </c>
      <c r="B1515" s="1">
        <v>45893</v>
      </c>
      <c r="C1515" t="s">
        <v>34</v>
      </c>
      <c r="D1515" t="s">
        <v>35</v>
      </c>
      <c r="E1515" t="s">
        <v>36</v>
      </c>
      <c r="F1515" t="s">
        <v>73</v>
      </c>
      <c r="G1515" t="s">
        <v>74</v>
      </c>
      <c r="H1515">
        <v>1</v>
      </c>
      <c r="I1515">
        <v>57.5</v>
      </c>
      <c r="J1515">
        <v>57.5</v>
      </c>
      <c r="K1515" t="s">
        <v>53</v>
      </c>
      <c r="L1515" t="s">
        <v>502</v>
      </c>
      <c r="M1515" t="s">
        <v>23</v>
      </c>
      <c r="N1515" t="s">
        <v>76</v>
      </c>
      <c r="O1515" t="s">
        <v>14</v>
      </c>
      <c r="P1515" t="s">
        <v>501</v>
      </c>
    </row>
    <row r="1516" spans="1:16" x14ac:dyDescent="0.25">
      <c r="A1516">
        <v>101851</v>
      </c>
      <c r="B1516" s="1">
        <v>45893</v>
      </c>
      <c r="C1516" t="s">
        <v>16</v>
      </c>
      <c r="D1516" t="s">
        <v>198</v>
      </c>
      <c r="E1516" t="s">
        <v>199</v>
      </c>
      <c r="F1516" t="s">
        <v>29</v>
      </c>
      <c r="G1516" t="s">
        <v>30</v>
      </c>
      <c r="H1516">
        <v>1</v>
      </c>
      <c r="I1516">
        <v>62.66</v>
      </c>
      <c r="J1516">
        <v>62.66</v>
      </c>
      <c r="K1516" t="s">
        <v>53</v>
      </c>
      <c r="L1516" t="s">
        <v>321</v>
      </c>
      <c r="M1516" t="s">
        <v>23</v>
      </c>
      <c r="N1516" t="s">
        <v>76</v>
      </c>
      <c r="O1516" t="s">
        <v>14</v>
      </c>
      <c r="P1516" t="s">
        <v>501</v>
      </c>
    </row>
    <row r="1517" spans="1:16" x14ac:dyDescent="0.25">
      <c r="A1517">
        <v>102176</v>
      </c>
      <c r="B1517" s="1">
        <v>45893</v>
      </c>
      <c r="C1517" t="s">
        <v>16</v>
      </c>
      <c r="D1517" t="s">
        <v>17</v>
      </c>
      <c r="E1517" t="s">
        <v>18</v>
      </c>
      <c r="F1517" t="s">
        <v>73</v>
      </c>
      <c r="G1517" t="s">
        <v>128</v>
      </c>
      <c r="H1517">
        <v>3</v>
      </c>
      <c r="I1517">
        <v>125.43</v>
      </c>
      <c r="J1517">
        <v>376.29</v>
      </c>
      <c r="K1517" t="s">
        <v>31</v>
      </c>
      <c r="L1517" t="s">
        <v>209</v>
      </c>
      <c r="M1517" t="s">
        <v>102</v>
      </c>
      <c r="N1517" t="s">
        <v>76</v>
      </c>
      <c r="O1517" t="s">
        <v>14</v>
      </c>
      <c r="P1517" t="s">
        <v>501</v>
      </c>
    </row>
    <row r="1518" spans="1:16" x14ac:dyDescent="0.25">
      <c r="A1518">
        <v>102223</v>
      </c>
      <c r="B1518" s="1">
        <v>45893</v>
      </c>
      <c r="C1518" t="s">
        <v>16</v>
      </c>
      <c r="D1518" t="s">
        <v>198</v>
      </c>
      <c r="E1518" t="s">
        <v>199</v>
      </c>
      <c r="F1518" t="s">
        <v>29</v>
      </c>
      <c r="G1518" t="s">
        <v>58</v>
      </c>
      <c r="H1518">
        <v>5</v>
      </c>
      <c r="I1518">
        <v>76.88</v>
      </c>
      <c r="J1518">
        <v>384.4</v>
      </c>
      <c r="K1518" t="s">
        <v>31</v>
      </c>
      <c r="L1518" t="s">
        <v>506</v>
      </c>
      <c r="M1518" t="s">
        <v>23</v>
      </c>
      <c r="N1518" t="s">
        <v>76</v>
      </c>
      <c r="O1518" t="s">
        <v>14</v>
      </c>
      <c r="P1518" t="s">
        <v>501</v>
      </c>
    </row>
    <row r="1519" spans="1:16" x14ac:dyDescent="0.25">
      <c r="A1519">
        <v>102309</v>
      </c>
      <c r="B1519" s="1">
        <v>45893</v>
      </c>
      <c r="C1519" t="s">
        <v>39</v>
      </c>
      <c r="D1519" t="s">
        <v>118</v>
      </c>
      <c r="E1519" t="s">
        <v>119</v>
      </c>
      <c r="F1519" t="s">
        <v>73</v>
      </c>
      <c r="G1519" t="s">
        <v>80</v>
      </c>
      <c r="H1519">
        <v>1</v>
      </c>
      <c r="I1519">
        <v>41.45</v>
      </c>
      <c r="J1519">
        <v>41.45</v>
      </c>
      <c r="K1519" t="s">
        <v>59</v>
      </c>
      <c r="L1519" t="s">
        <v>219</v>
      </c>
      <c r="M1519" t="s">
        <v>23</v>
      </c>
      <c r="N1519" t="s">
        <v>76</v>
      </c>
      <c r="O1519" t="s">
        <v>14</v>
      </c>
      <c r="P1519" t="s">
        <v>501</v>
      </c>
    </row>
    <row r="1520" spans="1:16" x14ac:dyDescent="0.25">
      <c r="A1520">
        <v>102593</v>
      </c>
      <c r="B1520" s="1">
        <v>45893</v>
      </c>
      <c r="C1520" t="s">
        <v>16</v>
      </c>
      <c r="D1520" t="s">
        <v>146</v>
      </c>
      <c r="E1520" t="s">
        <v>147</v>
      </c>
      <c r="F1520" t="s">
        <v>29</v>
      </c>
      <c r="G1520" t="s">
        <v>30</v>
      </c>
      <c r="H1520">
        <v>2</v>
      </c>
      <c r="I1520">
        <v>65.09</v>
      </c>
      <c r="J1520">
        <v>130.18</v>
      </c>
      <c r="K1520" t="s">
        <v>21</v>
      </c>
      <c r="L1520" t="s">
        <v>292</v>
      </c>
      <c r="M1520" t="s">
        <v>102</v>
      </c>
      <c r="N1520" t="s">
        <v>76</v>
      </c>
      <c r="O1520" t="s">
        <v>14</v>
      </c>
      <c r="P1520" t="s">
        <v>501</v>
      </c>
    </row>
    <row r="1521" spans="1:16" x14ac:dyDescent="0.25">
      <c r="A1521">
        <v>100078</v>
      </c>
      <c r="B1521" s="1">
        <v>45894</v>
      </c>
      <c r="C1521" t="s">
        <v>34</v>
      </c>
      <c r="D1521" t="s">
        <v>51</v>
      </c>
      <c r="E1521" t="s">
        <v>52</v>
      </c>
      <c r="F1521" t="s">
        <v>29</v>
      </c>
      <c r="G1521" t="s">
        <v>30</v>
      </c>
      <c r="H1521">
        <v>3</v>
      </c>
      <c r="I1521">
        <v>65.790000000000006</v>
      </c>
      <c r="J1521">
        <v>197.37</v>
      </c>
      <c r="K1521" t="s">
        <v>53</v>
      </c>
      <c r="L1521" t="s">
        <v>402</v>
      </c>
      <c r="M1521" t="s">
        <v>23</v>
      </c>
      <c r="N1521" t="s">
        <v>82</v>
      </c>
      <c r="O1521" t="s">
        <v>25</v>
      </c>
      <c r="P1521" t="s">
        <v>501</v>
      </c>
    </row>
    <row r="1522" spans="1:16" x14ac:dyDescent="0.25">
      <c r="A1522">
        <v>100120</v>
      </c>
      <c r="B1522" s="1">
        <v>45894</v>
      </c>
      <c r="C1522" t="s">
        <v>77</v>
      </c>
      <c r="D1522" t="s">
        <v>151</v>
      </c>
      <c r="E1522" t="s">
        <v>152</v>
      </c>
      <c r="F1522" t="s">
        <v>19</v>
      </c>
      <c r="G1522" t="s">
        <v>42</v>
      </c>
      <c r="H1522">
        <v>3</v>
      </c>
      <c r="I1522">
        <v>15.38</v>
      </c>
      <c r="J1522">
        <v>46.14</v>
      </c>
      <c r="K1522" t="s">
        <v>53</v>
      </c>
      <c r="L1522" t="s">
        <v>265</v>
      </c>
      <c r="M1522" t="s">
        <v>23</v>
      </c>
      <c r="N1522" t="s">
        <v>82</v>
      </c>
      <c r="O1522" t="s">
        <v>25</v>
      </c>
      <c r="P1522" t="s">
        <v>501</v>
      </c>
    </row>
    <row r="1523" spans="1:16" x14ac:dyDescent="0.25">
      <c r="A1523">
        <v>100170</v>
      </c>
      <c r="B1523" s="1">
        <v>45894</v>
      </c>
      <c r="C1523" t="s">
        <v>77</v>
      </c>
      <c r="D1523" t="s">
        <v>78</v>
      </c>
      <c r="E1523" t="s">
        <v>79</v>
      </c>
      <c r="F1523" t="s">
        <v>64</v>
      </c>
      <c r="G1523" t="s">
        <v>159</v>
      </c>
      <c r="H1523">
        <v>2</v>
      </c>
      <c r="I1523">
        <v>35.909999999999997</v>
      </c>
      <c r="J1523">
        <v>71.819999999999993</v>
      </c>
      <c r="K1523" t="s">
        <v>21</v>
      </c>
      <c r="L1523" t="s">
        <v>490</v>
      </c>
      <c r="M1523" t="s">
        <v>23</v>
      </c>
      <c r="N1523" t="s">
        <v>82</v>
      </c>
      <c r="O1523" t="s">
        <v>25</v>
      </c>
      <c r="P1523" t="s">
        <v>501</v>
      </c>
    </row>
    <row r="1524" spans="1:16" x14ac:dyDescent="0.25">
      <c r="A1524">
        <v>100769</v>
      </c>
      <c r="B1524" s="1">
        <v>45894</v>
      </c>
      <c r="C1524" t="s">
        <v>16</v>
      </c>
      <c r="D1524" t="s">
        <v>146</v>
      </c>
      <c r="E1524" t="s">
        <v>147</v>
      </c>
      <c r="F1524" t="s">
        <v>70</v>
      </c>
      <c r="G1524" t="s">
        <v>71</v>
      </c>
      <c r="H1524">
        <v>10</v>
      </c>
      <c r="I1524">
        <v>61.28</v>
      </c>
      <c r="J1524">
        <v>612.79999999999995</v>
      </c>
      <c r="K1524" t="s">
        <v>21</v>
      </c>
      <c r="L1524" t="s">
        <v>263</v>
      </c>
      <c r="M1524" t="s">
        <v>102</v>
      </c>
      <c r="N1524" t="s">
        <v>82</v>
      </c>
      <c r="O1524" t="s">
        <v>25</v>
      </c>
      <c r="P1524" t="s">
        <v>501</v>
      </c>
    </row>
    <row r="1525" spans="1:16" x14ac:dyDescent="0.25">
      <c r="A1525">
        <v>102062</v>
      </c>
      <c r="B1525" s="1">
        <v>45894</v>
      </c>
      <c r="C1525" t="s">
        <v>77</v>
      </c>
      <c r="D1525" t="s">
        <v>151</v>
      </c>
      <c r="E1525" t="s">
        <v>152</v>
      </c>
      <c r="F1525" t="s">
        <v>64</v>
      </c>
      <c r="G1525" t="s">
        <v>65</v>
      </c>
      <c r="H1525">
        <v>1</v>
      </c>
      <c r="I1525">
        <v>24.35</v>
      </c>
      <c r="J1525">
        <v>24.35</v>
      </c>
      <c r="K1525" t="s">
        <v>21</v>
      </c>
      <c r="L1525" t="s">
        <v>131</v>
      </c>
      <c r="M1525" t="s">
        <v>23</v>
      </c>
      <c r="N1525" t="s">
        <v>82</v>
      </c>
      <c r="O1525" t="s">
        <v>25</v>
      </c>
      <c r="P1525" t="s">
        <v>501</v>
      </c>
    </row>
    <row r="1526" spans="1:16" x14ac:dyDescent="0.25">
      <c r="A1526">
        <v>102184</v>
      </c>
      <c r="B1526" s="1">
        <v>45894</v>
      </c>
      <c r="C1526" t="s">
        <v>16</v>
      </c>
      <c r="D1526" t="s">
        <v>198</v>
      </c>
      <c r="E1526" t="s">
        <v>199</v>
      </c>
      <c r="F1526" t="s">
        <v>29</v>
      </c>
      <c r="G1526" t="s">
        <v>30</v>
      </c>
      <c r="H1526">
        <v>3</v>
      </c>
      <c r="I1526">
        <v>66.38</v>
      </c>
      <c r="J1526">
        <v>199.14</v>
      </c>
      <c r="K1526" t="s">
        <v>21</v>
      </c>
      <c r="L1526" t="s">
        <v>306</v>
      </c>
      <c r="M1526" t="s">
        <v>23</v>
      </c>
      <c r="N1526" t="s">
        <v>82</v>
      </c>
      <c r="O1526" t="s">
        <v>25</v>
      </c>
      <c r="P1526" t="s">
        <v>501</v>
      </c>
    </row>
    <row r="1527" spans="1:16" x14ac:dyDescent="0.25">
      <c r="A1527">
        <v>102784</v>
      </c>
      <c r="B1527" s="1">
        <v>45894</v>
      </c>
      <c r="C1527" t="s">
        <v>61</v>
      </c>
      <c r="D1527" t="s">
        <v>90</v>
      </c>
      <c r="E1527" t="s">
        <v>91</v>
      </c>
      <c r="F1527" t="s">
        <v>19</v>
      </c>
      <c r="G1527" t="s">
        <v>20</v>
      </c>
      <c r="H1527">
        <v>1</v>
      </c>
      <c r="I1527">
        <v>39.08</v>
      </c>
      <c r="J1527">
        <v>39.08</v>
      </c>
      <c r="K1527" t="s">
        <v>31</v>
      </c>
      <c r="L1527" t="s">
        <v>278</v>
      </c>
      <c r="M1527" t="s">
        <v>44</v>
      </c>
      <c r="N1527" t="s">
        <v>82</v>
      </c>
      <c r="O1527" t="s">
        <v>25</v>
      </c>
      <c r="P1527" t="s">
        <v>501</v>
      </c>
    </row>
    <row r="1528" spans="1:16" x14ac:dyDescent="0.25">
      <c r="A1528">
        <v>102998</v>
      </c>
      <c r="B1528" s="1">
        <v>45894</v>
      </c>
      <c r="C1528" t="s">
        <v>39</v>
      </c>
      <c r="D1528" t="s">
        <v>67</v>
      </c>
      <c r="E1528" t="s">
        <v>68</v>
      </c>
      <c r="F1528" t="s">
        <v>64</v>
      </c>
      <c r="G1528" t="s">
        <v>140</v>
      </c>
      <c r="H1528">
        <v>2</v>
      </c>
      <c r="I1528">
        <v>144.94999999999999</v>
      </c>
      <c r="J1528">
        <v>289.89999999999998</v>
      </c>
      <c r="K1528" t="s">
        <v>53</v>
      </c>
      <c r="L1528" t="s">
        <v>107</v>
      </c>
      <c r="M1528" t="s">
        <v>23</v>
      </c>
      <c r="N1528" t="s">
        <v>82</v>
      </c>
      <c r="O1528" t="s">
        <v>25</v>
      </c>
      <c r="P1528" t="s">
        <v>501</v>
      </c>
    </row>
    <row r="1529" spans="1:16" x14ac:dyDescent="0.25">
      <c r="A1529">
        <v>100008</v>
      </c>
      <c r="B1529" s="1">
        <v>45895</v>
      </c>
      <c r="C1529" t="s">
        <v>16</v>
      </c>
      <c r="D1529" t="s">
        <v>146</v>
      </c>
      <c r="E1529" t="s">
        <v>147</v>
      </c>
      <c r="F1529" t="s">
        <v>73</v>
      </c>
      <c r="G1529" t="s">
        <v>126</v>
      </c>
      <c r="H1529">
        <v>3</v>
      </c>
      <c r="I1529">
        <v>29.13</v>
      </c>
      <c r="J1529">
        <v>87.39</v>
      </c>
      <c r="K1529" t="s">
        <v>31</v>
      </c>
      <c r="L1529" t="s">
        <v>451</v>
      </c>
      <c r="M1529" t="s">
        <v>23</v>
      </c>
      <c r="N1529" t="s">
        <v>55</v>
      </c>
      <c r="O1529" t="s">
        <v>25</v>
      </c>
      <c r="P1529" t="s">
        <v>501</v>
      </c>
    </row>
    <row r="1530" spans="1:16" x14ac:dyDescent="0.25">
      <c r="A1530">
        <v>100272</v>
      </c>
      <c r="B1530" s="1">
        <v>45895</v>
      </c>
      <c r="C1530" t="s">
        <v>16</v>
      </c>
      <c r="D1530" t="s">
        <v>198</v>
      </c>
      <c r="E1530" t="s">
        <v>199</v>
      </c>
      <c r="F1530" t="s">
        <v>64</v>
      </c>
      <c r="G1530" t="s">
        <v>140</v>
      </c>
      <c r="H1530">
        <v>2</v>
      </c>
      <c r="I1530">
        <v>151.91999999999999</v>
      </c>
      <c r="J1530">
        <v>303.83999999999997</v>
      </c>
      <c r="K1530" t="s">
        <v>21</v>
      </c>
      <c r="L1530" t="s">
        <v>377</v>
      </c>
      <c r="M1530" t="s">
        <v>23</v>
      </c>
      <c r="N1530" t="s">
        <v>55</v>
      </c>
      <c r="O1530" t="s">
        <v>25</v>
      </c>
      <c r="P1530" t="s">
        <v>501</v>
      </c>
    </row>
    <row r="1531" spans="1:16" x14ac:dyDescent="0.25">
      <c r="A1531">
        <v>100294</v>
      </c>
      <c r="B1531" s="1">
        <v>45895</v>
      </c>
      <c r="C1531" t="s">
        <v>16</v>
      </c>
      <c r="D1531" t="s">
        <v>17</v>
      </c>
      <c r="E1531" t="s">
        <v>18</v>
      </c>
      <c r="F1531" t="s">
        <v>64</v>
      </c>
      <c r="G1531" t="s">
        <v>65</v>
      </c>
      <c r="H1531">
        <v>2</v>
      </c>
      <c r="I1531">
        <v>25.36</v>
      </c>
      <c r="J1531">
        <v>50.72</v>
      </c>
      <c r="K1531" t="s">
        <v>59</v>
      </c>
      <c r="L1531" t="s">
        <v>177</v>
      </c>
      <c r="M1531" t="s">
        <v>23</v>
      </c>
      <c r="N1531" t="s">
        <v>55</v>
      </c>
      <c r="O1531" t="s">
        <v>25</v>
      </c>
      <c r="P1531" t="s">
        <v>501</v>
      </c>
    </row>
    <row r="1532" spans="1:16" x14ac:dyDescent="0.25">
      <c r="A1532">
        <v>100337</v>
      </c>
      <c r="B1532" s="1">
        <v>45895</v>
      </c>
      <c r="C1532" t="s">
        <v>39</v>
      </c>
      <c r="D1532" t="s">
        <v>40</v>
      </c>
      <c r="E1532" t="s">
        <v>41</v>
      </c>
      <c r="F1532" t="s">
        <v>64</v>
      </c>
      <c r="G1532" t="s">
        <v>65</v>
      </c>
      <c r="H1532">
        <v>10</v>
      </c>
      <c r="I1532">
        <v>25.96</v>
      </c>
      <c r="J1532">
        <v>259.60000000000002</v>
      </c>
      <c r="K1532" t="s">
        <v>31</v>
      </c>
      <c r="L1532" t="s">
        <v>390</v>
      </c>
      <c r="M1532" t="s">
        <v>23</v>
      </c>
      <c r="N1532" t="s">
        <v>55</v>
      </c>
      <c r="O1532" t="s">
        <v>25</v>
      </c>
      <c r="P1532" t="s">
        <v>501</v>
      </c>
    </row>
    <row r="1533" spans="1:16" x14ac:dyDescent="0.25">
      <c r="A1533">
        <v>100398</v>
      </c>
      <c r="B1533" s="1">
        <v>45895</v>
      </c>
      <c r="C1533" t="s">
        <v>34</v>
      </c>
      <c r="D1533" t="s">
        <v>35</v>
      </c>
      <c r="E1533" t="s">
        <v>36</v>
      </c>
      <c r="F1533" t="s">
        <v>29</v>
      </c>
      <c r="G1533" t="s">
        <v>123</v>
      </c>
      <c r="H1533">
        <v>2</v>
      </c>
      <c r="I1533">
        <v>86.7</v>
      </c>
      <c r="J1533">
        <v>173.4</v>
      </c>
      <c r="K1533" t="s">
        <v>31</v>
      </c>
      <c r="L1533" t="s">
        <v>380</v>
      </c>
      <c r="M1533" t="s">
        <v>23</v>
      </c>
      <c r="N1533" t="s">
        <v>55</v>
      </c>
      <c r="O1533" t="s">
        <v>25</v>
      </c>
      <c r="P1533" t="s">
        <v>501</v>
      </c>
    </row>
    <row r="1534" spans="1:16" x14ac:dyDescent="0.25">
      <c r="A1534">
        <v>100596</v>
      </c>
      <c r="B1534" s="1">
        <v>45895</v>
      </c>
      <c r="C1534" t="s">
        <v>39</v>
      </c>
      <c r="D1534" t="s">
        <v>118</v>
      </c>
      <c r="E1534" t="s">
        <v>119</v>
      </c>
      <c r="F1534" t="s">
        <v>73</v>
      </c>
      <c r="G1534" t="s">
        <v>74</v>
      </c>
      <c r="H1534">
        <v>3</v>
      </c>
      <c r="I1534">
        <v>54.73</v>
      </c>
      <c r="J1534">
        <v>164.19</v>
      </c>
      <c r="K1534" t="s">
        <v>31</v>
      </c>
      <c r="L1534" t="s">
        <v>332</v>
      </c>
      <c r="M1534" t="s">
        <v>23</v>
      </c>
      <c r="N1534" t="s">
        <v>55</v>
      </c>
      <c r="O1534" t="s">
        <v>25</v>
      </c>
      <c r="P1534" t="s">
        <v>501</v>
      </c>
    </row>
    <row r="1535" spans="1:16" x14ac:dyDescent="0.25">
      <c r="A1535">
        <v>100625</v>
      </c>
      <c r="B1535" s="1">
        <v>45895</v>
      </c>
      <c r="C1535" t="s">
        <v>61</v>
      </c>
      <c r="D1535" t="s">
        <v>90</v>
      </c>
      <c r="E1535" t="s">
        <v>91</v>
      </c>
      <c r="F1535" t="s">
        <v>64</v>
      </c>
      <c r="G1535" t="s">
        <v>159</v>
      </c>
      <c r="H1535">
        <v>3</v>
      </c>
      <c r="I1535">
        <v>33.799999999999997</v>
      </c>
      <c r="J1535">
        <v>101.4</v>
      </c>
      <c r="K1535" t="s">
        <v>59</v>
      </c>
      <c r="L1535" t="s">
        <v>243</v>
      </c>
      <c r="M1535" t="s">
        <v>23</v>
      </c>
      <c r="N1535" t="s">
        <v>55</v>
      </c>
      <c r="O1535" t="s">
        <v>25</v>
      </c>
      <c r="P1535" t="s">
        <v>501</v>
      </c>
    </row>
    <row r="1536" spans="1:16" x14ac:dyDescent="0.25">
      <c r="A1536">
        <v>100817</v>
      </c>
      <c r="B1536" s="1">
        <v>45895</v>
      </c>
      <c r="C1536" t="s">
        <v>77</v>
      </c>
      <c r="D1536" t="s">
        <v>103</v>
      </c>
      <c r="E1536" t="s">
        <v>104</v>
      </c>
      <c r="F1536" t="s">
        <v>73</v>
      </c>
      <c r="G1536" t="s">
        <v>116</v>
      </c>
      <c r="H1536">
        <v>2</v>
      </c>
      <c r="I1536">
        <v>193.63</v>
      </c>
      <c r="J1536">
        <v>387.26</v>
      </c>
      <c r="K1536" t="s">
        <v>31</v>
      </c>
      <c r="L1536" t="s">
        <v>137</v>
      </c>
      <c r="M1536" t="s">
        <v>102</v>
      </c>
      <c r="N1536" t="s">
        <v>55</v>
      </c>
      <c r="O1536" t="s">
        <v>25</v>
      </c>
      <c r="P1536" t="s">
        <v>501</v>
      </c>
    </row>
    <row r="1537" spans="1:16" x14ac:dyDescent="0.25">
      <c r="A1537">
        <v>100914</v>
      </c>
      <c r="B1537" s="1">
        <v>45895</v>
      </c>
      <c r="C1537" t="s">
        <v>16</v>
      </c>
      <c r="D1537" t="s">
        <v>17</v>
      </c>
      <c r="E1537" t="s">
        <v>18</v>
      </c>
      <c r="F1537" t="s">
        <v>70</v>
      </c>
      <c r="G1537" t="s">
        <v>132</v>
      </c>
      <c r="H1537">
        <v>2</v>
      </c>
      <c r="I1537">
        <v>20.83</v>
      </c>
      <c r="J1537">
        <v>41.66</v>
      </c>
      <c r="K1537" t="s">
        <v>53</v>
      </c>
      <c r="L1537" t="s">
        <v>469</v>
      </c>
      <c r="M1537" t="s">
        <v>23</v>
      </c>
      <c r="N1537" t="s">
        <v>55</v>
      </c>
      <c r="O1537" t="s">
        <v>25</v>
      </c>
      <c r="P1537" t="s">
        <v>501</v>
      </c>
    </row>
    <row r="1538" spans="1:16" x14ac:dyDescent="0.25">
      <c r="A1538">
        <v>100977</v>
      </c>
      <c r="B1538" s="1">
        <v>45895</v>
      </c>
      <c r="C1538" t="s">
        <v>16</v>
      </c>
      <c r="D1538" t="s">
        <v>27</v>
      </c>
      <c r="E1538" t="s">
        <v>28</v>
      </c>
      <c r="F1538" t="s">
        <v>73</v>
      </c>
      <c r="G1538" t="s">
        <v>116</v>
      </c>
      <c r="H1538">
        <v>2</v>
      </c>
      <c r="I1538">
        <v>183.35</v>
      </c>
      <c r="J1538">
        <v>366.7</v>
      </c>
      <c r="K1538" t="s">
        <v>59</v>
      </c>
      <c r="L1538" t="s">
        <v>416</v>
      </c>
      <c r="M1538" t="s">
        <v>23</v>
      </c>
      <c r="N1538" t="s">
        <v>55</v>
      </c>
      <c r="O1538" t="s">
        <v>25</v>
      </c>
      <c r="P1538" t="s">
        <v>501</v>
      </c>
    </row>
    <row r="1539" spans="1:16" x14ac:dyDescent="0.25">
      <c r="A1539">
        <v>101403</v>
      </c>
      <c r="B1539" s="1">
        <v>45895</v>
      </c>
      <c r="C1539" t="s">
        <v>39</v>
      </c>
      <c r="D1539" t="s">
        <v>67</v>
      </c>
      <c r="E1539" t="s">
        <v>68</v>
      </c>
      <c r="F1539" t="s">
        <v>19</v>
      </c>
      <c r="G1539" t="s">
        <v>20</v>
      </c>
      <c r="H1539">
        <v>1</v>
      </c>
      <c r="I1539">
        <v>40</v>
      </c>
      <c r="J1539">
        <v>40</v>
      </c>
      <c r="K1539" t="s">
        <v>59</v>
      </c>
      <c r="L1539" t="s">
        <v>363</v>
      </c>
      <c r="M1539" t="s">
        <v>23</v>
      </c>
      <c r="N1539" t="s">
        <v>55</v>
      </c>
      <c r="O1539" t="s">
        <v>25</v>
      </c>
      <c r="P1539" t="s">
        <v>501</v>
      </c>
    </row>
    <row r="1540" spans="1:16" x14ac:dyDescent="0.25">
      <c r="A1540">
        <v>101740</v>
      </c>
      <c r="B1540" s="1">
        <v>45895</v>
      </c>
      <c r="C1540" t="s">
        <v>16</v>
      </c>
      <c r="D1540" t="s">
        <v>17</v>
      </c>
      <c r="E1540" t="s">
        <v>18</v>
      </c>
      <c r="F1540" t="s">
        <v>29</v>
      </c>
      <c r="G1540" t="s">
        <v>113</v>
      </c>
      <c r="H1540">
        <v>2</v>
      </c>
      <c r="I1540">
        <v>15.73</v>
      </c>
      <c r="J1540">
        <v>31.46</v>
      </c>
      <c r="K1540" t="s">
        <v>53</v>
      </c>
      <c r="L1540" t="s">
        <v>278</v>
      </c>
      <c r="M1540" t="s">
        <v>23</v>
      </c>
      <c r="N1540" t="s">
        <v>55</v>
      </c>
      <c r="O1540" t="s">
        <v>25</v>
      </c>
      <c r="P1540" t="s">
        <v>501</v>
      </c>
    </row>
    <row r="1541" spans="1:16" x14ac:dyDescent="0.25">
      <c r="A1541">
        <v>101824</v>
      </c>
      <c r="B1541" s="1">
        <v>45895</v>
      </c>
      <c r="C1541" t="s">
        <v>39</v>
      </c>
      <c r="D1541" t="s">
        <v>40</v>
      </c>
      <c r="E1541" t="s">
        <v>41</v>
      </c>
      <c r="F1541" t="s">
        <v>73</v>
      </c>
      <c r="G1541" t="s">
        <v>128</v>
      </c>
      <c r="H1541">
        <v>1</v>
      </c>
      <c r="I1541">
        <v>131.19999999999999</v>
      </c>
      <c r="J1541">
        <v>131.19999999999999</v>
      </c>
      <c r="K1541" t="s">
        <v>21</v>
      </c>
      <c r="L1541" t="s">
        <v>294</v>
      </c>
      <c r="M1541" t="s">
        <v>102</v>
      </c>
      <c r="N1541" t="s">
        <v>55</v>
      </c>
      <c r="O1541" t="s">
        <v>25</v>
      </c>
      <c r="P1541" t="s">
        <v>501</v>
      </c>
    </row>
    <row r="1542" spans="1:16" x14ac:dyDescent="0.25">
      <c r="A1542">
        <v>102016</v>
      </c>
      <c r="B1542" s="1">
        <v>45895</v>
      </c>
      <c r="C1542" t="s">
        <v>39</v>
      </c>
      <c r="D1542" t="s">
        <v>40</v>
      </c>
      <c r="E1542" t="s">
        <v>41</v>
      </c>
      <c r="F1542" t="s">
        <v>29</v>
      </c>
      <c r="G1542" t="s">
        <v>58</v>
      </c>
      <c r="H1542">
        <v>10</v>
      </c>
      <c r="I1542">
        <v>77.739999999999995</v>
      </c>
      <c r="J1542">
        <v>777.4</v>
      </c>
      <c r="K1542" t="s">
        <v>31</v>
      </c>
      <c r="L1542" t="s">
        <v>242</v>
      </c>
      <c r="M1542" t="s">
        <v>102</v>
      </c>
      <c r="N1542" t="s">
        <v>55</v>
      </c>
      <c r="O1542" t="s">
        <v>25</v>
      </c>
      <c r="P1542" t="s">
        <v>501</v>
      </c>
    </row>
    <row r="1543" spans="1:16" x14ac:dyDescent="0.25">
      <c r="A1543">
        <v>102092</v>
      </c>
      <c r="B1543" s="1">
        <v>45895</v>
      </c>
      <c r="C1543" t="s">
        <v>39</v>
      </c>
      <c r="D1543" t="s">
        <v>56</v>
      </c>
      <c r="E1543" t="s">
        <v>57</v>
      </c>
      <c r="F1543" t="s">
        <v>73</v>
      </c>
      <c r="G1543" t="s">
        <v>116</v>
      </c>
      <c r="H1543">
        <v>3</v>
      </c>
      <c r="I1543">
        <v>195.62</v>
      </c>
      <c r="J1543">
        <v>586.86</v>
      </c>
      <c r="K1543" t="s">
        <v>31</v>
      </c>
      <c r="L1543" t="s">
        <v>374</v>
      </c>
      <c r="M1543" t="s">
        <v>23</v>
      </c>
      <c r="N1543" t="s">
        <v>55</v>
      </c>
      <c r="O1543" t="s">
        <v>25</v>
      </c>
      <c r="P1543" t="s">
        <v>501</v>
      </c>
    </row>
    <row r="1544" spans="1:16" x14ac:dyDescent="0.25">
      <c r="A1544">
        <v>102228</v>
      </c>
      <c r="B1544" s="1">
        <v>45895</v>
      </c>
      <c r="C1544" t="s">
        <v>16</v>
      </c>
      <c r="D1544" t="s">
        <v>27</v>
      </c>
      <c r="E1544" t="s">
        <v>28</v>
      </c>
      <c r="F1544" t="s">
        <v>64</v>
      </c>
      <c r="G1544" t="s">
        <v>159</v>
      </c>
      <c r="H1544">
        <v>1</v>
      </c>
      <c r="I1544">
        <v>33.950000000000003</v>
      </c>
      <c r="J1544">
        <v>33.950000000000003</v>
      </c>
      <c r="K1544" t="s">
        <v>31</v>
      </c>
      <c r="L1544" t="s">
        <v>294</v>
      </c>
      <c r="M1544" t="s">
        <v>44</v>
      </c>
      <c r="N1544" t="s">
        <v>55</v>
      </c>
      <c r="O1544" t="s">
        <v>25</v>
      </c>
      <c r="P1544" t="s">
        <v>501</v>
      </c>
    </row>
    <row r="1545" spans="1:16" x14ac:dyDescent="0.25">
      <c r="A1545">
        <v>102402</v>
      </c>
      <c r="B1545" s="1">
        <v>45895</v>
      </c>
      <c r="C1545" t="s">
        <v>34</v>
      </c>
      <c r="D1545" t="s">
        <v>51</v>
      </c>
      <c r="E1545" t="s">
        <v>52</v>
      </c>
      <c r="F1545" t="s">
        <v>29</v>
      </c>
      <c r="G1545" t="s">
        <v>113</v>
      </c>
      <c r="H1545">
        <v>1</v>
      </c>
      <c r="I1545">
        <v>15.56</v>
      </c>
      <c r="J1545">
        <v>15.56</v>
      </c>
      <c r="K1545" t="s">
        <v>53</v>
      </c>
      <c r="L1545" t="s">
        <v>322</v>
      </c>
      <c r="M1545" t="s">
        <v>102</v>
      </c>
      <c r="N1545" t="s">
        <v>55</v>
      </c>
      <c r="O1545" t="s">
        <v>25</v>
      </c>
      <c r="P1545" t="s">
        <v>501</v>
      </c>
    </row>
    <row r="1546" spans="1:16" x14ac:dyDescent="0.25">
      <c r="A1546">
        <v>102804</v>
      </c>
      <c r="B1546" s="1">
        <v>45895</v>
      </c>
      <c r="C1546" t="s">
        <v>61</v>
      </c>
      <c r="D1546" t="s">
        <v>84</v>
      </c>
      <c r="E1546" t="s">
        <v>85</v>
      </c>
      <c r="F1546" t="s">
        <v>73</v>
      </c>
      <c r="G1546" t="s">
        <v>183</v>
      </c>
      <c r="H1546">
        <v>1</v>
      </c>
      <c r="I1546">
        <v>24.54</v>
      </c>
      <c r="J1546">
        <v>24.54</v>
      </c>
      <c r="K1546" t="s">
        <v>31</v>
      </c>
      <c r="L1546" t="s">
        <v>281</v>
      </c>
      <c r="M1546" t="s">
        <v>102</v>
      </c>
      <c r="N1546" t="s">
        <v>55</v>
      </c>
      <c r="O1546" t="s">
        <v>25</v>
      </c>
      <c r="P1546" t="s">
        <v>501</v>
      </c>
    </row>
    <row r="1547" spans="1:16" x14ac:dyDescent="0.25">
      <c r="A1547">
        <v>100173</v>
      </c>
      <c r="B1547" s="1">
        <v>45896</v>
      </c>
      <c r="C1547" t="s">
        <v>16</v>
      </c>
      <c r="D1547" t="s">
        <v>27</v>
      </c>
      <c r="E1547" t="s">
        <v>28</v>
      </c>
      <c r="F1547" t="s">
        <v>70</v>
      </c>
      <c r="G1547" t="s">
        <v>86</v>
      </c>
      <c r="H1547">
        <v>2</v>
      </c>
      <c r="I1547">
        <v>26.8</v>
      </c>
      <c r="J1547">
        <v>53.6</v>
      </c>
      <c r="K1547" t="s">
        <v>59</v>
      </c>
      <c r="L1547" t="s">
        <v>440</v>
      </c>
      <c r="M1547" t="s">
        <v>23</v>
      </c>
      <c r="N1547" t="s">
        <v>33</v>
      </c>
      <c r="O1547" t="s">
        <v>25</v>
      </c>
      <c r="P1547" t="s">
        <v>501</v>
      </c>
    </row>
    <row r="1548" spans="1:16" x14ac:dyDescent="0.25">
      <c r="A1548">
        <v>100326</v>
      </c>
      <c r="B1548" s="1">
        <v>45896</v>
      </c>
      <c r="C1548" t="s">
        <v>16</v>
      </c>
      <c r="D1548" t="s">
        <v>146</v>
      </c>
      <c r="E1548" t="s">
        <v>147</v>
      </c>
      <c r="F1548" t="s">
        <v>70</v>
      </c>
      <c r="G1548" t="s">
        <v>86</v>
      </c>
      <c r="H1548">
        <v>3</v>
      </c>
      <c r="I1548">
        <v>28.9</v>
      </c>
      <c r="J1548">
        <v>86.7</v>
      </c>
      <c r="K1548" t="s">
        <v>53</v>
      </c>
      <c r="L1548" t="s">
        <v>437</v>
      </c>
      <c r="M1548" t="s">
        <v>23</v>
      </c>
      <c r="N1548" t="s">
        <v>33</v>
      </c>
      <c r="O1548" t="s">
        <v>25</v>
      </c>
      <c r="P1548" t="s">
        <v>501</v>
      </c>
    </row>
    <row r="1549" spans="1:16" x14ac:dyDescent="0.25">
      <c r="A1549">
        <v>100662</v>
      </c>
      <c r="B1549" s="1">
        <v>45896</v>
      </c>
      <c r="C1549" t="s">
        <v>16</v>
      </c>
      <c r="D1549" t="s">
        <v>17</v>
      </c>
      <c r="E1549" t="s">
        <v>18</v>
      </c>
      <c r="F1549" t="s">
        <v>19</v>
      </c>
      <c r="G1549" t="s">
        <v>37</v>
      </c>
      <c r="H1549">
        <v>1</v>
      </c>
      <c r="I1549">
        <v>23.45</v>
      </c>
      <c r="J1549">
        <v>23.45</v>
      </c>
      <c r="K1549" t="s">
        <v>31</v>
      </c>
      <c r="L1549" t="s">
        <v>279</v>
      </c>
      <c r="M1549" t="s">
        <v>23</v>
      </c>
      <c r="N1549" t="s">
        <v>33</v>
      </c>
      <c r="O1549" t="s">
        <v>25</v>
      </c>
      <c r="P1549" t="s">
        <v>501</v>
      </c>
    </row>
    <row r="1550" spans="1:16" x14ac:dyDescent="0.25">
      <c r="A1550">
        <v>100758</v>
      </c>
      <c r="B1550" s="1">
        <v>45896</v>
      </c>
      <c r="C1550" t="s">
        <v>39</v>
      </c>
      <c r="D1550" t="s">
        <v>118</v>
      </c>
      <c r="E1550" t="s">
        <v>119</v>
      </c>
      <c r="F1550" t="s">
        <v>29</v>
      </c>
      <c r="G1550" t="s">
        <v>113</v>
      </c>
      <c r="H1550">
        <v>1</v>
      </c>
      <c r="I1550">
        <v>14.33</v>
      </c>
      <c r="J1550">
        <v>14.33</v>
      </c>
      <c r="K1550" t="s">
        <v>21</v>
      </c>
      <c r="L1550" t="s">
        <v>258</v>
      </c>
      <c r="M1550" t="s">
        <v>23</v>
      </c>
      <c r="N1550" t="s">
        <v>33</v>
      </c>
      <c r="O1550" t="s">
        <v>25</v>
      </c>
      <c r="P1550" t="s">
        <v>501</v>
      </c>
    </row>
    <row r="1551" spans="1:16" x14ac:dyDescent="0.25">
      <c r="A1551">
        <v>100810</v>
      </c>
      <c r="B1551" s="1">
        <v>45896</v>
      </c>
      <c r="C1551" t="s">
        <v>77</v>
      </c>
      <c r="D1551" t="s">
        <v>78</v>
      </c>
      <c r="E1551" t="s">
        <v>79</v>
      </c>
      <c r="F1551" t="s">
        <v>29</v>
      </c>
      <c r="G1551" t="s">
        <v>30</v>
      </c>
      <c r="H1551">
        <v>10</v>
      </c>
      <c r="I1551">
        <v>64.61</v>
      </c>
      <c r="J1551">
        <v>646.1</v>
      </c>
      <c r="K1551" t="s">
        <v>21</v>
      </c>
      <c r="L1551" t="s">
        <v>175</v>
      </c>
      <c r="M1551" t="s">
        <v>23</v>
      </c>
      <c r="N1551" t="s">
        <v>33</v>
      </c>
      <c r="O1551" t="s">
        <v>25</v>
      </c>
      <c r="P1551" t="s">
        <v>501</v>
      </c>
    </row>
    <row r="1552" spans="1:16" x14ac:dyDescent="0.25">
      <c r="A1552">
        <v>101661</v>
      </c>
      <c r="B1552" s="1">
        <v>45896</v>
      </c>
      <c r="C1552" t="s">
        <v>77</v>
      </c>
      <c r="D1552" t="s">
        <v>103</v>
      </c>
      <c r="E1552" t="s">
        <v>104</v>
      </c>
      <c r="F1552" t="s">
        <v>70</v>
      </c>
      <c r="G1552" t="s">
        <v>71</v>
      </c>
      <c r="H1552">
        <v>10</v>
      </c>
      <c r="I1552">
        <v>58.86</v>
      </c>
      <c r="J1552">
        <v>588.6</v>
      </c>
      <c r="K1552" t="s">
        <v>59</v>
      </c>
      <c r="L1552" t="s">
        <v>383</v>
      </c>
      <c r="M1552" t="s">
        <v>23</v>
      </c>
      <c r="N1552" t="s">
        <v>33</v>
      </c>
      <c r="O1552" t="s">
        <v>25</v>
      </c>
      <c r="P1552" t="s">
        <v>501</v>
      </c>
    </row>
    <row r="1553" spans="1:16" x14ac:dyDescent="0.25">
      <c r="A1553">
        <v>101751</v>
      </c>
      <c r="B1553" s="1">
        <v>45896</v>
      </c>
      <c r="C1553" t="s">
        <v>61</v>
      </c>
      <c r="D1553" t="s">
        <v>84</v>
      </c>
      <c r="E1553" t="s">
        <v>85</v>
      </c>
      <c r="F1553" t="s">
        <v>70</v>
      </c>
      <c r="G1553" t="s">
        <v>132</v>
      </c>
      <c r="H1553">
        <v>1</v>
      </c>
      <c r="I1553">
        <v>20.54</v>
      </c>
      <c r="J1553">
        <v>20.54</v>
      </c>
      <c r="K1553" t="s">
        <v>31</v>
      </c>
      <c r="L1553" t="s">
        <v>459</v>
      </c>
      <c r="M1553" t="s">
        <v>23</v>
      </c>
      <c r="N1553" t="s">
        <v>33</v>
      </c>
      <c r="O1553" t="s">
        <v>25</v>
      </c>
      <c r="P1553" t="s">
        <v>501</v>
      </c>
    </row>
    <row r="1554" spans="1:16" x14ac:dyDescent="0.25">
      <c r="A1554">
        <v>102195</v>
      </c>
      <c r="B1554" s="1">
        <v>45896</v>
      </c>
      <c r="C1554" t="s">
        <v>16</v>
      </c>
      <c r="D1554" t="s">
        <v>111</v>
      </c>
      <c r="E1554" t="s">
        <v>112</v>
      </c>
      <c r="F1554" t="s">
        <v>73</v>
      </c>
      <c r="G1554" t="s">
        <v>80</v>
      </c>
      <c r="H1554">
        <v>5</v>
      </c>
      <c r="I1554">
        <v>41.54</v>
      </c>
      <c r="J1554">
        <v>207.7</v>
      </c>
      <c r="K1554" t="s">
        <v>21</v>
      </c>
      <c r="L1554" t="s">
        <v>81</v>
      </c>
      <c r="M1554" t="s">
        <v>23</v>
      </c>
      <c r="N1554" t="s">
        <v>33</v>
      </c>
      <c r="O1554" t="s">
        <v>25</v>
      </c>
      <c r="P1554" t="s">
        <v>501</v>
      </c>
    </row>
    <row r="1555" spans="1:16" x14ac:dyDescent="0.25">
      <c r="A1555">
        <v>102438</v>
      </c>
      <c r="B1555" s="1">
        <v>45896</v>
      </c>
      <c r="C1555" t="s">
        <v>61</v>
      </c>
      <c r="D1555" t="s">
        <v>90</v>
      </c>
      <c r="E1555" t="s">
        <v>91</v>
      </c>
      <c r="F1555" t="s">
        <v>19</v>
      </c>
      <c r="G1555" t="s">
        <v>42</v>
      </c>
      <c r="H1555">
        <v>1</v>
      </c>
      <c r="I1555">
        <v>15.29</v>
      </c>
      <c r="J1555">
        <v>15.29</v>
      </c>
      <c r="K1555" t="s">
        <v>31</v>
      </c>
      <c r="L1555" t="s">
        <v>301</v>
      </c>
      <c r="M1555" t="s">
        <v>23</v>
      </c>
      <c r="N1555" t="s">
        <v>33</v>
      </c>
      <c r="O1555" t="s">
        <v>25</v>
      </c>
      <c r="P1555" t="s">
        <v>501</v>
      </c>
    </row>
    <row r="1556" spans="1:16" x14ac:dyDescent="0.25">
      <c r="A1556">
        <v>102477</v>
      </c>
      <c r="B1556" s="1">
        <v>45896</v>
      </c>
      <c r="C1556" t="s">
        <v>39</v>
      </c>
      <c r="D1556" t="s">
        <v>118</v>
      </c>
      <c r="E1556" t="s">
        <v>119</v>
      </c>
      <c r="F1556" t="s">
        <v>70</v>
      </c>
      <c r="G1556" t="s">
        <v>143</v>
      </c>
      <c r="H1556">
        <v>1</v>
      </c>
      <c r="I1556">
        <v>121.12</v>
      </c>
      <c r="J1556">
        <v>121.12</v>
      </c>
      <c r="K1556" t="s">
        <v>59</v>
      </c>
      <c r="L1556" t="s">
        <v>240</v>
      </c>
      <c r="M1556" t="s">
        <v>23</v>
      </c>
      <c r="N1556" t="s">
        <v>33</v>
      </c>
      <c r="O1556" t="s">
        <v>25</v>
      </c>
      <c r="P1556" t="s">
        <v>501</v>
      </c>
    </row>
    <row r="1557" spans="1:16" x14ac:dyDescent="0.25">
      <c r="A1557">
        <v>100024</v>
      </c>
      <c r="B1557" s="1">
        <v>45897</v>
      </c>
      <c r="C1557" t="s">
        <v>61</v>
      </c>
      <c r="D1557" t="s">
        <v>84</v>
      </c>
      <c r="E1557" t="s">
        <v>85</v>
      </c>
      <c r="F1557" t="s">
        <v>29</v>
      </c>
      <c r="G1557" t="s">
        <v>123</v>
      </c>
      <c r="H1557">
        <v>1</v>
      </c>
      <c r="I1557">
        <v>86</v>
      </c>
      <c r="J1557">
        <v>86</v>
      </c>
      <c r="K1557" t="s">
        <v>59</v>
      </c>
      <c r="L1557" t="s">
        <v>163</v>
      </c>
      <c r="M1557" t="s">
        <v>102</v>
      </c>
      <c r="N1557" t="s">
        <v>45</v>
      </c>
      <c r="O1557" t="s">
        <v>25</v>
      </c>
      <c r="P1557" t="s">
        <v>501</v>
      </c>
    </row>
    <row r="1558" spans="1:16" x14ac:dyDescent="0.25">
      <c r="A1558">
        <v>100036</v>
      </c>
      <c r="B1558" s="1">
        <v>45897</v>
      </c>
      <c r="C1558" t="s">
        <v>61</v>
      </c>
      <c r="D1558" t="s">
        <v>84</v>
      </c>
      <c r="E1558" t="s">
        <v>85</v>
      </c>
      <c r="F1558" t="s">
        <v>73</v>
      </c>
      <c r="G1558" t="s">
        <v>80</v>
      </c>
      <c r="H1558">
        <v>2</v>
      </c>
      <c r="I1558">
        <v>39.39</v>
      </c>
      <c r="J1558">
        <v>78.78</v>
      </c>
      <c r="K1558" t="s">
        <v>59</v>
      </c>
      <c r="L1558" t="s">
        <v>268</v>
      </c>
      <c r="M1558" t="s">
        <v>23</v>
      </c>
      <c r="N1558" t="s">
        <v>45</v>
      </c>
      <c r="O1558" t="s">
        <v>25</v>
      </c>
      <c r="P1558" t="s">
        <v>501</v>
      </c>
    </row>
    <row r="1559" spans="1:16" x14ac:dyDescent="0.25">
      <c r="A1559">
        <v>100176</v>
      </c>
      <c r="B1559" s="1">
        <v>45897</v>
      </c>
      <c r="C1559" t="s">
        <v>16</v>
      </c>
      <c r="D1559" t="s">
        <v>27</v>
      </c>
      <c r="E1559" t="s">
        <v>28</v>
      </c>
      <c r="F1559" t="s">
        <v>70</v>
      </c>
      <c r="G1559" t="s">
        <v>86</v>
      </c>
      <c r="H1559">
        <v>3</v>
      </c>
      <c r="I1559">
        <v>28.01</v>
      </c>
      <c r="J1559">
        <v>84.03</v>
      </c>
      <c r="K1559" t="s">
        <v>31</v>
      </c>
      <c r="L1559" t="s">
        <v>323</v>
      </c>
      <c r="M1559" t="s">
        <v>23</v>
      </c>
      <c r="N1559" t="s">
        <v>45</v>
      </c>
      <c r="O1559" t="s">
        <v>25</v>
      </c>
      <c r="P1559" t="s">
        <v>501</v>
      </c>
    </row>
    <row r="1560" spans="1:16" x14ac:dyDescent="0.25">
      <c r="A1560">
        <v>100269</v>
      </c>
      <c r="B1560" s="1">
        <v>45897</v>
      </c>
      <c r="C1560" t="s">
        <v>77</v>
      </c>
      <c r="D1560" t="s">
        <v>205</v>
      </c>
      <c r="E1560" t="s">
        <v>206</v>
      </c>
      <c r="F1560" t="s">
        <v>19</v>
      </c>
      <c r="G1560" t="s">
        <v>42</v>
      </c>
      <c r="H1560">
        <v>2</v>
      </c>
      <c r="I1560">
        <v>16.02</v>
      </c>
      <c r="J1560">
        <v>32.04</v>
      </c>
      <c r="K1560" t="s">
        <v>59</v>
      </c>
      <c r="L1560" t="s">
        <v>470</v>
      </c>
      <c r="M1560" t="s">
        <v>44</v>
      </c>
      <c r="N1560" t="s">
        <v>45</v>
      </c>
      <c r="O1560" t="s">
        <v>25</v>
      </c>
      <c r="P1560" t="s">
        <v>501</v>
      </c>
    </row>
    <row r="1561" spans="1:16" x14ac:dyDescent="0.25">
      <c r="A1561">
        <v>100273</v>
      </c>
      <c r="B1561" s="1">
        <v>45897</v>
      </c>
      <c r="C1561" t="s">
        <v>39</v>
      </c>
      <c r="D1561" t="s">
        <v>40</v>
      </c>
      <c r="E1561" t="s">
        <v>41</v>
      </c>
      <c r="F1561" t="s">
        <v>70</v>
      </c>
      <c r="G1561" t="s">
        <v>86</v>
      </c>
      <c r="H1561">
        <v>1</v>
      </c>
      <c r="I1561">
        <v>27.46</v>
      </c>
      <c r="J1561">
        <v>27.46</v>
      </c>
      <c r="K1561" t="s">
        <v>31</v>
      </c>
      <c r="L1561" t="s">
        <v>157</v>
      </c>
      <c r="M1561" t="s">
        <v>23</v>
      </c>
      <c r="N1561" t="s">
        <v>45</v>
      </c>
      <c r="O1561" t="s">
        <v>25</v>
      </c>
      <c r="P1561" t="s">
        <v>501</v>
      </c>
    </row>
    <row r="1562" spans="1:16" x14ac:dyDescent="0.25">
      <c r="A1562">
        <v>100277</v>
      </c>
      <c r="B1562" s="1">
        <v>45897</v>
      </c>
      <c r="C1562" t="s">
        <v>39</v>
      </c>
      <c r="D1562" t="s">
        <v>118</v>
      </c>
      <c r="E1562" t="s">
        <v>119</v>
      </c>
      <c r="F1562" t="s">
        <v>70</v>
      </c>
      <c r="G1562" t="s">
        <v>71</v>
      </c>
      <c r="H1562">
        <v>1</v>
      </c>
      <c r="I1562">
        <v>59.97</v>
      </c>
      <c r="J1562">
        <v>59.97</v>
      </c>
      <c r="K1562" t="s">
        <v>53</v>
      </c>
      <c r="L1562" t="s">
        <v>301</v>
      </c>
      <c r="M1562" t="s">
        <v>23</v>
      </c>
      <c r="N1562" t="s">
        <v>45</v>
      </c>
      <c r="O1562" t="s">
        <v>25</v>
      </c>
      <c r="P1562" t="s">
        <v>501</v>
      </c>
    </row>
    <row r="1563" spans="1:16" x14ac:dyDescent="0.25">
      <c r="A1563">
        <v>100416</v>
      </c>
      <c r="B1563" s="1">
        <v>45897</v>
      </c>
      <c r="C1563" t="s">
        <v>34</v>
      </c>
      <c r="D1563" t="s">
        <v>46</v>
      </c>
      <c r="E1563" t="s">
        <v>47</v>
      </c>
      <c r="F1563" t="s">
        <v>19</v>
      </c>
      <c r="G1563" t="s">
        <v>20</v>
      </c>
      <c r="H1563">
        <v>1</v>
      </c>
      <c r="I1563">
        <v>38.39</v>
      </c>
      <c r="J1563">
        <v>38.39</v>
      </c>
      <c r="K1563" t="s">
        <v>59</v>
      </c>
      <c r="L1563" t="s">
        <v>379</v>
      </c>
      <c r="M1563" t="s">
        <v>23</v>
      </c>
      <c r="N1563" t="s">
        <v>45</v>
      </c>
      <c r="O1563" t="s">
        <v>25</v>
      </c>
      <c r="P1563" t="s">
        <v>501</v>
      </c>
    </row>
    <row r="1564" spans="1:16" x14ac:dyDescent="0.25">
      <c r="A1564">
        <v>100473</v>
      </c>
      <c r="B1564" s="1">
        <v>45897</v>
      </c>
      <c r="C1564" t="s">
        <v>61</v>
      </c>
      <c r="D1564" t="s">
        <v>84</v>
      </c>
      <c r="E1564" t="s">
        <v>85</v>
      </c>
      <c r="F1564" t="s">
        <v>73</v>
      </c>
      <c r="G1564" t="s">
        <v>183</v>
      </c>
      <c r="H1564">
        <v>2</v>
      </c>
      <c r="I1564">
        <v>26.04</v>
      </c>
      <c r="J1564">
        <v>52.08</v>
      </c>
      <c r="K1564" t="s">
        <v>53</v>
      </c>
      <c r="L1564" t="s">
        <v>295</v>
      </c>
      <c r="M1564" t="s">
        <v>23</v>
      </c>
      <c r="N1564" t="s">
        <v>45</v>
      </c>
      <c r="O1564" t="s">
        <v>25</v>
      </c>
      <c r="P1564" t="s">
        <v>501</v>
      </c>
    </row>
    <row r="1565" spans="1:16" x14ac:dyDescent="0.25">
      <c r="A1565">
        <v>100633</v>
      </c>
      <c r="B1565" s="1">
        <v>45897</v>
      </c>
      <c r="C1565" t="s">
        <v>34</v>
      </c>
      <c r="D1565" t="s">
        <v>51</v>
      </c>
      <c r="E1565" t="s">
        <v>52</v>
      </c>
      <c r="F1565" t="s">
        <v>29</v>
      </c>
      <c r="G1565" t="s">
        <v>123</v>
      </c>
      <c r="H1565">
        <v>5</v>
      </c>
      <c r="I1565">
        <v>94.38</v>
      </c>
      <c r="J1565">
        <v>471.9</v>
      </c>
      <c r="K1565" t="s">
        <v>59</v>
      </c>
      <c r="L1565" t="s">
        <v>354</v>
      </c>
      <c r="M1565" t="s">
        <v>23</v>
      </c>
      <c r="N1565" t="s">
        <v>45</v>
      </c>
      <c r="O1565" t="s">
        <v>25</v>
      </c>
      <c r="P1565" t="s">
        <v>501</v>
      </c>
    </row>
    <row r="1566" spans="1:16" x14ac:dyDescent="0.25">
      <c r="A1566">
        <v>101024</v>
      </c>
      <c r="B1566" s="1">
        <v>45897</v>
      </c>
      <c r="C1566" t="s">
        <v>39</v>
      </c>
      <c r="D1566" t="s">
        <v>56</v>
      </c>
      <c r="E1566" t="s">
        <v>57</v>
      </c>
      <c r="F1566" t="s">
        <v>73</v>
      </c>
      <c r="G1566" t="s">
        <v>80</v>
      </c>
      <c r="H1566">
        <v>1</v>
      </c>
      <c r="I1566">
        <v>38.130000000000003</v>
      </c>
      <c r="J1566">
        <v>38.130000000000003</v>
      </c>
      <c r="K1566" t="s">
        <v>21</v>
      </c>
      <c r="L1566" t="s">
        <v>279</v>
      </c>
      <c r="M1566" t="s">
        <v>23</v>
      </c>
      <c r="N1566" t="s">
        <v>45</v>
      </c>
      <c r="O1566" t="s">
        <v>25</v>
      </c>
      <c r="P1566" t="s">
        <v>501</v>
      </c>
    </row>
    <row r="1567" spans="1:16" x14ac:dyDescent="0.25">
      <c r="A1567">
        <v>101197</v>
      </c>
      <c r="B1567" s="1">
        <v>45897</v>
      </c>
      <c r="C1567" t="s">
        <v>77</v>
      </c>
      <c r="D1567" t="s">
        <v>103</v>
      </c>
      <c r="E1567" t="s">
        <v>104</v>
      </c>
      <c r="F1567" t="s">
        <v>73</v>
      </c>
      <c r="G1567" t="s">
        <v>80</v>
      </c>
      <c r="H1567">
        <v>3</v>
      </c>
      <c r="I1567">
        <v>39.9</v>
      </c>
      <c r="J1567">
        <v>119.7</v>
      </c>
      <c r="K1567" t="s">
        <v>59</v>
      </c>
      <c r="L1567" t="s">
        <v>467</v>
      </c>
      <c r="M1567" t="s">
        <v>23</v>
      </c>
      <c r="N1567" t="s">
        <v>45</v>
      </c>
      <c r="O1567" t="s">
        <v>25</v>
      </c>
      <c r="P1567" t="s">
        <v>501</v>
      </c>
    </row>
    <row r="1568" spans="1:16" x14ac:dyDescent="0.25">
      <c r="A1568">
        <v>101523</v>
      </c>
      <c r="B1568" s="1">
        <v>45897</v>
      </c>
      <c r="C1568" t="s">
        <v>39</v>
      </c>
      <c r="D1568" t="s">
        <v>118</v>
      </c>
      <c r="E1568" t="s">
        <v>119</v>
      </c>
      <c r="F1568" t="s">
        <v>64</v>
      </c>
      <c r="G1568" t="s">
        <v>159</v>
      </c>
      <c r="H1568">
        <v>1</v>
      </c>
      <c r="I1568">
        <v>36.1</v>
      </c>
      <c r="J1568">
        <v>36.1</v>
      </c>
      <c r="K1568" t="s">
        <v>59</v>
      </c>
      <c r="L1568" t="s">
        <v>178</v>
      </c>
      <c r="M1568" t="s">
        <v>23</v>
      </c>
      <c r="N1568" t="s">
        <v>45</v>
      </c>
      <c r="O1568" t="s">
        <v>25</v>
      </c>
      <c r="P1568" t="s">
        <v>501</v>
      </c>
    </row>
    <row r="1569" spans="1:16" x14ac:dyDescent="0.25">
      <c r="A1569">
        <v>101645</v>
      </c>
      <c r="B1569" s="1">
        <v>45897</v>
      </c>
      <c r="C1569" t="s">
        <v>39</v>
      </c>
      <c r="D1569" t="s">
        <v>118</v>
      </c>
      <c r="E1569" t="s">
        <v>119</v>
      </c>
      <c r="F1569" t="s">
        <v>70</v>
      </c>
      <c r="G1569" t="s">
        <v>143</v>
      </c>
      <c r="H1569">
        <v>1</v>
      </c>
      <c r="I1569">
        <v>125.2</v>
      </c>
      <c r="J1569">
        <v>125.2</v>
      </c>
      <c r="K1569" t="s">
        <v>31</v>
      </c>
      <c r="L1569" t="s">
        <v>323</v>
      </c>
      <c r="M1569" t="s">
        <v>44</v>
      </c>
      <c r="N1569" t="s">
        <v>45</v>
      </c>
      <c r="O1569" t="s">
        <v>25</v>
      </c>
      <c r="P1569" t="s">
        <v>501</v>
      </c>
    </row>
    <row r="1570" spans="1:16" x14ac:dyDescent="0.25">
      <c r="A1570">
        <v>102372</v>
      </c>
      <c r="B1570" s="1">
        <v>45897</v>
      </c>
      <c r="C1570" t="s">
        <v>77</v>
      </c>
      <c r="D1570" t="s">
        <v>103</v>
      </c>
      <c r="E1570" t="s">
        <v>104</v>
      </c>
      <c r="F1570" t="s">
        <v>70</v>
      </c>
      <c r="G1570" t="s">
        <v>132</v>
      </c>
      <c r="H1570">
        <v>2</v>
      </c>
      <c r="I1570">
        <v>20.05</v>
      </c>
      <c r="J1570">
        <v>40.1</v>
      </c>
      <c r="K1570" t="s">
        <v>53</v>
      </c>
      <c r="L1570" t="s">
        <v>136</v>
      </c>
      <c r="M1570" t="s">
        <v>23</v>
      </c>
      <c r="N1570" t="s">
        <v>45</v>
      </c>
      <c r="O1570" t="s">
        <v>25</v>
      </c>
      <c r="P1570" t="s">
        <v>501</v>
      </c>
    </row>
    <row r="1571" spans="1:16" x14ac:dyDescent="0.25">
      <c r="A1571">
        <v>102472</v>
      </c>
      <c r="B1571" s="1">
        <v>45897</v>
      </c>
      <c r="C1571" t="s">
        <v>77</v>
      </c>
      <c r="D1571" t="s">
        <v>78</v>
      </c>
      <c r="E1571" t="s">
        <v>79</v>
      </c>
      <c r="F1571" t="s">
        <v>19</v>
      </c>
      <c r="G1571" t="s">
        <v>20</v>
      </c>
      <c r="H1571">
        <v>2</v>
      </c>
      <c r="I1571">
        <v>41.42</v>
      </c>
      <c r="J1571">
        <v>82.84</v>
      </c>
      <c r="K1571" t="s">
        <v>59</v>
      </c>
      <c r="L1571" t="s">
        <v>175</v>
      </c>
      <c r="M1571" t="s">
        <v>102</v>
      </c>
      <c r="N1571" t="s">
        <v>45</v>
      </c>
      <c r="O1571" t="s">
        <v>25</v>
      </c>
      <c r="P1571" t="s">
        <v>501</v>
      </c>
    </row>
    <row r="1572" spans="1:16" x14ac:dyDescent="0.25">
      <c r="A1572">
        <v>102483</v>
      </c>
      <c r="B1572" s="1">
        <v>45897</v>
      </c>
      <c r="C1572" t="s">
        <v>77</v>
      </c>
      <c r="D1572" t="s">
        <v>103</v>
      </c>
      <c r="E1572" t="s">
        <v>104</v>
      </c>
      <c r="F1572" t="s">
        <v>64</v>
      </c>
      <c r="G1572" t="s">
        <v>140</v>
      </c>
      <c r="H1572">
        <v>1</v>
      </c>
      <c r="I1572">
        <v>149.47999999999999</v>
      </c>
      <c r="J1572">
        <v>149.47999999999999</v>
      </c>
      <c r="K1572" t="s">
        <v>21</v>
      </c>
      <c r="L1572" t="s">
        <v>325</v>
      </c>
      <c r="M1572" t="s">
        <v>23</v>
      </c>
      <c r="N1572" t="s">
        <v>45</v>
      </c>
      <c r="O1572" t="s">
        <v>25</v>
      </c>
      <c r="P1572" t="s">
        <v>501</v>
      </c>
    </row>
    <row r="1573" spans="1:16" x14ac:dyDescent="0.25">
      <c r="A1573">
        <v>102534</v>
      </c>
      <c r="B1573" s="1">
        <v>45897</v>
      </c>
      <c r="C1573" t="s">
        <v>61</v>
      </c>
      <c r="D1573" t="s">
        <v>90</v>
      </c>
      <c r="E1573" t="s">
        <v>91</v>
      </c>
      <c r="F1573" t="s">
        <v>19</v>
      </c>
      <c r="G1573" t="s">
        <v>42</v>
      </c>
      <c r="H1573">
        <v>2</v>
      </c>
      <c r="I1573">
        <v>15.41</v>
      </c>
      <c r="J1573">
        <v>30.82</v>
      </c>
      <c r="K1573" t="s">
        <v>31</v>
      </c>
      <c r="L1573" t="s">
        <v>502</v>
      </c>
      <c r="M1573" t="s">
        <v>23</v>
      </c>
      <c r="N1573" t="s">
        <v>45</v>
      </c>
      <c r="O1573" t="s">
        <v>25</v>
      </c>
      <c r="P1573" t="s">
        <v>501</v>
      </c>
    </row>
    <row r="1574" spans="1:16" x14ac:dyDescent="0.25">
      <c r="A1574">
        <v>102562</v>
      </c>
      <c r="B1574" s="1">
        <v>45897</v>
      </c>
      <c r="C1574" t="s">
        <v>61</v>
      </c>
      <c r="D1574" t="s">
        <v>90</v>
      </c>
      <c r="E1574" t="s">
        <v>91</v>
      </c>
      <c r="F1574" t="s">
        <v>73</v>
      </c>
      <c r="G1574" t="s">
        <v>116</v>
      </c>
      <c r="H1574">
        <v>5</v>
      </c>
      <c r="I1574">
        <v>198.03</v>
      </c>
      <c r="J1574">
        <v>990.15</v>
      </c>
      <c r="K1574" t="s">
        <v>21</v>
      </c>
      <c r="L1574" t="s">
        <v>290</v>
      </c>
      <c r="M1574" t="s">
        <v>102</v>
      </c>
      <c r="N1574" t="s">
        <v>45</v>
      </c>
      <c r="O1574" t="s">
        <v>25</v>
      </c>
      <c r="P1574" t="s">
        <v>501</v>
      </c>
    </row>
    <row r="1575" spans="1:16" x14ac:dyDescent="0.25">
      <c r="A1575">
        <v>102652</v>
      </c>
      <c r="B1575" s="1">
        <v>45897</v>
      </c>
      <c r="C1575" t="s">
        <v>16</v>
      </c>
      <c r="D1575" t="s">
        <v>27</v>
      </c>
      <c r="E1575" t="s">
        <v>28</v>
      </c>
      <c r="F1575" t="s">
        <v>73</v>
      </c>
      <c r="G1575" t="s">
        <v>116</v>
      </c>
      <c r="H1575">
        <v>1</v>
      </c>
      <c r="I1575">
        <v>184.21</v>
      </c>
      <c r="J1575">
        <v>184.21</v>
      </c>
      <c r="K1575" t="s">
        <v>21</v>
      </c>
      <c r="L1575" t="s">
        <v>470</v>
      </c>
      <c r="M1575" t="s">
        <v>23</v>
      </c>
      <c r="N1575" t="s">
        <v>45</v>
      </c>
      <c r="O1575" t="s">
        <v>25</v>
      </c>
      <c r="P1575" t="s">
        <v>501</v>
      </c>
    </row>
    <row r="1576" spans="1:16" x14ac:dyDescent="0.25">
      <c r="A1576">
        <v>102867</v>
      </c>
      <c r="B1576" s="1">
        <v>45897</v>
      </c>
      <c r="C1576" t="s">
        <v>61</v>
      </c>
      <c r="D1576" t="s">
        <v>84</v>
      </c>
      <c r="E1576" t="s">
        <v>85</v>
      </c>
      <c r="F1576" t="s">
        <v>73</v>
      </c>
      <c r="G1576" t="s">
        <v>80</v>
      </c>
      <c r="H1576">
        <v>1</v>
      </c>
      <c r="I1576">
        <v>41.53</v>
      </c>
      <c r="J1576">
        <v>41.53</v>
      </c>
      <c r="K1576" t="s">
        <v>31</v>
      </c>
      <c r="L1576" t="s">
        <v>449</v>
      </c>
      <c r="M1576" t="s">
        <v>23</v>
      </c>
      <c r="N1576" t="s">
        <v>45</v>
      </c>
      <c r="O1576" t="s">
        <v>25</v>
      </c>
      <c r="P1576" t="s">
        <v>501</v>
      </c>
    </row>
    <row r="1577" spans="1:16" x14ac:dyDescent="0.25">
      <c r="A1577">
        <v>100198</v>
      </c>
      <c r="B1577" s="1">
        <v>45898</v>
      </c>
      <c r="C1577" t="s">
        <v>39</v>
      </c>
      <c r="D1577" t="s">
        <v>93</v>
      </c>
      <c r="E1577" t="s">
        <v>93</v>
      </c>
      <c r="F1577" t="s">
        <v>64</v>
      </c>
      <c r="G1577" t="s">
        <v>140</v>
      </c>
      <c r="H1577">
        <v>1</v>
      </c>
      <c r="I1577">
        <v>149.29</v>
      </c>
      <c r="J1577">
        <v>149.29</v>
      </c>
      <c r="K1577" t="s">
        <v>59</v>
      </c>
      <c r="L1577" t="s">
        <v>404</v>
      </c>
      <c r="M1577" t="s">
        <v>23</v>
      </c>
      <c r="N1577" t="s">
        <v>24</v>
      </c>
      <c r="O1577" t="s">
        <v>25</v>
      </c>
      <c r="P1577" t="s">
        <v>501</v>
      </c>
    </row>
    <row r="1578" spans="1:16" x14ac:dyDescent="0.25">
      <c r="A1578">
        <v>100230</v>
      </c>
      <c r="B1578" s="1">
        <v>45898</v>
      </c>
      <c r="C1578" t="s">
        <v>16</v>
      </c>
      <c r="D1578" t="s">
        <v>111</v>
      </c>
      <c r="E1578" t="s">
        <v>112</v>
      </c>
      <c r="F1578" t="s">
        <v>73</v>
      </c>
      <c r="G1578" t="s">
        <v>116</v>
      </c>
      <c r="H1578">
        <v>10</v>
      </c>
      <c r="I1578">
        <v>191.07</v>
      </c>
      <c r="J1578">
        <v>1910.7</v>
      </c>
      <c r="K1578" t="s">
        <v>59</v>
      </c>
      <c r="L1578" t="s">
        <v>437</v>
      </c>
      <c r="M1578" t="s">
        <v>23</v>
      </c>
      <c r="N1578" t="s">
        <v>24</v>
      </c>
      <c r="O1578" t="s">
        <v>25</v>
      </c>
      <c r="P1578" t="s">
        <v>501</v>
      </c>
    </row>
    <row r="1579" spans="1:16" x14ac:dyDescent="0.25">
      <c r="A1579">
        <v>100564</v>
      </c>
      <c r="B1579" s="1">
        <v>45898</v>
      </c>
      <c r="C1579" t="s">
        <v>39</v>
      </c>
      <c r="D1579" t="s">
        <v>118</v>
      </c>
      <c r="E1579" t="s">
        <v>119</v>
      </c>
      <c r="F1579" t="s">
        <v>73</v>
      </c>
      <c r="G1579" t="s">
        <v>74</v>
      </c>
      <c r="H1579">
        <v>5</v>
      </c>
      <c r="I1579">
        <v>55.4</v>
      </c>
      <c r="J1579">
        <v>277</v>
      </c>
      <c r="K1579" t="s">
        <v>21</v>
      </c>
      <c r="L1579" t="s">
        <v>135</v>
      </c>
      <c r="M1579" t="s">
        <v>23</v>
      </c>
      <c r="N1579" t="s">
        <v>24</v>
      </c>
      <c r="O1579" t="s">
        <v>25</v>
      </c>
      <c r="P1579" t="s">
        <v>501</v>
      </c>
    </row>
    <row r="1580" spans="1:16" x14ac:dyDescent="0.25">
      <c r="A1580">
        <v>100623</v>
      </c>
      <c r="B1580" s="1">
        <v>45898</v>
      </c>
      <c r="C1580" t="s">
        <v>39</v>
      </c>
      <c r="D1580" t="s">
        <v>67</v>
      </c>
      <c r="E1580" t="s">
        <v>68</v>
      </c>
      <c r="F1580" t="s">
        <v>73</v>
      </c>
      <c r="G1580" t="s">
        <v>80</v>
      </c>
      <c r="H1580">
        <v>1</v>
      </c>
      <c r="I1580">
        <v>41.16</v>
      </c>
      <c r="J1580">
        <v>41.16</v>
      </c>
      <c r="K1580" t="s">
        <v>59</v>
      </c>
      <c r="L1580" t="s">
        <v>301</v>
      </c>
      <c r="M1580" t="s">
        <v>23</v>
      </c>
      <c r="N1580" t="s">
        <v>24</v>
      </c>
      <c r="O1580" t="s">
        <v>25</v>
      </c>
      <c r="P1580" t="s">
        <v>501</v>
      </c>
    </row>
    <row r="1581" spans="1:16" x14ac:dyDescent="0.25">
      <c r="A1581">
        <v>100713</v>
      </c>
      <c r="B1581" s="1">
        <v>45898</v>
      </c>
      <c r="C1581" t="s">
        <v>61</v>
      </c>
      <c r="D1581" t="s">
        <v>84</v>
      </c>
      <c r="E1581" t="s">
        <v>85</v>
      </c>
      <c r="F1581" t="s">
        <v>29</v>
      </c>
      <c r="G1581" t="s">
        <v>30</v>
      </c>
      <c r="H1581">
        <v>2</v>
      </c>
      <c r="I1581">
        <v>63.13</v>
      </c>
      <c r="J1581">
        <v>126.26</v>
      </c>
      <c r="K1581" t="s">
        <v>31</v>
      </c>
      <c r="L1581" t="s">
        <v>266</v>
      </c>
      <c r="M1581" t="s">
        <v>44</v>
      </c>
      <c r="N1581" t="s">
        <v>24</v>
      </c>
      <c r="O1581" t="s">
        <v>25</v>
      </c>
      <c r="P1581" t="s">
        <v>501</v>
      </c>
    </row>
    <row r="1582" spans="1:16" x14ac:dyDescent="0.25">
      <c r="A1582">
        <v>101765</v>
      </c>
      <c r="B1582" s="1">
        <v>45898</v>
      </c>
      <c r="C1582" t="s">
        <v>77</v>
      </c>
      <c r="D1582" t="s">
        <v>205</v>
      </c>
      <c r="E1582" t="s">
        <v>206</v>
      </c>
      <c r="F1582" t="s">
        <v>29</v>
      </c>
      <c r="G1582" t="s">
        <v>100</v>
      </c>
      <c r="H1582">
        <v>1</v>
      </c>
      <c r="I1582">
        <v>47.91</v>
      </c>
      <c r="J1582">
        <v>47.91</v>
      </c>
      <c r="K1582" t="s">
        <v>31</v>
      </c>
      <c r="L1582" t="s">
        <v>176</v>
      </c>
      <c r="M1582" t="s">
        <v>23</v>
      </c>
      <c r="N1582" t="s">
        <v>24</v>
      </c>
      <c r="O1582" t="s">
        <v>25</v>
      </c>
      <c r="P1582" t="s">
        <v>501</v>
      </c>
    </row>
    <row r="1583" spans="1:16" x14ac:dyDescent="0.25">
      <c r="A1583">
        <v>102398</v>
      </c>
      <c r="B1583" s="1">
        <v>45898</v>
      </c>
      <c r="C1583" t="s">
        <v>34</v>
      </c>
      <c r="D1583" t="s">
        <v>46</v>
      </c>
      <c r="E1583" t="s">
        <v>47</v>
      </c>
      <c r="F1583" t="s">
        <v>19</v>
      </c>
      <c r="G1583" t="s">
        <v>48</v>
      </c>
      <c r="H1583">
        <v>1</v>
      </c>
      <c r="I1583">
        <v>43.42</v>
      </c>
      <c r="J1583">
        <v>43.42</v>
      </c>
      <c r="K1583" t="s">
        <v>21</v>
      </c>
      <c r="L1583" t="s">
        <v>434</v>
      </c>
      <c r="M1583" t="s">
        <v>23</v>
      </c>
      <c r="N1583" t="s">
        <v>24</v>
      </c>
      <c r="O1583" t="s">
        <v>25</v>
      </c>
      <c r="P1583" t="s">
        <v>501</v>
      </c>
    </row>
    <row r="1584" spans="1:16" x14ac:dyDescent="0.25">
      <c r="A1584">
        <v>102527</v>
      </c>
      <c r="B1584" s="1">
        <v>45898</v>
      </c>
      <c r="C1584" t="s">
        <v>39</v>
      </c>
      <c r="D1584" t="s">
        <v>56</v>
      </c>
      <c r="E1584" t="s">
        <v>57</v>
      </c>
      <c r="F1584" t="s">
        <v>73</v>
      </c>
      <c r="G1584" t="s">
        <v>116</v>
      </c>
      <c r="H1584">
        <v>5</v>
      </c>
      <c r="I1584">
        <v>193.28</v>
      </c>
      <c r="J1584">
        <v>966.4</v>
      </c>
      <c r="K1584" t="s">
        <v>21</v>
      </c>
      <c r="L1584" t="s">
        <v>339</v>
      </c>
      <c r="M1584" t="s">
        <v>23</v>
      </c>
      <c r="N1584" t="s">
        <v>24</v>
      </c>
      <c r="O1584" t="s">
        <v>25</v>
      </c>
      <c r="P1584" t="s">
        <v>501</v>
      </c>
    </row>
    <row r="1585" spans="1:16" x14ac:dyDescent="0.25">
      <c r="A1585">
        <v>102618</v>
      </c>
      <c r="B1585" s="1">
        <v>45898</v>
      </c>
      <c r="C1585" t="s">
        <v>16</v>
      </c>
      <c r="D1585" t="s">
        <v>111</v>
      </c>
      <c r="E1585" t="s">
        <v>112</v>
      </c>
      <c r="F1585" t="s">
        <v>64</v>
      </c>
      <c r="G1585" t="s">
        <v>159</v>
      </c>
      <c r="H1585">
        <v>5</v>
      </c>
      <c r="I1585">
        <v>34.909999999999997</v>
      </c>
      <c r="J1585">
        <v>174.55</v>
      </c>
      <c r="K1585" t="s">
        <v>59</v>
      </c>
      <c r="L1585" t="s">
        <v>441</v>
      </c>
      <c r="M1585" t="s">
        <v>23</v>
      </c>
      <c r="N1585" t="s">
        <v>24</v>
      </c>
      <c r="O1585" t="s">
        <v>25</v>
      </c>
      <c r="P1585" t="s">
        <v>501</v>
      </c>
    </row>
    <row r="1586" spans="1:16" x14ac:dyDescent="0.25">
      <c r="A1586">
        <v>100163</v>
      </c>
      <c r="B1586" s="1">
        <v>45899</v>
      </c>
      <c r="C1586" t="s">
        <v>61</v>
      </c>
      <c r="D1586" t="s">
        <v>84</v>
      </c>
      <c r="E1586" t="s">
        <v>85</v>
      </c>
      <c r="F1586" t="s">
        <v>64</v>
      </c>
      <c r="G1586" t="s">
        <v>105</v>
      </c>
      <c r="H1586">
        <v>3</v>
      </c>
      <c r="I1586">
        <v>31.33</v>
      </c>
      <c r="J1586">
        <v>93.99</v>
      </c>
      <c r="K1586" t="s">
        <v>31</v>
      </c>
      <c r="L1586" t="s">
        <v>381</v>
      </c>
      <c r="M1586" t="s">
        <v>23</v>
      </c>
      <c r="N1586" t="s">
        <v>50</v>
      </c>
      <c r="O1586" t="s">
        <v>14</v>
      </c>
      <c r="P1586" t="s">
        <v>501</v>
      </c>
    </row>
    <row r="1587" spans="1:16" x14ac:dyDescent="0.25">
      <c r="A1587">
        <v>100280</v>
      </c>
      <c r="B1587" s="1">
        <v>45899</v>
      </c>
      <c r="C1587" t="s">
        <v>16</v>
      </c>
      <c r="D1587" t="s">
        <v>27</v>
      </c>
      <c r="E1587" t="s">
        <v>28</v>
      </c>
      <c r="F1587" t="s">
        <v>70</v>
      </c>
      <c r="G1587" t="s">
        <v>143</v>
      </c>
      <c r="H1587">
        <v>1</v>
      </c>
      <c r="I1587">
        <v>116.67</v>
      </c>
      <c r="J1587">
        <v>116.67</v>
      </c>
      <c r="K1587" t="s">
        <v>59</v>
      </c>
      <c r="L1587" t="s">
        <v>81</v>
      </c>
      <c r="M1587" t="s">
        <v>23</v>
      </c>
      <c r="N1587" t="s">
        <v>50</v>
      </c>
      <c r="O1587" t="s">
        <v>14</v>
      </c>
      <c r="P1587" t="s">
        <v>501</v>
      </c>
    </row>
    <row r="1588" spans="1:16" x14ac:dyDescent="0.25">
      <c r="A1588">
        <v>100332</v>
      </c>
      <c r="B1588" s="1">
        <v>45899</v>
      </c>
      <c r="C1588" t="s">
        <v>16</v>
      </c>
      <c r="D1588" t="s">
        <v>146</v>
      </c>
      <c r="E1588" t="s">
        <v>147</v>
      </c>
      <c r="F1588" t="s">
        <v>73</v>
      </c>
      <c r="G1588" t="s">
        <v>183</v>
      </c>
      <c r="H1588">
        <v>2</v>
      </c>
      <c r="I1588">
        <v>24.21</v>
      </c>
      <c r="J1588">
        <v>48.42</v>
      </c>
      <c r="K1588" t="s">
        <v>21</v>
      </c>
      <c r="L1588" t="s">
        <v>145</v>
      </c>
      <c r="M1588" t="s">
        <v>102</v>
      </c>
      <c r="N1588" t="s">
        <v>50</v>
      </c>
      <c r="O1588" t="s">
        <v>14</v>
      </c>
      <c r="P1588" t="s">
        <v>501</v>
      </c>
    </row>
    <row r="1589" spans="1:16" x14ac:dyDescent="0.25">
      <c r="A1589">
        <v>100406</v>
      </c>
      <c r="B1589" s="1">
        <v>45899</v>
      </c>
      <c r="C1589" t="s">
        <v>39</v>
      </c>
      <c r="D1589" t="s">
        <v>40</v>
      </c>
      <c r="E1589" t="s">
        <v>41</v>
      </c>
      <c r="F1589" t="s">
        <v>73</v>
      </c>
      <c r="G1589" t="s">
        <v>128</v>
      </c>
      <c r="H1589">
        <v>2</v>
      </c>
      <c r="I1589">
        <v>135.47999999999999</v>
      </c>
      <c r="J1589">
        <v>270.95999999999998</v>
      </c>
      <c r="K1589" t="s">
        <v>59</v>
      </c>
      <c r="L1589" t="s">
        <v>414</v>
      </c>
      <c r="M1589" t="s">
        <v>102</v>
      </c>
      <c r="N1589" t="s">
        <v>50</v>
      </c>
      <c r="O1589" t="s">
        <v>14</v>
      </c>
      <c r="P1589" t="s">
        <v>501</v>
      </c>
    </row>
    <row r="1590" spans="1:16" x14ac:dyDescent="0.25">
      <c r="A1590">
        <v>100472</v>
      </c>
      <c r="B1590" s="1">
        <v>45899</v>
      </c>
      <c r="C1590" t="s">
        <v>16</v>
      </c>
      <c r="D1590" t="s">
        <v>17</v>
      </c>
      <c r="E1590" t="s">
        <v>18</v>
      </c>
      <c r="F1590" t="s">
        <v>73</v>
      </c>
      <c r="G1590" t="s">
        <v>80</v>
      </c>
      <c r="H1590">
        <v>2</v>
      </c>
      <c r="I1590">
        <v>40.369999999999997</v>
      </c>
      <c r="J1590">
        <v>80.739999999999995</v>
      </c>
      <c r="K1590" t="s">
        <v>31</v>
      </c>
      <c r="L1590" t="s">
        <v>351</v>
      </c>
      <c r="M1590" t="s">
        <v>23</v>
      </c>
      <c r="N1590" t="s">
        <v>50</v>
      </c>
      <c r="O1590" t="s">
        <v>14</v>
      </c>
      <c r="P1590" t="s">
        <v>501</v>
      </c>
    </row>
    <row r="1591" spans="1:16" x14ac:dyDescent="0.25">
      <c r="A1591">
        <v>100628</v>
      </c>
      <c r="B1591" s="1">
        <v>45899</v>
      </c>
      <c r="C1591" t="s">
        <v>61</v>
      </c>
      <c r="D1591" t="s">
        <v>62</v>
      </c>
      <c r="E1591" t="s">
        <v>63</v>
      </c>
      <c r="F1591" t="s">
        <v>29</v>
      </c>
      <c r="G1591" t="s">
        <v>58</v>
      </c>
      <c r="H1591">
        <v>1</v>
      </c>
      <c r="I1591">
        <v>74.73</v>
      </c>
      <c r="J1591">
        <v>74.73</v>
      </c>
      <c r="K1591" t="s">
        <v>31</v>
      </c>
      <c r="L1591" t="s">
        <v>337</v>
      </c>
      <c r="M1591" t="s">
        <v>23</v>
      </c>
      <c r="N1591" t="s">
        <v>50</v>
      </c>
      <c r="O1591" t="s">
        <v>14</v>
      </c>
      <c r="P1591" t="s">
        <v>501</v>
      </c>
    </row>
    <row r="1592" spans="1:16" x14ac:dyDescent="0.25">
      <c r="A1592">
        <v>100751</v>
      </c>
      <c r="B1592" s="1">
        <v>45899</v>
      </c>
      <c r="C1592" t="s">
        <v>61</v>
      </c>
      <c r="D1592" t="s">
        <v>62</v>
      </c>
      <c r="E1592" t="s">
        <v>63</v>
      </c>
      <c r="F1592" t="s">
        <v>29</v>
      </c>
      <c r="G1592" t="s">
        <v>58</v>
      </c>
      <c r="H1592">
        <v>1</v>
      </c>
      <c r="I1592">
        <v>77.400000000000006</v>
      </c>
      <c r="J1592">
        <v>77.400000000000006</v>
      </c>
      <c r="K1592" t="s">
        <v>21</v>
      </c>
      <c r="L1592" t="s">
        <v>500</v>
      </c>
      <c r="M1592" t="s">
        <v>44</v>
      </c>
      <c r="N1592" t="s">
        <v>50</v>
      </c>
      <c r="O1592" t="s">
        <v>14</v>
      </c>
      <c r="P1592" t="s">
        <v>501</v>
      </c>
    </row>
    <row r="1593" spans="1:16" x14ac:dyDescent="0.25">
      <c r="A1593">
        <v>101555</v>
      </c>
      <c r="B1593" s="1">
        <v>45899</v>
      </c>
      <c r="C1593" t="s">
        <v>39</v>
      </c>
      <c r="D1593" t="s">
        <v>93</v>
      </c>
      <c r="E1593" t="s">
        <v>93</v>
      </c>
      <c r="F1593" t="s">
        <v>29</v>
      </c>
      <c r="G1593" t="s">
        <v>100</v>
      </c>
      <c r="H1593">
        <v>2</v>
      </c>
      <c r="I1593">
        <v>51.99</v>
      </c>
      <c r="J1593">
        <v>103.98</v>
      </c>
      <c r="K1593" t="s">
        <v>31</v>
      </c>
      <c r="L1593" t="s">
        <v>32</v>
      </c>
      <c r="M1593" t="s">
        <v>44</v>
      </c>
      <c r="N1593" t="s">
        <v>50</v>
      </c>
      <c r="O1593" t="s">
        <v>14</v>
      </c>
      <c r="P1593" t="s">
        <v>501</v>
      </c>
    </row>
    <row r="1594" spans="1:16" x14ac:dyDescent="0.25">
      <c r="A1594">
        <v>101692</v>
      </c>
      <c r="B1594" s="1">
        <v>45899</v>
      </c>
      <c r="C1594" t="s">
        <v>77</v>
      </c>
      <c r="D1594" t="s">
        <v>103</v>
      </c>
      <c r="E1594" t="s">
        <v>104</v>
      </c>
      <c r="F1594" t="s">
        <v>73</v>
      </c>
      <c r="G1594" t="s">
        <v>128</v>
      </c>
      <c r="H1594">
        <v>2</v>
      </c>
      <c r="I1594">
        <v>136.27000000000001</v>
      </c>
      <c r="J1594">
        <v>272.54000000000002</v>
      </c>
      <c r="K1594" t="s">
        <v>53</v>
      </c>
      <c r="L1594" t="s">
        <v>395</v>
      </c>
      <c r="M1594" t="s">
        <v>23</v>
      </c>
      <c r="N1594" t="s">
        <v>50</v>
      </c>
      <c r="O1594" t="s">
        <v>14</v>
      </c>
      <c r="P1594" t="s">
        <v>501</v>
      </c>
    </row>
    <row r="1595" spans="1:16" x14ac:dyDescent="0.25">
      <c r="A1595">
        <v>101854</v>
      </c>
      <c r="B1595" s="1">
        <v>45899</v>
      </c>
      <c r="C1595" t="s">
        <v>16</v>
      </c>
      <c r="D1595" t="s">
        <v>17</v>
      </c>
      <c r="E1595" t="s">
        <v>18</v>
      </c>
      <c r="F1595" t="s">
        <v>19</v>
      </c>
      <c r="G1595" t="s">
        <v>37</v>
      </c>
      <c r="H1595">
        <v>2</v>
      </c>
      <c r="I1595">
        <v>23</v>
      </c>
      <c r="J1595">
        <v>46</v>
      </c>
      <c r="K1595" t="s">
        <v>31</v>
      </c>
      <c r="L1595" t="s">
        <v>92</v>
      </c>
      <c r="M1595" t="s">
        <v>23</v>
      </c>
      <c r="N1595" t="s">
        <v>50</v>
      </c>
      <c r="O1595" t="s">
        <v>14</v>
      </c>
      <c r="P1595" t="s">
        <v>501</v>
      </c>
    </row>
    <row r="1596" spans="1:16" x14ac:dyDescent="0.25">
      <c r="A1596">
        <v>102286</v>
      </c>
      <c r="B1596" s="1">
        <v>45899</v>
      </c>
      <c r="C1596" t="s">
        <v>61</v>
      </c>
      <c r="D1596" t="s">
        <v>62</v>
      </c>
      <c r="E1596" t="s">
        <v>63</v>
      </c>
      <c r="F1596" t="s">
        <v>73</v>
      </c>
      <c r="G1596" t="s">
        <v>183</v>
      </c>
      <c r="H1596">
        <v>1</v>
      </c>
      <c r="I1596">
        <v>24.65</v>
      </c>
      <c r="J1596">
        <v>24.65</v>
      </c>
      <c r="K1596" t="s">
        <v>53</v>
      </c>
      <c r="L1596" t="s">
        <v>373</v>
      </c>
      <c r="M1596" t="s">
        <v>23</v>
      </c>
      <c r="N1596" t="s">
        <v>50</v>
      </c>
      <c r="O1596" t="s">
        <v>14</v>
      </c>
      <c r="P1596" t="s">
        <v>501</v>
      </c>
    </row>
    <row r="1597" spans="1:16" x14ac:dyDescent="0.25">
      <c r="A1597">
        <v>102757</v>
      </c>
      <c r="B1597" s="1">
        <v>45899</v>
      </c>
      <c r="C1597" t="s">
        <v>39</v>
      </c>
      <c r="D1597" t="s">
        <v>40</v>
      </c>
      <c r="E1597" t="s">
        <v>41</v>
      </c>
      <c r="F1597" t="s">
        <v>70</v>
      </c>
      <c r="G1597" t="s">
        <v>143</v>
      </c>
      <c r="H1597">
        <v>2</v>
      </c>
      <c r="I1597">
        <v>115.22</v>
      </c>
      <c r="J1597">
        <v>230.44</v>
      </c>
      <c r="K1597" t="s">
        <v>59</v>
      </c>
      <c r="L1597" t="s">
        <v>200</v>
      </c>
      <c r="M1597" t="s">
        <v>23</v>
      </c>
      <c r="N1597" t="s">
        <v>50</v>
      </c>
      <c r="O1597" t="s">
        <v>14</v>
      </c>
      <c r="P1597" t="s">
        <v>501</v>
      </c>
    </row>
    <row r="1598" spans="1:16" x14ac:dyDescent="0.25">
      <c r="A1598">
        <v>102776</v>
      </c>
      <c r="B1598" s="1">
        <v>45899</v>
      </c>
      <c r="C1598" t="s">
        <v>16</v>
      </c>
      <c r="D1598" t="s">
        <v>27</v>
      </c>
      <c r="E1598" t="s">
        <v>28</v>
      </c>
      <c r="F1598" t="s">
        <v>29</v>
      </c>
      <c r="G1598" t="s">
        <v>123</v>
      </c>
      <c r="H1598">
        <v>2</v>
      </c>
      <c r="I1598">
        <v>90.07</v>
      </c>
      <c r="J1598">
        <v>180.14</v>
      </c>
      <c r="K1598" t="s">
        <v>53</v>
      </c>
      <c r="L1598" t="s">
        <v>467</v>
      </c>
      <c r="M1598" t="s">
        <v>23</v>
      </c>
      <c r="N1598" t="s">
        <v>50</v>
      </c>
      <c r="O1598" t="s">
        <v>14</v>
      </c>
      <c r="P1598" t="s">
        <v>501</v>
      </c>
    </row>
    <row r="1599" spans="1:16" x14ac:dyDescent="0.25">
      <c r="A1599">
        <v>100242</v>
      </c>
      <c r="B1599" s="1">
        <v>45900</v>
      </c>
      <c r="C1599" t="s">
        <v>34</v>
      </c>
      <c r="D1599" t="s">
        <v>164</v>
      </c>
      <c r="E1599" t="s">
        <v>165</v>
      </c>
      <c r="F1599" t="s">
        <v>29</v>
      </c>
      <c r="G1599" t="s">
        <v>58</v>
      </c>
      <c r="H1599">
        <v>10</v>
      </c>
      <c r="I1599">
        <v>77.12</v>
      </c>
      <c r="J1599">
        <v>771.2</v>
      </c>
      <c r="K1599" t="s">
        <v>59</v>
      </c>
      <c r="L1599" t="s">
        <v>179</v>
      </c>
      <c r="M1599" t="s">
        <v>23</v>
      </c>
      <c r="N1599" t="s">
        <v>76</v>
      </c>
      <c r="O1599" t="s">
        <v>14</v>
      </c>
      <c r="P1599" t="s">
        <v>501</v>
      </c>
    </row>
    <row r="1600" spans="1:16" x14ac:dyDescent="0.25">
      <c r="A1600">
        <v>100577</v>
      </c>
      <c r="B1600" s="1">
        <v>45900</v>
      </c>
      <c r="C1600" t="s">
        <v>34</v>
      </c>
      <c r="D1600" t="s">
        <v>51</v>
      </c>
      <c r="E1600" t="s">
        <v>52</v>
      </c>
      <c r="F1600" t="s">
        <v>70</v>
      </c>
      <c r="G1600" t="s">
        <v>108</v>
      </c>
      <c r="H1600">
        <v>1</v>
      </c>
      <c r="I1600">
        <v>35.479999999999997</v>
      </c>
      <c r="J1600">
        <v>35.479999999999997</v>
      </c>
      <c r="K1600" t="s">
        <v>53</v>
      </c>
      <c r="L1600" t="s">
        <v>482</v>
      </c>
      <c r="M1600" t="s">
        <v>23</v>
      </c>
      <c r="N1600" t="s">
        <v>76</v>
      </c>
      <c r="O1600" t="s">
        <v>14</v>
      </c>
      <c r="P1600" t="s">
        <v>501</v>
      </c>
    </row>
    <row r="1601" spans="1:16" x14ac:dyDescent="0.25">
      <c r="A1601">
        <v>100861</v>
      </c>
      <c r="B1601" s="1">
        <v>45900</v>
      </c>
      <c r="C1601" t="s">
        <v>16</v>
      </c>
      <c r="D1601" t="s">
        <v>146</v>
      </c>
      <c r="E1601" t="s">
        <v>147</v>
      </c>
      <c r="F1601" t="s">
        <v>19</v>
      </c>
      <c r="G1601" t="s">
        <v>42</v>
      </c>
      <c r="H1601">
        <v>2</v>
      </c>
      <c r="I1601">
        <v>16.71</v>
      </c>
      <c r="J1601">
        <v>33.42</v>
      </c>
      <c r="K1601" t="s">
        <v>59</v>
      </c>
      <c r="L1601" t="s">
        <v>341</v>
      </c>
      <c r="M1601" t="s">
        <v>23</v>
      </c>
      <c r="N1601" t="s">
        <v>76</v>
      </c>
      <c r="O1601" t="s">
        <v>14</v>
      </c>
      <c r="P1601" t="s">
        <v>501</v>
      </c>
    </row>
    <row r="1602" spans="1:16" x14ac:dyDescent="0.25">
      <c r="A1602">
        <v>101167</v>
      </c>
      <c r="B1602" s="1">
        <v>45900</v>
      </c>
      <c r="C1602" t="s">
        <v>39</v>
      </c>
      <c r="D1602" t="s">
        <v>40</v>
      </c>
      <c r="E1602" t="s">
        <v>41</v>
      </c>
      <c r="F1602" t="s">
        <v>19</v>
      </c>
      <c r="G1602" t="s">
        <v>37</v>
      </c>
      <c r="H1602">
        <v>1</v>
      </c>
      <c r="I1602">
        <v>22.87</v>
      </c>
      <c r="J1602">
        <v>22.87</v>
      </c>
      <c r="K1602" t="s">
        <v>53</v>
      </c>
      <c r="L1602" t="s">
        <v>429</v>
      </c>
      <c r="M1602" t="s">
        <v>102</v>
      </c>
      <c r="N1602" t="s">
        <v>76</v>
      </c>
      <c r="O1602" t="s">
        <v>14</v>
      </c>
      <c r="P1602" t="s">
        <v>501</v>
      </c>
    </row>
    <row r="1603" spans="1:16" x14ac:dyDescent="0.25">
      <c r="A1603">
        <v>101229</v>
      </c>
      <c r="B1603" s="1">
        <v>45900</v>
      </c>
      <c r="C1603" t="s">
        <v>16</v>
      </c>
      <c r="D1603" t="s">
        <v>198</v>
      </c>
      <c r="E1603" t="s">
        <v>199</v>
      </c>
      <c r="F1603" t="s">
        <v>29</v>
      </c>
      <c r="G1603" t="s">
        <v>100</v>
      </c>
      <c r="H1603">
        <v>10</v>
      </c>
      <c r="I1603">
        <v>50.36</v>
      </c>
      <c r="J1603">
        <v>503.6</v>
      </c>
      <c r="K1603" t="s">
        <v>59</v>
      </c>
      <c r="L1603" t="s">
        <v>364</v>
      </c>
      <c r="M1603" t="s">
        <v>23</v>
      </c>
      <c r="N1603" t="s">
        <v>76</v>
      </c>
      <c r="O1603" t="s">
        <v>14</v>
      </c>
      <c r="P1603" t="s">
        <v>501</v>
      </c>
    </row>
    <row r="1604" spans="1:16" x14ac:dyDescent="0.25">
      <c r="A1604">
        <v>101261</v>
      </c>
      <c r="B1604" s="1">
        <v>45900</v>
      </c>
      <c r="C1604" t="s">
        <v>16</v>
      </c>
      <c r="D1604" t="s">
        <v>27</v>
      </c>
      <c r="E1604" t="s">
        <v>28</v>
      </c>
      <c r="F1604" t="s">
        <v>73</v>
      </c>
      <c r="G1604" t="s">
        <v>183</v>
      </c>
      <c r="H1604">
        <v>5</v>
      </c>
      <c r="I1604">
        <v>25.59</v>
      </c>
      <c r="J1604">
        <v>127.95</v>
      </c>
      <c r="K1604" t="s">
        <v>31</v>
      </c>
      <c r="L1604" t="s">
        <v>200</v>
      </c>
      <c r="M1604" t="s">
        <v>102</v>
      </c>
      <c r="N1604" t="s">
        <v>76</v>
      </c>
      <c r="O1604" t="s">
        <v>14</v>
      </c>
      <c r="P1604" t="s">
        <v>501</v>
      </c>
    </row>
    <row r="1605" spans="1:16" x14ac:dyDescent="0.25">
      <c r="A1605">
        <v>101719</v>
      </c>
      <c r="B1605" s="1">
        <v>45900</v>
      </c>
      <c r="C1605" t="s">
        <v>39</v>
      </c>
      <c r="D1605" t="s">
        <v>118</v>
      </c>
      <c r="E1605" t="s">
        <v>119</v>
      </c>
      <c r="F1605" t="s">
        <v>73</v>
      </c>
      <c r="G1605" t="s">
        <v>183</v>
      </c>
      <c r="H1605">
        <v>1</v>
      </c>
      <c r="I1605">
        <v>25.73</v>
      </c>
      <c r="J1605">
        <v>25.73</v>
      </c>
      <c r="K1605" t="s">
        <v>53</v>
      </c>
      <c r="L1605" t="s">
        <v>229</v>
      </c>
      <c r="M1605" t="s">
        <v>44</v>
      </c>
      <c r="N1605" t="s">
        <v>76</v>
      </c>
      <c r="O1605" t="s">
        <v>14</v>
      </c>
      <c r="P1605" t="s">
        <v>501</v>
      </c>
    </row>
    <row r="1606" spans="1:16" x14ac:dyDescent="0.25">
      <c r="A1606">
        <v>101748</v>
      </c>
      <c r="B1606" s="1">
        <v>45900</v>
      </c>
      <c r="C1606" t="s">
        <v>34</v>
      </c>
      <c r="D1606" t="s">
        <v>164</v>
      </c>
      <c r="E1606" t="s">
        <v>165</v>
      </c>
      <c r="F1606" t="s">
        <v>19</v>
      </c>
      <c r="G1606" t="s">
        <v>48</v>
      </c>
      <c r="H1606">
        <v>10</v>
      </c>
      <c r="I1606">
        <v>44.41</v>
      </c>
      <c r="J1606">
        <v>444.1</v>
      </c>
      <c r="K1606" t="s">
        <v>21</v>
      </c>
      <c r="L1606" t="s">
        <v>406</v>
      </c>
      <c r="M1606" t="s">
        <v>23</v>
      </c>
      <c r="N1606" t="s">
        <v>76</v>
      </c>
      <c r="O1606" t="s">
        <v>14</v>
      </c>
      <c r="P1606" t="s">
        <v>501</v>
      </c>
    </row>
    <row r="1607" spans="1:16" x14ac:dyDescent="0.25">
      <c r="A1607">
        <v>101989</v>
      </c>
      <c r="B1607" s="1">
        <v>45900</v>
      </c>
      <c r="C1607" t="s">
        <v>16</v>
      </c>
      <c r="D1607" t="s">
        <v>17</v>
      </c>
      <c r="E1607" t="s">
        <v>18</v>
      </c>
      <c r="F1607" t="s">
        <v>73</v>
      </c>
      <c r="G1607" t="s">
        <v>80</v>
      </c>
      <c r="H1607">
        <v>1</v>
      </c>
      <c r="I1607">
        <v>40.24</v>
      </c>
      <c r="J1607">
        <v>40.24</v>
      </c>
      <c r="K1607" t="s">
        <v>59</v>
      </c>
      <c r="L1607" t="s">
        <v>181</v>
      </c>
      <c r="M1607" t="s">
        <v>23</v>
      </c>
      <c r="N1607" t="s">
        <v>76</v>
      </c>
      <c r="O1607" t="s">
        <v>14</v>
      </c>
      <c r="P1607" t="s">
        <v>501</v>
      </c>
    </row>
    <row r="1608" spans="1:16" x14ac:dyDescent="0.25">
      <c r="A1608">
        <v>102123</v>
      </c>
      <c r="B1608" s="1">
        <v>45900</v>
      </c>
      <c r="C1608" t="s">
        <v>16</v>
      </c>
      <c r="D1608" t="s">
        <v>27</v>
      </c>
      <c r="E1608" t="s">
        <v>28</v>
      </c>
      <c r="F1608" t="s">
        <v>29</v>
      </c>
      <c r="G1608" t="s">
        <v>30</v>
      </c>
      <c r="H1608">
        <v>2</v>
      </c>
      <c r="I1608">
        <v>63.91</v>
      </c>
      <c r="J1608">
        <v>127.82</v>
      </c>
      <c r="K1608" t="s">
        <v>59</v>
      </c>
      <c r="L1608" t="s">
        <v>189</v>
      </c>
      <c r="M1608" t="s">
        <v>23</v>
      </c>
      <c r="N1608" t="s">
        <v>76</v>
      </c>
      <c r="O1608" t="s">
        <v>14</v>
      </c>
      <c r="P1608" t="s">
        <v>501</v>
      </c>
    </row>
    <row r="1609" spans="1:16" x14ac:dyDescent="0.25">
      <c r="A1609">
        <v>102476</v>
      </c>
      <c r="B1609" s="1">
        <v>45900</v>
      </c>
      <c r="C1609" t="s">
        <v>61</v>
      </c>
      <c r="D1609" t="s">
        <v>62</v>
      </c>
      <c r="E1609" t="s">
        <v>63</v>
      </c>
      <c r="F1609" t="s">
        <v>73</v>
      </c>
      <c r="G1609" t="s">
        <v>183</v>
      </c>
      <c r="H1609">
        <v>5</v>
      </c>
      <c r="I1609">
        <v>25.6</v>
      </c>
      <c r="J1609">
        <v>128</v>
      </c>
      <c r="K1609" t="s">
        <v>59</v>
      </c>
      <c r="L1609" t="s">
        <v>177</v>
      </c>
      <c r="M1609" t="s">
        <v>23</v>
      </c>
      <c r="N1609" t="s">
        <v>76</v>
      </c>
      <c r="O1609" t="s">
        <v>14</v>
      </c>
      <c r="P1609" t="s">
        <v>501</v>
      </c>
    </row>
    <row r="1610" spans="1:16" x14ac:dyDescent="0.25">
      <c r="A1610">
        <v>102715</v>
      </c>
      <c r="B1610" s="1">
        <v>45900</v>
      </c>
      <c r="C1610" t="s">
        <v>77</v>
      </c>
      <c r="D1610" t="s">
        <v>78</v>
      </c>
      <c r="E1610" t="s">
        <v>79</v>
      </c>
      <c r="F1610" t="s">
        <v>29</v>
      </c>
      <c r="G1610" t="s">
        <v>113</v>
      </c>
      <c r="H1610">
        <v>1</v>
      </c>
      <c r="I1610">
        <v>15.19</v>
      </c>
      <c r="J1610">
        <v>15.19</v>
      </c>
      <c r="K1610" t="s">
        <v>53</v>
      </c>
      <c r="L1610" t="s">
        <v>294</v>
      </c>
      <c r="M1610" t="s">
        <v>23</v>
      </c>
      <c r="N1610" t="s">
        <v>76</v>
      </c>
      <c r="O1610" t="s">
        <v>14</v>
      </c>
      <c r="P1610" t="s">
        <v>501</v>
      </c>
    </row>
    <row r="1611" spans="1:16" x14ac:dyDescent="0.25">
      <c r="A1611">
        <v>102874</v>
      </c>
      <c r="B1611" s="1">
        <v>45900</v>
      </c>
      <c r="C1611" t="s">
        <v>39</v>
      </c>
      <c r="D1611" t="s">
        <v>40</v>
      </c>
      <c r="E1611" t="s">
        <v>41</v>
      </c>
      <c r="F1611" t="s">
        <v>29</v>
      </c>
      <c r="G1611" t="s">
        <v>30</v>
      </c>
      <c r="H1611">
        <v>2</v>
      </c>
      <c r="I1611">
        <v>62.75</v>
      </c>
      <c r="J1611">
        <v>125.5</v>
      </c>
      <c r="K1611" t="s">
        <v>53</v>
      </c>
      <c r="L1611" t="s">
        <v>261</v>
      </c>
      <c r="M1611" t="s">
        <v>23</v>
      </c>
      <c r="N1611" t="s">
        <v>76</v>
      </c>
      <c r="O1611" t="s">
        <v>14</v>
      </c>
      <c r="P1611" t="s">
        <v>501</v>
      </c>
    </row>
    <row r="1612" spans="1:16" x14ac:dyDescent="0.25">
      <c r="A1612">
        <v>102879</v>
      </c>
      <c r="B1612" s="1">
        <v>45900</v>
      </c>
      <c r="C1612" t="s">
        <v>61</v>
      </c>
      <c r="D1612" t="s">
        <v>90</v>
      </c>
      <c r="E1612" t="s">
        <v>91</v>
      </c>
      <c r="F1612" t="s">
        <v>70</v>
      </c>
      <c r="G1612" t="s">
        <v>71</v>
      </c>
      <c r="H1612">
        <v>2</v>
      </c>
      <c r="I1612">
        <v>60.33</v>
      </c>
      <c r="J1612">
        <v>120.66</v>
      </c>
      <c r="K1612" t="s">
        <v>21</v>
      </c>
      <c r="L1612" t="s">
        <v>452</v>
      </c>
      <c r="M1612" t="s">
        <v>23</v>
      </c>
      <c r="N1612" t="s">
        <v>76</v>
      </c>
      <c r="O1612" t="s">
        <v>14</v>
      </c>
      <c r="P1612" t="s">
        <v>501</v>
      </c>
    </row>
    <row r="1613" spans="1:16" x14ac:dyDescent="0.25">
      <c r="A1613">
        <v>100145</v>
      </c>
      <c r="B1613" s="1">
        <v>45901</v>
      </c>
      <c r="C1613" t="s">
        <v>39</v>
      </c>
      <c r="D1613" t="s">
        <v>56</v>
      </c>
      <c r="E1613" t="s">
        <v>57</v>
      </c>
      <c r="F1613" t="s">
        <v>70</v>
      </c>
      <c r="G1613" t="s">
        <v>143</v>
      </c>
      <c r="H1613">
        <v>3</v>
      </c>
      <c r="I1613">
        <v>114.8</v>
      </c>
      <c r="J1613">
        <v>344.4</v>
      </c>
      <c r="K1613" t="s">
        <v>59</v>
      </c>
      <c r="L1613" t="s">
        <v>292</v>
      </c>
      <c r="M1613" t="s">
        <v>23</v>
      </c>
      <c r="N1613" t="s">
        <v>82</v>
      </c>
      <c r="O1613" t="s">
        <v>25</v>
      </c>
      <c r="P1613" t="s">
        <v>507</v>
      </c>
    </row>
    <row r="1614" spans="1:16" x14ac:dyDescent="0.25">
      <c r="A1614">
        <v>100220</v>
      </c>
      <c r="B1614" s="1">
        <v>45901</v>
      </c>
      <c r="C1614" t="s">
        <v>34</v>
      </c>
      <c r="D1614" t="s">
        <v>51</v>
      </c>
      <c r="E1614" t="s">
        <v>52</v>
      </c>
      <c r="F1614" t="s">
        <v>19</v>
      </c>
      <c r="G1614" t="s">
        <v>48</v>
      </c>
      <c r="H1614">
        <v>1</v>
      </c>
      <c r="I1614">
        <v>46.87</v>
      </c>
      <c r="J1614">
        <v>46.87</v>
      </c>
      <c r="K1614" t="s">
        <v>31</v>
      </c>
      <c r="L1614" t="s">
        <v>72</v>
      </c>
      <c r="M1614" t="s">
        <v>44</v>
      </c>
      <c r="N1614" t="s">
        <v>82</v>
      </c>
      <c r="O1614" t="s">
        <v>25</v>
      </c>
      <c r="P1614" t="s">
        <v>507</v>
      </c>
    </row>
    <row r="1615" spans="1:16" x14ac:dyDescent="0.25">
      <c r="A1615">
        <v>100512</v>
      </c>
      <c r="B1615" s="1">
        <v>45901</v>
      </c>
      <c r="C1615" t="s">
        <v>16</v>
      </c>
      <c r="D1615" t="s">
        <v>198</v>
      </c>
      <c r="E1615" t="s">
        <v>199</v>
      </c>
      <c r="F1615" t="s">
        <v>70</v>
      </c>
      <c r="G1615" t="s">
        <v>86</v>
      </c>
      <c r="H1615">
        <v>3</v>
      </c>
      <c r="I1615">
        <v>28.07</v>
      </c>
      <c r="J1615">
        <v>84.21</v>
      </c>
      <c r="K1615" t="s">
        <v>59</v>
      </c>
      <c r="L1615" t="s">
        <v>252</v>
      </c>
      <c r="M1615" t="s">
        <v>23</v>
      </c>
      <c r="N1615" t="s">
        <v>82</v>
      </c>
      <c r="O1615" t="s">
        <v>25</v>
      </c>
      <c r="P1615" t="s">
        <v>507</v>
      </c>
    </row>
    <row r="1616" spans="1:16" x14ac:dyDescent="0.25">
      <c r="A1616">
        <v>100611</v>
      </c>
      <c r="B1616" s="1">
        <v>45901</v>
      </c>
      <c r="C1616" t="s">
        <v>39</v>
      </c>
      <c r="D1616" t="s">
        <v>93</v>
      </c>
      <c r="E1616" t="s">
        <v>93</v>
      </c>
      <c r="F1616" t="s">
        <v>73</v>
      </c>
      <c r="G1616" t="s">
        <v>74</v>
      </c>
      <c r="H1616">
        <v>10</v>
      </c>
      <c r="I1616">
        <v>57.68</v>
      </c>
      <c r="J1616">
        <v>576.79999999999995</v>
      </c>
      <c r="K1616" t="s">
        <v>21</v>
      </c>
      <c r="L1616" t="s">
        <v>22</v>
      </c>
      <c r="M1616" t="s">
        <v>23</v>
      </c>
      <c r="N1616" t="s">
        <v>82</v>
      </c>
      <c r="O1616" t="s">
        <v>25</v>
      </c>
      <c r="P1616" t="s">
        <v>507</v>
      </c>
    </row>
    <row r="1617" spans="1:16" x14ac:dyDescent="0.25">
      <c r="A1617">
        <v>100729</v>
      </c>
      <c r="B1617" s="1">
        <v>45901</v>
      </c>
      <c r="C1617" t="s">
        <v>34</v>
      </c>
      <c r="D1617" t="s">
        <v>46</v>
      </c>
      <c r="E1617" t="s">
        <v>47</v>
      </c>
      <c r="F1617" t="s">
        <v>73</v>
      </c>
      <c r="G1617" t="s">
        <v>128</v>
      </c>
      <c r="H1617">
        <v>5</v>
      </c>
      <c r="I1617">
        <v>123.8</v>
      </c>
      <c r="J1617">
        <v>619</v>
      </c>
      <c r="K1617" t="s">
        <v>59</v>
      </c>
      <c r="L1617" t="s">
        <v>321</v>
      </c>
      <c r="M1617" t="s">
        <v>23</v>
      </c>
      <c r="N1617" t="s">
        <v>82</v>
      </c>
      <c r="O1617" t="s">
        <v>25</v>
      </c>
      <c r="P1617" t="s">
        <v>507</v>
      </c>
    </row>
    <row r="1618" spans="1:16" x14ac:dyDescent="0.25">
      <c r="A1618">
        <v>100933</v>
      </c>
      <c r="B1618" s="1">
        <v>45901</v>
      </c>
      <c r="C1618" t="s">
        <v>61</v>
      </c>
      <c r="D1618" t="s">
        <v>84</v>
      </c>
      <c r="E1618" t="s">
        <v>85</v>
      </c>
      <c r="F1618" t="s">
        <v>29</v>
      </c>
      <c r="G1618" t="s">
        <v>58</v>
      </c>
      <c r="H1618">
        <v>10</v>
      </c>
      <c r="I1618">
        <v>77.77</v>
      </c>
      <c r="J1618">
        <v>777.7</v>
      </c>
      <c r="K1618" t="s">
        <v>59</v>
      </c>
      <c r="L1618" t="s">
        <v>253</v>
      </c>
      <c r="M1618" t="s">
        <v>23</v>
      </c>
      <c r="N1618" t="s">
        <v>82</v>
      </c>
      <c r="O1618" t="s">
        <v>25</v>
      </c>
      <c r="P1618" t="s">
        <v>507</v>
      </c>
    </row>
    <row r="1619" spans="1:16" x14ac:dyDescent="0.25">
      <c r="A1619">
        <v>100997</v>
      </c>
      <c r="B1619" s="1">
        <v>45901</v>
      </c>
      <c r="C1619" t="s">
        <v>16</v>
      </c>
      <c r="D1619" t="s">
        <v>17</v>
      </c>
      <c r="E1619" t="s">
        <v>18</v>
      </c>
      <c r="F1619" t="s">
        <v>29</v>
      </c>
      <c r="G1619" t="s">
        <v>100</v>
      </c>
      <c r="H1619">
        <v>5</v>
      </c>
      <c r="I1619">
        <v>47.97</v>
      </c>
      <c r="J1619">
        <v>239.85</v>
      </c>
      <c r="K1619" t="s">
        <v>31</v>
      </c>
      <c r="L1619" t="s">
        <v>313</v>
      </c>
      <c r="M1619" t="s">
        <v>23</v>
      </c>
      <c r="N1619" t="s">
        <v>82</v>
      </c>
      <c r="O1619" t="s">
        <v>25</v>
      </c>
      <c r="P1619" t="s">
        <v>507</v>
      </c>
    </row>
    <row r="1620" spans="1:16" x14ac:dyDescent="0.25">
      <c r="A1620">
        <v>101049</v>
      </c>
      <c r="B1620" s="1">
        <v>45901</v>
      </c>
      <c r="C1620" t="s">
        <v>39</v>
      </c>
      <c r="D1620" t="s">
        <v>40</v>
      </c>
      <c r="E1620" t="s">
        <v>41</v>
      </c>
      <c r="F1620" t="s">
        <v>70</v>
      </c>
      <c r="G1620" t="s">
        <v>132</v>
      </c>
      <c r="H1620">
        <v>1</v>
      </c>
      <c r="I1620">
        <v>20.68</v>
      </c>
      <c r="J1620">
        <v>20.68</v>
      </c>
      <c r="K1620" t="s">
        <v>21</v>
      </c>
      <c r="L1620" t="s">
        <v>250</v>
      </c>
      <c r="M1620" t="s">
        <v>102</v>
      </c>
      <c r="N1620" t="s">
        <v>82</v>
      </c>
      <c r="O1620" t="s">
        <v>25</v>
      </c>
      <c r="P1620" t="s">
        <v>507</v>
      </c>
    </row>
    <row r="1621" spans="1:16" x14ac:dyDescent="0.25">
      <c r="A1621">
        <v>101395</v>
      </c>
      <c r="B1621" s="1">
        <v>45901</v>
      </c>
      <c r="C1621" t="s">
        <v>39</v>
      </c>
      <c r="D1621" t="s">
        <v>56</v>
      </c>
      <c r="E1621" t="s">
        <v>57</v>
      </c>
      <c r="F1621" t="s">
        <v>73</v>
      </c>
      <c r="G1621" t="s">
        <v>183</v>
      </c>
      <c r="H1621">
        <v>1</v>
      </c>
      <c r="I1621">
        <v>24.37</v>
      </c>
      <c r="J1621">
        <v>24.37</v>
      </c>
      <c r="K1621" t="s">
        <v>53</v>
      </c>
      <c r="L1621" t="s">
        <v>461</v>
      </c>
      <c r="M1621" t="s">
        <v>23</v>
      </c>
      <c r="N1621" t="s">
        <v>82</v>
      </c>
      <c r="O1621" t="s">
        <v>25</v>
      </c>
      <c r="P1621" t="s">
        <v>507</v>
      </c>
    </row>
    <row r="1622" spans="1:16" x14ac:dyDescent="0.25">
      <c r="A1622">
        <v>101500</v>
      </c>
      <c r="B1622" s="1">
        <v>45901</v>
      </c>
      <c r="C1622" t="s">
        <v>61</v>
      </c>
      <c r="D1622" t="s">
        <v>84</v>
      </c>
      <c r="E1622" t="s">
        <v>85</v>
      </c>
      <c r="F1622" t="s">
        <v>19</v>
      </c>
      <c r="G1622" t="s">
        <v>37</v>
      </c>
      <c r="H1622">
        <v>5</v>
      </c>
      <c r="I1622">
        <v>22.42</v>
      </c>
      <c r="J1622">
        <v>112.1</v>
      </c>
      <c r="K1622" t="s">
        <v>59</v>
      </c>
      <c r="L1622" t="s">
        <v>454</v>
      </c>
      <c r="M1622" t="s">
        <v>23</v>
      </c>
      <c r="N1622" t="s">
        <v>82</v>
      </c>
      <c r="O1622" t="s">
        <v>25</v>
      </c>
      <c r="P1622" t="s">
        <v>507</v>
      </c>
    </row>
    <row r="1623" spans="1:16" x14ac:dyDescent="0.25">
      <c r="A1623">
        <v>102457</v>
      </c>
      <c r="B1623" s="1">
        <v>45901</v>
      </c>
      <c r="C1623" t="s">
        <v>39</v>
      </c>
      <c r="D1623" t="s">
        <v>93</v>
      </c>
      <c r="E1623" t="s">
        <v>93</v>
      </c>
      <c r="F1623" t="s">
        <v>70</v>
      </c>
      <c r="G1623" t="s">
        <v>71</v>
      </c>
      <c r="H1623">
        <v>3</v>
      </c>
      <c r="I1623">
        <v>59.97</v>
      </c>
      <c r="J1623">
        <v>179.91</v>
      </c>
      <c r="K1623" t="s">
        <v>31</v>
      </c>
      <c r="L1623" t="s">
        <v>497</v>
      </c>
      <c r="M1623" t="s">
        <v>23</v>
      </c>
      <c r="N1623" t="s">
        <v>82</v>
      </c>
      <c r="O1623" t="s">
        <v>25</v>
      </c>
      <c r="P1623" t="s">
        <v>507</v>
      </c>
    </row>
    <row r="1624" spans="1:16" x14ac:dyDescent="0.25">
      <c r="A1624">
        <v>102517</v>
      </c>
      <c r="B1624" s="1">
        <v>45901</v>
      </c>
      <c r="C1624" t="s">
        <v>61</v>
      </c>
      <c r="D1624" t="s">
        <v>62</v>
      </c>
      <c r="E1624" t="s">
        <v>63</v>
      </c>
      <c r="F1624" t="s">
        <v>70</v>
      </c>
      <c r="G1624" t="s">
        <v>86</v>
      </c>
      <c r="H1624">
        <v>1</v>
      </c>
      <c r="I1624">
        <v>28.52</v>
      </c>
      <c r="J1624">
        <v>28.52</v>
      </c>
      <c r="K1624" t="s">
        <v>21</v>
      </c>
      <c r="L1624" t="s">
        <v>145</v>
      </c>
      <c r="M1624" t="s">
        <v>102</v>
      </c>
      <c r="N1624" t="s">
        <v>82</v>
      </c>
      <c r="O1624" t="s">
        <v>25</v>
      </c>
      <c r="P1624" t="s">
        <v>507</v>
      </c>
    </row>
    <row r="1625" spans="1:16" x14ac:dyDescent="0.25">
      <c r="A1625">
        <v>102977</v>
      </c>
      <c r="B1625" s="1">
        <v>45901</v>
      </c>
      <c r="C1625" t="s">
        <v>61</v>
      </c>
      <c r="D1625" t="s">
        <v>90</v>
      </c>
      <c r="E1625" t="s">
        <v>91</v>
      </c>
      <c r="F1625" t="s">
        <v>19</v>
      </c>
      <c r="G1625" t="s">
        <v>37</v>
      </c>
      <c r="H1625">
        <v>2</v>
      </c>
      <c r="I1625">
        <v>22.47</v>
      </c>
      <c r="J1625">
        <v>44.94</v>
      </c>
      <c r="K1625" t="s">
        <v>31</v>
      </c>
      <c r="L1625" t="s">
        <v>359</v>
      </c>
      <c r="M1625" t="s">
        <v>23</v>
      </c>
      <c r="N1625" t="s">
        <v>82</v>
      </c>
      <c r="O1625" t="s">
        <v>25</v>
      </c>
      <c r="P1625" t="s">
        <v>507</v>
      </c>
    </row>
    <row r="1626" spans="1:16" x14ac:dyDescent="0.25">
      <c r="A1626">
        <v>100185</v>
      </c>
      <c r="B1626" s="1">
        <v>45902</v>
      </c>
      <c r="C1626" t="s">
        <v>61</v>
      </c>
      <c r="D1626" t="s">
        <v>90</v>
      </c>
      <c r="E1626" t="s">
        <v>91</v>
      </c>
      <c r="F1626" t="s">
        <v>70</v>
      </c>
      <c r="G1626" t="s">
        <v>108</v>
      </c>
      <c r="H1626">
        <v>1</v>
      </c>
      <c r="I1626">
        <v>35.58</v>
      </c>
      <c r="J1626">
        <v>35.58</v>
      </c>
      <c r="K1626" t="s">
        <v>59</v>
      </c>
      <c r="L1626" t="s">
        <v>145</v>
      </c>
      <c r="M1626" t="s">
        <v>23</v>
      </c>
      <c r="N1626" t="s">
        <v>55</v>
      </c>
      <c r="O1626" t="s">
        <v>25</v>
      </c>
      <c r="P1626" t="s">
        <v>507</v>
      </c>
    </row>
    <row r="1627" spans="1:16" x14ac:dyDescent="0.25">
      <c r="A1627">
        <v>100489</v>
      </c>
      <c r="B1627" s="1">
        <v>45902</v>
      </c>
      <c r="C1627" t="s">
        <v>61</v>
      </c>
      <c r="D1627" t="s">
        <v>84</v>
      </c>
      <c r="E1627" t="s">
        <v>85</v>
      </c>
      <c r="F1627" t="s">
        <v>70</v>
      </c>
      <c r="G1627" t="s">
        <v>143</v>
      </c>
      <c r="H1627">
        <v>1</v>
      </c>
      <c r="I1627">
        <v>116.96</v>
      </c>
      <c r="J1627">
        <v>116.96</v>
      </c>
      <c r="K1627" t="s">
        <v>21</v>
      </c>
      <c r="L1627" t="s">
        <v>424</v>
      </c>
      <c r="M1627" t="s">
        <v>102</v>
      </c>
      <c r="N1627" t="s">
        <v>55</v>
      </c>
      <c r="O1627" t="s">
        <v>25</v>
      </c>
      <c r="P1627" t="s">
        <v>507</v>
      </c>
    </row>
    <row r="1628" spans="1:16" x14ac:dyDescent="0.25">
      <c r="A1628">
        <v>100533</v>
      </c>
      <c r="B1628" s="1">
        <v>45902</v>
      </c>
      <c r="C1628" t="s">
        <v>61</v>
      </c>
      <c r="D1628" t="s">
        <v>90</v>
      </c>
      <c r="E1628" t="s">
        <v>91</v>
      </c>
      <c r="F1628" t="s">
        <v>19</v>
      </c>
      <c r="G1628" t="s">
        <v>42</v>
      </c>
      <c r="H1628">
        <v>1</v>
      </c>
      <c r="I1628">
        <v>16.46</v>
      </c>
      <c r="J1628">
        <v>16.46</v>
      </c>
      <c r="K1628" t="s">
        <v>21</v>
      </c>
      <c r="L1628" t="s">
        <v>374</v>
      </c>
      <c r="M1628" t="s">
        <v>23</v>
      </c>
      <c r="N1628" t="s">
        <v>55</v>
      </c>
      <c r="O1628" t="s">
        <v>25</v>
      </c>
      <c r="P1628" t="s">
        <v>507</v>
      </c>
    </row>
    <row r="1629" spans="1:16" x14ac:dyDescent="0.25">
      <c r="A1629">
        <v>100617</v>
      </c>
      <c r="B1629" s="1">
        <v>45902</v>
      </c>
      <c r="C1629" t="s">
        <v>16</v>
      </c>
      <c r="D1629" t="s">
        <v>17</v>
      </c>
      <c r="E1629" t="s">
        <v>18</v>
      </c>
      <c r="F1629" t="s">
        <v>70</v>
      </c>
      <c r="G1629" t="s">
        <v>86</v>
      </c>
      <c r="H1629">
        <v>1</v>
      </c>
      <c r="I1629">
        <v>27.4</v>
      </c>
      <c r="J1629">
        <v>27.4</v>
      </c>
      <c r="K1629" t="s">
        <v>53</v>
      </c>
      <c r="L1629" t="s">
        <v>366</v>
      </c>
      <c r="M1629" t="s">
        <v>44</v>
      </c>
      <c r="N1629" t="s">
        <v>55</v>
      </c>
      <c r="O1629" t="s">
        <v>25</v>
      </c>
      <c r="P1629" t="s">
        <v>507</v>
      </c>
    </row>
    <row r="1630" spans="1:16" x14ac:dyDescent="0.25">
      <c r="A1630">
        <v>101897</v>
      </c>
      <c r="B1630" s="1">
        <v>45902</v>
      </c>
      <c r="C1630" t="s">
        <v>16</v>
      </c>
      <c r="D1630" t="s">
        <v>198</v>
      </c>
      <c r="E1630" t="s">
        <v>199</v>
      </c>
      <c r="F1630" t="s">
        <v>29</v>
      </c>
      <c r="G1630" t="s">
        <v>100</v>
      </c>
      <c r="H1630">
        <v>1</v>
      </c>
      <c r="I1630">
        <v>50.76</v>
      </c>
      <c r="J1630">
        <v>50.76</v>
      </c>
      <c r="K1630" t="s">
        <v>59</v>
      </c>
      <c r="L1630" t="s">
        <v>178</v>
      </c>
      <c r="M1630" t="s">
        <v>23</v>
      </c>
      <c r="N1630" t="s">
        <v>55</v>
      </c>
      <c r="O1630" t="s">
        <v>25</v>
      </c>
      <c r="P1630" t="s">
        <v>507</v>
      </c>
    </row>
    <row r="1631" spans="1:16" x14ac:dyDescent="0.25">
      <c r="A1631">
        <v>101908</v>
      </c>
      <c r="B1631" s="1">
        <v>45902</v>
      </c>
      <c r="C1631" t="s">
        <v>16</v>
      </c>
      <c r="D1631" t="s">
        <v>198</v>
      </c>
      <c r="E1631" t="s">
        <v>199</v>
      </c>
      <c r="F1631" t="s">
        <v>29</v>
      </c>
      <c r="G1631" t="s">
        <v>113</v>
      </c>
      <c r="H1631">
        <v>3</v>
      </c>
      <c r="I1631">
        <v>15.61</v>
      </c>
      <c r="J1631">
        <v>46.83</v>
      </c>
      <c r="K1631" t="s">
        <v>31</v>
      </c>
      <c r="L1631" t="s">
        <v>508</v>
      </c>
      <c r="M1631" t="s">
        <v>23</v>
      </c>
      <c r="N1631" t="s">
        <v>55</v>
      </c>
      <c r="O1631" t="s">
        <v>25</v>
      </c>
      <c r="P1631" t="s">
        <v>507</v>
      </c>
    </row>
    <row r="1632" spans="1:16" x14ac:dyDescent="0.25">
      <c r="A1632">
        <v>101918</v>
      </c>
      <c r="B1632" s="1">
        <v>45902</v>
      </c>
      <c r="C1632" t="s">
        <v>61</v>
      </c>
      <c r="D1632" t="s">
        <v>90</v>
      </c>
      <c r="E1632" t="s">
        <v>91</v>
      </c>
      <c r="F1632" t="s">
        <v>70</v>
      </c>
      <c r="G1632" t="s">
        <v>143</v>
      </c>
      <c r="H1632">
        <v>1</v>
      </c>
      <c r="I1632">
        <v>115.34</v>
      </c>
      <c r="J1632">
        <v>115.34</v>
      </c>
      <c r="K1632" t="s">
        <v>21</v>
      </c>
      <c r="L1632" t="s">
        <v>268</v>
      </c>
      <c r="M1632" t="s">
        <v>23</v>
      </c>
      <c r="N1632" t="s">
        <v>55</v>
      </c>
      <c r="O1632" t="s">
        <v>25</v>
      </c>
      <c r="P1632" t="s">
        <v>507</v>
      </c>
    </row>
    <row r="1633" spans="1:16" x14ac:dyDescent="0.25">
      <c r="A1633">
        <v>102805</v>
      </c>
      <c r="B1633" s="1">
        <v>45902</v>
      </c>
      <c r="C1633" t="s">
        <v>16</v>
      </c>
      <c r="D1633" t="s">
        <v>198</v>
      </c>
      <c r="E1633" t="s">
        <v>199</v>
      </c>
      <c r="F1633" t="s">
        <v>19</v>
      </c>
      <c r="G1633" t="s">
        <v>20</v>
      </c>
      <c r="H1633">
        <v>1</v>
      </c>
      <c r="I1633">
        <v>41.11</v>
      </c>
      <c r="J1633">
        <v>41.11</v>
      </c>
      <c r="K1633" t="s">
        <v>53</v>
      </c>
      <c r="L1633" t="s">
        <v>342</v>
      </c>
      <c r="M1633" t="s">
        <v>23</v>
      </c>
      <c r="N1633" t="s">
        <v>55</v>
      </c>
      <c r="O1633" t="s">
        <v>25</v>
      </c>
      <c r="P1633" t="s">
        <v>507</v>
      </c>
    </row>
    <row r="1634" spans="1:16" x14ac:dyDescent="0.25">
      <c r="A1634">
        <v>102964</v>
      </c>
      <c r="B1634" s="1">
        <v>45902</v>
      </c>
      <c r="C1634" t="s">
        <v>16</v>
      </c>
      <c r="D1634" t="s">
        <v>27</v>
      </c>
      <c r="E1634" t="s">
        <v>28</v>
      </c>
      <c r="F1634" t="s">
        <v>19</v>
      </c>
      <c r="G1634" t="s">
        <v>48</v>
      </c>
      <c r="H1634">
        <v>1</v>
      </c>
      <c r="I1634">
        <v>47.03</v>
      </c>
      <c r="J1634">
        <v>47.03</v>
      </c>
      <c r="K1634" t="s">
        <v>53</v>
      </c>
      <c r="L1634" t="s">
        <v>283</v>
      </c>
      <c r="M1634" t="s">
        <v>23</v>
      </c>
      <c r="N1634" t="s">
        <v>55</v>
      </c>
      <c r="O1634" t="s">
        <v>25</v>
      </c>
      <c r="P1634" t="s">
        <v>507</v>
      </c>
    </row>
    <row r="1635" spans="1:16" x14ac:dyDescent="0.25">
      <c r="A1635">
        <v>100051</v>
      </c>
      <c r="B1635" s="1">
        <v>45903</v>
      </c>
      <c r="C1635" t="s">
        <v>39</v>
      </c>
      <c r="D1635" t="s">
        <v>67</v>
      </c>
      <c r="E1635" t="s">
        <v>68</v>
      </c>
      <c r="F1635" t="s">
        <v>70</v>
      </c>
      <c r="G1635" t="s">
        <v>132</v>
      </c>
      <c r="H1635">
        <v>1</v>
      </c>
      <c r="I1635">
        <v>20.95</v>
      </c>
      <c r="J1635">
        <v>20.95</v>
      </c>
      <c r="K1635" t="s">
        <v>59</v>
      </c>
      <c r="L1635" t="s">
        <v>374</v>
      </c>
      <c r="M1635" t="s">
        <v>23</v>
      </c>
      <c r="N1635" t="s">
        <v>33</v>
      </c>
      <c r="O1635" t="s">
        <v>25</v>
      </c>
      <c r="P1635" t="s">
        <v>507</v>
      </c>
    </row>
    <row r="1636" spans="1:16" x14ac:dyDescent="0.25">
      <c r="A1636">
        <v>100065</v>
      </c>
      <c r="B1636" s="1">
        <v>45903</v>
      </c>
      <c r="C1636" t="s">
        <v>34</v>
      </c>
      <c r="D1636" t="s">
        <v>35</v>
      </c>
      <c r="E1636" t="s">
        <v>36</v>
      </c>
      <c r="F1636" t="s">
        <v>73</v>
      </c>
      <c r="G1636" t="s">
        <v>128</v>
      </c>
      <c r="H1636">
        <v>2</v>
      </c>
      <c r="I1636">
        <v>123.67</v>
      </c>
      <c r="J1636">
        <v>247.34</v>
      </c>
      <c r="K1636" t="s">
        <v>59</v>
      </c>
      <c r="L1636" t="s">
        <v>376</v>
      </c>
      <c r="M1636" t="s">
        <v>23</v>
      </c>
      <c r="N1636" t="s">
        <v>33</v>
      </c>
      <c r="O1636" t="s">
        <v>25</v>
      </c>
      <c r="P1636" t="s">
        <v>507</v>
      </c>
    </row>
    <row r="1637" spans="1:16" x14ac:dyDescent="0.25">
      <c r="A1637">
        <v>100202</v>
      </c>
      <c r="B1637" s="1">
        <v>45903</v>
      </c>
      <c r="C1637" t="s">
        <v>77</v>
      </c>
      <c r="D1637" t="s">
        <v>151</v>
      </c>
      <c r="E1637" t="s">
        <v>152</v>
      </c>
      <c r="F1637" t="s">
        <v>70</v>
      </c>
      <c r="G1637" t="s">
        <v>86</v>
      </c>
      <c r="H1637">
        <v>1</v>
      </c>
      <c r="I1637">
        <v>27.09</v>
      </c>
      <c r="J1637">
        <v>27.09</v>
      </c>
      <c r="K1637" t="s">
        <v>53</v>
      </c>
      <c r="L1637" t="s">
        <v>410</v>
      </c>
      <c r="M1637" t="s">
        <v>44</v>
      </c>
      <c r="N1637" t="s">
        <v>33</v>
      </c>
      <c r="O1637" t="s">
        <v>25</v>
      </c>
      <c r="P1637" t="s">
        <v>507</v>
      </c>
    </row>
    <row r="1638" spans="1:16" x14ac:dyDescent="0.25">
      <c r="A1638">
        <v>100834</v>
      </c>
      <c r="B1638" s="1">
        <v>45903</v>
      </c>
      <c r="C1638" t="s">
        <v>34</v>
      </c>
      <c r="D1638" t="s">
        <v>51</v>
      </c>
      <c r="E1638" t="s">
        <v>52</v>
      </c>
      <c r="F1638" t="s">
        <v>70</v>
      </c>
      <c r="G1638" t="s">
        <v>143</v>
      </c>
      <c r="H1638">
        <v>2</v>
      </c>
      <c r="I1638">
        <v>114.73</v>
      </c>
      <c r="J1638">
        <v>229.46</v>
      </c>
      <c r="K1638" t="s">
        <v>31</v>
      </c>
      <c r="L1638" t="s">
        <v>364</v>
      </c>
      <c r="M1638" t="s">
        <v>44</v>
      </c>
      <c r="N1638" t="s">
        <v>33</v>
      </c>
      <c r="O1638" t="s">
        <v>25</v>
      </c>
      <c r="P1638" t="s">
        <v>507</v>
      </c>
    </row>
    <row r="1639" spans="1:16" x14ac:dyDescent="0.25">
      <c r="A1639">
        <v>101260</v>
      </c>
      <c r="B1639" s="1">
        <v>45903</v>
      </c>
      <c r="C1639" t="s">
        <v>77</v>
      </c>
      <c r="D1639" t="s">
        <v>78</v>
      </c>
      <c r="E1639" t="s">
        <v>79</v>
      </c>
      <c r="F1639" t="s">
        <v>64</v>
      </c>
      <c r="G1639" t="s">
        <v>105</v>
      </c>
      <c r="H1639">
        <v>3</v>
      </c>
      <c r="I1639">
        <v>30.71</v>
      </c>
      <c r="J1639">
        <v>92.13</v>
      </c>
      <c r="K1639" t="s">
        <v>21</v>
      </c>
      <c r="L1639" t="s">
        <v>204</v>
      </c>
      <c r="M1639" t="s">
        <v>23</v>
      </c>
      <c r="N1639" t="s">
        <v>33</v>
      </c>
      <c r="O1639" t="s">
        <v>25</v>
      </c>
      <c r="P1639" t="s">
        <v>507</v>
      </c>
    </row>
    <row r="1640" spans="1:16" x14ac:dyDescent="0.25">
      <c r="A1640">
        <v>101475</v>
      </c>
      <c r="B1640" s="1">
        <v>45903</v>
      </c>
      <c r="C1640" t="s">
        <v>34</v>
      </c>
      <c r="D1640" t="s">
        <v>164</v>
      </c>
      <c r="E1640" t="s">
        <v>165</v>
      </c>
      <c r="F1640" t="s">
        <v>29</v>
      </c>
      <c r="G1640" t="s">
        <v>113</v>
      </c>
      <c r="H1640">
        <v>2</v>
      </c>
      <c r="I1640">
        <v>14.94</v>
      </c>
      <c r="J1640">
        <v>29.88</v>
      </c>
      <c r="K1640" t="s">
        <v>21</v>
      </c>
      <c r="L1640" t="s">
        <v>141</v>
      </c>
      <c r="M1640" t="s">
        <v>102</v>
      </c>
      <c r="N1640" t="s">
        <v>33</v>
      </c>
      <c r="O1640" t="s">
        <v>25</v>
      </c>
      <c r="P1640" t="s">
        <v>507</v>
      </c>
    </row>
    <row r="1641" spans="1:16" x14ac:dyDescent="0.25">
      <c r="A1641">
        <v>101604</v>
      </c>
      <c r="B1641" s="1">
        <v>45903</v>
      </c>
      <c r="C1641" t="s">
        <v>39</v>
      </c>
      <c r="D1641" t="s">
        <v>118</v>
      </c>
      <c r="E1641" t="s">
        <v>119</v>
      </c>
      <c r="F1641" t="s">
        <v>70</v>
      </c>
      <c r="G1641" t="s">
        <v>86</v>
      </c>
      <c r="H1641">
        <v>1</v>
      </c>
      <c r="I1641">
        <v>27.25</v>
      </c>
      <c r="J1641">
        <v>27.25</v>
      </c>
      <c r="K1641" t="s">
        <v>53</v>
      </c>
      <c r="L1641" t="s">
        <v>349</v>
      </c>
      <c r="M1641" t="s">
        <v>23</v>
      </c>
      <c r="N1641" t="s">
        <v>33</v>
      </c>
      <c r="O1641" t="s">
        <v>25</v>
      </c>
      <c r="P1641" t="s">
        <v>507</v>
      </c>
    </row>
    <row r="1642" spans="1:16" x14ac:dyDescent="0.25">
      <c r="A1642">
        <v>101836</v>
      </c>
      <c r="B1642" s="1">
        <v>45903</v>
      </c>
      <c r="C1642" t="s">
        <v>16</v>
      </c>
      <c r="D1642" t="s">
        <v>198</v>
      </c>
      <c r="E1642" t="s">
        <v>199</v>
      </c>
      <c r="F1642" t="s">
        <v>73</v>
      </c>
      <c r="G1642" t="s">
        <v>74</v>
      </c>
      <c r="H1642">
        <v>1</v>
      </c>
      <c r="I1642">
        <v>53.09</v>
      </c>
      <c r="J1642">
        <v>53.09</v>
      </c>
      <c r="K1642" t="s">
        <v>53</v>
      </c>
      <c r="L1642" t="s">
        <v>269</v>
      </c>
      <c r="M1642" t="s">
        <v>23</v>
      </c>
      <c r="N1642" t="s">
        <v>33</v>
      </c>
      <c r="O1642" t="s">
        <v>25</v>
      </c>
      <c r="P1642" t="s">
        <v>507</v>
      </c>
    </row>
    <row r="1643" spans="1:16" x14ac:dyDescent="0.25">
      <c r="A1643">
        <v>101882</v>
      </c>
      <c r="B1643" s="1">
        <v>45903</v>
      </c>
      <c r="C1643" t="s">
        <v>61</v>
      </c>
      <c r="D1643" t="s">
        <v>90</v>
      </c>
      <c r="E1643" t="s">
        <v>91</v>
      </c>
      <c r="F1643" t="s">
        <v>70</v>
      </c>
      <c r="G1643" t="s">
        <v>86</v>
      </c>
      <c r="H1643">
        <v>5</v>
      </c>
      <c r="I1643">
        <v>28.21</v>
      </c>
      <c r="J1643">
        <v>141.05000000000001</v>
      </c>
      <c r="K1643" t="s">
        <v>31</v>
      </c>
      <c r="L1643" t="s">
        <v>372</v>
      </c>
      <c r="M1643" t="s">
        <v>23</v>
      </c>
      <c r="N1643" t="s">
        <v>33</v>
      </c>
      <c r="O1643" t="s">
        <v>25</v>
      </c>
      <c r="P1643" t="s">
        <v>507</v>
      </c>
    </row>
    <row r="1644" spans="1:16" x14ac:dyDescent="0.25">
      <c r="A1644">
        <v>101943</v>
      </c>
      <c r="B1644" s="1">
        <v>45903</v>
      </c>
      <c r="C1644" t="s">
        <v>61</v>
      </c>
      <c r="D1644" t="s">
        <v>90</v>
      </c>
      <c r="E1644" t="s">
        <v>91</v>
      </c>
      <c r="F1644" t="s">
        <v>19</v>
      </c>
      <c r="G1644" t="s">
        <v>37</v>
      </c>
      <c r="H1644">
        <v>1</v>
      </c>
      <c r="I1644">
        <v>22.24</v>
      </c>
      <c r="J1644">
        <v>22.24</v>
      </c>
      <c r="K1644" t="s">
        <v>21</v>
      </c>
      <c r="L1644" t="s">
        <v>110</v>
      </c>
      <c r="M1644" t="s">
        <v>44</v>
      </c>
      <c r="N1644" t="s">
        <v>33</v>
      </c>
      <c r="O1644" t="s">
        <v>25</v>
      </c>
      <c r="P1644" t="s">
        <v>507</v>
      </c>
    </row>
    <row r="1645" spans="1:16" x14ac:dyDescent="0.25">
      <c r="A1645">
        <v>102157</v>
      </c>
      <c r="B1645" s="1">
        <v>45903</v>
      </c>
      <c r="C1645" t="s">
        <v>39</v>
      </c>
      <c r="D1645" t="s">
        <v>67</v>
      </c>
      <c r="E1645" t="s">
        <v>68</v>
      </c>
      <c r="F1645" t="s">
        <v>70</v>
      </c>
      <c r="G1645" t="s">
        <v>86</v>
      </c>
      <c r="H1645">
        <v>1</v>
      </c>
      <c r="I1645">
        <v>28.44</v>
      </c>
      <c r="J1645">
        <v>28.44</v>
      </c>
      <c r="K1645" t="s">
        <v>21</v>
      </c>
      <c r="L1645" t="s">
        <v>221</v>
      </c>
      <c r="M1645" t="s">
        <v>23</v>
      </c>
      <c r="N1645" t="s">
        <v>33</v>
      </c>
      <c r="O1645" t="s">
        <v>25</v>
      </c>
      <c r="P1645" t="s">
        <v>507</v>
      </c>
    </row>
    <row r="1646" spans="1:16" x14ac:dyDescent="0.25">
      <c r="A1646">
        <v>102276</v>
      </c>
      <c r="B1646" s="1">
        <v>45903</v>
      </c>
      <c r="C1646" t="s">
        <v>39</v>
      </c>
      <c r="D1646" t="s">
        <v>118</v>
      </c>
      <c r="E1646" t="s">
        <v>119</v>
      </c>
      <c r="F1646" t="s">
        <v>29</v>
      </c>
      <c r="G1646" t="s">
        <v>113</v>
      </c>
      <c r="H1646">
        <v>1</v>
      </c>
      <c r="I1646">
        <v>15.32</v>
      </c>
      <c r="J1646">
        <v>15.32</v>
      </c>
      <c r="K1646" t="s">
        <v>31</v>
      </c>
      <c r="L1646" t="s">
        <v>500</v>
      </c>
      <c r="M1646" t="s">
        <v>23</v>
      </c>
      <c r="N1646" t="s">
        <v>33</v>
      </c>
      <c r="O1646" t="s">
        <v>25</v>
      </c>
      <c r="P1646" t="s">
        <v>507</v>
      </c>
    </row>
    <row r="1647" spans="1:16" x14ac:dyDescent="0.25">
      <c r="A1647">
        <v>102697</v>
      </c>
      <c r="B1647" s="1">
        <v>45903</v>
      </c>
      <c r="C1647" t="s">
        <v>16</v>
      </c>
      <c r="D1647" t="s">
        <v>198</v>
      </c>
      <c r="E1647" t="s">
        <v>199</v>
      </c>
      <c r="F1647" t="s">
        <v>73</v>
      </c>
      <c r="G1647" t="s">
        <v>183</v>
      </c>
      <c r="H1647">
        <v>5</v>
      </c>
      <c r="I1647">
        <v>23.88</v>
      </c>
      <c r="J1647">
        <v>119.4</v>
      </c>
      <c r="K1647" t="s">
        <v>53</v>
      </c>
      <c r="L1647" t="s">
        <v>162</v>
      </c>
      <c r="M1647" t="s">
        <v>23</v>
      </c>
      <c r="N1647" t="s">
        <v>33</v>
      </c>
      <c r="O1647" t="s">
        <v>25</v>
      </c>
      <c r="P1647" t="s">
        <v>507</v>
      </c>
    </row>
    <row r="1648" spans="1:16" x14ac:dyDescent="0.25">
      <c r="A1648">
        <v>102849</v>
      </c>
      <c r="B1648" s="1">
        <v>45903</v>
      </c>
      <c r="C1648" t="s">
        <v>39</v>
      </c>
      <c r="D1648" t="s">
        <v>56</v>
      </c>
      <c r="E1648" t="s">
        <v>57</v>
      </c>
      <c r="F1648" t="s">
        <v>73</v>
      </c>
      <c r="G1648" t="s">
        <v>80</v>
      </c>
      <c r="H1648">
        <v>1</v>
      </c>
      <c r="I1648">
        <v>39.96</v>
      </c>
      <c r="J1648">
        <v>39.96</v>
      </c>
      <c r="K1648" t="s">
        <v>53</v>
      </c>
      <c r="L1648" t="s">
        <v>374</v>
      </c>
      <c r="M1648" t="s">
        <v>23</v>
      </c>
      <c r="N1648" t="s">
        <v>33</v>
      </c>
      <c r="O1648" t="s">
        <v>25</v>
      </c>
      <c r="P1648" t="s">
        <v>507</v>
      </c>
    </row>
    <row r="1649" spans="1:16" x14ac:dyDescent="0.25">
      <c r="A1649">
        <v>102918</v>
      </c>
      <c r="B1649" s="1">
        <v>45903</v>
      </c>
      <c r="C1649" t="s">
        <v>16</v>
      </c>
      <c r="D1649" t="s">
        <v>198</v>
      </c>
      <c r="E1649" t="s">
        <v>199</v>
      </c>
      <c r="F1649" t="s">
        <v>64</v>
      </c>
      <c r="G1649" t="s">
        <v>65</v>
      </c>
      <c r="H1649">
        <v>5</v>
      </c>
      <c r="I1649">
        <v>24.2</v>
      </c>
      <c r="J1649">
        <v>121</v>
      </c>
      <c r="K1649" t="s">
        <v>31</v>
      </c>
      <c r="L1649" t="s">
        <v>429</v>
      </c>
      <c r="M1649" t="s">
        <v>44</v>
      </c>
      <c r="N1649" t="s">
        <v>33</v>
      </c>
      <c r="O1649" t="s">
        <v>25</v>
      </c>
      <c r="P1649" t="s">
        <v>507</v>
      </c>
    </row>
    <row r="1650" spans="1:16" x14ac:dyDescent="0.25">
      <c r="A1650">
        <v>100410</v>
      </c>
      <c r="B1650" s="1">
        <v>45904</v>
      </c>
      <c r="C1650" t="s">
        <v>39</v>
      </c>
      <c r="D1650" t="s">
        <v>93</v>
      </c>
      <c r="E1650" t="s">
        <v>93</v>
      </c>
      <c r="F1650" t="s">
        <v>73</v>
      </c>
      <c r="G1650" t="s">
        <v>183</v>
      </c>
      <c r="H1650">
        <v>1</v>
      </c>
      <c r="I1650">
        <v>25.99</v>
      </c>
      <c r="J1650">
        <v>25.99</v>
      </c>
      <c r="K1650" t="s">
        <v>21</v>
      </c>
      <c r="L1650" t="s">
        <v>254</v>
      </c>
      <c r="M1650" t="s">
        <v>23</v>
      </c>
      <c r="N1650" t="s">
        <v>45</v>
      </c>
      <c r="O1650" t="s">
        <v>25</v>
      </c>
      <c r="P1650" t="s">
        <v>507</v>
      </c>
    </row>
    <row r="1651" spans="1:16" x14ac:dyDescent="0.25">
      <c r="A1651">
        <v>100546</v>
      </c>
      <c r="B1651" s="1">
        <v>45904</v>
      </c>
      <c r="C1651" t="s">
        <v>61</v>
      </c>
      <c r="D1651" t="s">
        <v>90</v>
      </c>
      <c r="E1651" t="s">
        <v>91</v>
      </c>
      <c r="F1651" t="s">
        <v>73</v>
      </c>
      <c r="G1651" t="s">
        <v>116</v>
      </c>
      <c r="H1651">
        <v>1</v>
      </c>
      <c r="I1651">
        <v>193.49</v>
      </c>
      <c r="J1651">
        <v>193.49</v>
      </c>
      <c r="K1651" t="s">
        <v>59</v>
      </c>
      <c r="L1651" t="s">
        <v>383</v>
      </c>
      <c r="M1651" t="s">
        <v>23</v>
      </c>
      <c r="N1651" t="s">
        <v>45</v>
      </c>
      <c r="O1651" t="s">
        <v>25</v>
      </c>
      <c r="P1651" t="s">
        <v>507</v>
      </c>
    </row>
    <row r="1652" spans="1:16" x14ac:dyDescent="0.25">
      <c r="A1652">
        <v>100562</v>
      </c>
      <c r="B1652" s="1">
        <v>45904</v>
      </c>
      <c r="C1652" t="s">
        <v>39</v>
      </c>
      <c r="D1652" t="s">
        <v>56</v>
      </c>
      <c r="E1652" t="s">
        <v>57</v>
      </c>
      <c r="F1652" t="s">
        <v>70</v>
      </c>
      <c r="G1652" t="s">
        <v>108</v>
      </c>
      <c r="H1652">
        <v>10</v>
      </c>
      <c r="I1652">
        <v>33.619999999999997</v>
      </c>
      <c r="J1652">
        <v>336.2</v>
      </c>
      <c r="K1652" t="s">
        <v>59</v>
      </c>
      <c r="L1652" t="s">
        <v>328</v>
      </c>
      <c r="M1652" t="s">
        <v>23</v>
      </c>
      <c r="N1652" t="s">
        <v>45</v>
      </c>
      <c r="O1652" t="s">
        <v>25</v>
      </c>
      <c r="P1652" t="s">
        <v>507</v>
      </c>
    </row>
    <row r="1653" spans="1:16" x14ac:dyDescent="0.25">
      <c r="A1653">
        <v>100636</v>
      </c>
      <c r="B1653" s="1">
        <v>45904</v>
      </c>
      <c r="C1653" t="s">
        <v>16</v>
      </c>
      <c r="D1653" t="s">
        <v>17</v>
      </c>
      <c r="E1653" t="s">
        <v>18</v>
      </c>
      <c r="F1653" t="s">
        <v>29</v>
      </c>
      <c r="G1653" t="s">
        <v>58</v>
      </c>
      <c r="H1653">
        <v>3</v>
      </c>
      <c r="I1653">
        <v>77.31</v>
      </c>
      <c r="J1653">
        <v>231.93</v>
      </c>
      <c r="K1653" t="s">
        <v>21</v>
      </c>
      <c r="L1653" t="s">
        <v>120</v>
      </c>
      <c r="M1653" t="s">
        <v>23</v>
      </c>
      <c r="N1653" t="s">
        <v>45</v>
      </c>
      <c r="O1653" t="s">
        <v>25</v>
      </c>
      <c r="P1653" t="s">
        <v>507</v>
      </c>
    </row>
    <row r="1654" spans="1:16" x14ac:dyDescent="0.25">
      <c r="A1654">
        <v>100647</v>
      </c>
      <c r="B1654" s="1">
        <v>45904</v>
      </c>
      <c r="C1654" t="s">
        <v>61</v>
      </c>
      <c r="D1654" t="s">
        <v>62</v>
      </c>
      <c r="E1654" t="s">
        <v>63</v>
      </c>
      <c r="F1654" t="s">
        <v>70</v>
      </c>
      <c r="G1654" t="s">
        <v>86</v>
      </c>
      <c r="H1654">
        <v>2</v>
      </c>
      <c r="I1654">
        <v>27.8</v>
      </c>
      <c r="J1654">
        <v>55.6</v>
      </c>
      <c r="K1654" t="s">
        <v>21</v>
      </c>
      <c r="L1654" t="s">
        <v>421</v>
      </c>
      <c r="M1654" t="s">
        <v>23</v>
      </c>
      <c r="N1654" t="s">
        <v>45</v>
      </c>
      <c r="O1654" t="s">
        <v>25</v>
      </c>
      <c r="P1654" t="s">
        <v>507</v>
      </c>
    </row>
    <row r="1655" spans="1:16" x14ac:dyDescent="0.25">
      <c r="A1655">
        <v>100757</v>
      </c>
      <c r="B1655" s="1">
        <v>45904</v>
      </c>
      <c r="C1655" t="s">
        <v>61</v>
      </c>
      <c r="D1655" t="s">
        <v>90</v>
      </c>
      <c r="E1655" t="s">
        <v>91</v>
      </c>
      <c r="F1655" t="s">
        <v>29</v>
      </c>
      <c r="G1655" t="s">
        <v>58</v>
      </c>
      <c r="H1655">
        <v>2</v>
      </c>
      <c r="I1655">
        <v>75.62</v>
      </c>
      <c r="J1655">
        <v>151.24</v>
      </c>
      <c r="K1655" t="s">
        <v>21</v>
      </c>
      <c r="L1655" t="s">
        <v>232</v>
      </c>
      <c r="M1655" t="s">
        <v>23</v>
      </c>
      <c r="N1655" t="s">
        <v>45</v>
      </c>
      <c r="O1655" t="s">
        <v>25</v>
      </c>
      <c r="P1655" t="s">
        <v>507</v>
      </c>
    </row>
    <row r="1656" spans="1:16" x14ac:dyDescent="0.25">
      <c r="A1656">
        <v>101019</v>
      </c>
      <c r="B1656" s="1">
        <v>45904</v>
      </c>
      <c r="C1656" t="s">
        <v>34</v>
      </c>
      <c r="D1656" t="s">
        <v>35</v>
      </c>
      <c r="E1656" t="s">
        <v>36</v>
      </c>
      <c r="F1656" t="s">
        <v>73</v>
      </c>
      <c r="G1656" t="s">
        <v>116</v>
      </c>
      <c r="H1656">
        <v>2</v>
      </c>
      <c r="I1656">
        <v>181.47</v>
      </c>
      <c r="J1656">
        <v>362.94</v>
      </c>
      <c r="K1656" t="s">
        <v>31</v>
      </c>
      <c r="L1656" t="s">
        <v>66</v>
      </c>
      <c r="M1656" t="s">
        <v>44</v>
      </c>
      <c r="N1656" t="s">
        <v>45</v>
      </c>
      <c r="O1656" t="s">
        <v>25</v>
      </c>
      <c r="P1656" t="s">
        <v>507</v>
      </c>
    </row>
    <row r="1657" spans="1:16" x14ac:dyDescent="0.25">
      <c r="A1657">
        <v>101076</v>
      </c>
      <c r="B1657" s="1">
        <v>45904</v>
      </c>
      <c r="C1657" t="s">
        <v>34</v>
      </c>
      <c r="D1657" t="s">
        <v>164</v>
      </c>
      <c r="E1657" t="s">
        <v>165</v>
      </c>
      <c r="F1657" t="s">
        <v>19</v>
      </c>
      <c r="G1657" t="s">
        <v>37</v>
      </c>
      <c r="H1657">
        <v>3</v>
      </c>
      <c r="I1657">
        <v>22.14</v>
      </c>
      <c r="J1657">
        <v>66.42</v>
      </c>
      <c r="K1657" t="s">
        <v>59</v>
      </c>
      <c r="L1657" t="s">
        <v>509</v>
      </c>
      <c r="M1657" t="s">
        <v>44</v>
      </c>
      <c r="N1657" t="s">
        <v>45</v>
      </c>
      <c r="O1657" t="s">
        <v>25</v>
      </c>
      <c r="P1657" t="s">
        <v>507</v>
      </c>
    </row>
    <row r="1658" spans="1:16" x14ac:dyDescent="0.25">
      <c r="A1658">
        <v>101193</v>
      </c>
      <c r="B1658" s="1">
        <v>45904</v>
      </c>
      <c r="C1658" t="s">
        <v>61</v>
      </c>
      <c r="D1658" t="s">
        <v>84</v>
      </c>
      <c r="E1658" t="s">
        <v>85</v>
      </c>
      <c r="F1658" t="s">
        <v>73</v>
      </c>
      <c r="G1658" t="s">
        <v>80</v>
      </c>
      <c r="H1658">
        <v>1</v>
      </c>
      <c r="I1658">
        <v>41.11</v>
      </c>
      <c r="J1658">
        <v>41.11</v>
      </c>
      <c r="K1658" t="s">
        <v>31</v>
      </c>
      <c r="L1658" t="s">
        <v>281</v>
      </c>
      <c r="M1658" t="s">
        <v>23</v>
      </c>
      <c r="N1658" t="s">
        <v>45</v>
      </c>
      <c r="O1658" t="s">
        <v>25</v>
      </c>
      <c r="P1658" t="s">
        <v>507</v>
      </c>
    </row>
    <row r="1659" spans="1:16" x14ac:dyDescent="0.25">
      <c r="A1659">
        <v>101235</v>
      </c>
      <c r="B1659" s="1">
        <v>45904</v>
      </c>
      <c r="C1659" t="s">
        <v>61</v>
      </c>
      <c r="D1659" t="s">
        <v>62</v>
      </c>
      <c r="E1659" t="s">
        <v>63</v>
      </c>
      <c r="F1659" t="s">
        <v>70</v>
      </c>
      <c r="G1659" t="s">
        <v>71</v>
      </c>
      <c r="H1659">
        <v>2</v>
      </c>
      <c r="I1659">
        <v>61.53</v>
      </c>
      <c r="J1659">
        <v>123.06</v>
      </c>
      <c r="K1659" t="s">
        <v>59</v>
      </c>
      <c r="L1659" t="s">
        <v>414</v>
      </c>
      <c r="M1659" t="s">
        <v>23</v>
      </c>
      <c r="N1659" t="s">
        <v>45</v>
      </c>
      <c r="O1659" t="s">
        <v>25</v>
      </c>
      <c r="P1659" t="s">
        <v>507</v>
      </c>
    </row>
    <row r="1660" spans="1:16" x14ac:dyDescent="0.25">
      <c r="A1660">
        <v>101279</v>
      </c>
      <c r="B1660" s="1">
        <v>45904</v>
      </c>
      <c r="C1660" t="s">
        <v>61</v>
      </c>
      <c r="D1660" t="s">
        <v>84</v>
      </c>
      <c r="E1660" t="s">
        <v>85</v>
      </c>
      <c r="F1660" t="s">
        <v>73</v>
      </c>
      <c r="G1660" t="s">
        <v>116</v>
      </c>
      <c r="H1660">
        <v>5</v>
      </c>
      <c r="I1660">
        <v>193.99</v>
      </c>
      <c r="J1660">
        <v>969.95</v>
      </c>
      <c r="K1660" t="s">
        <v>53</v>
      </c>
      <c r="L1660" t="s">
        <v>426</v>
      </c>
      <c r="M1660" t="s">
        <v>44</v>
      </c>
      <c r="N1660" t="s">
        <v>45</v>
      </c>
      <c r="O1660" t="s">
        <v>25</v>
      </c>
      <c r="P1660" t="s">
        <v>507</v>
      </c>
    </row>
    <row r="1661" spans="1:16" x14ac:dyDescent="0.25">
      <c r="A1661">
        <v>101348</v>
      </c>
      <c r="B1661" s="1">
        <v>45904</v>
      </c>
      <c r="C1661" t="s">
        <v>39</v>
      </c>
      <c r="D1661" t="s">
        <v>56</v>
      </c>
      <c r="E1661" t="s">
        <v>57</v>
      </c>
      <c r="F1661" t="s">
        <v>64</v>
      </c>
      <c r="G1661" t="s">
        <v>159</v>
      </c>
      <c r="H1661">
        <v>1</v>
      </c>
      <c r="I1661">
        <v>35.340000000000003</v>
      </c>
      <c r="J1661">
        <v>35.340000000000003</v>
      </c>
      <c r="K1661" t="s">
        <v>53</v>
      </c>
      <c r="L1661" t="s">
        <v>255</v>
      </c>
      <c r="M1661" t="s">
        <v>44</v>
      </c>
      <c r="N1661" t="s">
        <v>45</v>
      </c>
      <c r="O1661" t="s">
        <v>25</v>
      </c>
      <c r="P1661" t="s">
        <v>507</v>
      </c>
    </row>
    <row r="1662" spans="1:16" x14ac:dyDescent="0.25">
      <c r="A1662">
        <v>101487</v>
      </c>
      <c r="B1662" s="1">
        <v>45904</v>
      </c>
      <c r="C1662" t="s">
        <v>39</v>
      </c>
      <c r="D1662" t="s">
        <v>40</v>
      </c>
      <c r="E1662" t="s">
        <v>41</v>
      </c>
      <c r="F1662" t="s">
        <v>70</v>
      </c>
      <c r="G1662" t="s">
        <v>108</v>
      </c>
      <c r="H1662">
        <v>1</v>
      </c>
      <c r="I1662">
        <v>35.049999999999997</v>
      </c>
      <c r="J1662">
        <v>35.049999999999997</v>
      </c>
      <c r="K1662" t="s">
        <v>53</v>
      </c>
      <c r="L1662" t="s">
        <v>492</v>
      </c>
      <c r="M1662" t="s">
        <v>23</v>
      </c>
      <c r="N1662" t="s">
        <v>45</v>
      </c>
      <c r="O1662" t="s">
        <v>25</v>
      </c>
      <c r="P1662" t="s">
        <v>507</v>
      </c>
    </row>
    <row r="1663" spans="1:16" x14ac:dyDescent="0.25">
      <c r="A1663">
        <v>101842</v>
      </c>
      <c r="B1663" s="1">
        <v>45904</v>
      </c>
      <c r="C1663" t="s">
        <v>39</v>
      </c>
      <c r="D1663" t="s">
        <v>56</v>
      </c>
      <c r="E1663" t="s">
        <v>57</v>
      </c>
      <c r="F1663" t="s">
        <v>73</v>
      </c>
      <c r="G1663" t="s">
        <v>74</v>
      </c>
      <c r="H1663">
        <v>1</v>
      </c>
      <c r="I1663">
        <v>52.5</v>
      </c>
      <c r="J1663">
        <v>52.5</v>
      </c>
      <c r="K1663" t="s">
        <v>59</v>
      </c>
      <c r="L1663" t="s">
        <v>181</v>
      </c>
      <c r="M1663" t="s">
        <v>23</v>
      </c>
      <c r="N1663" t="s">
        <v>45</v>
      </c>
      <c r="O1663" t="s">
        <v>25</v>
      </c>
      <c r="P1663" t="s">
        <v>507</v>
      </c>
    </row>
    <row r="1664" spans="1:16" x14ac:dyDescent="0.25">
      <c r="A1664">
        <v>101862</v>
      </c>
      <c r="B1664" s="1">
        <v>45904</v>
      </c>
      <c r="C1664" t="s">
        <v>39</v>
      </c>
      <c r="D1664" t="s">
        <v>118</v>
      </c>
      <c r="E1664" t="s">
        <v>119</v>
      </c>
      <c r="F1664" t="s">
        <v>73</v>
      </c>
      <c r="G1664" t="s">
        <v>128</v>
      </c>
      <c r="H1664">
        <v>1</v>
      </c>
      <c r="I1664">
        <v>126.39</v>
      </c>
      <c r="J1664">
        <v>126.39</v>
      </c>
      <c r="K1664" t="s">
        <v>31</v>
      </c>
      <c r="L1664" t="s">
        <v>349</v>
      </c>
      <c r="M1664" t="s">
        <v>23</v>
      </c>
      <c r="N1664" t="s">
        <v>45</v>
      </c>
      <c r="O1664" t="s">
        <v>25</v>
      </c>
      <c r="P1664" t="s">
        <v>507</v>
      </c>
    </row>
    <row r="1665" spans="1:16" x14ac:dyDescent="0.25">
      <c r="A1665">
        <v>101864</v>
      </c>
      <c r="B1665" s="1">
        <v>45904</v>
      </c>
      <c r="C1665" t="s">
        <v>61</v>
      </c>
      <c r="D1665" t="s">
        <v>90</v>
      </c>
      <c r="E1665" t="s">
        <v>91</v>
      </c>
      <c r="F1665" t="s">
        <v>73</v>
      </c>
      <c r="G1665" t="s">
        <v>183</v>
      </c>
      <c r="H1665">
        <v>1</v>
      </c>
      <c r="I1665">
        <v>25.52</v>
      </c>
      <c r="J1665">
        <v>25.52</v>
      </c>
      <c r="K1665" t="s">
        <v>21</v>
      </c>
      <c r="L1665" t="s">
        <v>336</v>
      </c>
      <c r="M1665" t="s">
        <v>23</v>
      </c>
      <c r="N1665" t="s">
        <v>45</v>
      </c>
      <c r="O1665" t="s">
        <v>25</v>
      </c>
      <c r="P1665" t="s">
        <v>507</v>
      </c>
    </row>
    <row r="1666" spans="1:16" x14ac:dyDescent="0.25">
      <c r="A1666">
        <v>101928</v>
      </c>
      <c r="B1666" s="1">
        <v>45904</v>
      </c>
      <c r="C1666" t="s">
        <v>34</v>
      </c>
      <c r="D1666" t="s">
        <v>35</v>
      </c>
      <c r="E1666" t="s">
        <v>36</v>
      </c>
      <c r="F1666" t="s">
        <v>73</v>
      </c>
      <c r="G1666" t="s">
        <v>183</v>
      </c>
      <c r="H1666">
        <v>3</v>
      </c>
      <c r="I1666">
        <v>25.6</v>
      </c>
      <c r="J1666">
        <v>76.8</v>
      </c>
      <c r="K1666" t="s">
        <v>59</v>
      </c>
      <c r="L1666" t="s">
        <v>403</v>
      </c>
      <c r="M1666" t="s">
        <v>44</v>
      </c>
      <c r="N1666" t="s">
        <v>45</v>
      </c>
      <c r="O1666" t="s">
        <v>25</v>
      </c>
      <c r="P1666" t="s">
        <v>507</v>
      </c>
    </row>
    <row r="1667" spans="1:16" x14ac:dyDescent="0.25">
      <c r="A1667">
        <v>102060</v>
      </c>
      <c r="B1667" s="1">
        <v>45904</v>
      </c>
      <c r="C1667" t="s">
        <v>34</v>
      </c>
      <c r="D1667" t="s">
        <v>51</v>
      </c>
      <c r="E1667" t="s">
        <v>52</v>
      </c>
      <c r="F1667" t="s">
        <v>64</v>
      </c>
      <c r="G1667" t="s">
        <v>140</v>
      </c>
      <c r="H1667">
        <v>1</v>
      </c>
      <c r="I1667">
        <v>142.6</v>
      </c>
      <c r="J1667">
        <v>142.6</v>
      </c>
      <c r="K1667" t="s">
        <v>53</v>
      </c>
      <c r="L1667" t="s">
        <v>386</v>
      </c>
      <c r="M1667" t="s">
        <v>23</v>
      </c>
      <c r="N1667" t="s">
        <v>45</v>
      </c>
      <c r="O1667" t="s">
        <v>25</v>
      </c>
      <c r="P1667" t="s">
        <v>507</v>
      </c>
    </row>
    <row r="1668" spans="1:16" x14ac:dyDescent="0.25">
      <c r="A1668">
        <v>102074</v>
      </c>
      <c r="B1668" s="1">
        <v>45904</v>
      </c>
      <c r="C1668" t="s">
        <v>34</v>
      </c>
      <c r="D1668" t="s">
        <v>35</v>
      </c>
      <c r="E1668" t="s">
        <v>36</v>
      </c>
      <c r="F1668" t="s">
        <v>70</v>
      </c>
      <c r="G1668" t="s">
        <v>86</v>
      </c>
      <c r="H1668">
        <v>2</v>
      </c>
      <c r="I1668">
        <v>28.91</v>
      </c>
      <c r="J1668">
        <v>57.82</v>
      </c>
      <c r="K1668" t="s">
        <v>21</v>
      </c>
      <c r="L1668" t="s">
        <v>348</v>
      </c>
      <c r="M1668" t="s">
        <v>23</v>
      </c>
      <c r="N1668" t="s">
        <v>45</v>
      </c>
      <c r="O1668" t="s">
        <v>25</v>
      </c>
      <c r="P1668" t="s">
        <v>507</v>
      </c>
    </row>
    <row r="1669" spans="1:16" x14ac:dyDescent="0.25">
      <c r="A1669">
        <v>102120</v>
      </c>
      <c r="B1669" s="1">
        <v>45904</v>
      </c>
      <c r="C1669" t="s">
        <v>61</v>
      </c>
      <c r="D1669" t="s">
        <v>90</v>
      </c>
      <c r="E1669" t="s">
        <v>91</v>
      </c>
      <c r="F1669" t="s">
        <v>29</v>
      </c>
      <c r="G1669" t="s">
        <v>58</v>
      </c>
      <c r="H1669">
        <v>1</v>
      </c>
      <c r="I1669">
        <v>71.8</v>
      </c>
      <c r="J1669">
        <v>71.8</v>
      </c>
      <c r="K1669" t="s">
        <v>59</v>
      </c>
      <c r="L1669" t="s">
        <v>229</v>
      </c>
      <c r="M1669" t="s">
        <v>102</v>
      </c>
      <c r="N1669" t="s">
        <v>45</v>
      </c>
      <c r="O1669" t="s">
        <v>25</v>
      </c>
      <c r="P1669" t="s">
        <v>507</v>
      </c>
    </row>
    <row r="1670" spans="1:16" x14ac:dyDescent="0.25">
      <c r="A1670">
        <v>102211</v>
      </c>
      <c r="B1670" s="1">
        <v>45904</v>
      </c>
      <c r="C1670" t="s">
        <v>16</v>
      </c>
      <c r="D1670" t="s">
        <v>146</v>
      </c>
      <c r="E1670" t="s">
        <v>147</v>
      </c>
      <c r="F1670" t="s">
        <v>70</v>
      </c>
      <c r="G1670" t="s">
        <v>132</v>
      </c>
      <c r="H1670">
        <v>2</v>
      </c>
      <c r="I1670">
        <v>20.76</v>
      </c>
      <c r="J1670">
        <v>41.52</v>
      </c>
      <c r="K1670" t="s">
        <v>21</v>
      </c>
      <c r="L1670" t="s">
        <v>138</v>
      </c>
      <c r="M1670" t="s">
        <v>23</v>
      </c>
      <c r="N1670" t="s">
        <v>45</v>
      </c>
      <c r="O1670" t="s">
        <v>25</v>
      </c>
      <c r="P1670" t="s">
        <v>507</v>
      </c>
    </row>
    <row r="1671" spans="1:16" x14ac:dyDescent="0.25">
      <c r="A1671">
        <v>102495</v>
      </c>
      <c r="B1671" s="1">
        <v>45904</v>
      </c>
      <c r="C1671" t="s">
        <v>61</v>
      </c>
      <c r="D1671" t="s">
        <v>90</v>
      </c>
      <c r="E1671" t="s">
        <v>91</v>
      </c>
      <c r="F1671" t="s">
        <v>29</v>
      </c>
      <c r="G1671" t="s">
        <v>30</v>
      </c>
      <c r="H1671">
        <v>1</v>
      </c>
      <c r="I1671">
        <v>61.92</v>
      </c>
      <c r="J1671">
        <v>61.92</v>
      </c>
      <c r="K1671" t="s">
        <v>53</v>
      </c>
      <c r="L1671" t="s">
        <v>227</v>
      </c>
      <c r="M1671" t="s">
        <v>23</v>
      </c>
      <c r="N1671" t="s">
        <v>45</v>
      </c>
      <c r="O1671" t="s">
        <v>25</v>
      </c>
      <c r="P1671" t="s">
        <v>507</v>
      </c>
    </row>
    <row r="1672" spans="1:16" x14ac:dyDescent="0.25">
      <c r="A1672">
        <v>102673</v>
      </c>
      <c r="B1672" s="1">
        <v>45904</v>
      </c>
      <c r="C1672" t="s">
        <v>34</v>
      </c>
      <c r="D1672" t="s">
        <v>35</v>
      </c>
      <c r="E1672" t="s">
        <v>36</v>
      </c>
      <c r="F1672" t="s">
        <v>70</v>
      </c>
      <c r="G1672" t="s">
        <v>132</v>
      </c>
      <c r="H1672">
        <v>2</v>
      </c>
      <c r="I1672">
        <v>20.68</v>
      </c>
      <c r="J1672">
        <v>41.36</v>
      </c>
      <c r="K1672" t="s">
        <v>59</v>
      </c>
      <c r="L1672" t="s">
        <v>443</v>
      </c>
      <c r="M1672" t="s">
        <v>44</v>
      </c>
      <c r="N1672" t="s">
        <v>45</v>
      </c>
      <c r="O1672" t="s">
        <v>25</v>
      </c>
      <c r="P1672" t="s">
        <v>507</v>
      </c>
    </row>
    <row r="1673" spans="1:16" x14ac:dyDescent="0.25">
      <c r="A1673">
        <v>102716</v>
      </c>
      <c r="B1673" s="1">
        <v>45904</v>
      </c>
      <c r="C1673" t="s">
        <v>77</v>
      </c>
      <c r="D1673" t="s">
        <v>78</v>
      </c>
      <c r="E1673" t="s">
        <v>79</v>
      </c>
      <c r="F1673" t="s">
        <v>29</v>
      </c>
      <c r="G1673" t="s">
        <v>58</v>
      </c>
      <c r="H1673">
        <v>1</v>
      </c>
      <c r="I1673">
        <v>72.42</v>
      </c>
      <c r="J1673">
        <v>72.42</v>
      </c>
      <c r="K1673" t="s">
        <v>21</v>
      </c>
      <c r="L1673" t="s">
        <v>139</v>
      </c>
      <c r="M1673" t="s">
        <v>102</v>
      </c>
      <c r="N1673" t="s">
        <v>45</v>
      </c>
      <c r="O1673" t="s">
        <v>25</v>
      </c>
      <c r="P1673" t="s">
        <v>507</v>
      </c>
    </row>
    <row r="1674" spans="1:16" x14ac:dyDescent="0.25">
      <c r="A1674">
        <v>102868</v>
      </c>
      <c r="B1674" s="1">
        <v>45904</v>
      </c>
      <c r="C1674" t="s">
        <v>16</v>
      </c>
      <c r="D1674" t="s">
        <v>198</v>
      </c>
      <c r="E1674" t="s">
        <v>199</v>
      </c>
      <c r="F1674" t="s">
        <v>73</v>
      </c>
      <c r="G1674" t="s">
        <v>126</v>
      </c>
      <c r="H1674">
        <v>3</v>
      </c>
      <c r="I1674">
        <v>29.96</v>
      </c>
      <c r="J1674">
        <v>89.88</v>
      </c>
      <c r="K1674" t="s">
        <v>53</v>
      </c>
      <c r="L1674" t="s">
        <v>510</v>
      </c>
      <c r="M1674" t="s">
        <v>23</v>
      </c>
      <c r="N1674" t="s">
        <v>45</v>
      </c>
      <c r="O1674" t="s">
        <v>25</v>
      </c>
      <c r="P1674" t="s">
        <v>507</v>
      </c>
    </row>
    <row r="1675" spans="1:16" x14ac:dyDescent="0.25">
      <c r="A1675">
        <v>100147</v>
      </c>
      <c r="B1675" s="1">
        <v>45905</v>
      </c>
      <c r="C1675" t="s">
        <v>39</v>
      </c>
      <c r="D1675" t="s">
        <v>93</v>
      </c>
      <c r="E1675" t="s">
        <v>93</v>
      </c>
      <c r="F1675" t="s">
        <v>19</v>
      </c>
      <c r="G1675" t="s">
        <v>42</v>
      </c>
      <c r="H1675">
        <v>1</v>
      </c>
      <c r="I1675">
        <v>15.26</v>
      </c>
      <c r="J1675">
        <v>15.26</v>
      </c>
      <c r="K1675" t="s">
        <v>21</v>
      </c>
      <c r="L1675" t="s">
        <v>109</v>
      </c>
      <c r="M1675" t="s">
        <v>102</v>
      </c>
      <c r="N1675" t="s">
        <v>24</v>
      </c>
      <c r="O1675" t="s">
        <v>25</v>
      </c>
      <c r="P1675" t="s">
        <v>507</v>
      </c>
    </row>
    <row r="1676" spans="1:16" x14ac:dyDescent="0.25">
      <c r="A1676">
        <v>100166</v>
      </c>
      <c r="B1676" s="1">
        <v>45905</v>
      </c>
      <c r="C1676" t="s">
        <v>61</v>
      </c>
      <c r="D1676" t="s">
        <v>90</v>
      </c>
      <c r="E1676" t="s">
        <v>91</v>
      </c>
      <c r="F1676" t="s">
        <v>29</v>
      </c>
      <c r="G1676" t="s">
        <v>113</v>
      </c>
      <c r="H1676">
        <v>10</v>
      </c>
      <c r="I1676">
        <v>15.57</v>
      </c>
      <c r="J1676">
        <v>155.69999999999999</v>
      </c>
      <c r="K1676" t="s">
        <v>53</v>
      </c>
      <c r="L1676" t="s">
        <v>325</v>
      </c>
      <c r="M1676" t="s">
        <v>44</v>
      </c>
      <c r="N1676" t="s">
        <v>24</v>
      </c>
      <c r="O1676" t="s">
        <v>25</v>
      </c>
      <c r="P1676" t="s">
        <v>507</v>
      </c>
    </row>
    <row r="1677" spans="1:16" x14ac:dyDescent="0.25">
      <c r="A1677">
        <v>100236</v>
      </c>
      <c r="B1677" s="1">
        <v>45905</v>
      </c>
      <c r="C1677" t="s">
        <v>16</v>
      </c>
      <c r="D1677" t="s">
        <v>17</v>
      </c>
      <c r="E1677" t="s">
        <v>18</v>
      </c>
      <c r="F1677" t="s">
        <v>29</v>
      </c>
      <c r="G1677" t="s">
        <v>123</v>
      </c>
      <c r="H1677">
        <v>2</v>
      </c>
      <c r="I1677">
        <v>90.82</v>
      </c>
      <c r="J1677">
        <v>181.64</v>
      </c>
      <c r="K1677" t="s">
        <v>21</v>
      </c>
      <c r="L1677" t="s">
        <v>194</v>
      </c>
      <c r="M1677" t="s">
        <v>102</v>
      </c>
      <c r="N1677" t="s">
        <v>24</v>
      </c>
      <c r="O1677" t="s">
        <v>25</v>
      </c>
      <c r="P1677" t="s">
        <v>507</v>
      </c>
    </row>
    <row r="1678" spans="1:16" x14ac:dyDescent="0.25">
      <c r="A1678">
        <v>100412</v>
      </c>
      <c r="B1678" s="1">
        <v>45905</v>
      </c>
      <c r="C1678" t="s">
        <v>61</v>
      </c>
      <c r="D1678" t="s">
        <v>62</v>
      </c>
      <c r="E1678" t="s">
        <v>63</v>
      </c>
      <c r="F1678" t="s">
        <v>64</v>
      </c>
      <c r="G1678" t="s">
        <v>65</v>
      </c>
      <c r="H1678">
        <v>2</v>
      </c>
      <c r="I1678">
        <v>25.24</v>
      </c>
      <c r="J1678">
        <v>50.48</v>
      </c>
      <c r="K1678" t="s">
        <v>59</v>
      </c>
      <c r="L1678" t="s">
        <v>94</v>
      </c>
      <c r="M1678" t="s">
        <v>102</v>
      </c>
      <c r="N1678" t="s">
        <v>24</v>
      </c>
      <c r="O1678" t="s">
        <v>25</v>
      </c>
      <c r="P1678" t="s">
        <v>507</v>
      </c>
    </row>
    <row r="1679" spans="1:16" x14ac:dyDescent="0.25">
      <c r="A1679">
        <v>101211</v>
      </c>
      <c r="B1679" s="1">
        <v>45905</v>
      </c>
      <c r="C1679" t="s">
        <v>39</v>
      </c>
      <c r="D1679" t="s">
        <v>40</v>
      </c>
      <c r="E1679" t="s">
        <v>41</v>
      </c>
      <c r="F1679" t="s">
        <v>29</v>
      </c>
      <c r="G1679" t="s">
        <v>30</v>
      </c>
      <c r="H1679">
        <v>10</v>
      </c>
      <c r="I1679">
        <v>65.78</v>
      </c>
      <c r="J1679">
        <v>657.8</v>
      </c>
      <c r="K1679" t="s">
        <v>31</v>
      </c>
      <c r="L1679" t="s">
        <v>427</v>
      </c>
      <c r="M1679" t="s">
        <v>23</v>
      </c>
      <c r="N1679" t="s">
        <v>24</v>
      </c>
      <c r="O1679" t="s">
        <v>25</v>
      </c>
      <c r="P1679" t="s">
        <v>507</v>
      </c>
    </row>
    <row r="1680" spans="1:16" x14ac:dyDescent="0.25">
      <c r="A1680">
        <v>101349</v>
      </c>
      <c r="B1680" s="1">
        <v>45905</v>
      </c>
      <c r="C1680" t="s">
        <v>34</v>
      </c>
      <c r="D1680" t="s">
        <v>51</v>
      </c>
      <c r="E1680" t="s">
        <v>52</v>
      </c>
      <c r="F1680" t="s">
        <v>73</v>
      </c>
      <c r="G1680" t="s">
        <v>116</v>
      </c>
      <c r="H1680">
        <v>1</v>
      </c>
      <c r="I1680">
        <v>199.31</v>
      </c>
      <c r="J1680">
        <v>199.31</v>
      </c>
      <c r="K1680" t="s">
        <v>59</v>
      </c>
      <c r="L1680" t="s">
        <v>230</v>
      </c>
      <c r="M1680" t="s">
        <v>23</v>
      </c>
      <c r="N1680" t="s">
        <v>24</v>
      </c>
      <c r="O1680" t="s">
        <v>25</v>
      </c>
      <c r="P1680" t="s">
        <v>507</v>
      </c>
    </row>
    <row r="1681" spans="1:16" x14ac:dyDescent="0.25">
      <c r="A1681">
        <v>101560</v>
      </c>
      <c r="B1681" s="1">
        <v>45905</v>
      </c>
      <c r="C1681" t="s">
        <v>61</v>
      </c>
      <c r="D1681" t="s">
        <v>62</v>
      </c>
      <c r="E1681" t="s">
        <v>63</v>
      </c>
      <c r="F1681" t="s">
        <v>19</v>
      </c>
      <c r="G1681" t="s">
        <v>37</v>
      </c>
      <c r="H1681">
        <v>2</v>
      </c>
      <c r="I1681">
        <v>23.36</v>
      </c>
      <c r="J1681">
        <v>46.72</v>
      </c>
      <c r="K1681" t="s">
        <v>31</v>
      </c>
      <c r="L1681" t="s">
        <v>225</v>
      </c>
      <c r="M1681" t="s">
        <v>102</v>
      </c>
      <c r="N1681" t="s">
        <v>24</v>
      </c>
      <c r="O1681" t="s">
        <v>25</v>
      </c>
      <c r="P1681" t="s">
        <v>507</v>
      </c>
    </row>
    <row r="1682" spans="1:16" x14ac:dyDescent="0.25">
      <c r="A1682">
        <v>101633</v>
      </c>
      <c r="B1682" s="1">
        <v>45905</v>
      </c>
      <c r="C1682" t="s">
        <v>77</v>
      </c>
      <c r="D1682" t="s">
        <v>205</v>
      </c>
      <c r="E1682" t="s">
        <v>206</v>
      </c>
      <c r="F1682" t="s">
        <v>73</v>
      </c>
      <c r="G1682" t="s">
        <v>183</v>
      </c>
      <c r="H1682">
        <v>2</v>
      </c>
      <c r="I1682">
        <v>25.2</v>
      </c>
      <c r="J1682">
        <v>50.4</v>
      </c>
      <c r="K1682" t="s">
        <v>31</v>
      </c>
      <c r="L1682" t="s">
        <v>333</v>
      </c>
      <c r="M1682" t="s">
        <v>23</v>
      </c>
      <c r="N1682" t="s">
        <v>24</v>
      </c>
      <c r="O1682" t="s">
        <v>25</v>
      </c>
      <c r="P1682" t="s">
        <v>507</v>
      </c>
    </row>
    <row r="1683" spans="1:16" x14ac:dyDescent="0.25">
      <c r="A1683">
        <v>101660</v>
      </c>
      <c r="B1683" s="1">
        <v>45905</v>
      </c>
      <c r="C1683" t="s">
        <v>61</v>
      </c>
      <c r="D1683" t="s">
        <v>84</v>
      </c>
      <c r="E1683" t="s">
        <v>85</v>
      </c>
      <c r="F1683" t="s">
        <v>70</v>
      </c>
      <c r="G1683" t="s">
        <v>132</v>
      </c>
      <c r="H1683">
        <v>5</v>
      </c>
      <c r="I1683">
        <v>20.88</v>
      </c>
      <c r="J1683">
        <v>104.4</v>
      </c>
      <c r="K1683" t="s">
        <v>53</v>
      </c>
      <c r="L1683" t="s">
        <v>346</v>
      </c>
      <c r="M1683" t="s">
        <v>102</v>
      </c>
      <c r="N1683" t="s">
        <v>24</v>
      </c>
      <c r="O1683" t="s">
        <v>25</v>
      </c>
      <c r="P1683" t="s">
        <v>507</v>
      </c>
    </row>
    <row r="1684" spans="1:16" x14ac:dyDescent="0.25">
      <c r="A1684">
        <v>102042</v>
      </c>
      <c r="B1684" s="1">
        <v>45905</v>
      </c>
      <c r="C1684" t="s">
        <v>61</v>
      </c>
      <c r="D1684" t="s">
        <v>62</v>
      </c>
      <c r="E1684" t="s">
        <v>63</v>
      </c>
      <c r="F1684" t="s">
        <v>73</v>
      </c>
      <c r="G1684" t="s">
        <v>74</v>
      </c>
      <c r="H1684">
        <v>1</v>
      </c>
      <c r="I1684">
        <v>55.63</v>
      </c>
      <c r="J1684">
        <v>55.63</v>
      </c>
      <c r="K1684" t="s">
        <v>31</v>
      </c>
      <c r="L1684" t="s">
        <v>465</v>
      </c>
      <c r="M1684" t="s">
        <v>44</v>
      </c>
      <c r="N1684" t="s">
        <v>24</v>
      </c>
      <c r="O1684" t="s">
        <v>25</v>
      </c>
      <c r="P1684" t="s">
        <v>507</v>
      </c>
    </row>
    <row r="1685" spans="1:16" x14ac:dyDescent="0.25">
      <c r="A1685">
        <v>102073</v>
      </c>
      <c r="B1685" s="1">
        <v>45905</v>
      </c>
      <c r="C1685" t="s">
        <v>61</v>
      </c>
      <c r="D1685" t="s">
        <v>90</v>
      </c>
      <c r="E1685" t="s">
        <v>91</v>
      </c>
      <c r="F1685" t="s">
        <v>64</v>
      </c>
      <c r="G1685" t="s">
        <v>105</v>
      </c>
      <c r="H1685">
        <v>3</v>
      </c>
      <c r="I1685">
        <v>29.89</v>
      </c>
      <c r="J1685">
        <v>89.67</v>
      </c>
      <c r="K1685" t="s">
        <v>31</v>
      </c>
      <c r="L1685" t="s">
        <v>358</v>
      </c>
      <c r="M1685" t="s">
        <v>23</v>
      </c>
      <c r="N1685" t="s">
        <v>24</v>
      </c>
      <c r="O1685" t="s">
        <v>25</v>
      </c>
      <c r="P1685" t="s">
        <v>507</v>
      </c>
    </row>
    <row r="1686" spans="1:16" x14ac:dyDescent="0.25">
      <c r="A1686">
        <v>102831</v>
      </c>
      <c r="B1686" s="1">
        <v>45905</v>
      </c>
      <c r="C1686" t="s">
        <v>61</v>
      </c>
      <c r="D1686" t="s">
        <v>84</v>
      </c>
      <c r="E1686" t="s">
        <v>85</v>
      </c>
      <c r="F1686" t="s">
        <v>19</v>
      </c>
      <c r="G1686" t="s">
        <v>37</v>
      </c>
      <c r="H1686">
        <v>10</v>
      </c>
      <c r="I1686">
        <v>22.11</v>
      </c>
      <c r="J1686">
        <v>221.1</v>
      </c>
      <c r="K1686" t="s">
        <v>53</v>
      </c>
      <c r="L1686" t="s">
        <v>375</v>
      </c>
      <c r="M1686" t="s">
        <v>23</v>
      </c>
      <c r="N1686" t="s">
        <v>24</v>
      </c>
      <c r="O1686" t="s">
        <v>25</v>
      </c>
      <c r="P1686" t="s">
        <v>507</v>
      </c>
    </row>
    <row r="1687" spans="1:16" x14ac:dyDescent="0.25">
      <c r="A1687">
        <v>102901</v>
      </c>
      <c r="B1687" s="1">
        <v>45905</v>
      </c>
      <c r="C1687" t="s">
        <v>77</v>
      </c>
      <c r="D1687" t="s">
        <v>103</v>
      </c>
      <c r="E1687" t="s">
        <v>104</v>
      </c>
      <c r="F1687" t="s">
        <v>70</v>
      </c>
      <c r="G1687" t="s">
        <v>71</v>
      </c>
      <c r="H1687">
        <v>10</v>
      </c>
      <c r="I1687">
        <v>60.53</v>
      </c>
      <c r="J1687">
        <v>605.29999999999995</v>
      </c>
      <c r="K1687" t="s">
        <v>31</v>
      </c>
      <c r="L1687" t="s">
        <v>368</v>
      </c>
      <c r="M1687" t="s">
        <v>23</v>
      </c>
      <c r="N1687" t="s">
        <v>24</v>
      </c>
      <c r="O1687" t="s">
        <v>25</v>
      </c>
      <c r="P1687" t="s">
        <v>507</v>
      </c>
    </row>
    <row r="1688" spans="1:16" x14ac:dyDescent="0.25">
      <c r="A1688">
        <v>100195</v>
      </c>
      <c r="B1688" s="1">
        <v>45906</v>
      </c>
      <c r="C1688" t="s">
        <v>77</v>
      </c>
      <c r="D1688" t="s">
        <v>103</v>
      </c>
      <c r="E1688" t="s">
        <v>104</v>
      </c>
      <c r="F1688" t="s">
        <v>73</v>
      </c>
      <c r="G1688" t="s">
        <v>183</v>
      </c>
      <c r="H1688">
        <v>3</v>
      </c>
      <c r="I1688">
        <v>24.78</v>
      </c>
      <c r="J1688">
        <v>74.34</v>
      </c>
      <c r="K1688" t="s">
        <v>53</v>
      </c>
      <c r="L1688" t="s">
        <v>489</v>
      </c>
      <c r="M1688" t="s">
        <v>44</v>
      </c>
      <c r="N1688" t="s">
        <v>50</v>
      </c>
      <c r="O1688" t="s">
        <v>14</v>
      </c>
      <c r="P1688" t="s">
        <v>507</v>
      </c>
    </row>
    <row r="1689" spans="1:16" x14ac:dyDescent="0.25">
      <c r="A1689">
        <v>100455</v>
      </c>
      <c r="B1689" s="1">
        <v>45906</v>
      </c>
      <c r="C1689" t="s">
        <v>16</v>
      </c>
      <c r="D1689" t="s">
        <v>146</v>
      </c>
      <c r="E1689" t="s">
        <v>147</v>
      </c>
      <c r="F1689" t="s">
        <v>64</v>
      </c>
      <c r="G1689" t="s">
        <v>105</v>
      </c>
      <c r="H1689">
        <v>1</v>
      </c>
      <c r="I1689">
        <v>30.72</v>
      </c>
      <c r="J1689">
        <v>30.72</v>
      </c>
      <c r="K1689" t="s">
        <v>21</v>
      </c>
      <c r="L1689" t="s">
        <v>427</v>
      </c>
      <c r="M1689" t="s">
        <v>102</v>
      </c>
      <c r="N1689" t="s">
        <v>50</v>
      </c>
      <c r="O1689" t="s">
        <v>14</v>
      </c>
      <c r="P1689" t="s">
        <v>507</v>
      </c>
    </row>
    <row r="1690" spans="1:16" x14ac:dyDescent="0.25">
      <c r="A1690">
        <v>101701</v>
      </c>
      <c r="B1690" s="1">
        <v>45906</v>
      </c>
      <c r="C1690" t="s">
        <v>39</v>
      </c>
      <c r="D1690" t="s">
        <v>93</v>
      </c>
      <c r="E1690" t="s">
        <v>93</v>
      </c>
      <c r="F1690" t="s">
        <v>29</v>
      </c>
      <c r="G1690" t="s">
        <v>123</v>
      </c>
      <c r="H1690">
        <v>2</v>
      </c>
      <c r="I1690">
        <v>89.36</v>
      </c>
      <c r="J1690">
        <v>178.72</v>
      </c>
      <c r="K1690" t="s">
        <v>53</v>
      </c>
      <c r="L1690" t="s">
        <v>101</v>
      </c>
      <c r="M1690" t="s">
        <v>23</v>
      </c>
      <c r="N1690" t="s">
        <v>50</v>
      </c>
      <c r="O1690" t="s">
        <v>14</v>
      </c>
      <c r="P1690" t="s">
        <v>507</v>
      </c>
    </row>
    <row r="1691" spans="1:16" x14ac:dyDescent="0.25">
      <c r="A1691">
        <v>101871</v>
      </c>
      <c r="B1691" s="1">
        <v>45906</v>
      </c>
      <c r="C1691" t="s">
        <v>39</v>
      </c>
      <c r="D1691" t="s">
        <v>93</v>
      </c>
      <c r="E1691" t="s">
        <v>93</v>
      </c>
      <c r="F1691" t="s">
        <v>70</v>
      </c>
      <c r="G1691" t="s">
        <v>71</v>
      </c>
      <c r="H1691">
        <v>2</v>
      </c>
      <c r="I1691">
        <v>57.66</v>
      </c>
      <c r="J1691">
        <v>115.32</v>
      </c>
      <c r="K1691" t="s">
        <v>21</v>
      </c>
      <c r="L1691" t="s">
        <v>150</v>
      </c>
      <c r="M1691" t="s">
        <v>23</v>
      </c>
      <c r="N1691" t="s">
        <v>50</v>
      </c>
      <c r="O1691" t="s">
        <v>14</v>
      </c>
      <c r="P1691" t="s">
        <v>507</v>
      </c>
    </row>
    <row r="1692" spans="1:16" x14ac:dyDescent="0.25">
      <c r="A1692">
        <v>102024</v>
      </c>
      <c r="B1692" s="1">
        <v>45906</v>
      </c>
      <c r="C1692" t="s">
        <v>16</v>
      </c>
      <c r="D1692" t="s">
        <v>111</v>
      </c>
      <c r="E1692" t="s">
        <v>112</v>
      </c>
      <c r="F1692" t="s">
        <v>73</v>
      </c>
      <c r="G1692" t="s">
        <v>126</v>
      </c>
      <c r="H1692">
        <v>3</v>
      </c>
      <c r="I1692">
        <v>29.19</v>
      </c>
      <c r="J1692">
        <v>87.57</v>
      </c>
      <c r="K1692" t="s">
        <v>31</v>
      </c>
      <c r="L1692" t="s">
        <v>445</v>
      </c>
      <c r="M1692" t="s">
        <v>23</v>
      </c>
      <c r="N1692" t="s">
        <v>50</v>
      </c>
      <c r="O1692" t="s">
        <v>14</v>
      </c>
      <c r="P1692" t="s">
        <v>507</v>
      </c>
    </row>
    <row r="1693" spans="1:16" x14ac:dyDescent="0.25">
      <c r="A1693">
        <v>102296</v>
      </c>
      <c r="B1693" s="1">
        <v>45906</v>
      </c>
      <c r="C1693" t="s">
        <v>61</v>
      </c>
      <c r="D1693" t="s">
        <v>90</v>
      </c>
      <c r="E1693" t="s">
        <v>91</v>
      </c>
      <c r="F1693" t="s">
        <v>29</v>
      </c>
      <c r="G1693" t="s">
        <v>100</v>
      </c>
      <c r="H1693">
        <v>2</v>
      </c>
      <c r="I1693">
        <v>51.21</v>
      </c>
      <c r="J1693">
        <v>102.42</v>
      </c>
      <c r="K1693" t="s">
        <v>31</v>
      </c>
      <c r="L1693" t="s">
        <v>139</v>
      </c>
      <c r="M1693" t="s">
        <v>23</v>
      </c>
      <c r="N1693" t="s">
        <v>50</v>
      </c>
      <c r="O1693" t="s">
        <v>14</v>
      </c>
      <c r="P1693" t="s">
        <v>507</v>
      </c>
    </row>
    <row r="1694" spans="1:16" x14ac:dyDescent="0.25">
      <c r="A1694">
        <v>102580</v>
      </c>
      <c r="B1694" s="1">
        <v>45906</v>
      </c>
      <c r="C1694" t="s">
        <v>61</v>
      </c>
      <c r="D1694" t="s">
        <v>90</v>
      </c>
      <c r="E1694" t="s">
        <v>91</v>
      </c>
      <c r="F1694" t="s">
        <v>73</v>
      </c>
      <c r="G1694" t="s">
        <v>80</v>
      </c>
      <c r="H1694">
        <v>5</v>
      </c>
      <c r="I1694">
        <v>39.43</v>
      </c>
      <c r="J1694">
        <v>197.15</v>
      </c>
      <c r="K1694" t="s">
        <v>21</v>
      </c>
      <c r="L1694" t="s">
        <v>387</v>
      </c>
      <c r="M1694" t="s">
        <v>23</v>
      </c>
      <c r="N1694" t="s">
        <v>50</v>
      </c>
      <c r="O1694" t="s">
        <v>14</v>
      </c>
      <c r="P1694" t="s">
        <v>507</v>
      </c>
    </row>
    <row r="1695" spans="1:16" x14ac:dyDescent="0.25">
      <c r="A1695">
        <v>102617</v>
      </c>
      <c r="B1695" s="1">
        <v>45906</v>
      </c>
      <c r="C1695" t="s">
        <v>61</v>
      </c>
      <c r="D1695" t="s">
        <v>62</v>
      </c>
      <c r="E1695" t="s">
        <v>63</v>
      </c>
      <c r="F1695" t="s">
        <v>70</v>
      </c>
      <c r="G1695" t="s">
        <v>132</v>
      </c>
      <c r="H1695">
        <v>3</v>
      </c>
      <c r="I1695">
        <v>20.74</v>
      </c>
      <c r="J1695">
        <v>62.22</v>
      </c>
      <c r="K1695" t="s">
        <v>21</v>
      </c>
      <c r="L1695" t="s">
        <v>411</v>
      </c>
      <c r="M1695" t="s">
        <v>23</v>
      </c>
      <c r="N1695" t="s">
        <v>50</v>
      </c>
      <c r="O1695" t="s">
        <v>14</v>
      </c>
      <c r="P1695" t="s">
        <v>507</v>
      </c>
    </row>
    <row r="1696" spans="1:16" x14ac:dyDescent="0.25">
      <c r="A1696">
        <v>102897</v>
      </c>
      <c r="B1696" s="1">
        <v>45906</v>
      </c>
      <c r="C1696" t="s">
        <v>34</v>
      </c>
      <c r="D1696" t="s">
        <v>35</v>
      </c>
      <c r="E1696" t="s">
        <v>36</v>
      </c>
      <c r="F1696" t="s">
        <v>29</v>
      </c>
      <c r="G1696" t="s">
        <v>30</v>
      </c>
      <c r="H1696">
        <v>10</v>
      </c>
      <c r="I1696">
        <v>67.73</v>
      </c>
      <c r="J1696">
        <v>677.3</v>
      </c>
      <c r="K1696" t="s">
        <v>53</v>
      </c>
      <c r="L1696" t="s">
        <v>211</v>
      </c>
      <c r="M1696" t="s">
        <v>23</v>
      </c>
      <c r="N1696" t="s">
        <v>50</v>
      </c>
      <c r="O1696" t="s">
        <v>14</v>
      </c>
      <c r="P1696" t="s">
        <v>507</v>
      </c>
    </row>
    <row r="1697" spans="1:16" x14ac:dyDescent="0.25">
      <c r="A1697">
        <v>100028</v>
      </c>
      <c r="B1697" s="1">
        <v>45907</v>
      </c>
      <c r="C1697" t="s">
        <v>16</v>
      </c>
      <c r="D1697" t="s">
        <v>17</v>
      </c>
      <c r="E1697" t="s">
        <v>18</v>
      </c>
      <c r="F1697" t="s">
        <v>19</v>
      </c>
      <c r="G1697" t="s">
        <v>42</v>
      </c>
      <c r="H1697">
        <v>1</v>
      </c>
      <c r="I1697">
        <v>16.260000000000002</v>
      </c>
      <c r="J1697">
        <v>16.260000000000002</v>
      </c>
      <c r="K1697" t="s">
        <v>31</v>
      </c>
      <c r="L1697" t="s">
        <v>297</v>
      </c>
      <c r="M1697" t="s">
        <v>23</v>
      </c>
      <c r="N1697" t="s">
        <v>76</v>
      </c>
      <c r="O1697" t="s">
        <v>14</v>
      </c>
      <c r="P1697" t="s">
        <v>507</v>
      </c>
    </row>
    <row r="1698" spans="1:16" x14ac:dyDescent="0.25">
      <c r="A1698">
        <v>100128</v>
      </c>
      <c r="B1698" s="1">
        <v>45907</v>
      </c>
      <c r="C1698" t="s">
        <v>34</v>
      </c>
      <c r="D1698" t="s">
        <v>46</v>
      </c>
      <c r="E1698" t="s">
        <v>47</v>
      </c>
      <c r="F1698" t="s">
        <v>70</v>
      </c>
      <c r="G1698" t="s">
        <v>143</v>
      </c>
      <c r="H1698">
        <v>5</v>
      </c>
      <c r="I1698">
        <v>119.54</v>
      </c>
      <c r="J1698">
        <v>597.70000000000005</v>
      </c>
      <c r="K1698" t="s">
        <v>53</v>
      </c>
      <c r="L1698" t="s">
        <v>498</v>
      </c>
      <c r="M1698" t="s">
        <v>23</v>
      </c>
      <c r="N1698" t="s">
        <v>76</v>
      </c>
      <c r="O1698" t="s">
        <v>14</v>
      </c>
      <c r="P1698" t="s">
        <v>507</v>
      </c>
    </row>
    <row r="1699" spans="1:16" x14ac:dyDescent="0.25">
      <c r="A1699">
        <v>100160</v>
      </c>
      <c r="B1699" s="1">
        <v>45907</v>
      </c>
      <c r="C1699" t="s">
        <v>39</v>
      </c>
      <c r="D1699" t="s">
        <v>118</v>
      </c>
      <c r="E1699" t="s">
        <v>119</v>
      </c>
      <c r="F1699" t="s">
        <v>29</v>
      </c>
      <c r="G1699" t="s">
        <v>58</v>
      </c>
      <c r="H1699">
        <v>10</v>
      </c>
      <c r="I1699">
        <v>77.27</v>
      </c>
      <c r="J1699">
        <v>772.7</v>
      </c>
      <c r="K1699" t="s">
        <v>59</v>
      </c>
      <c r="L1699" t="s">
        <v>284</v>
      </c>
      <c r="M1699" t="s">
        <v>23</v>
      </c>
      <c r="N1699" t="s">
        <v>76</v>
      </c>
      <c r="O1699" t="s">
        <v>14</v>
      </c>
      <c r="P1699" t="s">
        <v>507</v>
      </c>
    </row>
    <row r="1700" spans="1:16" x14ac:dyDescent="0.25">
      <c r="A1700">
        <v>100227</v>
      </c>
      <c r="B1700" s="1">
        <v>45907</v>
      </c>
      <c r="C1700" t="s">
        <v>16</v>
      </c>
      <c r="D1700" t="s">
        <v>146</v>
      </c>
      <c r="E1700" t="s">
        <v>147</v>
      </c>
      <c r="F1700" t="s">
        <v>19</v>
      </c>
      <c r="G1700" t="s">
        <v>20</v>
      </c>
      <c r="H1700">
        <v>10</v>
      </c>
      <c r="I1700">
        <v>38.9</v>
      </c>
      <c r="J1700">
        <v>389</v>
      </c>
      <c r="K1700" t="s">
        <v>53</v>
      </c>
      <c r="L1700" t="s">
        <v>364</v>
      </c>
      <c r="M1700" t="s">
        <v>102</v>
      </c>
      <c r="N1700" t="s">
        <v>76</v>
      </c>
      <c r="O1700" t="s">
        <v>14</v>
      </c>
      <c r="P1700" t="s">
        <v>507</v>
      </c>
    </row>
    <row r="1701" spans="1:16" x14ac:dyDescent="0.25">
      <c r="A1701">
        <v>100397</v>
      </c>
      <c r="B1701" s="1">
        <v>45907</v>
      </c>
      <c r="C1701" t="s">
        <v>39</v>
      </c>
      <c r="D1701" t="s">
        <v>93</v>
      </c>
      <c r="E1701" t="s">
        <v>93</v>
      </c>
      <c r="F1701" t="s">
        <v>19</v>
      </c>
      <c r="G1701" t="s">
        <v>20</v>
      </c>
      <c r="H1701">
        <v>2</v>
      </c>
      <c r="I1701">
        <v>41.61</v>
      </c>
      <c r="J1701">
        <v>83.22</v>
      </c>
      <c r="K1701" t="s">
        <v>21</v>
      </c>
      <c r="L1701" t="s">
        <v>394</v>
      </c>
      <c r="M1701" t="s">
        <v>102</v>
      </c>
      <c r="N1701" t="s">
        <v>76</v>
      </c>
      <c r="O1701" t="s">
        <v>14</v>
      </c>
      <c r="P1701" t="s">
        <v>507</v>
      </c>
    </row>
    <row r="1702" spans="1:16" x14ac:dyDescent="0.25">
      <c r="A1702">
        <v>101037</v>
      </c>
      <c r="B1702" s="1">
        <v>45907</v>
      </c>
      <c r="C1702" t="s">
        <v>39</v>
      </c>
      <c r="D1702" t="s">
        <v>40</v>
      </c>
      <c r="E1702" t="s">
        <v>41</v>
      </c>
      <c r="F1702" t="s">
        <v>29</v>
      </c>
      <c r="G1702" t="s">
        <v>100</v>
      </c>
      <c r="H1702">
        <v>1</v>
      </c>
      <c r="I1702">
        <v>51.53</v>
      </c>
      <c r="J1702">
        <v>51.53</v>
      </c>
      <c r="K1702" t="s">
        <v>21</v>
      </c>
      <c r="L1702" t="s">
        <v>101</v>
      </c>
      <c r="M1702" t="s">
        <v>23</v>
      </c>
      <c r="N1702" t="s">
        <v>76</v>
      </c>
      <c r="O1702" t="s">
        <v>14</v>
      </c>
      <c r="P1702" t="s">
        <v>507</v>
      </c>
    </row>
    <row r="1703" spans="1:16" x14ac:dyDescent="0.25">
      <c r="A1703">
        <v>101078</v>
      </c>
      <c r="B1703" s="1">
        <v>45907</v>
      </c>
      <c r="C1703" t="s">
        <v>39</v>
      </c>
      <c r="D1703" t="s">
        <v>118</v>
      </c>
      <c r="E1703" t="s">
        <v>119</v>
      </c>
      <c r="F1703" t="s">
        <v>19</v>
      </c>
      <c r="G1703" t="s">
        <v>42</v>
      </c>
      <c r="H1703">
        <v>3</v>
      </c>
      <c r="I1703">
        <v>15.85</v>
      </c>
      <c r="J1703">
        <v>47.55</v>
      </c>
      <c r="K1703" t="s">
        <v>59</v>
      </c>
      <c r="L1703" t="s">
        <v>308</v>
      </c>
      <c r="M1703" t="s">
        <v>44</v>
      </c>
      <c r="N1703" t="s">
        <v>76</v>
      </c>
      <c r="O1703" t="s">
        <v>14</v>
      </c>
      <c r="P1703" t="s">
        <v>507</v>
      </c>
    </row>
    <row r="1704" spans="1:16" x14ac:dyDescent="0.25">
      <c r="A1704">
        <v>101239</v>
      </c>
      <c r="B1704" s="1">
        <v>45907</v>
      </c>
      <c r="C1704" t="s">
        <v>61</v>
      </c>
      <c r="D1704" t="s">
        <v>62</v>
      </c>
      <c r="E1704" t="s">
        <v>63</v>
      </c>
      <c r="F1704" t="s">
        <v>19</v>
      </c>
      <c r="G1704" t="s">
        <v>20</v>
      </c>
      <c r="H1704">
        <v>10</v>
      </c>
      <c r="I1704">
        <v>39.65</v>
      </c>
      <c r="J1704">
        <v>396.5</v>
      </c>
      <c r="K1704" t="s">
        <v>21</v>
      </c>
      <c r="L1704" t="s">
        <v>88</v>
      </c>
      <c r="M1704" t="s">
        <v>23</v>
      </c>
      <c r="N1704" t="s">
        <v>76</v>
      </c>
      <c r="O1704" t="s">
        <v>14</v>
      </c>
      <c r="P1704" t="s">
        <v>507</v>
      </c>
    </row>
    <row r="1705" spans="1:16" x14ac:dyDescent="0.25">
      <c r="A1705">
        <v>101288</v>
      </c>
      <c r="B1705" s="1">
        <v>45907</v>
      </c>
      <c r="C1705" t="s">
        <v>39</v>
      </c>
      <c r="D1705" t="s">
        <v>56</v>
      </c>
      <c r="E1705" t="s">
        <v>57</v>
      </c>
      <c r="F1705" t="s">
        <v>73</v>
      </c>
      <c r="G1705" t="s">
        <v>80</v>
      </c>
      <c r="H1705">
        <v>5</v>
      </c>
      <c r="I1705">
        <v>38.619999999999997</v>
      </c>
      <c r="J1705">
        <v>193.1</v>
      </c>
      <c r="K1705" t="s">
        <v>53</v>
      </c>
      <c r="L1705" t="s">
        <v>430</v>
      </c>
      <c r="M1705" t="s">
        <v>23</v>
      </c>
      <c r="N1705" t="s">
        <v>76</v>
      </c>
      <c r="O1705" t="s">
        <v>14</v>
      </c>
      <c r="P1705" t="s">
        <v>507</v>
      </c>
    </row>
    <row r="1706" spans="1:16" x14ac:dyDescent="0.25">
      <c r="A1706">
        <v>101324</v>
      </c>
      <c r="B1706" s="1">
        <v>45907</v>
      </c>
      <c r="C1706" t="s">
        <v>39</v>
      </c>
      <c r="D1706" t="s">
        <v>118</v>
      </c>
      <c r="E1706" t="s">
        <v>119</v>
      </c>
      <c r="F1706" t="s">
        <v>64</v>
      </c>
      <c r="G1706" t="s">
        <v>65</v>
      </c>
      <c r="H1706">
        <v>1</v>
      </c>
      <c r="I1706">
        <v>25.91</v>
      </c>
      <c r="J1706">
        <v>25.91</v>
      </c>
      <c r="K1706" t="s">
        <v>31</v>
      </c>
      <c r="L1706" t="s">
        <v>98</v>
      </c>
      <c r="M1706" t="s">
        <v>44</v>
      </c>
      <c r="N1706" t="s">
        <v>76</v>
      </c>
      <c r="O1706" t="s">
        <v>14</v>
      </c>
      <c r="P1706" t="s">
        <v>507</v>
      </c>
    </row>
    <row r="1707" spans="1:16" x14ac:dyDescent="0.25">
      <c r="A1707">
        <v>101358</v>
      </c>
      <c r="B1707" s="1">
        <v>45907</v>
      </c>
      <c r="C1707" t="s">
        <v>39</v>
      </c>
      <c r="D1707" t="s">
        <v>56</v>
      </c>
      <c r="E1707" t="s">
        <v>57</v>
      </c>
      <c r="F1707" t="s">
        <v>70</v>
      </c>
      <c r="G1707" t="s">
        <v>132</v>
      </c>
      <c r="H1707">
        <v>1</v>
      </c>
      <c r="I1707">
        <v>19.64</v>
      </c>
      <c r="J1707">
        <v>19.64</v>
      </c>
      <c r="K1707" t="s">
        <v>21</v>
      </c>
      <c r="L1707" t="s">
        <v>502</v>
      </c>
      <c r="M1707" t="s">
        <v>23</v>
      </c>
      <c r="N1707" t="s">
        <v>76</v>
      </c>
      <c r="O1707" t="s">
        <v>14</v>
      </c>
      <c r="P1707" t="s">
        <v>507</v>
      </c>
    </row>
    <row r="1708" spans="1:16" x14ac:dyDescent="0.25">
      <c r="A1708">
        <v>101378</v>
      </c>
      <c r="B1708" s="1">
        <v>45907</v>
      </c>
      <c r="C1708" t="s">
        <v>39</v>
      </c>
      <c r="D1708" t="s">
        <v>118</v>
      </c>
      <c r="E1708" t="s">
        <v>119</v>
      </c>
      <c r="F1708" t="s">
        <v>73</v>
      </c>
      <c r="G1708" t="s">
        <v>183</v>
      </c>
      <c r="H1708">
        <v>3</v>
      </c>
      <c r="I1708">
        <v>25.52</v>
      </c>
      <c r="J1708">
        <v>76.56</v>
      </c>
      <c r="K1708" t="s">
        <v>53</v>
      </c>
      <c r="L1708" t="s">
        <v>134</v>
      </c>
      <c r="M1708" t="s">
        <v>23</v>
      </c>
      <c r="N1708" t="s">
        <v>76</v>
      </c>
      <c r="O1708" t="s">
        <v>14</v>
      </c>
      <c r="P1708" t="s">
        <v>507</v>
      </c>
    </row>
    <row r="1709" spans="1:16" x14ac:dyDescent="0.25">
      <c r="A1709">
        <v>101450</v>
      </c>
      <c r="B1709" s="1">
        <v>45907</v>
      </c>
      <c r="C1709" t="s">
        <v>34</v>
      </c>
      <c r="D1709" t="s">
        <v>46</v>
      </c>
      <c r="E1709" t="s">
        <v>47</v>
      </c>
      <c r="F1709" t="s">
        <v>70</v>
      </c>
      <c r="G1709" t="s">
        <v>132</v>
      </c>
      <c r="H1709">
        <v>10</v>
      </c>
      <c r="I1709">
        <v>20.100000000000001</v>
      </c>
      <c r="J1709">
        <v>201</v>
      </c>
      <c r="K1709" t="s">
        <v>59</v>
      </c>
      <c r="L1709" t="s">
        <v>312</v>
      </c>
      <c r="M1709" t="s">
        <v>44</v>
      </c>
      <c r="N1709" t="s">
        <v>76</v>
      </c>
      <c r="O1709" t="s">
        <v>14</v>
      </c>
      <c r="P1709" t="s">
        <v>507</v>
      </c>
    </row>
    <row r="1710" spans="1:16" x14ac:dyDescent="0.25">
      <c r="A1710">
        <v>101469</v>
      </c>
      <c r="B1710" s="1">
        <v>45907</v>
      </c>
      <c r="C1710" t="s">
        <v>61</v>
      </c>
      <c r="D1710" t="s">
        <v>62</v>
      </c>
      <c r="E1710" t="s">
        <v>63</v>
      </c>
      <c r="F1710" t="s">
        <v>70</v>
      </c>
      <c r="G1710" t="s">
        <v>132</v>
      </c>
      <c r="H1710">
        <v>2</v>
      </c>
      <c r="I1710">
        <v>20.96</v>
      </c>
      <c r="J1710">
        <v>41.92</v>
      </c>
      <c r="K1710" t="s">
        <v>31</v>
      </c>
      <c r="L1710" t="s">
        <v>299</v>
      </c>
      <c r="M1710" t="s">
        <v>102</v>
      </c>
      <c r="N1710" t="s">
        <v>76</v>
      </c>
      <c r="O1710" t="s">
        <v>14</v>
      </c>
      <c r="P1710" t="s">
        <v>507</v>
      </c>
    </row>
    <row r="1711" spans="1:16" x14ac:dyDescent="0.25">
      <c r="A1711">
        <v>101593</v>
      </c>
      <c r="B1711" s="1">
        <v>45907</v>
      </c>
      <c r="C1711" t="s">
        <v>39</v>
      </c>
      <c r="D1711" t="s">
        <v>40</v>
      </c>
      <c r="E1711" t="s">
        <v>41</v>
      </c>
      <c r="F1711" t="s">
        <v>19</v>
      </c>
      <c r="G1711" t="s">
        <v>20</v>
      </c>
      <c r="H1711">
        <v>5</v>
      </c>
      <c r="I1711">
        <v>41.59</v>
      </c>
      <c r="J1711">
        <v>207.95</v>
      </c>
      <c r="K1711" t="s">
        <v>59</v>
      </c>
      <c r="L1711" t="s">
        <v>418</v>
      </c>
      <c r="M1711" t="s">
        <v>23</v>
      </c>
      <c r="N1711" t="s">
        <v>76</v>
      </c>
      <c r="O1711" t="s">
        <v>14</v>
      </c>
      <c r="P1711" t="s">
        <v>507</v>
      </c>
    </row>
    <row r="1712" spans="1:16" x14ac:dyDescent="0.25">
      <c r="A1712">
        <v>102007</v>
      </c>
      <c r="B1712" s="1">
        <v>45907</v>
      </c>
      <c r="C1712" t="s">
        <v>61</v>
      </c>
      <c r="D1712" t="s">
        <v>62</v>
      </c>
      <c r="E1712" t="s">
        <v>63</v>
      </c>
      <c r="F1712" t="s">
        <v>64</v>
      </c>
      <c r="G1712" t="s">
        <v>105</v>
      </c>
      <c r="H1712">
        <v>1</v>
      </c>
      <c r="I1712">
        <v>30.27</v>
      </c>
      <c r="J1712">
        <v>30.27</v>
      </c>
      <c r="K1712" t="s">
        <v>59</v>
      </c>
      <c r="L1712" t="s">
        <v>391</v>
      </c>
      <c r="M1712" t="s">
        <v>23</v>
      </c>
      <c r="N1712" t="s">
        <v>76</v>
      </c>
      <c r="O1712" t="s">
        <v>14</v>
      </c>
      <c r="P1712" t="s">
        <v>507</v>
      </c>
    </row>
    <row r="1713" spans="1:16" x14ac:dyDescent="0.25">
      <c r="A1713">
        <v>102265</v>
      </c>
      <c r="B1713" s="1">
        <v>45907</v>
      </c>
      <c r="C1713" t="s">
        <v>39</v>
      </c>
      <c r="D1713" t="s">
        <v>93</v>
      </c>
      <c r="E1713" t="s">
        <v>93</v>
      </c>
      <c r="F1713" t="s">
        <v>73</v>
      </c>
      <c r="G1713" t="s">
        <v>128</v>
      </c>
      <c r="H1713">
        <v>10</v>
      </c>
      <c r="I1713">
        <v>136.12</v>
      </c>
      <c r="J1713">
        <v>1361.2</v>
      </c>
      <c r="K1713" t="s">
        <v>31</v>
      </c>
      <c r="L1713" t="s">
        <v>330</v>
      </c>
      <c r="M1713" t="s">
        <v>23</v>
      </c>
      <c r="N1713" t="s">
        <v>76</v>
      </c>
      <c r="O1713" t="s">
        <v>14</v>
      </c>
      <c r="P1713" t="s">
        <v>507</v>
      </c>
    </row>
    <row r="1714" spans="1:16" x14ac:dyDescent="0.25">
      <c r="A1714">
        <v>102339</v>
      </c>
      <c r="B1714" s="1">
        <v>45907</v>
      </c>
      <c r="C1714" t="s">
        <v>34</v>
      </c>
      <c r="D1714" t="s">
        <v>51</v>
      </c>
      <c r="E1714" t="s">
        <v>52</v>
      </c>
      <c r="F1714" t="s">
        <v>70</v>
      </c>
      <c r="G1714" t="s">
        <v>143</v>
      </c>
      <c r="H1714">
        <v>3</v>
      </c>
      <c r="I1714">
        <v>123.76</v>
      </c>
      <c r="J1714">
        <v>371.28</v>
      </c>
      <c r="K1714" t="s">
        <v>31</v>
      </c>
      <c r="L1714" t="s">
        <v>179</v>
      </c>
      <c r="M1714" t="s">
        <v>23</v>
      </c>
      <c r="N1714" t="s">
        <v>76</v>
      </c>
      <c r="O1714" t="s">
        <v>14</v>
      </c>
      <c r="P1714" t="s">
        <v>507</v>
      </c>
    </row>
    <row r="1715" spans="1:16" x14ac:dyDescent="0.25">
      <c r="A1715">
        <v>102368</v>
      </c>
      <c r="B1715" s="1">
        <v>45907</v>
      </c>
      <c r="C1715" t="s">
        <v>39</v>
      </c>
      <c r="D1715" t="s">
        <v>56</v>
      </c>
      <c r="E1715" t="s">
        <v>57</v>
      </c>
      <c r="F1715" t="s">
        <v>64</v>
      </c>
      <c r="G1715" t="s">
        <v>159</v>
      </c>
      <c r="H1715">
        <v>1</v>
      </c>
      <c r="I1715">
        <v>34.96</v>
      </c>
      <c r="J1715">
        <v>34.96</v>
      </c>
      <c r="K1715" t="s">
        <v>31</v>
      </c>
      <c r="L1715" t="s">
        <v>463</v>
      </c>
      <c r="M1715" t="s">
        <v>23</v>
      </c>
      <c r="N1715" t="s">
        <v>76</v>
      </c>
      <c r="O1715" t="s">
        <v>14</v>
      </c>
      <c r="P1715" t="s">
        <v>507</v>
      </c>
    </row>
    <row r="1716" spans="1:16" x14ac:dyDescent="0.25">
      <c r="A1716">
        <v>102603</v>
      </c>
      <c r="B1716" s="1">
        <v>45907</v>
      </c>
      <c r="C1716" t="s">
        <v>39</v>
      </c>
      <c r="D1716" t="s">
        <v>93</v>
      </c>
      <c r="E1716" t="s">
        <v>93</v>
      </c>
      <c r="F1716" t="s">
        <v>70</v>
      </c>
      <c r="G1716" t="s">
        <v>132</v>
      </c>
      <c r="H1716">
        <v>2</v>
      </c>
      <c r="I1716">
        <v>19.64</v>
      </c>
      <c r="J1716">
        <v>39.28</v>
      </c>
      <c r="K1716" t="s">
        <v>31</v>
      </c>
      <c r="L1716" t="s">
        <v>430</v>
      </c>
      <c r="M1716" t="s">
        <v>23</v>
      </c>
      <c r="N1716" t="s">
        <v>76</v>
      </c>
      <c r="O1716" t="s">
        <v>14</v>
      </c>
      <c r="P1716" t="s">
        <v>507</v>
      </c>
    </row>
    <row r="1717" spans="1:16" x14ac:dyDescent="0.25">
      <c r="A1717">
        <v>100112</v>
      </c>
      <c r="B1717" s="1">
        <v>45908</v>
      </c>
      <c r="C1717" t="s">
        <v>61</v>
      </c>
      <c r="D1717" t="s">
        <v>84</v>
      </c>
      <c r="E1717" t="s">
        <v>85</v>
      </c>
      <c r="F1717" t="s">
        <v>73</v>
      </c>
      <c r="G1717" t="s">
        <v>183</v>
      </c>
      <c r="H1717">
        <v>3</v>
      </c>
      <c r="I1717">
        <v>25.77</v>
      </c>
      <c r="J1717">
        <v>77.31</v>
      </c>
      <c r="K1717" t="s">
        <v>31</v>
      </c>
      <c r="L1717" t="s">
        <v>462</v>
      </c>
      <c r="M1717" t="s">
        <v>102</v>
      </c>
      <c r="N1717" t="s">
        <v>82</v>
      </c>
      <c r="O1717" t="s">
        <v>25</v>
      </c>
      <c r="P1717" t="s">
        <v>507</v>
      </c>
    </row>
    <row r="1718" spans="1:16" x14ac:dyDescent="0.25">
      <c r="A1718">
        <v>100358</v>
      </c>
      <c r="B1718" s="1">
        <v>45908</v>
      </c>
      <c r="C1718" t="s">
        <v>39</v>
      </c>
      <c r="D1718" t="s">
        <v>56</v>
      </c>
      <c r="E1718" t="s">
        <v>57</v>
      </c>
      <c r="F1718" t="s">
        <v>29</v>
      </c>
      <c r="G1718" t="s">
        <v>100</v>
      </c>
      <c r="H1718">
        <v>1</v>
      </c>
      <c r="I1718">
        <v>51.68</v>
      </c>
      <c r="J1718">
        <v>51.68</v>
      </c>
      <c r="K1718" t="s">
        <v>59</v>
      </c>
      <c r="L1718" t="s">
        <v>342</v>
      </c>
      <c r="M1718" t="s">
        <v>102</v>
      </c>
      <c r="N1718" t="s">
        <v>82</v>
      </c>
      <c r="O1718" t="s">
        <v>25</v>
      </c>
      <c r="P1718" t="s">
        <v>507</v>
      </c>
    </row>
    <row r="1719" spans="1:16" x14ac:dyDescent="0.25">
      <c r="A1719">
        <v>100389</v>
      </c>
      <c r="B1719" s="1">
        <v>45908</v>
      </c>
      <c r="C1719" t="s">
        <v>61</v>
      </c>
      <c r="D1719" t="s">
        <v>90</v>
      </c>
      <c r="E1719" t="s">
        <v>91</v>
      </c>
      <c r="F1719" t="s">
        <v>64</v>
      </c>
      <c r="G1719" t="s">
        <v>159</v>
      </c>
      <c r="H1719">
        <v>1</v>
      </c>
      <c r="I1719">
        <v>35.18</v>
      </c>
      <c r="J1719">
        <v>35.18</v>
      </c>
      <c r="K1719" t="s">
        <v>59</v>
      </c>
      <c r="L1719" t="s">
        <v>503</v>
      </c>
      <c r="M1719" t="s">
        <v>23</v>
      </c>
      <c r="N1719" t="s">
        <v>82</v>
      </c>
      <c r="O1719" t="s">
        <v>25</v>
      </c>
      <c r="P1719" t="s">
        <v>507</v>
      </c>
    </row>
    <row r="1720" spans="1:16" x14ac:dyDescent="0.25">
      <c r="A1720">
        <v>100541</v>
      </c>
      <c r="B1720" s="1">
        <v>45908</v>
      </c>
      <c r="C1720" t="s">
        <v>16</v>
      </c>
      <c r="D1720" t="s">
        <v>27</v>
      </c>
      <c r="E1720" t="s">
        <v>28</v>
      </c>
      <c r="F1720" t="s">
        <v>73</v>
      </c>
      <c r="G1720" t="s">
        <v>128</v>
      </c>
      <c r="H1720">
        <v>10</v>
      </c>
      <c r="I1720">
        <v>125.3</v>
      </c>
      <c r="J1720">
        <v>1253</v>
      </c>
      <c r="K1720" t="s">
        <v>53</v>
      </c>
      <c r="L1720" t="s">
        <v>279</v>
      </c>
      <c r="M1720" t="s">
        <v>23</v>
      </c>
      <c r="N1720" t="s">
        <v>82</v>
      </c>
      <c r="O1720" t="s">
        <v>25</v>
      </c>
      <c r="P1720" t="s">
        <v>507</v>
      </c>
    </row>
    <row r="1721" spans="1:16" x14ac:dyDescent="0.25">
      <c r="A1721">
        <v>100998</v>
      </c>
      <c r="B1721" s="1">
        <v>45908</v>
      </c>
      <c r="C1721" t="s">
        <v>16</v>
      </c>
      <c r="D1721" t="s">
        <v>17</v>
      </c>
      <c r="E1721" t="s">
        <v>18</v>
      </c>
      <c r="F1721" t="s">
        <v>29</v>
      </c>
      <c r="G1721" t="s">
        <v>100</v>
      </c>
      <c r="H1721">
        <v>10</v>
      </c>
      <c r="I1721">
        <v>47.63</v>
      </c>
      <c r="J1721">
        <v>476.3</v>
      </c>
      <c r="K1721" t="s">
        <v>53</v>
      </c>
      <c r="L1721" t="s">
        <v>360</v>
      </c>
      <c r="M1721" t="s">
        <v>23</v>
      </c>
      <c r="N1721" t="s">
        <v>82</v>
      </c>
      <c r="O1721" t="s">
        <v>25</v>
      </c>
      <c r="P1721" t="s">
        <v>507</v>
      </c>
    </row>
    <row r="1722" spans="1:16" x14ac:dyDescent="0.25">
      <c r="A1722">
        <v>101543</v>
      </c>
      <c r="B1722" s="1">
        <v>45908</v>
      </c>
      <c r="C1722" t="s">
        <v>16</v>
      </c>
      <c r="D1722" t="s">
        <v>17</v>
      </c>
      <c r="E1722" t="s">
        <v>18</v>
      </c>
      <c r="F1722" t="s">
        <v>70</v>
      </c>
      <c r="G1722" t="s">
        <v>71</v>
      </c>
      <c r="H1722">
        <v>1</v>
      </c>
      <c r="I1722">
        <v>59.06</v>
      </c>
      <c r="J1722">
        <v>59.06</v>
      </c>
      <c r="K1722" t="s">
        <v>21</v>
      </c>
      <c r="L1722" t="s">
        <v>238</v>
      </c>
      <c r="M1722" t="s">
        <v>23</v>
      </c>
      <c r="N1722" t="s">
        <v>82</v>
      </c>
      <c r="O1722" t="s">
        <v>25</v>
      </c>
      <c r="P1722" t="s">
        <v>507</v>
      </c>
    </row>
    <row r="1723" spans="1:16" x14ac:dyDescent="0.25">
      <c r="A1723">
        <v>101601</v>
      </c>
      <c r="B1723" s="1">
        <v>45908</v>
      </c>
      <c r="C1723" t="s">
        <v>61</v>
      </c>
      <c r="D1723" t="s">
        <v>84</v>
      </c>
      <c r="E1723" t="s">
        <v>85</v>
      </c>
      <c r="F1723" t="s">
        <v>70</v>
      </c>
      <c r="G1723" t="s">
        <v>86</v>
      </c>
      <c r="H1723">
        <v>1</v>
      </c>
      <c r="I1723">
        <v>28.21</v>
      </c>
      <c r="J1723">
        <v>28.21</v>
      </c>
      <c r="K1723" t="s">
        <v>53</v>
      </c>
      <c r="L1723" t="s">
        <v>208</v>
      </c>
      <c r="M1723" t="s">
        <v>23</v>
      </c>
      <c r="N1723" t="s">
        <v>82</v>
      </c>
      <c r="O1723" t="s">
        <v>25</v>
      </c>
      <c r="P1723" t="s">
        <v>507</v>
      </c>
    </row>
    <row r="1724" spans="1:16" x14ac:dyDescent="0.25">
      <c r="A1724">
        <v>101613</v>
      </c>
      <c r="B1724" s="1">
        <v>45908</v>
      </c>
      <c r="C1724" t="s">
        <v>39</v>
      </c>
      <c r="D1724" t="s">
        <v>118</v>
      </c>
      <c r="E1724" t="s">
        <v>119</v>
      </c>
      <c r="F1724" t="s">
        <v>73</v>
      </c>
      <c r="G1724" t="s">
        <v>80</v>
      </c>
      <c r="H1724">
        <v>2</v>
      </c>
      <c r="I1724">
        <v>38.08</v>
      </c>
      <c r="J1724">
        <v>76.16</v>
      </c>
      <c r="K1724" t="s">
        <v>53</v>
      </c>
      <c r="L1724" t="s">
        <v>390</v>
      </c>
      <c r="M1724" t="s">
        <v>23</v>
      </c>
      <c r="N1724" t="s">
        <v>82</v>
      </c>
      <c r="O1724" t="s">
        <v>25</v>
      </c>
      <c r="P1724" t="s">
        <v>507</v>
      </c>
    </row>
    <row r="1725" spans="1:16" x14ac:dyDescent="0.25">
      <c r="A1725">
        <v>101618</v>
      </c>
      <c r="B1725" s="1">
        <v>45908</v>
      </c>
      <c r="C1725" t="s">
        <v>77</v>
      </c>
      <c r="D1725" t="s">
        <v>205</v>
      </c>
      <c r="E1725" t="s">
        <v>206</v>
      </c>
      <c r="F1725" t="s">
        <v>29</v>
      </c>
      <c r="G1725" t="s">
        <v>58</v>
      </c>
      <c r="H1725">
        <v>1</v>
      </c>
      <c r="I1725">
        <v>74.83</v>
      </c>
      <c r="J1725">
        <v>74.83</v>
      </c>
      <c r="K1725" t="s">
        <v>53</v>
      </c>
      <c r="L1725" t="s">
        <v>376</v>
      </c>
      <c r="M1725" t="s">
        <v>23</v>
      </c>
      <c r="N1725" t="s">
        <v>82</v>
      </c>
      <c r="O1725" t="s">
        <v>25</v>
      </c>
      <c r="P1725" t="s">
        <v>507</v>
      </c>
    </row>
    <row r="1726" spans="1:16" x14ac:dyDescent="0.25">
      <c r="A1726">
        <v>101764</v>
      </c>
      <c r="B1726" s="1">
        <v>45908</v>
      </c>
      <c r="C1726" t="s">
        <v>34</v>
      </c>
      <c r="D1726" t="s">
        <v>46</v>
      </c>
      <c r="E1726" t="s">
        <v>47</v>
      </c>
      <c r="F1726" t="s">
        <v>29</v>
      </c>
      <c r="G1726" t="s">
        <v>113</v>
      </c>
      <c r="H1726">
        <v>1</v>
      </c>
      <c r="I1726">
        <v>14.79</v>
      </c>
      <c r="J1726">
        <v>14.79</v>
      </c>
      <c r="K1726" t="s">
        <v>21</v>
      </c>
      <c r="L1726" t="s">
        <v>279</v>
      </c>
      <c r="M1726" t="s">
        <v>23</v>
      </c>
      <c r="N1726" t="s">
        <v>82</v>
      </c>
      <c r="O1726" t="s">
        <v>25</v>
      </c>
      <c r="P1726" t="s">
        <v>507</v>
      </c>
    </row>
    <row r="1727" spans="1:16" x14ac:dyDescent="0.25">
      <c r="A1727">
        <v>101899</v>
      </c>
      <c r="B1727" s="1">
        <v>45908</v>
      </c>
      <c r="C1727" t="s">
        <v>39</v>
      </c>
      <c r="D1727" t="s">
        <v>93</v>
      </c>
      <c r="E1727" t="s">
        <v>93</v>
      </c>
      <c r="F1727" t="s">
        <v>29</v>
      </c>
      <c r="G1727" t="s">
        <v>58</v>
      </c>
      <c r="H1727">
        <v>3</v>
      </c>
      <c r="I1727">
        <v>78.400000000000006</v>
      </c>
      <c r="J1727">
        <v>235.2</v>
      </c>
      <c r="K1727" t="s">
        <v>53</v>
      </c>
      <c r="L1727" t="s">
        <v>176</v>
      </c>
      <c r="M1727" t="s">
        <v>23</v>
      </c>
      <c r="N1727" t="s">
        <v>82</v>
      </c>
      <c r="O1727" t="s">
        <v>25</v>
      </c>
      <c r="P1727" t="s">
        <v>507</v>
      </c>
    </row>
    <row r="1728" spans="1:16" x14ac:dyDescent="0.25">
      <c r="A1728">
        <v>101969</v>
      </c>
      <c r="B1728" s="1">
        <v>45908</v>
      </c>
      <c r="C1728" t="s">
        <v>16</v>
      </c>
      <c r="D1728" t="s">
        <v>198</v>
      </c>
      <c r="E1728" t="s">
        <v>199</v>
      </c>
      <c r="F1728" t="s">
        <v>29</v>
      </c>
      <c r="G1728" t="s">
        <v>30</v>
      </c>
      <c r="H1728">
        <v>10</v>
      </c>
      <c r="I1728">
        <v>67.08</v>
      </c>
      <c r="J1728">
        <v>670.8</v>
      </c>
      <c r="K1728" t="s">
        <v>59</v>
      </c>
      <c r="L1728" t="s">
        <v>142</v>
      </c>
      <c r="M1728" t="s">
        <v>23</v>
      </c>
      <c r="N1728" t="s">
        <v>82</v>
      </c>
      <c r="O1728" t="s">
        <v>25</v>
      </c>
      <c r="P1728" t="s">
        <v>507</v>
      </c>
    </row>
    <row r="1729" spans="1:16" x14ac:dyDescent="0.25">
      <c r="A1729">
        <v>102330</v>
      </c>
      <c r="B1729" s="1">
        <v>45908</v>
      </c>
      <c r="C1729" t="s">
        <v>16</v>
      </c>
      <c r="D1729" t="s">
        <v>111</v>
      </c>
      <c r="E1729" t="s">
        <v>112</v>
      </c>
      <c r="F1729" t="s">
        <v>73</v>
      </c>
      <c r="G1729" t="s">
        <v>128</v>
      </c>
      <c r="H1729">
        <v>1</v>
      </c>
      <c r="I1729">
        <v>125.84</v>
      </c>
      <c r="J1729">
        <v>125.84</v>
      </c>
      <c r="K1729" t="s">
        <v>31</v>
      </c>
      <c r="L1729" t="s">
        <v>351</v>
      </c>
      <c r="M1729" t="s">
        <v>23</v>
      </c>
      <c r="N1729" t="s">
        <v>82</v>
      </c>
      <c r="O1729" t="s">
        <v>25</v>
      </c>
      <c r="P1729" t="s">
        <v>507</v>
      </c>
    </row>
    <row r="1730" spans="1:16" x14ac:dyDescent="0.25">
      <c r="A1730">
        <v>102669</v>
      </c>
      <c r="B1730" s="1">
        <v>45908</v>
      </c>
      <c r="C1730" t="s">
        <v>39</v>
      </c>
      <c r="D1730" t="s">
        <v>40</v>
      </c>
      <c r="E1730" t="s">
        <v>41</v>
      </c>
      <c r="F1730" t="s">
        <v>70</v>
      </c>
      <c r="G1730" t="s">
        <v>108</v>
      </c>
      <c r="H1730">
        <v>2</v>
      </c>
      <c r="I1730">
        <v>34.81</v>
      </c>
      <c r="J1730">
        <v>69.62</v>
      </c>
      <c r="K1730" t="s">
        <v>21</v>
      </c>
      <c r="L1730" t="s">
        <v>455</v>
      </c>
      <c r="M1730" t="s">
        <v>44</v>
      </c>
      <c r="N1730" t="s">
        <v>82</v>
      </c>
      <c r="O1730" t="s">
        <v>25</v>
      </c>
      <c r="P1730" t="s">
        <v>507</v>
      </c>
    </row>
    <row r="1731" spans="1:16" x14ac:dyDescent="0.25">
      <c r="A1731">
        <v>100180</v>
      </c>
      <c r="B1731" s="1">
        <v>45909</v>
      </c>
      <c r="C1731" t="s">
        <v>39</v>
      </c>
      <c r="D1731" t="s">
        <v>40</v>
      </c>
      <c r="E1731" t="s">
        <v>41</v>
      </c>
      <c r="F1731" t="s">
        <v>64</v>
      </c>
      <c r="G1731" t="s">
        <v>65</v>
      </c>
      <c r="H1731">
        <v>1</v>
      </c>
      <c r="I1731">
        <v>25.04</v>
      </c>
      <c r="J1731">
        <v>25.04</v>
      </c>
      <c r="K1731" t="s">
        <v>21</v>
      </c>
      <c r="L1731" t="s">
        <v>184</v>
      </c>
      <c r="M1731" t="s">
        <v>23</v>
      </c>
      <c r="N1731" t="s">
        <v>55</v>
      </c>
      <c r="O1731" t="s">
        <v>25</v>
      </c>
      <c r="P1731" t="s">
        <v>507</v>
      </c>
    </row>
    <row r="1732" spans="1:16" x14ac:dyDescent="0.25">
      <c r="A1732">
        <v>100371</v>
      </c>
      <c r="B1732" s="1">
        <v>45909</v>
      </c>
      <c r="C1732" t="s">
        <v>39</v>
      </c>
      <c r="D1732" t="s">
        <v>56</v>
      </c>
      <c r="E1732" t="s">
        <v>57</v>
      </c>
      <c r="F1732" t="s">
        <v>29</v>
      </c>
      <c r="G1732" t="s">
        <v>58</v>
      </c>
      <c r="H1732">
        <v>1</v>
      </c>
      <c r="I1732">
        <v>76.95</v>
      </c>
      <c r="J1732">
        <v>76.95</v>
      </c>
      <c r="K1732" t="s">
        <v>21</v>
      </c>
      <c r="L1732" t="s">
        <v>295</v>
      </c>
      <c r="M1732" t="s">
        <v>102</v>
      </c>
      <c r="N1732" t="s">
        <v>55</v>
      </c>
      <c r="O1732" t="s">
        <v>25</v>
      </c>
      <c r="P1732" t="s">
        <v>507</v>
      </c>
    </row>
    <row r="1733" spans="1:16" x14ac:dyDescent="0.25">
      <c r="A1733">
        <v>100374</v>
      </c>
      <c r="B1733" s="1">
        <v>45909</v>
      </c>
      <c r="C1733" t="s">
        <v>34</v>
      </c>
      <c r="D1733" t="s">
        <v>46</v>
      </c>
      <c r="E1733" t="s">
        <v>47</v>
      </c>
      <c r="F1733" t="s">
        <v>70</v>
      </c>
      <c r="G1733" t="s">
        <v>71</v>
      </c>
      <c r="H1733">
        <v>2</v>
      </c>
      <c r="I1733">
        <v>61.44</v>
      </c>
      <c r="J1733">
        <v>122.88</v>
      </c>
      <c r="K1733" t="s">
        <v>31</v>
      </c>
      <c r="L1733" t="s">
        <v>327</v>
      </c>
      <c r="M1733" t="s">
        <v>102</v>
      </c>
      <c r="N1733" t="s">
        <v>55</v>
      </c>
      <c r="O1733" t="s">
        <v>25</v>
      </c>
      <c r="P1733" t="s">
        <v>507</v>
      </c>
    </row>
    <row r="1734" spans="1:16" x14ac:dyDescent="0.25">
      <c r="A1734">
        <v>100435</v>
      </c>
      <c r="B1734" s="1">
        <v>45909</v>
      </c>
      <c r="C1734" t="s">
        <v>16</v>
      </c>
      <c r="D1734" t="s">
        <v>111</v>
      </c>
      <c r="E1734" t="s">
        <v>112</v>
      </c>
      <c r="F1734" t="s">
        <v>64</v>
      </c>
      <c r="G1734" t="s">
        <v>159</v>
      </c>
      <c r="H1734">
        <v>10</v>
      </c>
      <c r="I1734">
        <v>34.29</v>
      </c>
      <c r="J1734">
        <v>342.9</v>
      </c>
      <c r="K1734" t="s">
        <v>21</v>
      </c>
      <c r="L1734" t="s">
        <v>196</v>
      </c>
      <c r="M1734" t="s">
        <v>23</v>
      </c>
      <c r="N1734" t="s">
        <v>55</v>
      </c>
      <c r="O1734" t="s">
        <v>25</v>
      </c>
      <c r="P1734" t="s">
        <v>507</v>
      </c>
    </row>
    <row r="1735" spans="1:16" x14ac:dyDescent="0.25">
      <c r="A1735">
        <v>101409</v>
      </c>
      <c r="B1735" s="1">
        <v>45909</v>
      </c>
      <c r="C1735" t="s">
        <v>61</v>
      </c>
      <c r="D1735" t="s">
        <v>90</v>
      </c>
      <c r="E1735" t="s">
        <v>91</v>
      </c>
      <c r="F1735" t="s">
        <v>73</v>
      </c>
      <c r="G1735" t="s">
        <v>80</v>
      </c>
      <c r="H1735">
        <v>1</v>
      </c>
      <c r="I1735">
        <v>40.97</v>
      </c>
      <c r="J1735">
        <v>40.97</v>
      </c>
      <c r="K1735" t="s">
        <v>53</v>
      </c>
      <c r="L1735" t="s">
        <v>280</v>
      </c>
      <c r="M1735" t="s">
        <v>102</v>
      </c>
      <c r="N1735" t="s">
        <v>55</v>
      </c>
      <c r="O1735" t="s">
        <v>25</v>
      </c>
      <c r="P1735" t="s">
        <v>507</v>
      </c>
    </row>
    <row r="1736" spans="1:16" x14ac:dyDescent="0.25">
      <c r="A1736">
        <v>101533</v>
      </c>
      <c r="B1736" s="1">
        <v>45909</v>
      </c>
      <c r="C1736" t="s">
        <v>39</v>
      </c>
      <c r="D1736" t="s">
        <v>40</v>
      </c>
      <c r="E1736" t="s">
        <v>41</v>
      </c>
      <c r="F1736" t="s">
        <v>64</v>
      </c>
      <c r="G1736" t="s">
        <v>105</v>
      </c>
      <c r="H1736">
        <v>1</v>
      </c>
      <c r="I1736">
        <v>30.46</v>
      </c>
      <c r="J1736">
        <v>30.46</v>
      </c>
      <c r="K1736" t="s">
        <v>59</v>
      </c>
      <c r="L1736" t="s">
        <v>257</v>
      </c>
      <c r="M1736" t="s">
        <v>23</v>
      </c>
      <c r="N1736" t="s">
        <v>55</v>
      </c>
      <c r="O1736" t="s">
        <v>25</v>
      </c>
      <c r="P1736" t="s">
        <v>507</v>
      </c>
    </row>
    <row r="1737" spans="1:16" x14ac:dyDescent="0.25">
      <c r="A1737">
        <v>101629</v>
      </c>
      <c r="B1737" s="1">
        <v>45909</v>
      </c>
      <c r="C1737" t="s">
        <v>16</v>
      </c>
      <c r="D1737" t="s">
        <v>17</v>
      </c>
      <c r="E1737" t="s">
        <v>18</v>
      </c>
      <c r="F1737" t="s">
        <v>70</v>
      </c>
      <c r="G1737" t="s">
        <v>132</v>
      </c>
      <c r="H1737">
        <v>1</v>
      </c>
      <c r="I1737">
        <v>19.399999999999999</v>
      </c>
      <c r="J1737">
        <v>19.399999999999999</v>
      </c>
      <c r="K1737" t="s">
        <v>53</v>
      </c>
      <c r="L1737" t="s">
        <v>190</v>
      </c>
      <c r="M1737" t="s">
        <v>23</v>
      </c>
      <c r="N1737" t="s">
        <v>55</v>
      </c>
      <c r="O1737" t="s">
        <v>25</v>
      </c>
      <c r="P1737" t="s">
        <v>507</v>
      </c>
    </row>
    <row r="1738" spans="1:16" x14ac:dyDescent="0.25">
      <c r="A1738">
        <v>102109</v>
      </c>
      <c r="B1738" s="1">
        <v>45909</v>
      </c>
      <c r="C1738" t="s">
        <v>39</v>
      </c>
      <c r="D1738" t="s">
        <v>56</v>
      </c>
      <c r="E1738" t="s">
        <v>57</v>
      </c>
      <c r="F1738" t="s">
        <v>19</v>
      </c>
      <c r="G1738" t="s">
        <v>37</v>
      </c>
      <c r="H1738">
        <v>1</v>
      </c>
      <c r="I1738">
        <v>22.97</v>
      </c>
      <c r="J1738">
        <v>22.97</v>
      </c>
      <c r="K1738" t="s">
        <v>53</v>
      </c>
      <c r="L1738" t="s">
        <v>262</v>
      </c>
      <c r="M1738" t="s">
        <v>44</v>
      </c>
      <c r="N1738" t="s">
        <v>55</v>
      </c>
      <c r="O1738" t="s">
        <v>25</v>
      </c>
      <c r="P1738" t="s">
        <v>507</v>
      </c>
    </row>
    <row r="1739" spans="1:16" x14ac:dyDescent="0.25">
      <c r="A1739">
        <v>102445</v>
      </c>
      <c r="B1739" s="1">
        <v>45909</v>
      </c>
      <c r="C1739" t="s">
        <v>77</v>
      </c>
      <c r="D1739" t="s">
        <v>151</v>
      </c>
      <c r="E1739" t="s">
        <v>152</v>
      </c>
      <c r="F1739" t="s">
        <v>70</v>
      </c>
      <c r="G1739" t="s">
        <v>86</v>
      </c>
      <c r="H1739">
        <v>2</v>
      </c>
      <c r="I1739">
        <v>28.79</v>
      </c>
      <c r="J1739">
        <v>57.58</v>
      </c>
      <c r="K1739" t="s">
        <v>21</v>
      </c>
      <c r="L1739" t="s">
        <v>511</v>
      </c>
      <c r="M1739" t="s">
        <v>102</v>
      </c>
      <c r="N1739" t="s">
        <v>55</v>
      </c>
      <c r="O1739" t="s">
        <v>25</v>
      </c>
      <c r="P1739" t="s">
        <v>507</v>
      </c>
    </row>
    <row r="1740" spans="1:16" x14ac:dyDescent="0.25">
      <c r="A1740">
        <v>102598</v>
      </c>
      <c r="B1740" s="1">
        <v>45909</v>
      </c>
      <c r="C1740" t="s">
        <v>39</v>
      </c>
      <c r="D1740" t="s">
        <v>93</v>
      </c>
      <c r="E1740" t="s">
        <v>93</v>
      </c>
      <c r="F1740" t="s">
        <v>64</v>
      </c>
      <c r="G1740" t="s">
        <v>105</v>
      </c>
      <c r="H1740">
        <v>2</v>
      </c>
      <c r="I1740">
        <v>29.81</v>
      </c>
      <c r="J1740">
        <v>59.62</v>
      </c>
      <c r="K1740" t="s">
        <v>59</v>
      </c>
      <c r="L1740" t="s">
        <v>38</v>
      </c>
      <c r="M1740" t="s">
        <v>102</v>
      </c>
      <c r="N1740" t="s">
        <v>55</v>
      </c>
      <c r="O1740" t="s">
        <v>25</v>
      </c>
      <c r="P1740" t="s">
        <v>507</v>
      </c>
    </row>
    <row r="1741" spans="1:16" x14ac:dyDescent="0.25">
      <c r="A1741">
        <v>102963</v>
      </c>
      <c r="B1741" s="1">
        <v>45909</v>
      </c>
      <c r="C1741" t="s">
        <v>77</v>
      </c>
      <c r="D1741" t="s">
        <v>151</v>
      </c>
      <c r="E1741" t="s">
        <v>152</v>
      </c>
      <c r="F1741" t="s">
        <v>19</v>
      </c>
      <c r="G1741" t="s">
        <v>48</v>
      </c>
      <c r="H1741">
        <v>5</v>
      </c>
      <c r="I1741">
        <v>44.97</v>
      </c>
      <c r="J1741">
        <v>224.85</v>
      </c>
      <c r="K1741" t="s">
        <v>21</v>
      </c>
      <c r="L1741" t="s">
        <v>459</v>
      </c>
      <c r="M1741" t="s">
        <v>23</v>
      </c>
      <c r="N1741" t="s">
        <v>55</v>
      </c>
      <c r="O1741" t="s">
        <v>25</v>
      </c>
      <c r="P1741" t="s">
        <v>507</v>
      </c>
    </row>
    <row r="1742" spans="1:16" x14ac:dyDescent="0.25">
      <c r="A1742">
        <v>100225</v>
      </c>
      <c r="B1742" s="1">
        <v>45910</v>
      </c>
      <c r="C1742" t="s">
        <v>34</v>
      </c>
      <c r="D1742" t="s">
        <v>51</v>
      </c>
      <c r="E1742" t="s">
        <v>52</v>
      </c>
      <c r="F1742" t="s">
        <v>64</v>
      </c>
      <c r="G1742" t="s">
        <v>159</v>
      </c>
      <c r="H1742">
        <v>1</v>
      </c>
      <c r="I1742">
        <v>35.21</v>
      </c>
      <c r="J1742">
        <v>35.21</v>
      </c>
      <c r="K1742" t="s">
        <v>31</v>
      </c>
      <c r="L1742" t="s">
        <v>444</v>
      </c>
      <c r="M1742" t="s">
        <v>23</v>
      </c>
      <c r="N1742" t="s">
        <v>33</v>
      </c>
      <c r="O1742" t="s">
        <v>25</v>
      </c>
      <c r="P1742" t="s">
        <v>507</v>
      </c>
    </row>
    <row r="1743" spans="1:16" x14ac:dyDescent="0.25">
      <c r="A1743">
        <v>100314</v>
      </c>
      <c r="B1743" s="1">
        <v>45910</v>
      </c>
      <c r="C1743" t="s">
        <v>16</v>
      </c>
      <c r="D1743" t="s">
        <v>146</v>
      </c>
      <c r="E1743" t="s">
        <v>147</v>
      </c>
      <c r="F1743" t="s">
        <v>29</v>
      </c>
      <c r="G1743" t="s">
        <v>58</v>
      </c>
      <c r="H1743">
        <v>2</v>
      </c>
      <c r="I1743">
        <v>77.52</v>
      </c>
      <c r="J1743">
        <v>155.04</v>
      </c>
      <c r="K1743" t="s">
        <v>59</v>
      </c>
      <c r="L1743" t="s">
        <v>299</v>
      </c>
      <c r="M1743" t="s">
        <v>102</v>
      </c>
      <c r="N1743" t="s">
        <v>33</v>
      </c>
      <c r="O1743" t="s">
        <v>25</v>
      </c>
      <c r="P1743" t="s">
        <v>507</v>
      </c>
    </row>
    <row r="1744" spans="1:16" x14ac:dyDescent="0.25">
      <c r="A1744">
        <v>100600</v>
      </c>
      <c r="B1744" s="1">
        <v>45910</v>
      </c>
      <c r="C1744" t="s">
        <v>16</v>
      </c>
      <c r="D1744" t="s">
        <v>146</v>
      </c>
      <c r="E1744" t="s">
        <v>147</v>
      </c>
      <c r="F1744" t="s">
        <v>29</v>
      </c>
      <c r="G1744" t="s">
        <v>123</v>
      </c>
      <c r="H1744">
        <v>10</v>
      </c>
      <c r="I1744">
        <v>89.61</v>
      </c>
      <c r="J1744">
        <v>896.1</v>
      </c>
      <c r="K1744" t="s">
        <v>31</v>
      </c>
      <c r="L1744" t="s">
        <v>180</v>
      </c>
      <c r="M1744" t="s">
        <v>23</v>
      </c>
      <c r="N1744" t="s">
        <v>33</v>
      </c>
      <c r="O1744" t="s">
        <v>25</v>
      </c>
      <c r="P1744" t="s">
        <v>507</v>
      </c>
    </row>
    <row r="1745" spans="1:16" x14ac:dyDescent="0.25">
      <c r="A1745">
        <v>100780</v>
      </c>
      <c r="B1745" s="1">
        <v>45910</v>
      </c>
      <c r="C1745" t="s">
        <v>16</v>
      </c>
      <c r="D1745" t="s">
        <v>17</v>
      </c>
      <c r="E1745" t="s">
        <v>18</v>
      </c>
      <c r="F1745" t="s">
        <v>19</v>
      </c>
      <c r="G1745" t="s">
        <v>42</v>
      </c>
      <c r="H1745">
        <v>3</v>
      </c>
      <c r="I1745">
        <v>16.13</v>
      </c>
      <c r="J1745">
        <v>48.39</v>
      </c>
      <c r="K1745" t="s">
        <v>53</v>
      </c>
      <c r="L1745" t="s">
        <v>117</v>
      </c>
      <c r="M1745" t="s">
        <v>23</v>
      </c>
      <c r="N1745" t="s">
        <v>33</v>
      </c>
      <c r="O1745" t="s">
        <v>25</v>
      </c>
      <c r="P1745" t="s">
        <v>507</v>
      </c>
    </row>
    <row r="1746" spans="1:16" x14ac:dyDescent="0.25">
      <c r="A1746">
        <v>100923</v>
      </c>
      <c r="B1746" s="1">
        <v>45910</v>
      </c>
      <c r="C1746" t="s">
        <v>34</v>
      </c>
      <c r="D1746" t="s">
        <v>51</v>
      </c>
      <c r="E1746" t="s">
        <v>52</v>
      </c>
      <c r="F1746" t="s">
        <v>73</v>
      </c>
      <c r="G1746" t="s">
        <v>126</v>
      </c>
      <c r="H1746">
        <v>1</v>
      </c>
      <c r="I1746">
        <v>31.36</v>
      </c>
      <c r="J1746">
        <v>31.36</v>
      </c>
      <c r="K1746" t="s">
        <v>59</v>
      </c>
      <c r="L1746" t="s">
        <v>371</v>
      </c>
      <c r="M1746" t="s">
        <v>23</v>
      </c>
      <c r="N1746" t="s">
        <v>33</v>
      </c>
      <c r="O1746" t="s">
        <v>25</v>
      </c>
      <c r="P1746" t="s">
        <v>507</v>
      </c>
    </row>
    <row r="1747" spans="1:16" x14ac:dyDescent="0.25">
      <c r="A1747">
        <v>100990</v>
      </c>
      <c r="B1747" s="1">
        <v>45910</v>
      </c>
      <c r="C1747" t="s">
        <v>39</v>
      </c>
      <c r="D1747" t="s">
        <v>118</v>
      </c>
      <c r="E1747" t="s">
        <v>119</v>
      </c>
      <c r="F1747" t="s">
        <v>19</v>
      </c>
      <c r="G1747" t="s">
        <v>37</v>
      </c>
      <c r="H1747">
        <v>5</v>
      </c>
      <c r="I1747">
        <v>23.67</v>
      </c>
      <c r="J1747">
        <v>118.35</v>
      </c>
      <c r="K1747" t="s">
        <v>59</v>
      </c>
      <c r="L1747" t="s">
        <v>115</v>
      </c>
      <c r="M1747" t="s">
        <v>23</v>
      </c>
      <c r="N1747" t="s">
        <v>33</v>
      </c>
      <c r="O1747" t="s">
        <v>25</v>
      </c>
      <c r="P1747" t="s">
        <v>507</v>
      </c>
    </row>
    <row r="1748" spans="1:16" x14ac:dyDescent="0.25">
      <c r="A1748">
        <v>101621</v>
      </c>
      <c r="B1748" s="1">
        <v>45910</v>
      </c>
      <c r="C1748" t="s">
        <v>61</v>
      </c>
      <c r="D1748" t="s">
        <v>62</v>
      </c>
      <c r="E1748" t="s">
        <v>63</v>
      </c>
      <c r="F1748" t="s">
        <v>73</v>
      </c>
      <c r="G1748" t="s">
        <v>74</v>
      </c>
      <c r="H1748">
        <v>5</v>
      </c>
      <c r="I1748">
        <v>57.5</v>
      </c>
      <c r="J1748">
        <v>287.5</v>
      </c>
      <c r="K1748" t="s">
        <v>21</v>
      </c>
      <c r="L1748" t="s">
        <v>512</v>
      </c>
      <c r="M1748" t="s">
        <v>44</v>
      </c>
      <c r="N1748" t="s">
        <v>33</v>
      </c>
      <c r="O1748" t="s">
        <v>25</v>
      </c>
      <c r="P1748" t="s">
        <v>507</v>
      </c>
    </row>
    <row r="1749" spans="1:16" x14ac:dyDescent="0.25">
      <c r="A1749">
        <v>101628</v>
      </c>
      <c r="B1749" s="1">
        <v>45910</v>
      </c>
      <c r="C1749" t="s">
        <v>16</v>
      </c>
      <c r="D1749" t="s">
        <v>17</v>
      </c>
      <c r="E1749" t="s">
        <v>18</v>
      </c>
      <c r="F1749" t="s">
        <v>73</v>
      </c>
      <c r="G1749" t="s">
        <v>183</v>
      </c>
      <c r="H1749">
        <v>2</v>
      </c>
      <c r="I1749">
        <v>23.8</v>
      </c>
      <c r="J1749">
        <v>47.6</v>
      </c>
      <c r="K1749" t="s">
        <v>31</v>
      </c>
      <c r="L1749" t="s">
        <v>338</v>
      </c>
      <c r="M1749" t="s">
        <v>23</v>
      </c>
      <c r="N1749" t="s">
        <v>33</v>
      </c>
      <c r="O1749" t="s">
        <v>25</v>
      </c>
      <c r="P1749" t="s">
        <v>507</v>
      </c>
    </row>
    <row r="1750" spans="1:16" x14ac:dyDescent="0.25">
      <c r="A1750">
        <v>101688</v>
      </c>
      <c r="B1750" s="1">
        <v>45910</v>
      </c>
      <c r="C1750" t="s">
        <v>39</v>
      </c>
      <c r="D1750" t="s">
        <v>40</v>
      </c>
      <c r="E1750" t="s">
        <v>41</v>
      </c>
      <c r="F1750" t="s">
        <v>29</v>
      </c>
      <c r="G1750" t="s">
        <v>58</v>
      </c>
      <c r="H1750">
        <v>5</v>
      </c>
      <c r="I1750">
        <v>77.27</v>
      </c>
      <c r="J1750">
        <v>386.35</v>
      </c>
      <c r="K1750" t="s">
        <v>53</v>
      </c>
      <c r="L1750" t="s">
        <v>229</v>
      </c>
      <c r="M1750" t="s">
        <v>44</v>
      </c>
      <c r="N1750" t="s">
        <v>33</v>
      </c>
      <c r="O1750" t="s">
        <v>25</v>
      </c>
      <c r="P1750" t="s">
        <v>507</v>
      </c>
    </row>
    <row r="1751" spans="1:16" x14ac:dyDescent="0.25">
      <c r="A1751">
        <v>101808</v>
      </c>
      <c r="B1751" s="1">
        <v>45910</v>
      </c>
      <c r="C1751" t="s">
        <v>77</v>
      </c>
      <c r="D1751" t="s">
        <v>151</v>
      </c>
      <c r="E1751" t="s">
        <v>152</v>
      </c>
      <c r="F1751" t="s">
        <v>19</v>
      </c>
      <c r="G1751" t="s">
        <v>20</v>
      </c>
      <c r="H1751">
        <v>5</v>
      </c>
      <c r="I1751">
        <v>39.840000000000003</v>
      </c>
      <c r="J1751">
        <v>199.2</v>
      </c>
      <c r="K1751" t="s">
        <v>59</v>
      </c>
      <c r="L1751" t="s">
        <v>240</v>
      </c>
      <c r="M1751" t="s">
        <v>23</v>
      </c>
      <c r="N1751" t="s">
        <v>33</v>
      </c>
      <c r="O1751" t="s">
        <v>25</v>
      </c>
      <c r="P1751" t="s">
        <v>507</v>
      </c>
    </row>
    <row r="1752" spans="1:16" x14ac:dyDescent="0.25">
      <c r="A1752">
        <v>101915</v>
      </c>
      <c r="B1752" s="1">
        <v>45910</v>
      </c>
      <c r="C1752" t="s">
        <v>39</v>
      </c>
      <c r="D1752" t="s">
        <v>118</v>
      </c>
      <c r="E1752" t="s">
        <v>119</v>
      </c>
      <c r="F1752" t="s">
        <v>70</v>
      </c>
      <c r="G1752" t="s">
        <v>132</v>
      </c>
      <c r="H1752">
        <v>1</v>
      </c>
      <c r="I1752">
        <v>19.190000000000001</v>
      </c>
      <c r="J1752">
        <v>19.190000000000001</v>
      </c>
      <c r="K1752" t="s">
        <v>21</v>
      </c>
      <c r="L1752" t="s">
        <v>477</v>
      </c>
      <c r="M1752" t="s">
        <v>102</v>
      </c>
      <c r="N1752" t="s">
        <v>33</v>
      </c>
      <c r="O1752" t="s">
        <v>25</v>
      </c>
      <c r="P1752" t="s">
        <v>507</v>
      </c>
    </row>
    <row r="1753" spans="1:16" x14ac:dyDescent="0.25">
      <c r="A1753">
        <v>100137</v>
      </c>
      <c r="B1753" s="1">
        <v>45911</v>
      </c>
      <c r="C1753" t="s">
        <v>77</v>
      </c>
      <c r="D1753" t="s">
        <v>103</v>
      </c>
      <c r="E1753" t="s">
        <v>104</v>
      </c>
      <c r="F1753" t="s">
        <v>64</v>
      </c>
      <c r="G1753" t="s">
        <v>105</v>
      </c>
      <c r="H1753">
        <v>3</v>
      </c>
      <c r="I1753">
        <v>30.52</v>
      </c>
      <c r="J1753">
        <v>91.56</v>
      </c>
      <c r="K1753" t="s">
        <v>31</v>
      </c>
      <c r="L1753" t="s">
        <v>449</v>
      </c>
      <c r="M1753" t="s">
        <v>44</v>
      </c>
      <c r="N1753" t="s">
        <v>45</v>
      </c>
      <c r="O1753" t="s">
        <v>25</v>
      </c>
      <c r="P1753" t="s">
        <v>507</v>
      </c>
    </row>
    <row r="1754" spans="1:16" x14ac:dyDescent="0.25">
      <c r="A1754">
        <v>100338</v>
      </c>
      <c r="B1754" s="1">
        <v>45911</v>
      </c>
      <c r="C1754" t="s">
        <v>61</v>
      </c>
      <c r="D1754" t="s">
        <v>62</v>
      </c>
      <c r="E1754" t="s">
        <v>63</v>
      </c>
      <c r="F1754" t="s">
        <v>73</v>
      </c>
      <c r="G1754" t="s">
        <v>128</v>
      </c>
      <c r="H1754">
        <v>3</v>
      </c>
      <c r="I1754">
        <v>128.81</v>
      </c>
      <c r="J1754">
        <v>386.43</v>
      </c>
      <c r="K1754" t="s">
        <v>31</v>
      </c>
      <c r="L1754" t="s">
        <v>451</v>
      </c>
      <c r="M1754" t="s">
        <v>44</v>
      </c>
      <c r="N1754" t="s">
        <v>45</v>
      </c>
      <c r="O1754" t="s">
        <v>25</v>
      </c>
      <c r="P1754" t="s">
        <v>507</v>
      </c>
    </row>
    <row r="1755" spans="1:16" x14ac:dyDescent="0.25">
      <c r="A1755">
        <v>100928</v>
      </c>
      <c r="B1755" s="1">
        <v>45911</v>
      </c>
      <c r="C1755" t="s">
        <v>34</v>
      </c>
      <c r="D1755" t="s">
        <v>46</v>
      </c>
      <c r="E1755" t="s">
        <v>47</v>
      </c>
      <c r="F1755" t="s">
        <v>73</v>
      </c>
      <c r="G1755" t="s">
        <v>80</v>
      </c>
      <c r="H1755">
        <v>2</v>
      </c>
      <c r="I1755">
        <v>39.49</v>
      </c>
      <c r="J1755">
        <v>78.98</v>
      </c>
      <c r="K1755" t="s">
        <v>21</v>
      </c>
      <c r="L1755" t="s">
        <v>326</v>
      </c>
      <c r="M1755" t="s">
        <v>44</v>
      </c>
      <c r="N1755" t="s">
        <v>45</v>
      </c>
      <c r="O1755" t="s">
        <v>25</v>
      </c>
      <c r="P1755" t="s">
        <v>507</v>
      </c>
    </row>
    <row r="1756" spans="1:16" x14ac:dyDescent="0.25">
      <c r="A1756">
        <v>101147</v>
      </c>
      <c r="B1756" s="1">
        <v>45911</v>
      </c>
      <c r="C1756" t="s">
        <v>77</v>
      </c>
      <c r="D1756" t="s">
        <v>205</v>
      </c>
      <c r="E1756" t="s">
        <v>206</v>
      </c>
      <c r="F1756" t="s">
        <v>73</v>
      </c>
      <c r="G1756" t="s">
        <v>128</v>
      </c>
      <c r="H1756">
        <v>2</v>
      </c>
      <c r="I1756">
        <v>136.38999999999999</v>
      </c>
      <c r="J1756">
        <v>272.77999999999997</v>
      </c>
      <c r="K1756" t="s">
        <v>21</v>
      </c>
      <c r="L1756" t="s">
        <v>408</v>
      </c>
      <c r="M1756" t="s">
        <v>23</v>
      </c>
      <c r="N1756" t="s">
        <v>45</v>
      </c>
      <c r="O1756" t="s">
        <v>25</v>
      </c>
      <c r="P1756" t="s">
        <v>507</v>
      </c>
    </row>
    <row r="1757" spans="1:16" x14ac:dyDescent="0.25">
      <c r="A1757">
        <v>101316</v>
      </c>
      <c r="B1757" s="1">
        <v>45911</v>
      </c>
      <c r="C1757" t="s">
        <v>16</v>
      </c>
      <c r="D1757" t="s">
        <v>146</v>
      </c>
      <c r="E1757" t="s">
        <v>147</v>
      </c>
      <c r="F1757" t="s">
        <v>70</v>
      </c>
      <c r="G1757" t="s">
        <v>108</v>
      </c>
      <c r="H1757">
        <v>3</v>
      </c>
      <c r="I1757">
        <v>35.979999999999997</v>
      </c>
      <c r="J1757">
        <v>107.94</v>
      </c>
      <c r="K1757" t="s">
        <v>53</v>
      </c>
      <c r="L1757" t="s">
        <v>241</v>
      </c>
      <c r="M1757" t="s">
        <v>44</v>
      </c>
      <c r="N1757" t="s">
        <v>45</v>
      </c>
      <c r="O1757" t="s">
        <v>25</v>
      </c>
      <c r="P1757" t="s">
        <v>507</v>
      </c>
    </row>
    <row r="1758" spans="1:16" x14ac:dyDescent="0.25">
      <c r="A1758">
        <v>101529</v>
      </c>
      <c r="B1758" s="1">
        <v>45911</v>
      </c>
      <c r="C1758" t="s">
        <v>34</v>
      </c>
      <c r="D1758" t="s">
        <v>35</v>
      </c>
      <c r="E1758" t="s">
        <v>36</v>
      </c>
      <c r="F1758" t="s">
        <v>73</v>
      </c>
      <c r="G1758" t="s">
        <v>74</v>
      </c>
      <c r="H1758">
        <v>5</v>
      </c>
      <c r="I1758">
        <v>55.74</v>
      </c>
      <c r="J1758">
        <v>278.7</v>
      </c>
      <c r="K1758" t="s">
        <v>59</v>
      </c>
      <c r="L1758" t="s">
        <v>322</v>
      </c>
      <c r="M1758" t="s">
        <v>23</v>
      </c>
      <c r="N1758" t="s">
        <v>45</v>
      </c>
      <c r="O1758" t="s">
        <v>25</v>
      </c>
      <c r="P1758" t="s">
        <v>507</v>
      </c>
    </row>
    <row r="1759" spans="1:16" x14ac:dyDescent="0.25">
      <c r="A1759">
        <v>101615</v>
      </c>
      <c r="B1759" s="1">
        <v>45911</v>
      </c>
      <c r="C1759" t="s">
        <v>39</v>
      </c>
      <c r="D1759" t="s">
        <v>93</v>
      </c>
      <c r="E1759" t="s">
        <v>93</v>
      </c>
      <c r="F1759" t="s">
        <v>19</v>
      </c>
      <c r="G1759" t="s">
        <v>37</v>
      </c>
      <c r="H1759">
        <v>2</v>
      </c>
      <c r="I1759">
        <v>23.49</v>
      </c>
      <c r="J1759">
        <v>46.98</v>
      </c>
      <c r="K1759" t="s">
        <v>21</v>
      </c>
      <c r="L1759" t="s">
        <v>98</v>
      </c>
      <c r="M1759" t="s">
        <v>44</v>
      </c>
      <c r="N1759" t="s">
        <v>45</v>
      </c>
      <c r="O1759" t="s">
        <v>25</v>
      </c>
      <c r="P1759" t="s">
        <v>507</v>
      </c>
    </row>
    <row r="1760" spans="1:16" x14ac:dyDescent="0.25">
      <c r="A1760">
        <v>101704</v>
      </c>
      <c r="B1760" s="1">
        <v>45911</v>
      </c>
      <c r="C1760" t="s">
        <v>61</v>
      </c>
      <c r="D1760" t="s">
        <v>90</v>
      </c>
      <c r="E1760" t="s">
        <v>91</v>
      </c>
      <c r="F1760" t="s">
        <v>29</v>
      </c>
      <c r="G1760" t="s">
        <v>58</v>
      </c>
      <c r="H1760">
        <v>10</v>
      </c>
      <c r="I1760">
        <v>77.569999999999993</v>
      </c>
      <c r="J1760">
        <v>775.7</v>
      </c>
      <c r="K1760" t="s">
        <v>53</v>
      </c>
      <c r="L1760" t="s">
        <v>272</v>
      </c>
      <c r="M1760" t="s">
        <v>23</v>
      </c>
      <c r="N1760" t="s">
        <v>45</v>
      </c>
      <c r="O1760" t="s">
        <v>25</v>
      </c>
      <c r="P1760" t="s">
        <v>507</v>
      </c>
    </row>
    <row r="1761" spans="1:16" x14ac:dyDescent="0.25">
      <c r="A1761">
        <v>101717</v>
      </c>
      <c r="B1761" s="1">
        <v>45911</v>
      </c>
      <c r="C1761" t="s">
        <v>39</v>
      </c>
      <c r="D1761" t="s">
        <v>93</v>
      </c>
      <c r="E1761" t="s">
        <v>93</v>
      </c>
      <c r="F1761" t="s">
        <v>19</v>
      </c>
      <c r="G1761" t="s">
        <v>48</v>
      </c>
      <c r="H1761">
        <v>10</v>
      </c>
      <c r="I1761">
        <v>42.98</v>
      </c>
      <c r="J1761">
        <v>429.8</v>
      </c>
      <c r="K1761" t="s">
        <v>59</v>
      </c>
      <c r="L1761" t="s">
        <v>219</v>
      </c>
      <c r="M1761" t="s">
        <v>23</v>
      </c>
      <c r="N1761" t="s">
        <v>45</v>
      </c>
      <c r="O1761" t="s">
        <v>25</v>
      </c>
      <c r="P1761" t="s">
        <v>507</v>
      </c>
    </row>
    <row r="1762" spans="1:16" x14ac:dyDescent="0.25">
      <c r="A1762">
        <v>101815</v>
      </c>
      <c r="B1762" s="1">
        <v>45911</v>
      </c>
      <c r="C1762" t="s">
        <v>16</v>
      </c>
      <c r="D1762" t="s">
        <v>27</v>
      </c>
      <c r="E1762" t="s">
        <v>28</v>
      </c>
      <c r="F1762" t="s">
        <v>70</v>
      </c>
      <c r="G1762" t="s">
        <v>132</v>
      </c>
      <c r="H1762">
        <v>10</v>
      </c>
      <c r="I1762">
        <v>19.79</v>
      </c>
      <c r="J1762">
        <v>197.9</v>
      </c>
      <c r="K1762" t="s">
        <v>31</v>
      </c>
      <c r="L1762" t="s">
        <v>499</v>
      </c>
      <c r="M1762" t="s">
        <v>23</v>
      </c>
      <c r="N1762" t="s">
        <v>45</v>
      </c>
      <c r="O1762" t="s">
        <v>25</v>
      </c>
      <c r="P1762" t="s">
        <v>507</v>
      </c>
    </row>
    <row r="1763" spans="1:16" x14ac:dyDescent="0.25">
      <c r="A1763">
        <v>101921</v>
      </c>
      <c r="B1763" s="1">
        <v>45911</v>
      </c>
      <c r="C1763" t="s">
        <v>61</v>
      </c>
      <c r="D1763" t="s">
        <v>84</v>
      </c>
      <c r="E1763" t="s">
        <v>85</v>
      </c>
      <c r="F1763" t="s">
        <v>19</v>
      </c>
      <c r="G1763" t="s">
        <v>20</v>
      </c>
      <c r="H1763">
        <v>3</v>
      </c>
      <c r="I1763">
        <v>40.53</v>
      </c>
      <c r="J1763">
        <v>121.59</v>
      </c>
      <c r="K1763" t="s">
        <v>59</v>
      </c>
      <c r="L1763" t="s">
        <v>410</v>
      </c>
      <c r="M1763" t="s">
        <v>44</v>
      </c>
      <c r="N1763" t="s">
        <v>45</v>
      </c>
      <c r="O1763" t="s">
        <v>25</v>
      </c>
      <c r="P1763" t="s">
        <v>507</v>
      </c>
    </row>
    <row r="1764" spans="1:16" x14ac:dyDescent="0.25">
      <c r="A1764">
        <v>102525</v>
      </c>
      <c r="B1764" s="1">
        <v>45911</v>
      </c>
      <c r="C1764" t="s">
        <v>16</v>
      </c>
      <c r="D1764" t="s">
        <v>27</v>
      </c>
      <c r="E1764" t="s">
        <v>28</v>
      </c>
      <c r="F1764" t="s">
        <v>70</v>
      </c>
      <c r="G1764" t="s">
        <v>132</v>
      </c>
      <c r="H1764">
        <v>1</v>
      </c>
      <c r="I1764">
        <v>20.54</v>
      </c>
      <c r="J1764">
        <v>20.54</v>
      </c>
      <c r="K1764" t="s">
        <v>21</v>
      </c>
      <c r="L1764" t="s">
        <v>291</v>
      </c>
      <c r="M1764" t="s">
        <v>23</v>
      </c>
      <c r="N1764" t="s">
        <v>45</v>
      </c>
      <c r="O1764" t="s">
        <v>25</v>
      </c>
      <c r="P1764" t="s">
        <v>507</v>
      </c>
    </row>
    <row r="1765" spans="1:16" x14ac:dyDescent="0.25">
      <c r="A1765">
        <v>102633</v>
      </c>
      <c r="B1765" s="1">
        <v>45911</v>
      </c>
      <c r="C1765" t="s">
        <v>34</v>
      </c>
      <c r="D1765" t="s">
        <v>164</v>
      </c>
      <c r="E1765" t="s">
        <v>165</v>
      </c>
      <c r="F1765" t="s">
        <v>64</v>
      </c>
      <c r="G1765" t="s">
        <v>65</v>
      </c>
      <c r="H1765">
        <v>3</v>
      </c>
      <c r="I1765">
        <v>25.52</v>
      </c>
      <c r="J1765">
        <v>76.56</v>
      </c>
      <c r="K1765" t="s">
        <v>53</v>
      </c>
      <c r="L1765" t="s">
        <v>320</v>
      </c>
      <c r="M1765" t="s">
        <v>23</v>
      </c>
      <c r="N1765" t="s">
        <v>45</v>
      </c>
      <c r="O1765" t="s">
        <v>25</v>
      </c>
      <c r="P1765" t="s">
        <v>507</v>
      </c>
    </row>
    <row r="1766" spans="1:16" x14ac:dyDescent="0.25">
      <c r="A1766">
        <v>102701</v>
      </c>
      <c r="B1766" s="1">
        <v>45911</v>
      </c>
      <c r="C1766" t="s">
        <v>39</v>
      </c>
      <c r="D1766" t="s">
        <v>67</v>
      </c>
      <c r="E1766" t="s">
        <v>68</v>
      </c>
      <c r="F1766" t="s">
        <v>70</v>
      </c>
      <c r="G1766" t="s">
        <v>143</v>
      </c>
      <c r="H1766">
        <v>1</v>
      </c>
      <c r="I1766">
        <v>118.19</v>
      </c>
      <c r="J1766">
        <v>118.19</v>
      </c>
      <c r="K1766" t="s">
        <v>53</v>
      </c>
      <c r="L1766" t="s">
        <v>471</v>
      </c>
      <c r="M1766" t="s">
        <v>23</v>
      </c>
      <c r="N1766" t="s">
        <v>45</v>
      </c>
      <c r="O1766" t="s">
        <v>25</v>
      </c>
      <c r="P1766" t="s">
        <v>507</v>
      </c>
    </row>
    <row r="1767" spans="1:16" x14ac:dyDescent="0.25">
      <c r="A1767">
        <v>102994</v>
      </c>
      <c r="B1767" s="1">
        <v>45911</v>
      </c>
      <c r="C1767" t="s">
        <v>39</v>
      </c>
      <c r="D1767" t="s">
        <v>40</v>
      </c>
      <c r="E1767" t="s">
        <v>41</v>
      </c>
      <c r="F1767" t="s">
        <v>19</v>
      </c>
      <c r="G1767" t="s">
        <v>48</v>
      </c>
      <c r="H1767">
        <v>1</v>
      </c>
      <c r="I1767">
        <v>44.57</v>
      </c>
      <c r="J1767">
        <v>44.57</v>
      </c>
      <c r="K1767" t="s">
        <v>21</v>
      </c>
      <c r="L1767" t="s">
        <v>196</v>
      </c>
      <c r="M1767" t="s">
        <v>102</v>
      </c>
      <c r="N1767" t="s">
        <v>45</v>
      </c>
      <c r="O1767" t="s">
        <v>25</v>
      </c>
      <c r="P1767" t="s">
        <v>507</v>
      </c>
    </row>
    <row r="1768" spans="1:16" x14ac:dyDescent="0.25">
      <c r="A1768">
        <v>100066</v>
      </c>
      <c r="B1768" s="1">
        <v>45912</v>
      </c>
      <c r="C1768" t="s">
        <v>16</v>
      </c>
      <c r="D1768" t="s">
        <v>111</v>
      </c>
      <c r="E1768" t="s">
        <v>112</v>
      </c>
      <c r="F1768" t="s">
        <v>70</v>
      </c>
      <c r="G1768" t="s">
        <v>132</v>
      </c>
      <c r="H1768">
        <v>1</v>
      </c>
      <c r="I1768">
        <v>20.74</v>
      </c>
      <c r="J1768">
        <v>20.74</v>
      </c>
      <c r="K1768" t="s">
        <v>21</v>
      </c>
      <c r="L1768" t="s">
        <v>135</v>
      </c>
      <c r="M1768" t="s">
        <v>23</v>
      </c>
      <c r="N1768" t="s">
        <v>24</v>
      </c>
      <c r="O1768" t="s">
        <v>25</v>
      </c>
      <c r="P1768" t="s">
        <v>507</v>
      </c>
    </row>
    <row r="1769" spans="1:16" x14ac:dyDescent="0.25">
      <c r="A1769">
        <v>100155</v>
      </c>
      <c r="B1769" s="1">
        <v>45912</v>
      </c>
      <c r="C1769" t="s">
        <v>61</v>
      </c>
      <c r="D1769" t="s">
        <v>84</v>
      </c>
      <c r="E1769" t="s">
        <v>85</v>
      </c>
      <c r="F1769" t="s">
        <v>64</v>
      </c>
      <c r="G1769" t="s">
        <v>159</v>
      </c>
      <c r="H1769">
        <v>10</v>
      </c>
      <c r="I1769">
        <v>35.909999999999997</v>
      </c>
      <c r="J1769">
        <v>359.1</v>
      </c>
      <c r="K1769" t="s">
        <v>21</v>
      </c>
      <c r="L1769" t="s">
        <v>245</v>
      </c>
      <c r="M1769" t="s">
        <v>23</v>
      </c>
      <c r="N1769" t="s">
        <v>24</v>
      </c>
      <c r="O1769" t="s">
        <v>25</v>
      </c>
      <c r="P1769" t="s">
        <v>507</v>
      </c>
    </row>
    <row r="1770" spans="1:16" x14ac:dyDescent="0.25">
      <c r="A1770">
        <v>100422</v>
      </c>
      <c r="B1770" s="1">
        <v>45912</v>
      </c>
      <c r="C1770" t="s">
        <v>77</v>
      </c>
      <c r="D1770" t="s">
        <v>78</v>
      </c>
      <c r="E1770" t="s">
        <v>79</v>
      </c>
      <c r="F1770" t="s">
        <v>73</v>
      </c>
      <c r="G1770" t="s">
        <v>128</v>
      </c>
      <c r="H1770">
        <v>10</v>
      </c>
      <c r="I1770">
        <v>135.58000000000001</v>
      </c>
      <c r="J1770">
        <v>1355.8</v>
      </c>
      <c r="K1770" t="s">
        <v>21</v>
      </c>
      <c r="L1770" t="s">
        <v>253</v>
      </c>
      <c r="M1770" t="s">
        <v>23</v>
      </c>
      <c r="N1770" t="s">
        <v>24</v>
      </c>
      <c r="O1770" t="s">
        <v>25</v>
      </c>
      <c r="P1770" t="s">
        <v>507</v>
      </c>
    </row>
    <row r="1771" spans="1:16" x14ac:dyDescent="0.25">
      <c r="A1771">
        <v>101020</v>
      </c>
      <c r="B1771" s="1">
        <v>45912</v>
      </c>
      <c r="C1771" t="s">
        <v>61</v>
      </c>
      <c r="D1771" t="s">
        <v>90</v>
      </c>
      <c r="E1771" t="s">
        <v>91</v>
      </c>
      <c r="F1771" t="s">
        <v>29</v>
      </c>
      <c r="G1771" t="s">
        <v>30</v>
      </c>
      <c r="H1771">
        <v>2</v>
      </c>
      <c r="I1771">
        <v>62.23</v>
      </c>
      <c r="J1771">
        <v>124.46</v>
      </c>
      <c r="K1771" t="s">
        <v>31</v>
      </c>
      <c r="L1771" t="s">
        <v>92</v>
      </c>
      <c r="M1771" t="s">
        <v>23</v>
      </c>
      <c r="N1771" t="s">
        <v>24</v>
      </c>
      <c r="O1771" t="s">
        <v>25</v>
      </c>
      <c r="P1771" t="s">
        <v>507</v>
      </c>
    </row>
    <row r="1772" spans="1:16" x14ac:dyDescent="0.25">
      <c r="A1772">
        <v>101253</v>
      </c>
      <c r="B1772" s="1">
        <v>45912</v>
      </c>
      <c r="C1772" t="s">
        <v>61</v>
      </c>
      <c r="D1772" t="s">
        <v>84</v>
      </c>
      <c r="E1772" t="s">
        <v>85</v>
      </c>
      <c r="F1772" t="s">
        <v>73</v>
      </c>
      <c r="G1772" t="s">
        <v>183</v>
      </c>
      <c r="H1772">
        <v>1</v>
      </c>
      <c r="I1772">
        <v>25.24</v>
      </c>
      <c r="J1772">
        <v>25.24</v>
      </c>
      <c r="K1772" t="s">
        <v>53</v>
      </c>
      <c r="L1772" t="s">
        <v>510</v>
      </c>
      <c r="M1772" t="s">
        <v>44</v>
      </c>
      <c r="N1772" t="s">
        <v>24</v>
      </c>
      <c r="O1772" t="s">
        <v>25</v>
      </c>
      <c r="P1772" t="s">
        <v>507</v>
      </c>
    </row>
    <row r="1773" spans="1:16" x14ac:dyDescent="0.25">
      <c r="A1773">
        <v>101785</v>
      </c>
      <c r="B1773" s="1">
        <v>45912</v>
      </c>
      <c r="C1773" t="s">
        <v>16</v>
      </c>
      <c r="D1773" t="s">
        <v>111</v>
      </c>
      <c r="E1773" t="s">
        <v>112</v>
      </c>
      <c r="F1773" t="s">
        <v>73</v>
      </c>
      <c r="G1773" t="s">
        <v>116</v>
      </c>
      <c r="H1773">
        <v>10</v>
      </c>
      <c r="I1773">
        <v>189.1</v>
      </c>
      <c r="J1773">
        <v>1891</v>
      </c>
      <c r="K1773" t="s">
        <v>21</v>
      </c>
      <c r="L1773" t="s">
        <v>218</v>
      </c>
      <c r="M1773" t="s">
        <v>23</v>
      </c>
      <c r="N1773" t="s">
        <v>24</v>
      </c>
      <c r="O1773" t="s">
        <v>25</v>
      </c>
      <c r="P1773" t="s">
        <v>507</v>
      </c>
    </row>
    <row r="1774" spans="1:16" x14ac:dyDescent="0.25">
      <c r="A1774">
        <v>101917</v>
      </c>
      <c r="B1774" s="1">
        <v>45912</v>
      </c>
      <c r="C1774" t="s">
        <v>77</v>
      </c>
      <c r="D1774" t="s">
        <v>78</v>
      </c>
      <c r="E1774" t="s">
        <v>79</v>
      </c>
      <c r="F1774" t="s">
        <v>73</v>
      </c>
      <c r="G1774" t="s">
        <v>116</v>
      </c>
      <c r="H1774">
        <v>1</v>
      </c>
      <c r="I1774">
        <v>191.66</v>
      </c>
      <c r="J1774">
        <v>191.66</v>
      </c>
      <c r="K1774" t="s">
        <v>31</v>
      </c>
      <c r="L1774" t="s">
        <v>364</v>
      </c>
      <c r="M1774" t="s">
        <v>23</v>
      </c>
      <c r="N1774" t="s">
        <v>24</v>
      </c>
      <c r="O1774" t="s">
        <v>25</v>
      </c>
      <c r="P1774" t="s">
        <v>507</v>
      </c>
    </row>
    <row r="1775" spans="1:16" x14ac:dyDescent="0.25">
      <c r="A1775">
        <v>101942</v>
      </c>
      <c r="B1775" s="1">
        <v>45912</v>
      </c>
      <c r="C1775" t="s">
        <v>39</v>
      </c>
      <c r="D1775" t="s">
        <v>56</v>
      </c>
      <c r="E1775" t="s">
        <v>57</v>
      </c>
      <c r="F1775" t="s">
        <v>70</v>
      </c>
      <c r="G1775" t="s">
        <v>108</v>
      </c>
      <c r="H1775">
        <v>1</v>
      </c>
      <c r="I1775">
        <v>35.25</v>
      </c>
      <c r="J1775">
        <v>35.25</v>
      </c>
      <c r="K1775" t="s">
        <v>21</v>
      </c>
      <c r="L1775" t="s">
        <v>384</v>
      </c>
      <c r="M1775" t="s">
        <v>23</v>
      </c>
      <c r="N1775" t="s">
        <v>24</v>
      </c>
      <c r="O1775" t="s">
        <v>25</v>
      </c>
      <c r="P1775" t="s">
        <v>507</v>
      </c>
    </row>
    <row r="1776" spans="1:16" x14ac:dyDescent="0.25">
      <c r="A1776">
        <v>102521</v>
      </c>
      <c r="B1776" s="1">
        <v>45912</v>
      </c>
      <c r="C1776" t="s">
        <v>61</v>
      </c>
      <c r="D1776" t="s">
        <v>84</v>
      </c>
      <c r="E1776" t="s">
        <v>85</v>
      </c>
      <c r="F1776" t="s">
        <v>29</v>
      </c>
      <c r="G1776" t="s">
        <v>58</v>
      </c>
      <c r="H1776">
        <v>1</v>
      </c>
      <c r="I1776">
        <v>75.84</v>
      </c>
      <c r="J1776">
        <v>75.84</v>
      </c>
      <c r="K1776" t="s">
        <v>21</v>
      </c>
      <c r="L1776" t="s">
        <v>465</v>
      </c>
      <c r="M1776" t="s">
        <v>23</v>
      </c>
      <c r="N1776" t="s">
        <v>24</v>
      </c>
      <c r="O1776" t="s">
        <v>25</v>
      </c>
      <c r="P1776" t="s">
        <v>507</v>
      </c>
    </row>
    <row r="1777" spans="1:16" x14ac:dyDescent="0.25">
      <c r="A1777">
        <v>102675</v>
      </c>
      <c r="B1777" s="1">
        <v>45912</v>
      </c>
      <c r="C1777" t="s">
        <v>16</v>
      </c>
      <c r="D1777" t="s">
        <v>198</v>
      </c>
      <c r="E1777" t="s">
        <v>199</v>
      </c>
      <c r="F1777" t="s">
        <v>73</v>
      </c>
      <c r="G1777" t="s">
        <v>80</v>
      </c>
      <c r="H1777">
        <v>10</v>
      </c>
      <c r="I1777">
        <v>41.8</v>
      </c>
      <c r="J1777">
        <v>418</v>
      </c>
      <c r="K1777" t="s">
        <v>21</v>
      </c>
      <c r="L1777" t="s">
        <v>470</v>
      </c>
      <c r="M1777" t="s">
        <v>23</v>
      </c>
      <c r="N1777" t="s">
        <v>24</v>
      </c>
      <c r="O1777" t="s">
        <v>25</v>
      </c>
      <c r="P1777" t="s">
        <v>507</v>
      </c>
    </row>
    <row r="1778" spans="1:16" x14ac:dyDescent="0.25">
      <c r="A1778">
        <v>100023</v>
      </c>
      <c r="B1778" s="1">
        <v>45913</v>
      </c>
      <c r="C1778" t="s">
        <v>77</v>
      </c>
      <c r="D1778" t="s">
        <v>103</v>
      </c>
      <c r="E1778" t="s">
        <v>104</v>
      </c>
      <c r="F1778" t="s">
        <v>73</v>
      </c>
      <c r="G1778" t="s">
        <v>74</v>
      </c>
      <c r="H1778">
        <v>2</v>
      </c>
      <c r="I1778">
        <v>57.57</v>
      </c>
      <c r="J1778">
        <v>115.14</v>
      </c>
      <c r="K1778" t="s">
        <v>31</v>
      </c>
      <c r="L1778" t="s">
        <v>258</v>
      </c>
      <c r="M1778" t="s">
        <v>23</v>
      </c>
      <c r="N1778" t="s">
        <v>50</v>
      </c>
      <c r="O1778" t="s">
        <v>14</v>
      </c>
      <c r="P1778" t="s">
        <v>507</v>
      </c>
    </row>
    <row r="1779" spans="1:16" x14ac:dyDescent="0.25">
      <c r="A1779">
        <v>100062</v>
      </c>
      <c r="B1779" s="1">
        <v>45913</v>
      </c>
      <c r="C1779" t="s">
        <v>61</v>
      </c>
      <c r="D1779" t="s">
        <v>84</v>
      </c>
      <c r="E1779" t="s">
        <v>85</v>
      </c>
      <c r="F1779" t="s">
        <v>73</v>
      </c>
      <c r="G1779" t="s">
        <v>183</v>
      </c>
      <c r="H1779">
        <v>2</v>
      </c>
      <c r="I1779">
        <v>24.51</v>
      </c>
      <c r="J1779">
        <v>49.02</v>
      </c>
      <c r="K1779" t="s">
        <v>31</v>
      </c>
      <c r="L1779" t="s">
        <v>489</v>
      </c>
      <c r="M1779" t="s">
        <v>23</v>
      </c>
      <c r="N1779" t="s">
        <v>50</v>
      </c>
      <c r="O1779" t="s">
        <v>14</v>
      </c>
      <c r="P1779" t="s">
        <v>507</v>
      </c>
    </row>
    <row r="1780" spans="1:16" x14ac:dyDescent="0.25">
      <c r="A1780">
        <v>100392</v>
      </c>
      <c r="B1780" s="1">
        <v>45913</v>
      </c>
      <c r="C1780" t="s">
        <v>39</v>
      </c>
      <c r="D1780" t="s">
        <v>118</v>
      </c>
      <c r="E1780" t="s">
        <v>119</v>
      </c>
      <c r="F1780" t="s">
        <v>70</v>
      </c>
      <c r="G1780" t="s">
        <v>86</v>
      </c>
      <c r="H1780">
        <v>1</v>
      </c>
      <c r="I1780">
        <v>27.14</v>
      </c>
      <c r="J1780">
        <v>27.14</v>
      </c>
      <c r="K1780" t="s">
        <v>53</v>
      </c>
      <c r="L1780" t="s">
        <v>340</v>
      </c>
      <c r="M1780" t="s">
        <v>102</v>
      </c>
      <c r="N1780" t="s">
        <v>50</v>
      </c>
      <c r="O1780" t="s">
        <v>14</v>
      </c>
      <c r="P1780" t="s">
        <v>507</v>
      </c>
    </row>
    <row r="1781" spans="1:16" x14ac:dyDescent="0.25">
      <c r="A1781">
        <v>100548</v>
      </c>
      <c r="B1781" s="1">
        <v>45913</v>
      </c>
      <c r="C1781" t="s">
        <v>61</v>
      </c>
      <c r="D1781" t="s">
        <v>90</v>
      </c>
      <c r="E1781" t="s">
        <v>91</v>
      </c>
      <c r="F1781" t="s">
        <v>19</v>
      </c>
      <c r="G1781" t="s">
        <v>42</v>
      </c>
      <c r="H1781">
        <v>1</v>
      </c>
      <c r="I1781">
        <v>16.2</v>
      </c>
      <c r="J1781">
        <v>16.2</v>
      </c>
      <c r="K1781" t="s">
        <v>31</v>
      </c>
      <c r="L1781" t="s">
        <v>196</v>
      </c>
      <c r="M1781" t="s">
        <v>44</v>
      </c>
      <c r="N1781" t="s">
        <v>50</v>
      </c>
      <c r="O1781" t="s">
        <v>14</v>
      </c>
      <c r="P1781" t="s">
        <v>507</v>
      </c>
    </row>
    <row r="1782" spans="1:16" x14ac:dyDescent="0.25">
      <c r="A1782">
        <v>101041</v>
      </c>
      <c r="B1782" s="1">
        <v>45913</v>
      </c>
      <c r="C1782" t="s">
        <v>61</v>
      </c>
      <c r="D1782" t="s">
        <v>62</v>
      </c>
      <c r="E1782" t="s">
        <v>63</v>
      </c>
      <c r="F1782" t="s">
        <v>64</v>
      </c>
      <c r="G1782" t="s">
        <v>140</v>
      </c>
      <c r="H1782">
        <v>2</v>
      </c>
      <c r="I1782">
        <v>148.62</v>
      </c>
      <c r="J1782">
        <v>297.24</v>
      </c>
      <c r="K1782" t="s">
        <v>31</v>
      </c>
      <c r="L1782" t="s">
        <v>406</v>
      </c>
      <c r="M1782" t="s">
        <v>23</v>
      </c>
      <c r="N1782" t="s">
        <v>50</v>
      </c>
      <c r="O1782" t="s">
        <v>14</v>
      </c>
      <c r="P1782" t="s">
        <v>507</v>
      </c>
    </row>
    <row r="1783" spans="1:16" x14ac:dyDescent="0.25">
      <c r="A1783">
        <v>102037</v>
      </c>
      <c r="B1783" s="1">
        <v>45913</v>
      </c>
      <c r="C1783" t="s">
        <v>61</v>
      </c>
      <c r="D1783" t="s">
        <v>62</v>
      </c>
      <c r="E1783" t="s">
        <v>63</v>
      </c>
      <c r="F1783" t="s">
        <v>29</v>
      </c>
      <c r="G1783" t="s">
        <v>113</v>
      </c>
      <c r="H1783">
        <v>1</v>
      </c>
      <c r="I1783">
        <v>14.95</v>
      </c>
      <c r="J1783">
        <v>14.95</v>
      </c>
      <c r="K1783" t="s">
        <v>21</v>
      </c>
      <c r="L1783" t="s">
        <v>281</v>
      </c>
      <c r="M1783" t="s">
        <v>23</v>
      </c>
      <c r="N1783" t="s">
        <v>50</v>
      </c>
      <c r="O1783" t="s">
        <v>14</v>
      </c>
      <c r="P1783" t="s">
        <v>507</v>
      </c>
    </row>
    <row r="1784" spans="1:16" x14ac:dyDescent="0.25">
      <c r="A1784">
        <v>102297</v>
      </c>
      <c r="B1784" s="1">
        <v>45913</v>
      </c>
      <c r="C1784" t="s">
        <v>77</v>
      </c>
      <c r="D1784" t="s">
        <v>78</v>
      </c>
      <c r="E1784" t="s">
        <v>79</v>
      </c>
      <c r="F1784" t="s">
        <v>29</v>
      </c>
      <c r="G1784" t="s">
        <v>58</v>
      </c>
      <c r="H1784">
        <v>5</v>
      </c>
      <c r="I1784">
        <v>73.09</v>
      </c>
      <c r="J1784">
        <v>365.45</v>
      </c>
      <c r="K1784" t="s">
        <v>21</v>
      </c>
      <c r="L1784" t="s">
        <v>166</v>
      </c>
      <c r="M1784" t="s">
        <v>102</v>
      </c>
      <c r="N1784" t="s">
        <v>50</v>
      </c>
      <c r="O1784" t="s">
        <v>14</v>
      </c>
      <c r="P1784" t="s">
        <v>507</v>
      </c>
    </row>
    <row r="1785" spans="1:16" x14ac:dyDescent="0.25">
      <c r="A1785">
        <v>102431</v>
      </c>
      <c r="B1785" s="1">
        <v>45913</v>
      </c>
      <c r="C1785" t="s">
        <v>39</v>
      </c>
      <c r="D1785" t="s">
        <v>40</v>
      </c>
      <c r="E1785" t="s">
        <v>41</v>
      </c>
      <c r="F1785" t="s">
        <v>70</v>
      </c>
      <c r="G1785" t="s">
        <v>71</v>
      </c>
      <c r="H1785">
        <v>1</v>
      </c>
      <c r="I1785">
        <v>59.77</v>
      </c>
      <c r="J1785">
        <v>59.77</v>
      </c>
      <c r="K1785" t="s">
        <v>59</v>
      </c>
      <c r="L1785" t="s">
        <v>139</v>
      </c>
      <c r="M1785" t="s">
        <v>23</v>
      </c>
      <c r="N1785" t="s">
        <v>50</v>
      </c>
      <c r="O1785" t="s">
        <v>14</v>
      </c>
      <c r="P1785" t="s">
        <v>507</v>
      </c>
    </row>
    <row r="1786" spans="1:16" x14ac:dyDescent="0.25">
      <c r="A1786">
        <v>102677</v>
      </c>
      <c r="B1786" s="1">
        <v>45913</v>
      </c>
      <c r="C1786" t="s">
        <v>39</v>
      </c>
      <c r="D1786" t="s">
        <v>118</v>
      </c>
      <c r="E1786" t="s">
        <v>119</v>
      </c>
      <c r="F1786" t="s">
        <v>29</v>
      </c>
      <c r="G1786" t="s">
        <v>58</v>
      </c>
      <c r="H1786">
        <v>1</v>
      </c>
      <c r="I1786">
        <v>76.930000000000007</v>
      </c>
      <c r="J1786">
        <v>76.930000000000007</v>
      </c>
      <c r="K1786" t="s">
        <v>31</v>
      </c>
      <c r="L1786" t="s">
        <v>158</v>
      </c>
      <c r="M1786" t="s">
        <v>102</v>
      </c>
      <c r="N1786" t="s">
        <v>50</v>
      </c>
      <c r="O1786" t="s">
        <v>14</v>
      </c>
      <c r="P1786" t="s">
        <v>507</v>
      </c>
    </row>
    <row r="1787" spans="1:16" x14ac:dyDescent="0.25">
      <c r="A1787">
        <v>102752</v>
      </c>
      <c r="B1787" s="1">
        <v>45913</v>
      </c>
      <c r="C1787" t="s">
        <v>34</v>
      </c>
      <c r="D1787" t="s">
        <v>35</v>
      </c>
      <c r="E1787" t="s">
        <v>36</v>
      </c>
      <c r="F1787" t="s">
        <v>73</v>
      </c>
      <c r="G1787" t="s">
        <v>128</v>
      </c>
      <c r="H1787">
        <v>1</v>
      </c>
      <c r="I1787">
        <v>123.85</v>
      </c>
      <c r="J1787">
        <v>123.85</v>
      </c>
      <c r="K1787" t="s">
        <v>31</v>
      </c>
      <c r="L1787" t="s">
        <v>161</v>
      </c>
      <c r="M1787" t="s">
        <v>23</v>
      </c>
      <c r="N1787" t="s">
        <v>50</v>
      </c>
      <c r="O1787" t="s">
        <v>14</v>
      </c>
      <c r="P1787" t="s">
        <v>507</v>
      </c>
    </row>
    <row r="1788" spans="1:16" x14ac:dyDescent="0.25">
      <c r="A1788">
        <v>102958</v>
      </c>
      <c r="B1788" s="1">
        <v>45913</v>
      </c>
      <c r="C1788" t="s">
        <v>16</v>
      </c>
      <c r="D1788" t="s">
        <v>198</v>
      </c>
      <c r="E1788" t="s">
        <v>199</v>
      </c>
      <c r="F1788" t="s">
        <v>29</v>
      </c>
      <c r="G1788" t="s">
        <v>58</v>
      </c>
      <c r="H1788">
        <v>1</v>
      </c>
      <c r="I1788">
        <v>77.099999999999994</v>
      </c>
      <c r="J1788">
        <v>77.099999999999994</v>
      </c>
      <c r="K1788" t="s">
        <v>59</v>
      </c>
      <c r="L1788" t="s">
        <v>406</v>
      </c>
      <c r="M1788" t="s">
        <v>23</v>
      </c>
      <c r="N1788" t="s">
        <v>50</v>
      </c>
      <c r="O1788" t="s">
        <v>14</v>
      </c>
      <c r="P1788" t="s">
        <v>507</v>
      </c>
    </row>
    <row r="1789" spans="1:16" x14ac:dyDescent="0.25">
      <c r="A1789">
        <v>100377</v>
      </c>
      <c r="B1789" s="1">
        <v>45914</v>
      </c>
      <c r="C1789" t="s">
        <v>39</v>
      </c>
      <c r="D1789" t="s">
        <v>67</v>
      </c>
      <c r="E1789" t="s">
        <v>68</v>
      </c>
      <c r="F1789" t="s">
        <v>73</v>
      </c>
      <c r="G1789" t="s">
        <v>74</v>
      </c>
      <c r="H1789">
        <v>2</v>
      </c>
      <c r="I1789">
        <v>52.96</v>
      </c>
      <c r="J1789">
        <v>105.92</v>
      </c>
      <c r="K1789" t="s">
        <v>31</v>
      </c>
      <c r="L1789" t="s">
        <v>311</v>
      </c>
      <c r="M1789" t="s">
        <v>23</v>
      </c>
      <c r="N1789" t="s">
        <v>76</v>
      </c>
      <c r="O1789" t="s">
        <v>14</v>
      </c>
      <c r="P1789" t="s">
        <v>507</v>
      </c>
    </row>
    <row r="1790" spans="1:16" x14ac:dyDescent="0.25">
      <c r="A1790">
        <v>101001</v>
      </c>
      <c r="B1790" s="1">
        <v>45914</v>
      </c>
      <c r="C1790" t="s">
        <v>61</v>
      </c>
      <c r="D1790" t="s">
        <v>84</v>
      </c>
      <c r="E1790" t="s">
        <v>85</v>
      </c>
      <c r="F1790" t="s">
        <v>70</v>
      </c>
      <c r="G1790" t="s">
        <v>86</v>
      </c>
      <c r="H1790">
        <v>1</v>
      </c>
      <c r="I1790">
        <v>26.93</v>
      </c>
      <c r="J1790">
        <v>26.93</v>
      </c>
      <c r="K1790" t="s">
        <v>53</v>
      </c>
      <c r="L1790" t="s">
        <v>395</v>
      </c>
      <c r="M1790" t="s">
        <v>23</v>
      </c>
      <c r="N1790" t="s">
        <v>76</v>
      </c>
      <c r="O1790" t="s">
        <v>14</v>
      </c>
      <c r="P1790" t="s">
        <v>507</v>
      </c>
    </row>
    <row r="1791" spans="1:16" x14ac:dyDescent="0.25">
      <c r="A1791">
        <v>101584</v>
      </c>
      <c r="B1791" s="1">
        <v>45914</v>
      </c>
      <c r="C1791" t="s">
        <v>61</v>
      </c>
      <c r="D1791" t="s">
        <v>62</v>
      </c>
      <c r="E1791" t="s">
        <v>63</v>
      </c>
      <c r="F1791" t="s">
        <v>73</v>
      </c>
      <c r="G1791" t="s">
        <v>74</v>
      </c>
      <c r="H1791">
        <v>3</v>
      </c>
      <c r="I1791">
        <v>55.76</v>
      </c>
      <c r="J1791">
        <v>167.28</v>
      </c>
      <c r="K1791" t="s">
        <v>53</v>
      </c>
      <c r="L1791" t="s">
        <v>500</v>
      </c>
      <c r="M1791" t="s">
        <v>23</v>
      </c>
      <c r="N1791" t="s">
        <v>76</v>
      </c>
      <c r="O1791" t="s">
        <v>14</v>
      </c>
      <c r="P1791" t="s">
        <v>507</v>
      </c>
    </row>
    <row r="1792" spans="1:16" x14ac:dyDescent="0.25">
      <c r="A1792">
        <v>101596</v>
      </c>
      <c r="B1792" s="1">
        <v>45914</v>
      </c>
      <c r="C1792" t="s">
        <v>16</v>
      </c>
      <c r="D1792" t="s">
        <v>111</v>
      </c>
      <c r="E1792" t="s">
        <v>112</v>
      </c>
      <c r="F1792" t="s">
        <v>64</v>
      </c>
      <c r="G1792" t="s">
        <v>140</v>
      </c>
      <c r="H1792">
        <v>3</v>
      </c>
      <c r="I1792">
        <v>152.35</v>
      </c>
      <c r="J1792">
        <v>457.05</v>
      </c>
      <c r="K1792" t="s">
        <v>53</v>
      </c>
      <c r="L1792" t="s">
        <v>161</v>
      </c>
      <c r="M1792" t="s">
        <v>23</v>
      </c>
      <c r="N1792" t="s">
        <v>76</v>
      </c>
      <c r="O1792" t="s">
        <v>14</v>
      </c>
      <c r="P1792" t="s">
        <v>507</v>
      </c>
    </row>
    <row r="1793" spans="1:16" x14ac:dyDescent="0.25">
      <c r="A1793">
        <v>102256</v>
      </c>
      <c r="B1793" s="1">
        <v>45914</v>
      </c>
      <c r="C1793" t="s">
        <v>34</v>
      </c>
      <c r="D1793" t="s">
        <v>35</v>
      </c>
      <c r="E1793" t="s">
        <v>36</v>
      </c>
      <c r="F1793" t="s">
        <v>73</v>
      </c>
      <c r="G1793" t="s">
        <v>74</v>
      </c>
      <c r="H1793">
        <v>2</v>
      </c>
      <c r="I1793">
        <v>55.2</v>
      </c>
      <c r="J1793">
        <v>110.4</v>
      </c>
      <c r="K1793" t="s">
        <v>21</v>
      </c>
      <c r="L1793" t="s">
        <v>272</v>
      </c>
      <c r="M1793" t="s">
        <v>23</v>
      </c>
      <c r="N1793" t="s">
        <v>76</v>
      </c>
      <c r="O1793" t="s">
        <v>14</v>
      </c>
      <c r="P1793" t="s">
        <v>507</v>
      </c>
    </row>
    <row r="1794" spans="1:16" x14ac:dyDescent="0.25">
      <c r="A1794">
        <v>102288</v>
      </c>
      <c r="B1794" s="1">
        <v>45914</v>
      </c>
      <c r="C1794" t="s">
        <v>34</v>
      </c>
      <c r="D1794" t="s">
        <v>35</v>
      </c>
      <c r="E1794" t="s">
        <v>36</v>
      </c>
      <c r="F1794" t="s">
        <v>70</v>
      </c>
      <c r="G1794" t="s">
        <v>132</v>
      </c>
      <c r="H1794">
        <v>1</v>
      </c>
      <c r="I1794">
        <v>19.34</v>
      </c>
      <c r="J1794">
        <v>19.34</v>
      </c>
      <c r="K1794" t="s">
        <v>53</v>
      </c>
      <c r="L1794" t="s">
        <v>377</v>
      </c>
      <c r="M1794" t="s">
        <v>23</v>
      </c>
      <c r="N1794" t="s">
        <v>76</v>
      </c>
      <c r="O1794" t="s">
        <v>14</v>
      </c>
      <c r="P1794" t="s">
        <v>507</v>
      </c>
    </row>
    <row r="1795" spans="1:16" x14ac:dyDescent="0.25">
      <c r="A1795">
        <v>102471</v>
      </c>
      <c r="B1795" s="1">
        <v>45914</v>
      </c>
      <c r="C1795" t="s">
        <v>61</v>
      </c>
      <c r="D1795" t="s">
        <v>90</v>
      </c>
      <c r="E1795" t="s">
        <v>91</v>
      </c>
      <c r="F1795" t="s">
        <v>73</v>
      </c>
      <c r="G1795" t="s">
        <v>80</v>
      </c>
      <c r="H1795">
        <v>5</v>
      </c>
      <c r="I1795">
        <v>38.58</v>
      </c>
      <c r="J1795">
        <v>192.9</v>
      </c>
      <c r="K1795" t="s">
        <v>53</v>
      </c>
      <c r="L1795" t="s">
        <v>488</v>
      </c>
      <c r="M1795" t="s">
        <v>23</v>
      </c>
      <c r="N1795" t="s">
        <v>76</v>
      </c>
      <c r="O1795" t="s">
        <v>14</v>
      </c>
      <c r="P1795" t="s">
        <v>507</v>
      </c>
    </row>
    <row r="1796" spans="1:16" x14ac:dyDescent="0.25">
      <c r="A1796">
        <v>102486</v>
      </c>
      <c r="B1796" s="1">
        <v>45914</v>
      </c>
      <c r="C1796" t="s">
        <v>61</v>
      </c>
      <c r="D1796" t="s">
        <v>62</v>
      </c>
      <c r="E1796" t="s">
        <v>63</v>
      </c>
      <c r="F1796" t="s">
        <v>29</v>
      </c>
      <c r="G1796" t="s">
        <v>113</v>
      </c>
      <c r="H1796">
        <v>1</v>
      </c>
      <c r="I1796">
        <v>15.56</v>
      </c>
      <c r="J1796">
        <v>15.56</v>
      </c>
      <c r="K1796" t="s">
        <v>31</v>
      </c>
      <c r="L1796" t="s">
        <v>468</v>
      </c>
      <c r="M1796" t="s">
        <v>44</v>
      </c>
      <c r="N1796" t="s">
        <v>76</v>
      </c>
      <c r="O1796" t="s">
        <v>14</v>
      </c>
      <c r="P1796" t="s">
        <v>507</v>
      </c>
    </row>
    <row r="1797" spans="1:16" x14ac:dyDescent="0.25">
      <c r="A1797">
        <v>102646</v>
      </c>
      <c r="B1797" s="1">
        <v>45914</v>
      </c>
      <c r="C1797" t="s">
        <v>39</v>
      </c>
      <c r="D1797" t="s">
        <v>118</v>
      </c>
      <c r="E1797" t="s">
        <v>119</v>
      </c>
      <c r="F1797" t="s">
        <v>19</v>
      </c>
      <c r="G1797" t="s">
        <v>20</v>
      </c>
      <c r="H1797">
        <v>1</v>
      </c>
      <c r="I1797">
        <v>41.68</v>
      </c>
      <c r="J1797">
        <v>41.68</v>
      </c>
      <c r="K1797" t="s">
        <v>53</v>
      </c>
      <c r="L1797" t="s">
        <v>121</v>
      </c>
      <c r="M1797" t="s">
        <v>44</v>
      </c>
      <c r="N1797" t="s">
        <v>76</v>
      </c>
      <c r="O1797" t="s">
        <v>14</v>
      </c>
      <c r="P1797" t="s">
        <v>507</v>
      </c>
    </row>
    <row r="1798" spans="1:16" x14ac:dyDescent="0.25">
      <c r="A1798">
        <v>102877</v>
      </c>
      <c r="B1798" s="1">
        <v>45914</v>
      </c>
      <c r="C1798" t="s">
        <v>16</v>
      </c>
      <c r="D1798" t="s">
        <v>17</v>
      </c>
      <c r="E1798" t="s">
        <v>18</v>
      </c>
      <c r="F1798" t="s">
        <v>64</v>
      </c>
      <c r="G1798" t="s">
        <v>159</v>
      </c>
      <c r="H1798">
        <v>1</v>
      </c>
      <c r="I1798">
        <v>33.75</v>
      </c>
      <c r="J1798">
        <v>33.75</v>
      </c>
      <c r="K1798" t="s">
        <v>53</v>
      </c>
      <c r="L1798" t="s">
        <v>438</v>
      </c>
      <c r="M1798" t="s">
        <v>44</v>
      </c>
      <c r="N1798" t="s">
        <v>76</v>
      </c>
      <c r="O1798" t="s">
        <v>14</v>
      </c>
      <c r="P1798" t="s">
        <v>507</v>
      </c>
    </row>
    <row r="1799" spans="1:16" x14ac:dyDescent="0.25">
      <c r="A1799">
        <v>102927</v>
      </c>
      <c r="B1799" s="1">
        <v>45914</v>
      </c>
      <c r="C1799" t="s">
        <v>61</v>
      </c>
      <c r="D1799" t="s">
        <v>84</v>
      </c>
      <c r="E1799" t="s">
        <v>85</v>
      </c>
      <c r="F1799" t="s">
        <v>64</v>
      </c>
      <c r="G1799" t="s">
        <v>105</v>
      </c>
      <c r="H1799">
        <v>2</v>
      </c>
      <c r="I1799">
        <v>31.31</v>
      </c>
      <c r="J1799">
        <v>62.62</v>
      </c>
      <c r="K1799" t="s">
        <v>53</v>
      </c>
      <c r="L1799" t="s">
        <v>473</v>
      </c>
      <c r="M1799" t="s">
        <v>23</v>
      </c>
      <c r="N1799" t="s">
        <v>76</v>
      </c>
      <c r="O1799" t="s">
        <v>14</v>
      </c>
      <c r="P1799" t="s">
        <v>507</v>
      </c>
    </row>
    <row r="1800" spans="1:16" x14ac:dyDescent="0.25">
      <c r="A1800">
        <v>100064</v>
      </c>
      <c r="B1800" s="1">
        <v>45915</v>
      </c>
      <c r="C1800" t="s">
        <v>39</v>
      </c>
      <c r="D1800" t="s">
        <v>56</v>
      </c>
      <c r="E1800" t="s">
        <v>57</v>
      </c>
      <c r="F1800" t="s">
        <v>73</v>
      </c>
      <c r="G1800" t="s">
        <v>183</v>
      </c>
      <c r="H1800">
        <v>10</v>
      </c>
      <c r="I1800">
        <v>24.43</v>
      </c>
      <c r="J1800">
        <v>244.3</v>
      </c>
      <c r="K1800" t="s">
        <v>31</v>
      </c>
      <c r="L1800" t="s">
        <v>92</v>
      </c>
      <c r="M1800" t="s">
        <v>23</v>
      </c>
      <c r="N1800" t="s">
        <v>82</v>
      </c>
      <c r="O1800" t="s">
        <v>25</v>
      </c>
      <c r="P1800" t="s">
        <v>507</v>
      </c>
    </row>
    <row r="1801" spans="1:16" x14ac:dyDescent="0.25">
      <c r="A1801">
        <v>100211</v>
      </c>
      <c r="B1801" s="1">
        <v>45915</v>
      </c>
      <c r="C1801" t="s">
        <v>16</v>
      </c>
      <c r="D1801" t="s">
        <v>27</v>
      </c>
      <c r="E1801" t="s">
        <v>28</v>
      </c>
      <c r="F1801" t="s">
        <v>70</v>
      </c>
      <c r="G1801" t="s">
        <v>143</v>
      </c>
      <c r="H1801">
        <v>2</v>
      </c>
      <c r="I1801">
        <v>123.65</v>
      </c>
      <c r="J1801">
        <v>247.3</v>
      </c>
      <c r="K1801" t="s">
        <v>21</v>
      </c>
      <c r="L1801" t="s">
        <v>54</v>
      </c>
      <c r="M1801" t="s">
        <v>23</v>
      </c>
      <c r="N1801" t="s">
        <v>82</v>
      </c>
      <c r="O1801" t="s">
        <v>25</v>
      </c>
      <c r="P1801" t="s">
        <v>507</v>
      </c>
    </row>
    <row r="1802" spans="1:16" x14ac:dyDescent="0.25">
      <c r="A1802">
        <v>100777</v>
      </c>
      <c r="B1802" s="1">
        <v>45915</v>
      </c>
      <c r="C1802" t="s">
        <v>16</v>
      </c>
      <c r="D1802" t="s">
        <v>111</v>
      </c>
      <c r="E1802" t="s">
        <v>112</v>
      </c>
      <c r="F1802" t="s">
        <v>70</v>
      </c>
      <c r="G1802" t="s">
        <v>108</v>
      </c>
      <c r="H1802">
        <v>10</v>
      </c>
      <c r="I1802">
        <v>34.06</v>
      </c>
      <c r="J1802">
        <v>340.6</v>
      </c>
      <c r="K1802" t="s">
        <v>21</v>
      </c>
      <c r="L1802" t="s">
        <v>306</v>
      </c>
      <c r="M1802" t="s">
        <v>23</v>
      </c>
      <c r="N1802" t="s">
        <v>82</v>
      </c>
      <c r="O1802" t="s">
        <v>25</v>
      </c>
      <c r="P1802" t="s">
        <v>507</v>
      </c>
    </row>
    <row r="1803" spans="1:16" x14ac:dyDescent="0.25">
      <c r="A1803">
        <v>101081</v>
      </c>
      <c r="B1803" s="1">
        <v>45915</v>
      </c>
      <c r="C1803" t="s">
        <v>39</v>
      </c>
      <c r="D1803" t="s">
        <v>67</v>
      </c>
      <c r="E1803" t="s">
        <v>68</v>
      </c>
      <c r="F1803" t="s">
        <v>73</v>
      </c>
      <c r="G1803" t="s">
        <v>183</v>
      </c>
      <c r="H1803">
        <v>1</v>
      </c>
      <c r="I1803">
        <v>23.98</v>
      </c>
      <c r="J1803">
        <v>23.98</v>
      </c>
      <c r="K1803" t="s">
        <v>31</v>
      </c>
      <c r="L1803" t="s">
        <v>319</v>
      </c>
      <c r="M1803" t="s">
        <v>44</v>
      </c>
      <c r="N1803" t="s">
        <v>82</v>
      </c>
      <c r="O1803" t="s">
        <v>25</v>
      </c>
      <c r="P1803" t="s">
        <v>507</v>
      </c>
    </row>
    <row r="1804" spans="1:16" x14ac:dyDescent="0.25">
      <c r="A1804">
        <v>101292</v>
      </c>
      <c r="B1804" s="1">
        <v>45915</v>
      </c>
      <c r="C1804" t="s">
        <v>39</v>
      </c>
      <c r="D1804" t="s">
        <v>93</v>
      </c>
      <c r="E1804" t="s">
        <v>93</v>
      </c>
      <c r="F1804" t="s">
        <v>29</v>
      </c>
      <c r="G1804" t="s">
        <v>100</v>
      </c>
      <c r="H1804">
        <v>1</v>
      </c>
      <c r="I1804">
        <v>50.6</v>
      </c>
      <c r="J1804">
        <v>50.6</v>
      </c>
      <c r="K1804" t="s">
        <v>31</v>
      </c>
      <c r="L1804" t="s">
        <v>338</v>
      </c>
      <c r="M1804" t="s">
        <v>23</v>
      </c>
      <c r="N1804" t="s">
        <v>82</v>
      </c>
      <c r="O1804" t="s">
        <v>25</v>
      </c>
      <c r="P1804" t="s">
        <v>507</v>
      </c>
    </row>
    <row r="1805" spans="1:16" x14ac:dyDescent="0.25">
      <c r="A1805">
        <v>101331</v>
      </c>
      <c r="B1805" s="1">
        <v>45915</v>
      </c>
      <c r="C1805" t="s">
        <v>61</v>
      </c>
      <c r="D1805" t="s">
        <v>90</v>
      </c>
      <c r="E1805" t="s">
        <v>91</v>
      </c>
      <c r="F1805" t="s">
        <v>70</v>
      </c>
      <c r="G1805" t="s">
        <v>71</v>
      </c>
      <c r="H1805">
        <v>1</v>
      </c>
      <c r="I1805">
        <v>57.23</v>
      </c>
      <c r="J1805">
        <v>57.23</v>
      </c>
      <c r="K1805" t="s">
        <v>21</v>
      </c>
      <c r="L1805" t="s">
        <v>305</v>
      </c>
      <c r="M1805" t="s">
        <v>23</v>
      </c>
      <c r="N1805" t="s">
        <v>82</v>
      </c>
      <c r="O1805" t="s">
        <v>25</v>
      </c>
      <c r="P1805" t="s">
        <v>507</v>
      </c>
    </row>
    <row r="1806" spans="1:16" x14ac:dyDescent="0.25">
      <c r="A1806">
        <v>101356</v>
      </c>
      <c r="B1806" s="1">
        <v>45915</v>
      </c>
      <c r="C1806" t="s">
        <v>61</v>
      </c>
      <c r="D1806" t="s">
        <v>84</v>
      </c>
      <c r="E1806" t="s">
        <v>85</v>
      </c>
      <c r="F1806" t="s">
        <v>19</v>
      </c>
      <c r="G1806" t="s">
        <v>20</v>
      </c>
      <c r="H1806">
        <v>1</v>
      </c>
      <c r="I1806">
        <v>39.68</v>
      </c>
      <c r="J1806">
        <v>39.68</v>
      </c>
      <c r="K1806" t="s">
        <v>59</v>
      </c>
      <c r="L1806" t="s">
        <v>179</v>
      </c>
      <c r="M1806" t="s">
        <v>23</v>
      </c>
      <c r="N1806" t="s">
        <v>82</v>
      </c>
      <c r="O1806" t="s">
        <v>25</v>
      </c>
      <c r="P1806" t="s">
        <v>507</v>
      </c>
    </row>
    <row r="1807" spans="1:16" x14ac:dyDescent="0.25">
      <c r="A1807">
        <v>101435</v>
      </c>
      <c r="B1807" s="1">
        <v>45915</v>
      </c>
      <c r="C1807" t="s">
        <v>77</v>
      </c>
      <c r="D1807" t="s">
        <v>151</v>
      </c>
      <c r="E1807" t="s">
        <v>152</v>
      </c>
      <c r="F1807" t="s">
        <v>29</v>
      </c>
      <c r="G1807" t="s">
        <v>113</v>
      </c>
      <c r="H1807">
        <v>10</v>
      </c>
      <c r="I1807">
        <v>15.69</v>
      </c>
      <c r="J1807">
        <v>156.9</v>
      </c>
      <c r="K1807" t="s">
        <v>21</v>
      </c>
      <c r="L1807" t="s">
        <v>101</v>
      </c>
      <c r="M1807" t="s">
        <v>23</v>
      </c>
      <c r="N1807" t="s">
        <v>82</v>
      </c>
      <c r="O1807" t="s">
        <v>25</v>
      </c>
      <c r="P1807" t="s">
        <v>507</v>
      </c>
    </row>
    <row r="1808" spans="1:16" x14ac:dyDescent="0.25">
      <c r="A1808">
        <v>101554</v>
      </c>
      <c r="B1808" s="1">
        <v>45915</v>
      </c>
      <c r="C1808" t="s">
        <v>61</v>
      </c>
      <c r="D1808" t="s">
        <v>84</v>
      </c>
      <c r="E1808" t="s">
        <v>85</v>
      </c>
      <c r="F1808" t="s">
        <v>64</v>
      </c>
      <c r="G1808" t="s">
        <v>65</v>
      </c>
      <c r="H1808">
        <v>10</v>
      </c>
      <c r="I1808">
        <v>25.7</v>
      </c>
      <c r="J1808">
        <v>257</v>
      </c>
      <c r="K1808" t="s">
        <v>59</v>
      </c>
      <c r="L1808" t="s">
        <v>237</v>
      </c>
      <c r="M1808" t="s">
        <v>23</v>
      </c>
      <c r="N1808" t="s">
        <v>82</v>
      </c>
      <c r="O1808" t="s">
        <v>25</v>
      </c>
      <c r="P1808" t="s">
        <v>507</v>
      </c>
    </row>
    <row r="1809" spans="1:16" x14ac:dyDescent="0.25">
      <c r="A1809">
        <v>101619</v>
      </c>
      <c r="B1809" s="1">
        <v>45915</v>
      </c>
      <c r="C1809" t="s">
        <v>39</v>
      </c>
      <c r="D1809" t="s">
        <v>67</v>
      </c>
      <c r="E1809" t="s">
        <v>68</v>
      </c>
      <c r="F1809" t="s">
        <v>70</v>
      </c>
      <c r="G1809" t="s">
        <v>143</v>
      </c>
      <c r="H1809">
        <v>5</v>
      </c>
      <c r="I1809">
        <v>119.1</v>
      </c>
      <c r="J1809">
        <v>595.5</v>
      </c>
      <c r="K1809" t="s">
        <v>53</v>
      </c>
      <c r="L1809" t="s">
        <v>482</v>
      </c>
      <c r="M1809" t="s">
        <v>23</v>
      </c>
      <c r="N1809" t="s">
        <v>82</v>
      </c>
      <c r="O1809" t="s">
        <v>25</v>
      </c>
      <c r="P1809" t="s">
        <v>507</v>
      </c>
    </row>
    <row r="1810" spans="1:16" x14ac:dyDescent="0.25">
      <c r="A1810">
        <v>101963</v>
      </c>
      <c r="B1810" s="1">
        <v>45915</v>
      </c>
      <c r="C1810" t="s">
        <v>61</v>
      </c>
      <c r="D1810" t="s">
        <v>84</v>
      </c>
      <c r="E1810" t="s">
        <v>85</v>
      </c>
      <c r="F1810" t="s">
        <v>73</v>
      </c>
      <c r="G1810" t="s">
        <v>74</v>
      </c>
      <c r="H1810">
        <v>1</v>
      </c>
      <c r="I1810">
        <v>53.42</v>
      </c>
      <c r="J1810">
        <v>53.42</v>
      </c>
      <c r="K1810" t="s">
        <v>59</v>
      </c>
      <c r="L1810" t="s">
        <v>303</v>
      </c>
      <c r="M1810" t="s">
        <v>23</v>
      </c>
      <c r="N1810" t="s">
        <v>82</v>
      </c>
      <c r="O1810" t="s">
        <v>25</v>
      </c>
      <c r="P1810" t="s">
        <v>507</v>
      </c>
    </row>
    <row r="1811" spans="1:16" x14ac:dyDescent="0.25">
      <c r="A1811">
        <v>102133</v>
      </c>
      <c r="B1811" s="1">
        <v>45915</v>
      </c>
      <c r="C1811" t="s">
        <v>77</v>
      </c>
      <c r="D1811" t="s">
        <v>103</v>
      </c>
      <c r="E1811" t="s">
        <v>104</v>
      </c>
      <c r="F1811" t="s">
        <v>73</v>
      </c>
      <c r="G1811" t="s">
        <v>74</v>
      </c>
      <c r="H1811">
        <v>5</v>
      </c>
      <c r="I1811">
        <v>55.6</v>
      </c>
      <c r="J1811">
        <v>278</v>
      </c>
      <c r="K1811" t="s">
        <v>53</v>
      </c>
      <c r="L1811" t="s">
        <v>261</v>
      </c>
      <c r="M1811" t="s">
        <v>23</v>
      </c>
      <c r="N1811" t="s">
        <v>82</v>
      </c>
      <c r="O1811" t="s">
        <v>25</v>
      </c>
      <c r="P1811" t="s">
        <v>507</v>
      </c>
    </row>
    <row r="1812" spans="1:16" x14ac:dyDescent="0.25">
      <c r="A1812">
        <v>102170</v>
      </c>
      <c r="B1812" s="1">
        <v>45915</v>
      </c>
      <c r="C1812" t="s">
        <v>39</v>
      </c>
      <c r="D1812" t="s">
        <v>118</v>
      </c>
      <c r="E1812" t="s">
        <v>119</v>
      </c>
      <c r="F1812" t="s">
        <v>19</v>
      </c>
      <c r="G1812" t="s">
        <v>37</v>
      </c>
      <c r="H1812">
        <v>1</v>
      </c>
      <c r="I1812">
        <v>23.82</v>
      </c>
      <c r="J1812">
        <v>23.82</v>
      </c>
      <c r="K1812" t="s">
        <v>53</v>
      </c>
      <c r="L1812" t="s">
        <v>172</v>
      </c>
      <c r="M1812" t="s">
        <v>23</v>
      </c>
      <c r="N1812" t="s">
        <v>82</v>
      </c>
      <c r="O1812" t="s">
        <v>25</v>
      </c>
      <c r="P1812" t="s">
        <v>507</v>
      </c>
    </row>
    <row r="1813" spans="1:16" x14ac:dyDescent="0.25">
      <c r="A1813">
        <v>102284</v>
      </c>
      <c r="B1813" s="1">
        <v>45915</v>
      </c>
      <c r="C1813" t="s">
        <v>34</v>
      </c>
      <c r="D1813" t="s">
        <v>35</v>
      </c>
      <c r="E1813" t="s">
        <v>36</v>
      </c>
      <c r="F1813" t="s">
        <v>73</v>
      </c>
      <c r="G1813" t="s">
        <v>74</v>
      </c>
      <c r="H1813">
        <v>2</v>
      </c>
      <c r="I1813">
        <v>57.02</v>
      </c>
      <c r="J1813">
        <v>114.04</v>
      </c>
      <c r="K1813" t="s">
        <v>59</v>
      </c>
      <c r="L1813" t="s">
        <v>408</v>
      </c>
      <c r="M1813" t="s">
        <v>23</v>
      </c>
      <c r="N1813" t="s">
        <v>82</v>
      </c>
      <c r="O1813" t="s">
        <v>25</v>
      </c>
      <c r="P1813" t="s">
        <v>507</v>
      </c>
    </row>
    <row r="1814" spans="1:16" x14ac:dyDescent="0.25">
      <c r="A1814">
        <v>102451</v>
      </c>
      <c r="B1814" s="1">
        <v>45915</v>
      </c>
      <c r="C1814" t="s">
        <v>16</v>
      </c>
      <c r="D1814" t="s">
        <v>111</v>
      </c>
      <c r="E1814" t="s">
        <v>112</v>
      </c>
      <c r="F1814" t="s">
        <v>64</v>
      </c>
      <c r="G1814" t="s">
        <v>140</v>
      </c>
      <c r="H1814">
        <v>1</v>
      </c>
      <c r="I1814">
        <v>155.16</v>
      </c>
      <c r="J1814">
        <v>155.16</v>
      </c>
      <c r="K1814" t="s">
        <v>59</v>
      </c>
      <c r="L1814" t="s">
        <v>405</v>
      </c>
      <c r="M1814" t="s">
        <v>23</v>
      </c>
      <c r="N1814" t="s">
        <v>82</v>
      </c>
      <c r="O1814" t="s">
        <v>25</v>
      </c>
      <c r="P1814" t="s">
        <v>507</v>
      </c>
    </row>
    <row r="1815" spans="1:16" x14ac:dyDescent="0.25">
      <c r="A1815">
        <v>102535</v>
      </c>
      <c r="B1815" s="1">
        <v>45915</v>
      </c>
      <c r="C1815" t="s">
        <v>39</v>
      </c>
      <c r="D1815" t="s">
        <v>40</v>
      </c>
      <c r="E1815" t="s">
        <v>41</v>
      </c>
      <c r="F1815" t="s">
        <v>70</v>
      </c>
      <c r="G1815" t="s">
        <v>132</v>
      </c>
      <c r="H1815">
        <v>5</v>
      </c>
      <c r="I1815">
        <v>19.850000000000001</v>
      </c>
      <c r="J1815">
        <v>99.25</v>
      </c>
      <c r="K1815" t="s">
        <v>31</v>
      </c>
      <c r="L1815" t="s">
        <v>233</v>
      </c>
      <c r="M1815" t="s">
        <v>23</v>
      </c>
      <c r="N1815" t="s">
        <v>82</v>
      </c>
      <c r="O1815" t="s">
        <v>25</v>
      </c>
      <c r="P1815" t="s">
        <v>507</v>
      </c>
    </row>
    <row r="1816" spans="1:16" x14ac:dyDescent="0.25">
      <c r="A1816">
        <v>102678</v>
      </c>
      <c r="B1816" s="1">
        <v>45915</v>
      </c>
      <c r="C1816" t="s">
        <v>16</v>
      </c>
      <c r="D1816" t="s">
        <v>146</v>
      </c>
      <c r="E1816" t="s">
        <v>147</v>
      </c>
      <c r="F1816" t="s">
        <v>19</v>
      </c>
      <c r="G1816" t="s">
        <v>37</v>
      </c>
      <c r="H1816">
        <v>5</v>
      </c>
      <c r="I1816">
        <v>22.71</v>
      </c>
      <c r="J1816">
        <v>113.55</v>
      </c>
      <c r="K1816" t="s">
        <v>21</v>
      </c>
      <c r="L1816" t="s">
        <v>256</v>
      </c>
      <c r="M1816" t="s">
        <v>23</v>
      </c>
      <c r="N1816" t="s">
        <v>82</v>
      </c>
      <c r="O1816" t="s">
        <v>25</v>
      </c>
      <c r="P1816" t="s">
        <v>507</v>
      </c>
    </row>
    <row r="1817" spans="1:16" x14ac:dyDescent="0.25">
      <c r="A1817">
        <v>102890</v>
      </c>
      <c r="B1817" s="1">
        <v>45915</v>
      </c>
      <c r="C1817" t="s">
        <v>16</v>
      </c>
      <c r="D1817" t="s">
        <v>146</v>
      </c>
      <c r="E1817" t="s">
        <v>147</v>
      </c>
      <c r="F1817" t="s">
        <v>70</v>
      </c>
      <c r="G1817" t="s">
        <v>132</v>
      </c>
      <c r="H1817">
        <v>1</v>
      </c>
      <c r="I1817">
        <v>19.54</v>
      </c>
      <c r="J1817">
        <v>19.54</v>
      </c>
      <c r="K1817" t="s">
        <v>59</v>
      </c>
      <c r="L1817" t="s">
        <v>320</v>
      </c>
      <c r="M1817" t="s">
        <v>23</v>
      </c>
      <c r="N1817" t="s">
        <v>82</v>
      </c>
      <c r="O1817" t="s">
        <v>25</v>
      </c>
      <c r="P1817" t="s">
        <v>507</v>
      </c>
    </row>
    <row r="1818" spans="1:16" x14ac:dyDescent="0.25">
      <c r="A1818">
        <v>100270</v>
      </c>
      <c r="B1818" s="1">
        <v>45916</v>
      </c>
      <c r="C1818" t="s">
        <v>34</v>
      </c>
      <c r="D1818" t="s">
        <v>164</v>
      </c>
      <c r="E1818" t="s">
        <v>165</v>
      </c>
      <c r="F1818" t="s">
        <v>29</v>
      </c>
      <c r="G1818" t="s">
        <v>113</v>
      </c>
      <c r="H1818">
        <v>2</v>
      </c>
      <c r="I1818">
        <v>14.99</v>
      </c>
      <c r="J1818">
        <v>29.98</v>
      </c>
      <c r="K1818" t="s">
        <v>31</v>
      </c>
      <c r="L1818" t="s">
        <v>506</v>
      </c>
      <c r="M1818" t="s">
        <v>23</v>
      </c>
      <c r="N1818" t="s">
        <v>55</v>
      </c>
      <c r="O1818" t="s">
        <v>25</v>
      </c>
      <c r="P1818" t="s">
        <v>507</v>
      </c>
    </row>
    <row r="1819" spans="1:16" x14ac:dyDescent="0.25">
      <c r="A1819">
        <v>100524</v>
      </c>
      <c r="B1819" s="1">
        <v>45916</v>
      </c>
      <c r="C1819" t="s">
        <v>16</v>
      </c>
      <c r="D1819" t="s">
        <v>27</v>
      </c>
      <c r="E1819" t="s">
        <v>28</v>
      </c>
      <c r="F1819" t="s">
        <v>73</v>
      </c>
      <c r="G1819" t="s">
        <v>74</v>
      </c>
      <c r="H1819">
        <v>1</v>
      </c>
      <c r="I1819">
        <v>56.02</v>
      </c>
      <c r="J1819">
        <v>56.02</v>
      </c>
      <c r="K1819" t="s">
        <v>21</v>
      </c>
      <c r="L1819" t="s">
        <v>281</v>
      </c>
      <c r="M1819" t="s">
        <v>23</v>
      </c>
      <c r="N1819" t="s">
        <v>55</v>
      </c>
      <c r="O1819" t="s">
        <v>25</v>
      </c>
      <c r="P1819" t="s">
        <v>507</v>
      </c>
    </row>
    <row r="1820" spans="1:16" x14ac:dyDescent="0.25">
      <c r="A1820">
        <v>100588</v>
      </c>
      <c r="B1820" s="1">
        <v>45916</v>
      </c>
      <c r="C1820" t="s">
        <v>39</v>
      </c>
      <c r="D1820" t="s">
        <v>56</v>
      </c>
      <c r="E1820" t="s">
        <v>57</v>
      </c>
      <c r="F1820" t="s">
        <v>73</v>
      </c>
      <c r="G1820" t="s">
        <v>116</v>
      </c>
      <c r="H1820">
        <v>2</v>
      </c>
      <c r="I1820">
        <v>197.43</v>
      </c>
      <c r="J1820">
        <v>394.86</v>
      </c>
      <c r="K1820" t="s">
        <v>59</v>
      </c>
      <c r="L1820" t="s">
        <v>191</v>
      </c>
      <c r="M1820" t="s">
        <v>23</v>
      </c>
      <c r="N1820" t="s">
        <v>55</v>
      </c>
      <c r="O1820" t="s">
        <v>25</v>
      </c>
      <c r="P1820" t="s">
        <v>507</v>
      </c>
    </row>
    <row r="1821" spans="1:16" x14ac:dyDescent="0.25">
      <c r="A1821">
        <v>101094</v>
      </c>
      <c r="B1821" s="1">
        <v>45916</v>
      </c>
      <c r="C1821" t="s">
        <v>39</v>
      </c>
      <c r="D1821" t="s">
        <v>40</v>
      </c>
      <c r="E1821" t="s">
        <v>41</v>
      </c>
      <c r="F1821" t="s">
        <v>29</v>
      </c>
      <c r="G1821" t="s">
        <v>113</v>
      </c>
      <c r="H1821">
        <v>1</v>
      </c>
      <c r="I1821">
        <v>15.18</v>
      </c>
      <c r="J1821">
        <v>15.18</v>
      </c>
      <c r="K1821" t="s">
        <v>53</v>
      </c>
      <c r="L1821" t="s">
        <v>435</v>
      </c>
      <c r="M1821" t="s">
        <v>23</v>
      </c>
      <c r="N1821" t="s">
        <v>55</v>
      </c>
      <c r="O1821" t="s">
        <v>25</v>
      </c>
      <c r="P1821" t="s">
        <v>507</v>
      </c>
    </row>
    <row r="1822" spans="1:16" x14ac:dyDescent="0.25">
      <c r="A1822">
        <v>101658</v>
      </c>
      <c r="B1822" s="1">
        <v>45916</v>
      </c>
      <c r="C1822" t="s">
        <v>61</v>
      </c>
      <c r="D1822" t="s">
        <v>90</v>
      </c>
      <c r="E1822" t="s">
        <v>91</v>
      </c>
      <c r="F1822" t="s">
        <v>29</v>
      </c>
      <c r="G1822" t="s">
        <v>113</v>
      </c>
      <c r="H1822">
        <v>1</v>
      </c>
      <c r="I1822">
        <v>15.29</v>
      </c>
      <c r="J1822">
        <v>15.29</v>
      </c>
      <c r="K1822" t="s">
        <v>59</v>
      </c>
      <c r="L1822" t="s">
        <v>462</v>
      </c>
      <c r="M1822" t="s">
        <v>23</v>
      </c>
      <c r="N1822" t="s">
        <v>55</v>
      </c>
      <c r="O1822" t="s">
        <v>25</v>
      </c>
      <c r="P1822" t="s">
        <v>507</v>
      </c>
    </row>
    <row r="1823" spans="1:16" x14ac:dyDescent="0.25">
      <c r="A1823">
        <v>102063</v>
      </c>
      <c r="B1823" s="1">
        <v>45916</v>
      </c>
      <c r="C1823" t="s">
        <v>16</v>
      </c>
      <c r="D1823" t="s">
        <v>146</v>
      </c>
      <c r="E1823" t="s">
        <v>147</v>
      </c>
      <c r="F1823" t="s">
        <v>73</v>
      </c>
      <c r="G1823" t="s">
        <v>80</v>
      </c>
      <c r="H1823">
        <v>1</v>
      </c>
      <c r="I1823">
        <v>39.53</v>
      </c>
      <c r="J1823">
        <v>39.53</v>
      </c>
      <c r="K1823" t="s">
        <v>53</v>
      </c>
      <c r="L1823" t="s">
        <v>99</v>
      </c>
      <c r="M1823" t="s">
        <v>23</v>
      </c>
      <c r="N1823" t="s">
        <v>55</v>
      </c>
      <c r="O1823" t="s">
        <v>25</v>
      </c>
      <c r="P1823" t="s">
        <v>507</v>
      </c>
    </row>
    <row r="1824" spans="1:16" x14ac:dyDescent="0.25">
      <c r="A1824">
        <v>102295</v>
      </c>
      <c r="B1824" s="1">
        <v>45916</v>
      </c>
      <c r="C1824" t="s">
        <v>61</v>
      </c>
      <c r="D1824" t="s">
        <v>84</v>
      </c>
      <c r="E1824" t="s">
        <v>85</v>
      </c>
      <c r="F1824" t="s">
        <v>73</v>
      </c>
      <c r="G1824" t="s">
        <v>183</v>
      </c>
      <c r="H1824">
        <v>5</v>
      </c>
      <c r="I1824">
        <v>24.97</v>
      </c>
      <c r="J1824">
        <v>124.85</v>
      </c>
      <c r="K1824" t="s">
        <v>31</v>
      </c>
      <c r="L1824" t="s">
        <v>481</v>
      </c>
      <c r="M1824" t="s">
        <v>23</v>
      </c>
      <c r="N1824" t="s">
        <v>55</v>
      </c>
      <c r="O1824" t="s">
        <v>25</v>
      </c>
      <c r="P1824" t="s">
        <v>507</v>
      </c>
    </row>
    <row r="1825" spans="1:16" x14ac:dyDescent="0.25">
      <c r="A1825">
        <v>102473</v>
      </c>
      <c r="B1825" s="1">
        <v>45916</v>
      </c>
      <c r="C1825" t="s">
        <v>61</v>
      </c>
      <c r="D1825" t="s">
        <v>90</v>
      </c>
      <c r="E1825" t="s">
        <v>91</v>
      </c>
      <c r="F1825" t="s">
        <v>29</v>
      </c>
      <c r="G1825" t="s">
        <v>123</v>
      </c>
      <c r="H1825">
        <v>1</v>
      </c>
      <c r="I1825">
        <v>86.9</v>
      </c>
      <c r="J1825">
        <v>86.9</v>
      </c>
      <c r="K1825" t="s">
        <v>59</v>
      </c>
      <c r="L1825" t="s">
        <v>426</v>
      </c>
      <c r="M1825" t="s">
        <v>44</v>
      </c>
      <c r="N1825" t="s">
        <v>55</v>
      </c>
      <c r="O1825" t="s">
        <v>25</v>
      </c>
      <c r="P1825" t="s">
        <v>507</v>
      </c>
    </row>
    <row r="1826" spans="1:16" x14ac:dyDescent="0.25">
      <c r="A1826">
        <v>102712</v>
      </c>
      <c r="B1826" s="1">
        <v>45916</v>
      </c>
      <c r="C1826" t="s">
        <v>34</v>
      </c>
      <c r="D1826" t="s">
        <v>51</v>
      </c>
      <c r="E1826" t="s">
        <v>52</v>
      </c>
      <c r="F1826" t="s">
        <v>29</v>
      </c>
      <c r="G1826" t="s">
        <v>30</v>
      </c>
      <c r="H1826">
        <v>1</v>
      </c>
      <c r="I1826">
        <v>64.12</v>
      </c>
      <c r="J1826">
        <v>64.12</v>
      </c>
      <c r="K1826" t="s">
        <v>21</v>
      </c>
      <c r="L1826" t="s">
        <v>150</v>
      </c>
      <c r="M1826" t="s">
        <v>44</v>
      </c>
      <c r="N1826" t="s">
        <v>55</v>
      </c>
      <c r="O1826" t="s">
        <v>25</v>
      </c>
      <c r="P1826" t="s">
        <v>507</v>
      </c>
    </row>
    <row r="1827" spans="1:16" x14ac:dyDescent="0.25">
      <c r="A1827">
        <v>102717</v>
      </c>
      <c r="B1827" s="1">
        <v>45916</v>
      </c>
      <c r="C1827" t="s">
        <v>16</v>
      </c>
      <c r="D1827" t="s">
        <v>17</v>
      </c>
      <c r="E1827" t="s">
        <v>18</v>
      </c>
      <c r="F1827" t="s">
        <v>19</v>
      </c>
      <c r="G1827" t="s">
        <v>37</v>
      </c>
      <c r="H1827">
        <v>3</v>
      </c>
      <c r="I1827">
        <v>22.41</v>
      </c>
      <c r="J1827">
        <v>67.23</v>
      </c>
      <c r="K1827" t="s">
        <v>21</v>
      </c>
      <c r="L1827" t="s">
        <v>408</v>
      </c>
      <c r="M1827" t="s">
        <v>44</v>
      </c>
      <c r="N1827" t="s">
        <v>55</v>
      </c>
      <c r="O1827" t="s">
        <v>25</v>
      </c>
      <c r="P1827" t="s">
        <v>507</v>
      </c>
    </row>
    <row r="1828" spans="1:16" x14ac:dyDescent="0.25">
      <c r="A1828">
        <v>102946</v>
      </c>
      <c r="B1828" s="1">
        <v>45916</v>
      </c>
      <c r="C1828" t="s">
        <v>39</v>
      </c>
      <c r="D1828" t="s">
        <v>40</v>
      </c>
      <c r="E1828" t="s">
        <v>41</v>
      </c>
      <c r="F1828" t="s">
        <v>73</v>
      </c>
      <c r="G1828" t="s">
        <v>128</v>
      </c>
      <c r="H1828">
        <v>1</v>
      </c>
      <c r="I1828">
        <v>124.69</v>
      </c>
      <c r="J1828">
        <v>124.69</v>
      </c>
      <c r="K1828" t="s">
        <v>59</v>
      </c>
      <c r="L1828" t="s">
        <v>101</v>
      </c>
      <c r="M1828" t="s">
        <v>23</v>
      </c>
      <c r="N1828" t="s">
        <v>55</v>
      </c>
      <c r="O1828" t="s">
        <v>25</v>
      </c>
      <c r="P1828" t="s">
        <v>507</v>
      </c>
    </row>
    <row r="1829" spans="1:16" x14ac:dyDescent="0.25">
      <c r="A1829">
        <v>102979</v>
      </c>
      <c r="B1829" s="1">
        <v>45916</v>
      </c>
      <c r="C1829" t="s">
        <v>39</v>
      </c>
      <c r="D1829" t="s">
        <v>118</v>
      </c>
      <c r="E1829" t="s">
        <v>119</v>
      </c>
      <c r="F1829" t="s">
        <v>19</v>
      </c>
      <c r="G1829" t="s">
        <v>37</v>
      </c>
      <c r="H1829">
        <v>2</v>
      </c>
      <c r="I1829">
        <v>23.71</v>
      </c>
      <c r="J1829">
        <v>47.42</v>
      </c>
      <c r="K1829" t="s">
        <v>31</v>
      </c>
      <c r="L1829" t="s">
        <v>464</v>
      </c>
      <c r="M1829" t="s">
        <v>23</v>
      </c>
      <c r="N1829" t="s">
        <v>55</v>
      </c>
      <c r="O1829" t="s">
        <v>25</v>
      </c>
      <c r="P1829" t="s">
        <v>507</v>
      </c>
    </row>
    <row r="1830" spans="1:16" x14ac:dyDescent="0.25">
      <c r="A1830">
        <v>100109</v>
      </c>
      <c r="B1830" s="1">
        <v>45917</v>
      </c>
      <c r="C1830" t="s">
        <v>39</v>
      </c>
      <c r="D1830" t="s">
        <v>93</v>
      </c>
      <c r="E1830" t="s">
        <v>93</v>
      </c>
      <c r="F1830" t="s">
        <v>73</v>
      </c>
      <c r="G1830" t="s">
        <v>126</v>
      </c>
      <c r="H1830">
        <v>3</v>
      </c>
      <c r="I1830">
        <v>29.63</v>
      </c>
      <c r="J1830">
        <v>88.89</v>
      </c>
      <c r="K1830" t="s">
        <v>21</v>
      </c>
      <c r="L1830" t="s">
        <v>96</v>
      </c>
      <c r="M1830" t="s">
        <v>23</v>
      </c>
      <c r="N1830" t="s">
        <v>33</v>
      </c>
      <c r="O1830" t="s">
        <v>25</v>
      </c>
      <c r="P1830" t="s">
        <v>507</v>
      </c>
    </row>
    <row r="1831" spans="1:16" x14ac:dyDescent="0.25">
      <c r="A1831">
        <v>100343</v>
      </c>
      <c r="B1831" s="1">
        <v>45917</v>
      </c>
      <c r="C1831" t="s">
        <v>61</v>
      </c>
      <c r="D1831" t="s">
        <v>62</v>
      </c>
      <c r="E1831" t="s">
        <v>63</v>
      </c>
      <c r="F1831" t="s">
        <v>73</v>
      </c>
      <c r="G1831" t="s">
        <v>74</v>
      </c>
      <c r="H1831">
        <v>10</v>
      </c>
      <c r="I1831">
        <v>56.24</v>
      </c>
      <c r="J1831">
        <v>562.4</v>
      </c>
      <c r="K1831" t="s">
        <v>53</v>
      </c>
      <c r="L1831" t="s">
        <v>348</v>
      </c>
      <c r="M1831" t="s">
        <v>23</v>
      </c>
      <c r="N1831" t="s">
        <v>33</v>
      </c>
      <c r="O1831" t="s">
        <v>25</v>
      </c>
      <c r="P1831" t="s">
        <v>507</v>
      </c>
    </row>
    <row r="1832" spans="1:16" x14ac:dyDescent="0.25">
      <c r="A1832">
        <v>100418</v>
      </c>
      <c r="B1832" s="1">
        <v>45917</v>
      </c>
      <c r="C1832" t="s">
        <v>61</v>
      </c>
      <c r="D1832" t="s">
        <v>62</v>
      </c>
      <c r="E1832" t="s">
        <v>63</v>
      </c>
      <c r="F1832" t="s">
        <v>70</v>
      </c>
      <c r="G1832" t="s">
        <v>132</v>
      </c>
      <c r="H1832">
        <v>2</v>
      </c>
      <c r="I1832">
        <v>20.41</v>
      </c>
      <c r="J1832">
        <v>40.82</v>
      </c>
      <c r="K1832" t="s">
        <v>21</v>
      </c>
      <c r="L1832" t="s">
        <v>223</v>
      </c>
      <c r="M1832" t="s">
        <v>23</v>
      </c>
      <c r="N1832" t="s">
        <v>33</v>
      </c>
      <c r="O1832" t="s">
        <v>25</v>
      </c>
      <c r="P1832" t="s">
        <v>507</v>
      </c>
    </row>
    <row r="1833" spans="1:16" x14ac:dyDescent="0.25">
      <c r="A1833">
        <v>100419</v>
      </c>
      <c r="B1833" s="1">
        <v>45917</v>
      </c>
      <c r="C1833" t="s">
        <v>61</v>
      </c>
      <c r="D1833" t="s">
        <v>90</v>
      </c>
      <c r="E1833" t="s">
        <v>91</v>
      </c>
      <c r="F1833" t="s">
        <v>64</v>
      </c>
      <c r="G1833" t="s">
        <v>159</v>
      </c>
      <c r="H1833">
        <v>2</v>
      </c>
      <c r="I1833">
        <v>33.36</v>
      </c>
      <c r="J1833">
        <v>66.72</v>
      </c>
      <c r="K1833" t="s">
        <v>53</v>
      </c>
      <c r="L1833" t="s">
        <v>208</v>
      </c>
      <c r="M1833" t="s">
        <v>102</v>
      </c>
      <c r="N1833" t="s">
        <v>33</v>
      </c>
      <c r="O1833" t="s">
        <v>25</v>
      </c>
      <c r="P1833" t="s">
        <v>507</v>
      </c>
    </row>
    <row r="1834" spans="1:16" x14ac:dyDescent="0.25">
      <c r="A1834">
        <v>100508</v>
      </c>
      <c r="B1834" s="1">
        <v>45917</v>
      </c>
      <c r="C1834" t="s">
        <v>61</v>
      </c>
      <c r="D1834" t="s">
        <v>90</v>
      </c>
      <c r="E1834" t="s">
        <v>91</v>
      </c>
      <c r="F1834" t="s">
        <v>29</v>
      </c>
      <c r="G1834" t="s">
        <v>100</v>
      </c>
      <c r="H1834">
        <v>10</v>
      </c>
      <c r="I1834">
        <v>47.89</v>
      </c>
      <c r="J1834">
        <v>478.9</v>
      </c>
      <c r="K1834" t="s">
        <v>31</v>
      </c>
      <c r="L1834" t="s">
        <v>372</v>
      </c>
      <c r="M1834" t="s">
        <v>23</v>
      </c>
      <c r="N1834" t="s">
        <v>33</v>
      </c>
      <c r="O1834" t="s">
        <v>25</v>
      </c>
      <c r="P1834" t="s">
        <v>507</v>
      </c>
    </row>
    <row r="1835" spans="1:16" x14ac:dyDescent="0.25">
      <c r="A1835">
        <v>100848</v>
      </c>
      <c r="B1835" s="1">
        <v>45917</v>
      </c>
      <c r="C1835" t="s">
        <v>34</v>
      </c>
      <c r="D1835" t="s">
        <v>46</v>
      </c>
      <c r="E1835" t="s">
        <v>47</v>
      </c>
      <c r="F1835" t="s">
        <v>19</v>
      </c>
      <c r="G1835" t="s">
        <v>48</v>
      </c>
      <c r="H1835">
        <v>1</v>
      </c>
      <c r="I1835">
        <v>43.55</v>
      </c>
      <c r="J1835">
        <v>43.55</v>
      </c>
      <c r="K1835" t="s">
        <v>21</v>
      </c>
      <c r="L1835" t="s">
        <v>249</v>
      </c>
      <c r="M1835" t="s">
        <v>44</v>
      </c>
      <c r="N1835" t="s">
        <v>33</v>
      </c>
      <c r="O1835" t="s">
        <v>25</v>
      </c>
      <c r="P1835" t="s">
        <v>507</v>
      </c>
    </row>
    <row r="1836" spans="1:16" x14ac:dyDescent="0.25">
      <c r="A1836">
        <v>101133</v>
      </c>
      <c r="B1836" s="1">
        <v>45917</v>
      </c>
      <c r="C1836" t="s">
        <v>16</v>
      </c>
      <c r="D1836" t="s">
        <v>198</v>
      </c>
      <c r="E1836" t="s">
        <v>199</v>
      </c>
      <c r="F1836" t="s">
        <v>19</v>
      </c>
      <c r="G1836" t="s">
        <v>20</v>
      </c>
      <c r="H1836">
        <v>3</v>
      </c>
      <c r="I1836">
        <v>38.19</v>
      </c>
      <c r="J1836">
        <v>114.57</v>
      </c>
      <c r="K1836" t="s">
        <v>21</v>
      </c>
      <c r="L1836" t="s">
        <v>464</v>
      </c>
      <c r="M1836" t="s">
        <v>23</v>
      </c>
      <c r="N1836" t="s">
        <v>33</v>
      </c>
      <c r="O1836" t="s">
        <v>25</v>
      </c>
      <c r="P1836" t="s">
        <v>507</v>
      </c>
    </row>
    <row r="1837" spans="1:16" x14ac:dyDescent="0.25">
      <c r="A1837">
        <v>101354</v>
      </c>
      <c r="B1837" s="1">
        <v>45917</v>
      </c>
      <c r="C1837" t="s">
        <v>61</v>
      </c>
      <c r="D1837" t="s">
        <v>62</v>
      </c>
      <c r="E1837" t="s">
        <v>63</v>
      </c>
      <c r="F1837" t="s">
        <v>29</v>
      </c>
      <c r="G1837" t="s">
        <v>58</v>
      </c>
      <c r="H1837">
        <v>5</v>
      </c>
      <c r="I1837">
        <v>71.319999999999993</v>
      </c>
      <c r="J1837">
        <v>356.6</v>
      </c>
      <c r="K1837" t="s">
        <v>31</v>
      </c>
      <c r="L1837" t="s">
        <v>385</v>
      </c>
      <c r="M1837" t="s">
        <v>23</v>
      </c>
      <c r="N1837" t="s">
        <v>33</v>
      </c>
      <c r="O1837" t="s">
        <v>25</v>
      </c>
      <c r="P1837" t="s">
        <v>507</v>
      </c>
    </row>
    <row r="1838" spans="1:16" x14ac:dyDescent="0.25">
      <c r="A1838">
        <v>101728</v>
      </c>
      <c r="B1838" s="1">
        <v>45917</v>
      </c>
      <c r="C1838" t="s">
        <v>16</v>
      </c>
      <c r="D1838" t="s">
        <v>198</v>
      </c>
      <c r="E1838" t="s">
        <v>199</v>
      </c>
      <c r="F1838" t="s">
        <v>29</v>
      </c>
      <c r="G1838" t="s">
        <v>58</v>
      </c>
      <c r="H1838">
        <v>1</v>
      </c>
      <c r="I1838">
        <v>76.239999999999995</v>
      </c>
      <c r="J1838">
        <v>76.239999999999995</v>
      </c>
      <c r="K1838" t="s">
        <v>59</v>
      </c>
      <c r="L1838" t="s">
        <v>314</v>
      </c>
      <c r="M1838" t="s">
        <v>23</v>
      </c>
      <c r="N1838" t="s">
        <v>33</v>
      </c>
      <c r="O1838" t="s">
        <v>25</v>
      </c>
      <c r="P1838" t="s">
        <v>507</v>
      </c>
    </row>
    <row r="1839" spans="1:16" x14ac:dyDescent="0.25">
      <c r="A1839">
        <v>102384</v>
      </c>
      <c r="B1839" s="1">
        <v>45917</v>
      </c>
      <c r="C1839" t="s">
        <v>16</v>
      </c>
      <c r="D1839" t="s">
        <v>146</v>
      </c>
      <c r="E1839" t="s">
        <v>147</v>
      </c>
      <c r="F1839" t="s">
        <v>70</v>
      </c>
      <c r="G1839" t="s">
        <v>86</v>
      </c>
      <c r="H1839">
        <v>5</v>
      </c>
      <c r="I1839">
        <v>29.04</v>
      </c>
      <c r="J1839">
        <v>145.19999999999999</v>
      </c>
      <c r="K1839" t="s">
        <v>31</v>
      </c>
      <c r="L1839" t="s">
        <v>393</v>
      </c>
      <c r="M1839" t="s">
        <v>23</v>
      </c>
      <c r="N1839" t="s">
        <v>33</v>
      </c>
      <c r="O1839" t="s">
        <v>25</v>
      </c>
      <c r="P1839" t="s">
        <v>507</v>
      </c>
    </row>
    <row r="1840" spans="1:16" x14ac:dyDescent="0.25">
      <c r="A1840">
        <v>102560</v>
      </c>
      <c r="B1840" s="1">
        <v>45917</v>
      </c>
      <c r="C1840" t="s">
        <v>39</v>
      </c>
      <c r="D1840" t="s">
        <v>118</v>
      </c>
      <c r="E1840" t="s">
        <v>119</v>
      </c>
      <c r="F1840" t="s">
        <v>70</v>
      </c>
      <c r="G1840" t="s">
        <v>86</v>
      </c>
      <c r="H1840">
        <v>5</v>
      </c>
      <c r="I1840">
        <v>26.81</v>
      </c>
      <c r="J1840">
        <v>134.05000000000001</v>
      </c>
      <c r="K1840" t="s">
        <v>21</v>
      </c>
      <c r="L1840" t="s">
        <v>158</v>
      </c>
      <c r="M1840" t="s">
        <v>44</v>
      </c>
      <c r="N1840" t="s">
        <v>33</v>
      </c>
      <c r="O1840" t="s">
        <v>25</v>
      </c>
      <c r="P1840" t="s">
        <v>507</v>
      </c>
    </row>
    <row r="1841" spans="1:16" x14ac:dyDescent="0.25">
      <c r="A1841">
        <v>102881</v>
      </c>
      <c r="B1841" s="1">
        <v>45917</v>
      </c>
      <c r="C1841" t="s">
        <v>16</v>
      </c>
      <c r="D1841" t="s">
        <v>146</v>
      </c>
      <c r="E1841" t="s">
        <v>147</v>
      </c>
      <c r="F1841" t="s">
        <v>73</v>
      </c>
      <c r="G1841" t="s">
        <v>116</v>
      </c>
      <c r="H1841">
        <v>3</v>
      </c>
      <c r="I1841">
        <v>194.4</v>
      </c>
      <c r="J1841">
        <v>583.20000000000005</v>
      </c>
      <c r="K1841" t="s">
        <v>31</v>
      </c>
      <c r="L1841" t="s">
        <v>451</v>
      </c>
      <c r="M1841" t="s">
        <v>23</v>
      </c>
      <c r="N1841" t="s">
        <v>33</v>
      </c>
      <c r="O1841" t="s">
        <v>25</v>
      </c>
      <c r="P1841" t="s">
        <v>507</v>
      </c>
    </row>
    <row r="1842" spans="1:16" x14ac:dyDescent="0.25">
      <c r="A1842">
        <v>100113</v>
      </c>
      <c r="B1842" s="1">
        <v>45918</v>
      </c>
      <c r="C1842" t="s">
        <v>61</v>
      </c>
      <c r="D1842" t="s">
        <v>84</v>
      </c>
      <c r="E1842" t="s">
        <v>85</v>
      </c>
      <c r="F1842" t="s">
        <v>19</v>
      </c>
      <c r="G1842" t="s">
        <v>20</v>
      </c>
      <c r="H1842">
        <v>1</v>
      </c>
      <c r="I1842">
        <v>41.86</v>
      </c>
      <c r="J1842">
        <v>41.86</v>
      </c>
      <c r="K1842" t="s">
        <v>53</v>
      </c>
      <c r="L1842" t="s">
        <v>480</v>
      </c>
      <c r="M1842" t="s">
        <v>23</v>
      </c>
      <c r="N1842" t="s">
        <v>45</v>
      </c>
      <c r="O1842" t="s">
        <v>25</v>
      </c>
      <c r="P1842" t="s">
        <v>507</v>
      </c>
    </row>
    <row r="1843" spans="1:16" x14ac:dyDescent="0.25">
      <c r="A1843">
        <v>100608</v>
      </c>
      <c r="B1843" s="1">
        <v>45918</v>
      </c>
      <c r="C1843" t="s">
        <v>34</v>
      </c>
      <c r="D1843" t="s">
        <v>46</v>
      </c>
      <c r="E1843" t="s">
        <v>47</v>
      </c>
      <c r="F1843" t="s">
        <v>64</v>
      </c>
      <c r="G1843" t="s">
        <v>140</v>
      </c>
      <c r="H1843">
        <v>2</v>
      </c>
      <c r="I1843">
        <v>149.85</v>
      </c>
      <c r="J1843">
        <v>299.7</v>
      </c>
      <c r="K1843" t="s">
        <v>31</v>
      </c>
      <c r="L1843" t="s">
        <v>395</v>
      </c>
      <c r="M1843" t="s">
        <v>23</v>
      </c>
      <c r="N1843" t="s">
        <v>45</v>
      </c>
      <c r="O1843" t="s">
        <v>25</v>
      </c>
      <c r="P1843" t="s">
        <v>507</v>
      </c>
    </row>
    <row r="1844" spans="1:16" x14ac:dyDescent="0.25">
      <c r="A1844">
        <v>100629</v>
      </c>
      <c r="B1844" s="1">
        <v>45918</v>
      </c>
      <c r="C1844" t="s">
        <v>39</v>
      </c>
      <c r="D1844" t="s">
        <v>93</v>
      </c>
      <c r="E1844" t="s">
        <v>93</v>
      </c>
      <c r="F1844" t="s">
        <v>73</v>
      </c>
      <c r="G1844" t="s">
        <v>80</v>
      </c>
      <c r="H1844">
        <v>5</v>
      </c>
      <c r="I1844">
        <v>39.119999999999997</v>
      </c>
      <c r="J1844">
        <v>195.6</v>
      </c>
      <c r="K1844" t="s">
        <v>53</v>
      </c>
      <c r="L1844" t="s">
        <v>96</v>
      </c>
      <c r="M1844" t="s">
        <v>23</v>
      </c>
      <c r="N1844" t="s">
        <v>45</v>
      </c>
      <c r="O1844" t="s">
        <v>25</v>
      </c>
      <c r="P1844" t="s">
        <v>507</v>
      </c>
    </row>
    <row r="1845" spans="1:16" x14ac:dyDescent="0.25">
      <c r="A1845">
        <v>100682</v>
      </c>
      <c r="B1845" s="1">
        <v>45918</v>
      </c>
      <c r="C1845" t="s">
        <v>61</v>
      </c>
      <c r="D1845" t="s">
        <v>90</v>
      </c>
      <c r="E1845" t="s">
        <v>91</v>
      </c>
      <c r="F1845" t="s">
        <v>73</v>
      </c>
      <c r="G1845" t="s">
        <v>80</v>
      </c>
      <c r="H1845">
        <v>1</v>
      </c>
      <c r="I1845">
        <v>40.18</v>
      </c>
      <c r="J1845">
        <v>40.18</v>
      </c>
      <c r="K1845" t="s">
        <v>31</v>
      </c>
      <c r="L1845" t="s">
        <v>380</v>
      </c>
      <c r="M1845" t="s">
        <v>23</v>
      </c>
      <c r="N1845" t="s">
        <v>45</v>
      </c>
      <c r="O1845" t="s">
        <v>25</v>
      </c>
      <c r="P1845" t="s">
        <v>507</v>
      </c>
    </row>
    <row r="1846" spans="1:16" x14ac:dyDescent="0.25">
      <c r="A1846">
        <v>100855</v>
      </c>
      <c r="B1846" s="1">
        <v>45918</v>
      </c>
      <c r="C1846" t="s">
        <v>34</v>
      </c>
      <c r="D1846" t="s">
        <v>35</v>
      </c>
      <c r="E1846" t="s">
        <v>36</v>
      </c>
      <c r="F1846" t="s">
        <v>64</v>
      </c>
      <c r="G1846" t="s">
        <v>140</v>
      </c>
      <c r="H1846">
        <v>5</v>
      </c>
      <c r="I1846">
        <v>142.88</v>
      </c>
      <c r="J1846">
        <v>714.4</v>
      </c>
      <c r="K1846" t="s">
        <v>59</v>
      </c>
      <c r="L1846" t="s">
        <v>406</v>
      </c>
      <c r="M1846" t="s">
        <v>23</v>
      </c>
      <c r="N1846" t="s">
        <v>45</v>
      </c>
      <c r="O1846" t="s">
        <v>25</v>
      </c>
      <c r="P1846" t="s">
        <v>507</v>
      </c>
    </row>
    <row r="1847" spans="1:16" x14ac:dyDescent="0.25">
      <c r="A1847">
        <v>101154</v>
      </c>
      <c r="B1847" s="1">
        <v>45918</v>
      </c>
      <c r="C1847" t="s">
        <v>61</v>
      </c>
      <c r="D1847" t="s">
        <v>62</v>
      </c>
      <c r="E1847" t="s">
        <v>63</v>
      </c>
      <c r="F1847" t="s">
        <v>73</v>
      </c>
      <c r="G1847" t="s">
        <v>116</v>
      </c>
      <c r="H1847">
        <v>10</v>
      </c>
      <c r="I1847">
        <v>185.15</v>
      </c>
      <c r="J1847">
        <v>1851.5</v>
      </c>
      <c r="K1847" t="s">
        <v>21</v>
      </c>
      <c r="L1847" t="s">
        <v>397</v>
      </c>
      <c r="M1847" t="s">
        <v>23</v>
      </c>
      <c r="N1847" t="s">
        <v>45</v>
      </c>
      <c r="O1847" t="s">
        <v>25</v>
      </c>
      <c r="P1847" t="s">
        <v>507</v>
      </c>
    </row>
    <row r="1848" spans="1:16" x14ac:dyDescent="0.25">
      <c r="A1848">
        <v>101247</v>
      </c>
      <c r="B1848" s="1">
        <v>45918</v>
      </c>
      <c r="C1848" t="s">
        <v>77</v>
      </c>
      <c r="D1848" t="s">
        <v>205</v>
      </c>
      <c r="E1848" t="s">
        <v>206</v>
      </c>
      <c r="F1848" t="s">
        <v>29</v>
      </c>
      <c r="G1848" t="s">
        <v>30</v>
      </c>
      <c r="H1848">
        <v>2</v>
      </c>
      <c r="I1848">
        <v>63.36</v>
      </c>
      <c r="J1848">
        <v>126.72</v>
      </c>
      <c r="K1848" t="s">
        <v>59</v>
      </c>
      <c r="L1848" t="s">
        <v>408</v>
      </c>
      <c r="M1848" t="s">
        <v>102</v>
      </c>
      <c r="N1848" t="s">
        <v>45</v>
      </c>
      <c r="O1848" t="s">
        <v>25</v>
      </c>
      <c r="P1848" t="s">
        <v>507</v>
      </c>
    </row>
    <row r="1849" spans="1:16" x14ac:dyDescent="0.25">
      <c r="A1849">
        <v>101599</v>
      </c>
      <c r="B1849" s="1">
        <v>45918</v>
      </c>
      <c r="C1849" t="s">
        <v>34</v>
      </c>
      <c r="D1849" t="s">
        <v>51</v>
      </c>
      <c r="E1849" t="s">
        <v>52</v>
      </c>
      <c r="F1849" t="s">
        <v>70</v>
      </c>
      <c r="G1849" t="s">
        <v>143</v>
      </c>
      <c r="H1849">
        <v>1</v>
      </c>
      <c r="I1849">
        <v>124.71</v>
      </c>
      <c r="J1849">
        <v>124.71</v>
      </c>
      <c r="K1849" t="s">
        <v>59</v>
      </c>
      <c r="L1849" t="s">
        <v>499</v>
      </c>
      <c r="M1849" t="s">
        <v>23</v>
      </c>
      <c r="N1849" t="s">
        <v>45</v>
      </c>
      <c r="O1849" t="s">
        <v>25</v>
      </c>
      <c r="P1849" t="s">
        <v>507</v>
      </c>
    </row>
    <row r="1850" spans="1:16" x14ac:dyDescent="0.25">
      <c r="A1850">
        <v>101788</v>
      </c>
      <c r="B1850" s="1">
        <v>45918</v>
      </c>
      <c r="C1850" t="s">
        <v>16</v>
      </c>
      <c r="D1850" t="s">
        <v>146</v>
      </c>
      <c r="E1850" t="s">
        <v>147</v>
      </c>
      <c r="F1850" t="s">
        <v>29</v>
      </c>
      <c r="G1850" t="s">
        <v>30</v>
      </c>
      <c r="H1850">
        <v>1</v>
      </c>
      <c r="I1850">
        <v>64.510000000000005</v>
      </c>
      <c r="J1850">
        <v>64.510000000000005</v>
      </c>
      <c r="K1850" t="s">
        <v>59</v>
      </c>
      <c r="L1850" t="s">
        <v>241</v>
      </c>
      <c r="M1850" t="s">
        <v>44</v>
      </c>
      <c r="N1850" t="s">
        <v>45</v>
      </c>
      <c r="O1850" t="s">
        <v>25</v>
      </c>
      <c r="P1850" t="s">
        <v>507</v>
      </c>
    </row>
    <row r="1851" spans="1:16" x14ac:dyDescent="0.25">
      <c r="A1851">
        <v>102118</v>
      </c>
      <c r="B1851" s="1">
        <v>45918</v>
      </c>
      <c r="C1851" t="s">
        <v>39</v>
      </c>
      <c r="D1851" t="s">
        <v>93</v>
      </c>
      <c r="E1851" t="s">
        <v>93</v>
      </c>
      <c r="F1851" t="s">
        <v>29</v>
      </c>
      <c r="G1851" t="s">
        <v>100</v>
      </c>
      <c r="H1851">
        <v>1</v>
      </c>
      <c r="I1851">
        <v>50.13</v>
      </c>
      <c r="J1851">
        <v>50.13</v>
      </c>
      <c r="K1851" t="s">
        <v>53</v>
      </c>
      <c r="L1851" t="s">
        <v>336</v>
      </c>
      <c r="M1851" t="s">
        <v>102</v>
      </c>
      <c r="N1851" t="s">
        <v>45</v>
      </c>
      <c r="O1851" t="s">
        <v>25</v>
      </c>
      <c r="P1851" t="s">
        <v>507</v>
      </c>
    </row>
    <row r="1852" spans="1:16" x14ac:dyDescent="0.25">
      <c r="A1852">
        <v>102130</v>
      </c>
      <c r="B1852" s="1">
        <v>45918</v>
      </c>
      <c r="C1852" t="s">
        <v>77</v>
      </c>
      <c r="D1852" t="s">
        <v>151</v>
      </c>
      <c r="E1852" t="s">
        <v>152</v>
      </c>
      <c r="F1852" t="s">
        <v>29</v>
      </c>
      <c r="G1852" t="s">
        <v>100</v>
      </c>
      <c r="H1852">
        <v>5</v>
      </c>
      <c r="I1852">
        <v>51.52</v>
      </c>
      <c r="J1852">
        <v>257.60000000000002</v>
      </c>
      <c r="K1852" t="s">
        <v>21</v>
      </c>
      <c r="L1852" t="s">
        <v>158</v>
      </c>
      <c r="M1852" t="s">
        <v>23</v>
      </c>
      <c r="N1852" t="s">
        <v>45</v>
      </c>
      <c r="O1852" t="s">
        <v>25</v>
      </c>
      <c r="P1852" t="s">
        <v>507</v>
      </c>
    </row>
    <row r="1853" spans="1:16" x14ac:dyDescent="0.25">
      <c r="A1853">
        <v>102186</v>
      </c>
      <c r="B1853" s="1">
        <v>45918</v>
      </c>
      <c r="C1853" t="s">
        <v>16</v>
      </c>
      <c r="D1853" t="s">
        <v>198</v>
      </c>
      <c r="E1853" t="s">
        <v>199</v>
      </c>
      <c r="F1853" t="s">
        <v>19</v>
      </c>
      <c r="G1853" t="s">
        <v>37</v>
      </c>
      <c r="H1853">
        <v>1</v>
      </c>
      <c r="I1853">
        <v>22.22</v>
      </c>
      <c r="J1853">
        <v>22.22</v>
      </c>
      <c r="K1853" t="s">
        <v>53</v>
      </c>
      <c r="L1853" t="s">
        <v>330</v>
      </c>
      <c r="M1853" t="s">
        <v>23</v>
      </c>
      <c r="N1853" t="s">
        <v>45</v>
      </c>
      <c r="O1853" t="s">
        <v>25</v>
      </c>
      <c r="P1853" t="s">
        <v>507</v>
      </c>
    </row>
    <row r="1854" spans="1:16" x14ac:dyDescent="0.25">
      <c r="A1854">
        <v>102564</v>
      </c>
      <c r="B1854" s="1">
        <v>45918</v>
      </c>
      <c r="C1854" t="s">
        <v>39</v>
      </c>
      <c r="D1854" t="s">
        <v>118</v>
      </c>
      <c r="E1854" t="s">
        <v>119</v>
      </c>
      <c r="F1854" t="s">
        <v>70</v>
      </c>
      <c r="G1854" t="s">
        <v>86</v>
      </c>
      <c r="H1854">
        <v>5</v>
      </c>
      <c r="I1854">
        <v>27.55</v>
      </c>
      <c r="J1854">
        <v>137.75</v>
      </c>
      <c r="K1854" t="s">
        <v>59</v>
      </c>
      <c r="L1854" t="s">
        <v>203</v>
      </c>
      <c r="M1854" t="s">
        <v>23</v>
      </c>
      <c r="N1854" t="s">
        <v>45</v>
      </c>
      <c r="O1854" t="s">
        <v>25</v>
      </c>
      <c r="P1854" t="s">
        <v>507</v>
      </c>
    </row>
    <row r="1855" spans="1:16" x14ac:dyDescent="0.25">
      <c r="A1855">
        <v>102640</v>
      </c>
      <c r="B1855" s="1">
        <v>45918</v>
      </c>
      <c r="C1855" t="s">
        <v>61</v>
      </c>
      <c r="D1855" t="s">
        <v>62</v>
      </c>
      <c r="E1855" t="s">
        <v>63</v>
      </c>
      <c r="F1855" t="s">
        <v>70</v>
      </c>
      <c r="G1855" t="s">
        <v>143</v>
      </c>
      <c r="H1855">
        <v>2</v>
      </c>
      <c r="I1855">
        <v>116.27</v>
      </c>
      <c r="J1855">
        <v>232.54</v>
      </c>
      <c r="K1855" t="s">
        <v>21</v>
      </c>
      <c r="L1855" t="s">
        <v>180</v>
      </c>
      <c r="M1855" t="s">
        <v>102</v>
      </c>
      <c r="N1855" t="s">
        <v>45</v>
      </c>
      <c r="O1855" t="s">
        <v>25</v>
      </c>
      <c r="P1855" t="s">
        <v>507</v>
      </c>
    </row>
    <row r="1856" spans="1:16" x14ac:dyDescent="0.25">
      <c r="A1856">
        <v>102742</v>
      </c>
      <c r="B1856" s="1">
        <v>45918</v>
      </c>
      <c r="C1856" t="s">
        <v>39</v>
      </c>
      <c r="D1856" t="s">
        <v>93</v>
      </c>
      <c r="E1856" t="s">
        <v>93</v>
      </c>
      <c r="F1856" t="s">
        <v>64</v>
      </c>
      <c r="G1856" t="s">
        <v>105</v>
      </c>
      <c r="H1856">
        <v>1</v>
      </c>
      <c r="I1856">
        <v>30.8</v>
      </c>
      <c r="J1856">
        <v>30.8</v>
      </c>
      <c r="K1856" t="s">
        <v>31</v>
      </c>
      <c r="L1856" t="s">
        <v>92</v>
      </c>
      <c r="M1856" t="s">
        <v>23</v>
      </c>
      <c r="N1856" t="s">
        <v>45</v>
      </c>
      <c r="O1856" t="s">
        <v>25</v>
      </c>
      <c r="P1856" t="s">
        <v>507</v>
      </c>
    </row>
    <row r="1857" spans="1:16" x14ac:dyDescent="0.25">
      <c r="A1857">
        <v>100041</v>
      </c>
      <c r="B1857" s="1">
        <v>45919</v>
      </c>
      <c r="C1857" t="s">
        <v>39</v>
      </c>
      <c r="D1857" t="s">
        <v>93</v>
      </c>
      <c r="E1857" t="s">
        <v>93</v>
      </c>
      <c r="F1857" t="s">
        <v>73</v>
      </c>
      <c r="G1857" t="s">
        <v>128</v>
      </c>
      <c r="H1857">
        <v>5</v>
      </c>
      <c r="I1857">
        <v>133.69999999999999</v>
      </c>
      <c r="J1857">
        <v>668.5</v>
      </c>
      <c r="K1857" t="s">
        <v>21</v>
      </c>
      <c r="L1857" t="s">
        <v>447</v>
      </c>
      <c r="M1857" t="s">
        <v>23</v>
      </c>
      <c r="N1857" t="s">
        <v>24</v>
      </c>
      <c r="O1857" t="s">
        <v>25</v>
      </c>
      <c r="P1857" t="s">
        <v>507</v>
      </c>
    </row>
    <row r="1858" spans="1:16" x14ac:dyDescent="0.25">
      <c r="A1858">
        <v>100055</v>
      </c>
      <c r="B1858" s="1">
        <v>45919</v>
      </c>
      <c r="C1858" t="s">
        <v>61</v>
      </c>
      <c r="D1858" t="s">
        <v>62</v>
      </c>
      <c r="E1858" t="s">
        <v>63</v>
      </c>
      <c r="F1858" t="s">
        <v>29</v>
      </c>
      <c r="G1858" t="s">
        <v>58</v>
      </c>
      <c r="H1858">
        <v>3</v>
      </c>
      <c r="I1858">
        <v>72.5</v>
      </c>
      <c r="J1858">
        <v>217.5</v>
      </c>
      <c r="K1858" t="s">
        <v>31</v>
      </c>
      <c r="L1858" t="s">
        <v>260</v>
      </c>
      <c r="M1858" t="s">
        <v>23</v>
      </c>
      <c r="N1858" t="s">
        <v>24</v>
      </c>
      <c r="O1858" t="s">
        <v>25</v>
      </c>
      <c r="P1858" t="s">
        <v>507</v>
      </c>
    </row>
    <row r="1859" spans="1:16" x14ac:dyDescent="0.25">
      <c r="A1859">
        <v>100089</v>
      </c>
      <c r="B1859" s="1">
        <v>45919</v>
      </c>
      <c r="C1859" t="s">
        <v>61</v>
      </c>
      <c r="D1859" t="s">
        <v>90</v>
      </c>
      <c r="E1859" t="s">
        <v>91</v>
      </c>
      <c r="F1859" t="s">
        <v>29</v>
      </c>
      <c r="G1859" t="s">
        <v>30</v>
      </c>
      <c r="H1859">
        <v>1</v>
      </c>
      <c r="I1859">
        <v>62.88</v>
      </c>
      <c r="J1859">
        <v>62.88</v>
      </c>
      <c r="K1859" t="s">
        <v>53</v>
      </c>
      <c r="L1859" t="s">
        <v>414</v>
      </c>
      <c r="M1859" t="s">
        <v>23</v>
      </c>
      <c r="N1859" t="s">
        <v>24</v>
      </c>
      <c r="O1859" t="s">
        <v>25</v>
      </c>
      <c r="P1859" t="s">
        <v>507</v>
      </c>
    </row>
    <row r="1860" spans="1:16" x14ac:dyDescent="0.25">
      <c r="A1860">
        <v>100409</v>
      </c>
      <c r="B1860" s="1">
        <v>45919</v>
      </c>
      <c r="C1860" t="s">
        <v>16</v>
      </c>
      <c r="D1860" t="s">
        <v>111</v>
      </c>
      <c r="E1860" t="s">
        <v>112</v>
      </c>
      <c r="F1860" t="s">
        <v>73</v>
      </c>
      <c r="G1860" t="s">
        <v>128</v>
      </c>
      <c r="H1860">
        <v>5</v>
      </c>
      <c r="I1860">
        <v>134.22999999999999</v>
      </c>
      <c r="J1860">
        <v>671.15</v>
      </c>
      <c r="K1860" t="s">
        <v>59</v>
      </c>
      <c r="L1860" t="s">
        <v>223</v>
      </c>
      <c r="M1860" t="s">
        <v>44</v>
      </c>
      <c r="N1860" t="s">
        <v>24</v>
      </c>
      <c r="O1860" t="s">
        <v>25</v>
      </c>
      <c r="P1860" t="s">
        <v>507</v>
      </c>
    </row>
    <row r="1861" spans="1:16" x14ac:dyDescent="0.25">
      <c r="A1861">
        <v>100584</v>
      </c>
      <c r="B1861" s="1">
        <v>45919</v>
      </c>
      <c r="C1861" t="s">
        <v>61</v>
      </c>
      <c r="D1861" t="s">
        <v>90</v>
      </c>
      <c r="E1861" t="s">
        <v>91</v>
      </c>
      <c r="F1861" t="s">
        <v>29</v>
      </c>
      <c r="G1861" t="s">
        <v>100</v>
      </c>
      <c r="H1861">
        <v>1</v>
      </c>
      <c r="I1861">
        <v>48.57</v>
      </c>
      <c r="J1861">
        <v>48.57</v>
      </c>
      <c r="K1861" t="s">
        <v>31</v>
      </c>
      <c r="L1861" t="s">
        <v>345</v>
      </c>
      <c r="M1861" t="s">
        <v>23</v>
      </c>
      <c r="N1861" t="s">
        <v>24</v>
      </c>
      <c r="O1861" t="s">
        <v>25</v>
      </c>
      <c r="P1861" t="s">
        <v>507</v>
      </c>
    </row>
    <row r="1862" spans="1:16" x14ac:dyDescent="0.25">
      <c r="A1862">
        <v>100728</v>
      </c>
      <c r="B1862" s="1">
        <v>45919</v>
      </c>
      <c r="C1862" t="s">
        <v>34</v>
      </c>
      <c r="D1862" t="s">
        <v>164</v>
      </c>
      <c r="E1862" t="s">
        <v>165</v>
      </c>
      <c r="F1862" t="s">
        <v>19</v>
      </c>
      <c r="G1862" t="s">
        <v>20</v>
      </c>
      <c r="H1862">
        <v>1</v>
      </c>
      <c r="I1862">
        <v>41.22</v>
      </c>
      <c r="J1862">
        <v>41.22</v>
      </c>
      <c r="K1862" t="s">
        <v>59</v>
      </c>
      <c r="L1862" t="s">
        <v>374</v>
      </c>
      <c r="M1862" t="s">
        <v>23</v>
      </c>
      <c r="N1862" t="s">
        <v>24</v>
      </c>
      <c r="O1862" t="s">
        <v>25</v>
      </c>
      <c r="P1862" t="s">
        <v>507</v>
      </c>
    </row>
    <row r="1863" spans="1:16" x14ac:dyDescent="0.25">
      <c r="A1863">
        <v>100802</v>
      </c>
      <c r="B1863" s="1">
        <v>45919</v>
      </c>
      <c r="C1863" t="s">
        <v>39</v>
      </c>
      <c r="D1863" t="s">
        <v>118</v>
      </c>
      <c r="E1863" t="s">
        <v>119</v>
      </c>
      <c r="F1863" t="s">
        <v>64</v>
      </c>
      <c r="G1863" t="s">
        <v>140</v>
      </c>
      <c r="H1863">
        <v>1</v>
      </c>
      <c r="I1863">
        <v>147.52000000000001</v>
      </c>
      <c r="J1863">
        <v>147.52000000000001</v>
      </c>
      <c r="K1863" t="s">
        <v>21</v>
      </c>
      <c r="L1863" t="s">
        <v>499</v>
      </c>
      <c r="M1863" t="s">
        <v>23</v>
      </c>
      <c r="N1863" t="s">
        <v>24</v>
      </c>
      <c r="O1863" t="s">
        <v>25</v>
      </c>
      <c r="P1863" t="s">
        <v>507</v>
      </c>
    </row>
    <row r="1864" spans="1:16" x14ac:dyDescent="0.25">
      <c r="A1864">
        <v>100858</v>
      </c>
      <c r="B1864" s="1">
        <v>45919</v>
      </c>
      <c r="C1864" t="s">
        <v>34</v>
      </c>
      <c r="D1864" t="s">
        <v>51</v>
      </c>
      <c r="E1864" t="s">
        <v>52</v>
      </c>
      <c r="F1864" t="s">
        <v>73</v>
      </c>
      <c r="G1864" t="s">
        <v>74</v>
      </c>
      <c r="H1864">
        <v>2</v>
      </c>
      <c r="I1864">
        <v>55.27</v>
      </c>
      <c r="J1864">
        <v>110.54</v>
      </c>
      <c r="K1864" t="s">
        <v>31</v>
      </c>
      <c r="L1864" t="s">
        <v>302</v>
      </c>
      <c r="M1864" t="s">
        <v>44</v>
      </c>
      <c r="N1864" t="s">
        <v>24</v>
      </c>
      <c r="O1864" t="s">
        <v>25</v>
      </c>
      <c r="P1864" t="s">
        <v>507</v>
      </c>
    </row>
    <row r="1865" spans="1:16" x14ac:dyDescent="0.25">
      <c r="A1865">
        <v>101182</v>
      </c>
      <c r="B1865" s="1">
        <v>45919</v>
      </c>
      <c r="C1865" t="s">
        <v>34</v>
      </c>
      <c r="D1865" t="s">
        <v>51</v>
      </c>
      <c r="E1865" t="s">
        <v>52</v>
      </c>
      <c r="F1865" t="s">
        <v>70</v>
      </c>
      <c r="G1865" t="s">
        <v>132</v>
      </c>
      <c r="H1865">
        <v>2</v>
      </c>
      <c r="I1865">
        <v>19.55</v>
      </c>
      <c r="J1865">
        <v>39.1</v>
      </c>
      <c r="K1865" t="s">
        <v>59</v>
      </c>
      <c r="L1865" t="s">
        <v>130</v>
      </c>
      <c r="M1865" t="s">
        <v>23</v>
      </c>
      <c r="N1865" t="s">
        <v>24</v>
      </c>
      <c r="O1865" t="s">
        <v>25</v>
      </c>
      <c r="P1865" t="s">
        <v>507</v>
      </c>
    </row>
    <row r="1866" spans="1:16" x14ac:dyDescent="0.25">
      <c r="A1866">
        <v>101380</v>
      </c>
      <c r="B1866" s="1">
        <v>45919</v>
      </c>
      <c r="C1866" t="s">
        <v>39</v>
      </c>
      <c r="D1866" t="s">
        <v>118</v>
      </c>
      <c r="E1866" t="s">
        <v>119</v>
      </c>
      <c r="F1866" t="s">
        <v>64</v>
      </c>
      <c r="G1866" t="s">
        <v>140</v>
      </c>
      <c r="H1866">
        <v>3</v>
      </c>
      <c r="I1866">
        <v>144.69</v>
      </c>
      <c r="J1866">
        <v>434.07</v>
      </c>
      <c r="K1866" t="s">
        <v>21</v>
      </c>
      <c r="L1866" t="s">
        <v>296</v>
      </c>
      <c r="M1866" t="s">
        <v>44</v>
      </c>
      <c r="N1866" t="s">
        <v>24</v>
      </c>
      <c r="O1866" t="s">
        <v>25</v>
      </c>
      <c r="P1866" t="s">
        <v>507</v>
      </c>
    </row>
    <row r="1867" spans="1:16" x14ac:dyDescent="0.25">
      <c r="A1867">
        <v>101485</v>
      </c>
      <c r="B1867" s="1">
        <v>45919</v>
      </c>
      <c r="C1867" t="s">
        <v>16</v>
      </c>
      <c r="D1867" t="s">
        <v>27</v>
      </c>
      <c r="E1867" t="s">
        <v>28</v>
      </c>
      <c r="F1867" t="s">
        <v>19</v>
      </c>
      <c r="G1867" t="s">
        <v>20</v>
      </c>
      <c r="H1867">
        <v>2</v>
      </c>
      <c r="I1867">
        <v>39.25</v>
      </c>
      <c r="J1867">
        <v>78.5</v>
      </c>
      <c r="K1867" t="s">
        <v>21</v>
      </c>
      <c r="L1867" t="s">
        <v>89</v>
      </c>
      <c r="M1867" t="s">
        <v>23</v>
      </c>
      <c r="N1867" t="s">
        <v>24</v>
      </c>
      <c r="O1867" t="s">
        <v>25</v>
      </c>
      <c r="P1867" t="s">
        <v>507</v>
      </c>
    </row>
    <row r="1868" spans="1:16" x14ac:dyDescent="0.25">
      <c r="A1868">
        <v>101589</v>
      </c>
      <c r="B1868" s="1">
        <v>45919</v>
      </c>
      <c r="C1868" t="s">
        <v>34</v>
      </c>
      <c r="D1868" t="s">
        <v>46</v>
      </c>
      <c r="E1868" t="s">
        <v>47</v>
      </c>
      <c r="F1868" t="s">
        <v>70</v>
      </c>
      <c r="G1868" t="s">
        <v>108</v>
      </c>
      <c r="H1868">
        <v>1</v>
      </c>
      <c r="I1868">
        <v>33.68</v>
      </c>
      <c r="J1868">
        <v>33.68</v>
      </c>
      <c r="K1868" t="s">
        <v>59</v>
      </c>
      <c r="L1868" t="s">
        <v>257</v>
      </c>
      <c r="M1868" t="s">
        <v>23</v>
      </c>
      <c r="N1868" t="s">
        <v>24</v>
      </c>
      <c r="O1868" t="s">
        <v>25</v>
      </c>
      <c r="P1868" t="s">
        <v>507</v>
      </c>
    </row>
    <row r="1869" spans="1:16" x14ac:dyDescent="0.25">
      <c r="A1869">
        <v>101708</v>
      </c>
      <c r="B1869" s="1">
        <v>45919</v>
      </c>
      <c r="C1869" t="s">
        <v>39</v>
      </c>
      <c r="D1869" t="s">
        <v>93</v>
      </c>
      <c r="E1869" t="s">
        <v>93</v>
      </c>
      <c r="F1869" t="s">
        <v>73</v>
      </c>
      <c r="G1869" t="s">
        <v>183</v>
      </c>
      <c r="H1869">
        <v>1</v>
      </c>
      <c r="I1869">
        <v>24.44</v>
      </c>
      <c r="J1869">
        <v>24.44</v>
      </c>
      <c r="K1869" t="s">
        <v>53</v>
      </c>
      <c r="L1869" t="s">
        <v>60</v>
      </c>
      <c r="M1869" t="s">
        <v>23</v>
      </c>
      <c r="N1869" t="s">
        <v>24</v>
      </c>
      <c r="O1869" t="s">
        <v>25</v>
      </c>
      <c r="P1869" t="s">
        <v>507</v>
      </c>
    </row>
    <row r="1870" spans="1:16" x14ac:dyDescent="0.25">
      <c r="A1870">
        <v>101922</v>
      </c>
      <c r="B1870" s="1">
        <v>45919</v>
      </c>
      <c r="C1870" t="s">
        <v>39</v>
      </c>
      <c r="D1870" t="s">
        <v>56</v>
      </c>
      <c r="E1870" t="s">
        <v>57</v>
      </c>
      <c r="F1870" t="s">
        <v>73</v>
      </c>
      <c r="G1870" t="s">
        <v>116</v>
      </c>
      <c r="H1870">
        <v>10</v>
      </c>
      <c r="I1870">
        <v>194.38</v>
      </c>
      <c r="J1870">
        <v>1943.8</v>
      </c>
      <c r="K1870" t="s">
        <v>31</v>
      </c>
      <c r="L1870" t="s">
        <v>303</v>
      </c>
      <c r="M1870" t="s">
        <v>23</v>
      </c>
      <c r="N1870" t="s">
        <v>24</v>
      </c>
      <c r="O1870" t="s">
        <v>25</v>
      </c>
      <c r="P1870" t="s">
        <v>507</v>
      </c>
    </row>
    <row r="1871" spans="1:16" x14ac:dyDescent="0.25">
      <c r="A1871">
        <v>102113</v>
      </c>
      <c r="B1871" s="1">
        <v>45919</v>
      </c>
      <c r="C1871" t="s">
        <v>16</v>
      </c>
      <c r="D1871" t="s">
        <v>27</v>
      </c>
      <c r="E1871" t="s">
        <v>28</v>
      </c>
      <c r="F1871" t="s">
        <v>29</v>
      </c>
      <c r="G1871" t="s">
        <v>113</v>
      </c>
      <c r="H1871">
        <v>3</v>
      </c>
      <c r="I1871">
        <v>14.63</v>
      </c>
      <c r="J1871">
        <v>43.89</v>
      </c>
      <c r="K1871" t="s">
        <v>53</v>
      </c>
      <c r="L1871" t="s">
        <v>154</v>
      </c>
      <c r="M1871" t="s">
        <v>23</v>
      </c>
      <c r="N1871" t="s">
        <v>24</v>
      </c>
      <c r="O1871" t="s">
        <v>25</v>
      </c>
      <c r="P1871" t="s">
        <v>507</v>
      </c>
    </row>
    <row r="1872" spans="1:16" x14ac:dyDescent="0.25">
      <c r="A1872">
        <v>102171</v>
      </c>
      <c r="B1872" s="1">
        <v>45919</v>
      </c>
      <c r="C1872" t="s">
        <v>34</v>
      </c>
      <c r="D1872" t="s">
        <v>164</v>
      </c>
      <c r="E1872" t="s">
        <v>165</v>
      </c>
      <c r="F1872" t="s">
        <v>70</v>
      </c>
      <c r="G1872" t="s">
        <v>108</v>
      </c>
      <c r="H1872">
        <v>3</v>
      </c>
      <c r="I1872">
        <v>33.71</v>
      </c>
      <c r="J1872">
        <v>101.13</v>
      </c>
      <c r="K1872" t="s">
        <v>53</v>
      </c>
      <c r="L1872" t="s">
        <v>173</v>
      </c>
      <c r="M1872" t="s">
        <v>44</v>
      </c>
      <c r="N1872" t="s">
        <v>24</v>
      </c>
      <c r="O1872" t="s">
        <v>25</v>
      </c>
      <c r="P1872" t="s">
        <v>507</v>
      </c>
    </row>
    <row r="1873" spans="1:16" x14ac:dyDescent="0.25">
      <c r="A1873">
        <v>102220</v>
      </c>
      <c r="B1873" s="1">
        <v>45919</v>
      </c>
      <c r="C1873" t="s">
        <v>34</v>
      </c>
      <c r="D1873" t="s">
        <v>35</v>
      </c>
      <c r="E1873" t="s">
        <v>36</v>
      </c>
      <c r="F1873" t="s">
        <v>70</v>
      </c>
      <c r="G1873" t="s">
        <v>71</v>
      </c>
      <c r="H1873">
        <v>2</v>
      </c>
      <c r="I1873">
        <v>57.17</v>
      </c>
      <c r="J1873">
        <v>114.34</v>
      </c>
      <c r="K1873" t="s">
        <v>53</v>
      </c>
      <c r="L1873" t="s">
        <v>99</v>
      </c>
      <c r="M1873" t="s">
        <v>23</v>
      </c>
      <c r="N1873" t="s">
        <v>24</v>
      </c>
      <c r="O1873" t="s">
        <v>25</v>
      </c>
      <c r="P1873" t="s">
        <v>507</v>
      </c>
    </row>
    <row r="1874" spans="1:16" x14ac:dyDescent="0.25">
      <c r="A1874">
        <v>102243</v>
      </c>
      <c r="B1874" s="1">
        <v>45919</v>
      </c>
      <c r="C1874" t="s">
        <v>39</v>
      </c>
      <c r="D1874" t="s">
        <v>56</v>
      </c>
      <c r="E1874" t="s">
        <v>57</v>
      </c>
      <c r="F1874" t="s">
        <v>73</v>
      </c>
      <c r="G1874" t="s">
        <v>183</v>
      </c>
      <c r="H1874">
        <v>5</v>
      </c>
      <c r="I1874">
        <v>25.39</v>
      </c>
      <c r="J1874">
        <v>126.95</v>
      </c>
      <c r="K1874" t="s">
        <v>53</v>
      </c>
      <c r="L1874" t="s">
        <v>402</v>
      </c>
      <c r="M1874" t="s">
        <v>102</v>
      </c>
      <c r="N1874" t="s">
        <v>24</v>
      </c>
      <c r="O1874" t="s">
        <v>25</v>
      </c>
      <c r="P1874" t="s">
        <v>507</v>
      </c>
    </row>
    <row r="1875" spans="1:16" x14ac:dyDescent="0.25">
      <c r="A1875">
        <v>102391</v>
      </c>
      <c r="B1875" s="1">
        <v>45919</v>
      </c>
      <c r="C1875" t="s">
        <v>61</v>
      </c>
      <c r="D1875" t="s">
        <v>84</v>
      </c>
      <c r="E1875" t="s">
        <v>85</v>
      </c>
      <c r="F1875" t="s">
        <v>29</v>
      </c>
      <c r="G1875" t="s">
        <v>113</v>
      </c>
      <c r="H1875">
        <v>1</v>
      </c>
      <c r="I1875">
        <v>15.68</v>
      </c>
      <c r="J1875">
        <v>15.68</v>
      </c>
      <c r="K1875" t="s">
        <v>59</v>
      </c>
      <c r="L1875" t="s">
        <v>354</v>
      </c>
      <c r="M1875" t="s">
        <v>23</v>
      </c>
      <c r="N1875" t="s">
        <v>24</v>
      </c>
      <c r="O1875" t="s">
        <v>25</v>
      </c>
      <c r="P1875" t="s">
        <v>507</v>
      </c>
    </row>
    <row r="1876" spans="1:16" x14ac:dyDescent="0.25">
      <c r="A1876">
        <v>100414</v>
      </c>
      <c r="B1876" s="1">
        <v>45920</v>
      </c>
      <c r="C1876" t="s">
        <v>61</v>
      </c>
      <c r="D1876" t="s">
        <v>90</v>
      </c>
      <c r="E1876" t="s">
        <v>91</v>
      </c>
      <c r="F1876" t="s">
        <v>70</v>
      </c>
      <c r="G1876" t="s">
        <v>86</v>
      </c>
      <c r="H1876">
        <v>5</v>
      </c>
      <c r="I1876">
        <v>28.17</v>
      </c>
      <c r="J1876">
        <v>140.85</v>
      </c>
      <c r="K1876" t="s">
        <v>21</v>
      </c>
      <c r="L1876" t="s">
        <v>319</v>
      </c>
      <c r="M1876" t="s">
        <v>23</v>
      </c>
      <c r="N1876" t="s">
        <v>50</v>
      </c>
      <c r="O1876" t="s">
        <v>14</v>
      </c>
      <c r="P1876" t="s">
        <v>507</v>
      </c>
    </row>
    <row r="1877" spans="1:16" x14ac:dyDescent="0.25">
      <c r="A1877">
        <v>100510</v>
      </c>
      <c r="B1877" s="1">
        <v>45920</v>
      </c>
      <c r="C1877" t="s">
        <v>77</v>
      </c>
      <c r="D1877" t="s">
        <v>205</v>
      </c>
      <c r="E1877" t="s">
        <v>206</v>
      </c>
      <c r="F1877" t="s">
        <v>73</v>
      </c>
      <c r="G1877" t="s">
        <v>128</v>
      </c>
      <c r="H1877">
        <v>1</v>
      </c>
      <c r="I1877">
        <v>132.22999999999999</v>
      </c>
      <c r="J1877">
        <v>132.22999999999999</v>
      </c>
      <c r="K1877" t="s">
        <v>53</v>
      </c>
      <c r="L1877" t="s">
        <v>233</v>
      </c>
      <c r="M1877" t="s">
        <v>23</v>
      </c>
      <c r="N1877" t="s">
        <v>50</v>
      </c>
      <c r="O1877" t="s">
        <v>14</v>
      </c>
      <c r="P1877" t="s">
        <v>507</v>
      </c>
    </row>
    <row r="1878" spans="1:16" x14ac:dyDescent="0.25">
      <c r="A1878">
        <v>101105</v>
      </c>
      <c r="B1878" s="1">
        <v>45920</v>
      </c>
      <c r="C1878" t="s">
        <v>61</v>
      </c>
      <c r="D1878" t="s">
        <v>90</v>
      </c>
      <c r="E1878" t="s">
        <v>91</v>
      </c>
      <c r="F1878" t="s">
        <v>19</v>
      </c>
      <c r="G1878" t="s">
        <v>37</v>
      </c>
      <c r="H1878">
        <v>1</v>
      </c>
      <c r="I1878">
        <v>22.69</v>
      </c>
      <c r="J1878">
        <v>22.69</v>
      </c>
      <c r="K1878" t="s">
        <v>53</v>
      </c>
      <c r="L1878" t="s">
        <v>458</v>
      </c>
      <c r="M1878" t="s">
        <v>23</v>
      </c>
      <c r="N1878" t="s">
        <v>50</v>
      </c>
      <c r="O1878" t="s">
        <v>14</v>
      </c>
      <c r="P1878" t="s">
        <v>507</v>
      </c>
    </row>
    <row r="1879" spans="1:16" x14ac:dyDescent="0.25">
      <c r="A1879">
        <v>101387</v>
      </c>
      <c r="B1879" s="1">
        <v>45920</v>
      </c>
      <c r="C1879" t="s">
        <v>39</v>
      </c>
      <c r="D1879" t="s">
        <v>93</v>
      </c>
      <c r="E1879" t="s">
        <v>93</v>
      </c>
      <c r="F1879" t="s">
        <v>73</v>
      </c>
      <c r="G1879" t="s">
        <v>116</v>
      </c>
      <c r="H1879">
        <v>2</v>
      </c>
      <c r="I1879">
        <v>185.09</v>
      </c>
      <c r="J1879">
        <v>370.18</v>
      </c>
      <c r="K1879" t="s">
        <v>31</v>
      </c>
      <c r="L1879" t="s">
        <v>192</v>
      </c>
      <c r="M1879" t="s">
        <v>23</v>
      </c>
      <c r="N1879" t="s">
        <v>50</v>
      </c>
      <c r="O1879" t="s">
        <v>14</v>
      </c>
      <c r="P1879" t="s">
        <v>507</v>
      </c>
    </row>
    <row r="1880" spans="1:16" x14ac:dyDescent="0.25">
      <c r="A1880">
        <v>101477</v>
      </c>
      <c r="B1880" s="1">
        <v>45920</v>
      </c>
      <c r="C1880" t="s">
        <v>39</v>
      </c>
      <c r="D1880" t="s">
        <v>67</v>
      </c>
      <c r="E1880" t="s">
        <v>68</v>
      </c>
      <c r="F1880" t="s">
        <v>64</v>
      </c>
      <c r="G1880" t="s">
        <v>65</v>
      </c>
      <c r="H1880">
        <v>3</v>
      </c>
      <c r="I1880">
        <v>26.05</v>
      </c>
      <c r="J1880">
        <v>78.150000000000006</v>
      </c>
      <c r="K1880" t="s">
        <v>53</v>
      </c>
      <c r="L1880" t="s">
        <v>406</v>
      </c>
      <c r="M1880" t="s">
        <v>23</v>
      </c>
      <c r="N1880" t="s">
        <v>50</v>
      </c>
      <c r="O1880" t="s">
        <v>14</v>
      </c>
      <c r="P1880" t="s">
        <v>507</v>
      </c>
    </row>
    <row r="1881" spans="1:16" x14ac:dyDescent="0.25">
      <c r="A1881">
        <v>101828</v>
      </c>
      <c r="B1881" s="1">
        <v>45920</v>
      </c>
      <c r="C1881" t="s">
        <v>16</v>
      </c>
      <c r="D1881" t="s">
        <v>17</v>
      </c>
      <c r="E1881" t="s">
        <v>18</v>
      </c>
      <c r="F1881" t="s">
        <v>19</v>
      </c>
      <c r="G1881" t="s">
        <v>20</v>
      </c>
      <c r="H1881">
        <v>1</v>
      </c>
      <c r="I1881">
        <v>38.58</v>
      </c>
      <c r="J1881">
        <v>38.58</v>
      </c>
      <c r="K1881" t="s">
        <v>59</v>
      </c>
      <c r="L1881" t="s">
        <v>196</v>
      </c>
      <c r="M1881" t="s">
        <v>23</v>
      </c>
      <c r="N1881" t="s">
        <v>50</v>
      </c>
      <c r="O1881" t="s">
        <v>14</v>
      </c>
      <c r="P1881" t="s">
        <v>507</v>
      </c>
    </row>
    <row r="1882" spans="1:16" x14ac:dyDescent="0.25">
      <c r="A1882">
        <v>101840</v>
      </c>
      <c r="B1882" s="1">
        <v>45920</v>
      </c>
      <c r="C1882" t="s">
        <v>16</v>
      </c>
      <c r="D1882" t="s">
        <v>198</v>
      </c>
      <c r="E1882" t="s">
        <v>199</v>
      </c>
      <c r="F1882" t="s">
        <v>29</v>
      </c>
      <c r="G1882" t="s">
        <v>100</v>
      </c>
      <c r="H1882">
        <v>1</v>
      </c>
      <c r="I1882">
        <v>51.37</v>
      </c>
      <c r="J1882">
        <v>51.37</v>
      </c>
      <c r="K1882" t="s">
        <v>53</v>
      </c>
      <c r="L1882" t="s">
        <v>304</v>
      </c>
      <c r="M1882" t="s">
        <v>102</v>
      </c>
      <c r="N1882" t="s">
        <v>50</v>
      </c>
      <c r="O1882" t="s">
        <v>14</v>
      </c>
      <c r="P1882" t="s">
        <v>507</v>
      </c>
    </row>
    <row r="1883" spans="1:16" x14ac:dyDescent="0.25">
      <c r="A1883">
        <v>101869</v>
      </c>
      <c r="B1883" s="1">
        <v>45920</v>
      </c>
      <c r="C1883" t="s">
        <v>61</v>
      </c>
      <c r="D1883" t="s">
        <v>62</v>
      </c>
      <c r="E1883" t="s">
        <v>63</v>
      </c>
      <c r="F1883" t="s">
        <v>73</v>
      </c>
      <c r="G1883" t="s">
        <v>80</v>
      </c>
      <c r="H1883">
        <v>1</v>
      </c>
      <c r="I1883">
        <v>39.130000000000003</v>
      </c>
      <c r="J1883">
        <v>39.130000000000003</v>
      </c>
      <c r="K1883" t="s">
        <v>59</v>
      </c>
      <c r="L1883" t="s">
        <v>54</v>
      </c>
      <c r="M1883" t="s">
        <v>23</v>
      </c>
      <c r="N1883" t="s">
        <v>50</v>
      </c>
      <c r="O1883" t="s">
        <v>14</v>
      </c>
      <c r="P1883" t="s">
        <v>507</v>
      </c>
    </row>
    <row r="1884" spans="1:16" x14ac:dyDescent="0.25">
      <c r="A1884">
        <v>102139</v>
      </c>
      <c r="B1884" s="1">
        <v>45920</v>
      </c>
      <c r="C1884" t="s">
        <v>61</v>
      </c>
      <c r="D1884" t="s">
        <v>90</v>
      </c>
      <c r="E1884" t="s">
        <v>91</v>
      </c>
      <c r="F1884" t="s">
        <v>19</v>
      </c>
      <c r="G1884" t="s">
        <v>20</v>
      </c>
      <c r="H1884">
        <v>1</v>
      </c>
      <c r="I1884">
        <v>38.119999999999997</v>
      </c>
      <c r="J1884">
        <v>38.119999999999997</v>
      </c>
      <c r="K1884" t="s">
        <v>21</v>
      </c>
      <c r="L1884" t="s">
        <v>262</v>
      </c>
      <c r="M1884" t="s">
        <v>23</v>
      </c>
      <c r="N1884" t="s">
        <v>50</v>
      </c>
      <c r="O1884" t="s">
        <v>14</v>
      </c>
      <c r="P1884" t="s">
        <v>507</v>
      </c>
    </row>
    <row r="1885" spans="1:16" x14ac:dyDescent="0.25">
      <c r="A1885">
        <v>102335</v>
      </c>
      <c r="B1885" s="1">
        <v>45920</v>
      </c>
      <c r="C1885" t="s">
        <v>34</v>
      </c>
      <c r="D1885" t="s">
        <v>46</v>
      </c>
      <c r="E1885" t="s">
        <v>47</v>
      </c>
      <c r="F1885" t="s">
        <v>70</v>
      </c>
      <c r="G1885" t="s">
        <v>86</v>
      </c>
      <c r="H1885">
        <v>2</v>
      </c>
      <c r="I1885">
        <v>27.43</v>
      </c>
      <c r="J1885">
        <v>54.86</v>
      </c>
      <c r="K1885" t="s">
        <v>59</v>
      </c>
      <c r="L1885" t="s">
        <v>169</v>
      </c>
      <c r="M1885" t="s">
        <v>102</v>
      </c>
      <c r="N1885" t="s">
        <v>50</v>
      </c>
      <c r="O1885" t="s">
        <v>14</v>
      </c>
      <c r="P1885" t="s">
        <v>507</v>
      </c>
    </row>
    <row r="1886" spans="1:16" x14ac:dyDescent="0.25">
      <c r="A1886">
        <v>102783</v>
      </c>
      <c r="B1886" s="1">
        <v>45920</v>
      </c>
      <c r="C1886" t="s">
        <v>39</v>
      </c>
      <c r="D1886" t="s">
        <v>118</v>
      </c>
      <c r="E1886" t="s">
        <v>119</v>
      </c>
      <c r="F1886" t="s">
        <v>73</v>
      </c>
      <c r="G1886" t="s">
        <v>116</v>
      </c>
      <c r="H1886">
        <v>1</v>
      </c>
      <c r="I1886">
        <v>198.68</v>
      </c>
      <c r="J1886">
        <v>198.68</v>
      </c>
      <c r="K1886" t="s">
        <v>59</v>
      </c>
      <c r="L1886" t="s">
        <v>419</v>
      </c>
      <c r="M1886" t="s">
        <v>23</v>
      </c>
      <c r="N1886" t="s">
        <v>50</v>
      </c>
      <c r="O1886" t="s">
        <v>14</v>
      </c>
      <c r="P1886" t="s">
        <v>507</v>
      </c>
    </row>
    <row r="1887" spans="1:16" x14ac:dyDescent="0.25">
      <c r="A1887">
        <v>102864</v>
      </c>
      <c r="B1887" s="1">
        <v>45920</v>
      </c>
      <c r="C1887" t="s">
        <v>39</v>
      </c>
      <c r="D1887" t="s">
        <v>56</v>
      </c>
      <c r="E1887" t="s">
        <v>57</v>
      </c>
      <c r="F1887" t="s">
        <v>73</v>
      </c>
      <c r="G1887" t="s">
        <v>128</v>
      </c>
      <c r="H1887">
        <v>2</v>
      </c>
      <c r="I1887">
        <v>126.78</v>
      </c>
      <c r="J1887">
        <v>253.56</v>
      </c>
      <c r="K1887" t="s">
        <v>21</v>
      </c>
      <c r="L1887" t="s">
        <v>224</v>
      </c>
      <c r="M1887" t="s">
        <v>23</v>
      </c>
      <c r="N1887" t="s">
        <v>50</v>
      </c>
      <c r="O1887" t="s">
        <v>14</v>
      </c>
      <c r="P1887" t="s">
        <v>507</v>
      </c>
    </row>
    <row r="1888" spans="1:16" x14ac:dyDescent="0.25">
      <c r="A1888">
        <v>100117</v>
      </c>
      <c r="B1888" s="1">
        <v>45921</v>
      </c>
      <c r="C1888" t="s">
        <v>16</v>
      </c>
      <c r="D1888" t="s">
        <v>27</v>
      </c>
      <c r="E1888" t="s">
        <v>28</v>
      </c>
      <c r="F1888" t="s">
        <v>70</v>
      </c>
      <c r="G1888" t="s">
        <v>143</v>
      </c>
      <c r="H1888">
        <v>1</v>
      </c>
      <c r="I1888">
        <v>115.88</v>
      </c>
      <c r="J1888">
        <v>115.88</v>
      </c>
      <c r="K1888" t="s">
        <v>21</v>
      </c>
      <c r="L1888" t="s">
        <v>406</v>
      </c>
      <c r="M1888" t="s">
        <v>102</v>
      </c>
      <c r="N1888" t="s">
        <v>76</v>
      </c>
      <c r="O1888" t="s">
        <v>14</v>
      </c>
      <c r="P1888" t="s">
        <v>507</v>
      </c>
    </row>
    <row r="1889" spans="1:16" x14ac:dyDescent="0.25">
      <c r="A1889">
        <v>100571</v>
      </c>
      <c r="B1889" s="1">
        <v>45921</v>
      </c>
      <c r="C1889" t="s">
        <v>61</v>
      </c>
      <c r="D1889" t="s">
        <v>62</v>
      </c>
      <c r="E1889" t="s">
        <v>63</v>
      </c>
      <c r="F1889" t="s">
        <v>29</v>
      </c>
      <c r="G1889" t="s">
        <v>113</v>
      </c>
      <c r="H1889">
        <v>10</v>
      </c>
      <c r="I1889">
        <v>15.6</v>
      </c>
      <c r="J1889">
        <v>156</v>
      </c>
      <c r="K1889" t="s">
        <v>59</v>
      </c>
      <c r="L1889" t="s">
        <v>492</v>
      </c>
      <c r="M1889" t="s">
        <v>23</v>
      </c>
      <c r="N1889" t="s">
        <v>76</v>
      </c>
      <c r="O1889" t="s">
        <v>14</v>
      </c>
      <c r="P1889" t="s">
        <v>507</v>
      </c>
    </row>
    <row r="1890" spans="1:16" x14ac:dyDescent="0.25">
      <c r="A1890">
        <v>100826</v>
      </c>
      <c r="B1890" s="1">
        <v>45921</v>
      </c>
      <c r="C1890" t="s">
        <v>61</v>
      </c>
      <c r="D1890" t="s">
        <v>90</v>
      </c>
      <c r="E1890" t="s">
        <v>91</v>
      </c>
      <c r="F1890" t="s">
        <v>73</v>
      </c>
      <c r="G1890" t="s">
        <v>183</v>
      </c>
      <c r="H1890">
        <v>2</v>
      </c>
      <c r="I1890">
        <v>24.66</v>
      </c>
      <c r="J1890">
        <v>49.32</v>
      </c>
      <c r="K1890" t="s">
        <v>21</v>
      </c>
      <c r="L1890" t="s">
        <v>184</v>
      </c>
      <c r="M1890" t="s">
        <v>102</v>
      </c>
      <c r="N1890" t="s">
        <v>76</v>
      </c>
      <c r="O1890" t="s">
        <v>14</v>
      </c>
      <c r="P1890" t="s">
        <v>507</v>
      </c>
    </row>
    <row r="1891" spans="1:16" x14ac:dyDescent="0.25">
      <c r="A1891">
        <v>101270</v>
      </c>
      <c r="B1891" s="1">
        <v>45921</v>
      </c>
      <c r="C1891" t="s">
        <v>61</v>
      </c>
      <c r="D1891" t="s">
        <v>84</v>
      </c>
      <c r="E1891" t="s">
        <v>85</v>
      </c>
      <c r="F1891" t="s">
        <v>73</v>
      </c>
      <c r="G1891" t="s">
        <v>183</v>
      </c>
      <c r="H1891">
        <v>1</v>
      </c>
      <c r="I1891">
        <v>24.34</v>
      </c>
      <c r="J1891">
        <v>24.34</v>
      </c>
      <c r="K1891" t="s">
        <v>21</v>
      </c>
      <c r="L1891" t="s">
        <v>451</v>
      </c>
      <c r="M1891" t="s">
        <v>23</v>
      </c>
      <c r="N1891" t="s">
        <v>76</v>
      </c>
      <c r="O1891" t="s">
        <v>14</v>
      </c>
      <c r="P1891" t="s">
        <v>507</v>
      </c>
    </row>
    <row r="1892" spans="1:16" x14ac:dyDescent="0.25">
      <c r="A1892">
        <v>101424</v>
      </c>
      <c r="B1892" s="1">
        <v>45921</v>
      </c>
      <c r="C1892" t="s">
        <v>61</v>
      </c>
      <c r="D1892" t="s">
        <v>84</v>
      </c>
      <c r="E1892" t="s">
        <v>85</v>
      </c>
      <c r="F1892" t="s">
        <v>73</v>
      </c>
      <c r="G1892" t="s">
        <v>80</v>
      </c>
      <c r="H1892">
        <v>1</v>
      </c>
      <c r="I1892">
        <v>41.94</v>
      </c>
      <c r="J1892">
        <v>41.94</v>
      </c>
      <c r="K1892" t="s">
        <v>21</v>
      </c>
      <c r="L1892" t="s">
        <v>434</v>
      </c>
      <c r="M1892" t="s">
        <v>44</v>
      </c>
      <c r="N1892" t="s">
        <v>76</v>
      </c>
      <c r="O1892" t="s">
        <v>14</v>
      </c>
      <c r="P1892" t="s">
        <v>507</v>
      </c>
    </row>
    <row r="1893" spans="1:16" x14ac:dyDescent="0.25">
      <c r="A1893">
        <v>101737</v>
      </c>
      <c r="B1893" s="1">
        <v>45921</v>
      </c>
      <c r="C1893" t="s">
        <v>16</v>
      </c>
      <c r="D1893" t="s">
        <v>27</v>
      </c>
      <c r="E1893" t="s">
        <v>28</v>
      </c>
      <c r="F1893" t="s">
        <v>64</v>
      </c>
      <c r="G1893" t="s">
        <v>105</v>
      </c>
      <c r="H1893">
        <v>3</v>
      </c>
      <c r="I1893">
        <v>31.13</v>
      </c>
      <c r="J1893">
        <v>93.39</v>
      </c>
      <c r="K1893" t="s">
        <v>31</v>
      </c>
      <c r="L1893" t="s">
        <v>197</v>
      </c>
      <c r="M1893" t="s">
        <v>23</v>
      </c>
      <c r="N1893" t="s">
        <v>76</v>
      </c>
      <c r="O1893" t="s">
        <v>14</v>
      </c>
      <c r="P1893" t="s">
        <v>507</v>
      </c>
    </row>
    <row r="1894" spans="1:16" x14ac:dyDescent="0.25">
      <c r="A1894">
        <v>101870</v>
      </c>
      <c r="B1894" s="1">
        <v>45921</v>
      </c>
      <c r="C1894" t="s">
        <v>39</v>
      </c>
      <c r="D1894" t="s">
        <v>40</v>
      </c>
      <c r="E1894" t="s">
        <v>41</v>
      </c>
      <c r="F1894" t="s">
        <v>64</v>
      </c>
      <c r="G1894" t="s">
        <v>65</v>
      </c>
      <c r="H1894">
        <v>1</v>
      </c>
      <c r="I1894">
        <v>24.92</v>
      </c>
      <c r="J1894">
        <v>24.92</v>
      </c>
      <c r="K1894" t="s">
        <v>31</v>
      </c>
      <c r="L1894" t="s">
        <v>234</v>
      </c>
      <c r="M1894" t="s">
        <v>23</v>
      </c>
      <c r="N1894" t="s">
        <v>76</v>
      </c>
      <c r="O1894" t="s">
        <v>14</v>
      </c>
      <c r="P1894" t="s">
        <v>507</v>
      </c>
    </row>
    <row r="1895" spans="1:16" x14ac:dyDescent="0.25">
      <c r="A1895">
        <v>101874</v>
      </c>
      <c r="B1895" s="1">
        <v>45921</v>
      </c>
      <c r="C1895" t="s">
        <v>34</v>
      </c>
      <c r="D1895" t="s">
        <v>46</v>
      </c>
      <c r="E1895" t="s">
        <v>47</v>
      </c>
      <c r="F1895" t="s">
        <v>64</v>
      </c>
      <c r="G1895" t="s">
        <v>105</v>
      </c>
      <c r="H1895">
        <v>5</v>
      </c>
      <c r="I1895">
        <v>31.02</v>
      </c>
      <c r="J1895">
        <v>155.1</v>
      </c>
      <c r="K1895" t="s">
        <v>59</v>
      </c>
      <c r="L1895" t="s">
        <v>391</v>
      </c>
      <c r="M1895" t="s">
        <v>23</v>
      </c>
      <c r="N1895" t="s">
        <v>76</v>
      </c>
      <c r="O1895" t="s">
        <v>14</v>
      </c>
      <c r="P1895" t="s">
        <v>507</v>
      </c>
    </row>
    <row r="1896" spans="1:16" x14ac:dyDescent="0.25">
      <c r="A1896">
        <v>102104</v>
      </c>
      <c r="B1896" s="1">
        <v>45921</v>
      </c>
      <c r="C1896" t="s">
        <v>39</v>
      </c>
      <c r="D1896" t="s">
        <v>67</v>
      </c>
      <c r="E1896" t="s">
        <v>68</v>
      </c>
      <c r="F1896" t="s">
        <v>29</v>
      </c>
      <c r="G1896" t="s">
        <v>100</v>
      </c>
      <c r="H1896">
        <v>2</v>
      </c>
      <c r="I1896">
        <v>51.37</v>
      </c>
      <c r="J1896">
        <v>102.74</v>
      </c>
      <c r="K1896" t="s">
        <v>21</v>
      </c>
      <c r="L1896" t="s">
        <v>490</v>
      </c>
      <c r="M1896" t="s">
        <v>23</v>
      </c>
      <c r="N1896" t="s">
        <v>76</v>
      </c>
      <c r="O1896" t="s">
        <v>14</v>
      </c>
      <c r="P1896" t="s">
        <v>507</v>
      </c>
    </row>
    <row r="1897" spans="1:16" x14ac:dyDescent="0.25">
      <c r="A1897">
        <v>102137</v>
      </c>
      <c r="B1897" s="1">
        <v>45921</v>
      </c>
      <c r="C1897" t="s">
        <v>16</v>
      </c>
      <c r="D1897" t="s">
        <v>198</v>
      </c>
      <c r="E1897" t="s">
        <v>199</v>
      </c>
      <c r="F1897" t="s">
        <v>70</v>
      </c>
      <c r="G1897" t="s">
        <v>132</v>
      </c>
      <c r="H1897">
        <v>5</v>
      </c>
      <c r="I1897">
        <v>19.28</v>
      </c>
      <c r="J1897">
        <v>96.4</v>
      </c>
      <c r="K1897" t="s">
        <v>53</v>
      </c>
      <c r="L1897" t="s">
        <v>375</v>
      </c>
      <c r="M1897" t="s">
        <v>44</v>
      </c>
      <c r="N1897" t="s">
        <v>76</v>
      </c>
      <c r="O1897" t="s">
        <v>14</v>
      </c>
      <c r="P1897" t="s">
        <v>507</v>
      </c>
    </row>
    <row r="1898" spans="1:16" x14ac:dyDescent="0.25">
      <c r="A1898">
        <v>102145</v>
      </c>
      <c r="B1898" s="1">
        <v>45921</v>
      </c>
      <c r="C1898" t="s">
        <v>39</v>
      </c>
      <c r="D1898" t="s">
        <v>118</v>
      </c>
      <c r="E1898" t="s">
        <v>119</v>
      </c>
      <c r="F1898" t="s">
        <v>73</v>
      </c>
      <c r="G1898" t="s">
        <v>80</v>
      </c>
      <c r="H1898">
        <v>2</v>
      </c>
      <c r="I1898">
        <v>39.92</v>
      </c>
      <c r="J1898">
        <v>79.84</v>
      </c>
      <c r="K1898" t="s">
        <v>59</v>
      </c>
      <c r="L1898" t="s">
        <v>160</v>
      </c>
      <c r="M1898" t="s">
        <v>23</v>
      </c>
      <c r="N1898" t="s">
        <v>76</v>
      </c>
      <c r="O1898" t="s">
        <v>14</v>
      </c>
      <c r="P1898" t="s">
        <v>507</v>
      </c>
    </row>
    <row r="1899" spans="1:16" x14ac:dyDescent="0.25">
      <c r="A1899">
        <v>102884</v>
      </c>
      <c r="B1899" s="1">
        <v>45921</v>
      </c>
      <c r="C1899" t="s">
        <v>16</v>
      </c>
      <c r="D1899" t="s">
        <v>17</v>
      </c>
      <c r="E1899" t="s">
        <v>18</v>
      </c>
      <c r="F1899" t="s">
        <v>73</v>
      </c>
      <c r="G1899" t="s">
        <v>183</v>
      </c>
      <c r="H1899">
        <v>2</v>
      </c>
      <c r="I1899">
        <v>25.5</v>
      </c>
      <c r="J1899">
        <v>51</v>
      </c>
      <c r="K1899" t="s">
        <v>59</v>
      </c>
      <c r="L1899" t="s">
        <v>460</v>
      </c>
      <c r="M1899" t="s">
        <v>102</v>
      </c>
      <c r="N1899" t="s">
        <v>76</v>
      </c>
      <c r="O1899" t="s">
        <v>14</v>
      </c>
      <c r="P1899" t="s">
        <v>507</v>
      </c>
    </row>
    <row r="1900" spans="1:16" x14ac:dyDescent="0.25">
      <c r="A1900">
        <v>102896</v>
      </c>
      <c r="B1900" s="1">
        <v>45921</v>
      </c>
      <c r="C1900" t="s">
        <v>61</v>
      </c>
      <c r="D1900" t="s">
        <v>62</v>
      </c>
      <c r="E1900" t="s">
        <v>63</v>
      </c>
      <c r="F1900" t="s">
        <v>73</v>
      </c>
      <c r="G1900" t="s">
        <v>116</v>
      </c>
      <c r="H1900">
        <v>2</v>
      </c>
      <c r="I1900">
        <v>183.43</v>
      </c>
      <c r="J1900">
        <v>366.86</v>
      </c>
      <c r="K1900" t="s">
        <v>59</v>
      </c>
      <c r="L1900" t="s">
        <v>155</v>
      </c>
      <c r="M1900" t="s">
        <v>23</v>
      </c>
      <c r="N1900" t="s">
        <v>76</v>
      </c>
      <c r="O1900" t="s">
        <v>14</v>
      </c>
      <c r="P1900" t="s">
        <v>507</v>
      </c>
    </row>
    <row r="1901" spans="1:16" x14ac:dyDescent="0.25">
      <c r="A1901">
        <v>100054</v>
      </c>
      <c r="B1901" s="1">
        <v>45922</v>
      </c>
      <c r="C1901" t="s">
        <v>39</v>
      </c>
      <c r="D1901" t="s">
        <v>93</v>
      </c>
      <c r="E1901" t="s">
        <v>93</v>
      </c>
      <c r="F1901" t="s">
        <v>19</v>
      </c>
      <c r="G1901" t="s">
        <v>48</v>
      </c>
      <c r="H1901">
        <v>2</v>
      </c>
      <c r="I1901">
        <v>46.52</v>
      </c>
      <c r="J1901">
        <v>93.04</v>
      </c>
      <c r="K1901" t="s">
        <v>21</v>
      </c>
      <c r="L1901" t="s">
        <v>492</v>
      </c>
      <c r="M1901" t="s">
        <v>102</v>
      </c>
      <c r="N1901" t="s">
        <v>82</v>
      </c>
      <c r="O1901" t="s">
        <v>25</v>
      </c>
      <c r="P1901" t="s">
        <v>507</v>
      </c>
    </row>
    <row r="1902" spans="1:16" x14ac:dyDescent="0.25">
      <c r="A1902">
        <v>100069</v>
      </c>
      <c r="B1902" s="1">
        <v>45922</v>
      </c>
      <c r="C1902" t="s">
        <v>39</v>
      </c>
      <c r="D1902" t="s">
        <v>67</v>
      </c>
      <c r="E1902" t="s">
        <v>68</v>
      </c>
      <c r="F1902" t="s">
        <v>64</v>
      </c>
      <c r="G1902" t="s">
        <v>159</v>
      </c>
      <c r="H1902">
        <v>5</v>
      </c>
      <c r="I1902">
        <v>34.31</v>
      </c>
      <c r="J1902">
        <v>171.55</v>
      </c>
      <c r="K1902" t="s">
        <v>53</v>
      </c>
      <c r="L1902" t="s">
        <v>334</v>
      </c>
      <c r="M1902" t="s">
        <v>102</v>
      </c>
      <c r="N1902" t="s">
        <v>82</v>
      </c>
      <c r="O1902" t="s">
        <v>25</v>
      </c>
      <c r="P1902" t="s">
        <v>507</v>
      </c>
    </row>
    <row r="1903" spans="1:16" x14ac:dyDescent="0.25">
      <c r="A1903">
        <v>100319</v>
      </c>
      <c r="B1903" s="1">
        <v>45922</v>
      </c>
      <c r="C1903" t="s">
        <v>16</v>
      </c>
      <c r="D1903" t="s">
        <v>146</v>
      </c>
      <c r="E1903" t="s">
        <v>147</v>
      </c>
      <c r="F1903" t="s">
        <v>19</v>
      </c>
      <c r="G1903" t="s">
        <v>20</v>
      </c>
      <c r="H1903">
        <v>1</v>
      </c>
      <c r="I1903">
        <v>41.14</v>
      </c>
      <c r="J1903">
        <v>41.14</v>
      </c>
      <c r="K1903" t="s">
        <v>59</v>
      </c>
      <c r="L1903" t="s">
        <v>49</v>
      </c>
      <c r="M1903" t="s">
        <v>23</v>
      </c>
      <c r="N1903" t="s">
        <v>82</v>
      </c>
      <c r="O1903" t="s">
        <v>25</v>
      </c>
      <c r="P1903" t="s">
        <v>507</v>
      </c>
    </row>
    <row r="1904" spans="1:16" x14ac:dyDescent="0.25">
      <c r="A1904">
        <v>100558</v>
      </c>
      <c r="B1904" s="1">
        <v>45922</v>
      </c>
      <c r="C1904" t="s">
        <v>16</v>
      </c>
      <c r="D1904" t="s">
        <v>111</v>
      </c>
      <c r="E1904" t="s">
        <v>112</v>
      </c>
      <c r="F1904" t="s">
        <v>70</v>
      </c>
      <c r="G1904" t="s">
        <v>86</v>
      </c>
      <c r="H1904">
        <v>2</v>
      </c>
      <c r="I1904">
        <v>26.69</v>
      </c>
      <c r="J1904">
        <v>53.38</v>
      </c>
      <c r="K1904" t="s">
        <v>53</v>
      </c>
      <c r="L1904" t="s">
        <v>250</v>
      </c>
      <c r="M1904" t="s">
        <v>23</v>
      </c>
      <c r="N1904" t="s">
        <v>82</v>
      </c>
      <c r="O1904" t="s">
        <v>25</v>
      </c>
      <c r="P1904" t="s">
        <v>507</v>
      </c>
    </row>
    <row r="1905" spans="1:16" x14ac:dyDescent="0.25">
      <c r="A1905">
        <v>100926</v>
      </c>
      <c r="B1905" s="1">
        <v>45922</v>
      </c>
      <c r="C1905" t="s">
        <v>77</v>
      </c>
      <c r="D1905" t="s">
        <v>103</v>
      </c>
      <c r="E1905" t="s">
        <v>104</v>
      </c>
      <c r="F1905" t="s">
        <v>73</v>
      </c>
      <c r="G1905" t="s">
        <v>74</v>
      </c>
      <c r="H1905">
        <v>5</v>
      </c>
      <c r="I1905">
        <v>54.49</v>
      </c>
      <c r="J1905">
        <v>272.45</v>
      </c>
      <c r="K1905" t="s">
        <v>31</v>
      </c>
      <c r="L1905" t="s">
        <v>354</v>
      </c>
      <c r="M1905" t="s">
        <v>23</v>
      </c>
      <c r="N1905" t="s">
        <v>82</v>
      </c>
      <c r="O1905" t="s">
        <v>25</v>
      </c>
      <c r="P1905" t="s">
        <v>507</v>
      </c>
    </row>
    <row r="1906" spans="1:16" x14ac:dyDescent="0.25">
      <c r="A1906">
        <v>101419</v>
      </c>
      <c r="B1906" s="1">
        <v>45922</v>
      </c>
      <c r="C1906" t="s">
        <v>39</v>
      </c>
      <c r="D1906" t="s">
        <v>67</v>
      </c>
      <c r="E1906" t="s">
        <v>68</v>
      </c>
      <c r="F1906" t="s">
        <v>70</v>
      </c>
      <c r="G1906" t="s">
        <v>86</v>
      </c>
      <c r="H1906">
        <v>1</v>
      </c>
      <c r="I1906">
        <v>27.27</v>
      </c>
      <c r="J1906">
        <v>27.27</v>
      </c>
      <c r="K1906" t="s">
        <v>59</v>
      </c>
      <c r="L1906" t="s">
        <v>281</v>
      </c>
      <c r="M1906" t="s">
        <v>23</v>
      </c>
      <c r="N1906" t="s">
        <v>82</v>
      </c>
      <c r="O1906" t="s">
        <v>25</v>
      </c>
      <c r="P1906" t="s">
        <v>507</v>
      </c>
    </row>
    <row r="1907" spans="1:16" x14ac:dyDescent="0.25">
      <c r="A1907">
        <v>101445</v>
      </c>
      <c r="B1907" s="1">
        <v>45922</v>
      </c>
      <c r="C1907" t="s">
        <v>61</v>
      </c>
      <c r="D1907" t="s">
        <v>62</v>
      </c>
      <c r="E1907" t="s">
        <v>63</v>
      </c>
      <c r="F1907" t="s">
        <v>29</v>
      </c>
      <c r="G1907" t="s">
        <v>58</v>
      </c>
      <c r="H1907">
        <v>1</v>
      </c>
      <c r="I1907">
        <v>78.069999999999993</v>
      </c>
      <c r="J1907">
        <v>78.069999999999993</v>
      </c>
      <c r="K1907" t="s">
        <v>53</v>
      </c>
      <c r="L1907" t="s">
        <v>478</v>
      </c>
      <c r="M1907" t="s">
        <v>23</v>
      </c>
      <c r="N1907" t="s">
        <v>82</v>
      </c>
      <c r="O1907" t="s">
        <v>25</v>
      </c>
      <c r="P1907" t="s">
        <v>507</v>
      </c>
    </row>
    <row r="1908" spans="1:16" x14ac:dyDescent="0.25">
      <c r="A1908">
        <v>101559</v>
      </c>
      <c r="B1908" s="1">
        <v>45922</v>
      </c>
      <c r="C1908" t="s">
        <v>39</v>
      </c>
      <c r="D1908" t="s">
        <v>93</v>
      </c>
      <c r="E1908" t="s">
        <v>93</v>
      </c>
      <c r="F1908" t="s">
        <v>29</v>
      </c>
      <c r="G1908" t="s">
        <v>123</v>
      </c>
      <c r="H1908">
        <v>2</v>
      </c>
      <c r="I1908">
        <v>87.61</v>
      </c>
      <c r="J1908">
        <v>175.22</v>
      </c>
      <c r="K1908" t="s">
        <v>59</v>
      </c>
      <c r="L1908" t="s">
        <v>442</v>
      </c>
      <c r="M1908" t="s">
        <v>23</v>
      </c>
      <c r="N1908" t="s">
        <v>82</v>
      </c>
      <c r="O1908" t="s">
        <v>25</v>
      </c>
      <c r="P1908" t="s">
        <v>507</v>
      </c>
    </row>
    <row r="1909" spans="1:16" x14ac:dyDescent="0.25">
      <c r="A1909">
        <v>101850</v>
      </c>
      <c r="B1909" s="1">
        <v>45922</v>
      </c>
      <c r="C1909" t="s">
        <v>39</v>
      </c>
      <c r="D1909" t="s">
        <v>56</v>
      </c>
      <c r="E1909" t="s">
        <v>57</v>
      </c>
      <c r="F1909" t="s">
        <v>70</v>
      </c>
      <c r="G1909" t="s">
        <v>86</v>
      </c>
      <c r="H1909">
        <v>1</v>
      </c>
      <c r="I1909">
        <v>28.24</v>
      </c>
      <c r="J1909">
        <v>28.24</v>
      </c>
      <c r="K1909" t="s">
        <v>53</v>
      </c>
      <c r="L1909" t="s">
        <v>405</v>
      </c>
      <c r="M1909" t="s">
        <v>23</v>
      </c>
      <c r="N1909" t="s">
        <v>82</v>
      </c>
      <c r="O1909" t="s">
        <v>25</v>
      </c>
      <c r="P1909" t="s">
        <v>507</v>
      </c>
    </row>
    <row r="1910" spans="1:16" x14ac:dyDescent="0.25">
      <c r="A1910">
        <v>101881</v>
      </c>
      <c r="B1910" s="1">
        <v>45922</v>
      </c>
      <c r="C1910" t="s">
        <v>39</v>
      </c>
      <c r="D1910" t="s">
        <v>40</v>
      </c>
      <c r="E1910" t="s">
        <v>41</v>
      </c>
      <c r="F1910" t="s">
        <v>29</v>
      </c>
      <c r="G1910" t="s">
        <v>58</v>
      </c>
      <c r="H1910">
        <v>2</v>
      </c>
      <c r="I1910">
        <v>77.02</v>
      </c>
      <c r="J1910">
        <v>154.04</v>
      </c>
      <c r="K1910" t="s">
        <v>21</v>
      </c>
      <c r="L1910" t="s">
        <v>488</v>
      </c>
      <c r="M1910" t="s">
        <v>23</v>
      </c>
      <c r="N1910" t="s">
        <v>82</v>
      </c>
      <c r="O1910" t="s">
        <v>25</v>
      </c>
      <c r="P1910" t="s">
        <v>507</v>
      </c>
    </row>
    <row r="1911" spans="1:16" x14ac:dyDescent="0.25">
      <c r="A1911">
        <v>102189</v>
      </c>
      <c r="B1911" s="1">
        <v>45922</v>
      </c>
      <c r="C1911" t="s">
        <v>34</v>
      </c>
      <c r="D1911" t="s">
        <v>164</v>
      </c>
      <c r="E1911" t="s">
        <v>165</v>
      </c>
      <c r="F1911" t="s">
        <v>73</v>
      </c>
      <c r="G1911" t="s">
        <v>116</v>
      </c>
      <c r="H1911">
        <v>10</v>
      </c>
      <c r="I1911">
        <v>197.94</v>
      </c>
      <c r="J1911">
        <v>1979.4</v>
      </c>
      <c r="K1911" t="s">
        <v>31</v>
      </c>
      <c r="L1911" t="s">
        <v>192</v>
      </c>
      <c r="M1911" t="s">
        <v>102</v>
      </c>
      <c r="N1911" t="s">
        <v>82</v>
      </c>
      <c r="O1911" t="s">
        <v>25</v>
      </c>
      <c r="P1911" t="s">
        <v>507</v>
      </c>
    </row>
    <row r="1912" spans="1:16" x14ac:dyDescent="0.25">
      <c r="A1912">
        <v>102405</v>
      </c>
      <c r="B1912" s="1">
        <v>45922</v>
      </c>
      <c r="C1912" t="s">
        <v>39</v>
      </c>
      <c r="D1912" t="s">
        <v>67</v>
      </c>
      <c r="E1912" t="s">
        <v>68</v>
      </c>
      <c r="F1912" t="s">
        <v>19</v>
      </c>
      <c r="G1912" t="s">
        <v>20</v>
      </c>
      <c r="H1912">
        <v>10</v>
      </c>
      <c r="I1912">
        <v>38.369999999999997</v>
      </c>
      <c r="J1912">
        <v>383.7</v>
      </c>
      <c r="K1912" t="s">
        <v>21</v>
      </c>
      <c r="L1912" t="s">
        <v>166</v>
      </c>
      <c r="M1912" t="s">
        <v>23</v>
      </c>
      <c r="N1912" t="s">
        <v>82</v>
      </c>
      <c r="O1912" t="s">
        <v>25</v>
      </c>
      <c r="P1912" t="s">
        <v>507</v>
      </c>
    </row>
    <row r="1913" spans="1:16" x14ac:dyDescent="0.25">
      <c r="A1913">
        <v>102513</v>
      </c>
      <c r="B1913" s="1">
        <v>45922</v>
      </c>
      <c r="C1913" t="s">
        <v>61</v>
      </c>
      <c r="D1913" t="s">
        <v>84</v>
      </c>
      <c r="E1913" t="s">
        <v>85</v>
      </c>
      <c r="F1913" t="s">
        <v>70</v>
      </c>
      <c r="G1913" t="s">
        <v>71</v>
      </c>
      <c r="H1913">
        <v>3</v>
      </c>
      <c r="I1913">
        <v>61.64</v>
      </c>
      <c r="J1913">
        <v>184.92</v>
      </c>
      <c r="K1913" t="s">
        <v>31</v>
      </c>
      <c r="L1913" t="s">
        <v>136</v>
      </c>
      <c r="M1913" t="s">
        <v>23</v>
      </c>
      <c r="N1913" t="s">
        <v>82</v>
      </c>
      <c r="O1913" t="s">
        <v>25</v>
      </c>
      <c r="P1913" t="s">
        <v>507</v>
      </c>
    </row>
    <row r="1914" spans="1:16" x14ac:dyDescent="0.25">
      <c r="A1914">
        <v>102628</v>
      </c>
      <c r="B1914" s="1">
        <v>45922</v>
      </c>
      <c r="C1914" t="s">
        <v>61</v>
      </c>
      <c r="D1914" t="s">
        <v>90</v>
      </c>
      <c r="E1914" t="s">
        <v>91</v>
      </c>
      <c r="F1914" t="s">
        <v>73</v>
      </c>
      <c r="G1914" t="s">
        <v>183</v>
      </c>
      <c r="H1914">
        <v>3</v>
      </c>
      <c r="I1914">
        <v>24.91</v>
      </c>
      <c r="J1914">
        <v>74.73</v>
      </c>
      <c r="K1914" t="s">
        <v>53</v>
      </c>
      <c r="L1914" t="s">
        <v>439</v>
      </c>
      <c r="M1914" t="s">
        <v>44</v>
      </c>
      <c r="N1914" t="s">
        <v>82</v>
      </c>
      <c r="O1914" t="s">
        <v>25</v>
      </c>
      <c r="P1914" t="s">
        <v>507</v>
      </c>
    </row>
    <row r="1915" spans="1:16" x14ac:dyDescent="0.25">
      <c r="A1915">
        <v>102791</v>
      </c>
      <c r="B1915" s="1">
        <v>45922</v>
      </c>
      <c r="C1915" t="s">
        <v>77</v>
      </c>
      <c r="D1915" t="s">
        <v>151</v>
      </c>
      <c r="E1915" t="s">
        <v>152</v>
      </c>
      <c r="F1915" t="s">
        <v>29</v>
      </c>
      <c r="G1915" t="s">
        <v>30</v>
      </c>
      <c r="H1915">
        <v>1</v>
      </c>
      <c r="I1915">
        <v>63.88</v>
      </c>
      <c r="J1915">
        <v>63.88</v>
      </c>
      <c r="K1915" t="s">
        <v>59</v>
      </c>
      <c r="L1915" t="s">
        <v>345</v>
      </c>
      <c r="M1915" t="s">
        <v>23</v>
      </c>
      <c r="N1915" t="s">
        <v>82</v>
      </c>
      <c r="O1915" t="s">
        <v>25</v>
      </c>
      <c r="P1915" t="s">
        <v>507</v>
      </c>
    </row>
    <row r="1916" spans="1:16" x14ac:dyDescent="0.25">
      <c r="A1916">
        <v>102984</v>
      </c>
      <c r="B1916" s="1">
        <v>45922</v>
      </c>
      <c r="C1916" t="s">
        <v>61</v>
      </c>
      <c r="D1916" t="s">
        <v>90</v>
      </c>
      <c r="E1916" t="s">
        <v>91</v>
      </c>
      <c r="F1916" t="s">
        <v>64</v>
      </c>
      <c r="G1916" t="s">
        <v>65</v>
      </c>
      <c r="H1916">
        <v>1</v>
      </c>
      <c r="I1916">
        <v>25.45</v>
      </c>
      <c r="J1916">
        <v>25.45</v>
      </c>
      <c r="K1916" t="s">
        <v>21</v>
      </c>
      <c r="L1916" t="s">
        <v>447</v>
      </c>
      <c r="M1916" t="s">
        <v>23</v>
      </c>
      <c r="N1916" t="s">
        <v>82</v>
      </c>
      <c r="O1916" t="s">
        <v>25</v>
      </c>
      <c r="P1916" t="s">
        <v>507</v>
      </c>
    </row>
    <row r="1917" spans="1:16" x14ac:dyDescent="0.25">
      <c r="A1917">
        <v>100126</v>
      </c>
      <c r="B1917" s="1">
        <v>45923</v>
      </c>
      <c r="C1917" t="s">
        <v>39</v>
      </c>
      <c r="D1917" t="s">
        <v>40</v>
      </c>
      <c r="E1917" t="s">
        <v>41</v>
      </c>
      <c r="F1917" t="s">
        <v>29</v>
      </c>
      <c r="G1917" t="s">
        <v>123</v>
      </c>
      <c r="H1917">
        <v>3</v>
      </c>
      <c r="I1917">
        <v>93.27</v>
      </c>
      <c r="J1917">
        <v>279.81</v>
      </c>
      <c r="K1917" t="s">
        <v>59</v>
      </c>
      <c r="L1917" t="s">
        <v>354</v>
      </c>
      <c r="M1917" t="s">
        <v>23</v>
      </c>
      <c r="N1917" t="s">
        <v>55</v>
      </c>
      <c r="O1917" t="s">
        <v>25</v>
      </c>
      <c r="P1917" t="s">
        <v>507</v>
      </c>
    </row>
    <row r="1918" spans="1:16" x14ac:dyDescent="0.25">
      <c r="A1918">
        <v>100263</v>
      </c>
      <c r="B1918" s="1">
        <v>45923</v>
      </c>
      <c r="C1918" t="s">
        <v>39</v>
      </c>
      <c r="D1918" t="s">
        <v>118</v>
      </c>
      <c r="E1918" t="s">
        <v>119</v>
      </c>
      <c r="F1918" t="s">
        <v>73</v>
      </c>
      <c r="G1918" t="s">
        <v>183</v>
      </c>
      <c r="H1918">
        <v>1</v>
      </c>
      <c r="I1918">
        <v>23.87</v>
      </c>
      <c r="J1918">
        <v>23.87</v>
      </c>
      <c r="K1918" t="s">
        <v>59</v>
      </c>
      <c r="L1918" t="s">
        <v>469</v>
      </c>
      <c r="M1918" t="s">
        <v>102</v>
      </c>
      <c r="N1918" t="s">
        <v>55</v>
      </c>
      <c r="O1918" t="s">
        <v>25</v>
      </c>
      <c r="P1918" t="s">
        <v>507</v>
      </c>
    </row>
    <row r="1919" spans="1:16" x14ac:dyDescent="0.25">
      <c r="A1919">
        <v>100370</v>
      </c>
      <c r="B1919" s="1">
        <v>45923</v>
      </c>
      <c r="C1919" t="s">
        <v>39</v>
      </c>
      <c r="D1919" t="s">
        <v>118</v>
      </c>
      <c r="E1919" t="s">
        <v>119</v>
      </c>
      <c r="F1919" t="s">
        <v>70</v>
      </c>
      <c r="G1919" t="s">
        <v>71</v>
      </c>
      <c r="H1919">
        <v>2</v>
      </c>
      <c r="I1919">
        <v>58.2</v>
      </c>
      <c r="J1919">
        <v>116.4</v>
      </c>
      <c r="K1919" t="s">
        <v>53</v>
      </c>
      <c r="L1919" t="s">
        <v>367</v>
      </c>
      <c r="M1919" t="s">
        <v>102</v>
      </c>
      <c r="N1919" t="s">
        <v>55</v>
      </c>
      <c r="O1919" t="s">
        <v>25</v>
      </c>
      <c r="P1919" t="s">
        <v>507</v>
      </c>
    </row>
    <row r="1920" spans="1:16" x14ac:dyDescent="0.25">
      <c r="A1920">
        <v>100378</v>
      </c>
      <c r="B1920" s="1">
        <v>45923</v>
      </c>
      <c r="C1920" t="s">
        <v>39</v>
      </c>
      <c r="D1920" t="s">
        <v>56</v>
      </c>
      <c r="E1920" t="s">
        <v>57</v>
      </c>
      <c r="F1920" t="s">
        <v>73</v>
      </c>
      <c r="G1920" t="s">
        <v>74</v>
      </c>
      <c r="H1920">
        <v>1</v>
      </c>
      <c r="I1920">
        <v>56.49</v>
      </c>
      <c r="J1920">
        <v>56.49</v>
      </c>
      <c r="K1920" t="s">
        <v>31</v>
      </c>
      <c r="L1920" t="s">
        <v>325</v>
      </c>
      <c r="M1920" t="s">
        <v>23</v>
      </c>
      <c r="N1920" t="s">
        <v>55</v>
      </c>
      <c r="O1920" t="s">
        <v>25</v>
      </c>
      <c r="P1920" t="s">
        <v>507</v>
      </c>
    </row>
    <row r="1921" spans="1:16" x14ac:dyDescent="0.25">
      <c r="A1921">
        <v>100640</v>
      </c>
      <c r="B1921" s="1">
        <v>45923</v>
      </c>
      <c r="C1921" t="s">
        <v>39</v>
      </c>
      <c r="D1921" t="s">
        <v>56</v>
      </c>
      <c r="E1921" t="s">
        <v>57</v>
      </c>
      <c r="F1921" t="s">
        <v>19</v>
      </c>
      <c r="G1921" t="s">
        <v>42</v>
      </c>
      <c r="H1921">
        <v>1</v>
      </c>
      <c r="I1921">
        <v>16.41</v>
      </c>
      <c r="J1921">
        <v>16.41</v>
      </c>
      <c r="K1921" t="s">
        <v>21</v>
      </c>
      <c r="L1921" t="s">
        <v>160</v>
      </c>
      <c r="M1921" t="s">
        <v>23</v>
      </c>
      <c r="N1921" t="s">
        <v>55</v>
      </c>
      <c r="O1921" t="s">
        <v>25</v>
      </c>
      <c r="P1921" t="s">
        <v>507</v>
      </c>
    </row>
    <row r="1922" spans="1:16" x14ac:dyDescent="0.25">
      <c r="A1922">
        <v>100648</v>
      </c>
      <c r="B1922" s="1">
        <v>45923</v>
      </c>
      <c r="C1922" t="s">
        <v>39</v>
      </c>
      <c r="D1922" t="s">
        <v>67</v>
      </c>
      <c r="E1922" t="s">
        <v>68</v>
      </c>
      <c r="F1922" t="s">
        <v>70</v>
      </c>
      <c r="G1922" t="s">
        <v>71</v>
      </c>
      <c r="H1922">
        <v>1</v>
      </c>
      <c r="I1922">
        <v>62.27</v>
      </c>
      <c r="J1922">
        <v>62.27</v>
      </c>
      <c r="K1922" t="s">
        <v>21</v>
      </c>
      <c r="L1922" t="s">
        <v>343</v>
      </c>
      <c r="M1922" t="s">
        <v>23</v>
      </c>
      <c r="N1922" t="s">
        <v>55</v>
      </c>
      <c r="O1922" t="s">
        <v>25</v>
      </c>
      <c r="P1922" t="s">
        <v>507</v>
      </c>
    </row>
    <row r="1923" spans="1:16" x14ac:dyDescent="0.25">
      <c r="A1923">
        <v>100821</v>
      </c>
      <c r="B1923" s="1">
        <v>45923</v>
      </c>
      <c r="C1923" t="s">
        <v>61</v>
      </c>
      <c r="D1923" t="s">
        <v>62</v>
      </c>
      <c r="E1923" t="s">
        <v>63</v>
      </c>
      <c r="F1923" t="s">
        <v>73</v>
      </c>
      <c r="G1923" t="s">
        <v>116</v>
      </c>
      <c r="H1923">
        <v>10</v>
      </c>
      <c r="I1923">
        <v>192.4</v>
      </c>
      <c r="J1923">
        <v>1924</v>
      </c>
      <c r="K1923" t="s">
        <v>31</v>
      </c>
      <c r="L1923" t="s">
        <v>163</v>
      </c>
      <c r="M1923" t="s">
        <v>23</v>
      </c>
      <c r="N1923" t="s">
        <v>55</v>
      </c>
      <c r="O1923" t="s">
        <v>25</v>
      </c>
      <c r="P1923" t="s">
        <v>507</v>
      </c>
    </row>
    <row r="1924" spans="1:16" x14ac:dyDescent="0.25">
      <c r="A1924">
        <v>101067</v>
      </c>
      <c r="B1924" s="1">
        <v>45923</v>
      </c>
      <c r="C1924" t="s">
        <v>34</v>
      </c>
      <c r="D1924" t="s">
        <v>35</v>
      </c>
      <c r="E1924" t="s">
        <v>36</v>
      </c>
      <c r="F1924" t="s">
        <v>73</v>
      </c>
      <c r="G1924" t="s">
        <v>126</v>
      </c>
      <c r="H1924">
        <v>1</v>
      </c>
      <c r="I1924">
        <v>31.34</v>
      </c>
      <c r="J1924">
        <v>31.34</v>
      </c>
      <c r="K1924" t="s">
        <v>21</v>
      </c>
      <c r="L1924" t="s">
        <v>492</v>
      </c>
      <c r="M1924" t="s">
        <v>44</v>
      </c>
      <c r="N1924" t="s">
        <v>55</v>
      </c>
      <c r="O1924" t="s">
        <v>25</v>
      </c>
      <c r="P1924" t="s">
        <v>507</v>
      </c>
    </row>
    <row r="1925" spans="1:16" x14ac:dyDescent="0.25">
      <c r="A1925">
        <v>101110</v>
      </c>
      <c r="B1925" s="1">
        <v>45923</v>
      </c>
      <c r="C1925" t="s">
        <v>61</v>
      </c>
      <c r="D1925" t="s">
        <v>62</v>
      </c>
      <c r="E1925" t="s">
        <v>63</v>
      </c>
      <c r="F1925" t="s">
        <v>73</v>
      </c>
      <c r="G1925" t="s">
        <v>80</v>
      </c>
      <c r="H1925">
        <v>1</v>
      </c>
      <c r="I1925">
        <v>39.26</v>
      </c>
      <c r="J1925">
        <v>39.26</v>
      </c>
      <c r="K1925" t="s">
        <v>59</v>
      </c>
      <c r="L1925" t="s">
        <v>242</v>
      </c>
      <c r="M1925" t="s">
        <v>23</v>
      </c>
      <c r="N1925" t="s">
        <v>55</v>
      </c>
      <c r="O1925" t="s">
        <v>25</v>
      </c>
      <c r="P1925" t="s">
        <v>507</v>
      </c>
    </row>
    <row r="1926" spans="1:16" x14ac:dyDescent="0.25">
      <c r="A1926">
        <v>101473</v>
      </c>
      <c r="B1926" s="1">
        <v>45923</v>
      </c>
      <c r="C1926" t="s">
        <v>16</v>
      </c>
      <c r="D1926" t="s">
        <v>27</v>
      </c>
      <c r="E1926" t="s">
        <v>28</v>
      </c>
      <c r="F1926" t="s">
        <v>70</v>
      </c>
      <c r="G1926" t="s">
        <v>86</v>
      </c>
      <c r="H1926">
        <v>1</v>
      </c>
      <c r="I1926">
        <v>27.65</v>
      </c>
      <c r="J1926">
        <v>27.65</v>
      </c>
      <c r="K1926" t="s">
        <v>59</v>
      </c>
      <c r="L1926" t="s">
        <v>139</v>
      </c>
      <c r="M1926" t="s">
        <v>44</v>
      </c>
      <c r="N1926" t="s">
        <v>55</v>
      </c>
      <c r="O1926" t="s">
        <v>25</v>
      </c>
      <c r="P1926" t="s">
        <v>507</v>
      </c>
    </row>
    <row r="1927" spans="1:16" x14ac:dyDescent="0.25">
      <c r="A1927">
        <v>101541</v>
      </c>
      <c r="B1927" s="1">
        <v>45923</v>
      </c>
      <c r="C1927" t="s">
        <v>16</v>
      </c>
      <c r="D1927" t="s">
        <v>111</v>
      </c>
      <c r="E1927" t="s">
        <v>112</v>
      </c>
      <c r="F1927" t="s">
        <v>19</v>
      </c>
      <c r="G1927" t="s">
        <v>48</v>
      </c>
      <c r="H1927">
        <v>10</v>
      </c>
      <c r="I1927">
        <v>45.63</v>
      </c>
      <c r="J1927">
        <v>456.3</v>
      </c>
      <c r="K1927" t="s">
        <v>53</v>
      </c>
      <c r="L1927" t="s">
        <v>508</v>
      </c>
      <c r="M1927" t="s">
        <v>102</v>
      </c>
      <c r="N1927" t="s">
        <v>55</v>
      </c>
      <c r="O1927" t="s">
        <v>25</v>
      </c>
      <c r="P1927" t="s">
        <v>507</v>
      </c>
    </row>
    <row r="1928" spans="1:16" x14ac:dyDescent="0.25">
      <c r="A1928">
        <v>101755</v>
      </c>
      <c r="B1928" s="1">
        <v>45923</v>
      </c>
      <c r="C1928" t="s">
        <v>61</v>
      </c>
      <c r="D1928" t="s">
        <v>62</v>
      </c>
      <c r="E1928" t="s">
        <v>63</v>
      </c>
      <c r="F1928" t="s">
        <v>29</v>
      </c>
      <c r="G1928" t="s">
        <v>123</v>
      </c>
      <c r="H1928">
        <v>2</v>
      </c>
      <c r="I1928">
        <v>90.32</v>
      </c>
      <c r="J1928">
        <v>180.64</v>
      </c>
      <c r="K1928" t="s">
        <v>53</v>
      </c>
      <c r="L1928" t="s">
        <v>492</v>
      </c>
      <c r="M1928" t="s">
        <v>23</v>
      </c>
      <c r="N1928" t="s">
        <v>55</v>
      </c>
      <c r="O1928" t="s">
        <v>25</v>
      </c>
      <c r="P1928" t="s">
        <v>507</v>
      </c>
    </row>
    <row r="1929" spans="1:16" x14ac:dyDescent="0.25">
      <c r="A1929">
        <v>101856</v>
      </c>
      <c r="B1929" s="1">
        <v>45923</v>
      </c>
      <c r="C1929" t="s">
        <v>39</v>
      </c>
      <c r="D1929" t="s">
        <v>118</v>
      </c>
      <c r="E1929" t="s">
        <v>119</v>
      </c>
      <c r="F1929" t="s">
        <v>73</v>
      </c>
      <c r="G1929" t="s">
        <v>183</v>
      </c>
      <c r="H1929">
        <v>10</v>
      </c>
      <c r="I1929">
        <v>24.98</v>
      </c>
      <c r="J1929">
        <v>249.8</v>
      </c>
      <c r="K1929" t="s">
        <v>21</v>
      </c>
      <c r="L1929" t="s">
        <v>345</v>
      </c>
      <c r="M1929" t="s">
        <v>102</v>
      </c>
      <c r="N1929" t="s">
        <v>55</v>
      </c>
      <c r="O1929" t="s">
        <v>25</v>
      </c>
      <c r="P1929" t="s">
        <v>507</v>
      </c>
    </row>
    <row r="1930" spans="1:16" x14ac:dyDescent="0.25">
      <c r="A1930">
        <v>102224</v>
      </c>
      <c r="B1930" s="1">
        <v>45923</v>
      </c>
      <c r="C1930" t="s">
        <v>39</v>
      </c>
      <c r="D1930" t="s">
        <v>56</v>
      </c>
      <c r="E1930" t="s">
        <v>57</v>
      </c>
      <c r="F1930" t="s">
        <v>70</v>
      </c>
      <c r="G1930" t="s">
        <v>143</v>
      </c>
      <c r="H1930">
        <v>3</v>
      </c>
      <c r="I1930">
        <v>121</v>
      </c>
      <c r="J1930">
        <v>363</v>
      </c>
      <c r="K1930" t="s">
        <v>53</v>
      </c>
      <c r="L1930" t="s">
        <v>258</v>
      </c>
      <c r="M1930" t="s">
        <v>102</v>
      </c>
      <c r="N1930" t="s">
        <v>55</v>
      </c>
      <c r="O1930" t="s">
        <v>25</v>
      </c>
      <c r="P1930" t="s">
        <v>507</v>
      </c>
    </row>
    <row r="1931" spans="1:16" x14ac:dyDescent="0.25">
      <c r="A1931">
        <v>102408</v>
      </c>
      <c r="B1931" s="1">
        <v>45923</v>
      </c>
      <c r="C1931" t="s">
        <v>77</v>
      </c>
      <c r="D1931" t="s">
        <v>103</v>
      </c>
      <c r="E1931" t="s">
        <v>104</v>
      </c>
      <c r="F1931" t="s">
        <v>70</v>
      </c>
      <c r="G1931" t="s">
        <v>86</v>
      </c>
      <c r="H1931">
        <v>2</v>
      </c>
      <c r="I1931">
        <v>28.77</v>
      </c>
      <c r="J1931">
        <v>57.54</v>
      </c>
      <c r="K1931" t="s">
        <v>59</v>
      </c>
      <c r="L1931" t="s">
        <v>361</v>
      </c>
      <c r="M1931" t="s">
        <v>23</v>
      </c>
      <c r="N1931" t="s">
        <v>55</v>
      </c>
      <c r="O1931" t="s">
        <v>25</v>
      </c>
      <c r="P1931" t="s">
        <v>507</v>
      </c>
    </row>
    <row r="1932" spans="1:16" x14ac:dyDescent="0.25">
      <c r="A1932">
        <v>102871</v>
      </c>
      <c r="B1932" s="1">
        <v>45923</v>
      </c>
      <c r="C1932" t="s">
        <v>39</v>
      </c>
      <c r="D1932" t="s">
        <v>93</v>
      </c>
      <c r="E1932" t="s">
        <v>93</v>
      </c>
      <c r="F1932" t="s">
        <v>70</v>
      </c>
      <c r="G1932" t="s">
        <v>86</v>
      </c>
      <c r="H1932">
        <v>10</v>
      </c>
      <c r="I1932">
        <v>27.03</v>
      </c>
      <c r="J1932">
        <v>270.3</v>
      </c>
      <c r="K1932" t="s">
        <v>31</v>
      </c>
      <c r="L1932" t="s">
        <v>173</v>
      </c>
      <c r="M1932" t="s">
        <v>23</v>
      </c>
      <c r="N1932" t="s">
        <v>55</v>
      </c>
      <c r="O1932" t="s">
        <v>25</v>
      </c>
      <c r="P1932" t="s">
        <v>507</v>
      </c>
    </row>
    <row r="1933" spans="1:16" x14ac:dyDescent="0.25">
      <c r="A1933">
        <v>100079</v>
      </c>
      <c r="B1933" s="1">
        <v>45924</v>
      </c>
      <c r="C1933" t="s">
        <v>39</v>
      </c>
      <c r="D1933" t="s">
        <v>118</v>
      </c>
      <c r="E1933" t="s">
        <v>119</v>
      </c>
      <c r="F1933" t="s">
        <v>29</v>
      </c>
      <c r="G1933" t="s">
        <v>100</v>
      </c>
      <c r="H1933">
        <v>1</v>
      </c>
      <c r="I1933">
        <v>47.63</v>
      </c>
      <c r="J1933">
        <v>47.63</v>
      </c>
      <c r="K1933" t="s">
        <v>31</v>
      </c>
      <c r="L1933" t="s">
        <v>397</v>
      </c>
      <c r="M1933" t="s">
        <v>23</v>
      </c>
      <c r="N1933" t="s">
        <v>33</v>
      </c>
      <c r="O1933" t="s">
        <v>25</v>
      </c>
      <c r="P1933" t="s">
        <v>507</v>
      </c>
    </row>
    <row r="1934" spans="1:16" x14ac:dyDescent="0.25">
      <c r="A1934">
        <v>100178</v>
      </c>
      <c r="B1934" s="1">
        <v>45924</v>
      </c>
      <c r="C1934" t="s">
        <v>77</v>
      </c>
      <c r="D1934" t="s">
        <v>151</v>
      </c>
      <c r="E1934" t="s">
        <v>152</v>
      </c>
      <c r="F1934" t="s">
        <v>70</v>
      </c>
      <c r="G1934" t="s">
        <v>71</v>
      </c>
      <c r="H1934">
        <v>10</v>
      </c>
      <c r="I1934">
        <v>58.01</v>
      </c>
      <c r="J1934">
        <v>580.1</v>
      </c>
      <c r="K1934" t="s">
        <v>53</v>
      </c>
      <c r="L1934" t="s">
        <v>187</v>
      </c>
      <c r="M1934" t="s">
        <v>44</v>
      </c>
      <c r="N1934" t="s">
        <v>33</v>
      </c>
      <c r="O1934" t="s">
        <v>25</v>
      </c>
      <c r="P1934" t="s">
        <v>507</v>
      </c>
    </row>
    <row r="1935" spans="1:16" x14ac:dyDescent="0.25">
      <c r="A1935">
        <v>100347</v>
      </c>
      <c r="B1935" s="1">
        <v>45924</v>
      </c>
      <c r="C1935" t="s">
        <v>61</v>
      </c>
      <c r="D1935" t="s">
        <v>84</v>
      </c>
      <c r="E1935" t="s">
        <v>85</v>
      </c>
      <c r="F1935" t="s">
        <v>29</v>
      </c>
      <c r="G1935" t="s">
        <v>30</v>
      </c>
      <c r="H1935">
        <v>2</v>
      </c>
      <c r="I1935">
        <v>66.260000000000005</v>
      </c>
      <c r="J1935">
        <v>132.52000000000001</v>
      </c>
      <c r="K1935" t="s">
        <v>59</v>
      </c>
      <c r="L1935" t="s">
        <v>358</v>
      </c>
      <c r="M1935" t="s">
        <v>102</v>
      </c>
      <c r="N1935" t="s">
        <v>33</v>
      </c>
      <c r="O1935" t="s">
        <v>25</v>
      </c>
      <c r="P1935" t="s">
        <v>507</v>
      </c>
    </row>
    <row r="1936" spans="1:16" x14ac:dyDescent="0.25">
      <c r="A1936">
        <v>100959</v>
      </c>
      <c r="B1936" s="1">
        <v>45924</v>
      </c>
      <c r="C1936" t="s">
        <v>61</v>
      </c>
      <c r="D1936" t="s">
        <v>84</v>
      </c>
      <c r="E1936" t="s">
        <v>85</v>
      </c>
      <c r="F1936" t="s">
        <v>29</v>
      </c>
      <c r="G1936" t="s">
        <v>123</v>
      </c>
      <c r="H1936">
        <v>3</v>
      </c>
      <c r="I1936">
        <v>88.86</v>
      </c>
      <c r="J1936">
        <v>266.58</v>
      </c>
      <c r="K1936" t="s">
        <v>53</v>
      </c>
      <c r="L1936" t="s">
        <v>186</v>
      </c>
      <c r="M1936" t="s">
        <v>23</v>
      </c>
      <c r="N1936" t="s">
        <v>33</v>
      </c>
      <c r="O1936" t="s">
        <v>25</v>
      </c>
      <c r="P1936" t="s">
        <v>507</v>
      </c>
    </row>
    <row r="1937" spans="1:16" x14ac:dyDescent="0.25">
      <c r="A1937">
        <v>101016</v>
      </c>
      <c r="B1937" s="1">
        <v>45924</v>
      </c>
      <c r="C1937" t="s">
        <v>61</v>
      </c>
      <c r="D1937" t="s">
        <v>90</v>
      </c>
      <c r="E1937" t="s">
        <v>91</v>
      </c>
      <c r="F1937" t="s">
        <v>19</v>
      </c>
      <c r="G1937" t="s">
        <v>48</v>
      </c>
      <c r="H1937">
        <v>1</v>
      </c>
      <c r="I1937">
        <v>45.36</v>
      </c>
      <c r="J1937">
        <v>45.36</v>
      </c>
      <c r="K1937" t="s">
        <v>59</v>
      </c>
      <c r="L1937" t="s">
        <v>373</v>
      </c>
      <c r="M1937" t="s">
        <v>44</v>
      </c>
      <c r="N1937" t="s">
        <v>33</v>
      </c>
      <c r="O1937" t="s">
        <v>25</v>
      </c>
      <c r="P1937" t="s">
        <v>507</v>
      </c>
    </row>
    <row r="1938" spans="1:16" x14ac:dyDescent="0.25">
      <c r="A1938">
        <v>101540</v>
      </c>
      <c r="B1938" s="1">
        <v>45924</v>
      </c>
      <c r="C1938" t="s">
        <v>77</v>
      </c>
      <c r="D1938" t="s">
        <v>103</v>
      </c>
      <c r="E1938" t="s">
        <v>104</v>
      </c>
      <c r="F1938" t="s">
        <v>29</v>
      </c>
      <c r="G1938" t="s">
        <v>123</v>
      </c>
      <c r="H1938">
        <v>2</v>
      </c>
      <c r="I1938">
        <v>86.21</v>
      </c>
      <c r="J1938">
        <v>172.42</v>
      </c>
      <c r="K1938" t="s">
        <v>59</v>
      </c>
      <c r="L1938" t="s">
        <v>281</v>
      </c>
      <c r="M1938" t="s">
        <v>23</v>
      </c>
      <c r="N1938" t="s">
        <v>33</v>
      </c>
      <c r="O1938" t="s">
        <v>25</v>
      </c>
      <c r="P1938" t="s">
        <v>507</v>
      </c>
    </row>
    <row r="1939" spans="1:16" x14ac:dyDescent="0.25">
      <c r="A1939">
        <v>101556</v>
      </c>
      <c r="B1939" s="1">
        <v>45924</v>
      </c>
      <c r="C1939" t="s">
        <v>61</v>
      </c>
      <c r="D1939" t="s">
        <v>90</v>
      </c>
      <c r="E1939" t="s">
        <v>91</v>
      </c>
      <c r="F1939" t="s">
        <v>73</v>
      </c>
      <c r="G1939" t="s">
        <v>183</v>
      </c>
      <c r="H1939">
        <v>1</v>
      </c>
      <c r="I1939">
        <v>24.19</v>
      </c>
      <c r="J1939">
        <v>24.19</v>
      </c>
      <c r="K1939" t="s">
        <v>59</v>
      </c>
      <c r="L1939" t="s">
        <v>173</v>
      </c>
      <c r="M1939" t="s">
        <v>23</v>
      </c>
      <c r="N1939" t="s">
        <v>33</v>
      </c>
      <c r="O1939" t="s">
        <v>25</v>
      </c>
      <c r="P1939" t="s">
        <v>507</v>
      </c>
    </row>
    <row r="1940" spans="1:16" x14ac:dyDescent="0.25">
      <c r="A1940">
        <v>101670</v>
      </c>
      <c r="B1940" s="1">
        <v>45924</v>
      </c>
      <c r="C1940" t="s">
        <v>39</v>
      </c>
      <c r="D1940" t="s">
        <v>67</v>
      </c>
      <c r="E1940" t="s">
        <v>68</v>
      </c>
      <c r="F1940" t="s">
        <v>73</v>
      </c>
      <c r="G1940" t="s">
        <v>74</v>
      </c>
      <c r="H1940">
        <v>1</v>
      </c>
      <c r="I1940">
        <v>52.84</v>
      </c>
      <c r="J1940">
        <v>52.84</v>
      </c>
      <c r="K1940" t="s">
        <v>31</v>
      </c>
      <c r="L1940" t="s">
        <v>216</v>
      </c>
      <c r="M1940" t="s">
        <v>23</v>
      </c>
      <c r="N1940" t="s">
        <v>33</v>
      </c>
      <c r="O1940" t="s">
        <v>25</v>
      </c>
      <c r="P1940" t="s">
        <v>507</v>
      </c>
    </row>
    <row r="1941" spans="1:16" x14ac:dyDescent="0.25">
      <c r="A1941">
        <v>101786</v>
      </c>
      <c r="B1941" s="1">
        <v>45924</v>
      </c>
      <c r="C1941" t="s">
        <v>61</v>
      </c>
      <c r="D1941" t="s">
        <v>62</v>
      </c>
      <c r="E1941" t="s">
        <v>63</v>
      </c>
      <c r="F1941" t="s">
        <v>73</v>
      </c>
      <c r="G1941" t="s">
        <v>80</v>
      </c>
      <c r="H1941">
        <v>1</v>
      </c>
      <c r="I1941">
        <v>41.69</v>
      </c>
      <c r="J1941">
        <v>41.69</v>
      </c>
      <c r="K1941" t="s">
        <v>21</v>
      </c>
      <c r="L1941" t="s">
        <v>98</v>
      </c>
      <c r="M1941" t="s">
        <v>23</v>
      </c>
      <c r="N1941" t="s">
        <v>33</v>
      </c>
      <c r="O1941" t="s">
        <v>25</v>
      </c>
      <c r="P1941" t="s">
        <v>507</v>
      </c>
    </row>
    <row r="1942" spans="1:16" x14ac:dyDescent="0.25">
      <c r="A1942">
        <v>102336</v>
      </c>
      <c r="B1942" s="1">
        <v>45924</v>
      </c>
      <c r="C1942" t="s">
        <v>16</v>
      </c>
      <c r="D1942" t="s">
        <v>17</v>
      </c>
      <c r="E1942" t="s">
        <v>18</v>
      </c>
      <c r="F1942" t="s">
        <v>29</v>
      </c>
      <c r="G1942" t="s">
        <v>100</v>
      </c>
      <c r="H1942">
        <v>2</v>
      </c>
      <c r="I1942">
        <v>51.15</v>
      </c>
      <c r="J1942">
        <v>102.3</v>
      </c>
      <c r="K1942" t="s">
        <v>53</v>
      </c>
      <c r="L1942" t="s">
        <v>258</v>
      </c>
      <c r="M1942" t="s">
        <v>23</v>
      </c>
      <c r="N1942" t="s">
        <v>33</v>
      </c>
      <c r="O1942" t="s">
        <v>25</v>
      </c>
      <c r="P1942" t="s">
        <v>507</v>
      </c>
    </row>
    <row r="1943" spans="1:16" x14ac:dyDescent="0.25">
      <c r="A1943">
        <v>102469</v>
      </c>
      <c r="B1943" s="1">
        <v>45924</v>
      </c>
      <c r="C1943" t="s">
        <v>39</v>
      </c>
      <c r="D1943" t="s">
        <v>93</v>
      </c>
      <c r="E1943" t="s">
        <v>93</v>
      </c>
      <c r="F1943" t="s">
        <v>70</v>
      </c>
      <c r="G1943" t="s">
        <v>86</v>
      </c>
      <c r="H1943">
        <v>1</v>
      </c>
      <c r="I1943">
        <v>28.69</v>
      </c>
      <c r="J1943">
        <v>28.69</v>
      </c>
      <c r="K1943" t="s">
        <v>53</v>
      </c>
      <c r="L1943" t="s">
        <v>131</v>
      </c>
      <c r="M1943" t="s">
        <v>102</v>
      </c>
      <c r="N1943" t="s">
        <v>33</v>
      </c>
      <c r="O1943" t="s">
        <v>25</v>
      </c>
      <c r="P1943" t="s">
        <v>507</v>
      </c>
    </row>
    <row r="1944" spans="1:16" x14ac:dyDescent="0.25">
      <c r="A1944">
        <v>102713</v>
      </c>
      <c r="B1944" s="1">
        <v>45924</v>
      </c>
      <c r="C1944" t="s">
        <v>39</v>
      </c>
      <c r="D1944" t="s">
        <v>93</v>
      </c>
      <c r="E1944" t="s">
        <v>93</v>
      </c>
      <c r="F1944" t="s">
        <v>70</v>
      </c>
      <c r="G1944" t="s">
        <v>143</v>
      </c>
      <c r="H1944">
        <v>2</v>
      </c>
      <c r="I1944">
        <v>125.07</v>
      </c>
      <c r="J1944">
        <v>250.14</v>
      </c>
      <c r="K1944" t="s">
        <v>31</v>
      </c>
      <c r="L1944" t="s">
        <v>471</v>
      </c>
      <c r="M1944" t="s">
        <v>23</v>
      </c>
      <c r="N1944" t="s">
        <v>33</v>
      </c>
      <c r="O1944" t="s">
        <v>25</v>
      </c>
      <c r="P1944" t="s">
        <v>507</v>
      </c>
    </row>
    <row r="1945" spans="1:16" x14ac:dyDescent="0.25">
      <c r="A1945">
        <v>102975</v>
      </c>
      <c r="B1945" s="1">
        <v>45924</v>
      </c>
      <c r="C1945" t="s">
        <v>39</v>
      </c>
      <c r="D1945" t="s">
        <v>40</v>
      </c>
      <c r="E1945" t="s">
        <v>41</v>
      </c>
      <c r="F1945" t="s">
        <v>29</v>
      </c>
      <c r="G1945" t="s">
        <v>113</v>
      </c>
      <c r="H1945">
        <v>3</v>
      </c>
      <c r="I1945">
        <v>15.5</v>
      </c>
      <c r="J1945">
        <v>46.5</v>
      </c>
      <c r="K1945" t="s">
        <v>53</v>
      </c>
      <c r="L1945" t="s">
        <v>259</v>
      </c>
      <c r="M1945" t="s">
        <v>23</v>
      </c>
      <c r="N1945" t="s">
        <v>33</v>
      </c>
      <c r="O1945" t="s">
        <v>25</v>
      </c>
      <c r="P1945" t="s">
        <v>507</v>
      </c>
    </row>
    <row r="1946" spans="1:16" x14ac:dyDescent="0.25">
      <c r="A1946">
        <v>100340</v>
      </c>
      <c r="B1946" s="1">
        <v>45925</v>
      </c>
      <c r="C1946" t="s">
        <v>39</v>
      </c>
      <c r="D1946" t="s">
        <v>67</v>
      </c>
      <c r="E1946" t="s">
        <v>68</v>
      </c>
      <c r="F1946" t="s">
        <v>19</v>
      </c>
      <c r="G1946" t="s">
        <v>37</v>
      </c>
      <c r="H1946">
        <v>1</v>
      </c>
      <c r="I1946">
        <v>23.25</v>
      </c>
      <c r="J1946">
        <v>23.25</v>
      </c>
      <c r="K1946" t="s">
        <v>21</v>
      </c>
      <c r="L1946" t="s">
        <v>364</v>
      </c>
      <c r="M1946" t="s">
        <v>23</v>
      </c>
      <c r="N1946" t="s">
        <v>45</v>
      </c>
      <c r="O1946" t="s">
        <v>25</v>
      </c>
      <c r="P1946" t="s">
        <v>507</v>
      </c>
    </row>
    <row r="1947" spans="1:16" x14ac:dyDescent="0.25">
      <c r="A1947">
        <v>100734</v>
      </c>
      <c r="B1947" s="1">
        <v>45925</v>
      </c>
      <c r="C1947" t="s">
        <v>39</v>
      </c>
      <c r="D1947" t="s">
        <v>56</v>
      </c>
      <c r="E1947" t="s">
        <v>57</v>
      </c>
      <c r="F1947" t="s">
        <v>73</v>
      </c>
      <c r="G1947" t="s">
        <v>116</v>
      </c>
      <c r="H1947">
        <v>10</v>
      </c>
      <c r="I1947">
        <v>182.08</v>
      </c>
      <c r="J1947">
        <v>1820.8</v>
      </c>
      <c r="K1947" t="s">
        <v>31</v>
      </c>
      <c r="L1947" t="s">
        <v>157</v>
      </c>
      <c r="M1947" t="s">
        <v>23</v>
      </c>
      <c r="N1947" t="s">
        <v>45</v>
      </c>
      <c r="O1947" t="s">
        <v>25</v>
      </c>
      <c r="P1947" t="s">
        <v>507</v>
      </c>
    </row>
    <row r="1948" spans="1:16" x14ac:dyDescent="0.25">
      <c r="A1948">
        <v>101005</v>
      </c>
      <c r="B1948" s="1">
        <v>45925</v>
      </c>
      <c r="C1948" t="s">
        <v>34</v>
      </c>
      <c r="D1948" t="s">
        <v>35</v>
      </c>
      <c r="E1948" t="s">
        <v>36</v>
      </c>
      <c r="F1948" t="s">
        <v>19</v>
      </c>
      <c r="G1948" t="s">
        <v>20</v>
      </c>
      <c r="H1948">
        <v>1</v>
      </c>
      <c r="I1948">
        <v>39.72</v>
      </c>
      <c r="J1948">
        <v>39.72</v>
      </c>
      <c r="K1948" t="s">
        <v>53</v>
      </c>
      <c r="L1948" t="s">
        <v>361</v>
      </c>
      <c r="M1948" t="s">
        <v>23</v>
      </c>
      <c r="N1948" t="s">
        <v>45</v>
      </c>
      <c r="O1948" t="s">
        <v>25</v>
      </c>
      <c r="P1948" t="s">
        <v>507</v>
      </c>
    </row>
    <row r="1949" spans="1:16" x14ac:dyDescent="0.25">
      <c r="A1949">
        <v>101369</v>
      </c>
      <c r="B1949" s="1">
        <v>45925</v>
      </c>
      <c r="C1949" t="s">
        <v>39</v>
      </c>
      <c r="D1949" t="s">
        <v>67</v>
      </c>
      <c r="E1949" t="s">
        <v>68</v>
      </c>
      <c r="F1949" t="s">
        <v>29</v>
      </c>
      <c r="G1949" t="s">
        <v>113</v>
      </c>
      <c r="H1949">
        <v>1</v>
      </c>
      <c r="I1949">
        <v>14.82</v>
      </c>
      <c r="J1949">
        <v>14.82</v>
      </c>
      <c r="K1949" t="s">
        <v>53</v>
      </c>
      <c r="L1949" t="s">
        <v>333</v>
      </c>
      <c r="M1949" t="s">
        <v>102</v>
      </c>
      <c r="N1949" t="s">
        <v>45</v>
      </c>
      <c r="O1949" t="s">
        <v>25</v>
      </c>
      <c r="P1949" t="s">
        <v>507</v>
      </c>
    </row>
    <row r="1950" spans="1:16" x14ac:dyDescent="0.25">
      <c r="A1950">
        <v>101490</v>
      </c>
      <c r="B1950" s="1">
        <v>45925</v>
      </c>
      <c r="C1950" t="s">
        <v>39</v>
      </c>
      <c r="D1950" t="s">
        <v>40</v>
      </c>
      <c r="E1950" t="s">
        <v>41</v>
      </c>
      <c r="F1950" t="s">
        <v>73</v>
      </c>
      <c r="G1950" t="s">
        <v>116</v>
      </c>
      <c r="H1950">
        <v>1</v>
      </c>
      <c r="I1950">
        <v>188.51</v>
      </c>
      <c r="J1950">
        <v>188.51</v>
      </c>
      <c r="K1950" t="s">
        <v>21</v>
      </c>
      <c r="L1950" t="s">
        <v>281</v>
      </c>
      <c r="M1950" t="s">
        <v>23</v>
      </c>
      <c r="N1950" t="s">
        <v>45</v>
      </c>
      <c r="O1950" t="s">
        <v>25</v>
      </c>
      <c r="P1950" t="s">
        <v>507</v>
      </c>
    </row>
    <row r="1951" spans="1:16" x14ac:dyDescent="0.25">
      <c r="A1951">
        <v>101683</v>
      </c>
      <c r="B1951" s="1">
        <v>45925</v>
      </c>
      <c r="C1951" t="s">
        <v>34</v>
      </c>
      <c r="D1951" t="s">
        <v>51</v>
      </c>
      <c r="E1951" t="s">
        <v>52</v>
      </c>
      <c r="F1951" t="s">
        <v>64</v>
      </c>
      <c r="G1951" t="s">
        <v>65</v>
      </c>
      <c r="H1951">
        <v>2</v>
      </c>
      <c r="I1951">
        <v>24.56</v>
      </c>
      <c r="J1951">
        <v>49.12</v>
      </c>
      <c r="K1951" t="s">
        <v>53</v>
      </c>
      <c r="L1951" t="s">
        <v>81</v>
      </c>
      <c r="M1951" t="s">
        <v>23</v>
      </c>
      <c r="N1951" t="s">
        <v>45</v>
      </c>
      <c r="O1951" t="s">
        <v>25</v>
      </c>
      <c r="P1951" t="s">
        <v>507</v>
      </c>
    </row>
    <row r="1952" spans="1:16" x14ac:dyDescent="0.25">
      <c r="A1952">
        <v>102106</v>
      </c>
      <c r="B1952" s="1">
        <v>45925</v>
      </c>
      <c r="C1952" t="s">
        <v>34</v>
      </c>
      <c r="D1952" t="s">
        <v>51</v>
      </c>
      <c r="E1952" t="s">
        <v>52</v>
      </c>
      <c r="F1952" t="s">
        <v>64</v>
      </c>
      <c r="G1952" t="s">
        <v>65</v>
      </c>
      <c r="H1952">
        <v>3</v>
      </c>
      <c r="I1952">
        <v>25.74</v>
      </c>
      <c r="J1952">
        <v>77.22</v>
      </c>
      <c r="K1952" t="s">
        <v>53</v>
      </c>
      <c r="L1952" t="s">
        <v>257</v>
      </c>
      <c r="M1952" t="s">
        <v>23</v>
      </c>
      <c r="N1952" t="s">
        <v>45</v>
      </c>
      <c r="O1952" t="s">
        <v>25</v>
      </c>
      <c r="P1952" t="s">
        <v>507</v>
      </c>
    </row>
    <row r="1953" spans="1:16" x14ac:dyDescent="0.25">
      <c r="A1953">
        <v>102261</v>
      </c>
      <c r="B1953" s="1">
        <v>45925</v>
      </c>
      <c r="C1953" t="s">
        <v>39</v>
      </c>
      <c r="D1953" t="s">
        <v>56</v>
      </c>
      <c r="E1953" t="s">
        <v>57</v>
      </c>
      <c r="F1953" t="s">
        <v>70</v>
      </c>
      <c r="G1953" t="s">
        <v>108</v>
      </c>
      <c r="H1953">
        <v>5</v>
      </c>
      <c r="I1953">
        <v>34.25</v>
      </c>
      <c r="J1953">
        <v>171.25</v>
      </c>
      <c r="K1953" t="s">
        <v>59</v>
      </c>
      <c r="L1953" t="s">
        <v>72</v>
      </c>
      <c r="M1953" t="s">
        <v>44</v>
      </c>
      <c r="N1953" t="s">
        <v>45</v>
      </c>
      <c r="O1953" t="s">
        <v>25</v>
      </c>
      <c r="P1953" t="s">
        <v>507</v>
      </c>
    </row>
    <row r="1954" spans="1:16" x14ac:dyDescent="0.25">
      <c r="A1954">
        <v>102266</v>
      </c>
      <c r="B1954" s="1">
        <v>45925</v>
      </c>
      <c r="C1954" t="s">
        <v>39</v>
      </c>
      <c r="D1954" t="s">
        <v>93</v>
      </c>
      <c r="E1954" t="s">
        <v>93</v>
      </c>
      <c r="F1954" t="s">
        <v>29</v>
      </c>
      <c r="G1954" t="s">
        <v>100</v>
      </c>
      <c r="H1954">
        <v>1</v>
      </c>
      <c r="I1954">
        <v>49.13</v>
      </c>
      <c r="J1954">
        <v>49.13</v>
      </c>
      <c r="K1954" t="s">
        <v>59</v>
      </c>
      <c r="L1954" t="s">
        <v>316</v>
      </c>
      <c r="M1954" t="s">
        <v>23</v>
      </c>
      <c r="N1954" t="s">
        <v>45</v>
      </c>
      <c r="O1954" t="s">
        <v>25</v>
      </c>
      <c r="P1954" t="s">
        <v>507</v>
      </c>
    </row>
    <row r="1955" spans="1:16" x14ac:dyDescent="0.25">
      <c r="A1955">
        <v>102294</v>
      </c>
      <c r="B1955" s="1">
        <v>45925</v>
      </c>
      <c r="C1955" t="s">
        <v>16</v>
      </c>
      <c r="D1955" t="s">
        <v>111</v>
      </c>
      <c r="E1955" t="s">
        <v>112</v>
      </c>
      <c r="F1955" t="s">
        <v>73</v>
      </c>
      <c r="G1955" t="s">
        <v>126</v>
      </c>
      <c r="H1955">
        <v>5</v>
      </c>
      <c r="I1955">
        <v>28.87</v>
      </c>
      <c r="J1955">
        <v>144.35</v>
      </c>
      <c r="K1955" t="s">
        <v>31</v>
      </c>
      <c r="L1955" t="s">
        <v>462</v>
      </c>
      <c r="M1955" t="s">
        <v>102</v>
      </c>
      <c r="N1955" t="s">
        <v>45</v>
      </c>
      <c r="O1955" t="s">
        <v>25</v>
      </c>
      <c r="P1955" t="s">
        <v>507</v>
      </c>
    </row>
    <row r="1956" spans="1:16" x14ac:dyDescent="0.25">
      <c r="A1956">
        <v>102604</v>
      </c>
      <c r="B1956" s="1">
        <v>45925</v>
      </c>
      <c r="C1956" t="s">
        <v>16</v>
      </c>
      <c r="D1956" t="s">
        <v>27</v>
      </c>
      <c r="E1956" t="s">
        <v>28</v>
      </c>
      <c r="F1956" t="s">
        <v>29</v>
      </c>
      <c r="G1956" t="s">
        <v>30</v>
      </c>
      <c r="H1956">
        <v>1</v>
      </c>
      <c r="I1956">
        <v>63.24</v>
      </c>
      <c r="J1956">
        <v>63.24</v>
      </c>
      <c r="K1956" t="s">
        <v>31</v>
      </c>
      <c r="L1956" t="s">
        <v>238</v>
      </c>
      <c r="M1956" t="s">
        <v>23</v>
      </c>
      <c r="N1956" t="s">
        <v>45</v>
      </c>
      <c r="O1956" t="s">
        <v>25</v>
      </c>
      <c r="P1956" t="s">
        <v>507</v>
      </c>
    </row>
    <row r="1957" spans="1:16" x14ac:dyDescent="0.25">
      <c r="A1957">
        <v>102845</v>
      </c>
      <c r="B1957" s="1">
        <v>45925</v>
      </c>
      <c r="C1957" t="s">
        <v>39</v>
      </c>
      <c r="D1957" t="s">
        <v>40</v>
      </c>
      <c r="E1957" t="s">
        <v>41</v>
      </c>
      <c r="F1957" t="s">
        <v>73</v>
      </c>
      <c r="G1957" t="s">
        <v>126</v>
      </c>
      <c r="H1957">
        <v>3</v>
      </c>
      <c r="I1957">
        <v>31.35</v>
      </c>
      <c r="J1957">
        <v>94.05</v>
      </c>
      <c r="K1957" t="s">
        <v>21</v>
      </c>
      <c r="L1957" t="s">
        <v>196</v>
      </c>
      <c r="M1957" t="s">
        <v>44</v>
      </c>
      <c r="N1957" t="s">
        <v>45</v>
      </c>
      <c r="O1957" t="s">
        <v>25</v>
      </c>
      <c r="P1957" t="s">
        <v>507</v>
      </c>
    </row>
    <row r="1958" spans="1:16" x14ac:dyDescent="0.25">
      <c r="A1958">
        <v>100189</v>
      </c>
      <c r="B1958" s="1">
        <v>45926</v>
      </c>
      <c r="C1958" t="s">
        <v>39</v>
      </c>
      <c r="D1958" t="s">
        <v>93</v>
      </c>
      <c r="E1958" t="s">
        <v>93</v>
      </c>
      <c r="F1958" t="s">
        <v>64</v>
      </c>
      <c r="G1958" t="s">
        <v>159</v>
      </c>
      <c r="H1958">
        <v>2</v>
      </c>
      <c r="I1958">
        <v>34.83</v>
      </c>
      <c r="J1958">
        <v>69.66</v>
      </c>
      <c r="K1958" t="s">
        <v>53</v>
      </c>
      <c r="L1958" t="s">
        <v>415</v>
      </c>
      <c r="M1958" t="s">
        <v>44</v>
      </c>
      <c r="N1958" t="s">
        <v>24</v>
      </c>
      <c r="O1958" t="s">
        <v>25</v>
      </c>
      <c r="P1958" t="s">
        <v>507</v>
      </c>
    </row>
    <row r="1959" spans="1:16" x14ac:dyDescent="0.25">
      <c r="A1959">
        <v>100191</v>
      </c>
      <c r="B1959" s="1">
        <v>45926</v>
      </c>
      <c r="C1959" t="s">
        <v>16</v>
      </c>
      <c r="D1959" t="s">
        <v>146</v>
      </c>
      <c r="E1959" t="s">
        <v>147</v>
      </c>
      <c r="F1959" t="s">
        <v>70</v>
      </c>
      <c r="G1959" t="s">
        <v>108</v>
      </c>
      <c r="H1959">
        <v>1</v>
      </c>
      <c r="I1959">
        <v>35.380000000000003</v>
      </c>
      <c r="J1959">
        <v>35.380000000000003</v>
      </c>
      <c r="K1959" t="s">
        <v>31</v>
      </c>
      <c r="L1959" t="s">
        <v>364</v>
      </c>
      <c r="M1959" t="s">
        <v>23</v>
      </c>
      <c r="N1959" t="s">
        <v>24</v>
      </c>
      <c r="O1959" t="s">
        <v>25</v>
      </c>
      <c r="P1959" t="s">
        <v>507</v>
      </c>
    </row>
    <row r="1960" spans="1:16" x14ac:dyDescent="0.25">
      <c r="A1960">
        <v>100312</v>
      </c>
      <c r="B1960" s="1">
        <v>45926</v>
      </c>
      <c r="C1960" t="s">
        <v>39</v>
      </c>
      <c r="D1960" t="s">
        <v>40</v>
      </c>
      <c r="E1960" t="s">
        <v>41</v>
      </c>
      <c r="F1960" t="s">
        <v>29</v>
      </c>
      <c r="G1960" t="s">
        <v>113</v>
      </c>
      <c r="H1960">
        <v>1</v>
      </c>
      <c r="I1960">
        <v>14.55</v>
      </c>
      <c r="J1960">
        <v>14.55</v>
      </c>
      <c r="K1960" t="s">
        <v>59</v>
      </c>
      <c r="L1960" t="s">
        <v>238</v>
      </c>
      <c r="M1960" t="s">
        <v>23</v>
      </c>
      <c r="N1960" t="s">
        <v>24</v>
      </c>
      <c r="O1960" t="s">
        <v>25</v>
      </c>
      <c r="P1960" t="s">
        <v>507</v>
      </c>
    </row>
    <row r="1961" spans="1:16" x14ac:dyDescent="0.25">
      <c r="A1961">
        <v>100381</v>
      </c>
      <c r="B1961" s="1">
        <v>45926</v>
      </c>
      <c r="C1961" t="s">
        <v>34</v>
      </c>
      <c r="D1961" t="s">
        <v>46</v>
      </c>
      <c r="E1961" t="s">
        <v>47</v>
      </c>
      <c r="F1961" t="s">
        <v>73</v>
      </c>
      <c r="G1961" t="s">
        <v>74</v>
      </c>
      <c r="H1961">
        <v>10</v>
      </c>
      <c r="I1961">
        <v>53.56</v>
      </c>
      <c r="J1961">
        <v>535.6</v>
      </c>
      <c r="K1961" t="s">
        <v>59</v>
      </c>
      <c r="L1961" t="s">
        <v>243</v>
      </c>
      <c r="M1961" t="s">
        <v>102</v>
      </c>
      <c r="N1961" t="s">
        <v>24</v>
      </c>
      <c r="O1961" t="s">
        <v>25</v>
      </c>
      <c r="P1961" t="s">
        <v>507</v>
      </c>
    </row>
    <row r="1962" spans="1:16" x14ac:dyDescent="0.25">
      <c r="A1962">
        <v>100445</v>
      </c>
      <c r="B1962" s="1">
        <v>45926</v>
      </c>
      <c r="C1962" t="s">
        <v>77</v>
      </c>
      <c r="D1962" t="s">
        <v>151</v>
      </c>
      <c r="E1962" t="s">
        <v>152</v>
      </c>
      <c r="F1962" t="s">
        <v>70</v>
      </c>
      <c r="G1962" t="s">
        <v>132</v>
      </c>
      <c r="H1962">
        <v>5</v>
      </c>
      <c r="I1962">
        <v>20.04</v>
      </c>
      <c r="J1962">
        <v>100.2</v>
      </c>
      <c r="K1962" t="s">
        <v>21</v>
      </c>
      <c r="L1962" t="s">
        <v>367</v>
      </c>
      <c r="M1962" t="s">
        <v>23</v>
      </c>
      <c r="N1962" t="s">
        <v>24</v>
      </c>
      <c r="O1962" t="s">
        <v>25</v>
      </c>
      <c r="P1962" t="s">
        <v>507</v>
      </c>
    </row>
    <row r="1963" spans="1:16" x14ac:dyDescent="0.25">
      <c r="A1963">
        <v>100710</v>
      </c>
      <c r="B1963" s="1">
        <v>45926</v>
      </c>
      <c r="C1963" t="s">
        <v>16</v>
      </c>
      <c r="D1963" t="s">
        <v>111</v>
      </c>
      <c r="E1963" t="s">
        <v>112</v>
      </c>
      <c r="F1963" t="s">
        <v>29</v>
      </c>
      <c r="G1963" t="s">
        <v>100</v>
      </c>
      <c r="H1963">
        <v>1</v>
      </c>
      <c r="I1963">
        <v>50.79</v>
      </c>
      <c r="J1963">
        <v>50.79</v>
      </c>
      <c r="K1963" t="s">
        <v>31</v>
      </c>
      <c r="L1963" t="s">
        <v>196</v>
      </c>
      <c r="M1963" t="s">
        <v>23</v>
      </c>
      <c r="N1963" t="s">
        <v>24</v>
      </c>
      <c r="O1963" t="s">
        <v>25</v>
      </c>
      <c r="P1963" t="s">
        <v>507</v>
      </c>
    </row>
    <row r="1964" spans="1:16" x14ac:dyDescent="0.25">
      <c r="A1964">
        <v>100791</v>
      </c>
      <c r="B1964" s="1">
        <v>45926</v>
      </c>
      <c r="C1964" t="s">
        <v>16</v>
      </c>
      <c r="D1964" t="s">
        <v>146</v>
      </c>
      <c r="E1964" t="s">
        <v>147</v>
      </c>
      <c r="F1964" t="s">
        <v>73</v>
      </c>
      <c r="G1964" t="s">
        <v>80</v>
      </c>
      <c r="H1964">
        <v>10</v>
      </c>
      <c r="I1964">
        <v>38.1</v>
      </c>
      <c r="J1964">
        <v>381</v>
      </c>
      <c r="K1964" t="s">
        <v>31</v>
      </c>
      <c r="L1964" t="s">
        <v>240</v>
      </c>
      <c r="M1964" t="s">
        <v>102</v>
      </c>
      <c r="N1964" t="s">
        <v>24</v>
      </c>
      <c r="O1964" t="s">
        <v>25</v>
      </c>
      <c r="P1964" t="s">
        <v>507</v>
      </c>
    </row>
    <row r="1965" spans="1:16" x14ac:dyDescent="0.25">
      <c r="A1965">
        <v>101002</v>
      </c>
      <c r="B1965" s="1">
        <v>45926</v>
      </c>
      <c r="C1965" t="s">
        <v>61</v>
      </c>
      <c r="D1965" t="s">
        <v>90</v>
      </c>
      <c r="E1965" t="s">
        <v>91</v>
      </c>
      <c r="F1965" t="s">
        <v>64</v>
      </c>
      <c r="G1965" t="s">
        <v>105</v>
      </c>
      <c r="H1965">
        <v>2</v>
      </c>
      <c r="I1965">
        <v>31.17</v>
      </c>
      <c r="J1965">
        <v>62.34</v>
      </c>
      <c r="K1965" t="s">
        <v>31</v>
      </c>
      <c r="L1965" t="s">
        <v>352</v>
      </c>
      <c r="M1965" t="s">
        <v>102</v>
      </c>
      <c r="N1965" t="s">
        <v>24</v>
      </c>
      <c r="O1965" t="s">
        <v>25</v>
      </c>
      <c r="P1965" t="s">
        <v>507</v>
      </c>
    </row>
    <row r="1966" spans="1:16" x14ac:dyDescent="0.25">
      <c r="A1966">
        <v>101649</v>
      </c>
      <c r="B1966" s="1">
        <v>45926</v>
      </c>
      <c r="C1966" t="s">
        <v>39</v>
      </c>
      <c r="D1966" t="s">
        <v>118</v>
      </c>
      <c r="E1966" t="s">
        <v>119</v>
      </c>
      <c r="F1966" t="s">
        <v>73</v>
      </c>
      <c r="G1966" t="s">
        <v>116</v>
      </c>
      <c r="H1966">
        <v>5</v>
      </c>
      <c r="I1966">
        <v>183.94</v>
      </c>
      <c r="J1966">
        <v>919.7</v>
      </c>
      <c r="K1966" t="s">
        <v>31</v>
      </c>
      <c r="L1966" t="s">
        <v>300</v>
      </c>
      <c r="M1966" t="s">
        <v>44</v>
      </c>
      <c r="N1966" t="s">
        <v>24</v>
      </c>
      <c r="O1966" t="s">
        <v>25</v>
      </c>
      <c r="P1966" t="s">
        <v>507</v>
      </c>
    </row>
    <row r="1967" spans="1:16" x14ac:dyDescent="0.25">
      <c r="A1967">
        <v>102319</v>
      </c>
      <c r="B1967" s="1">
        <v>45926</v>
      </c>
      <c r="C1967" t="s">
        <v>77</v>
      </c>
      <c r="D1967" t="s">
        <v>103</v>
      </c>
      <c r="E1967" t="s">
        <v>104</v>
      </c>
      <c r="F1967" t="s">
        <v>73</v>
      </c>
      <c r="G1967" t="s">
        <v>126</v>
      </c>
      <c r="H1967">
        <v>2</v>
      </c>
      <c r="I1967">
        <v>29</v>
      </c>
      <c r="J1967">
        <v>58</v>
      </c>
      <c r="K1967" t="s">
        <v>31</v>
      </c>
      <c r="L1967" t="s">
        <v>477</v>
      </c>
      <c r="M1967" t="s">
        <v>23</v>
      </c>
      <c r="N1967" t="s">
        <v>24</v>
      </c>
      <c r="O1967" t="s">
        <v>25</v>
      </c>
      <c r="P1967" t="s">
        <v>507</v>
      </c>
    </row>
    <row r="1968" spans="1:16" x14ac:dyDescent="0.25">
      <c r="A1968">
        <v>102328</v>
      </c>
      <c r="B1968" s="1">
        <v>45926</v>
      </c>
      <c r="C1968" t="s">
        <v>34</v>
      </c>
      <c r="D1968" t="s">
        <v>51</v>
      </c>
      <c r="E1968" t="s">
        <v>52</v>
      </c>
      <c r="F1968" t="s">
        <v>19</v>
      </c>
      <c r="G1968" t="s">
        <v>37</v>
      </c>
      <c r="H1968">
        <v>1</v>
      </c>
      <c r="I1968">
        <v>21.85</v>
      </c>
      <c r="J1968">
        <v>21.85</v>
      </c>
      <c r="K1968" t="s">
        <v>59</v>
      </c>
      <c r="L1968" t="s">
        <v>377</v>
      </c>
      <c r="M1968" t="s">
        <v>102</v>
      </c>
      <c r="N1968" t="s">
        <v>24</v>
      </c>
      <c r="O1968" t="s">
        <v>25</v>
      </c>
      <c r="P1968" t="s">
        <v>507</v>
      </c>
    </row>
    <row r="1969" spans="1:16" x14ac:dyDescent="0.25">
      <c r="A1969">
        <v>102383</v>
      </c>
      <c r="B1969" s="1">
        <v>45926</v>
      </c>
      <c r="C1969" t="s">
        <v>77</v>
      </c>
      <c r="D1969" t="s">
        <v>151</v>
      </c>
      <c r="E1969" t="s">
        <v>152</v>
      </c>
      <c r="F1969" t="s">
        <v>64</v>
      </c>
      <c r="G1969" t="s">
        <v>140</v>
      </c>
      <c r="H1969">
        <v>10</v>
      </c>
      <c r="I1969">
        <v>153.35</v>
      </c>
      <c r="J1969">
        <v>1533.5</v>
      </c>
      <c r="K1969" t="s">
        <v>59</v>
      </c>
      <c r="L1969" t="s">
        <v>114</v>
      </c>
      <c r="M1969" t="s">
        <v>44</v>
      </c>
      <c r="N1969" t="s">
        <v>24</v>
      </c>
      <c r="O1969" t="s">
        <v>25</v>
      </c>
      <c r="P1969" t="s">
        <v>507</v>
      </c>
    </row>
    <row r="1970" spans="1:16" x14ac:dyDescent="0.25">
      <c r="A1970">
        <v>100026</v>
      </c>
      <c r="B1970" s="1">
        <v>45927</v>
      </c>
      <c r="C1970" t="s">
        <v>61</v>
      </c>
      <c r="D1970" t="s">
        <v>90</v>
      </c>
      <c r="E1970" t="s">
        <v>91</v>
      </c>
      <c r="F1970" t="s">
        <v>73</v>
      </c>
      <c r="G1970" t="s">
        <v>74</v>
      </c>
      <c r="H1970">
        <v>5</v>
      </c>
      <c r="I1970">
        <v>52.96</v>
      </c>
      <c r="J1970">
        <v>264.8</v>
      </c>
      <c r="K1970" t="s">
        <v>59</v>
      </c>
      <c r="L1970" t="s">
        <v>124</v>
      </c>
      <c r="M1970" t="s">
        <v>23</v>
      </c>
      <c r="N1970" t="s">
        <v>50</v>
      </c>
      <c r="O1970" t="s">
        <v>14</v>
      </c>
      <c r="P1970" t="s">
        <v>507</v>
      </c>
    </row>
    <row r="1971" spans="1:16" x14ac:dyDescent="0.25">
      <c r="A1971">
        <v>100094</v>
      </c>
      <c r="B1971" s="1">
        <v>45927</v>
      </c>
      <c r="C1971" t="s">
        <v>61</v>
      </c>
      <c r="D1971" t="s">
        <v>90</v>
      </c>
      <c r="E1971" t="s">
        <v>91</v>
      </c>
      <c r="F1971" t="s">
        <v>19</v>
      </c>
      <c r="G1971" t="s">
        <v>48</v>
      </c>
      <c r="H1971">
        <v>1</v>
      </c>
      <c r="I1971">
        <v>46.8</v>
      </c>
      <c r="J1971">
        <v>46.8</v>
      </c>
      <c r="K1971" t="s">
        <v>59</v>
      </c>
      <c r="L1971" t="s">
        <v>96</v>
      </c>
      <c r="M1971" t="s">
        <v>23</v>
      </c>
      <c r="N1971" t="s">
        <v>50</v>
      </c>
      <c r="O1971" t="s">
        <v>14</v>
      </c>
      <c r="P1971" t="s">
        <v>507</v>
      </c>
    </row>
    <row r="1972" spans="1:16" x14ac:dyDescent="0.25">
      <c r="A1972">
        <v>100268</v>
      </c>
      <c r="B1972" s="1">
        <v>45927</v>
      </c>
      <c r="C1972" t="s">
        <v>39</v>
      </c>
      <c r="D1972" t="s">
        <v>118</v>
      </c>
      <c r="E1972" t="s">
        <v>119</v>
      </c>
      <c r="F1972" t="s">
        <v>64</v>
      </c>
      <c r="G1972" t="s">
        <v>159</v>
      </c>
      <c r="H1972">
        <v>1</v>
      </c>
      <c r="I1972">
        <v>34.11</v>
      </c>
      <c r="J1972">
        <v>34.11</v>
      </c>
      <c r="K1972" t="s">
        <v>31</v>
      </c>
      <c r="L1972" t="s">
        <v>372</v>
      </c>
      <c r="M1972" t="s">
        <v>44</v>
      </c>
      <c r="N1972" t="s">
        <v>50</v>
      </c>
      <c r="O1972" t="s">
        <v>14</v>
      </c>
      <c r="P1972" t="s">
        <v>507</v>
      </c>
    </row>
    <row r="1973" spans="1:16" x14ac:dyDescent="0.25">
      <c r="A1973">
        <v>100458</v>
      </c>
      <c r="B1973" s="1">
        <v>45927</v>
      </c>
      <c r="C1973" t="s">
        <v>61</v>
      </c>
      <c r="D1973" t="s">
        <v>90</v>
      </c>
      <c r="E1973" t="s">
        <v>91</v>
      </c>
      <c r="F1973" t="s">
        <v>73</v>
      </c>
      <c r="G1973" t="s">
        <v>183</v>
      </c>
      <c r="H1973">
        <v>1</v>
      </c>
      <c r="I1973">
        <v>23.89</v>
      </c>
      <c r="J1973">
        <v>23.89</v>
      </c>
      <c r="K1973" t="s">
        <v>53</v>
      </c>
      <c r="L1973" t="s">
        <v>153</v>
      </c>
      <c r="M1973" t="s">
        <v>23</v>
      </c>
      <c r="N1973" t="s">
        <v>50</v>
      </c>
      <c r="O1973" t="s">
        <v>14</v>
      </c>
      <c r="P1973" t="s">
        <v>507</v>
      </c>
    </row>
    <row r="1974" spans="1:16" x14ac:dyDescent="0.25">
      <c r="A1974">
        <v>100943</v>
      </c>
      <c r="B1974" s="1">
        <v>45927</v>
      </c>
      <c r="C1974" t="s">
        <v>34</v>
      </c>
      <c r="D1974" t="s">
        <v>46</v>
      </c>
      <c r="E1974" t="s">
        <v>47</v>
      </c>
      <c r="F1974" t="s">
        <v>29</v>
      </c>
      <c r="G1974" t="s">
        <v>100</v>
      </c>
      <c r="H1974">
        <v>5</v>
      </c>
      <c r="I1974">
        <v>52.03</v>
      </c>
      <c r="J1974">
        <v>260.14999999999998</v>
      </c>
      <c r="K1974" t="s">
        <v>31</v>
      </c>
      <c r="L1974" t="s">
        <v>272</v>
      </c>
      <c r="M1974" t="s">
        <v>44</v>
      </c>
      <c r="N1974" t="s">
        <v>50</v>
      </c>
      <c r="O1974" t="s">
        <v>14</v>
      </c>
      <c r="P1974" t="s">
        <v>507</v>
      </c>
    </row>
    <row r="1975" spans="1:16" x14ac:dyDescent="0.25">
      <c r="A1975">
        <v>101320</v>
      </c>
      <c r="B1975" s="1">
        <v>45927</v>
      </c>
      <c r="C1975" t="s">
        <v>16</v>
      </c>
      <c r="D1975" t="s">
        <v>146</v>
      </c>
      <c r="E1975" t="s">
        <v>147</v>
      </c>
      <c r="F1975" t="s">
        <v>29</v>
      </c>
      <c r="G1975" t="s">
        <v>58</v>
      </c>
      <c r="H1975">
        <v>2</v>
      </c>
      <c r="I1975">
        <v>77.42</v>
      </c>
      <c r="J1975">
        <v>154.84</v>
      </c>
      <c r="K1975" t="s">
        <v>59</v>
      </c>
      <c r="L1975" t="s">
        <v>216</v>
      </c>
      <c r="M1975" t="s">
        <v>23</v>
      </c>
      <c r="N1975" t="s">
        <v>50</v>
      </c>
      <c r="O1975" t="s">
        <v>14</v>
      </c>
      <c r="P1975" t="s">
        <v>507</v>
      </c>
    </row>
    <row r="1976" spans="1:16" x14ac:dyDescent="0.25">
      <c r="A1976">
        <v>101448</v>
      </c>
      <c r="B1976" s="1">
        <v>45927</v>
      </c>
      <c r="C1976" t="s">
        <v>61</v>
      </c>
      <c r="D1976" t="s">
        <v>90</v>
      </c>
      <c r="E1976" t="s">
        <v>91</v>
      </c>
      <c r="F1976" t="s">
        <v>64</v>
      </c>
      <c r="G1976" t="s">
        <v>140</v>
      </c>
      <c r="H1976">
        <v>10</v>
      </c>
      <c r="I1976">
        <v>148.30000000000001</v>
      </c>
      <c r="J1976">
        <v>1483</v>
      </c>
      <c r="K1976" t="s">
        <v>59</v>
      </c>
      <c r="L1976" t="s">
        <v>219</v>
      </c>
      <c r="M1976" t="s">
        <v>23</v>
      </c>
      <c r="N1976" t="s">
        <v>50</v>
      </c>
      <c r="O1976" t="s">
        <v>14</v>
      </c>
      <c r="P1976" t="s">
        <v>507</v>
      </c>
    </row>
    <row r="1977" spans="1:16" x14ac:dyDescent="0.25">
      <c r="A1977">
        <v>101606</v>
      </c>
      <c r="B1977" s="1">
        <v>45927</v>
      </c>
      <c r="C1977" t="s">
        <v>61</v>
      </c>
      <c r="D1977" t="s">
        <v>62</v>
      </c>
      <c r="E1977" t="s">
        <v>63</v>
      </c>
      <c r="F1977" t="s">
        <v>64</v>
      </c>
      <c r="G1977" t="s">
        <v>65</v>
      </c>
      <c r="H1977">
        <v>1</v>
      </c>
      <c r="I1977">
        <v>25.69</v>
      </c>
      <c r="J1977">
        <v>25.69</v>
      </c>
      <c r="K1977" t="s">
        <v>31</v>
      </c>
      <c r="L1977" t="s">
        <v>255</v>
      </c>
      <c r="M1977" t="s">
        <v>102</v>
      </c>
      <c r="N1977" t="s">
        <v>50</v>
      </c>
      <c r="O1977" t="s">
        <v>14</v>
      </c>
      <c r="P1977" t="s">
        <v>507</v>
      </c>
    </row>
    <row r="1978" spans="1:16" x14ac:dyDescent="0.25">
      <c r="A1978">
        <v>101983</v>
      </c>
      <c r="B1978" s="1">
        <v>45927</v>
      </c>
      <c r="C1978" t="s">
        <v>61</v>
      </c>
      <c r="D1978" t="s">
        <v>62</v>
      </c>
      <c r="E1978" t="s">
        <v>63</v>
      </c>
      <c r="F1978" t="s">
        <v>73</v>
      </c>
      <c r="G1978" t="s">
        <v>126</v>
      </c>
      <c r="H1978">
        <v>1</v>
      </c>
      <c r="I1978">
        <v>29.29</v>
      </c>
      <c r="J1978">
        <v>29.29</v>
      </c>
      <c r="K1978" t="s">
        <v>59</v>
      </c>
      <c r="L1978" t="s">
        <v>221</v>
      </c>
      <c r="M1978" t="s">
        <v>102</v>
      </c>
      <c r="N1978" t="s">
        <v>50</v>
      </c>
      <c r="O1978" t="s">
        <v>14</v>
      </c>
      <c r="P1978" t="s">
        <v>507</v>
      </c>
    </row>
    <row r="1979" spans="1:16" x14ac:dyDescent="0.25">
      <c r="A1979">
        <v>102389</v>
      </c>
      <c r="B1979" s="1">
        <v>45927</v>
      </c>
      <c r="C1979" t="s">
        <v>61</v>
      </c>
      <c r="D1979" t="s">
        <v>84</v>
      </c>
      <c r="E1979" t="s">
        <v>85</v>
      </c>
      <c r="F1979" t="s">
        <v>73</v>
      </c>
      <c r="G1979" t="s">
        <v>183</v>
      </c>
      <c r="H1979">
        <v>1</v>
      </c>
      <c r="I1979">
        <v>24.43</v>
      </c>
      <c r="J1979">
        <v>24.43</v>
      </c>
      <c r="K1979" t="s">
        <v>21</v>
      </c>
      <c r="L1979" t="s">
        <v>357</v>
      </c>
      <c r="M1979" t="s">
        <v>23</v>
      </c>
      <c r="N1979" t="s">
        <v>50</v>
      </c>
      <c r="O1979" t="s">
        <v>14</v>
      </c>
      <c r="P1979" t="s">
        <v>507</v>
      </c>
    </row>
    <row r="1980" spans="1:16" x14ac:dyDescent="0.25">
      <c r="A1980">
        <v>102437</v>
      </c>
      <c r="B1980" s="1">
        <v>45927</v>
      </c>
      <c r="C1980" t="s">
        <v>77</v>
      </c>
      <c r="D1980" t="s">
        <v>103</v>
      </c>
      <c r="E1980" t="s">
        <v>104</v>
      </c>
      <c r="F1980" t="s">
        <v>29</v>
      </c>
      <c r="G1980" t="s">
        <v>100</v>
      </c>
      <c r="H1980">
        <v>1</v>
      </c>
      <c r="I1980">
        <v>50.62</v>
      </c>
      <c r="J1980">
        <v>50.62</v>
      </c>
      <c r="K1980" t="s">
        <v>53</v>
      </c>
      <c r="L1980" t="s">
        <v>191</v>
      </c>
      <c r="M1980" t="s">
        <v>23</v>
      </c>
      <c r="N1980" t="s">
        <v>50</v>
      </c>
      <c r="O1980" t="s">
        <v>14</v>
      </c>
      <c r="P1980" t="s">
        <v>507</v>
      </c>
    </row>
    <row r="1981" spans="1:16" x14ac:dyDescent="0.25">
      <c r="A1981">
        <v>102556</v>
      </c>
      <c r="B1981" s="1">
        <v>45927</v>
      </c>
      <c r="C1981" t="s">
        <v>61</v>
      </c>
      <c r="D1981" t="s">
        <v>62</v>
      </c>
      <c r="E1981" t="s">
        <v>63</v>
      </c>
      <c r="F1981" t="s">
        <v>73</v>
      </c>
      <c r="G1981" t="s">
        <v>126</v>
      </c>
      <c r="H1981">
        <v>1</v>
      </c>
      <c r="I1981">
        <v>30.86</v>
      </c>
      <c r="J1981">
        <v>30.86</v>
      </c>
      <c r="K1981" t="s">
        <v>31</v>
      </c>
      <c r="L1981" t="s">
        <v>107</v>
      </c>
      <c r="M1981" t="s">
        <v>102</v>
      </c>
      <c r="N1981" t="s">
        <v>50</v>
      </c>
      <c r="O1981" t="s">
        <v>14</v>
      </c>
      <c r="P1981" t="s">
        <v>507</v>
      </c>
    </row>
    <row r="1982" spans="1:16" x14ac:dyDescent="0.25">
      <c r="A1982">
        <v>102621</v>
      </c>
      <c r="B1982" s="1">
        <v>45927</v>
      </c>
      <c r="C1982" t="s">
        <v>39</v>
      </c>
      <c r="D1982" t="s">
        <v>67</v>
      </c>
      <c r="E1982" t="s">
        <v>68</v>
      </c>
      <c r="F1982" t="s">
        <v>64</v>
      </c>
      <c r="G1982" t="s">
        <v>105</v>
      </c>
      <c r="H1982">
        <v>2</v>
      </c>
      <c r="I1982">
        <v>30.04</v>
      </c>
      <c r="J1982">
        <v>60.08</v>
      </c>
      <c r="K1982" t="s">
        <v>31</v>
      </c>
      <c r="L1982" t="s">
        <v>236</v>
      </c>
      <c r="M1982" t="s">
        <v>23</v>
      </c>
      <c r="N1982" t="s">
        <v>50</v>
      </c>
      <c r="O1982" t="s">
        <v>14</v>
      </c>
      <c r="P1982" t="s">
        <v>507</v>
      </c>
    </row>
    <row r="1983" spans="1:16" x14ac:dyDescent="0.25">
      <c r="A1983">
        <v>100080</v>
      </c>
      <c r="B1983" s="1">
        <v>45928</v>
      </c>
      <c r="C1983" t="s">
        <v>61</v>
      </c>
      <c r="D1983" t="s">
        <v>84</v>
      </c>
      <c r="E1983" t="s">
        <v>85</v>
      </c>
      <c r="F1983" t="s">
        <v>73</v>
      </c>
      <c r="G1983" t="s">
        <v>80</v>
      </c>
      <c r="H1983">
        <v>10</v>
      </c>
      <c r="I1983">
        <v>41.78</v>
      </c>
      <c r="J1983">
        <v>417.8</v>
      </c>
      <c r="K1983" t="s">
        <v>31</v>
      </c>
      <c r="L1983" t="s">
        <v>428</v>
      </c>
      <c r="M1983" t="s">
        <v>23</v>
      </c>
      <c r="N1983" t="s">
        <v>76</v>
      </c>
      <c r="O1983" t="s">
        <v>14</v>
      </c>
      <c r="P1983" t="s">
        <v>507</v>
      </c>
    </row>
    <row r="1984" spans="1:16" x14ac:dyDescent="0.25">
      <c r="A1984">
        <v>100354</v>
      </c>
      <c r="B1984" s="1">
        <v>45928</v>
      </c>
      <c r="C1984" t="s">
        <v>16</v>
      </c>
      <c r="D1984" t="s">
        <v>17</v>
      </c>
      <c r="E1984" t="s">
        <v>18</v>
      </c>
      <c r="F1984" t="s">
        <v>73</v>
      </c>
      <c r="G1984" t="s">
        <v>116</v>
      </c>
      <c r="H1984">
        <v>10</v>
      </c>
      <c r="I1984">
        <v>195.69</v>
      </c>
      <c r="J1984">
        <v>1956.9</v>
      </c>
      <c r="K1984" t="s">
        <v>53</v>
      </c>
      <c r="L1984" t="s">
        <v>87</v>
      </c>
      <c r="M1984" t="s">
        <v>102</v>
      </c>
      <c r="N1984" t="s">
        <v>76</v>
      </c>
      <c r="O1984" t="s">
        <v>14</v>
      </c>
      <c r="P1984" t="s">
        <v>507</v>
      </c>
    </row>
    <row r="1985" spans="1:16" x14ac:dyDescent="0.25">
      <c r="A1985">
        <v>100594</v>
      </c>
      <c r="B1985" s="1">
        <v>45928</v>
      </c>
      <c r="C1985" t="s">
        <v>61</v>
      </c>
      <c r="D1985" t="s">
        <v>84</v>
      </c>
      <c r="E1985" t="s">
        <v>85</v>
      </c>
      <c r="F1985" t="s">
        <v>29</v>
      </c>
      <c r="G1985" t="s">
        <v>113</v>
      </c>
      <c r="H1985">
        <v>3</v>
      </c>
      <c r="I1985">
        <v>14.79</v>
      </c>
      <c r="J1985">
        <v>44.37</v>
      </c>
      <c r="K1985" t="s">
        <v>53</v>
      </c>
      <c r="L1985" t="s">
        <v>487</v>
      </c>
      <c r="M1985" t="s">
        <v>23</v>
      </c>
      <c r="N1985" t="s">
        <v>76</v>
      </c>
      <c r="O1985" t="s">
        <v>14</v>
      </c>
      <c r="P1985" t="s">
        <v>507</v>
      </c>
    </row>
    <row r="1986" spans="1:16" x14ac:dyDescent="0.25">
      <c r="A1986">
        <v>100686</v>
      </c>
      <c r="B1986" s="1">
        <v>45928</v>
      </c>
      <c r="C1986" t="s">
        <v>39</v>
      </c>
      <c r="D1986" t="s">
        <v>93</v>
      </c>
      <c r="E1986" t="s">
        <v>93</v>
      </c>
      <c r="F1986" t="s">
        <v>73</v>
      </c>
      <c r="G1986" t="s">
        <v>74</v>
      </c>
      <c r="H1986">
        <v>10</v>
      </c>
      <c r="I1986">
        <v>55.96</v>
      </c>
      <c r="J1986">
        <v>559.6</v>
      </c>
      <c r="K1986" t="s">
        <v>59</v>
      </c>
      <c r="L1986" t="s">
        <v>428</v>
      </c>
      <c r="M1986" t="s">
        <v>23</v>
      </c>
      <c r="N1986" t="s">
        <v>76</v>
      </c>
      <c r="O1986" t="s">
        <v>14</v>
      </c>
      <c r="P1986" t="s">
        <v>507</v>
      </c>
    </row>
    <row r="1987" spans="1:16" x14ac:dyDescent="0.25">
      <c r="A1987">
        <v>100854</v>
      </c>
      <c r="B1987" s="1">
        <v>45928</v>
      </c>
      <c r="C1987" t="s">
        <v>39</v>
      </c>
      <c r="D1987" t="s">
        <v>118</v>
      </c>
      <c r="E1987" t="s">
        <v>119</v>
      </c>
      <c r="F1987" t="s">
        <v>64</v>
      </c>
      <c r="G1987" t="s">
        <v>105</v>
      </c>
      <c r="H1987">
        <v>3</v>
      </c>
      <c r="I1987">
        <v>30.18</v>
      </c>
      <c r="J1987">
        <v>90.54</v>
      </c>
      <c r="K1987" t="s">
        <v>53</v>
      </c>
      <c r="L1987" t="s">
        <v>92</v>
      </c>
      <c r="M1987" t="s">
        <v>23</v>
      </c>
      <c r="N1987" t="s">
        <v>76</v>
      </c>
      <c r="O1987" t="s">
        <v>14</v>
      </c>
      <c r="P1987" t="s">
        <v>507</v>
      </c>
    </row>
    <row r="1988" spans="1:16" x14ac:dyDescent="0.25">
      <c r="A1988">
        <v>101379</v>
      </c>
      <c r="B1988" s="1">
        <v>45928</v>
      </c>
      <c r="C1988" t="s">
        <v>39</v>
      </c>
      <c r="D1988" t="s">
        <v>118</v>
      </c>
      <c r="E1988" t="s">
        <v>119</v>
      </c>
      <c r="F1988" t="s">
        <v>70</v>
      </c>
      <c r="G1988" t="s">
        <v>108</v>
      </c>
      <c r="H1988">
        <v>3</v>
      </c>
      <c r="I1988">
        <v>33.880000000000003</v>
      </c>
      <c r="J1988">
        <v>101.64</v>
      </c>
      <c r="K1988" t="s">
        <v>53</v>
      </c>
      <c r="L1988" t="s">
        <v>337</v>
      </c>
      <c r="M1988" t="s">
        <v>23</v>
      </c>
      <c r="N1988" t="s">
        <v>76</v>
      </c>
      <c r="O1988" t="s">
        <v>14</v>
      </c>
      <c r="P1988" t="s">
        <v>507</v>
      </c>
    </row>
    <row r="1989" spans="1:16" x14ac:dyDescent="0.25">
      <c r="A1989">
        <v>101635</v>
      </c>
      <c r="B1989" s="1">
        <v>45928</v>
      </c>
      <c r="C1989" t="s">
        <v>39</v>
      </c>
      <c r="D1989" t="s">
        <v>40</v>
      </c>
      <c r="E1989" t="s">
        <v>41</v>
      </c>
      <c r="F1989" t="s">
        <v>19</v>
      </c>
      <c r="G1989" t="s">
        <v>20</v>
      </c>
      <c r="H1989">
        <v>10</v>
      </c>
      <c r="I1989">
        <v>40.549999999999997</v>
      </c>
      <c r="J1989">
        <v>405.5</v>
      </c>
      <c r="K1989" t="s">
        <v>21</v>
      </c>
      <c r="L1989" t="s">
        <v>134</v>
      </c>
      <c r="M1989" t="s">
        <v>102</v>
      </c>
      <c r="N1989" t="s">
        <v>76</v>
      </c>
      <c r="O1989" t="s">
        <v>14</v>
      </c>
      <c r="P1989" t="s">
        <v>507</v>
      </c>
    </row>
    <row r="1990" spans="1:16" x14ac:dyDescent="0.25">
      <c r="A1990">
        <v>101880</v>
      </c>
      <c r="B1990" s="1">
        <v>45928</v>
      </c>
      <c r="C1990" t="s">
        <v>39</v>
      </c>
      <c r="D1990" t="s">
        <v>93</v>
      </c>
      <c r="E1990" t="s">
        <v>93</v>
      </c>
      <c r="F1990" t="s">
        <v>29</v>
      </c>
      <c r="G1990" t="s">
        <v>100</v>
      </c>
      <c r="H1990">
        <v>10</v>
      </c>
      <c r="I1990">
        <v>49.42</v>
      </c>
      <c r="J1990">
        <v>494.2</v>
      </c>
      <c r="K1990" t="s">
        <v>53</v>
      </c>
      <c r="L1990" t="s">
        <v>188</v>
      </c>
      <c r="M1990" t="s">
        <v>23</v>
      </c>
      <c r="N1990" t="s">
        <v>76</v>
      </c>
      <c r="O1990" t="s">
        <v>14</v>
      </c>
      <c r="P1990" t="s">
        <v>507</v>
      </c>
    </row>
    <row r="1991" spans="1:16" x14ac:dyDescent="0.25">
      <c r="A1991">
        <v>102041</v>
      </c>
      <c r="B1991" s="1">
        <v>45928</v>
      </c>
      <c r="C1991" t="s">
        <v>61</v>
      </c>
      <c r="D1991" t="s">
        <v>62</v>
      </c>
      <c r="E1991" t="s">
        <v>63</v>
      </c>
      <c r="F1991" t="s">
        <v>73</v>
      </c>
      <c r="G1991" t="s">
        <v>80</v>
      </c>
      <c r="H1991">
        <v>10</v>
      </c>
      <c r="I1991">
        <v>41.31</v>
      </c>
      <c r="J1991">
        <v>413.1</v>
      </c>
      <c r="K1991" t="s">
        <v>59</v>
      </c>
      <c r="L1991" t="s">
        <v>463</v>
      </c>
      <c r="M1991" t="s">
        <v>23</v>
      </c>
      <c r="N1991" t="s">
        <v>76</v>
      </c>
      <c r="O1991" t="s">
        <v>14</v>
      </c>
      <c r="P1991" t="s">
        <v>507</v>
      </c>
    </row>
    <row r="1992" spans="1:16" x14ac:dyDescent="0.25">
      <c r="A1992">
        <v>102225</v>
      </c>
      <c r="B1992" s="1">
        <v>45928</v>
      </c>
      <c r="C1992" t="s">
        <v>77</v>
      </c>
      <c r="D1992" t="s">
        <v>205</v>
      </c>
      <c r="E1992" t="s">
        <v>206</v>
      </c>
      <c r="F1992" t="s">
        <v>73</v>
      </c>
      <c r="G1992" t="s">
        <v>126</v>
      </c>
      <c r="H1992">
        <v>2</v>
      </c>
      <c r="I1992">
        <v>29.3</v>
      </c>
      <c r="J1992">
        <v>58.6</v>
      </c>
      <c r="K1992" t="s">
        <v>59</v>
      </c>
      <c r="L1992" t="s">
        <v>150</v>
      </c>
      <c r="M1992" t="s">
        <v>23</v>
      </c>
      <c r="N1992" t="s">
        <v>76</v>
      </c>
      <c r="O1992" t="s">
        <v>14</v>
      </c>
      <c r="P1992" t="s">
        <v>507</v>
      </c>
    </row>
    <row r="1993" spans="1:16" x14ac:dyDescent="0.25">
      <c r="A1993">
        <v>102448</v>
      </c>
      <c r="B1993" s="1">
        <v>45928</v>
      </c>
      <c r="C1993" t="s">
        <v>61</v>
      </c>
      <c r="D1993" t="s">
        <v>90</v>
      </c>
      <c r="E1993" t="s">
        <v>91</v>
      </c>
      <c r="F1993" t="s">
        <v>29</v>
      </c>
      <c r="G1993" t="s">
        <v>123</v>
      </c>
      <c r="H1993">
        <v>2</v>
      </c>
      <c r="I1993">
        <v>91.4</v>
      </c>
      <c r="J1993">
        <v>182.8</v>
      </c>
      <c r="K1993" t="s">
        <v>21</v>
      </c>
      <c r="L1993" t="s">
        <v>161</v>
      </c>
      <c r="M1993" t="s">
        <v>23</v>
      </c>
      <c r="N1993" t="s">
        <v>76</v>
      </c>
      <c r="O1993" t="s">
        <v>14</v>
      </c>
      <c r="P1993" t="s">
        <v>507</v>
      </c>
    </row>
    <row r="1994" spans="1:16" x14ac:dyDescent="0.25">
      <c r="A1994">
        <v>102563</v>
      </c>
      <c r="B1994" s="1">
        <v>45928</v>
      </c>
      <c r="C1994" t="s">
        <v>61</v>
      </c>
      <c r="D1994" t="s">
        <v>90</v>
      </c>
      <c r="E1994" t="s">
        <v>91</v>
      </c>
      <c r="F1994" t="s">
        <v>29</v>
      </c>
      <c r="G1994" t="s">
        <v>123</v>
      </c>
      <c r="H1994">
        <v>5</v>
      </c>
      <c r="I1994">
        <v>89.09</v>
      </c>
      <c r="J1994">
        <v>445.45</v>
      </c>
      <c r="K1994" t="s">
        <v>53</v>
      </c>
      <c r="L1994" t="s">
        <v>444</v>
      </c>
      <c r="M1994" t="s">
        <v>102</v>
      </c>
      <c r="N1994" t="s">
        <v>76</v>
      </c>
      <c r="O1994" t="s">
        <v>14</v>
      </c>
      <c r="P1994" t="s">
        <v>507</v>
      </c>
    </row>
    <row r="1995" spans="1:16" x14ac:dyDescent="0.25">
      <c r="A1995">
        <v>102960</v>
      </c>
      <c r="B1995" s="1">
        <v>45928</v>
      </c>
      <c r="C1995" t="s">
        <v>16</v>
      </c>
      <c r="D1995" t="s">
        <v>27</v>
      </c>
      <c r="E1995" t="s">
        <v>28</v>
      </c>
      <c r="F1995" t="s">
        <v>70</v>
      </c>
      <c r="G1995" t="s">
        <v>71</v>
      </c>
      <c r="H1995">
        <v>2</v>
      </c>
      <c r="I1995">
        <v>60.73</v>
      </c>
      <c r="J1995">
        <v>121.46</v>
      </c>
      <c r="K1995" t="s">
        <v>31</v>
      </c>
      <c r="L1995" t="s">
        <v>271</v>
      </c>
      <c r="M1995" t="s">
        <v>23</v>
      </c>
      <c r="N1995" t="s">
        <v>76</v>
      </c>
      <c r="O1995" t="s">
        <v>14</v>
      </c>
      <c r="P1995" t="s">
        <v>507</v>
      </c>
    </row>
    <row r="1996" spans="1:16" x14ac:dyDescent="0.25">
      <c r="A1996">
        <v>102974</v>
      </c>
      <c r="B1996" s="1">
        <v>45928</v>
      </c>
      <c r="C1996" t="s">
        <v>16</v>
      </c>
      <c r="D1996" t="s">
        <v>27</v>
      </c>
      <c r="E1996" t="s">
        <v>28</v>
      </c>
      <c r="F1996" t="s">
        <v>29</v>
      </c>
      <c r="G1996" t="s">
        <v>58</v>
      </c>
      <c r="H1996">
        <v>1</v>
      </c>
      <c r="I1996">
        <v>76.42</v>
      </c>
      <c r="J1996">
        <v>76.42</v>
      </c>
      <c r="K1996" t="s">
        <v>21</v>
      </c>
      <c r="L1996" t="s">
        <v>502</v>
      </c>
      <c r="M1996" t="s">
        <v>44</v>
      </c>
      <c r="N1996" t="s">
        <v>76</v>
      </c>
      <c r="O1996" t="s">
        <v>14</v>
      </c>
      <c r="P1996" t="s">
        <v>507</v>
      </c>
    </row>
    <row r="1997" spans="1:16" x14ac:dyDescent="0.25">
      <c r="A1997">
        <v>100125</v>
      </c>
      <c r="B1997" s="1">
        <v>45929</v>
      </c>
      <c r="C1997" t="s">
        <v>61</v>
      </c>
      <c r="D1997" t="s">
        <v>84</v>
      </c>
      <c r="E1997" t="s">
        <v>85</v>
      </c>
      <c r="F1997" t="s">
        <v>73</v>
      </c>
      <c r="G1997" t="s">
        <v>126</v>
      </c>
      <c r="H1997">
        <v>1</v>
      </c>
      <c r="I1997">
        <v>30.77</v>
      </c>
      <c r="J1997">
        <v>30.77</v>
      </c>
      <c r="K1997" t="s">
        <v>21</v>
      </c>
      <c r="L1997" t="s">
        <v>223</v>
      </c>
      <c r="M1997" t="s">
        <v>44</v>
      </c>
      <c r="N1997" t="s">
        <v>82</v>
      </c>
      <c r="O1997" t="s">
        <v>25</v>
      </c>
      <c r="P1997" t="s">
        <v>507</v>
      </c>
    </row>
    <row r="1998" spans="1:16" x14ac:dyDescent="0.25">
      <c r="A1998">
        <v>100468</v>
      </c>
      <c r="B1998" s="1">
        <v>45929</v>
      </c>
      <c r="C1998" t="s">
        <v>61</v>
      </c>
      <c r="D1998" t="s">
        <v>90</v>
      </c>
      <c r="E1998" t="s">
        <v>91</v>
      </c>
      <c r="F1998" t="s">
        <v>73</v>
      </c>
      <c r="G1998" t="s">
        <v>116</v>
      </c>
      <c r="H1998">
        <v>2</v>
      </c>
      <c r="I1998">
        <v>184.16</v>
      </c>
      <c r="J1998">
        <v>368.32</v>
      </c>
      <c r="K1998" t="s">
        <v>21</v>
      </c>
      <c r="L1998" t="s">
        <v>251</v>
      </c>
      <c r="M1998" t="s">
        <v>102</v>
      </c>
      <c r="N1998" t="s">
        <v>82</v>
      </c>
      <c r="O1998" t="s">
        <v>25</v>
      </c>
      <c r="P1998" t="s">
        <v>507</v>
      </c>
    </row>
    <row r="1999" spans="1:16" x14ac:dyDescent="0.25">
      <c r="A1999">
        <v>100819</v>
      </c>
      <c r="B1999" s="1">
        <v>45929</v>
      </c>
      <c r="C1999" t="s">
        <v>77</v>
      </c>
      <c r="D1999" t="s">
        <v>103</v>
      </c>
      <c r="E1999" t="s">
        <v>104</v>
      </c>
      <c r="F1999" t="s">
        <v>73</v>
      </c>
      <c r="G1999" t="s">
        <v>80</v>
      </c>
      <c r="H1999">
        <v>5</v>
      </c>
      <c r="I1999">
        <v>40.090000000000003</v>
      </c>
      <c r="J1999">
        <v>200.45</v>
      </c>
      <c r="K1999" t="s">
        <v>53</v>
      </c>
      <c r="L1999" t="s">
        <v>265</v>
      </c>
      <c r="M1999" t="s">
        <v>23</v>
      </c>
      <c r="N1999" t="s">
        <v>82</v>
      </c>
      <c r="O1999" t="s">
        <v>25</v>
      </c>
      <c r="P1999" t="s">
        <v>507</v>
      </c>
    </row>
    <row r="2000" spans="1:16" x14ac:dyDescent="0.25">
      <c r="A2000">
        <v>101158</v>
      </c>
      <c r="B2000" s="1">
        <v>45929</v>
      </c>
      <c r="C2000" t="s">
        <v>61</v>
      </c>
      <c r="D2000" t="s">
        <v>62</v>
      </c>
      <c r="E2000" t="s">
        <v>63</v>
      </c>
      <c r="F2000" t="s">
        <v>19</v>
      </c>
      <c r="G2000" t="s">
        <v>37</v>
      </c>
      <c r="H2000">
        <v>1</v>
      </c>
      <c r="I2000">
        <v>22.68</v>
      </c>
      <c r="J2000">
        <v>22.68</v>
      </c>
      <c r="K2000" t="s">
        <v>21</v>
      </c>
      <c r="L2000" t="s">
        <v>456</v>
      </c>
      <c r="M2000" t="s">
        <v>23</v>
      </c>
      <c r="N2000" t="s">
        <v>82</v>
      </c>
      <c r="O2000" t="s">
        <v>25</v>
      </c>
      <c r="P2000" t="s">
        <v>507</v>
      </c>
    </row>
    <row r="2001" spans="1:16" x14ac:dyDescent="0.25">
      <c r="A2001">
        <v>101339</v>
      </c>
      <c r="B2001" s="1">
        <v>45929</v>
      </c>
      <c r="C2001" t="s">
        <v>16</v>
      </c>
      <c r="D2001" t="s">
        <v>111</v>
      </c>
      <c r="E2001" t="s">
        <v>112</v>
      </c>
      <c r="F2001" t="s">
        <v>64</v>
      </c>
      <c r="G2001" t="s">
        <v>159</v>
      </c>
      <c r="H2001">
        <v>1</v>
      </c>
      <c r="I2001">
        <v>34.22</v>
      </c>
      <c r="J2001">
        <v>34.22</v>
      </c>
      <c r="K2001" t="s">
        <v>59</v>
      </c>
      <c r="L2001" t="s">
        <v>420</v>
      </c>
      <c r="M2001" t="s">
        <v>23</v>
      </c>
      <c r="N2001" t="s">
        <v>82</v>
      </c>
      <c r="O2001" t="s">
        <v>25</v>
      </c>
      <c r="P2001" t="s">
        <v>507</v>
      </c>
    </row>
    <row r="2002" spans="1:16" x14ac:dyDescent="0.25">
      <c r="A2002">
        <v>101528</v>
      </c>
      <c r="B2002" s="1">
        <v>45929</v>
      </c>
      <c r="C2002" t="s">
        <v>34</v>
      </c>
      <c r="D2002" t="s">
        <v>51</v>
      </c>
      <c r="E2002" t="s">
        <v>52</v>
      </c>
      <c r="F2002" t="s">
        <v>19</v>
      </c>
      <c r="G2002" t="s">
        <v>20</v>
      </c>
      <c r="H2002">
        <v>5</v>
      </c>
      <c r="I2002">
        <v>41.47</v>
      </c>
      <c r="J2002">
        <v>207.35</v>
      </c>
      <c r="K2002" t="s">
        <v>21</v>
      </c>
      <c r="L2002" t="s">
        <v>409</v>
      </c>
      <c r="M2002" t="s">
        <v>23</v>
      </c>
      <c r="N2002" t="s">
        <v>82</v>
      </c>
      <c r="O2002" t="s">
        <v>25</v>
      </c>
      <c r="P2002" t="s">
        <v>507</v>
      </c>
    </row>
    <row r="2003" spans="1:16" x14ac:dyDescent="0.25">
      <c r="A2003">
        <v>101679</v>
      </c>
      <c r="B2003" s="1">
        <v>45929</v>
      </c>
      <c r="C2003" t="s">
        <v>16</v>
      </c>
      <c r="D2003" t="s">
        <v>146</v>
      </c>
      <c r="E2003" t="s">
        <v>147</v>
      </c>
      <c r="F2003" t="s">
        <v>73</v>
      </c>
      <c r="G2003" t="s">
        <v>183</v>
      </c>
      <c r="H2003">
        <v>5</v>
      </c>
      <c r="I2003">
        <v>24.38</v>
      </c>
      <c r="J2003">
        <v>121.9</v>
      </c>
      <c r="K2003" t="s">
        <v>31</v>
      </c>
      <c r="L2003" t="s">
        <v>96</v>
      </c>
      <c r="M2003" t="s">
        <v>102</v>
      </c>
      <c r="N2003" t="s">
        <v>82</v>
      </c>
      <c r="O2003" t="s">
        <v>25</v>
      </c>
      <c r="P2003" t="s">
        <v>507</v>
      </c>
    </row>
    <row r="2004" spans="1:16" x14ac:dyDescent="0.25">
      <c r="A2004">
        <v>102079</v>
      </c>
      <c r="B2004" s="1">
        <v>45929</v>
      </c>
      <c r="C2004" t="s">
        <v>16</v>
      </c>
      <c r="D2004" t="s">
        <v>27</v>
      </c>
      <c r="E2004" t="s">
        <v>28</v>
      </c>
      <c r="F2004" t="s">
        <v>73</v>
      </c>
      <c r="G2004" t="s">
        <v>80</v>
      </c>
      <c r="H2004">
        <v>1</v>
      </c>
      <c r="I2004">
        <v>40.409999999999997</v>
      </c>
      <c r="J2004">
        <v>40.409999999999997</v>
      </c>
      <c r="K2004" t="s">
        <v>21</v>
      </c>
      <c r="L2004" t="s">
        <v>244</v>
      </c>
      <c r="M2004" t="s">
        <v>23</v>
      </c>
      <c r="N2004" t="s">
        <v>82</v>
      </c>
      <c r="O2004" t="s">
        <v>25</v>
      </c>
      <c r="P2004" t="s">
        <v>507</v>
      </c>
    </row>
    <row r="2005" spans="1:16" x14ac:dyDescent="0.25">
      <c r="A2005">
        <v>102444</v>
      </c>
      <c r="B2005" s="1">
        <v>45929</v>
      </c>
      <c r="C2005" t="s">
        <v>16</v>
      </c>
      <c r="D2005" t="s">
        <v>146</v>
      </c>
      <c r="E2005" t="s">
        <v>147</v>
      </c>
      <c r="F2005" t="s">
        <v>73</v>
      </c>
      <c r="G2005" t="s">
        <v>74</v>
      </c>
      <c r="H2005">
        <v>1</v>
      </c>
      <c r="I2005">
        <v>53.78</v>
      </c>
      <c r="J2005">
        <v>53.78</v>
      </c>
      <c r="K2005" t="s">
        <v>21</v>
      </c>
      <c r="L2005" t="s">
        <v>394</v>
      </c>
      <c r="M2005" t="s">
        <v>23</v>
      </c>
      <c r="N2005" t="s">
        <v>82</v>
      </c>
      <c r="O2005" t="s">
        <v>25</v>
      </c>
      <c r="P2005" t="s">
        <v>507</v>
      </c>
    </row>
    <row r="2006" spans="1:16" x14ac:dyDescent="0.25">
      <c r="A2006">
        <v>102516</v>
      </c>
      <c r="B2006" s="1">
        <v>45929</v>
      </c>
      <c r="C2006" t="s">
        <v>77</v>
      </c>
      <c r="D2006" t="s">
        <v>103</v>
      </c>
      <c r="E2006" t="s">
        <v>104</v>
      </c>
      <c r="F2006" t="s">
        <v>73</v>
      </c>
      <c r="G2006" t="s">
        <v>183</v>
      </c>
      <c r="H2006">
        <v>1</v>
      </c>
      <c r="I2006">
        <v>24.04</v>
      </c>
      <c r="J2006">
        <v>24.04</v>
      </c>
      <c r="K2006" t="s">
        <v>53</v>
      </c>
      <c r="L2006" t="s">
        <v>351</v>
      </c>
      <c r="M2006" t="s">
        <v>23</v>
      </c>
      <c r="N2006" t="s">
        <v>82</v>
      </c>
      <c r="O2006" t="s">
        <v>25</v>
      </c>
      <c r="P2006" t="s">
        <v>507</v>
      </c>
    </row>
    <row r="2007" spans="1:16" x14ac:dyDescent="0.25">
      <c r="A2007">
        <v>102631</v>
      </c>
      <c r="B2007" s="1">
        <v>45929</v>
      </c>
      <c r="C2007" t="s">
        <v>39</v>
      </c>
      <c r="D2007" t="s">
        <v>56</v>
      </c>
      <c r="E2007" t="s">
        <v>57</v>
      </c>
      <c r="F2007" t="s">
        <v>29</v>
      </c>
      <c r="G2007" t="s">
        <v>30</v>
      </c>
      <c r="H2007">
        <v>2</v>
      </c>
      <c r="I2007">
        <v>66.56</v>
      </c>
      <c r="J2007">
        <v>133.12</v>
      </c>
      <c r="K2007" t="s">
        <v>59</v>
      </c>
      <c r="L2007" t="s">
        <v>96</v>
      </c>
      <c r="M2007" t="s">
        <v>23</v>
      </c>
      <c r="N2007" t="s">
        <v>82</v>
      </c>
      <c r="O2007" t="s">
        <v>25</v>
      </c>
      <c r="P2007" t="s">
        <v>507</v>
      </c>
    </row>
    <row r="2008" spans="1:16" x14ac:dyDescent="0.25">
      <c r="A2008">
        <v>102655</v>
      </c>
      <c r="B2008" s="1">
        <v>45929</v>
      </c>
      <c r="C2008" t="s">
        <v>61</v>
      </c>
      <c r="D2008" t="s">
        <v>84</v>
      </c>
      <c r="E2008" t="s">
        <v>85</v>
      </c>
      <c r="F2008" t="s">
        <v>29</v>
      </c>
      <c r="G2008" t="s">
        <v>123</v>
      </c>
      <c r="H2008">
        <v>5</v>
      </c>
      <c r="I2008">
        <v>90.54</v>
      </c>
      <c r="J2008">
        <v>452.7</v>
      </c>
      <c r="K2008" t="s">
        <v>21</v>
      </c>
      <c r="L2008" t="s">
        <v>129</v>
      </c>
      <c r="M2008" t="s">
        <v>44</v>
      </c>
      <c r="N2008" t="s">
        <v>82</v>
      </c>
      <c r="O2008" t="s">
        <v>25</v>
      </c>
      <c r="P2008" t="s">
        <v>507</v>
      </c>
    </row>
    <row r="2009" spans="1:16" x14ac:dyDescent="0.25">
      <c r="A2009">
        <v>102931</v>
      </c>
      <c r="B2009" s="1">
        <v>45929</v>
      </c>
      <c r="C2009" t="s">
        <v>16</v>
      </c>
      <c r="D2009" t="s">
        <v>111</v>
      </c>
      <c r="E2009" t="s">
        <v>112</v>
      </c>
      <c r="F2009" t="s">
        <v>73</v>
      </c>
      <c r="G2009" t="s">
        <v>116</v>
      </c>
      <c r="H2009">
        <v>1</v>
      </c>
      <c r="I2009">
        <v>182.95</v>
      </c>
      <c r="J2009">
        <v>182.95</v>
      </c>
      <c r="K2009" t="s">
        <v>21</v>
      </c>
      <c r="L2009" t="s">
        <v>396</v>
      </c>
      <c r="M2009" t="s">
        <v>23</v>
      </c>
      <c r="N2009" t="s">
        <v>82</v>
      </c>
      <c r="O2009" t="s">
        <v>25</v>
      </c>
      <c r="P2009" t="s">
        <v>507</v>
      </c>
    </row>
    <row r="2010" spans="1:16" x14ac:dyDescent="0.25">
      <c r="A2010">
        <v>100057</v>
      </c>
      <c r="B2010" s="1">
        <v>45930</v>
      </c>
      <c r="C2010" t="s">
        <v>34</v>
      </c>
      <c r="D2010" t="s">
        <v>46</v>
      </c>
      <c r="E2010" t="s">
        <v>47</v>
      </c>
      <c r="F2010" t="s">
        <v>19</v>
      </c>
      <c r="G2010" t="s">
        <v>37</v>
      </c>
      <c r="H2010">
        <v>3</v>
      </c>
      <c r="I2010">
        <v>23.07</v>
      </c>
      <c r="J2010">
        <v>69.209999999999994</v>
      </c>
      <c r="K2010" t="s">
        <v>31</v>
      </c>
      <c r="L2010" t="s">
        <v>366</v>
      </c>
      <c r="M2010" t="s">
        <v>23</v>
      </c>
      <c r="N2010" t="s">
        <v>55</v>
      </c>
      <c r="O2010" t="s">
        <v>25</v>
      </c>
      <c r="P2010" t="s">
        <v>507</v>
      </c>
    </row>
    <row r="2011" spans="1:16" x14ac:dyDescent="0.25">
      <c r="A2011">
        <v>100368</v>
      </c>
      <c r="B2011" s="1">
        <v>45930</v>
      </c>
      <c r="C2011" t="s">
        <v>34</v>
      </c>
      <c r="D2011" t="s">
        <v>164</v>
      </c>
      <c r="E2011" t="s">
        <v>165</v>
      </c>
      <c r="F2011" t="s">
        <v>70</v>
      </c>
      <c r="G2011" t="s">
        <v>108</v>
      </c>
      <c r="H2011">
        <v>1</v>
      </c>
      <c r="I2011">
        <v>33.6</v>
      </c>
      <c r="J2011">
        <v>33.6</v>
      </c>
      <c r="K2011" t="s">
        <v>21</v>
      </c>
      <c r="L2011" t="s">
        <v>389</v>
      </c>
      <c r="M2011" t="s">
        <v>23</v>
      </c>
      <c r="N2011" t="s">
        <v>55</v>
      </c>
      <c r="O2011" t="s">
        <v>25</v>
      </c>
      <c r="P2011" t="s">
        <v>507</v>
      </c>
    </row>
    <row r="2012" spans="1:16" x14ac:dyDescent="0.25">
      <c r="A2012">
        <v>100537</v>
      </c>
      <c r="B2012" s="1">
        <v>45930</v>
      </c>
      <c r="C2012" t="s">
        <v>39</v>
      </c>
      <c r="D2012" t="s">
        <v>93</v>
      </c>
      <c r="E2012" t="s">
        <v>93</v>
      </c>
      <c r="F2012" t="s">
        <v>73</v>
      </c>
      <c r="G2012" t="s">
        <v>128</v>
      </c>
      <c r="H2012">
        <v>1</v>
      </c>
      <c r="I2012">
        <v>133.33000000000001</v>
      </c>
      <c r="J2012">
        <v>133.33000000000001</v>
      </c>
      <c r="K2012" t="s">
        <v>31</v>
      </c>
      <c r="L2012" t="s">
        <v>423</v>
      </c>
      <c r="M2012" t="s">
        <v>23</v>
      </c>
      <c r="N2012" t="s">
        <v>55</v>
      </c>
      <c r="O2012" t="s">
        <v>25</v>
      </c>
      <c r="P2012" t="s">
        <v>507</v>
      </c>
    </row>
    <row r="2013" spans="1:16" x14ac:dyDescent="0.25">
      <c r="A2013">
        <v>100635</v>
      </c>
      <c r="B2013" s="1">
        <v>45930</v>
      </c>
      <c r="C2013" t="s">
        <v>16</v>
      </c>
      <c r="D2013" t="s">
        <v>146</v>
      </c>
      <c r="E2013" t="s">
        <v>147</v>
      </c>
      <c r="F2013" t="s">
        <v>73</v>
      </c>
      <c r="G2013" t="s">
        <v>126</v>
      </c>
      <c r="H2013">
        <v>1</v>
      </c>
      <c r="I2013">
        <v>30.77</v>
      </c>
      <c r="J2013">
        <v>30.77</v>
      </c>
      <c r="K2013" t="s">
        <v>21</v>
      </c>
      <c r="L2013" t="s">
        <v>415</v>
      </c>
      <c r="M2013" t="s">
        <v>23</v>
      </c>
      <c r="N2013" t="s">
        <v>55</v>
      </c>
      <c r="O2013" t="s">
        <v>25</v>
      </c>
      <c r="P2013" t="s">
        <v>507</v>
      </c>
    </row>
    <row r="2014" spans="1:16" x14ac:dyDescent="0.25">
      <c r="A2014">
        <v>100779</v>
      </c>
      <c r="B2014" s="1">
        <v>45930</v>
      </c>
      <c r="C2014" t="s">
        <v>39</v>
      </c>
      <c r="D2014" t="s">
        <v>56</v>
      </c>
      <c r="E2014" t="s">
        <v>57</v>
      </c>
      <c r="F2014" t="s">
        <v>73</v>
      </c>
      <c r="G2014" t="s">
        <v>183</v>
      </c>
      <c r="H2014">
        <v>1</v>
      </c>
      <c r="I2014">
        <v>24.99</v>
      </c>
      <c r="J2014">
        <v>24.99</v>
      </c>
      <c r="K2014" t="s">
        <v>53</v>
      </c>
      <c r="L2014" t="s">
        <v>304</v>
      </c>
      <c r="M2014" t="s">
        <v>23</v>
      </c>
      <c r="N2014" t="s">
        <v>55</v>
      </c>
      <c r="O2014" t="s">
        <v>25</v>
      </c>
      <c r="P2014" t="s">
        <v>507</v>
      </c>
    </row>
    <row r="2015" spans="1:16" x14ac:dyDescent="0.25">
      <c r="A2015">
        <v>101070</v>
      </c>
      <c r="B2015" s="1">
        <v>45930</v>
      </c>
      <c r="C2015" t="s">
        <v>16</v>
      </c>
      <c r="D2015" t="s">
        <v>17</v>
      </c>
      <c r="E2015" t="s">
        <v>18</v>
      </c>
      <c r="F2015" t="s">
        <v>70</v>
      </c>
      <c r="G2015" t="s">
        <v>108</v>
      </c>
      <c r="H2015">
        <v>3</v>
      </c>
      <c r="I2015">
        <v>34.93</v>
      </c>
      <c r="J2015">
        <v>104.79</v>
      </c>
      <c r="K2015" t="s">
        <v>53</v>
      </c>
      <c r="L2015" t="s">
        <v>446</v>
      </c>
      <c r="M2015" t="s">
        <v>23</v>
      </c>
      <c r="N2015" t="s">
        <v>55</v>
      </c>
      <c r="O2015" t="s">
        <v>25</v>
      </c>
      <c r="P2015" t="s">
        <v>507</v>
      </c>
    </row>
    <row r="2016" spans="1:16" x14ac:dyDescent="0.25">
      <c r="A2016">
        <v>101455</v>
      </c>
      <c r="B2016" s="1">
        <v>45930</v>
      </c>
      <c r="C2016" t="s">
        <v>16</v>
      </c>
      <c r="D2016" t="s">
        <v>27</v>
      </c>
      <c r="E2016" t="s">
        <v>28</v>
      </c>
      <c r="F2016" t="s">
        <v>19</v>
      </c>
      <c r="G2016" t="s">
        <v>37</v>
      </c>
      <c r="H2016">
        <v>2</v>
      </c>
      <c r="I2016">
        <v>23.92</v>
      </c>
      <c r="J2016">
        <v>47.84</v>
      </c>
      <c r="K2016" t="s">
        <v>59</v>
      </c>
      <c r="L2016" t="s">
        <v>418</v>
      </c>
      <c r="M2016" t="s">
        <v>23</v>
      </c>
      <c r="N2016" t="s">
        <v>55</v>
      </c>
      <c r="O2016" t="s">
        <v>25</v>
      </c>
      <c r="P2016" t="s">
        <v>507</v>
      </c>
    </row>
    <row r="2017" spans="1:16" x14ac:dyDescent="0.25">
      <c r="A2017">
        <v>101609</v>
      </c>
      <c r="B2017" s="1">
        <v>45930</v>
      </c>
      <c r="C2017" t="s">
        <v>61</v>
      </c>
      <c r="D2017" t="s">
        <v>90</v>
      </c>
      <c r="E2017" t="s">
        <v>91</v>
      </c>
      <c r="F2017" t="s">
        <v>64</v>
      </c>
      <c r="G2017" t="s">
        <v>140</v>
      </c>
      <c r="H2017">
        <v>5</v>
      </c>
      <c r="I2017">
        <v>149.49</v>
      </c>
      <c r="J2017">
        <v>747.45</v>
      </c>
      <c r="K2017" t="s">
        <v>59</v>
      </c>
      <c r="L2017" t="s">
        <v>471</v>
      </c>
      <c r="M2017" t="s">
        <v>23</v>
      </c>
      <c r="N2017" t="s">
        <v>55</v>
      </c>
      <c r="O2017" t="s">
        <v>25</v>
      </c>
      <c r="P2017" t="s">
        <v>507</v>
      </c>
    </row>
    <row r="2018" spans="1:16" x14ac:dyDescent="0.25">
      <c r="A2018">
        <v>101716</v>
      </c>
      <c r="B2018" s="1">
        <v>45930</v>
      </c>
      <c r="C2018" t="s">
        <v>16</v>
      </c>
      <c r="D2018" t="s">
        <v>198</v>
      </c>
      <c r="E2018" t="s">
        <v>199</v>
      </c>
      <c r="F2018" t="s">
        <v>70</v>
      </c>
      <c r="G2018" t="s">
        <v>132</v>
      </c>
      <c r="H2018">
        <v>1</v>
      </c>
      <c r="I2018">
        <v>20.95</v>
      </c>
      <c r="J2018">
        <v>20.95</v>
      </c>
      <c r="K2018" t="s">
        <v>21</v>
      </c>
      <c r="L2018" t="s">
        <v>173</v>
      </c>
      <c r="M2018" t="s">
        <v>23</v>
      </c>
      <c r="N2018" t="s">
        <v>55</v>
      </c>
      <c r="O2018" t="s">
        <v>25</v>
      </c>
      <c r="P2018" t="s">
        <v>507</v>
      </c>
    </row>
    <row r="2019" spans="1:16" x14ac:dyDescent="0.25">
      <c r="A2019">
        <v>102083</v>
      </c>
      <c r="B2019" s="1">
        <v>45930</v>
      </c>
      <c r="C2019" t="s">
        <v>34</v>
      </c>
      <c r="D2019" t="s">
        <v>46</v>
      </c>
      <c r="E2019" t="s">
        <v>47</v>
      </c>
      <c r="F2019" t="s">
        <v>29</v>
      </c>
      <c r="G2019" t="s">
        <v>113</v>
      </c>
      <c r="H2019">
        <v>1</v>
      </c>
      <c r="I2019">
        <v>14.93</v>
      </c>
      <c r="J2019">
        <v>14.93</v>
      </c>
      <c r="K2019" t="s">
        <v>31</v>
      </c>
      <c r="L2019" t="s">
        <v>385</v>
      </c>
      <c r="M2019" t="s">
        <v>23</v>
      </c>
      <c r="N2019" t="s">
        <v>55</v>
      </c>
      <c r="O2019" t="s">
        <v>25</v>
      </c>
      <c r="P2019" t="s">
        <v>507</v>
      </c>
    </row>
    <row r="2020" spans="1:16" x14ac:dyDescent="0.25">
      <c r="A2020">
        <v>102124</v>
      </c>
      <c r="B2020" s="1">
        <v>45930</v>
      </c>
      <c r="C2020" t="s">
        <v>61</v>
      </c>
      <c r="D2020" t="s">
        <v>90</v>
      </c>
      <c r="E2020" t="s">
        <v>91</v>
      </c>
      <c r="F2020" t="s">
        <v>73</v>
      </c>
      <c r="G2020" t="s">
        <v>183</v>
      </c>
      <c r="H2020">
        <v>1</v>
      </c>
      <c r="I2020">
        <v>24.49</v>
      </c>
      <c r="J2020">
        <v>24.49</v>
      </c>
      <c r="K2020" t="s">
        <v>21</v>
      </c>
      <c r="L2020" t="s">
        <v>207</v>
      </c>
      <c r="M2020" t="s">
        <v>23</v>
      </c>
      <c r="N2020" t="s">
        <v>55</v>
      </c>
      <c r="O2020" t="s">
        <v>25</v>
      </c>
      <c r="P2020" t="s">
        <v>507</v>
      </c>
    </row>
    <row r="2021" spans="1:16" x14ac:dyDescent="0.25">
      <c r="A2021">
        <v>102361</v>
      </c>
      <c r="B2021" s="1">
        <v>45930</v>
      </c>
      <c r="C2021" t="s">
        <v>16</v>
      </c>
      <c r="D2021" t="s">
        <v>17</v>
      </c>
      <c r="E2021" t="s">
        <v>18</v>
      </c>
      <c r="F2021" t="s">
        <v>70</v>
      </c>
      <c r="G2021" t="s">
        <v>86</v>
      </c>
      <c r="H2021">
        <v>1</v>
      </c>
      <c r="I2021">
        <v>27.56</v>
      </c>
      <c r="J2021">
        <v>27.56</v>
      </c>
      <c r="K2021" t="s">
        <v>53</v>
      </c>
      <c r="L2021" t="s">
        <v>360</v>
      </c>
      <c r="M2021" t="s">
        <v>23</v>
      </c>
      <c r="N2021" t="s">
        <v>55</v>
      </c>
      <c r="O2021" t="s">
        <v>25</v>
      </c>
      <c r="P2021" t="s">
        <v>507</v>
      </c>
    </row>
    <row r="2022" spans="1:16" x14ac:dyDescent="0.25">
      <c r="A2022">
        <v>102695</v>
      </c>
      <c r="B2022" s="1">
        <v>45930</v>
      </c>
      <c r="C2022" t="s">
        <v>16</v>
      </c>
      <c r="D2022" t="s">
        <v>146</v>
      </c>
      <c r="E2022" t="s">
        <v>147</v>
      </c>
      <c r="F2022" t="s">
        <v>73</v>
      </c>
      <c r="G2022" t="s">
        <v>74</v>
      </c>
      <c r="H2022">
        <v>10</v>
      </c>
      <c r="I2022">
        <v>55.65</v>
      </c>
      <c r="J2022">
        <v>556.5</v>
      </c>
      <c r="K2022" t="s">
        <v>31</v>
      </c>
      <c r="L2022" t="s">
        <v>170</v>
      </c>
      <c r="M2022" t="s">
        <v>23</v>
      </c>
      <c r="N2022" t="s">
        <v>55</v>
      </c>
      <c r="O2022" t="s">
        <v>25</v>
      </c>
      <c r="P2022" t="s">
        <v>507</v>
      </c>
    </row>
    <row r="2023" spans="1:16" x14ac:dyDescent="0.25">
      <c r="A2023">
        <v>102768</v>
      </c>
      <c r="B2023" s="1">
        <v>45930</v>
      </c>
      <c r="C2023" t="s">
        <v>39</v>
      </c>
      <c r="D2023" t="s">
        <v>118</v>
      </c>
      <c r="E2023" t="s">
        <v>119</v>
      </c>
      <c r="F2023" t="s">
        <v>19</v>
      </c>
      <c r="G2023" t="s">
        <v>20</v>
      </c>
      <c r="H2023">
        <v>10</v>
      </c>
      <c r="I2023">
        <v>38.39</v>
      </c>
      <c r="J2023">
        <v>383.9</v>
      </c>
      <c r="K2023" t="s">
        <v>53</v>
      </c>
      <c r="L2023" t="s">
        <v>490</v>
      </c>
      <c r="M2023" t="s">
        <v>23</v>
      </c>
      <c r="N2023" t="s">
        <v>55</v>
      </c>
      <c r="O2023" t="s">
        <v>25</v>
      </c>
      <c r="P2023" t="s">
        <v>507</v>
      </c>
    </row>
    <row r="2024" spans="1:16" x14ac:dyDescent="0.25">
      <c r="A2024">
        <v>102785</v>
      </c>
      <c r="B2024" s="1">
        <v>45930</v>
      </c>
      <c r="C2024" t="s">
        <v>39</v>
      </c>
      <c r="D2024" t="s">
        <v>118</v>
      </c>
      <c r="E2024" t="s">
        <v>119</v>
      </c>
      <c r="F2024" t="s">
        <v>64</v>
      </c>
      <c r="G2024" t="s">
        <v>105</v>
      </c>
      <c r="H2024">
        <v>1</v>
      </c>
      <c r="I2024">
        <v>31.09</v>
      </c>
      <c r="J2024">
        <v>31.09</v>
      </c>
      <c r="K2024" t="s">
        <v>21</v>
      </c>
      <c r="L2024" t="s">
        <v>444</v>
      </c>
      <c r="M2024" t="s">
        <v>102</v>
      </c>
      <c r="N2024" t="s">
        <v>55</v>
      </c>
      <c r="O2024" t="s">
        <v>25</v>
      </c>
      <c r="P2024" t="s">
        <v>507</v>
      </c>
    </row>
    <row r="2025" spans="1:16" x14ac:dyDescent="0.25">
      <c r="A2025">
        <v>100042</v>
      </c>
      <c r="B2025" s="1">
        <v>45931</v>
      </c>
      <c r="C2025" t="s">
        <v>39</v>
      </c>
      <c r="D2025" t="s">
        <v>40</v>
      </c>
      <c r="E2025" t="s">
        <v>41</v>
      </c>
      <c r="F2025" t="s">
        <v>29</v>
      </c>
      <c r="G2025" t="s">
        <v>30</v>
      </c>
      <c r="H2025">
        <v>1</v>
      </c>
      <c r="I2025">
        <v>63.58</v>
      </c>
      <c r="J2025">
        <v>63.58</v>
      </c>
      <c r="K2025" t="s">
        <v>59</v>
      </c>
      <c r="L2025" t="s">
        <v>389</v>
      </c>
      <c r="M2025" t="s">
        <v>44</v>
      </c>
      <c r="N2025" t="s">
        <v>33</v>
      </c>
      <c r="O2025" t="s">
        <v>25</v>
      </c>
      <c r="P2025" t="s">
        <v>513</v>
      </c>
    </row>
    <row r="2026" spans="1:16" x14ac:dyDescent="0.25">
      <c r="A2026">
        <v>100831</v>
      </c>
      <c r="B2026" s="1">
        <v>45931</v>
      </c>
      <c r="C2026" t="s">
        <v>61</v>
      </c>
      <c r="D2026" t="s">
        <v>84</v>
      </c>
      <c r="E2026" t="s">
        <v>85</v>
      </c>
      <c r="F2026" t="s">
        <v>64</v>
      </c>
      <c r="G2026" t="s">
        <v>159</v>
      </c>
      <c r="H2026">
        <v>2</v>
      </c>
      <c r="I2026">
        <v>35.76</v>
      </c>
      <c r="J2026">
        <v>71.52</v>
      </c>
      <c r="K2026" t="s">
        <v>21</v>
      </c>
      <c r="L2026" t="s">
        <v>297</v>
      </c>
      <c r="M2026" t="s">
        <v>23</v>
      </c>
      <c r="N2026" t="s">
        <v>33</v>
      </c>
      <c r="O2026" t="s">
        <v>25</v>
      </c>
      <c r="P2026" t="s">
        <v>513</v>
      </c>
    </row>
    <row r="2027" spans="1:16" x14ac:dyDescent="0.25">
      <c r="A2027">
        <v>100851</v>
      </c>
      <c r="B2027" s="1">
        <v>45931</v>
      </c>
      <c r="C2027" t="s">
        <v>39</v>
      </c>
      <c r="D2027" t="s">
        <v>118</v>
      </c>
      <c r="E2027" t="s">
        <v>119</v>
      </c>
      <c r="F2027" t="s">
        <v>29</v>
      </c>
      <c r="G2027" t="s">
        <v>58</v>
      </c>
      <c r="H2027">
        <v>2</v>
      </c>
      <c r="I2027">
        <v>76.400000000000006</v>
      </c>
      <c r="J2027">
        <v>152.80000000000001</v>
      </c>
      <c r="K2027" t="s">
        <v>59</v>
      </c>
      <c r="L2027" t="s">
        <v>150</v>
      </c>
      <c r="M2027" t="s">
        <v>23</v>
      </c>
      <c r="N2027" t="s">
        <v>33</v>
      </c>
      <c r="O2027" t="s">
        <v>25</v>
      </c>
      <c r="P2027" t="s">
        <v>513</v>
      </c>
    </row>
    <row r="2028" spans="1:16" x14ac:dyDescent="0.25">
      <c r="A2028">
        <v>100991</v>
      </c>
      <c r="B2028" s="1">
        <v>45931</v>
      </c>
      <c r="C2028" t="s">
        <v>39</v>
      </c>
      <c r="D2028" t="s">
        <v>56</v>
      </c>
      <c r="E2028" t="s">
        <v>57</v>
      </c>
      <c r="F2028" t="s">
        <v>29</v>
      </c>
      <c r="G2028" t="s">
        <v>30</v>
      </c>
      <c r="H2028">
        <v>2</v>
      </c>
      <c r="I2028">
        <v>65.790000000000006</v>
      </c>
      <c r="J2028">
        <v>131.58000000000001</v>
      </c>
      <c r="K2028" t="s">
        <v>31</v>
      </c>
      <c r="L2028" t="s">
        <v>325</v>
      </c>
      <c r="M2028" t="s">
        <v>23</v>
      </c>
      <c r="N2028" t="s">
        <v>33</v>
      </c>
      <c r="O2028" t="s">
        <v>25</v>
      </c>
      <c r="P2028" t="s">
        <v>513</v>
      </c>
    </row>
    <row r="2029" spans="1:16" x14ac:dyDescent="0.25">
      <c r="A2029">
        <v>101062</v>
      </c>
      <c r="B2029" s="1">
        <v>45931</v>
      </c>
      <c r="C2029" t="s">
        <v>16</v>
      </c>
      <c r="D2029" t="s">
        <v>111</v>
      </c>
      <c r="E2029" t="s">
        <v>112</v>
      </c>
      <c r="F2029" t="s">
        <v>73</v>
      </c>
      <c r="G2029" t="s">
        <v>74</v>
      </c>
      <c r="H2029">
        <v>1</v>
      </c>
      <c r="I2029">
        <v>57.32</v>
      </c>
      <c r="J2029">
        <v>57.32</v>
      </c>
      <c r="K2029" t="s">
        <v>53</v>
      </c>
      <c r="L2029" t="s">
        <v>299</v>
      </c>
      <c r="M2029" t="s">
        <v>23</v>
      </c>
      <c r="N2029" t="s">
        <v>33</v>
      </c>
      <c r="O2029" t="s">
        <v>25</v>
      </c>
      <c r="P2029" t="s">
        <v>513</v>
      </c>
    </row>
    <row r="2030" spans="1:16" x14ac:dyDescent="0.25">
      <c r="A2030">
        <v>101734</v>
      </c>
      <c r="B2030" s="1">
        <v>45931</v>
      </c>
      <c r="C2030" t="s">
        <v>39</v>
      </c>
      <c r="D2030" t="s">
        <v>93</v>
      </c>
      <c r="E2030" t="s">
        <v>93</v>
      </c>
      <c r="F2030" t="s">
        <v>64</v>
      </c>
      <c r="G2030" t="s">
        <v>159</v>
      </c>
      <c r="H2030">
        <v>1</v>
      </c>
      <c r="I2030">
        <v>36.44</v>
      </c>
      <c r="J2030">
        <v>36.44</v>
      </c>
      <c r="K2030" t="s">
        <v>59</v>
      </c>
      <c r="L2030" t="s">
        <v>170</v>
      </c>
      <c r="M2030" t="s">
        <v>23</v>
      </c>
      <c r="N2030" t="s">
        <v>33</v>
      </c>
      <c r="O2030" t="s">
        <v>25</v>
      </c>
      <c r="P2030" t="s">
        <v>513</v>
      </c>
    </row>
    <row r="2031" spans="1:16" x14ac:dyDescent="0.25">
      <c r="A2031">
        <v>102304</v>
      </c>
      <c r="B2031" s="1">
        <v>45931</v>
      </c>
      <c r="C2031" t="s">
        <v>77</v>
      </c>
      <c r="D2031" t="s">
        <v>78</v>
      </c>
      <c r="E2031" t="s">
        <v>79</v>
      </c>
      <c r="F2031" t="s">
        <v>73</v>
      </c>
      <c r="G2031" t="s">
        <v>116</v>
      </c>
      <c r="H2031">
        <v>2</v>
      </c>
      <c r="I2031">
        <v>190.1</v>
      </c>
      <c r="J2031">
        <v>380.2</v>
      </c>
      <c r="K2031" t="s">
        <v>21</v>
      </c>
      <c r="L2031" t="s">
        <v>260</v>
      </c>
      <c r="M2031" t="s">
        <v>102</v>
      </c>
      <c r="N2031" t="s">
        <v>33</v>
      </c>
      <c r="O2031" t="s">
        <v>25</v>
      </c>
      <c r="P2031" t="s">
        <v>513</v>
      </c>
    </row>
    <row r="2032" spans="1:16" x14ac:dyDescent="0.25">
      <c r="A2032">
        <v>102692</v>
      </c>
      <c r="B2032" s="1">
        <v>45931</v>
      </c>
      <c r="C2032" t="s">
        <v>16</v>
      </c>
      <c r="D2032" t="s">
        <v>146</v>
      </c>
      <c r="E2032" t="s">
        <v>147</v>
      </c>
      <c r="F2032" t="s">
        <v>19</v>
      </c>
      <c r="G2032" t="s">
        <v>48</v>
      </c>
      <c r="H2032">
        <v>1</v>
      </c>
      <c r="I2032">
        <v>44.87</v>
      </c>
      <c r="J2032">
        <v>44.87</v>
      </c>
      <c r="K2032" t="s">
        <v>31</v>
      </c>
      <c r="L2032" t="s">
        <v>470</v>
      </c>
      <c r="M2032" t="s">
        <v>23</v>
      </c>
      <c r="N2032" t="s">
        <v>33</v>
      </c>
      <c r="O2032" t="s">
        <v>25</v>
      </c>
      <c r="P2032" t="s">
        <v>513</v>
      </c>
    </row>
    <row r="2033" spans="1:16" x14ac:dyDescent="0.25">
      <c r="A2033">
        <v>100090</v>
      </c>
      <c r="B2033" s="1">
        <v>45932</v>
      </c>
      <c r="C2033" t="s">
        <v>77</v>
      </c>
      <c r="D2033" t="s">
        <v>151</v>
      </c>
      <c r="E2033" t="s">
        <v>152</v>
      </c>
      <c r="F2033" t="s">
        <v>73</v>
      </c>
      <c r="G2033" t="s">
        <v>183</v>
      </c>
      <c r="H2033">
        <v>2</v>
      </c>
      <c r="I2033">
        <v>24.89</v>
      </c>
      <c r="J2033">
        <v>49.78</v>
      </c>
      <c r="K2033" t="s">
        <v>53</v>
      </c>
      <c r="L2033" t="s">
        <v>425</v>
      </c>
      <c r="M2033" t="s">
        <v>23</v>
      </c>
      <c r="N2033" t="s">
        <v>45</v>
      </c>
      <c r="O2033" t="s">
        <v>25</v>
      </c>
      <c r="P2033" t="s">
        <v>513</v>
      </c>
    </row>
    <row r="2034" spans="1:16" x14ac:dyDescent="0.25">
      <c r="A2034">
        <v>100100</v>
      </c>
      <c r="B2034" s="1">
        <v>45932</v>
      </c>
      <c r="C2034" t="s">
        <v>61</v>
      </c>
      <c r="D2034" t="s">
        <v>62</v>
      </c>
      <c r="E2034" t="s">
        <v>63</v>
      </c>
      <c r="F2034" t="s">
        <v>64</v>
      </c>
      <c r="G2034" t="s">
        <v>105</v>
      </c>
      <c r="H2034">
        <v>5</v>
      </c>
      <c r="I2034">
        <v>29.85</v>
      </c>
      <c r="J2034">
        <v>149.25</v>
      </c>
      <c r="K2034" t="s">
        <v>53</v>
      </c>
      <c r="L2034" t="s">
        <v>43</v>
      </c>
      <c r="M2034" t="s">
        <v>23</v>
      </c>
      <c r="N2034" t="s">
        <v>45</v>
      </c>
      <c r="O2034" t="s">
        <v>25</v>
      </c>
      <c r="P2034" t="s">
        <v>513</v>
      </c>
    </row>
    <row r="2035" spans="1:16" x14ac:dyDescent="0.25">
      <c r="A2035">
        <v>100357</v>
      </c>
      <c r="B2035" s="1">
        <v>45932</v>
      </c>
      <c r="C2035" t="s">
        <v>16</v>
      </c>
      <c r="D2035" t="s">
        <v>146</v>
      </c>
      <c r="E2035" t="s">
        <v>147</v>
      </c>
      <c r="F2035" t="s">
        <v>73</v>
      </c>
      <c r="G2035" t="s">
        <v>183</v>
      </c>
      <c r="H2035">
        <v>2</v>
      </c>
      <c r="I2035">
        <v>26.18</v>
      </c>
      <c r="J2035">
        <v>52.36</v>
      </c>
      <c r="K2035" t="s">
        <v>59</v>
      </c>
      <c r="L2035" t="s">
        <v>313</v>
      </c>
      <c r="M2035" t="s">
        <v>23</v>
      </c>
      <c r="N2035" t="s">
        <v>45</v>
      </c>
      <c r="O2035" t="s">
        <v>25</v>
      </c>
      <c r="P2035" t="s">
        <v>513</v>
      </c>
    </row>
    <row r="2036" spans="1:16" x14ac:dyDescent="0.25">
      <c r="A2036">
        <v>100400</v>
      </c>
      <c r="B2036" s="1">
        <v>45932</v>
      </c>
      <c r="C2036" t="s">
        <v>61</v>
      </c>
      <c r="D2036" t="s">
        <v>84</v>
      </c>
      <c r="E2036" t="s">
        <v>85</v>
      </c>
      <c r="F2036" t="s">
        <v>73</v>
      </c>
      <c r="G2036" t="s">
        <v>74</v>
      </c>
      <c r="H2036">
        <v>3</v>
      </c>
      <c r="I2036">
        <v>53.53</v>
      </c>
      <c r="J2036">
        <v>160.59</v>
      </c>
      <c r="K2036" t="s">
        <v>21</v>
      </c>
      <c r="L2036" t="s">
        <v>245</v>
      </c>
      <c r="M2036" t="s">
        <v>23</v>
      </c>
      <c r="N2036" t="s">
        <v>45</v>
      </c>
      <c r="O2036" t="s">
        <v>25</v>
      </c>
      <c r="P2036" t="s">
        <v>513</v>
      </c>
    </row>
    <row r="2037" spans="1:16" x14ac:dyDescent="0.25">
      <c r="A2037">
        <v>100759</v>
      </c>
      <c r="B2037" s="1">
        <v>45932</v>
      </c>
      <c r="C2037" t="s">
        <v>61</v>
      </c>
      <c r="D2037" t="s">
        <v>62</v>
      </c>
      <c r="E2037" t="s">
        <v>63</v>
      </c>
      <c r="F2037" t="s">
        <v>70</v>
      </c>
      <c r="G2037" t="s">
        <v>108</v>
      </c>
      <c r="H2037">
        <v>1</v>
      </c>
      <c r="I2037">
        <v>34.44</v>
      </c>
      <c r="J2037">
        <v>34.44</v>
      </c>
      <c r="K2037" t="s">
        <v>31</v>
      </c>
      <c r="L2037" t="s">
        <v>488</v>
      </c>
      <c r="M2037" t="s">
        <v>44</v>
      </c>
      <c r="N2037" t="s">
        <v>45</v>
      </c>
      <c r="O2037" t="s">
        <v>25</v>
      </c>
      <c r="P2037" t="s">
        <v>513</v>
      </c>
    </row>
    <row r="2038" spans="1:16" x14ac:dyDescent="0.25">
      <c r="A2038">
        <v>100794</v>
      </c>
      <c r="B2038" s="1">
        <v>45932</v>
      </c>
      <c r="C2038" t="s">
        <v>61</v>
      </c>
      <c r="D2038" t="s">
        <v>84</v>
      </c>
      <c r="E2038" t="s">
        <v>85</v>
      </c>
      <c r="F2038" t="s">
        <v>73</v>
      </c>
      <c r="G2038" t="s">
        <v>183</v>
      </c>
      <c r="H2038">
        <v>5</v>
      </c>
      <c r="I2038">
        <v>24.16</v>
      </c>
      <c r="J2038">
        <v>120.8</v>
      </c>
      <c r="K2038" t="s">
        <v>53</v>
      </c>
      <c r="L2038" t="s">
        <v>310</v>
      </c>
      <c r="M2038" t="s">
        <v>23</v>
      </c>
      <c r="N2038" t="s">
        <v>45</v>
      </c>
      <c r="O2038" t="s">
        <v>25</v>
      </c>
      <c r="P2038" t="s">
        <v>513</v>
      </c>
    </row>
    <row r="2039" spans="1:16" x14ac:dyDescent="0.25">
      <c r="A2039">
        <v>100935</v>
      </c>
      <c r="B2039" s="1">
        <v>45932</v>
      </c>
      <c r="C2039" t="s">
        <v>16</v>
      </c>
      <c r="D2039" t="s">
        <v>27</v>
      </c>
      <c r="E2039" t="s">
        <v>28</v>
      </c>
      <c r="F2039" t="s">
        <v>29</v>
      </c>
      <c r="G2039" t="s">
        <v>113</v>
      </c>
      <c r="H2039">
        <v>2</v>
      </c>
      <c r="I2039">
        <v>14.36</v>
      </c>
      <c r="J2039">
        <v>28.72</v>
      </c>
      <c r="K2039" t="s">
        <v>31</v>
      </c>
      <c r="L2039" t="s">
        <v>261</v>
      </c>
      <c r="M2039" t="s">
        <v>102</v>
      </c>
      <c r="N2039" t="s">
        <v>45</v>
      </c>
      <c r="O2039" t="s">
        <v>25</v>
      </c>
      <c r="P2039" t="s">
        <v>513</v>
      </c>
    </row>
    <row r="2040" spans="1:16" x14ac:dyDescent="0.25">
      <c r="A2040">
        <v>101206</v>
      </c>
      <c r="B2040" s="1">
        <v>45932</v>
      </c>
      <c r="C2040" t="s">
        <v>34</v>
      </c>
      <c r="D2040" t="s">
        <v>35</v>
      </c>
      <c r="E2040" t="s">
        <v>36</v>
      </c>
      <c r="F2040" t="s">
        <v>73</v>
      </c>
      <c r="G2040" t="s">
        <v>183</v>
      </c>
      <c r="H2040">
        <v>3</v>
      </c>
      <c r="I2040">
        <v>26.13</v>
      </c>
      <c r="J2040">
        <v>78.39</v>
      </c>
      <c r="K2040" t="s">
        <v>21</v>
      </c>
      <c r="L2040" t="s">
        <v>332</v>
      </c>
      <c r="M2040" t="s">
        <v>102</v>
      </c>
      <c r="N2040" t="s">
        <v>45</v>
      </c>
      <c r="O2040" t="s">
        <v>25</v>
      </c>
      <c r="P2040" t="s">
        <v>513</v>
      </c>
    </row>
    <row r="2041" spans="1:16" x14ac:dyDescent="0.25">
      <c r="A2041">
        <v>101212</v>
      </c>
      <c r="B2041" s="1">
        <v>45932</v>
      </c>
      <c r="C2041" t="s">
        <v>77</v>
      </c>
      <c r="D2041" t="s">
        <v>151</v>
      </c>
      <c r="E2041" t="s">
        <v>152</v>
      </c>
      <c r="F2041" t="s">
        <v>73</v>
      </c>
      <c r="G2041" t="s">
        <v>116</v>
      </c>
      <c r="H2041">
        <v>10</v>
      </c>
      <c r="I2041">
        <v>193.09</v>
      </c>
      <c r="J2041">
        <v>1930.9</v>
      </c>
      <c r="K2041" t="s">
        <v>31</v>
      </c>
      <c r="L2041" t="s">
        <v>313</v>
      </c>
      <c r="M2041" t="s">
        <v>23</v>
      </c>
      <c r="N2041" t="s">
        <v>45</v>
      </c>
      <c r="O2041" t="s">
        <v>25</v>
      </c>
      <c r="P2041" t="s">
        <v>513</v>
      </c>
    </row>
    <row r="2042" spans="1:16" x14ac:dyDescent="0.25">
      <c r="A2042">
        <v>101337</v>
      </c>
      <c r="B2042" s="1">
        <v>45932</v>
      </c>
      <c r="C2042" t="s">
        <v>39</v>
      </c>
      <c r="D2042" t="s">
        <v>56</v>
      </c>
      <c r="E2042" t="s">
        <v>57</v>
      </c>
      <c r="F2042" t="s">
        <v>64</v>
      </c>
      <c r="G2042" t="s">
        <v>140</v>
      </c>
      <c r="H2042">
        <v>2</v>
      </c>
      <c r="I2042">
        <v>154.41</v>
      </c>
      <c r="J2042">
        <v>308.82</v>
      </c>
      <c r="K2042" t="s">
        <v>59</v>
      </c>
      <c r="L2042" t="s">
        <v>500</v>
      </c>
      <c r="M2042" t="s">
        <v>23</v>
      </c>
      <c r="N2042" t="s">
        <v>45</v>
      </c>
      <c r="O2042" t="s">
        <v>25</v>
      </c>
      <c r="P2042" t="s">
        <v>513</v>
      </c>
    </row>
    <row r="2043" spans="1:16" x14ac:dyDescent="0.25">
      <c r="A2043">
        <v>101437</v>
      </c>
      <c r="B2043" s="1">
        <v>45932</v>
      </c>
      <c r="C2043" t="s">
        <v>34</v>
      </c>
      <c r="D2043" t="s">
        <v>164</v>
      </c>
      <c r="E2043" t="s">
        <v>165</v>
      </c>
      <c r="F2043" t="s">
        <v>29</v>
      </c>
      <c r="G2043" t="s">
        <v>58</v>
      </c>
      <c r="H2043">
        <v>1</v>
      </c>
      <c r="I2043">
        <v>77.37</v>
      </c>
      <c r="J2043">
        <v>77.37</v>
      </c>
      <c r="K2043" t="s">
        <v>21</v>
      </c>
      <c r="L2043" t="s">
        <v>473</v>
      </c>
      <c r="M2043" t="s">
        <v>23</v>
      </c>
      <c r="N2043" t="s">
        <v>45</v>
      </c>
      <c r="O2043" t="s">
        <v>25</v>
      </c>
      <c r="P2043" t="s">
        <v>513</v>
      </c>
    </row>
    <row r="2044" spans="1:16" x14ac:dyDescent="0.25">
      <c r="A2044">
        <v>101526</v>
      </c>
      <c r="B2044" s="1">
        <v>45932</v>
      </c>
      <c r="C2044" t="s">
        <v>61</v>
      </c>
      <c r="D2044" t="s">
        <v>62</v>
      </c>
      <c r="E2044" t="s">
        <v>63</v>
      </c>
      <c r="F2044" t="s">
        <v>70</v>
      </c>
      <c r="G2044" t="s">
        <v>71</v>
      </c>
      <c r="H2044">
        <v>1</v>
      </c>
      <c r="I2044">
        <v>57.31</v>
      </c>
      <c r="J2044">
        <v>57.31</v>
      </c>
      <c r="K2044" t="s">
        <v>59</v>
      </c>
      <c r="L2044" t="s">
        <v>467</v>
      </c>
      <c r="M2044" t="s">
        <v>23</v>
      </c>
      <c r="N2044" t="s">
        <v>45</v>
      </c>
      <c r="O2044" t="s">
        <v>25</v>
      </c>
      <c r="P2044" t="s">
        <v>513</v>
      </c>
    </row>
    <row r="2045" spans="1:16" x14ac:dyDescent="0.25">
      <c r="A2045">
        <v>101539</v>
      </c>
      <c r="B2045" s="1">
        <v>45932</v>
      </c>
      <c r="C2045" t="s">
        <v>61</v>
      </c>
      <c r="D2045" t="s">
        <v>62</v>
      </c>
      <c r="E2045" t="s">
        <v>63</v>
      </c>
      <c r="F2045" t="s">
        <v>73</v>
      </c>
      <c r="G2045" t="s">
        <v>116</v>
      </c>
      <c r="H2045">
        <v>2</v>
      </c>
      <c r="I2045">
        <v>181.92</v>
      </c>
      <c r="J2045">
        <v>363.84</v>
      </c>
      <c r="K2045" t="s">
        <v>59</v>
      </c>
      <c r="L2045" t="s">
        <v>389</v>
      </c>
      <c r="M2045" t="s">
        <v>23</v>
      </c>
      <c r="N2045" t="s">
        <v>45</v>
      </c>
      <c r="O2045" t="s">
        <v>25</v>
      </c>
      <c r="P2045" t="s">
        <v>513</v>
      </c>
    </row>
    <row r="2046" spans="1:16" x14ac:dyDescent="0.25">
      <c r="A2046">
        <v>101625</v>
      </c>
      <c r="B2046" s="1">
        <v>45932</v>
      </c>
      <c r="C2046" t="s">
        <v>61</v>
      </c>
      <c r="D2046" t="s">
        <v>90</v>
      </c>
      <c r="E2046" t="s">
        <v>91</v>
      </c>
      <c r="F2046" t="s">
        <v>73</v>
      </c>
      <c r="G2046" t="s">
        <v>80</v>
      </c>
      <c r="H2046">
        <v>1</v>
      </c>
      <c r="I2046">
        <v>41.24</v>
      </c>
      <c r="J2046">
        <v>41.24</v>
      </c>
      <c r="K2046" t="s">
        <v>53</v>
      </c>
      <c r="L2046" t="s">
        <v>202</v>
      </c>
      <c r="M2046" t="s">
        <v>23</v>
      </c>
      <c r="N2046" t="s">
        <v>45</v>
      </c>
      <c r="O2046" t="s">
        <v>25</v>
      </c>
      <c r="P2046" t="s">
        <v>513</v>
      </c>
    </row>
    <row r="2047" spans="1:16" x14ac:dyDescent="0.25">
      <c r="A2047">
        <v>101707</v>
      </c>
      <c r="B2047" s="1">
        <v>45932</v>
      </c>
      <c r="C2047" t="s">
        <v>16</v>
      </c>
      <c r="D2047" t="s">
        <v>198</v>
      </c>
      <c r="E2047" t="s">
        <v>199</v>
      </c>
      <c r="F2047" t="s">
        <v>29</v>
      </c>
      <c r="G2047" t="s">
        <v>100</v>
      </c>
      <c r="H2047">
        <v>2</v>
      </c>
      <c r="I2047">
        <v>51.02</v>
      </c>
      <c r="J2047">
        <v>102.04</v>
      </c>
      <c r="K2047" t="s">
        <v>31</v>
      </c>
      <c r="L2047" t="s">
        <v>428</v>
      </c>
      <c r="M2047" t="s">
        <v>23</v>
      </c>
      <c r="N2047" t="s">
        <v>45</v>
      </c>
      <c r="O2047" t="s">
        <v>25</v>
      </c>
      <c r="P2047" t="s">
        <v>513</v>
      </c>
    </row>
    <row r="2048" spans="1:16" x14ac:dyDescent="0.25">
      <c r="A2048">
        <v>101805</v>
      </c>
      <c r="B2048" s="1">
        <v>45932</v>
      </c>
      <c r="C2048" t="s">
        <v>39</v>
      </c>
      <c r="D2048" t="s">
        <v>118</v>
      </c>
      <c r="E2048" t="s">
        <v>119</v>
      </c>
      <c r="F2048" t="s">
        <v>73</v>
      </c>
      <c r="G2048" t="s">
        <v>74</v>
      </c>
      <c r="H2048">
        <v>1</v>
      </c>
      <c r="I2048">
        <v>55.37</v>
      </c>
      <c r="J2048">
        <v>55.37</v>
      </c>
      <c r="K2048" t="s">
        <v>53</v>
      </c>
      <c r="L2048" t="s">
        <v>60</v>
      </c>
      <c r="M2048" t="s">
        <v>23</v>
      </c>
      <c r="N2048" t="s">
        <v>45</v>
      </c>
      <c r="O2048" t="s">
        <v>25</v>
      </c>
      <c r="P2048" t="s">
        <v>513</v>
      </c>
    </row>
    <row r="2049" spans="1:16" x14ac:dyDescent="0.25">
      <c r="A2049">
        <v>102065</v>
      </c>
      <c r="B2049" s="1">
        <v>45932</v>
      </c>
      <c r="C2049" t="s">
        <v>39</v>
      </c>
      <c r="D2049" t="s">
        <v>56</v>
      </c>
      <c r="E2049" t="s">
        <v>57</v>
      </c>
      <c r="F2049" t="s">
        <v>64</v>
      </c>
      <c r="G2049" t="s">
        <v>159</v>
      </c>
      <c r="H2049">
        <v>10</v>
      </c>
      <c r="I2049">
        <v>34.35</v>
      </c>
      <c r="J2049">
        <v>343.5</v>
      </c>
      <c r="K2049" t="s">
        <v>31</v>
      </c>
      <c r="L2049" t="s">
        <v>285</v>
      </c>
      <c r="M2049" t="s">
        <v>23</v>
      </c>
      <c r="N2049" t="s">
        <v>45</v>
      </c>
      <c r="O2049" t="s">
        <v>25</v>
      </c>
      <c r="P2049" t="s">
        <v>513</v>
      </c>
    </row>
    <row r="2050" spans="1:16" x14ac:dyDescent="0.25">
      <c r="A2050">
        <v>102278</v>
      </c>
      <c r="B2050" s="1">
        <v>45932</v>
      </c>
      <c r="C2050" t="s">
        <v>61</v>
      </c>
      <c r="D2050" t="s">
        <v>90</v>
      </c>
      <c r="E2050" t="s">
        <v>91</v>
      </c>
      <c r="F2050" t="s">
        <v>73</v>
      </c>
      <c r="G2050" t="s">
        <v>116</v>
      </c>
      <c r="H2050">
        <v>1</v>
      </c>
      <c r="I2050">
        <v>181.35</v>
      </c>
      <c r="J2050">
        <v>181.35</v>
      </c>
      <c r="K2050" t="s">
        <v>21</v>
      </c>
      <c r="L2050" t="s">
        <v>416</v>
      </c>
      <c r="M2050" t="s">
        <v>23</v>
      </c>
      <c r="N2050" t="s">
        <v>45</v>
      </c>
      <c r="O2050" t="s">
        <v>25</v>
      </c>
      <c r="P2050" t="s">
        <v>513</v>
      </c>
    </row>
    <row r="2051" spans="1:16" x14ac:dyDescent="0.25">
      <c r="A2051">
        <v>102485</v>
      </c>
      <c r="B2051" s="1">
        <v>45932</v>
      </c>
      <c r="C2051" t="s">
        <v>61</v>
      </c>
      <c r="D2051" t="s">
        <v>62</v>
      </c>
      <c r="E2051" t="s">
        <v>63</v>
      </c>
      <c r="F2051" t="s">
        <v>73</v>
      </c>
      <c r="G2051" t="s">
        <v>74</v>
      </c>
      <c r="H2051">
        <v>1</v>
      </c>
      <c r="I2051">
        <v>56.61</v>
      </c>
      <c r="J2051">
        <v>56.61</v>
      </c>
      <c r="K2051" t="s">
        <v>59</v>
      </c>
      <c r="L2051" t="s">
        <v>389</v>
      </c>
      <c r="M2051" t="s">
        <v>23</v>
      </c>
      <c r="N2051" t="s">
        <v>45</v>
      </c>
      <c r="O2051" t="s">
        <v>25</v>
      </c>
      <c r="P2051" t="s">
        <v>513</v>
      </c>
    </row>
    <row r="2052" spans="1:16" x14ac:dyDescent="0.25">
      <c r="A2052">
        <v>102519</v>
      </c>
      <c r="B2052" s="1">
        <v>45932</v>
      </c>
      <c r="C2052" t="s">
        <v>16</v>
      </c>
      <c r="D2052" t="s">
        <v>146</v>
      </c>
      <c r="E2052" t="s">
        <v>147</v>
      </c>
      <c r="F2052" t="s">
        <v>19</v>
      </c>
      <c r="G2052" t="s">
        <v>42</v>
      </c>
      <c r="H2052">
        <v>1</v>
      </c>
      <c r="I2052">
        <v>16.260000000000002</v>
      </c>
      <c r="J2052">
        <v>16.260000000000002</v>
      </c>
      <c r="K2052" t="s">
        <v>53</v>
      </c>
      <c r="L2052" t="s">
        <v>154</v>
      </c>
      <c r="M2052" t="s">
        <v>44</v>
      </c>
      <c r="N2052" t="s">
        <v>45</v>
      </c>
      <c r="O2052" t="s">
        <v>25</v>
      </c>
      <c r="P2052" t="s">
        <v>513</v>
      </c>
    </row>
    <row r="2053" spans="1:16" x14ac:dyDescent="0.25">
      <c r="A2053">
        <v>102523</v>
      </c>
      <c r="B2053" s="1">
        <v>45932</v>
      </c>
      <c r="C2053" t="s">
        <v>39</v>
      </c>
      <c r="D2053" t="s">
        <v>40</v>
      </c>
      <c r="E2053" t="s">
        <v>41</v>
      </c>
      <c r="F2053" t="s">
        <v>73</v>
      </c>
      <c r="G2053" t="s">
        <v>128</v>
      </c>
      <c r="H2053">
        <v>5</v>
      </c>
      <c r="I2053">
        <v>134.66999999999999</v>
      </c>
      <c r="J2053">
        <v>673.35</v>
      </c>
      <c r="K2053" t="s">
        <v>53</v>
      </c>
      <c r="L2053" t="s">
        <v>445</v>
      </c>
      <c r="M2053" t="s">
        <v>23</v>
      </c>
      <c r="N2053" t="s">
        <v>45</v>
      </c>
      <c r="O2053" t="s">
        <v>25</v>
      </c>
      <c r="P2053" t="s">
        <v>513</v>
      </c>
    </row>
    <row r="2054" spans="1:16" x14ac:dyDescent="0.25">
      <c r="A2054">
        <v>100386</v>
      </c>
      <c r="B2054" s="1">
        <v>45933</v>
      </c>
      <c r="C2054" t="s">
        <v>16</v>
      </c>
      <c r="D2054" t="s">
        <v>17</v>
      </c>
      <c r="E2054" t="s">
        <v>18</v>
      </c>
      <c r="F2054" t="s">
        <v>70</v>
      </c>
      <c r="G2054" t="s">
        <v>132</v>
      </c>
      <c r="H2054">
        <v>3</v>
      </c>
      <c r="I2054">
        <v>19.02</v>
      </c>
      <c r="J2054">
        <v>57.06</v>
      </c>
      <c r="K2054" t="s">
        <v>59</v>
      </c>
      <c r="L2054" t="s">
        <v>194</v>
      </c>
      <c r="M2054" t="s">
        <v>44</v>
      </c>
      <c r="N2054" t="s">
        <v>24</v>
      </c>
      <c r="O2054" t="s">
        <v>25</v>
      </c>
      <c r="P2054" t="s">
        <v>513</v>
      </c>
    </row>
    <row r="2055" spans="1:16" x14ac:dyDescent="0.25">
      <c r="A2055">
        <v>100782</v>
      </c>
      <c r="B2055" s="1">
        <v>45933</v>
      </c>
      <c r="C2055" t="s">
        <v>61</v>
      </c>
      <c r="D2055" t="s">
        <v>90</v>
      </c>
      <c r="E2055" t="s">
        <v>91</v>
      </c>
      <c r="F2055" t="s">
        <v>64</v>
      </c>
      <c r="G2055" t="s">
        <v>159</v>
      </c>
      <c r="H2055">
        <v>1</v>
      </c>
      <c r="I2055">
        <v>33.840000000000003</v>
      </c>
      <c r="J2055">
        <v>33.840000000000003</v>
      </c>
      <c r="K2055" t="s">
        <v>21</v>
      </c>
      <c r="L2055" t="s">
        <v>217</v>
      </c>
      <c r="M2055" t="s">
        <v>23</v>
      </c>
      <c r="N2055" t="s">
        <v>24</v>
      </c>
      <c r="O2055" t="s">
        <v>25</v>
      </c>
      <c r="P2055" t="s">
        <v>513</v>
      </c>
    </row>
    <row r="2056" spans="1:16" x14ac:dyDescent="0.25">
      <c r="A2056">
        <v>100822</v>
      </c>
      <c r="B2056" s="1">
        <v>45933</v>
      </c>
      <c r="C2056" t="s">
        <v>16</v>
      </c>
      <c r="D2056" t="s">
        <v>146</v>
      </c>
      <c r="E2056" t="s">
        <v>147</v>
      </c>
      <c r="F2056" t="s">
        <v>73</v>
      </c>
      <c r="G2056" t="s">
        <v>80</v>
      </c>
      <c r="H2056">
        <v>2</v>
      </c>
      <c r="I2056">
        <v>39.9</v>
      </c>
      <c r="J2056">
        <v>79.8</v>
      </c>
      <c r="K2056" t="s">
        <v>59</v>
      </c>
      <c r="L2056" t="s">
        <v>437</v>
      </c>
      <c r="M2056" t="s">
        <v>23</v>
      </c>
      <c r="N2056" t="s">
        <v>24</v>
      </c>
      <c r="O2056" t="s">
        <v>25</v>
      </c>
      <c r="P2056" t="s">
        <v>513</v>
      </c>
    </row>
    <row r="2057" spans="1:16" x14ac:dyDescent="0.25">
      <c r="A2057">
        <v>101502</v>
      </c>
      <c r="B2057" s="1">
        <v>45933</v>
      </c>
      <c r="C2057" t="s">
        <v>39</v>
      </c>
      <c r="D2057" t="s">
        <v>40</v>
      </c>
      <c r="E2057" t="s">
        <v>41</v>
      </c>
      <c r="F2057" t="s">
        <v>70</v>
      </c>
      <c r="G2057" t="s">
        <v>132</v>
      </c>
      <c r="H2057">
        <v>2</v>
      </c>
      <c r="I2057">
        <v>19.47</v>
      </c>
      <c r="J2057">
        <v>38.94</v>
      </c>
      <c r="K2057" t="s">
        <v>31</v>
      </c>
      <c r="L2057" t="s">
        <v>174</v>
      </c>
      <c r="M2057" t="s">
        <v>102</v>
      </c>
      <c r="N2057" t="s">
        <v>24</v>
      </c>
      <c r="O2057" t="s">
        <v>25</v>
      </c>
      <c r="P2057" t="s">
        <v>513</v>
      </c>
    </row>
    <row r="2058" spans="1:16" x14ac:dyDescent="0.25">
      <c r="A2058">
        <v>101648</v>
      </c>
      <c r="B2058" s="1">
        <v>45933</v>
      </c>
      <c r="C2058" t="s">
        <v>16</v>
      </c>
      <c r="D2058" t="s">
        <v>17</v>
      </c>
      <c r="E2058" t="s">
        <v>18</v>
      </c>
      <c r="F2058" t="s">
        <v>64</v>
      </c>
      <c r="G2058" t="s">
        <v>105</v>
      </c>
      <c r="H2058">
        <v>1</v>
      </c>
      <c r="I2058">
        <v>29.95</v>
      </c>
      <c r="J2058">
        <v>29.95</v>
      </c>
      <c r="K2058" t="s">
        <v>53</v>
      </c>
      <c r="L2058" t="s">
        <v>394</v>
      </c>
      <c r="M2058" t="s">
        <v>23</v>
      </c>
      <c r="N2058" t="s">
        <v>24</v>
      </c>
      <c r="O2058" t="s">
        <v>25</v>
      </c>
      <c r="P2058" t="s">
        <v>513</v>
      </c>
    </row>
    <row r="2059" spans="1:16" x14ac:dyDescent="0.25">
      <c r="A2059">
        <v>101812</v>
      </c>
      <c r="B2059" s="1">
        <v>45933</v>
      </c>
      <c r="C2059" t="s">
        <v>61</v>
      </c>
      <c r="D2059" t="s">
        <v>84</v>
      </c>
      <c r="E2059" t="s">
        <v>85</v>
      </c>
      <c r="F2059" t="s">
        <v>73</v>
      </c>
      <c r="G2059" t="s">
        <v>128</v>
      </c>
      <c r="H2059">
        <v>1</v>
      </c>
      <c r="I2059">
        <v>135.88999999999999</v>
      </c>
      <c r="J2059">
        <v>135.88999999999999</v>
      </c>
      <c r="K2059" t="s">
        <v>53</v>
      </c>
      <c r="L2059" t="s">
        <v>514</v>
      </c>
      <c r="M2059" t="s">
        <v>23</v>
      </c>
      <c r="N2059" t="s">
        <v>24</v>
      </c>
      <c r="O2059" t="s">
        <v>25</v>
      </c>
      <c r="P2059" t="s">
        <v>513</v>
      </c>
    </row>
    <row r="2060" spans="1:16" x14ac:dyDescent="0.25">
      <c r="A2060">
        <v>102305</v>
      </c>
      <c r="B2060" s="1">
        <v>45933</v>
      </c>
      <c r="C2060" t="s">
        <v>77</v>
      </c>
      <c r="D2060" t="s">
        <v>78</v>
      </c>
      <c r="E2060" t="s">
        <v>79</v>
      </c>
      <c r="F2060" t="s">
        <v>70</v>
      </c>
      <c r="G2060" t="s">
        <v>143</v>
      </c>
      <c r="H2060">
        <v>5</v>
      </c>
      <c r="I2060">
        <v>119.41</v>
      </c>
      <c r="J2060">
        <v>597.04999999999995</v>
      </c>
      <c r="K2060" t="s">
        <v>53</v>
      </c>
      <c r="L2060" t="s">
        <v>336</v>
      </c>
      <c r="M2060" t="s">
        <v>23</v>
      </c>
      <c r="N2060" t="s">
        <v>24</v>
      </c>
      <c r="O2060" t="s">
        <v>25</v>
      </c>
      <c r="P2060" t="s">
        <v>513</v>
      </c>
    </row>
    <row r="2061" spans="1:16" x14ac:dyDescent="0.25">
      <c r="A2061">
        <v>102404</v>
      </c>
      <c r="B2061" s="1">
        <v>45933</v>
      </c>
      <c r="C2061" t="s">
        <v>61</v>
      </c>
      <c r="D2061" t="s">
        <v>62</v>
      </c>
      <c r="E2061" t="s">
        <v>63</v>
      </c>
      <c r="F2061" t="s">
        <v>70</v>
      </c>
      <c r="G2061" t="s">
        <v>86</v>
      </c>
      <c r="H2061">
        <v>1</v>
      </c>
      <c r="I2061">
        <v>27.13</v>
      </c>
      <c r="J2061">
        <v>27.13</v>
      </c>
      <c r="K2061" t="s">
        <v>59</v>
      </c>
      <c r="L2061" t="s">
        <v>214</v>
      </c>
      <c r="M2061" t="s">
        <v>23</v>
      </c>
      <c r="N2061" t="s">
        <v>24</v>
      </c>
      <c r="O2061" t="s">
        <v>25</v>
      </c>
      <c r="P2061" t="s">
        <v>513</v>
      </c>
    </row>
    <row r="2062" spans="1:16" x14ac:dyDescent="0.25">
      <c r="A2062">
        <v>102423</v>
      </c>
      <c r="B2062" s="1">
        <v>45933</v>
      </c>
      <c r="C2062" t="s">
        <v>77</v>
      </c>
      <c r="D2062" t="s">
        <v>205</v>
      </c>
      <c r="E2062" t="s">
        <v>206</v>
      </c>
      <c r="F2062" t="s">
        <v>29</v>
      </c>
      <c r="G2062" t="s">
        <v>113</v>
      </c>
      <c r="H2062">
        <v>1</v>
      </c>
      <c r="I2062">
        <v>15.72</v>
      </c>
      <c r="J2062">
        <v>15.72</v>
      </c>
      <c r="K2062" t="s">
        <v>59</v>
      </c>
      <c r="L2062" t="s">
        <v>290</v>
      </c>
      <c r="M2062" t="s">
        <v>23</v>
      </c>
      <c r="N2062" t="s">
        <v>24</v>
      </c>
      <c r="O2062" t="s">
        <v>25</v>
      </c>
      <c r="P2062" t="s">
        <v>513</v>
      </c>
    </row>
    <row r="2063" spans="1:16" x14ac:dyDescent="0.25">
      <c r="A2063">
        <v>102629</v>
      </c>
      <c r="B2063" s="1">
        <v>45933</v>
      </c>
      <c r="C2063" t="s">
        <v>61</v>
      </c>
      <c r="D2063" t="s">
        <v>84</v>
      </c>
      <c r="E2063" t="s">
        <v>85</v>
      </c>
      <c r="F2063" t="s">
        <v>64</v>
      </c>
      <c r="G2063" t="s">
        <v>159</v>
      </c>
      <c r="H2063">
        <v>1</v>
      </c>
      <c r="I2063">
        <v>36.159999999999997</v>
      </c>
      <c r="J2063">
        <v>36.159999999999997</v>
      </c>
      <c r="K2063" t="s">
        <v>21</v>
      </c>
      <c r="L2063" t="s">
        <v>38</v>
      </c>
      <c r="M2063" t="s">
        <v>102</v>
      </c>
      <c r="N2063" t="s">
        <v>24</v>
      </c>
      <c r="O2063" t="s">
        <v>25</v>
      </c>
      <c r="P2063" t="s">
        <v>513</v>
      </c>
    </row>
    <row r="2064" spans="1:16" x14ac:dyDescent="0.25">
      <c r="A2064">
        <v>102891</v>
      </c>
      <c r="B2064" s="1">
        <v>45933</v>
      </c>
      <c r="C2064" t="s">
        <v>77</v>
      </c>
      <c r="D2064" t="s">
        <v>78</v>
      </c>
      <c r="E2064" t="s">
        <v>79</v>
      </c>
      <c r="F2064" t="s">
        <v>29</v>
      </c>
      <c r="G2064" t="s">
        <v>30</v>
      </c>
      <c r="H2064">
        <v>2</v>
      </c>
      <c r="I2064">
        <v>66.510000000000005</v>
      </c>
      <c r="J2064">
        <v>133.02000000000001</v>
      </c>
      <c r="K2064" t="s">
        <v>31</v>
      </c>
      <c r="L2064" t="s">
        <v>231</v>
      </c>
      <c r="M2064" t="s">
        <v>23</v>
      </c>
      <c r="N2064" t="s">
        <v>24</v>
      </c>
      <c r="O2064" t="s">
        <v>25</v>
      </c>
      <c r="P2064" t="s">
        <v>513</v>
      </c>
    </row>
    <row r="2065" spans="1:16" x14ac:dyDescent="0.25">
      <c r="A2065">
        <v>102930</v>
      </c>
      <c r="B2065" s="1">
        <v>45933</v>
      </c>
      <c r="C2065" t="s">
        <v>16</v>
      </c>
      <c r="D2065" t="s">
        <v>27</v>
      </c>
      <c r="E2065" t="s">
        <v>28</v>
      </c>
      <c r="F2065" t="s">
        <v>70</v>
      </c>
      <c r="G2065" t="s">
        <v>86</v>
      </c>
      <c r="H2065">
        <v>1</v>
      </c>
      <c r="I2065">
        <v>26.7</v>
      </c>
      <c r="J2065">
        <v>26.7</v>
      </c>
      <c r="K2065" t="s">
        <v>53</v>
      </c>
      <c r="L2065" t="s">
        <v>477</v>
      </c>
      <c r="M2065" t="s">
        <v>23</v>
      </c>
      <c r="N2065" t="s">
        <v>24</v>
      </c>
      <c r="O2065" t="s">
        <v>25</v>
      </c>
      <c r="P2065" t="s">
        <v>513</v>
      </c>
    </row>
    <row r="2066" spans="1:16" x14ac:dyDescent="0.25">
      <c r="A2066">
        <v>102986</v>
      </c>
      <c r="B2066" s="1">
        <v>45933</v>
      </c>
      <c r="C2066" t="s">
        <v>39</v>
      </c>
      <c r="D2066" t="s">
        <v>56</v>
      </c>
      <c r="E2066" t="s">
        <v>57</v>
      </c>
      <c r="F2066" t="s">
        <v>19</v>
      </c>
      <c r="G2066" t="s">
        <v>48</v>
      </c>
      <c r="H2066">
        <v>2</v>
      </c>
      <c r="I2066">
        <v>44.92</v>
      </c>
      <c r="J2066">
        <v>89.84</v>
      </c>
      <c r="K2066" t="s">
        <v>21</v>
      </c>
      <c r="L2066" t="s">
        <v>337</v>
      </c>
      <c r="M2066" t="s">
        <v>102</v>
      </c>
      <c r="N2066" t="s">
        <v>24</v>
      </c>
      <c r="O2066" t="s">
        <v>25</v>
      </c>
      <c r="P2066" t="s">
        <v>513</v>
      </c>
    </row>
    <row r="2067" spans="1:16" x14ac:dyDescent="0.25">
      <c r="A2067">
        <v>100328</v>
      </c>
      <c r="B2067" s="1">
        <v>45934</v>
      </c>
      <c r="C2067" t="s">
        <v>16</v>
      </c>
      <c r="D2067" t="s">
        <v>111</v>
      </c>
      <c r="E2067" t="s">
        <v>112</v>
      </c>
      <c r="F2067" t="s">
        <v>19</v>
      </c>
      <c r="G2067" t="s">
        <v>48</v>
      </c>
      <c r="H2067">
        <v>2</v>
      </c>
      <c r="I2067">
        <v>45.65</v>
      </c>
      <c r="J2067">
        <v>91.3</v>
      </c>
      <c r="K2067" t="s">
        <v>59</v>
      </c>
      <c r="L2067" t="s">
        <v>288</v>
      </c>
      <c r="M2067" t="s">
        <v>44</v>
      </c>
      <c r="N2067" t="s">
        <v>50</v>
      </c>
      <c r="O2067" t="s">
        <v>14</v>
      </c>
      <c r="P2067" t="s">
        <v>513</v>
      </c>
    </row>
    <row r="2068" spans="1:16" x14ac:dyDescent="0.25">
      <c r="A2068">
        <v>100355</v>
      </c>
      <c r="B2068" s="1">
        <v>45934</v>
      </c>
      <c r="C2068" t="s">
        <v>39</v>
      </c>
      <c r="D2068" t="s">
        <v>56</v>
      </c>
      <c r="E2068" t="s">
        <v>57</v>
      </c>
      <c r="F2068" t="s">
        <v>73</v>
      </c>
      <c r="G2068" t="s">
        <v>126</v>
      </c>
      <c r="H2068">
        <v>10</v>
      </c>
      <c r="I2068">
        <v>30.9</v>
      </c>
      <c r="J2068">
        <v>309</v>
      </c>
      <c r="K2068" t="s">
        <v>21</v>
      </c>
      <c r="L2068" t="s">
        <v>331</v>
      </c>
      <c r="M2068" t="s">
        <v>44</v>
      </c>
      <c r="N2068" t="s">
        <v>50</v>
      </c>
      <c r="O2068" t="s">
        <v>14</v>
      </c>
      <c r="P2068" t="s">
        <v>513</v>
      </c>
    </row>
    <row r="2069" spans="1:16" x14ac:dyDescent="0.25">
      <c r="A2069">
        <v>100437</v>
      </c>
      <c r="B2069" s="1">
        <v>45934</v>
      </c>
      <c r="C2069" t="s">
        <v>39</v>
      </c>
      <c r="D2069" t="s">
        <v>118</v>
      </c>
      <c r="E2069" t="s">
        <v>119</v>
      </c>
      <c r="F2069" t="s">
        <v>29</v>
      </c>
      <c r="G2069" t="s">
        <v>100</v>
      </c>
      <c r="H2069">
        <v>1</v>
      </c>
      <c r="I2069">
        <v>49.25</v>
      </c>
      <c r="J2069">
        <v>49.25</v>
      </c>
      <c r="K2069" t="s">
        <v>53</v>
      </c>
      <c r="L2069" t="s">
        <v>220</v>
      </c>
      <c r="M2069" t="s">
        <v>44</v>
      </c>
      <c r="N2069" t="s">
        <v>50</v>
      </c>
      <c r="O2069" t="s">
        <v>14</v>
      </c>
      <c r="P2069" t="s">
        <v>513</v>
      </c>
    </row>
    <row r="2070" spans="1:16" x14ac:dyDescent="0.25">
      <c r="A2070">
        <v>100742</v>
      </c>
      <c r="B2070" s="1">
        <v>45934</v>
      </c>
      <c r="C2070" t="s">
        <v>16</v>
      </c>
      <c r="D2070" t="s">
        <v>111</v>
      </c>
      <c r="E2070" t="s">
        <v>112</v>
      </c>
      <c r="F2070" t="s">
        <v>29</v>
      </c>
      <c r="G2070" t="s">
        <v>30</v>
      </c>
      <c r="H2070">
        <v>1</v>
      </c>
      <c r="I2070">
        <v>66.67</v>
      </c>
      <c r="J2070">
        <v>66.67</v>
      </c>
      <c r="K2070" t="s">
        <v>59</v>
      </c>
      <c r="L2070" t="s">
        <v>207</v>
      </c>
      <c r="M2070" t="s">
        <v>44</v>
      </c>
      <c r="N2070" t="s">
        <v>50</v>
      </c>
      <c r="O2070" t="s">
        <v>14</v>
      </c>
      <c r="P2070" t="s">
        <v>513</v>
      </c>
    </row>
    <row r="2071" spans="1:16" x14ac:dyDescent="0.25">
      <c r="A2071">
        <v>101111</v>
      </c>
      <c r="B2071" s="1">
        <v>45934</v>
      </c>
      <c r="C2071" t="s">
        <v>39</v>
      </c>
      <c r="D2071" t="s">
        <v>67</v>
      </c>
      <c r="E2071" t="s">
        <v>68</v>
      </c>
      <c r="F2071" t="s">
        <v>73</v>
      </c>
      <c r="G2071" t="s">
        <v>183</v>
      </c>
      <c r="H2071">
        <v>2</v>
      </c>
      <c r="I2071">
        <v>24.51</v>
      </c>
      <c r="J2071">
        <v>49.02</v>
      </c>
      <c r="K2071" t="s">
        <v>31</v>
      </c>
      <c r="L2071" t="s">
        <v>157</v>
      </c>
      <c r="M2071" t="s">
        <v>23</v>
      </c>
      <c r="N2071" t="s">
        <v>50</v>
      </c>
      <c r="O2071" t="s">
        <v>14</v>
      </c>
      <c r="P2071" t="s">
        <v>513</v>
      </c>
    </row>
    <row r="2072" spans="1:16" x14ac:dyDescent="0.25">
      <c r="A2072">
        <v>101173</v>
      </c>
      <c r="B2072" s="1">
        <v>45934</v>
      </c>
      <c r="C2072" t="s">
        <v>16</v>
      </c>
      <c r="D2072" t="s">
        <v>146</v>
      </c>
      <c r="E2072" t="s">
        <v>147</v>
      </c>
      <c r="F2072" t="s">
        <v>73</v>
      </c>
      <c r="G2072" t="s">
        <v>126</v>
      </c>
      <c r="H2072">
        <v>2</v>
      </c>
      <c r="I2072">
        <v>29.51</v>
      </c>
      <c r="J2072">
        <v>59.02</v>
      </c>
      <c r="K2072" t="s">
        <v>21</v>
      </c>
      <c r="L2072" t="s">
        <v>228</v>
      </c>
      <c r="M2072" t="s">
        <v>23</v>
      </c>
      <c r="N2072" t="s">
        <v>50</v>
      </c>
      <c r="O2072" t="s">
        <v>14</v>
      </c>
      <c r="P2072" t="s">
        <v>513</v>
      </c>
    </row>
    <row r="2073" spans="1:16" x14ac:dyDescent="0.25">
      <c r="A2073">
        <v>101434</v>
      </c>
      <c r="B2073" s="1">
        <v>45934</v>
      </c>
      <c r="C2073" t="s">
        <v>61</v>
      </c>
      <c r="D2073" t="s">
        <v>84</v>
      </c>
      <c r="E2073" t="s">
        <v>85</v>
      </c>
      <c r="F2073" t="s">
        <v>19</v>
      </c>
      <c r="G2073" t="s">
        <v>48</v>
      </c>
      <c r="H2073">
        <v>2</v>
      </c>
      <c r="I2073">
        <v>43.41</v>
      </c>
      <c r="J2073">
        <v>86.82</v>
      </c>
      <c r="K2073" t="s">
        <v>21</v>
      </c>
      <c r="L2073" t="s">
        <v>287</v>
      </c>
      <c r="M2073" t="s">
        <v>23</v>
      </c>
      <c r="N2073" t="s">
        <v>50</v>
      </c>
      <c r="O2073" t="s">
        <v>14</v>
      </c>
      <c r="P2073" t="s">
        <v>513</v>
      </c>
    </row>
    <row r="2074" spans="1:16" x14ac:dyDescent="0.25">
      <c r="A2074">
        <v>101887</v>
      </c>
      <c r="B2074" s="1">
        <v>45934</v>
      </c>
      <c r="C2074" t="s">
        <v>39</v>
      </c>
      <c r="D2074" t="s">
        <v>67</v>
      </c>
      <c r="E2074" t="s">
        <v>68</v>
      </c>
      <c r="F2074" t="s">
        <v>73</v>
      </c>
      <c r="G2074" t="s">
        <v>80</v>
      </c>
      <c r="H2074">
        <v>10</v>
      </c>
      <c r="I2074">
        <v>39.22</v>
      </c>
      <c r="J2074">
        <v>392.2</v>
      </c>
      <c r="K2074" t="s">
        <v>31</v>
      </c>
      <c r="L2074" t="s">
        <v>359</v>
      </c>
      <c r="M2074" t="s">
        <v>102</v>
      </c>
      <c r="N2074" t="s">
        <v>50</v>
      </c>
      <c r="O2074" t="s">
        <v>14</v>
      </c>
      <c r="P2074" t="s">
        <v>513</v>
      </c>
    </row>
    <row r="2075" spans="1:16" x14ac:dyDescent="0.25">
      <c r="A2075">
        <v>102115</v>
      </c>
      <c r="B2075" s="1">
        <v>45934</v>
      </c>
      <c r="C2075" t="s">
        <v>16</v>
      </c>
      <c r="D2075" t="s">
        <v>198</v>
      </c>
      <c r="E2075" t="s">
        <v>199</v>
      </c>
      <c r="F2075" t="s">
        <v>29</v>
      </c>
      <c r="G2075" t="s">
        <v>100</v>
      </c>
      <c r="H2075">
        <v>2</v>
      </c>
      <c r="I2075">
        <v>50.81</v>
      </c>
      <c r="J2075">
        <v>101.62</v>
      </c>
      <c r="K2075" t="s">
        <v>59</v>
      </c>
      <c r="L2075" t="s">
        <v>313</v>
      </c>
      <c r="M2075" t="s">
        <v>23</v>
      </c>
      <c r="N2075" t="s">
        <v>50</v>
      </c>
      <c r="O2075" t="s">
        <v>14</v>
      </c>
      <c r="P2075" t="s">
        <v>513</v>
      </c>
    </row>
    <row r="2076" spans="1:16" x14ac:dyDescent="0.25">
      <c r="A2076">
        <v>102363</v>
      </c>
      <c r="B2076" s="1">
        <v>45934</v>
      </c>
      <c r="C2076" t="s">
        <v>61</v>
      </c>
      <c r="D2076" t="s">
        <v>62</v>
      </c>
      <c r="E2076" t="s">
        <v>63</v>
      </c>
      <c r="F2076" t="s">
        <v>70</v>
      </c>
      <c r="G2076" t="s">
        <v>132</v>
      </c>
      <c r="H2076">
        <v>10</v>
      </c>
      <c r="I2076">
        <v>20.239999999999998</v>
      </c>
      <c r="J2076">
        <v>202.4</v>
      </c>
      <c r="K2076" t="s">
        <v>21</v>
      </c>
      <c r="L2076" t="s">
        <v>467</v>
      </c>
      <c r="M2076" t="s">
        <v>102</v>
      </c>
      <c r="N2076" t="s">
        <v>50</v>
      </c>
      <c r="O2076" t="s">
        <v>14</v>
      </c>
      <c r="P2076" t="s">
        <v>513</v>
      </c>
    </row>
    <row r="2077" spans="1:16" x14ac:dyDescent="0.25">
      <c r="A2077">
        <v>102947</v>
      </c>
      <c r="B2077" s="1">
        <v>45934</v>
      </c>
      <c r="C2077" t="s">
        <v>39</v>
      </c>
      <c r="D2077" t="s">
        <v>40</v>
      </c>
      <c r="E2077" t="s">
        <v>41</v>
      </c>
      <c r="F2077" t="s">
        <v>73</v>
      </c>
      <c r="G2077" t="s">
        <v>126</v>
      </c>
      <c r="H2077">
        <v>1</v>
      </c>
      <c r="I2077">
        <v>30.23</v>
      </c>
      <c r="J2077">
        <v>30.23</v>
      </c>
      <c r="K2077" t="s">
        <v>53</v>
      </c>
      <c r="L2077" t="s">
        <v>367</v>
      </c>
      <c r="M2077" t="s">
        <v>23</v>
      </c>
      <c r="N2077" t="s">
        <v>50</v>
      </c>
      <c r="O2077" t="s">
        <v>14</v>
      </c>
      <c r="P2077" t="s">
        <v>513</v>
      </c>
    </row>
    <row r="2078" spans="1:16" x14ac:dyDescent="0.25">
      <c r="A2078">
        <v>100087</v>
      </c>
      <c r="B2078" s="1">
        <v>45935</v>
      </c>
      <c r="C2078" t="s">
        <v>39</v>
      </c>
      <c r="D2078" t="s">
        <v>67</v>
      </c>
      <c r="E2078" t="s">
        <v>68</v>
      </c>
      <c r="F2078" t="s">
        <v>19</v>
      </c>
      <c r="G2078" t="s">
        <v>37</v>
      </c>
      <c r="H2078">
        <v>1</v>
      </c>
      <c r="I2078">
        <v>22.38</v>
      </c>
      <c r="J2078">
        <v>22.38</v>
      </c>
      <c r="K2078" t="s">
        <v>59</v>
      </c>
      <c r="L2078" t="s">
        <v>161</v>
      </c>
      <c r="M2078" t="s">
        <v>23</v>
      </c>
      <c r="N2078" t="s">
        <v>76</v>
      </c>
      <c r="O2078" t="s">
        <v>14</v>
      </c>
      <c r="P2078" t="s">
        <v>513</v>
      </c>
    </row>
    <row r="2079" spans="1:16" x14ac:dyDescent="0.25">
      <c r="A2079">
        <v>100293</v>
      </c>
      <c r="B2079" s="1">
        <v>45935</v>
      </c>
      <c r="C2079" t="s">
        <v>61</v>
      </c>
      <c r="D2079" t="s">
        <v>90</v>
      </c>
      <c r="E2079" t="s">
        <v>91</v>
      </c>
      <c r="F2079" t="s">
        <v>29</v>
      </c>
      <c r="G2079" t="s">
        <v>100</v>
      </c>
      <c r="H2079">
        <v>10</v>
      </c>
      <c r="I2079">
        <v>47.64</v>
      </c>
      <c r="J2079">
        <v>476.4</v>
      </c>
      <c r="K2079" t="s">
        <v>53</v>
      </c>
      <c r="L2079" t="s">
        <v>338</v>
      </c>
      <c r="M2079" t="s">
        <v>23</v>
      </c>
      <c r="N2079" t="s">
        <v>76</v>
      </c>
      <c r="O2079" t="s">
        <v>14</v>
      </c>
      <c r="P2079" t="s">
        <v>513</v>
      </c>
    </row>
    <row r="2080" spans="1:16" x14ac:dyDescent="0.25">
      <c r="A2080">
        <v>100408</v>
      </c>
      <c r="B2080" s="1">
        <v>45935</v>
      </c>
      <c r="C2080" t="s">
        <v>16</v>
      </c>
      <c r="D2080" t="s">
        <v>111</v>
      </c>
      <c r="E2080" t="s">
        <v>112</v>
      </c>
      <c r="F2080" t="s">
        <v>19</v>
      </c>
      <c r="G2080" t="s">
        <v>48</v>
      </c>
      <c r="H2080">
        <v>2</v>
      </c>
      <c r="I2080">
        <v>43.5</v>
      </c>
      <c r="J2080">
        <v>87</v>
      </c>
      <c r="K2080" t="s">
        <v>59</v>
      </c>
      <c r="L2080" t="s">
        <v>488</v>
      </c>
      <c r="M2080" t="s">
        <v>23</v>
      </c>
      <c r="N2080" t="s">
        <v>76</v>
      </c>
      <c r="O2080" t="s">
        <v>14</v>
      </c>
      <c r="P2080" t="s">
        <v>513</v>
      </c>
    </row>
    <row r="2081" spans="1:16" x14ac:dyDescent="0.25">
      <c r="A2081">
        <v>100536</v>
      </c>
      <c r="B2081" s="1">
        <v>45935</v>
      </c>
      <c r="C2081" t="s">
        <v>39</v>
      </c>
      <c r="D2081" t="s">
        <v>67</v>
      </c>
      <c r="E2081" t="s">
        <v>68</v>
      </c>
      <c r="F2081" t="s">
        <v>73</v>
      </c>
      <c r="G2081" t="s">
        <v>116</v>
      </c>
      <c r="H2081">
        <v>1</v>
      </c>
      <c r="I2081">
        <v>191.86</v>
      </c>
      <c r="J2081">
        <v>191.86</v>
      </c>
      <c r="K2081" t="s">
        <v>31</v>
      </c>
      <c r="L2081" t="s">
        <v>187</v>
      </c>
      <c r="M2081" t="s">
        <v>23</v>
      </c>
      <c r="N2081" t="s">
        <v>76</v>
      </c>
      <c r="O2081" t="s">
        <v>14</v>
      </c>
      <c r="P2081" t="s">
        <v>513</v>
      </c>
    </row>
    <row r="2082" spans="1:16" x14ac:dyDescent="0.25">
      <c r="A2082">
        <v>100580</v>
      </c>
      <c r="B2082" s="1">
        <v>45935</v>
      </c>
      <c r="C2082" t="s">
        <v>39</v>
      </c>
      <c r="D2082" t="s">
        <v>56</v>
      </c>
      <c r="E2082" t="s">
        <v>57</v>
      </c>
      <c r="F2082" t="s">
        <v>73</v>
      </c>
      <c r="G2082" t="s">
        <v>128</v>
      </c>
      <c r="H2082">
        <v>1</v>
      </c>
      <c r="I2082">
        <v>133.85</v>
      </c>
      <c r="J2082">
        <v>133.85</v>
      </c>
      <c r="K2082" t="s">
        <v>53</v>
      </c>
      <c r="L2082" t="s">
        <v>135</v>
      </c>
      <c r="M2082" t="s">
        <v>23</v>
      </c>
      <c r="N2082" t="s">
        <v>76</v>
      </c>
      <c r="O2082" t="s">
        <v>14</v>
      </c>
      <c r="P2082" t="s">
        <v>513</v>
      </c>
    </row>
    <row r="2083" spans="1:16" x14ac:dyDescent="0.25">
      <c r="A2083">
        <v>100638</v>
      </c>
      <c r="B2083" s="1">
        <v>45935</v>
      </c>
      <c r="C2083" t="s">
        <v>61</v>
      </c>
      <c r="D2083" t="s">
        <v>90</v>
      </c>
      <c r="E2083" t="s">
        <v>91</v>
      </c>
      <c r="F2083" t="s">
        <v>29</v>
      </c>
      <c r="G2083" t="s">
        <v>113</v>
      </c>
      <c r="H2083">
        <v>10</v>
      </c>
      <c r="I2083">
        <v>15.23</v>
      </c>
      <c r="J2083">
        <v>152.30000000000001</v>
      </c>
      <c r="K2083" t="s">
        <v>21</v>
      </c>
      <c r="L2083" t="s">
        <v>236</v>
      </c>
      <c r="M2083" t="s">
        <v>23</v>
      </c>
      <c r="N2083" t="s">
        <v>76</v>
      </c>
      <c r="O2083" t="s">
        <v>14</v>
      </c>
      <c r="P2083" t="s">
        <v>513</v>
      </c>
    </row>
    <row r="2084" spans="1:16" x14ac:dyDescent="0.25">
      <c r="A2084">
        <v>100664</v>
      </c>
      <c r="B2084" s="1">
        <v>45935</v>
      </c>
      <c r="C2084" t="s">
        <v>39</v>
      </c>
      <c r="D2084" t="s">
        <v>93</v>
      </c>
      <c r="E2084" t="s">
        <v>93</v>
      </c>
      <c r="F2084" t="s">
        <v>73</v>
      </c>
      <c r="G2084" t="s">
        <v>126</v>
      </c>
      <c r="H2084">
        <v>1</v>
      </c>
      <c r="I2084">
        <v>31.03</v>
      </c>
      <c r="J2084">
        <v>31.03</v>
      </c>
      <c r="K2084" t="s">
        <v>21</v>
      </c>
      <c r="L2084" t="s">
        <v>447</v>
      </c>
      <c r="M2084" t="s">
        <v>44</v>
      </c>
      <c r="N2084" t="s">
        <v>76</v>
      </c>
      <c r="O2084" t="s">
        <v>14</v>
      </c>
      <c r="P2084" t="s">
        <v>513</v>
      </c>
    </row>
    <row r="2085" spans="1:16" x14ac:dyDescent="0.25">
      <c r="A2085">
        <v>100679</v>
      </c>
      <c r="B2085" s="1">
        <v>45935</v>
      </c>
      <c r="C2085" t="s">
        <v>77</v>
      </c>
      <c r="D2085" t="s">
        <v>151</v>
      </c>
      <c r="E2085" t="s">
        <v>152</v>
      </c>
      <c r="F2085" t="s">
        <v>19</v>
      </c>
      <c r="G2085" t="s">
        <v>37</v>
      </c>
      <c r="H2085">
        <v>3</v>
      </c>
      <c r="I2085">
        <v>21.9</v>
      </c>
      <c r="J2085">
        <v>65.7</v>
      </c>
      <c r="K2085" t="s">
        <v>31</v>
      </c>
      <c r="L2085" t="s">
        <v>418</v>
      </c>
      <c r="M2085" t="s">
        <v>23</v>
      </c>
      <c r="N2085" t="s">
        <v>76</v>
      </c>
      <c r="O2085" t="s">
        <v>14</v>
      </c>
      <c r="P2085" t="s">
        <v>513</v>
      </c>
    </row>
    <row r="2086" spans="1:16" x14ac:dyDescent="0.25">
      <c r="A2086">
        <v>100921</v>
      </c>
      <c r="B2086" s="1">
        <v>45935</v>
      </c>
      <c r="C2086" t="s">
        <v>39</v>
      </c>
      <c r="D2086" t="s">
        <v>67</v>
      </c>
      <c r="E2086" t="s">
        <v>68</v>
      </c>
      <c r="F2086" t="s">
        <v>29</v>
      </c>
      <c r="G2086" t="s">
        <v>113</v>
      </c>
      <c r="H2086">
        <v>2</v>
      </c>
      <c r="I2086">
        <v>14.48</v>
      </c>
      <c r="J2086">
        <v>28.96</v>
      </c>
      <c r="K2086" t="s">
        <v>53</v>
      </c>
      <c r="L2086" t="s">
        <v>478</v>
      </c>
      <c r="M2086" t="s">
        <v>23</v>
      </c>
      <c r="N2086" t="s">
        <v>76</v>
      </c>
      <c r="O2086" t="s">
        <v>14</v>
      </c>
      <c r="P2086" t="s">
        <v>513</v>
      </c>
    </row>
    <row r="2087" spans="1:16" x14ac:dyDescent="0.25">
      <c r="A2087">
        <v>100932</v>
      </c>
      <c r="B2087" s="1">
        <v>45935</v>
      </c>
      <c r="C2087" t="s">
        <v>16</v>
      </c>
      <c r="D2087" t="s">
        <v>17</v>
      </c>
      <c r="E2087" t="s">
        <v>18</v>
      </c>
      <c r="F2087" t="s">
        <v>73</v>
      </c>
      <c r="G2087" t="s">
        <v>128</v>
      </c>
      <c r="H2087">
        <v>1</v>
      </c>
      <c r="I2087">
        <v>135.87</v>
      </c>
      <c r="J2087">
        <v>135.87</v>
      </c>
      <c r="K2087" t="s">
        <v>53</v>
      </c>
      <c r="L2087" t="s">
        <v>335</v>
      </c>
      <c r="M2087" t="s">
        <v>23</v>
      </c>
      <c r="N2087" t="s">
        <v>76</v>
      </c>
      <c r="O2087" t="s">
        <v>14</v>
      </c>
      <c r="P2087" t="s">
        <v>513</v>
      </c>
    </row>
    <row r="2088" spans="1:16" x14ac:dyDescent="0.25">
      <c r="A2088">
        <v>101017</v>
      </c>
      <c r="B2088" s="1">
        <v>45935</v>
      </c>
      <c r="C2088" t="s">
        <v>61</v>
      </c>
      <c r="D2088" t="s">
        <v>62</v>
      </c>
      <c r="E2088" t="s">
        <v>63</v>
      </c>
      <c r="F2088" t="s">
        <v>29</v>
      </c>
      <c r="G2088" t="s">
        <v>100</v>
      </c>
      <c r="H2088">
        <v>1</v>
      </c>
      <c r="I2088">
        <v>49.19</v>
      </c>
      <c r="J2088">
        <v>49.19</v>
      </c>
      <c r="K2088" t="s">
        <v>53</v>
      </c>
      <c r="L2088" t="s">
        <v>415</v>
      </c>
      <c r="M2088" t="s">
        <v>44</v>
      </c>
      <c r="N2088" t="s">
        <v>76</v>
      </c>
      <c r="O2088" t="s">
        <v>14</v>
      </c>
      <c r="P2088" t="s">
        <v>513</v>
      </c>
    </row>
    <row r="2089" spans="1:16" x14ac:dyDescent="0.25">
      <c r="A2089">
        <v>101128</v>
      </c>
      <c r="B2089" s="1">
        <v>45935</v>
      </c>
      <c r="C2089" t="s">
        <v>39</v>
      </c>
      <c r="D2089" t="s">
        <v>67</v>
      </c>
      <c r="E2089" t="s">
        <v>68</v>
      </c>
      <c r="F2089" t="s">
        <v>73</v>
      </c>
      <c r="G2089" t="s">
        <v>116</v>
      </c>
      <c r="H2089">
        <v>1</v>
      </c>
      <c r="I2089">
        <v>183.6</v>
      </c>
      <c r="J2089">
        <v>183.6</v>
      </c>
      <c r="K2089" t="s">
        <v>59</v>
      </c>
      <c r="L2089" t="s">
        <v>413</v>
      </c>
      <c r="M2089" t="s">
        <v>23</v>
      </c>
      <c r="N2089" t="s">
        <v>76</v>
      </c>
      <c r="O2089" t="s">
        <v>14</v>
      </c>
      <c r="P2089" t="s">
        <v>513</v>
      </c>
    </row>
    <row r="2090" spans="1:16" x14ac:dyDescent="0.25">
      <c r="A2090">
        <v>101620</v>
      </c>
      <c r="B2090" s="1">
        <v>45935</v>
      </c>
      <c r="C2090" t="s">
        <v>34</v>
      </c>
      <c r="D2090" t="s">
        <v>46</v>
      </c>
      <c r="E2090" t="s">
        <v>47</v>
      </c>
      <c r="F2090" t="s">
        <v>29</v>
      </c>
      <c r="G2090" t="s">
        <v>58</v>
      </c>
      <c r="H2090">
        <v>1</v>
      </c>
      <c r="I2090">
        <v>77.45</v>
      </c>
      <c r="J2090">
        <v>77.45</v>
      </c>
      <c r="K2090" t="s">
        <v>31</v>
      </c>
      <c r="L2090" t="s">
        <v>66</v>
      </c>
      <c r="M2090" t="s">
        <v>23</v>
      </c>
      <c r="N2090" t="s">
        <v>76</v>
      </c>
      <c r="O2090" t="s">
        <v>14</v>
      </c>
      <c r="P2090" t="s">
        <v>513</v>
      </c>
    </row>
    <row r="2091" spans="1:16" x14ac:dyDescent="0.25">
      <c r="A2091">
        <v>101811</v>
      </c>
      <c r="B2091" s="1">
        <v>45935</v>
      </c>
      <c r="C2091" t="s">
        <v>39</v>
      </c>
      <c r="D2091" t="s">
        <v>118</v>
      </c>
      <c r="E2091" t="s">
        <v>119</v>
      </c>
      <c r="F2091" t="s">
        <v>73</v>
      </c>
      <c r="G2091" t="s">
        <v>183</v>
      </c>
      <c r="H2091">
        <v>2</v>
      </c>
      <c r="I2091">
        <v>26.09</v>
      </c>
      <c r="J2091">
        <v>52.18</v>
      </c>
      <c r="K2091" t="s">
        <v>59</v>
      </c>
      <c r="L2091" t="s">
        <v>267</v>
      </c>
      <c r="M2091" t="s">
        <v>23</v>
      </c>
      <c r="N2091" t="s">
        <v>76</v>
      </c>
      <c r="O2091" t="s">
        <v>14</v>
      </c>
      <c r="P2091" t="s">
        <v>513</v>
      </c>
    </row>
    <row r="2092" spans="1:16" x14ac:dyDescent="0.25">
      <c r="A2092">
        <v>102058</v>
      </c>
      <c r="B2092" s="1">
        <v>45935</v>
      </c>
      <c r="C2092" t="s">
        <v>39</v>
      </c>
      <c r="D2092" t="s">
        <v>56</v>
      </c>
      <c r="E2092" t="s">
        <v>57</v>
      </c>
      <c r="F2092" t="s">
        <v>64</v>
      </c>
      <c r="G2092" t="s">
        <v>159</v>
      </c>
      <c r="H2092">
        <v>3</v>
      </c>
      <c r="I2092">
        <v>36.03</v>
      </c>
      <c r="J2092">
        <v>108.09</v>
      </c>
      <c r="K2092" t="s">
        <v>21</v>
      </c>
      <c r="L2092" t="s">
        <v>150</v>
      </c>
      <c r="M2092" t="s">
        <v>23</v>
      </c>
      <c r="N2092" t="s">
        <v>76</v>
      </c>
      <c r="O2092" t="s">
        <v>14</v>
      </c>
      <c r="P2092" t="s">
        <v>513</v>
      </c>
    </row>
    <row r="2093" spans="1:16" x14ac:dyDescent="0.25">
      <c r="A2093">
        <v>102187</v>
      </c>
      <c r="B2093" s="1">
        <v>45935</v>
      </c>
      <c r="C2093" t="s">
        <v>61</v>
      </c>
      <c r="D2093" t="s">
        <v>62</v>
      </c>
      <c r="E2093" t="s">
        <v>63</v>
      </c>
      <c r="F2093" t="s">
        <v>70</v>
      </c>
      <c r="G2093" t="s">
        <v>71</v>
      </c>
      <c r="H2093">
        <v>10</v>
      </c>
      <c r="I2093">
        <v>58.27</v>
      </c>
      <c r="J2093">
        <v>582.70000000000005</v>
      </c>
      <c r="K2093" t="s">
        <v>21</v>
      </c>
      <c r="L2093" t="s">
        <v>448</v>
      </c>
      <c r="M2093" t="s">
        <v>23</v>
      </c>
      <c r="N2093" t="s">
        <v>76</v>
      </c>
      <c r="O2093" t="s">
        <v>14</v>
      </c>
      <c r="P2093" t="s">
        <v>513</v>
      </c>
    </row>
    <row r="2094" spans="1:16" x14ac:dyDescent="0.25">
      <c r="A2094">
        <v>102239</v>
      </c>
      <c r="B2094" s="1">
        <v>45935</v>
      </c>
      <c r="C2094" t="s">
        <v>39</v>
      </c>
      <c r="D2094" t="s">
        <v>67</v>
      </c>
      <c r="E2094" t="s">
        <v>68</v>
      </c>
      <c r="F2094" t="s">
        <v>73</v>
      </c>
      <c r="G2094" t="s">
        <v>80</v>
      </c>
      <c r="H2094">
        <v>1</v>
      </c>
      <c r="I2094">
        <v>41.83</v>
      </c>
      <c r="J2094">
        <v>41.83</v>
      </c>
      <c r="K2094" t="s">
        <v>53</v>
      </c>
      <c r="L2094" t="s">
        <v>149</v>
      </c>
      <c r="M2094" t="s">
        <v>23</v>
      </c>
      <c r="N2094" t="s">
        <v>76</v>
      </c>
      <c r="O2094" t="s">
        <v>14</v>
      </c>
      <c r="P2094" t="s">
        <v>513</v>
      </c>
    </row>
    <row r="2095" spans="1:16" x14ac:dyDescent="0.25">
      <c r="A2095">
        <v>102364</v>
      </c>
      <c r="B2095" s="1">
        <v>45935</v>
      </c>
      <c r="C2095" t="s">
        <v>34</v>
      </c>
      <c r="D2095" t="s">
        <v>51</v>
      </c>
      <c r="E2095" t="s">
        <v>52</v>
      </c>
      <c r="F2095" t="s">
        <v>73</v>
      </c>
      <c r="G2095" t="s">
        <v>128</v>
      </c>
      <c r="H2095">
        <v>1</v>
      </c>
      <c r="I2095">
        <v>125.46</v>
      </c>
      <c r="J2095">
        <v>125.46</v>
      </c>
      <c r="K2095" t="s">
        <v>31</v>
      </c>
      <c r="L2095" t="s">
        <v>455</v>
      </c>
      <c r="M2095" t="s">
        <v>23</v>
      </c>
      <c r="N2095" t="s">
        <v>76</v>
      </c>
      <c r="O2095" t="s">
        <v>14</v>
      </c>
      <c r="P2095" t="s">
        <v>513</v>
      </c>
    </row>
    <row r="2096" spans="1:16" x14ac:dyDescent="0.25">
      <c r="A2096">
        <v>102478</v>
      </c>
      <c r="B2096" s="1">
        <v>45935</v>
      </c>
      <c r="C2096" t="s">
        <v>39</v>
      </c>
      <c r="D2096" t="s">
        <v>93</v>
      </c>
      <c r="E2096" t="s">
        <v>93</v>
      </c>
      <c r="F2096" t="s">
        <v>73</v>
      </c>
      <c r="G2096" t="s">
        <v>126</v>
      </c>
      <c r="H2096">
        <v>2</v>
      </c>
      <c r="I2096">
        <v>29.31</v>
      </c>
      <c r="J2096">
        <v>58.62</v>
      </c>
      <c r="K2096" t="s">
        <v>31</v>
      </c>
      <c r="L2096" t="s">
        <v>512</v>
      </c>
      <c r="M2096" t="s">
        <v>102</v>
      </c>
      <c r="N2096" t="s">
        <v>76</v>
      </c>
      <c r="O2096" t="s">
        <v>14</v>
      </c>
      <c r="P2096" t="s">
        <v>513</v>
      </c>
    </row>
    <row r="2097" spans="1:16" x14ac:dyDescent="0.25">
      <c r="A2097">
        <v>102735</v>
      </c>
      <c r="B2097" s="1">
        <v>45935</v>
      </c>
      <c r="C2097" t="s">
        <v>34</v>
      </c>
      <c r="D2097" t="s">
        <v>51</v>
      </c>
      <c r="E2097" t="s">
        <v>52</v>
      </c>
      <c r="F2097" t="s">
        <v>70</v>
      </c>
      <c r="G2097" t="s">
        <v>132</v>
      </c>
      <c r="H2097">
        <v>1</v>
      </c>
      <c r="I2097">
        <v>19.600000000000001</v>
      </c>
      <c r="J2097">
        <v>19.600000000000001</v>
      </c>
      <c r="K2097" t="s">
        <v>59</v>
      </c>
      <c r="L2097" t="s">
        <v>486</v>
      </c>
      <c r="M2097" t="s">
        <v>102</v>
      </c>
      <c r="N2097" t="s">
        <v>76</v>
      </c>
      <c r="O2097" t="s">
        <v>14</v>
      </c>
      <c r="P2097" t="s">
        <v>513</v>
      </c>
    </row>
    <row r="2098" spans="1:16" x14ac:dyDescent="0.25">
      <c r="A2098">
        <v>102862</v>
      </c>
      <c r="B2098" s="1">
        <v>45935</v>
      </c>
      <c r="C2098" t="s">
        <v>39</v>
      </c>
      <c r="D2098" t="s">
        <v>56</v>
      </c>
      <c r="E2098" t="s">
        <v>57</v>
      </c>
      <c r="F2098" t="s">
        <v>64</v>
      </c>
      <c r="G2098" t="s">
        <v>140</v>
      </c>
      <c r="H2098">
        <v>1</v>
      </c>
      <c r="I2098">
        <v>145.25</v>
      </c>
      <c r="J2098">
        <v>145.25</v>
      </c>
      <c r="K2098" t="s">
        <v>21</v>
      </c>
      <c r="L2098" t="s">
        <v>182</v>
      </c>
      <c r="M2098" t="s">
        <v>23</v>
      </c>
      <c r="N2098" t="s">
        <v>76</v>
      </c>
      <c r="O2098" t="s">
        <v>14</v>
      </c>
      <c r="P2098" t="s">
        <v>513</v>
      </c>
    </row>
    <row r="2099" spans="1:16" x14ac:dyDescent="0.25">
      <c r="A2099">
        <v>100031</v>
      </c>
      <c r="B2099" s="1">
        <v>45936</v>
      </c>
      <c r="C2099" t="s">
        <v>16</v>
      </c>
      <c r="D2099" t="s">
        <v>17</v>
      </c>
      <c r="E2099" t="s">
        <v>18</v>
      </c>
      <c r="F2099" t="s">
        <v>70</v>
      </c>
      <c r="G2099" t="s">
        <v>143</v>
      </c>
      <c r="H2099">
        <v>1</v>
      </c>
      <c r="I2099">
        <v>125.33</v>
      </c>
      <c r="J2099">
        <v>125.33</v>
      </c>
      <c r="K2099" t="s">
        <v>59</v>
      </c>
      <c r="L2099" t="s">
        <v>355</v>
      </c>
      <c r="M2099" t="s">
        <v>44</v>
      </c>
      <c r="N2099" t="s">
        <v>82</v>
      </c>
      <c r="O2099" t="s">
        <v>25</v>
      </c>
      <c r="P2099" t="s">
        <v>513</v>
      </c>
    </row>
    <row r="2100" spans="1:16" x14ac:dyDescent="0.25">
      <c r="A2100">
        <v>100111</v>
      </c>
      <c r="B2100" s="1">
        <v>45936</v>
      </c>
      <c r="C2100" t="s">
        <v>39</v>
      </c>
      <c r="D2100" t="s">
        <v>118</v>
      </c>
      <c r="E2100" t="s">
        <v>119</v>
      </c>
      <c r="F2100" t="s">
        <v>29</v>
      </c>
      <c r="G2100" t="s">
        <v>58</v>
      </c>
      <c r="H2100">
        <v>3</v>
      </c>
      <c r="I2100">
        <v>78.39</v>
      </c>
      <c r="J2100">
        <v>235.17</v>
      </c>
      <c r="K2100" t="s">
        <v>59</v>
      </c>
      <c r="L2100" t="s">
        <v>407</v>
      </c>
      <c r="M2100" t="s">
        <v>44</v>
      </c>
      <c r="N2100" t="s">
        <v>82</v>
      </c>
      <c r="O2100" t="s">
        <v>25</v>
      </c>
      <c r="P2100" t="s">
        <v>513</v>
      </c>
    </row>
    <row r="2101" spans="1:16" x14ac:dyDescent="0.25">
      <c r="A2101">
        <v>100373</v>
      </c>
      <c r="B2101" s="1">
        <v>45936</v>
      </c>
      <c r="C2101" t="s">
        <v>16</v>
      </c>
      <c r="D2101" t="s">
        <v>111</v>
      </c>
      <c r="E2101" t="s">
        <v>112</v>
      </c>
      <c r="F2101" t="s">
        <v>64</v>
      </c>
      <c r="G2101" t="s">
        <v>159</v>
      </c>
      <c r="H2101">
        <v>1</v>
      </c>
      <c r="I2101">
        <v>36.18</v>
      </c>
      <c r="J2101">
        <v>36.18</v>
      </c>
      <c r="K2101" t="s">
        <v>59</v>
      </c>
      <c r="L2101" t="s">
        <v>267</v>
      </c>
      <c r="M2101" t="s">
        <v>23</v>
      </c>
      <c r="N2101" t="s">
        <v>82</v>
      </c>
      <c r="O2101" t="s">
        <v>25</v>
      </c>
      <c r="P2101" t="s">
        <v>513</v>
      </c>
    </row>
    <row r="2102" spans="1:16" x14ac:dyDescent="0.25">
      <c r="A2102">
        <v>101087</v>
      </c>
      <c r="B2102" s="1">
        <v>45936</v>
      </c>
      <c r="C2102" t="s">
        <v>39</v>
      </c>
      <c r="D2102" t="s">
        <v>118</v>
      </c>
      <c r="E2102" t="s">
        <v>119</v>
      </c>
      <c r="F2102" t="s">
        <v>29</v>
      </c>
      <c r="G2102" t="s">
        <v>58</v>
      </c>
      <c r="H2102">
        <v>1</v>
      </c>
      <c r="I2102">
        <v>71.510000000000005</v>
      </c>
      <c r="J2102">
        <v>71.510000000000005</v>
      </c>
      <c r="K2102" t="s">
        <v>59</v>
      </c>
      <c r="L2102" t="s">
        <v>300</v>
      </c>
      <c r="M2102" t="s">
        <v>23</v>
      </c>
      <c r="N2102" t="s">
        <v>82</v>
      </c>
      <c r="O2102" t="s">
        <v>25</v>
      </c>
      <c r="P2102" t="s">
        <v>513</v>
      </c>
    </row>
    <row r="2103" spans="1:16" x14ac:dyDescent="0.25">
      <c r="A2103">
        <v>101491</v>
      </c>
      <c r="B2103" s="1">
        <v>45936</v>
      </c>
      <c r="C2103" t="s">
        <v>39</v>
      </c>
      <c r="D2103" t="s">
        <v>118</v>
      </c>
      <c r="E2103" t="s">
        <v>119</v>
      </c>
      <c r="F2103" t="s">
        <v>73</v>
      </c>
      <c r="G2103" t="s">
        <v>80</v>
      </c>
      <c r="H2103">
        <v>1</v>
      </c>
      <c r="I2103">
        <v>41.09</v>
      </c>
      <c r="J2103">
        <v>41.09</v>
      </c>
      <c r="K2103" t="s">
        <v>31</v>
      </c>
      <c r="L2103" t="s">
        <v>398</v>
      </c>
      <c r="M2103" t="s">
        <v>23</v>
      </c>
      <c r="N2103" t="s">
        <v>82</v>
      </c>
      <c r="O2103" t="s">
        <v>25</v>
      </c>
      <c r="P2103" t="s">
        <v>513</v>
      </c>
    </row>
    <row r="2104" spans="1:16" x14ac:dyDescent="0.25">
      <c r="A2104">
        <v>101557</v>
      </c>
      <c r="B2104" s="1">
        <v>45936</v>
      </c>
      <c r="C2104" t="s">
        <v>39</v>
      </c>
      <c r="D2104" t="s">
        <v>118</v>
      </c>
      <c r="E2104" t="s">
        <v>119</v>
      </c>
      <c r="F2104" t="s">
        <v>73</v>
      </c>
      <c r="G2104" t="s">
        <v>74</v>
      </c>
      <c r="H2104">
        <v>10</v>
      </c>
      <c r="I2104">
        <v>57.39</v>
      </c>
      <c r="J2104">
        <v>573.9</v>
      </c>
      <c r="K2104" t="s">
        <v>53</v>
      </c>
      <c r="L2104" t="s">
        <v>374</v>
      </c>
      <c r="M2104" t="s">
        <v>102</v>
      </c>
      <c r="N2104" t="s">
        <v>82</v>
      </c>
      <c r="O2104" t="s">
        <v>25</v>
      </c>
      <c r="P2104" t="s">
        <v>513</v>
      </c>
    </row>
    <row r="2105" spans="1:16" x14ac:dyDescent="0.25">
      <c r="A2105">
        <v>101594</v>
      </c>
      <c r="B2105" s="1">
        <v>45936</v>
      </c>
      <c r="C2105" t="s">
        <v>34</v>
      </c>
      <c r="D2105" t="s">
        <v>51</v>
      </c>
      <c r="E2105" t="s">
        <v>52</v>
      </c>
      <c r="F2105" t="s">
        <v>64</v>
      </c>
      <c r="G2105" t="s">
        <v>140</v>
      </c>
      <c r="H2105">
        <v>1</v>
      </c>
      <c r="I2105">
        <v>143.44</v>
      </c>
      <c r="J2105">
        <v>143.44</v>
      </c>
      <c r="K2105" t="s">
        <v>53</v>
      </c>
      <c r="L2105" t="s">
        <v>134</v>
      </c>
      <c r="M2105" t="s">
        <v>23</v>
      </c>
      <c r="N2105" t="s">
        <v>82</v>
      </c>
      <c r="O2105" t="s">
        <v>25</v>
      </c>
      <c r="P2105" t="s">
        <v>513</v>
      </c>
    </row>
    <row r="2106" spans="1:16" x14ac:dyDescent="0.25">
      <c r="A2106">
        <v>101687</v>
      </c>
      <c r="B2106" s="1">
        <v>45936</v>
      </c>
      <c r="C2106" t="s">
        <v>61</v>
      </c>
      <c r="D2106" t="s">
        <v>90</v>
      </c>
      <c r="E2106" t="s">
        <v>91</v>
      </c>
      <c r="F2106" t="s">
        <v>70</v>
      </c>
      <c r="G2106" t="s">
        <v>132</v>
      </c>
      <c r="H2106">
        <v>1</v>
      </c>
      <c r="I2106">
        <v>19.02</v>
      </c>
      <c r="J2106">
        <v>19.02</v>
      </c>
      <c r="K2106" t="s">
        <v>59</v>
      </c>
      <c r="L2106" t="s">
        <v>168</v>
      </c>
      <c r="M2106" t="s">
        <v>23</v>
      </c>
      <c r="N2106" t="s">
        <v>82</v>
      </c>
      <c r="O2106" t="s">
        <v>25</v>
      </c>
      <c r="P2106" t="s">
        <v>513</v>
      </c>
    </row>
    <row r="2107" spans="1:16" x14ac:dyDescent="0.25">
      <c r="A2107">
        <v>101844</v>
      </c>
      <c r="B2107" s="1">
        <v>45936</v>
      </c>
      <c r="C2107" t="s">
        <v>34</v>
      </c>
      <c r="D2107" t="s">
        <v>51</v>
      </c>
      <c r="E2107" t="s">
        <v>52</v>
      </c>
      <c r="F2107" t="s">
        <v>70</v>
      </c>
      <c r="G2107" t="s">
        <v>143</v>
      </c>
      <c r="H2107">
        <v>10</v>
      </c>
      <c r="I2107">
        <v>121.7</v>
      </c>
      <c r="J2107">
        <v>1217</v>
      </c>
      <c r="K2107" t="s">
        <v>21</v>
      </c>
      <c r="L2107" t="s">
        <v>324</v>
      </c>
      <c r="M2107" t="s">
        <v>23</v>
      </c>
      <c r="N2107" t="s">
        <v>82</v>
      </c>
      <c r="O2107" t="s">
        <v>25</v>
      </c>
      <c r="P2107" t="s">
        <v>513</v>
      </c>
    </row>
    <row r="2108" spans="1:16" x14ac:dyDescent="0.25">
      <c r="A2108">
        <v>101987</v>
      </c>
      <c r="B2108" s="1">
        <v>45936</v>
      </c>
      <c r="C2108" t="s">
        <v>39</v>
      </c>
      <c r="D2108" t="s">
        <v>40</v>
      </c>
      <c r="E2108" t="s">
        <v>41</v>
      </c>
      <c r="F2108" t="s">
        <v>64</v>
      </c>
      <c r="G2108" t="s">
        <v>159</v>
      </c>
      <c r="H2108">
        <v>1</v>
      </c>
      <c r="I2108">
        <v>35.159999999999997</v>
      </c>
      <c r="J2108">
        <v>35.159999999999997</v>
      </c>
      <c r="K2108" t="s">
        <v>31</v>
      </c>
      <c r="L2108" t="s">
        <v>411</v>
      </c>
      <c r="M2108" t="s">
        <v>23</v>
      </c>
      <c r="N2108" t="s">
        <v>82</v>
      </c>
      <c r="O2108" t="s">
        <v>25</v>
      </c>
      <c r="P2108" t="s">
        <v>513</v>
      </c>
    </row>
    <row r="2109" spans="1:16" x14ac:dyDescent="0.25">
      <c r="A2109">
        <v>102442</v>
      </c>
      <c r="B2109" s="1">
        <v>45936</v>
      </c>
      <c r="C2109" t="s">
        <v>77</v>
      </c>
      <c r="D2109" t="s">
        <v>78</v>
      </c>
      <c r="E2109" t="s">
        <v>79</v>
      </c>
      <c r="F2109" t="s">
        <v>64</v>
      </c>
      <c r="G2109" t="s">
        <v>159</v>
      </c>
      <c r="H2109">
        <v>10</v>
      </c>
      <c r="I2109">
        <v>36.33</v>
      </c>
      <c r="J2109">
        <v>363.3</v>
      </c>
      <c r="K2109" t="s">
        <v>21</v>
      </c>
      <c r="L2109" t="s">
        <v>329</v>
      </c>
      <c r="M2109" t="s">
        <v>102</v>
      </c>
      <c r="N2109" t="s">
        <v>82</v>
      </c>
      <c r="O2109" t="s">
        <v>25</v>
      </c>
      <c r="P2109" t="s">
        <v>513</v>
      </c>
    </row>
    <row r="2110" spans="1:16" x14ac:dyDescent="0.25">
      <c r="A2110">
        <v>102454</v>
      </c>
      <c r="B2110" s="1">
        <v>45936</v>
      </c>
      <c r="C2110" t="s">
        <v>61</v>
      </c>
      <c r="D2110" t="s">
        <v>62</v>
      </c>
      <c r="E2110" t="s">
        <v>63</v>
      </c>
      <c r="F2110" t="s">
        <v>73</v>
      </c>
      <c r="G2110" t="s">
        <v>116</v>
      </c>
      <c r="H2110">
        <v>2</v>
      </c>
      <c r="I2110">
        <v>195.15</v>
      </c>
      <c r="J2110">
        <v>390.3</v>
      </c>
      <c r="K2110" t="s">
        <v>21</v>
      </c>
      <c r="L2110" t="s">
        <v>291</v>
      </c>
      <c r="M2110" t="s">
        <v>23</v>
      </c>
      <c r="N2110" t="s">
        <v>82</v>
      </c>
      <c r="O2110" t="s">
        <v>25</v>
      </c>
      <c r="P2110" t="s">
        <v>513</v>
      </c>
    </row>
    <row r="2111" spans="1:16" x14ac:dyDescent="0.25">
      <c r="A2111">
        <v>102592</v>
      </c>
      <c r="B2111" s="1">
        <v>45936</v>
      </c>
      <c r="C2111" t="s">
        <v>39</v>
      </c>
      <c r="D2111" t="s">
        <v>118</v>
      </c>
      <c r="E2111" t="s">
        <v>119</v>
      </c>
      <c r="F2111" t="s">
        <v>19</v>
      </c>
      <c r="G2111" t="s">
        <v>42</v>
      </c>
      <c r="H2111">
        <v>5</v>
      </c>
      <c r="I2111">
        <v>15.82</v>
      </c>
      <c r="J2111">
        <v>79.099999999999994</v>
      </c>
      <c r="K2111" t="s">
        <v>59</v>
      </c>
      <c r="L2111" t="s">
        <v>219</v>
      </c>
      <c r="M2111" t="s">
        <v>23</v>
      </c>
      <c r="N2111" t="s">
        <v>82</v>
      </c>
      <c r="O2111" t="s">
        <v>25</v>
      </c>
      <c r="P2111" t="s">
        <v>513</v>
      </c>
    </row>
    <row r="2112" spans="1:16" x14ac:dyDescent="0.25">
      <c r="A2112">
        <v>102698</v>
      </c>
      <c r="B2112" s="1">
        <v>45936</v>
      </c>
      <c r="C2112" t="s">
        <v>61</v>
      </c>
      <c r="D2112" t="s">
        <v>84</v>
      </c>
      <c r="E2112" t="s">
        <v>85</v>
      </c>
      <c r="F2112" t="s">
        <v>29</v>
      </c>
      <c r="G2112" t="s">
        <v>100</v>
      </c>
      <c r="H2112">
        <v>1</v>
      </c>
      <c r="I2112">
        <v>52</v>
      </c>
      <c r="J2112">
        <v>52</v>
      </c>
      <c r="K2112" t="s">
        <v>59</v>
      </c>
      <c r="L2112" t="s">
        <v>114</v>
      </c>
      <c r="M2112" t="s">
        <v>23</v>
      </c>
      <c r="N2112" t="s">
        <v>82</v>
      </c>
      <c r="O2112" t="s">
        <v>25</v>
      </c>
      <c r="P2112" t="s">
        <v>513</v>
      </c>
    </row>
    <row r="2113" spans="1:16" x14ac:dyDescent="0.25">
      <c r="A2113">
        <v>102983</v>
      </c>
      <c r="B2113" s="1">
        <v>45936</v>
      </c>
      <c r="C2113" t="s">
        <v>61</v>
      </c>
      <c r="D2113" t="s">
        <v>62</v>
      </c>
      <c r="E2113" t="s">
        <v>63</v>
      </c>
      <c r="F2113" t="s">
        <v>29</v>
      </c>
      <c r="G2113" t="s">
        <v>123</v>
      </c>
      <c r="H2113">
        <v>10</v>
      </c>
      <c r="I2113">
        <v>91.96</v>
      </c>
      <c r="J2113">
        <v>919.6</v>
      </c>
      <c r="K2113" t="s">
        <v>59</v>
      </c>
      <c r="L2113" t="s">
        <v>349</v>
      </c>
      <c r="M2113" t="s">
        <v>23</v>
      </c>
      <c r="N2113" t="s">
        <v>82</v>
      </c>
      <c r="O2113" t="s">
        <v>25</v>
      </c>
      <c r="P2113" t="s">
        <v>513</v>
      </c>
    </row>
    <row r="2114" spans="1:16" x14ac:dyDescent="0.25">
      <c r="A2114">
        <v>100484</v>
      </c>
      <c r="B2114" s="1">
        <v>45937</v>
      </c>
      <c r="C2114" t="s">
        <v>39</v>
      </c>
      <c r="D2114" t="s">
        <v>56</v>
      </c>
      <c r="E2114" t="s">
        <v>57</v>
      </c>
      <c r="F2114" t="s">
        <v>64</v>
      </c>
      <c r="G2114" t="s">
        <v>105</v>
      </c>
      <c r="H2114">
        <v>2</v>
      </c>
      <c r="I2114">
        <v>28.53</v>
      </c>
      <c r="J2114">
        <v>57.06</v>
      </c>
      <c r="K2114" t="s">
        <v>21</v>
      </c>
      <c r="L2114" t="s">
        <v>465</v>
      </c>
      <c r="M2114" t="s">
        <v>23</v>
      </c>
      <c r="N2114" t="s">
        <v>55</v>
      </c>
      <c r="O2114" t="s">
        <v>25</v>
      </c>
      <c r="P2114" t="s">
        <v>513</v>
      </c>
    </row>
    <row r="2115" spans="1:16" x14ac:dyDescent="0.25">
      <c r="A2115">
        <v>100693</v>
      </c>
      <c r="B2115" s="1">
        <v>45937</v>
      </c>
      <c r="C2115" t="s">
        <v>16</v>
      </c>
      <c r="D2115" t="s">
        <v>111</v>
      </c>
      <c r="E2115" t="s">
        <v>112</v>
      </c>
      <c r="F2115" t="s">
        <v>73</v>
      </c>
      <c r="G2115" t="s">
        <v>128</v>
      </c>
      <c r="H2115">
        <v>1</v>
      </c>
      <c r="I2115">
        <v>134.1</v>
      </c>
      <c r="J2115">
        <v>134.1</v>
      </c>
      <c r="K2115" t="s">
        <v>53</v>
      </c>
      <c r="L2115" t="s">
        <v>347</v>
      </c>
      <c r="M2115" t="s">
        <v>23</v>
      </c>
      <c r="N2115" t="s">
        <v>55</v>
      </c>
      <c r="O2115" t="s">
        <v>25</v>
      </c>
      <c r="P2115" t="s">
        <v>513</v>
      </c>
    </row>
    <row r="2116" spans="1:16" x14ac:dyDescent="0.25">
      <c r="A2116">
        <v>100739</v>
      </c>
      <c r="B2116" s="1">
        <v>45937</v>
      </c>
      <c r="C2116" t="s">
        <v>77</v>
      </c>
      <c r="D2116" t="s">
        <v>78</v>
      </c>
      <c r="E2116" t="s">
        <v>79</v>
      </c>
      <c r="F2116" t="s">
        <v>73</v>
      </c>
      <c r="G2116" t="s">
        <v>126</v>
      </c>
      <c r="H2116">
        <v>3</v>
      </c>
      <c r="I2116">
        <v>28.54</v>
      </c>
      <c r="J2116">
        <v>85.62</v>
      </c>
      <c r="K2116" t="s">
        <v>21</v>
      </c>
      <c r="L2116" t="s">
        <v>138</v>
      </c>
      <c r="M2116" t="s">
        <v>23</v>
      </c>
      <c r="N2116" t="s">
        <v>55</v>
      </c>
      <c r="O2116" t="s">
        <v>25</v>
      </c>
      <c r="P2116" t="s">
        <v>513</v>
      </c>
    </row>
    <row r="2117" spans="1:16" x14ac:dyDescent="0.25">
      <c r="A2117">
        <v>100746</v>
      </c>
      <c r="B2117" s="1">
        <v>45937</v>
      </c>
      <c r="C2117" t="s">
        <v>34</v>
      </c>
      <c r="D2117" t="s">
        <v>35</v>
      </c>
      <c r="E2117" t="s">
        <v>36</v>
      </c>
      <c r="F2117" t="s">
        <v>73</v>
      </c>
      <c r="G2117" t="s">
        <v>183</v>
      </c>
      <c r="H2117">
        <v>1</v>
      </c>
      <c r="I2117">
        <v>26.22</v>
      </c>
      <c r="J2117">
        <v>26.22</v>
      </c>
      <c r="K2117" t="s">
        <v>31</v>
      </c>
      <c r="L2117" t="s">
        <v>409</v>
      </c>
      <c r="M2117" t="s">
        <v>102</v>
      </c>
      <c r="N2117" t="s">
        <v>55</v>
      </c>
      <c r="O2117" t="s">
        <v>25</v>
      </c>
      <c r="P2117" t="s">
        <v>513</v>
      </c>
    </row>
    <row r="2118" spans="1:16" x14ac:dyDescent="0.25">
      <c r="A2118">
        <v>101026</v>
      </c>
      <c r="B2118" s="1">
        <v>45937</v>
      </c>
      <c r="C2118" t="s">
        <v>39</v>
      </c>
      <c r="D2118" t="s">
        <v>93</v>
      </c>
      <c r="E2118" t="s">
        <v>93</v>
      </c>
      <c r="F2118" t="s">
        <v>29</v>
      </c>
      <c r="G2118" t="s">
        <v>113</v>
      </c>
      <c r="H2118">
        <v>5</v>
      </c>
      <c r="I2118">
        <v>15.39</v>
      </c>
      <c r="J2118">
        <v>76.95</v>
      </c>
      <c r="K2118" t="s">
        <v>53</v>
      </c>
      <c r="L2118" t="s">
        <v>377</v>
      </c>
      <c r="M2118" t="s">
        <v>23</v>
      </c>
      <c r="N2118" t="s">
        <v>55</v>
      </c>
      <c r="O2118" t="s">
        <v>25</v>
      </c>
      <c r="P2118" t="s">
        <v>513</v>
      </c>
    </row>
    <row r="2119" spans="1:16" x14ac:dyDescent="0.25">
      <c r="A2119">
        <v>101118</v>
      </c>
      <c r="B2119" s="1">
        <v>45937</v>
      </c>
      <c r="C2119" t="s">
        <v>39</v>
      </c>
      <c r="D2119" t="s">
        <v>93</v>
      </c>
      <c r="E2119" t="s">
        <v>93</v>
      </c>
      <c r="F2119" t="s">
        <v>29</v>
      </c>
      <c r="G2119" t="s">
        <v>123</v>
      </c>
      <c r="H2119">
        <v>10</v>
      </c>
      <c r="I2119">
        <v>90.83</v>
      </c>
      <c r="J2119">
        <v>908.3</v>
      </c>
      <c r="K2119" t="s">
        <v>53</v>
      </c>
      <c r="L2119" t="s">
        <v>289</v>
      </c>
      <c r="M2119" t="s">
        <v>23</v>
      </c>
      <c r="N2119" t="s">
        <v>55</v>
      </c>
      <c r="O2119" t="s">
        <v>25</v>
      </c>
      <c r="P2119" t="s">
        <v>513</v>
      </c>
    </row>
    <row r="2120" spans="1:16" x14ac:dyDescent="0.25">
      <c r="A2120">
        <v>101295</v>
      </c>
      <c r="B2120" s="1">
        <v>45937</v>
      </c>
      <c r="C2120" t="s">
        <v>39</v>
      </c>
      <c r="D2120" t="s">
        <v>118</v>
      </c>
      <c r="E2120" t="s">
        <v>119</v>
      </c>
      <c r="F2120" t="s">
        <v>29</v>
      </c>
      <c r="G2120" t="s">
        <v>100</v>
      </c>
      <c r="H2120">
        <v>5</v>
      </c>
      <c r="I2120">
        <v>49.43</v>
      </c>
      <c r="J2120">
        <v>247.15</v>
      </c>
      <c r="K2120" t="s">
        <v>31</v>
      </c>
      <c r="L2120" t="s">
        <v>316</v>
      </c>
      <c r="M2120" t="s">
        <v>23</v>
      </c>
      <c r="N2120" t="s">
        <v>55</v>
      </c>
      <c r="O2120" t="s">
        <v>25</v>
      </c>
      <c r="P2120" t="s">
        <v>513</v>
      </c>
    </row>
    <row r="2121" spans="1:16" x14ac:dyDescent="0.25">
      <c r="A2121">
        <v>101442</v>
      </c>
      <c r="B2121" s="1">
        <v>45937</v>
      </c>
      <c r="C2121" t="s">
        <v>61</v>
      </c>
      <c r="D2121" t="s">
        <v>62</v>
      </c>
      <c r="E2121" t="s">
        <v>63</v>
      </c>
      <c r="F2121" t="s">
        <v>29</v>
      </c>
      <c r="G2121" t="s">
        <v>58</v>
      </c>
      <c r="H2121">
        <v>2</v>
      </c>
      <c r="I2121">
        <v>78.72</v>
      </c>
      <c r="J2121">
        <v>157.44</v>
      </c>
      <c r="K2121" t="s">
        <v>53</v>
      </c>
      <c r="L2121" t="s">
        <v>478</v>
      </c>
      <c r="M2121" t="s">
        <v>44</v>
      </c>
      <c r="N2121" t="s">
        <v>55</v>
      </c>
      <c r="O2121" t="s">
        <v>25</v>
      </c>
      <c r="P2121" t="s">
        <v>513</v>
      </c>
    </row>
    <row r="2122" spans="1:16" x14ac:dyDescent="0.25">
      <c r="A2122">
        <v>101810</v>
      </c>
      <c r="B2122" s="1">
        <v>45937</v>
      </c>
      <c r="C2122" t="s">
        <v>16</v>
      </c>
      <c r="D2122" t="s">
        <v>17</v>
      </c>
      <c r="E2122" t="s">
        <v>18</v>
      </c>
      <c r="F2122" t="s">
        <v>70</v>
      </c>
      <c r="G2122" t="s">
        <v>143</v>
      </c>
      <c r="H2122">
        <v>10</v>
      </c>
      <c r="I2122">
        <v>125.5</v>
      </c>
      <c r="J2122">
        <v>1255</v>
      </c>
      <c r="K2122" t="s">
        <v>21</v>
      </c>
      <c r="L2122" t="s">
        <v>298</v>
      </c>
      <c r="M2122" t="s">
        <v>102</v>
      </c>
      <c r="N2122" t="s">
        <v>55</v>
      </c>
      <c r="O2122" t="s">
        <v>25</v>
      </c>
      <c r="P2122" t="s">
        <v>513</v>
      </c>
    </row>
    <row r="2123" spans="1:16" x14ac:dyDescent="0.25">
      <c r="A2123">
        <v>101818</v>
      </c>
      <c r="B2123" s="1">
        <v>45937</v>
      </c>
      <c r="C2123" t="s">
        <v>61</v>
      </c>
      <c r="D2123" t="s">
        <v>84</v>
      </c>
      <c r="E2123" t="s">
        <v>85</v>
      </c>
      <c r="F2123" t="s">
        <v>29</v>
      </c>
      <c r="G2123" t="s">
        <v>113</v>
      </c>
      <c r="H2123">
        <v>3</v>
      </c>
      <c r="I2123">
        <v>14.45</v>
      </c>
      <c r="J2123">
        <v>43.35</v>
      </c>
      <c r="K2123" t="s">
        <v>53</v>
      </c>
      <c r="L2123" t="s">
        <v>139</v>
      </c>
      <c r="M2123" t="s">
        <v>23</v>
      </c>
      <c r="N2123" t="s">
        <v>55</v>
      </c>
      <c r="O2123" t="s">
        <v>25</v>
      </c>
      <c r="P2123" t="s">
        <v>513</v>
      </c>
    </row>
    <row r="2124" spans="1:16" x14ac:dyDescent="0.25">
      <c r="A2124">
        <v>102572</v>
      </c>
      <c r="B2124" s="1">
        <v>45937</v>
      </c>
      <c r="C2124" t="s">
        <v>34</v>
      </c>
      <c r="D2124" t="s">
        <v>46</v>
      </c>
      <c r="E2124" t="s">
        <v>47</v>
      </c>
      <c r="F2124" t="s">
        <v>29</v>
      </c>
      <c r="G2124" t="s">
        <v>123</v>
      </c>
      <c r="H2124">
        <v>3</v>
      </c>
      <c r="I2124">
        <v>91.23</v>
      </c>
      <c r="J2124">
        <v>273.69</v>
      </c>
      <c r="K2124" t="s">
        <v>31</v>
      </c>
      <c r="L2124" t="s">
        <v>489</v>
      </c>
      <c r="M2124" t="s">
        <v>23</v>
      </c>
      <c r="N2124" t="s">
        <v>55</v>
      </c>
      <c r="O2124" t="s">
        <v>25</v>
      </c>
      <c r="P2124" t="s">
        <v>513</v>
      </c>
    </row>
    <row r="2125" spans="1:16" x14ac:dyDescent="0.25">
      <c r="A2125">
        <v>102611</v>
      </c>
      <c r="B2125" s="1">
        <v>45937</v>
      </c>
      <c r="C2125" t="s">
        <v>16</v>
      </c>
      <c r="D2125" t="s">
        <v>27</v>
      </c>
      <c r="E2125" t="s">
        <v>28</v>
      </c>
      <c r="F2125" t="s">
        <v>73</v>
      </c>
      <c r="G2125" t="s">
        <v>183</v>
      </c>
      <c r="H2125">
        <v>2</v>
      </c>
      <c r="I2125">
        <v>24.83</v>
      </c>
      <c r="J2125">
        <v>49.66</v>
      </c>
      <c r="K2125" t="s">
        <v>59</v>
      </c>
      <c r="L2125" t="s">
        <v>366</v>
      </c>
      <c r="M2125" t="s">
        <v>23</v>
      </c>
      <c r="N2125" t="s">
        <v>55</v>
      </c>
      <c r="O2125" t="s">
        <v>25</v>
      </c>
      <c r="P2125" t="s">
        <v>513</v>
      </c>
    </row>
    <row r="2126" spans="1:16" x14ac:dyDescent="0.25">
      <c r="A2126">
        <v>102782</v>
      </c>
      <c r="B2126" s="1">
        <v>45937</v>
      </c>
      <c r="C2126" t="s">
        <v>61</v>
      </c>
      <c r="D2126" t="s">
        <v>62</v>
      </c>
      <c r="E2126" t="s">
        <v>63</v>
      </c>
      <c r="F2126" t="s">
        <v>29</v>
      </c>
      <c r="G2126" t="s">
        <v>113</v>
      </c>
      <c r="H2126">
        <v>1</v>
      </c>
      <c r="I2126">
        <v>14.71</v>
      </c>
      <c r="J2126">
        <v>14.71</v>
      </c>
      <c r="K2126" t="s">
        <v>53</v>
      </c>
      <c r="L2126" t="s">
        <v>295</v>
      </c>
      <c r="M2126" t="s">
        <v>23</v>
      </c>
      <c r="N2126" t="s">
        <v>55</v>
      </c>
      <c r="O2126" t="s">
        <v>25</v>
      </c>
      <c r="P2126" t="s">
        <v>513</v>
      </c>
    </row>
    <row r="2127" spans="1:16" x14ac:dyDescent="0.25">
      <c r="A2127">
        <v>102858</v>
      </c>
      <c r="B2127" s="1">
        <v>45937</v>
      </c>
      <c r="C2127" t="s">
        <v>39</v>
      </c>
      <c r="D2127" t="s">
        <v>93</v>
      </c>
      <c r="E2127" t="s">
        <v>93</v>
      </c>
      <c r="F2127" t="s">
        <v>29</v>
      </c>
      <c r="G2127" t="s">
        <v>58</v>
      </c>
      <c r="H2127">
        <v>2</v>
      </c>
      <c r="I2127">
        <v>74.38</v>
      </c>
      <c r="J2127">
        <v>148.76</v>
      </c>
      <c r="K2127" t="s">
        <v>31</v>
      </c>
      <c r="L2127" t="s">
        <v>308</v>
      </c>
      <c r="M2127" t="s">
        <v>23</v>
      </c>
      <c r="N2127" t="s">
        <v>55</v>
      </c>
      <c r="O2127" t="s">
        <v>25</v>
      </c>
      <c r="P2127" t="s">
        <v>513</v>
      </c>
    </row>
    <row r="2128" spans="1:16" x14ac:dyDescent="0.25">
      <c r="A2128">
        <v>100441</v>
      </c>
      <c r="B2128" s="1">
        <v>45938</v>
      </c>
      <c r="C2128" t="s">
        <v>61</v>
      </c>
      <c r="D2128" t="s">
        <v>62</v>
      </c>
      <c r="E2128" t="s">
        <v>63</v>
      </c>
      <c r="F2128" t="s">
        <v>73</v>
      </c>
      <c r="G2128" t="s">
        <v>128</v>
      </c>
      <c r="H2128">
        <v>2</v>
      </c>
      <c r="I2128">
        <v>135.72</v>
      </c>
      <c r="J2128">
        <v>271.44</v>
      </c>
      <c r="K2128" t="s">
        <v>53</v>
      </c>
      <c r="L2128" t="s">
        <v>235</v>
      </c>
      <c r="M2128" t="s">
        <v>23</v>
      </c>
      <c r="N2128" t="s">
        <v>33</v>
      </c>
      <c r="O2128" t="s">
        <v>25</v>
      </c>
      <c r="P2128" t="s">
        <v>513</v>
      </c>
    </row>
    <row r="2129" spans="1:16" x14ac:dyDescent="0.25">
      <c r="A2129">
        <v>100801</v>
      </c>
      <c r="B2129" s="1">
        <v>45938</v>
      </c>
      <c r="C2129" t="s">
        <v>39</v>
      </c>
      <c r="D2129" t="s">
        <v>40</v>
      </c>
      <c r="E2129" t="s">
        <v>41</v>
      </c>
      <c r="F2129" t="s">
        <v>73</v>
      </c>
      <c r="G2129" t="s">
        <v>80</v>
      </c>
      <c r="H2129">
        <v>3</v>
      </c>
      <c r="I2129">
        <v>41.92</v>
      </c>
      <c r="J2129">
        <v>125.76</v>
      </c>
      <c r="K2129" t="s">
        <v>53</v>
      </c>
      <c r="L2129" t="s">
        <v>322</v>
      </c>
      <c r="M2129" t="s">
        <v>102</v>
      </c>
      <c r="N2129" t="s">
        <v>33</v>
      </c>
      <c r="O2129" t="s">
        <v>25</v>
      </c>
      <c r="P2129" t="s">
        <v>513</v>
      </c>
    </row>
    <row r="2130" spans="1:16" x14ac:dyDescent="0.25">
      <c r="A2130">
        <v>101143</v>
      </c>
      <c r="B2130" s="1">
        <v>45938</v>
      </c>
      <c r="C2130" t="s">
        <v>16</v>
      </c>
      <c r="D2130" t="s">
        <v>17</v>
      </c>
      <c r="E2130" t="s">
        <v>18</v>
      </c>
      <c r="F2130" t="s">
        <v>73</v>
      </c>
      <c r="G2130" t="s">
        <v>183</v>
      </c>
      <c r="H2130">
        <v>10</v>
      </c>
      <c r="I2130">
        <v>24.27</v>
      </c>
      <c r="J2130">
        <v>242.7</v>
      </c>
      <c r="K2130" t="s">
        <v>21</v>
      </c>
      <c r="L2130" t="s">
        <v>321</v>
      </c>
      <c r="M2130" t="s">
        <v>23</v>
      </c>
      <c r="N2130" t="s">
        <v>33</v>
      </c>
      <c r="O2130" t="s">
        <v>25</v>
      </c>
      <c r="P2130" t="s">
        <v>513</v>
      </c>
    </row>
    <row r="2131" spans="1:16" x14ac:dyDescent="0.25">
      <c r="A2131">
        <v>101185</v>
      </c>
      <c r="B2131" s="1">
        <v>45938</v>
      </c>
      <c r="C2131" t="s">
        <v>39</v>
      </c>
      <c r="D2131" t="s">
        <v>118</v>
      </c>
      <c r="E2131" t="s">
        <v>119</v>
      </c>
      <c r="F2131" t="s">
        <v>70</v>
      </c>
      <c r="G2131" t="s">
        <v>108</v>
      </c>
      <c r="H2131">
        <v>1</v>
      </c>
      <c r="I2131">
        <v>36.29</v>
      </c>
      <c r="J2131">
        <v>36.29</v>
      </c>
      <c r="K2131" t="s">
        <v>21</v>
      </c>
      <c r="L2131" t="s">
        <v>340</v>
      </c>
      <c r="M2131" t="s">
        <v>102</v>
      </c>
      <c r="N2131" t="s">
        <v>33</v>
      </c>
      <c r="O2131" t="s">
        <v>25</v>
      </c>
      <c r="P2131" t="s">
        <v>513</v>
      </c>
    </row>
    <row r="2132" spans="1:16" x14ac:dyDescent="0.25">
      <c r="A2132">
        <v>101363</v>
      </c>
      <c r="B2132" s="1">
        <v>45938</v>
      </c>
      <c r="C2132" t="s">
        <v>61</v>
      </c>
      <c r="D2132" t="s">
        <v>90</v>
      </c>
      <c r="E2132" t="s">
        <v>91</v>
      </c>
      <c r="F2132" t="s">
        <v>70</v>
      </c>
      <c r="G2132" t="s">
        <v>132</v>
      </c>
      <c r="H2132">
        <v>10</v>
      </c>
      <c r="I2132">
        <v>19.72</v>
      </c>
      <c r="J2132">
        <v>197.2</v>
      </c>
      <c r="K2132" t="s">
        <v>31</v>
      </c>
      <c r="L2132" t="s">
        <v>388</v>
      </c>
      <c r="M2132" t="s">
        <v>102</v>
      </c>
      <c r="N2132" t="s">
        <v>33</v>
      </c>
      <c r="O2132" t="s">
        <v>25</v>
      </c>
      <c r="P2132" t="s">
        <v>513</v>
      </c>
    </row>
    <row r="2133" spans="1:16" x14ac:dyDescent="0.25">
      <c r="A2133">
        <v>101508</v>
      </c>
      <c r="B2133" s="1">
        <v>45938</v>
      </c>
      <c r="C2133" t="s">
        <v>77</v>
      </c>
      <c r="D2133" t="s">
        <v>78</v>
      </c>
      <c r="E2133" t="s">
        <v>79</v>
      </c>
      <c r="F2133" t="s">
        <v>70</v>
      </c>
      <c r="G2133" t="s">
        <v>108</v>
      </c>
      <c r="H2133">
        <v>10</v>
      </c>
      <c r="I2133">
        <v>35.380000000000003</v>
      </c>
      <c r="J2133">
        <v>353.8</v>
      </c>
      <c r="K2133" t="s">
        <v>31</v>
      </c>
      <c r="L2133" t="s">
        <v>156</v>
      </c>
      <c r="M2133" t="s">
        <v>102</v>
      </c>
      <c r="N2133" t="s">
        <v>33</v>
      </c>
      <c r="O2133" t="s">
        <v>25</v>
      </c>
      <c r="P2133" t="s">
        <v>513</v>
      </c>
    </row>
    <row r="2134" spans="1:16" x14ac:dyDescent="0.25">
      <c r="A2134">
        <v>101736</v>
      </c>
      <c r="B2134" s="1">
        <v>45938</v>
      </c>
      <c r="C2134" t="s">
        <v>61</v>
      </c>
      <c r="D2134" t="s">
        <v>62</v>
      </c>
      <c r="E2134" t="s">
        <v>63</v>
      </c>
      <c r="F2134" t="s">
        <v>19</v>
      </c>
      <c r="G2134" t="s">
        <v>20</v>
      </c>
      <c r="H2134">
        <v>1</v>
      </c>
      <c r="I2134">
        <v>40.020000000000003</v>
      </c>
      <c r="J2134">
        <v>40.020000000000003</v>
      </c>
      <c r="K2134" t="s">
        <v>59</v>
      </c>
      <c r="L2134" t="s">
        <v>381</v>
      </c>
      <c r="M2134" t="s">
        <v>23</v>
      </c>
      <c r="N2134" t="s">
        <v>33</v>
      </c>
      <c r="O2134" t="s">
        <v>25</v>
      </c>
      <c r="P2134" t="s">
        <v>513</v>
      </c>
    </row>
    <row r="2135" spans="1:16" x14ac:dyDescent="0.25">
      <c r="A2135">
        <v>102164</v>
      </c>
      <c r="B2135" s="1">
        <v>45938</v>
      </c>
      <c r="C2135" t="s">
        <v>16</v>
      </c>
      <c r="D2135" t="s">
        <v>146</v>
      </c>
      <c r="E2135" t="s">
        <v>147</v>
      </c>
      <c r="F2135" t="s">
        <v>29</v>
      </c>
      <c r="G2135" t="s">
        <v>58</v>
      </c>
      <c r="H2135">
        <v>2</v>
      </c>
      <c r="I2135">
        <v>74.84</v>
      </c>
      <c r="J2135">
        <v>149.68</v>
      </c>
      <c r="K2135" t="s">
        <v>53</v>
      </c>
      <c r="L2135" t="s">
        <v>127</v>
      </c>
      <c r="M2135" t="s">
        <v>102</v>
      </c>
      <c r="N2135" t="s">
        <v>33</v>
      </c>
      <c r="O2135" t="s">
        <v>25</v>
      </c>
      <c r="P2135" t="s">
        <v>513</v>
      </c>
    </row>
    <row r="2136" spans="1:16" x14ac:dyDescent="0.25">
      <c r="A2136">
        <v>102360</v>
      </c>
      <c r="B2136" s="1">
        <v>45938</v>
      </c>
      <c r="C2136" t="s">
        <v>39</v>
      </c>
      <c r="D2136" t="s">
        <v>40</v>
      </c>
      <c r="E2136" t="s">
        <v>41</v>
      </c>
      <c r="F2136" t="s">
        <v>73</v>
      </c>
      <c r="G2136" t="s">
        <v>74</v>
      </c>
      <c r="H2136">
        <v>2</v>
      </c>
      <c r="I2136">
        <v>55.97</v>
      </c>
      <c r="J2136">
        <v>111.94</v>
      </c>
      <c r="K2136" t="s">
        <v>21</v>
      </c>
      <c r="L2136" t="s">
        <v>222</v>
      </c>
      <c r="M2136" t="s">
        <v>23</v>
      </c>
      <c r="N2136" t="s">
        <v>33</v>
      </c>
      <c r="O2136" t="s">
        <v>25</v>
      </c>
      <c r="P2136" t="s">
        <v>513</v>
      </c>
    </row>
    <row r="2137" spans="1:16" x14ac:dyDescent="0.25">
      <c r="A2137">
        <v>100006</v>
      </c>
      <c r="B2137" s="1">
        <v>45939</v>
      </c>
      <c r="C2137" t="s">
        <v>16</v>
      </c>
      <c r="D2137" t="s">
        <v>146</v>
      </c>
      <c r="E2137" t="s">
        <v>147</v>
      </c>
      <c r="F2137" t="s">
        <v>73</v>
      </c>
      <c r="G2137" t="s">
        <v>74</v>
      </c>
      <c r="H2137">
        <v>2</v>
      </c>
      <c r="I2137">
        <v>55.93</v>
      </c>
      <c r="J2137">
        <v>111.86</v>
      </c>
      <c r="K2137" t="s">
        <v>53</v>
      </c>
      <c r="L2137" t="s">
        <v>468</v>
      </c>
      <c r="M2137" t="s">
        <v>23</v>
      </c>
      <c r="N2137" t="s">
        <v>45</v>
      </c>
      <c r="O2137" t="s">
        <v>25</v>
      </c>
      <c r="P2137" t="s">
        <v>513</v>
      </c>
    </row>
    <row r="2138" spans="1:16" x14ac:dyDescent="0.25">
      <c r="A2138">
        <v>100182</v>
      </c>
      <c r="B2138" s="1">
        <v>45939</v>
      </c>
      <c r="C2138" t="s">
        <v>77</v>
      </c>
      <c r="D2138" t="s">
        <v>78</v>
      </c>
      <c r="E2138" t="s">
        <v>79</v>
      </c>
      <c r="F2138" t="s">
        <v>29</v>
      </c>
      <c r="G2138" t="s">
        <v>30</v>
      </c>
      <c r="H2138">
        <v>2</v>
      </c>
      <c r="I2138">
        <v>66.75</v>
      </c>
      <c r="J2138">
        <v>133.5</v>
      </c>
      <c r="K2138" t="s">
        <v>21</v>
      </c>
      <c r="L2138" t="s">
        <v>315</v>
      </c>
      <c r="M2138" t="s">
        <v>23</v>
      </c>
      <c r="N2138" t="s">
        <v>45</v>
      </c>
      <c r="O2138" t="s">
        <v>25</v>
      </c>
      <c r="P2138" t="s">
        <v>513</v>
      </c>
    </row>
    <row r="2139" spans="1:16" x14ac:dyDescent="0.25">
      <c r="A2139">
        <v>100465</v>
      </c>
      <c r="B2139" s="1">
        <v>45939</v>
      </c>
      <c r="C2139" t="s">
        <v>61</v>
      </c>
      <c r="D2139" t="s">
        <v>62</v>
      </c>
      <c r="E2139" t="s">
        <v>63</v>
      </c>
      <c r="F2139" t="s">
        <v>70</v>
      </c>
      <c r="G2139" t="s">
        <v>132</v>
      </c>
      <c r="H2139">
        <v>10</v>
      </c>
      <c r="I2139">
        <v>20.04</v>
      </c>
      <c r="J2139">
        <v>200.4</v>
      </c>
      <c r="K2139" t="s">
        <v>31</v>
      </c>
      <c r="L2139" t="s">
        <v>376</v>
      </c>
      <c r="M2139" t="s">
        <v>23</v>
      </c>
      <c r="N2139" t="s">
        <v>45</v>
      </c>
      <c r="O2139" t="s">
        <v>25</v>
      </c>
      <c r="P2139" t="s">
        <v>513</v>
      </c>
    </row>
    <row r="2140" spans="1:16" x14ac:dyDescent="0.25">
      <c r="A2140">
        <v>100540</v>
      </c>
      <c r="B2140" s="1">
        <v>45939</v>
      </c>
      <c r="C2140" t="s">
        <v>39</v>
      </c>
      <c r="D2140" t="s">
        <v>118</v>
      </c>
      <c r="E2140" t="s">
        <v>119</v>
      </c>
      <c r="F2140" t="s">
        <v>73</v>
      </c>
      <c r="G2140" t="s">
        <v>74</v>
      </c>
      <c r="H2140">
        <v>1</v>
      </c>
      <c r="I2140">
        <v>53.53</v>
      </c>
      <c r="J2140">
        <v>53.53</v>
      </c>
      <c r="K2140" t="s">
        <v>21</v>
      </c>
      <c r="L2140" t="s">
        <v>218</v>
      </c>
      <c r="M2140" t="s">
        <v>23</v>
      </c>
      <c r="N2140" t="s">
        <v>45</v>
      </c>
      <c r="O2140" t="s">
        <v>25</v>
      </c>
      <c r="P2140" t="s">
        <v>513</v>
      </c>
    </row>
    <row r="2141" spans="1:16" x14ac:dyDescent="0.25">
      <c r="A2141">
        <v>101083</v>
      </c>
      <c r="B2141" s="1">
        <v>45939</v>
      </c>
      <c r="C2141" t="s">
        <v>16</v>
      </c>
      <c r="D2141" t="s">
        <v>111</v>
      </c>
      <c r="E2141" t="s">
        <v>112</v>
      </c>
      <c r="F2141" t="s">
        <v>64</v>
      </c>
      <c r="G2141" t="s">
        <v>159</v>
      </c>
      <c r="H2141">
        <v>10</v>
      </c>
      <c r="I2141">
        <v>34.24</v>
      </c>
      <c r="J2141">
        <v>342.4</v>
      </c>
      <c r="K2141" t="s">
        <v>21</v>
      </c>
      <c r="L2141" t="s">
        <v>208</v>
      </c>
      <c r="M2141" t="s">
        <v>23</v>
      </c>
      <c r="N2141" t="s">
        <v>45</v>
      </c>
      <c r="O2141" t="s">
        <v>25</v>
      </c>
      <c r="P2141" t="s">
        <v>513</v>
      </c>
    </row>
    <row r="2142" spans="1:16" x14ac:dyDescent="0.25">
      <c r="A2142">
        <v>101287</v>
      </c>
      <c r="B2142" s="1">
        <v>45939</v>
      </c>
      <c r="C2142" t="s">
        <v>16</v>
      </c>
      <c r="D2142" t="s">
        <v>198</v>
      </c>
      <c r="E2142" t="s">
        <v>199</v>
      </c>
      <c r="F2142" t="s">
        <v>29</v>
      </c>
      <c r="G2142" t="s">
        <v>58</v>
      </c>
      <c r="H2142">
        <v>10</v>
      </c>
      <c r="I2142">
        <v>74.8</v>
      </c>
      <c r="J2142">
        <v>748</v>
      </c>
      <c r="K2142" t="s">
        <v>59</v>
      </c>
      <c r="L2142" t="s">
        <v>494</v>
      </c>
      <c r="M2142" t="s">
        <v>44</v>
      </c>
      <c r="N2142" t="s">
        <v>45</v>
      </c>
      <c r="O2142" t="s">
        <v>25</v>
      </c>
      <c r="P2142" t="s">
        <v>513</v>
      </c>
    </row>
    <row r="2143" spans="1:16" x14ac:dyDescent="0.25">
      <c r="A2143">
        <v>101312</v>
      </c>
      <c r="B2143" s="1">
        <v>45939</v>
      </c>
      <c r="C2143" t="s">
        <v>61</v>
      </c>
      <c r="D2143" t="s">
        <v>90</v>
      </c>
      <c r="E2143" t="s">
        <v>91</v>
      </c>
      <c r="F2143" t="s">
        <v>73</v>
      </c>
      <c r="G2143" t="s">
        <v>80</v>
      </c>
      <c r="H2143">
        <v>1</v>
      </c>
      <c r="I2143">
        <v>41.8</v>
      </c>
      <c r="J2143">
        <v>41.8</v>
      </c>
      <c r="K2143" t="s">
        <v>53</v>
      </c>
      <c r="L2143" t="s">
        <v>504</v>
      </c>
      <c r="M2143" t="s">
        <v>23</v>
      </c>
      <c r="N2143" t="s">
        <v>45</v>
      </c>
      <c r="O2143" t="s">
        <v>25</v>
      </c>
      <c r="P2143" t="s">
        <v>513</v>
      </c>
    </row>
    <row r="2144" spans="1:16" x14ac:dyDescent="0.25">
      <c r="A2144">
        <v>101341</v>
      </c>
      <c r="B2144" s="1">
        <v>45939</v>
      </c>
      <c r="C2144" t="s">
        <v>61</v>
      </c>
      <c r="D2144" t="s">
        <v>90</v>
      </c>
      <c r="E2144" t="s">
        <v>91</v>
      </c>
      <c r="F2144" t="s">
        <v>73</v>
      </c>
      <c r="G2144" t="s">
        <v>126</v>
      </c>
      <c r="H2144">
        <v>2</v>
      </c>
      <c r="I2144">
        <v>29.3</v>
      </c>
      <c r="J2144">
        <v>58.6</v>
      </c>
      <c r="K2144" t="s">
        <v>53</v>
      </c>
      <c r="L2144" t="s">
        <v>407</v>
      </c>
      <c r="M2144" t="s">
        <v>23</v>
      </c>
      <c r="N2144" t="s">
        <v>45</v>
      </c>
      <c r="O2144" t="s">
        <v>25</v>
      </c>
      <c r="P2144" t="s">
        <v>513</v>
      </c>
    </row>
    <row r="2145" spans="1:16" x14ac:dyDescent="0.25">
      <c r="A2145">
        <v>101344</v>
      </c>
      <c r="B2145" s="1">
        <v>45939</v>
      </c>
      <c r="C2145" t="s">
        <v>16</v>
      </c>
      <c r="D2145" t="s">
        <v>198</v>
      </c>
      <c r="E2145" t="s">
        <v>199</v>
      </c>
      <c r="F2145" t="s">
        <v>64</v>
      </c>
      <c r="G2145" t="s">
        <v>65</v>
      </c>
      <c r="H2145">
        <v>5</v>
      </c>
      <c r="I2145">
        <v>25.14</v>
      </c>
      <c r="J2145">
        <v>125.7</v>
      </c>
      <c r="K2145" t="s">
        <v>31</v>
      </c>
      <c r="L2145" t="s">
        <v>145</v>
      </c>
      <c r="M2145" t="s">
        <v>23</v>
      </c>
      <c r="N2145" t="s">
        <v>45</v>
      </c>
      <c r="O2145" t="s">
        <v>25</v>
      </c>
      <c r="P2145" t="s">
        <v>513</v>
      </c>
    </row>
    <row r="2146" spans="1:16" x14ac:dyDescent="0.25">
      <c r="A2146">
        <v>101390</v>
      </c>
      <c r="B2146" s="1">
        <v>45939</v>
      </c>
      <c r="C2146" t="s">
        <v>61</v>
      </c>
      <c r="D2146" t="s">
        <v>90</v>
      </c>
      <c r="E2146" t="s">
        <v>91</v>
      </c>
      <c r="F2146" t="s">
        <v>70</v>
      </c>
      <c r="G2146" t="s">
        <v>132</v>
      </c>
      <c r="H2146">
        <v>2</v>
      </c>
      <c r="I2146">
        <v>19.739999999999998</v>
      </c>
      <c r="J2146">
        <v>39.479999999999997</v>
      </c>
      <c r="K2146" t="s">
        <v>53</v>
      </c>
      <c r="L2146" t="s">
        <v>187</v>
      </c>
      <c r="M2146" t="s">
        <v>44</v>
      </c>
      <c r="N2146" t="s">
        <v>45</v>
      </c>
      <c r="O2146" t="s">
        <v>25</v>
      </c>
      <c r="P2146" t="s">
        <v>513</v>
      </c>
    </row>
    <row r="2147" spans="1:16" x14ac:dyDescent="0.25">
      <c r="A2147">
        <v>101967</v>
      </c>
      <c r="B2147" s="1">
        <v>45939</v>
      </c>
      <c r="C2147" t="s">
        <v>77</v>
      </c>
      <c r="D2147" t="s">
        <v>205</v>
      </c>
      <c r="E2147" t="s">
        <v>206</v>
      </c>
      <c r="F2147" t="s">
        <v>73</v>
      </c>
      <c r="G2147" t="s">
        <v>116</v>
      </c>
      <c r="H2147">
        <v>5</v>
      </c>
      <c r="I2147">
        <v>199.36</v>
      </c>
      <c r="J2147">
        <v>996.8</v>
      </c>
      <c r="K2147" t="s">
        <v>21</v>
      </c>
      <c r="L2147" t="s">
        <v>346</v>
      </c>
      <c r="M2147" t="s">
        <v>23</v>
      </c>
      <c r="N2147" t="s">
        <v>45</v>
      </c>
      <c r="O2147" t="s">
        <v>25</v>
      </c>
      <c r="P2147" t="s">
        <v>513</v>
      </c>
    </row>
    <row r="2148" spans="1:16" x14ac:dyDescent="0.25">
      <c r="A2148">
        <v>102064</v>
      </c>
      <c r="B2148" s="1">
        <v>45939</v>
      </c>
      <c r="C2148" t="s">
        <v>16</v>
      </c>
      <c r="D2148" t="s">
        <v>198</v>
      </c>
      <c r="E2148" t="s">
        <v>199</v>
      </c>
      <c r="F2148" t="s">
        <v>70</v>
      </c>
      <c r="G2148" t="s">
        <v>108</v>
      </c>
      <c r="H2148">
        <v>5</v>
      </c>
      <c r="I2148">
        <v>34.799999999999997</v>
      </c>
      <c r="J2148">
        <v>174</v>
      </c>
      <c r="K2148" t="s">
        <v>31</v>
      </c>
      <c r="L2148" t="s">
        <v>332</v>
      </c>
      <c r="M2148" t="s">
        <v>23</v>
      </c>
      <c r="N2148" t="s">
        <v>45</v>
      </c>
      <c r="O2148" t="s">
        <v>25</v>
      </c>
      <c r="P2148" t="s">
        <v>513</v>
      </c>
    </row>
    <row r="2149" spans="1:16" x14ac:dyDescent="0.25">
      <c r="A2149">
        <v>102248</v>
      </c>
      <c r="B2149" s="1">
        <v>45939</v>
      </c>
      <c r="C2149" t="s">
        <v>77</v>
      </c>
      <c r="D2149" t="s">
        <v>78</v>
      </c>
      <c r="E2149" t="s">
        <v>79</v>
      </c>
      <c r="F2149" t="s">
        <v>73</v>
      </c>
      <c r="G2149" t="s">
        <v>116</v>
      </c>
      <c r="H2149">
        <v>1</v>
      </c>
      <c r="I2149">
        <v>192.87</v>
      </c>
      <c r="J2149">
        <v>192.87</v>
      </c>
      <c r="K2149" t="s">
        <v>31</v>
      </c>
      <c r="L2149" t="s">
        <v>456</v>
      </c>
      <c r="M2149" t="s">
        <v>44</v>
      </c>
      <c r="N2149" t="s">
        <v>45</v>
      </c>
      <c r="O2149" t="s">
        <v>25</v>
      </c>
      <c r="P2149" t="s">
        <v>513</v>
      </c>
    </row>
    <row r="2150" spans="1:16" x14ac:dyDescent="0.25">
      <c r="A2150">
        <v>102375</v>
      </c>
      <c r="B2150" s="1">
        <v>45939</v>
      </c>
      <c r="C2150" t="s">
        <v>16</v>
      </c>
      <c r="D2150" t="s">
        <v>17</v>
      </c>
      <c r="E2150" t="s">
        <v>18</v>
      </c>
      <c r="F2150" t="s">
        <v>70</v>
      </c>
      <c r="G2150" t="s">
        <v>108</v>
      </c>
      <c r="H2150">
        <v>2</v>
      </c>
      <c r="I2150">
        <v>35.83</v>
      </c>
      <c r="J2150">
        <v>71.66</v>
      </c>
      <c r="K2150" t="s">
        <v>53</v>
      </c>
      <c r="L2150" t="s">
        <v>309</v>
      </c>
      <c r="M2150" t="s">
        <v>23</v>
      </c>
      <c r="N2150" t="s">
        <v>45</v>
      </c>
      <c r="O2150" t="s">
        <v>25</v>
      </c>
      <c r="P2150" t="s">
        <v>513</v>
      </c>
    </row>
    <row r="2151" spans="1:16" x14ac:dyDescent="0.25">
      <c r="A2151">
        <v>102395</v>
      </c>
      <c r="B2151" s="1">
        <v>45939</v>
      </c>
      <c r="C2151" t="s">
        <v>16</v>
      </c>
      <c r="D2151" t="s">
        <v>27</v>
      </c>
      <c r="E2151" t="s">
        <v>28</v>
      </c>
      <c r="F2151" t="s">
        <v>73</v>
      </c>
      <c r="G2151" t="s">
        <v>74</v>
      </c>
      <c r="H2151">
        <v>5</v>
      </c>
      <c r="I2151">
        <v>54.04</v>
      </c>
      <c r="J2151">
        <v>270.2</v>
      </c>
      <c r="K2151" t="s">
        <v>53</v>
      </c>
      <c r="L2151" t="s">
        <v>497</v>
      </c>
      <c r="M2151" t="s">
        <v>23</v>
      </c>
      <c r="N2151" t="s">
        <v>45</v>
      </c>
      <c r="O2151" t="s">
        <v>25</v>
      </c>
      <c r="P2151" t="s">
        <v>513</v>
      </c>
    </row>
    <row r="2152" spans="1:16" x14ac:dyDescent="0.25">
      <c r="A2152">
        <v>102747</v>
      </c>
      <c r="B2152" s="1">
        <v>45939</v>
      </c>
      <c r="C2152" t="s">
        <v>34</v>
      </c>
      <c r="D2152" t="s">
        <v>35</v>
      </c>
      <c r="E2152" t="s">
        <v>36</v>
      </c>
      <c r="F2152" t="s">
        <v>29</v>
      </c>
      <c r="G2152" t="s">
        <v>30</v>
      </c>
      <c r="H2152">
        <v>2</v>
      </c>
      <c r="I2152">
        <v>66.75</v>
      </c>
      <c r="J2152">
        <v>133.5</v>
      </c>
      <c r="K2152" t="s">
        <v>59</v>
      </c>
      <c r="L2152" t="s">
        <v>273</v>
      </c>
      <c r="M2152" t="s">
        <v>102</v>
      </c>
      <c r="N2152" t="s">
        <v>45</v>
      </c>
      <c r="O2152" t="s">
        <v>25</v>
      </c>
      <c r="P2152" t="s">
        <v>513</v>
      </c>
    </row>
    <row r="2153" spans="1:16" x14ac:dyDescent="0.25">
      <c r="A2153">
        <v>102939</v>
      </c>
      <c r="B2153" s="1">
        <v>45939</v>
      </c>
      <c r="C2153" t="s">
        <v>77</v>
      </c>
      <c r="D2153" t="s">
        <v>151</v>
      </c>
      <c r="E2153" t="s">
        <v>152</v>
      </c>
      <c r="F2153" t="s">
        <v>70</v>
      </c>
      <c r="G2153" t="s">
        <v>86</v>
      </c>
      <c r="H2153">
        <v>2</v>
      </c>
      <c r="I2153">
        <v>26.62</v>
      </c>
      <c r="J2153">
        <v>53.24</v>
      </c>
      <c r="K2153" t="s">
        <v>21</v>
      </c>
      <c r="L2153" t="s">
        <v>88</v>
      </c>
      <c r="M2153" t="s">
        <v>23</v>
      </c>
      <c r="N2153" t="s">
        <v>45</v>
      </c>
      <c r="O2153" t="s">
        <v>25</v>
      </c>
      <c r="P2153" t="s">
        <v>513</v>
      </c>
    </row>
    <row r="2154" spans="1:16" x14ac:dyDescent="0.25">
      <c r="A2154">
        <v>100132</v>
      </c>
      <c r="B2154" s="1">
        <v>45940</v>
      </c>
      <c r="C2154" t="s">
        <v>39</v>
      </c>
      <c r="D2154" t="s">
        <v>56</v>
      </c>
      <c r="E2154" t="s">
        <v>57</v>
      </c>
      <c r="F2154" t="s">
        <v>64</v>
      </c>
      <c r="G2154" t="s">
        <v>159</v>
      </c>
      <c r="H2154">
        <v>5</v>
      </c>
      <c r="I2154">
        <v>33.69</v>
      </c>
      <c r="J2154">
        <v>168.45</v>
      </c>
      <c r="K2154" t="s">
        <v>21</v>
      </c>
      <c r="L2154" t="s">
        <v>375</v>
      </c>
      <c r="M2154" t="s">
        <v>102</v>
      </c>
      <c r="N2154" t="s">
        <v>24</v>
      </c>
      <c r="O2154" t="s">
        <v>25</v>
      </c>
      <c r="P2154" t="s">
        <v>513</v>
      </c>
    </row>
    <row r="2155" spans="1:16" x14ac:dyDescent="0.25">
      <c r="A2155">
        <v>100345</v>
      </c>
      <c r="B2155" s="1">
        <v>45940</v>
      </c>
      <c r="C2155" t="s">
        <v>39</v>
      </c>
      <c r="D2155" t="s">
        <v>56</v>
      </c>
      <c r="E2155" t="s">
        <v>57</v>
      </c>
      <c r="F2155" t="s">
        <v>73</v>
      </c>
      <c r="G2155" t="s">
        <v>80</v>
      </c>
      <c r="H2155">
        <v>1</v>
      </c>
      <c r="I2155">
        <v>38.479999999999997</v>
      </c>
      <c r="J2155">
        <v>38.479999999999997</v>
      </c>
      <c r="K2155" t="s">
        <v>31</v>
      </c>
      <c r="L2155" t="s">
        <v>81</v>
      </c>
      <c r="M2155" t="s">
        <v>44</v>
      </c>
      <c r="N2155" t="s">
        <v>24</v>
      </c>
      <c r="O2155" t="s">
        <v>25</v>
      </c>
      <c r="P2155" t="s">
        <v>513</v>
      </c>
    </row>
    <row r="2156" spans="1:16" x14ac:dyDescent="0.25">
      <c r="A2156">
        <v>100504</v>
      </c>
      <c r="B2156" s="1">
        <v>45940</v>
      </c>
      <c r="C2156" t="s">
        <v>61</v>
      </c>
      <c r="D2156" t="s">
        <v>90</v>
      </c>
      <c r="E2156" t="s">
        <v>91</v>
      </c>
      <c r="F2156" t="s">
        <v>70</v>
      </c>
      <c r="G2156" t="s">
        <v>108</v>
      </c>
      <c r="H2156">
        <v>1</v>
      </c>
      <c r="I2156">
        <v>33.56</v>
      </c>
      <c r="J2156">
        <v>33.56</v>
      </c>
      <c r="K2156" t="s">
        <v>21</v>
      </c>
      <c r="L2156" t="s">
        <v>210</v>
      </c>
      <c r="M2156" t="s">
        <v>102</v>
      </c>
      <c r="N2156" t="s">
        <v>24</v>
      </c>
      <c r="O2156" t="s">
        <v>25</v>
      </c>
      <c r="P2156" t="s">
        <v>513</v>
      </c>
    </row>
    <row r="2157" spans="1:16" x14ac:dyDescent="0.25">
      <c r="A2157">
        <v>100530</v>
      </c>
      <c r="B2157" s="1">
        <v>45940</v>
      </c>
      <c r="C2157" t="s">
        <v>61</v>
      </c>
      <c r="D2157" t="s">
        <v>90</v>
      </c>
      <c r="E2157" t="s">
        <v>91</v>
      </c>
      <c r="F2157" t="s">
        <v>29</v>
      </c>
      <c r="G2157" t="s">
        <v>100</v>
      </c>
      <c r="H2157">
        <v>2</v>
      </c>
      <c r="I2157">
        <v>50.91</v>
      </c>
      <c r="J2157">
        <v>101.82</v>
      </c>
      <c r="K2157" t="s">
        <v>53</v>
      </c>
      <c r="L2157" t="s">
        <v>368</v>
      </c>
      <c r="M2157" t="s">
        <v>23</v>
      </c>
      <c r="N2157" t="s">
        <v>24</v>
      </c>
      <c r="O2157" t="s">
        <v>25</v>
      </c>
      <c r="P2157" t="s">
        <v>513</v>
      </c>
    </row>
    <row r="2158" spans="1:16" x14ac:dyDescent="0.25">
      <c r="A2158">
        <v>100576</v>
      </c>
      <c r="B2158" s="1">
        <v>45940</v>
      </c>
      <c r="C2158" t="s">
        <v>61</v>
      </c>
      <c r="D2158" t="s">
        <v>84</v>
      </c>
      <c r="E2158" t="s">
        <v>85</v>
      </c>
      <c r="F2158" t="s">
        <v>73</v>
      </c>
      <c r="G2158" t="s">
        <v>80</v>
      </c>
      <c r="H2158">
        <v>1</v>
      </c>
      <c r="I2158">
        <v>41.69</v>
      </c>
      <c r="J2158">
        <v>41.69</v>
      </c>
      <c r="K2158" t="s">
        <v>21</v>
      </c>
      <c r="L2158" t="s">
        <v>383</v>
      </c>
      <c r="M2158" t="s">
        <v>102</v>
      </c>
      <c r="N2158" t="s">
        <v>24</v>
      </c>
      <c r="O2158" t="s">
        <v>25</v>
      </c>
      <c r="P2158" t="s">
        <v>513</v>
      </c>
    </row>
    <row r="2159" spans="1:16" x14ac:dyDescent="0.25">
      <c r="A2159">
        <v>100612</v>
      </c>
      <c r="B2159" s="1">
        <v>45940</v>
      </c>
      <c r="C2159" t="s">
        <v>61</v>
      </c>
      <c r="D2159" t="s">
        <v>90</v>
      </c>
      <c r="E2159" t="s">
        <v>91</v>
      </c>
      <c r="F2159" t="s">
        <v>64</v>
      </c>
      <c r="G2159" t="s">
        <v>140</v>
      </c>
      <c r="H2159">
        <v>1</v>
      </c>
      <c r="I2159">
        <v>150.83000000000001</v>
      </c>
      <c r="J2159">
        <v>150.83000000000001</v>
      </c>
      <c r="K2159" t="s">
        <v>53</v>
      </c>
      <c r="L2159" t="s">
        <v>278</v>
      </c>
      <c r="M2159" t="s">
        <v>44</v>
      </c>
      <c r="N2159" t="s">
        <v>24</v>
      </c>
      <c r="O2159" t="s">
        <v>25</v>
      </c>
      <c r="P2159" t="s">
        <v>513</v>
      </c>
    </row>
    <row r="2160" spans="1:16" x14ac:dyDescent="0.25">
      <c r="A2160">
        <v>100785</v>
      </c>
      <c r="B2160" s="1">
        <v>45940</v>
      </c>
      <c r="C2160" t="s">
        <v>61</v>
      </c>
      <c r="D2160" t="s">
        <v>62</v>
      </c>
      <c r="E2160" t="s">
        <v>63</v>
      </c>
      <c r="F2160" t="s">
        <v>73</v>
      </c>
      <c r="G2160" t="s">
        <v>128</v>
      </c>
      <c r="H2160">
        <v>2</v>
      </c>
      <c r="I2160">
        <v>129.11000000000001</v>
      </c>
      <c r="J2160">
        <v>258.22000000000003</v>
      </c>
      <c r="K2160" t="s">
        <v>31</v>
      </c>
      <c r="L2160" t="s">
        <v>396</v>
      </c>
      <c r="M2160" t="s">
        <v>23</v>
      </c>
      <c r="N2160" t="s">
        <v>24</v>
      </c>
      <c r="O2160" t="s">
        <v>25</v>
      </c>
      <c r="P2160" t="s">
        <v>513</v>
      </c>
    </row>
    <row r="2161" spans="1:16" x14ac:dyDescent="0.25">
      <c r="A2161">
        <v>100948</v>
      </c>
      <c r="B2161" s="1">
        <v>45940</v>
      </c>
      <c r="C2161" t="s">
        <v>61</v>
      </c>
      <c r="D2161" t="s">
        <v>62</v>
      </c>
      <c r="E2161" t="s">
        <v>63</v>
      </c>
      <c r="F2161" t="s">
        <v>73</v>
      </c>
      <c r="G2161" t="s">
        <v>80</v>
      </c>
      <c r="H2161">
        <v>1</v>
      </c>
      <c r="I2161">
        <v>38.1</v>
      </c>
      <c r="J2161">
        <v>38.1</v>
      </c>
      <c r="K2161" t="s">
        <v>21</v>
      </c>
      <c r="L2161" t="s">
        <v>142</v>
      </c>
      <c r="M2161" t="s">
        <v>23</v>
      </c>
      <c r="N2161" t="s">
        <v>24</v>
      </c>
      <c r="O2161" t="s">
        <v>25</v>
      </c>
      <c r="P2161" t="s">
        <v>513</v>
      </c>
    </row>
    <row r="2162" spans="1:16" x14ac:dyDescent="0.25">
      <c r="A2162">
        <v>101009</v>
      </c>
      <c r="B2162" s="1">
        <v>45940</v>
      </c>
      <c r="C2162" t="s">
        <v>61</v>
      </c>
      <c r="D2162" t="s">
        <v>62</v>
      </c>
      <c r="E2162" t="s">
        <v>63</v>
      </c>
      <c r="F2162" t="s">
        <v>29</v>
      </c>
      <c r="G2162" t="s">
        <v>123</v>
      </c>
      <c r="H2162">
        <v>2</v>
      </c>
      <c r="I2162">
        <v>88.63</v>
      </c>
      <c r="J2162">
        <v>177.26</v>
      </c>
      <c r="K2162" t="s">
        <v>59</v>
      </c>
      <c r="L2162" t="s">
        <v>390</v>
      </c>
      <c r="M2162" t="s">
        <v>23</v>
      </c>
      <c r="N2162" t="s">
        <v>24</v>
      </c>
      <c r="O2162" t="s">
        <v>25</v>
      </c>
      <c r="P2162" t="s">
        <v>513</v>
      </c>
    </row>
    <row r="2163" spans="1:16" x14ac:dyDescent="0.25">
      <c r="A2163">
        <v>102158</v>
      </c>
      <c r="B2163" s="1">
        <v>45940</v>
      </c>
      <c r="C2163" t="s">
        <v>61</v>
      </c>
      <c r="D2163" t="s">
        <v>90</v>
      </c>
      <c r="E2163" t="s">
        <v>91</v>
      </c>
      <c r="F2163" t="s">
        <v>73</v>
      </c>
      <c r="G2163" t="s">
        <v>116</v>
      </c>
      <c r="H2163">
        <v>2</v>
      </c>
      <c r="I2163">
        <v>193.64</v>
      </c>
      <c r="J2163">
        <v>387.28</v>
      </c>
      <c r="K2163" t="s">
        <v>53</v>
      </c>
      <c r="L2163" t="s">
        <v>264</v>
      </c>
      <c r="M2163" t="s">
        <v>23</v>
      </c>
      <c r="N2163" t="s">
        <v>24</v>
      </c>
      <c r="O2163" t="s">
        <v>25</v>
      </c>
      <c r="P2163" t="s">
        <v>513</v>
      </c>
    </row>
    <row r="2164" spans="1:16" x14ac:dyDescent="0.25">
      <c r="A2164">
        <v>102310</v>
      </c>
      <c r="B2164" s="1">
        <v>45940</v>
      </c>
      <c r="C2164" t="s">
        <v>77</v>
      </c>
      <c r="D2164" t="s">
        <v>205</v>
      </c>
      <c r="E2164" t="s">
        <v>206</v>
      </c>
      <c r="F2164" t="s">
        <v>73</v>
      </c>
      <c r="G2164" t="s">
        <v>80</v>
      </c>
      <c r="H2164">
        <v>2</v>
      </c>
      <c r="I2164">
        <v>40.299999999999997</v>
      </c>
      <c r="J2164">
        <v>80.599999999999994</v>
      </c>
      <c r="K2164" t="s">
        <v>59</v>
      </c>
      <c r="L2164" t="s">
        <v>445</v>
      </c>
      <c r="M2164" t="s">
        <v>44</v>
      </c>
      <c r="N2164" t="s">
        <v>24</v>
      </c>
      <c r="O2164" t="s">
        <v>25</v>
      </c>
      <c r="P2164" t="s">
        <v>513</v>
      </c>
    </row>
    <row r="2165" spans="1:16" x14ac:dyDescent="0.25">
      <c r="A2165">
        <v>102496</v>
      </c>
      <c r="B2165" s="1">
        <v>45940</v>
      </c>
      <c r="C2165" t="s">
        <v>39</v>
      </c>
      <c r="D2165" t="s">
        <v>93</v>
      </c>
      <c r="E2165" t="s">
        <v>93</v>
      </c>
      <c r="F2165" t="s">
        <v>19</v>
      </c>
      <c r="G2165" t="s">
        <v>48</v>
      </c>
      <c r="H2165">
        <v>1</v>
      </c>
      <c r="I2165">
        <v>46.25</v>
      </c>
      <c r="J2165">
        <v>46.25</v>
      </c>
      <c r="K2165" t="s">
        <v>53</v>
      </c>
      <c r="L2165" t="s">
        <v>334</v>
      </c>
      <c r="M2165" t="s">
        <v>23</v>
      </c>
      <c r="N2165" t="s">
        <v>24</v>
      </c>
      <c r="O2165" t="s">
        <v>25</v>
      </c>
      <c r="P2165" t="s">
        <v>513</v>
      </c>
    </row>
    <row r="2166" spans="1:16" x14ac:dyDescent="0.25">
      <c r="A2166">
        <v>102605</v>
      </c>
      <c r="B2166" s="1">
        <v>45940</v>
      </c>
      <c r="C2166" t="s">
        <v>39</v>
      </c>
      <c r="D2166" t="s">
        <v>118</v>
      </c>
      <c r="E2166" t="s">
        <v>119</v>
      </c>
      <c r="F2166" t="s">
        <v>70</v>
      </c>
      <c r="G2166" t="s">
        <v>108</v>
      </c>
      <c r="H2166">
        <v>10</v>
      </c>
      <c r="I2166">
        <v>34.200000000000003</v>
      </c>
      <c r="J2166">
        <v>342</v>
      </c>
      <c r="K2166" t="s">
        <v>59</v>
      </c>
      <c r="L2166" t="s">
        <v>99</v>
      </c>
      <c r="M2166" t="s">
        <v>102</v>
      </c>
      <c r="N2166" t="s">
        <v>24</v>
      </c>
      <c r="O2166" t="s">
        <v>25</v>
      </c>
      <c r="P2166" t="s">
        <v>513</v>
      </c>
    </row>
    <row r="2167" spans="1:16" x14ac:dyDescent="0.25">
      <c r="A2167">
        <v>102821</v>
      </c>
      <c r="B2167" s="1">
        <v>45940</v>
      </c>
      <c r="C2167" t="s">
        <v>39</v>
      </c>
      <c r="D2167" t="s">
        <v>56</v>
      </c>
      <c r="E2167" t="s">
        <v>57</v>
      </c>
      <c r="F2167" t="s">
        <v>19</v>
      </c>
      <c r="G2167" t="s">
        <v>37</v>
      </c>
      <c r="H2167">
        <v>1</v>
      </c>
      <c r="I2167">
        <v>23.84</v>
      </c>
      <c r="J2167">
        <v>23.84</v>
      </c>
      <c r="K2167" t="s">
        <v>21</v>
      </c>
      <c r="L2167" t="s">
        <v>314</v>
      </c>
      <c r="M2167" t="s">
        <v>44</v>
      </c>
      <c r="N2167" t="s">
        <v>24</v>
      </c>
      <c r="O2167" t="s">
        <v>25</v>
      </c>
      <c r="P2167" t="s">
        <v>513</v>
      </c>
    </row>
    <row r="2168" spans="1:16" x14ac:dyDescent="0.25">
      <c r="A2168">
        <v>102936</v>
      </c>
      <c r="B2168" s="1">
        <v>45940</v>
      </c>
      <c r="C2168" t="s">
        <v>39</v>
      </c>
      <c r="D2168" t="s">
        <v>67</v>
      </c>
      <c r="E2168" t="s">
        <v>68</v>
      </c>
      <c r="F2168" t="s">
        <v>70</v>
      </c>
      <c r="G2168" t="s">
        <v>143</v>
      </c>
      <c r="H2168">
        <v>1</v>
      </c>
      <c r="I2168">
        <v>121.31</v>
      </c>
      <c r="J2168">
        <v>121.31</v>
      </c>
      <c r="K2168" t="s">
        <v>31</v>
      </c>
      <c r="L2168" t="s">
        <v>375</v>
      </c>
      <c r="M2168" t="s">
        <v>23</v>
      </c>
      <c r="N2168" t="s">
        <v>24</v>
      </c>
      <c r="O2168" t="s">
        <v>25</v>
      </c>
      <c r="P2168" t="s">
        <v>513</v>
      </c>
    </row>
    <row r="2169" spans="1:16" x14ac:dyDescent="0.25">
      <c r="A2169">
        <v>100002</v>
      </c>
      <c r="B2169" s="1">
        <v>45941</v>
      </c>
      <c r="C2169" t="s">
        <v>61</v>
      </c>
      <c r="D2169" t="s">
        <v>62</v>
      </c>
      <c r="E2169" t="s">
        <v>63</v>
      </c>
      <c r="F2169" t="s">
        <v>73</v>
      </c>
      <c r="G2169" t="s">
        <v>126</v>
      </c>
      <c r="H2169">
        <v>1</v>
      </c>
      <c r="I2169">
        <v>30.17</v>
      </c>
      <c r="J2169">
        <v>30.17</v>
      </c>
      <c r="K2169" t="s">
        <v>53</v>
      </c>
      <c r="L2169" t="s">
        <v>43</v>
      </c>
      <c r="M2169" t="s">
        <v>23</v>
      </c>
      <c r="N2169" t="s">
        <v>50</v>
      </c>
      <c r="O2169" t="s">
        <v>14</v>
      </c>
      <c r="P2169" t="s">
        <v>513</v>
      </c>
    </row>
    <row r="2170" spans="1:16" x14ac:dyDescent="0.25">
      <c r="A2170">
        <v>100228</v>
      </c>
      <c r="B2170" s="1">
        <v>45941</v>
      </c>
      <c r="C2170" t="s">
        <v>39</v>
      </c>
      <c r="D2170" t="s">
        <v>67</v>
      </c>
      <c r="E2170" t="s">
        <v>68</v>
      </c>
      <c r="F2170" t="s">
        <v>73</v>
      </c>
      <c r="G2170" t="s">
        <v>126</v>
      </c>
      <c r="H2170">
        <v>2</v>
      </c>
      <c r="I2170">
        <v>30.88</v>
      </c>
      <c r="J2170">
        <v>61.76</v>
      </c>
      <c r="K2170" t="s">
        <v>53</v>
      </c>
      <c r="L2170" t="s">
        <v>406</v>
      </c>
      <c r="M2170" t="s">
        <v>23</v>
      </c>
      <c r="N2170" t="s">
        <v>50</v>
      </c>
      <c r="O2170" t="s">
        <v>14</v>
      </c>
      <c r="P2170" t="s">
        <v>513</v>
      </c>
    </row>
    <row r="2171" spans="1:16" x14ac:dyDescent="0.25">
      <c r="A2171">
        <v>100535</v>
      </c>
      <c r="B2171" s="1">
        <v>45941</v>
      </c>
      <c r="C2171" t="s">
        <v>34</v>
      </c>
      <c r="D2171" t="s">
        <v>164</v>
      </c>
      <c r="E2171" t="s">
        <v>165</v>
      </c>
      <c r="F2171" t="s">
        <v>73</v>
      </c>
      <c r="G2171" t="s">
        <v>183</v>
      </c>
      <c r="H2171">
        <v>1</v>
      </c>
      <c r="I2171">
        <v>25.59</v>
      </c>
      <c r="J2171">
        <v>25.59</v>
      </c>
      <c r="K2171" t="s">
        <v>21</v>
      </c>
      <c r="L2171" t="s">
        <v>371</v>
      </c>
      <c r="M2171" t="s">
        <v>23</v>
      </c>
      <c r="N2171" t="s">
        <v>50</v>
      </c>
      <c r="O2171" t="s">
        <v>14</v>
      </c>
      <c r="P2171" t="s">
        <v>513</v>
      </c>
    </row>
    <row r="2172" spans="1:16" x14ac:dyDescent="0.25">
      <c r="A2172">
        <v>100696</v>
      </c>
      <c r="B2172" s="1">
        <v>45941</v>
      </c>
      <c r="C2172" t="s">
        <v>39</v>
      </c>
      <c r="D2172" t="s">
        <v>67</v>
      </c>
      <c r="E2172" t="s">
        <v>68</v>
      </c>
      <c r="F2172" t="s">
        <v>73</v>
      </c>
      <c r="G2172" t="s">
        <v>80</v>
      </c>
      <c r="H2172">
        <v>1</v>
      </c>
      <c r="I2172">
        <v>40.51</v>
      </c>
      <c r="J2172">
        <v>40.51</v>
      </c>
      <c r="K2172" t="s">
        <v>31</v>
      </c>
      <c r="L2172" t="s">
        <v>330</v>
      </c>
      <c r="M2172" t="s">
        <v>23</v>
      </c>
      <c r="N2172" t="s">
        <v>50</v>
      </c>
      <c r="O2172" t="s">
        <v>14</v>
      </c>
      <c r="P2172" t="s">
        <v>513</v>
      </c>
    </row>
    <row r="2173" spans="1:16" x14ac:dyDescent="0.25">
      <c r="A2173">
        <v>100904</v>
      </c>
      <c r="B2173" s="1">
        <v>45941</v>
      </c>
      <c r="C2173" t="s">
        <v>34</v>
      </c>
      <c r="D2173" t="s">
        <v>35</v>
      </c>
      <c r="E2173" t="s">
        <v>36</v>
      </c>
      <c r="F2173" t="s">
        <v>64</v>
      </c>
      <c r="G2173" t="s">
        <v>159</v>
      </c>
      <c r="H2173">
        <v>2</v>
      </c>
      <c r="I2173">
        <v>36.08</v>
      </c>
      <c r="J2173">
        <v>72.16</v>
      </c>
      <c r="K2173" t="s">
        <v>53</v>
      </c>
      <c r="L2173" t="s">
        <v>445</v>
      </c>
      <c r="M2173" t="s">
        <v>44</v>
      </c>
      <c r="N2173" t="s">
        <v>50</v>
      </c>
      <c r="O2173" t="s">
        <v>14</v>
      </c>
      <c r="P2173" t="s">
        <v>513</v>
      </c>
    </row>
    <row r="2174" spans="1:16" x14ac:dyDescent="0.25">
      <c r="A2174">
        <v>101153</v>
      </c>
      <c r="B2174" s="1">
        <v>45941</v>
      </c>
      <c r="C2174" t="s">
        <v>77</v>
      </c>
      <c r="D2174" t="s">
        <v>103</v>
      </c>
      <c r="E2174" t="s">
        <v>104</v>
      </c>
      <c r="F2174" t="s">
        <v>29</v>
      </c>
      <c r="G2174" t="s">
        <v>30</v>
      </c>
      <c r="H2174">
        <v>1</v>
      </c>
      <c r="I2174">
        <v>64.81</v>
      </c>
      <c r="J2174">
        <v>64.81</v>
      </c>
      <c r="K2174" t="s">
        <v>53</v>
      </c>
      <c r="L2174" t="s">
        <v>431</v>
      </c>
      <c r="M2174" t="s">
        <v>23</v>
      </c>
      <c r="N2174" t="s">
        <v>50</v>
      </c>
      <c r="O2174" t="s">
        <v>14</v>
      </c>
      <c r="P2174" t="s">
        <v>513</v>
      </c>
    </row>
    <row r="2175" spans="1:16" x14ac:dyDescent="0.25">
      <c r="A2175">
        <v>101192</v>
      </c>
      <c r="B2175" s="1">
        <v>45941</v>
      </c>
      <c r="C2175" t="s">
        <v>39</v>
      </c>
      <c r="D2175" t="s">
        <v>118</v>
      </c>
      <c r="E2175" t="s">
        <v>119</v>
      </c>
      <c r="F2175" t="s">
        <v>29</v>
      </c>
      <c r="G2175" t="s">
        <v>30</v>
      </c>
      <c r="H2175">
        <v>3</v>
      </c>
      <c r="I2175">
        <v>67.55</v>
      </c>
      <c r="J2175">
        <v>202.65</v>
      </c>
      <c r="K2175" t="s">
        <v>53</v>
      </c>
      <c r="L2175" t="s">
        <v>417</v>
      </c>
      <c r="M2175" t="s">
        <v>44</v>
      </c>
      <c r="N2175" t="s">
        <v>50</v>
      </c>
      <c r="O2175" t="s">
        <v>14</v>
      </c>
      <c r="P2175" t="s">
        <v>513</v>
      </c>
    </row>
    <row r="2176" spans="1:16" x14ac:dyDescent="0.25">
      <c r="A2176">
        <v>101281</v>
      </c>
      <c r="B2176" s="1">
        <v>45941</v>
      </c>
      <c r="C2176" t="s">
        <v>16</v>
      </c>
      <c r="D2176" t="s">
        <v>17</v>
      </c>
      <c r="E2176" t="s">
        <v>18</v>
      </c>
      <c r="F2176" t="s">
        <v>73</v>
      </c>
      <c r="G2176" t="s">
        <v>126</v>
      </c>
      <c r="H2176">
        <v>2</v>
      </c>
      <c r="I2176">
        <v>29.23</v>
      </c>
      <c r="J2176">
        <v>58.46</v>
      </c>
      <c r="K2176" t="s">
        <v>31</v>
      </c>
      <c r="L2176" t="s">
        <v>88</v>
      </c>
      <c r="M2176" t="s">
        <v>23</v>
      </c>
      <c r="N2176" t="s">
        <v>50</v>
      </c>
      <c r="O2176" t="s">
        <v>14</v>
      </c>
      <c r="P2176" t="s">
        <v>513</v>
      </c>
    </row>
    <row r="2177" spans="1:16" x14ac:dyDescent="0.25">
      <c r="A2177">
        <v>101406</v>
      </c>
      <c r="B2177" s="1">
        <v>45941</v>
      </c>
      <c r="C2177" t="s">
        <v>61</v>
      </c>
      <c r="D2177" t="s">
        <v>62</v>
      </c>
      <c r="E2177" t="s">
        <v>63</v>
      </c>
      <c r="F2177" t="s">
        <v>64</v>
      </c>
      <c r="G2177" t="s">
        <v>159</v>
      </c>
      <c r="H2177">
        <v>10</v>
      </c>
      <c r="I2177">
        <v>34.64</v>
      </c>
      <c r="J2177">
        <v>346.4</v>
      </c>
      <c r="K2177" t="s">
        <v>21</v>
      </c>
      <c r="L2177" t="s">
        <v>207</v>
      </c>
      <c r="M2177" t="s">
        <v>23</v>
      </c>
      <c r="N2177" t="s">
        <v>50</v>
      </c>
      <c r="O2177" t="s">
        <v>14</v>
      </c>
      <c r="P2177" t="s">
        <v>513</v>
      </c>
    </row>
    <row r="2178" spans="1:16" x14ac:dyDescent="0.25">
      <c r="A2178">
        <v>101453</v>
      </c>
      <c r="B2178" s="1">
        <v>45941</v>
      </c>
      <c r="C2178" t="s">
        <v>16</v>
      </c>
      <c r="D2178" t="s">
        <v>146</v>
      </c>
      <c r="E2178" t="s">
        <v>147</v>
      </c>
      <c r="F2178" t="s">
        <v>29</v>
      </c>
      <c r="G2178" t="s">
        <v>113</v>
      </c>
      <c r="H2178">
        <v>2</v>
      </c>
      <c r="I2178">
        <v>14.73</v>
      </c>
      <c r="J2178">
        <v>29.46</v>
      </c>
      <c r="K2178" t="s">
        <v>59</v>
      </c>
      <c r="L2178" t="s">
        <v>169</v>
      </c>
      <c r="M2178" t="s">
        <v>23</v>
      </c>
      <c r="N2178" t="s">
        <v>50</v>
      </c>
      <c r="O2178" t="s">
        <v>14</v>
      </c>
      <c r="P2178" t="s">
        <v>513</v>
      </c>
    </row>
    <row r="2179" spans="1:16" x14ac:dyDescent="0.25">
      <c r="A2179">
        <v>102006</v>
      </c>
      <c r="B2179" s="1">
        <v>45941</v>
      </c>
      <c r="C2179" t="s">
        <v>39</v>
      </c>
      <c r="D2179" t="s">
        <v>40</v>
      </c>
      <c r="E2179" t="s">
        <v>41</v>
      </c>
      <c r="F2179" t="s">
        <v>29</v>
      </c>
      <c r="G2179" t="s">
        <v>30</v>
      </c>
      <c r="H2179">
        <v>10</v>
      </c>
      <c r="I2179">
        <v>62.67</v>
      </c>
      <c r="J2179">
        <v>626.70000000000005</v>
      </c>
      <c r="K2179" t="s">
        <v>59</v>
      </c>
      <c r="L2179" t="s">
        <v>285</v>
      </c>
      <c r="M2179" t="s">
        <v>23</v>
      </c>
      <c r="N2179" t="s">
        <v>50</v>
      </c>
      <c r="O2179" t="s">
        <v>14</v>
      </c>
      <c r="P2179" t="s">
        <v>513</v>
      </c>
    </row>
    <row r="2180" spans="1:16" x14ac:dyDescent="0.25">
      <c r="A2180">
        <v>102407</v>
      </c>
      <c r="B2180" s="1">
        <v>45941</v>
      </c>
      <c r="C2180" t="s">
        <v>34</v>
      </c>
      <c r="D2180" t="s">
        <v>164</v>
      </c>
      <c r="E2180" t="s">
        <v>165</v>
      </c>
      <c r="F2180" t="s">
        <v>73</v>
      </c>
      <c r="G2180" t="s">
        <v>74</v>
      </c>
      <c r="H2180">
        <v>1</v>
      </c>
      <c r="I2180">
        <v>52.34</v>
      </c>
      <c r="J2180">
        <v>52.34</v>
      </c>
      <c r="K2180" t="s">
        <v>31</v>
      </c>
      <c r="L2180" t="s">
        <v>458</v>
      </c>
      <c r="M2180" t="s">
        <v>23</v>
      </c>
      <c r="N2180" t="s">
        <v>50</v>
      </c>
      <c r="O2180" t="s">
        <v>14</v>
      </c>
      <c r="P2180" t="s">
        <v>513</v>
      </c>
    </row>
    <row r="2181" spans="1:16" x14ac:dyDescent="0.25">
      <c r="A2181">
        <v>102597</v>
      </c>
      <c r="B2181" s="1">
        <v>45941</v>
      </c>
      <c r="C2181" t="s">
        <v>61</v>
      </c>
      <c r="D2181" t="s">
        <v>62</v>
      </c>
      <c r="E2181" t="s">
        <v>63</v>
      </c>
      <c r="F2181" t="s">
        <v>64</v>
      </c>
      <c r="G2181" t="s">
        <v>159</v>
      </c>
      <c r="H2181">
        <v>2</v>
      </c>
      <c r="I2181">
        <v>33.5</v>
      </c>
      <c r="J2181">
        <v>67</v>
      </c>
      <c r="K2181" t="s">
        <v>21</v>
      </c>
      <c r="L2181" t="s">
        <v>427</v>
      </c>
      <c r="M2181" t="s">
        <v>44</v>
      </c>
      <c r="N2181" t="s">
        <v>50</v>
      </c>
      <c r="O2181" t="s">
        <v>14</v>
      </c>
      <c r="P2181" t="s">
        <v>513</v>
      </c>
    </row>
    <row r="2182" spans="1:16" x14ac:dyDescent="0.25">
      <c r="A2182">
        <v>102641</v>
      </c>
      <c r="B2182" s="1">
        <v>45941</v>
      </c>
      <c r="C2182" t="s">
        <v>16</v>
      </c>
      <c r="D2182" t="s">
        <v>27</v>
      </c>
      <c r="E2182" t="s">
        <v>28</v>
      </c>
      <c r="F2182" t="s">
        <v>73</v>
      </c>
      <c r="G2182" t="s">
        <v>116</v>
      </c>
      <c r="H2182">
        <v>2</v>
      </c>
      <c r="I2182">
        <v>186.45</v>
      </c>
      <c r="J2182">
        <v>372.9</v>
      </c>
      <c r="K2182" t="s">
        <v>21</v>
      </c>
      <c r="L2182" t="s">
        <v>136</v>
      </c>
      <c r="M2182" t="s">
        <v>44</v>
      </c>
      <c r="N2182" t="s">
        <v>50</v>
      </c>
      <c r="O2182" t="s">
        <v>14</v>
      </c>
      <c r="P2182" t="s">
        <v>513</v>
      </c>
    </row>
    <row r="2183" spans="1:16" x14ac:dyDescent="0.25">
      <c r="A2183">
        <v>102733</v>
      </c>
      <c r="B2183" s="1">
        <v>45941</v>
      </c>
      <c r="C2183" t="s">
        <v>34</v>
      </c>
      <c r="D2183" t="s">
        <v>46</v>
      </c>
      <c r="E2183" t="s">
        <v>47</v>
      </c>
      <c r="F2183" t="s">
        <v>70</v>
      </c>
      <c r="G2183" t="s">
        <v>71</v>
      </c>
      <c r="H2183">
        <v>3</v>
      </c>
      <c r="I2183">
        <v>62.34</v>
      </c>
      <c r="J2183">
        <v>187.02</v>
      </c>
      <c r="K2183" t="s">
        <v>53</v>
      </c>
      <c r="L2183" t="s">
        <v>139</v>
      </c>
      <c r="M2183" t="s">
        <v>23</v>
      </c>
      <c r="N2183" t="s">
        <v>50</v>
      </c>
      <c r="O2183" t="s">
        <v>14</v>
      </c>
      <c r="P2183" t="s">
        <v>513</v>
      </c>
    </row>
    <row r="2184" spans="1:16" x14ac:dyDescent="0.25">
      <c r="A2184">
        <v>102753</v>
      </c>
      <c r="B2184" s="1">
        <v>45941</v>
      </c>
      <c r="C2184" t="s">
        <v>39</v>
      </c>
      <c r="D2184" t="s">
        <v>40</v>
      </c>
      <c r="E2184" t="s">
        <v>41</v>
      </c>
      <c r="F2184" t="s">
        <v>64</v>
      </c>
      <c r="G2184" t="s">
        <v>65</v>
      </c>
      <c r="H2184">
        <v>10</v>
      </c>
      <c r="I2184">
        <v>25.47</v>
      </c>
      <c r="J2184">
        <v>254.7</v>
      </c>
      <c r="K2184" t="s">
        <v>21</v>
      </c>
      <c r="L2184" t="s">
        <v>413</v>
      </c>
      <c r="M2184" t="s">
        <v>23</v>
      </c>
      <c r="N2184" t="s">
        <v>50</v>
      </c>
      <c r="O2184" t="s">
        <v>14</v>
      </c>
      <c r="P2184" t="s">
        <v>513</v>
      </c>
    </row>
    <row r="2185" spans="1:16" x14ac:dyDescent="0.25">
      <c r="A2185">
        <v>102953</v>
      </c>
      <c r="B2185" s="1">
        <v>45941</v>
      </c>
      <c r="C2185" t="s">
        <v>61</v>
      </c>
      <c r="D2185" t="s">
        <v>90</v>
      </c>
      <c r="E2185" t="s">
        <v>91</v>
      </c>
      <c r="F2185" t="s">
        <v>29</v>
      </c>
      <c r="G2185" t="s">
        <v>100</v>
      </c>
      <c r="H2185">
        <v>3</v>
      </c>
      <c r="I2185">
        <v>47.78</v>
      </c>
      <c r="J2185">
        <v>143.34</v>
      </c>
      <c r="K2185" t="s">
        <v>53</v>
      </c>
      <c r="L2185" t="s">
        <v>512</v>
      </c>
      <c r="M2185" t="s">
        <v>23</v>
      </c>
      <c r="N2185" t="s">
        <v>50</v>
      </c>
      <c r="O2185" t="s">
        <v>14</v>
      </c>
      <c r="P2185" t="s">
        <v>513</v>
      </c>
    </row>
    <row r="2186" spans="1:16" x14ac:dyDescent="0.25">
      <c r="A2186">
        <v>102968</v>
      </c>
      <c r="B2186" s="1">
        <v>45941</v>
      </c>
      <c r="C2186" t="s">
        <v>34</v>
      </c>
      <c r="D2186" t="s">
        <v>35</v>
      </c>
      <c r="E2186" t="s">
        <v>36</v>
      </c>
      <c r="F2186" t="s">
        <v>29</v>
      </c>
      <c r="G2186" t="s">
        <v>123</v>
      </c>
      <c r="H2186">
        <v>1</v>
      </c>
      <c r="I2186">
        <v>91.85</v>
      </c>
      <c r="J2186">
        <v>91.85</v>
      </c>
      <c r="K2186" t="s">
        <v>59</v>
      </c>
      <c r="L2186" t="s">
        <v>149</v>
      </c>
      <c r="M2186" t="s">
        <v>23</v>
      </c>
      <c r="N2186" t="s">
        <v>50</v>
      </c>
      <c r="O2186" t="s">
        <v>14</v>
      </c>
      <c r="P2186" t="s">
        <v>513</v>
      </c>
    </row>
    <row r="2187" spans="1:16" x14ac:dyDescent="0.25">
      <c r="A2187">
        <v>102990</v>
      </c>
      <c r="B2187" s="1">
        <v>45941</v>
      </c>
      <c r="C2187" t="s">
        <v>77</v>
      </c>
      <c r="D2187" t="s">
        <v>205</v>
      </c>
      <c r="E2187" t="s">
        <v>206</v>
      </c>
      <c r="F2187" t="s">
        <v>73</v>
      </c>
      <c r="G2187" t="s">
        <v>116</v>
      </c>
      <c r="H2187">
        <v>2</v>
      </c>
      <c r="I2187">
        <v>185.33</v>
      </c>
      <c r="J2187">
        <v>370.66</v>
      </c>
      <c r="K2187" t="s">
        <v>53</v>
      </c>
      <c r="L2187" t="s">
        <v>141</v>
      </c>
      <c r="M2187" t="s">
        <v>23</v>
      </c>
      <c r="N2187" t="s">
        <v>50</v>
      </c>
      <c r="O2187" t="s">
        <v>14</v>
      </c>
      <c r="P2187" t="s">
        <v>513</v>
      </c>
    </row>
    <row r="2188" spans="1:16" x14ac:dyDescent="0.25">
      <c r="A2188">
        <v>100709</v>
      </c>
      <c r="B2188" s="1">
        <v>45942</v>
      </c>
      <c r="C2188" t="s">
        <v>77</v>
      </c>
      <c r="D2188" t="s">
        <v>78</v>
      </c>
      <c r="E2188" t="s">
        <v>79</v>
      </c>
      <c r="F2188" t="s">
        <v>64</v>
      </c>
      <c r="G2188" t="s">
        <v>140</v>
      </c>
      <c r="H2188">
        <v>1</v>
      </c>
      <c r="I2188">
        <v>154.04</v>
      </c>
      <c r="J2188">
        <v>154.04</v>
      </c>
      <c r="K2188" t="s">
        <v>59</v>
      </c>
      <c r="L2188" t="s">
        <v>148</v>
      </c>
      <c r="M2188" t="s">
        <v>23</v>
      </c>
      <c r="N2188" t="s">
        <v>76</v>
      </c>
      <c r="O2188" t="s">
        <v>14</v>
      </c>
      <c r="P2188" t="s">
        <v>513</v>
      </c>
    </row>
    <row r="2189" spans="1:16" x14ac:dyDescent="0.25">
      <c r="A2189">
        <v>100832</v>
      </c>
      <c r="B2189" s="1">
        <v>45942</v>
      </c>
      <c r="C2189" t="s">
        <v>34</v>
      </c>
      <c r="D2189" t="s">
        <v>35</v>
      </c>
      <c r="E2189" t="s">
        <v>36</v>
      </c>
      <c r="F2189" t="s">
        <v>19</v>
      </c>
      <c r="G2189" t="s">
        <v>37</v>
      </c>
      <c r="H2189">
        <v>3</v>
      </c>
      <c r="I2189">
        <v>22.71</v>
      </c>
      <c r="J2189">
        <v>68.13</v>
      </c>
      <c r="K2189" t="s">
        <v>21</v>
      </c>
      <c r="L2189" t="s">
        <v>444</v>
      </c>
      <c r="M2189" t="s">
        <v>44</v>
      </c>
      <c r="N2189" t="s">
        <v>76</v>
      </c>
      <c r="O2189" t="s">
        <v>14</v>
      </c>
      <c r="P2189" t="s">
        <v>513</v>
      </c>
    </row>
    <row r="2190" spans="1:16" x14ac:dyDescent="0.25">
      <c r="A2190">
        <v>101157</v>
      </c>
      <c r="B2190" s="1">
        <v>45942</v>
      </c>
      <c r="C2190" t="s">
        <v>39</v>
      </c>
      <c r="D2190" t="s">
        <v>93</v>
      </c>
      <c r="E2190" t="s">
        <v>93</v>
      </c>
      <c r="F2190" t="s">
        <v>73</v>
      </c>
      <c r="G2190" t="s">
        <v>116</v>
      </c>
      <c r="H2190">
        <v>1</v>
      </c>
      <c r="I2190">
        <v>187.39</v>
      </c>
      <c r="J2190">
        <v>187.39</v>
      </c>
      <c r="K2190" t="s">
        <v>21</v>
      </c>
      <c r="L2190" t="s">
        <v>490</v>
      </c>
      <c r="M2190" t="s">
        <v>44</v>
      </c>
      <c r="N2190" t="s">
        <v>76</v>
      </c>
      <c r="O2190" t="s">
        <v>14</v>
      </c>
      <c r="P2190" t="s">
        <v>513</v>
      </c>
    </row>
    <row r="2191" spans="1:16" x14ac:dyDescent="0.25">
      <c r="A2191">
        <v>101242</v>
      </c>
      <c r="B2191" s="1">
        <v>45942</v>
      </c>
      <c r="C2191" t="s">
        <v>77</v>
      </c>
      <c r="D2191" t="s">
        <v>103</v>
      </c>
      <c r="E2191" t="s">
        <v>104</v>
      </c>
      <c r="F2191" t="s">
        <v>29</v>
      </c>
      <c r="G2191" t="s">
        <v>113</v>
      </c>
      <c r="H2191">
        <v>2</v>
      </c>
      <c r="I2191">
        <v>15.32</v>
      </c>
      <c r="J2191">
        <v>30.64</v>
      </c>
      <c r="K2191" t="s">
        <v>21</v>
      </c>
      <c r="L2191" t="s">
        <v>318</v>
      </c>
      <c r="M2191" t="s">
        <v>23</v>
      </c>
      <c r="N2191" t="s">
        <v>76</v>
      </c>
      <c r="O2191" t="s">
        <v>14</v>
      </c>
      <c r="P2191" t="s">
        <v>513</v>
      </c>
    </row>
    <row r="2192" spans="1:16" x14ac:dyDescent="0.25">
      <c r="A2192">
        <v>101296</v>
      </c>
      <c r="B2192" s="1">
        <v>45942</v>
      </c>
      <c r="C2192" t="s">
        <v>34</v>
      </c>
      <c r="D2192" t="s">
        <v>51</v>
      </c>
      <c r="E2192" t="s">
        <v>52</v>
      </c>
      <c r="F2192" t="s">
        <v>29</v>
      </c>
      <c r="G2192" t="s">
        <v>58</v>
      </c>
      <c r="H2192">
        <v>1</v>
      </c>
      <c r="I2192">
        <v>78.31</v>
      </c>
      <c r="J2192">
        <v>78.31</v>
      </c>
      <c r="K2192" t="s">
        <v>21</v>
      </c>
      <c r="L2192" t="s">
        <v>54</v>
      </c>
      <c r="M2192" t="s">
        <v>23</v>
      </c>
      <c r="N2192" t="s">
        <v>76</v>
      </c>
      <c r="O2192" t="s">
        <v>14</v>
      </c>
      <c r="P2192" t="s">
        <v>513</v>
      </c>
    </row>
    <row r="2193" spans="1:16" x14ac:dyDescent="0.25">
      <c r="A2193">
        <v>101463</v>
      </c>
      <c r="B2193" s="1">
        <v>45942</v>
      </c>
      <c r="C2193" t="s">
        <v>16</v>
      </c>
      <c r="D2193" t="s">
        <v>111</v>
      </c>
      <c r="E2193" t="s">
        <v>112</v>
      </c>
      <c r="F2193" t="s">
        <v>73</v>
      </c>
      <c r="G2193" t="s">
        <v>80</v>
      </c>
      <c r="H2193">
        <v>1</v>
      </c>
      <c r="I2193">
        <v>40.6</v>
      </c>
      <c r="J2193">
        <v>40.6</v>
      </c>
      <c r="K2193" t="s">
        <v>59</v>
      </c>
      <c r="L2193" t="s">
        <v>254</v>
      </c>
      <c r="M2193" t="s">
        <v>23</v>
      </c>
      <c r="N2193" t="s">
        <v>76</v>
      </c>
      <c r="O2193" t="s">
        <v>14</v>
      </c>
      <c r="P2193" t="s">
        <v>513</v>
      </c>
    </row>
    <row r="2194" spans="1:16" x14ac:dyDescent="0.25">
      <c r="A2194">
        <v>101513</v>
      </c>
      <c r="B2194" s="1">
        <v>45942</v>
      </c>
      <c r="C2194" t="s">
        <v>77</v>
      </c>
      <c r="D2194" t="s">
        <v>103</v>
      </c>
      <c r="E2194" t="s">
        <v>104</v>
      </c>
      <c r="F2194" t="s">
        <v>73</v>
      </c>
      <c r="G2194" t="s">
        <v>126</v>
      </c>
      <c r="H2194">
        <v>5</v>
      </c>
      <c r="I2194">
        <v>30.83</v>
      </c>
      <c r="J2194">
        <v>154.15</v>
      </c>
      <c r="K2194" t="s">
        <v>59</v>
      </c>
      <c r="L2194" t="s">
        <v>506</v>
      </c>
      <c r="M2194" t="s">
        <v>23</v>
      </c>
      <c r="N2194" t="s">
        <v>76</v>
      </c>
      <c r="O2194" t="s">
        <v>14</v>
      </c>
      <c r="P2194" t="s">
        <v>513</v>
      </c>
    </row>
    <row r="2195" spans="1:16" x14ac:dyDescent="0.25">
      <c r="A2195">
        <v>101790</v>
      </c>
      <c r="B2195" s="1">
        <v>45942</v>
      </c>
      <c r="C2195" t="s">
        <v>39</v>
      </c>
      <c r="D2195" t="s">
        <v>118</v>
      </c>
      <c r="E2195" t="s">
        <v>119</v>
      </c>
      <c r="F2195" t="s">
        <v>70</v>
      </c>
      <c r="G2195" t="s">
        <v>71</v>
      </c>
      <c r="H2195">
        <v>5</v>
      </c>
      <c r="I2195">
        <v>58.05</v>
      </c>
      <c r="J2195">
        <v>290.25</v>
      </c>
      <c r="K2195" t="s">
        <v>21</v>
      </c>
      <c r="L2195" t="s">
        <v>256</v>
      </c>
      <c r="M2195" t="s">
        <v>44</v>
      </c>
      <c r="N2195" t="s">
        <v>76</v>
      </c>
      <c r="O2195" t="s">
        <v>14</v>
      </c>
      <c r="P2195" t="s">
        <v>513</v>
      </c>
    </row>
    <row r="2196" spans="1:16" x14ac:dyDescent="0.25">
      <c r="A2196">
        <v>101895</v>
      </c>
      <c r="B2196" s="1">
        <v>45942</v>
      </c>
      <c r="C2196" t="s">
        <v>34</v>
      </c>
      <c r="D2196" t="s">
        <v>46</v>
      </c>
      <c r="E2196" t="s">
        <v>47</v>
      </c>
      <c r="F2196" t="s">
        <v>73</v>
      </c>
      <c r="G2196" t="s">
        <v>128</v>
      </c>
      <c r="H2196">
        <v>1</v>
      </c>
      <c r="I2196">
        <v>132.33000000000001</v>
      </c>
      <c r="J2196">
        <v>132.33000000000001</v>
      </c>
      <c r="K2196" t="s">
        <v>31</v>
      </c>
      <c r="L2196" t="s">
        <v>160</v>
      </c>
      <c r="M2196" t="s">
        <v>102</v>
      </c>
      <c r="N2196" t="s">
        <v>76</v>
      </c>
      <c r="O2196" t="s">
        <v>14</v>
      </c>
      <c r="P2196" t="s">
        <v>513</v>
      </c>
    </row>
    <row r="2197" spans="1:16" x14ac:dyDescent="0.25">
      <c r="A2197">
        <v>102068</v>
      </c>
      <c r="B2197" s="1">
        <v>45942</v>
      </c>
      <c r="C2197" t="s">
        <v>61</v>
      </c>
      <c r="D2197" t="s">
        <v>84</v>
      </c>
      <c r="E2197" t="s">
        <v>85</v>
      </c>
      <c r="F2197" t="s">
        <v>29</v>
      </c>
      <c r="G2197" t="s">
        <v>58</v>
      </c>
      <c r="H2197">
        <v>1</v>
      </c>
      <c r="I2197">
        <v>73.27</v>
      </c>
      <c r="J2197">
        <v>73.27</v>
      </c>
      <c r="K2197" t="s">
        <v>59</v>
      </c>
      <c r="L2197" t="s">
        <v>299</v>
      </c>
      <c r="M2197" t="s">
        <v>23</v>
      </c>
      <c r="N2197" t="s">
        <v>76</v>
      </c>
      <c r="O2197" t="s">
        <v>14</v>
      </c>
      <c r="P2197" t="s">
        <v>513</v>
      </c>
    </row>
    <row r="2198" spans="1:16" x14ac:dyDescent="0.25">
      <c r="A2198">
        <v>102461</v>
      </c>
      <c r="B2198" s="1">
        <v>45942</v>
      </c>
      <c r="C2198" t="s">
        <v>61</v>
      </c>
      <c r="D2198" t="s">
        <v>62</v>
      </c>
      <c r="E2198" t="s">
        <v>63</v>
      </c>
      <c r="F2198" t="s">
        <v>70</v>
      </c>
      <c r="G2198" t="s">
        <v>132</v>
      </c>
      <c r="H2198">
        <v>3</v>
      </c>
      <c r="I2198">
        <v>20.92</v>
      </c>
      <c r="J2198">
        <v>62.76</v>
      </c>
      <c r="K2198" t="s">
        <v>31</v>
      </c>
      <c r="L2198" t="s">
        <v>178</v>
      </c>
      <c r="M2198" t="s">
        <v>23</v>
      </c>
      <c r="N2198" t="s">
        <v>76</v>
      </c>
      <c r="O2198" t="s">
        <v>14</v>
      </c>
      <c r="P2198" t="s">
        <v>513</v>
      </c>
    </row>
    <row r="2199" spans="1:16" x14ac:dyDescent="0.25">
      <c r="A2199">
        <v>102484</v>
      </c>
      <c r="B2199" s="1">
        <v>45942</v>
      </c>
      <c r="C2199" t="s">
        <v>61</v>
      </c>
      <c r="D2199" t="s">
        <v>62</v>
      </c>
      <c r="E2199" t="s">
        <v>63</v>
      </c>
      <c r="F2199" t="s">
        <v>73</v>
      </c>
      <c r="G2199" t="s">
        <v>128</v>
      </c>
      <c r="H2199">
        <v>1</v>
      </c>
      <c r="I2199">
        <v>126.83</v>
      </c>
      <c r="J2199">
        <v>126.83</v>
      </c>
      <c r="K2199" t="s">
        <v>59</v>
      </c>
      <c r="L2199" t="s">
        <v>301</v>
      </c>
      <c r="M2199" t="s">
        <v>23</v>
      </c>
      <c r="N2199" t="s">
        <v>76</v>
      </c>
      <c r="O2199" t="s">
        <v>14</v>
      </c>
      <c r="P2199" t="s">
        <v>513</v>
      </c>
    </row>
    <row r="2200" spans="1:16" x14ac:dyDescent="0.25">
      <c r="A2200">
        <v>100131</v>
      </c>
      <c r="B2200" s="1">
        <v>45943</v>
      </c>
      <c r="C2200" t="s">
        <v>39</v>
      </c>
      <c r="D2200" t="s">
        <v>118</v>
      </c>
      <c r="E2200" t="s">
        <v>119</v>
      </c>
      <c r="F2200" t="s">
        <v>73</v>
      </c>
      <c r="G2200" t="s">
        <v>80</v>
      </c>
      <c r="H2200">
        <v>5</v>
      </c>
      <c r="I2200">
        <v>39.130000000000003</v>
      </c>
      <c r="J2200">
        <v>195.65</v>
      </c>
      <c r="K2200" t="s">
        <v>31</v>
      </c>
      <c r="L2200" t="s">
        <v>261</v>
      </c>
      <c r="M2200" t="s">
        <v>23</v>
      </c>
      <c r="N2200" t="s">
        <v>82</v>
      </c>
      <c r="O2200" t="s">
        <v>25</v>
      </c>
      <c r="P2200" t="s">
        <v>513</v>
      </c>
    </row>
    <row r="2201" spans="1:16" x14ac:dyDescent="0.25">
      <c r="A2201">
        <v>100219</v>
      </c>
      <c r="B2201" s="1">
        <v>45943</v>
      </c>
      <c r="C2201" t="s">
        <v>39</v>
      </c>
      <c r="D2201" t="s">
        <v>93</v>
      </c>
      <c r="E2201" t="s">
        <v>93</v>
      </c>
      <c r="F2201" t="s">
        <v>29</v>
      </c>
      <c r="G2201" t="s">
        <v>100</v>
      </c>
      <c r="H2201">
        <v>1</v>
      </c>
      <c r="I2201">
        <v>47.57</v>
      </c>
      <c r="J2201">
        <v>47.57</v>
      </c>
      <c r="K2201" t="s">
        <v>59</v>
      </c>
      <c r="L2201" t="s">
        <v>442</v>
      </c>
      <c r="M2201" t="s">
        <v>23</v>
      </c>
      <c r="N2201" t="s">
        <v>82</v>
      </c>
      <c r="O2201" t="s">
        <v>25</v>
      </c>
      <c r="P2201" t="s">
        <v>513</v>
      </c>
    </row>
    <row r="2202" spans="1:16" x14ac:dyDescent="0.25">
      <c r="A2202">
        <v>100382</v>
      </c>
      <c r="B2202" s="1">
        <v>45943</v>
      </c>
      <c r="C2202" t="s">
        <v>34</v>
      </c>
      <c r="D2202" t="s">
        <v>51</v>
      </c>
      <c r="E2202" t="s">
        <v>52</v>
      </c>
      <c r="F2202" t="s">
        <v>64</v>
      </c>
      <c r="G2202" t="s">
        <v>65</v>
      </c>
      <c r="H2202">
        <v>5</v>
      </c>
      <c r="I2202">
        <v>24.38</v>
      </c>
      <c r="J2202">
        <v>121.9</v>
      </c>
      <c r="K2202" t="s">
        <v>31</v>
      </c>
      <c r="L2202" t="s">
        <v>388</v>
      </c>
      <c r="M2202" t="s">
        <v>23</v>
      </c>
      <c r="N2202" t="s">
        <v>82</v>
      </c>
      <c r="O2202" t="s">
        <v>25</v>
      </c>
      <c r="P2202" t="s">
        <v>513</v>
      </c>
    </row>
    <row r="2203" spans="1:16" x14ac:dyDescent="0.25">
      <c r="A2203">
        <v>100421</v>
      </c>
      <c r="B2203" s="1">
        <v>45943</v>
      </c>
      <c r="C2203" t="s">
        <v>61</v>
      </c>
      <c r="D2203" t="s">
        <v>62</v>
      </c>
      <c r="E2203" t="s">
        <v>63</v>
      </c>
      <c r="F2203" t="s">
        <v>70</v>
      </c>
      <c r="G2203" t="s">
        <v>143</v>
      </c>
      <c r="H2203">
        <v>1</v>
      </c>
      <c r="I2203">
        <v>120.59</v>
      </c>
      <c r="J2203">
        <v>120.59</v>
      </c>
      <c r="K2203" t="s">
        <v>31</v>
      </c>
      <c r="L2203" t="s">
        <v>121</v>
      </c>
      <c r="M2203" t="s">
        <v>23</v>
      </c>
      <c r="N2203" t="s">
        <v>82</v>
      </c>
      <c r="O2203" t="s">
        <v>25</v>
      </c>
      <c r="P2203" t="s">
        <v>513</v>
      </c>
    </row>
    <row r="2204" spans="1:16" x14ac:dyDescent="0.25">
      <c r="A2204">
        <v>101402</v>
      </c>
      <c r="B2204" s="1">
        <v>45943</v>
      </c>
      <c r="C2204" t="s">
        <v>61</v>
      </c>
      <c r="D2204" t="s">
        <v>84</v>
      </c>
      <c r="E2204" t="s">
        <v>85</v>
      </c>
      <c r="F2204" t="s">
        <v>29</v>
      </c>
      <c r="G2204" t="s">
        <v>100</v>
      </c>
      <c r="H2204">
        <v>5</v>
      </c>
      <c r="I2204">
        <v>50.24</v>
      </c>
      <c r="J2204">
        <v>251.2</v>
      </c>
      <c r="K2204" t="s">
        <v>31</v>
      </c>
      <c r="L2204" t="s">
        <v>490</v>
      </c>
      <c r="M2204" t="s">
        <v>44</v>
      </c>
      <c r="N2204" t="s">
        <v>82</v>
      </c>
      <c r="O2204" t="s">
        <v>25</v>
      </c>
      <c r="P2204" t="s">
        <v>513</v>
      </c>
    </row>
    <row r="2205" spans="1:16" x14ac:dyDescent="0.25">
      <c r="A2205">
        <v>101512</v>
      </c>
      <c r="B2205" s="1">
        <v>45943</v>
      </c>
      <c r="C2205" t="s">
        <v>16</v>
      </c>
      <c r="D2205" t="s">
        <v>146</v>
      </c>
      <c r="E2205" t="s">
        <v>147</v>
      </c>
      <c r="F2205" t="s">
        <v>64</v>
      </c>
      <c r="G2205" t="s">
        <v>65</v>
      </c>
      <c r="H2205">
        <v>5</v>
      </c>
      <c r="I2205">
        <v>25.88</v>
      </c>
      <c r="J2205">
        <v>129.4</v>
      </c>
      <c r="K2205" t="s">
        <v>21</v>
      </c>
      <c r="L2205" t="s">
        <v>468</v>
      </c>
      <c r="M2205" t="s">
        <v>44</v>
      </c>
      <c r="N2205" t="s">
        <v>82</v>
      </c>
      <c r="O2205" t="s">
        <v>25</v>
      </c>
      <c r="P2205" t="s">
        <v>513</v>
      </c>
    </row>
    <row r="2206" spans="1:16" x14ac:dyDescent="0.25">
      <c r="A2206">
        <v>101518</v>
      </c>
      <c r="B2206" s="1">
        <v>45943</v>
      </c>
      <c r="C2206" t="s">
        <v>34</v>
      </c>
      <c r="D2206" t="s">
        <v>164</v>
      </c>
      <c r="E2206" t="s">
        <v>165</v>
      </c>
      <c r="F2206" t="s">
        <v>19</v>
      </c>
      <c r="G2206" t="s">
        <v>20</v>
      </c>
      <c r="H2206">
        <v>2</v>
      </c>
      <c r="I2206">
        <v>38.67</v>
      </c>
      <c r="J2206">
        <v>77.34</v>
      </c>
      <c r="K2206" t="s">
        <v>53</v>
      </c>
      <c r="L2206" t="s">
        <v>252</v>
      </c>
      <c r="M2206" t="s">
        <v>23</v>
      </c>
      <c r="N2206" t="s">
        <v>82</v>
      </c>
      <c r="O2206" t="s">
        <v>25</v>
      </c>
      <c r="P2206" t="s">
        <v>513</v>
      </c>
    </row>
    <row r="2207" spans="1:16" x14ac:dyDescent="0.25">
      <c r="A2207">
        <v>101610</v>
      </c>
      <c r="B2207" s="1">
        <v>45943</v>
      </c>
      <c r="C2207" t="s">
        <v>61</v>
      </c>
      <c r="D2207" t="s">
        <v>84</v>
      </c>
      <c r="E2207" t="s">
        <v>85</v>
      </c>
      <c r="F2207" t="s">
        <v>73</v>
      </c>
      <c r="G2207" t="s">
        <v>128</v>
      </c>
      <c r="H2207">
        <v>1</v>
      </c>
      <c r="I2207">
        <v>125.06</v>
      </c>
      <c r="J2207">
        <v>125.06</v>
      </c>
      <c r="K2207" t="s">
        <v>31</v>
      </c>
      <c r="L2207" t="s">
        <v>451</v>
      </c>
      <c r="M2207" t="s">
        <v>102</v>
      </c>
      <c r="N2207" t="s">
        <v>82</v>
      </c>
      <c r="O2207" t="s">
        <v>25</v>
      </c>
      <c r="P2207" t="s">
        <v>513</v>
      </c>
    </row>
    <row r="2208" spans="1:16" x14ac:dyDescent="0.25">
      <c r="A2208">
        <v>101721</v>
      </c>
      <c r="B2208" s="1">
        <v>45943</v>
      </c>
      <c r="C2208" t="s">
        <v>61</v>
      </c>
      <c r="D2208" t="s">
        <v>84</v>
      </c>
      <c r="E2208" t="s">
        <v>85</v>
      </c>
      <c r="F2208" t="s">
        <v>19</v>
      </c>
      <c r="G2208" t="s">
        <v>37</v>
      </c>
      <c r="H2208">
        <v>2</v>
      </c>
      <c r="I2208">
        <v>23.91</v>
      </c>
      <c r="J2208">
        <v>47.82</v>
      </c>
      <c r="K2208" t="s">
        <v>31</v>
      </c>
      <c r="L2208" t="s">
        <v>170</v>
      </c>
      <c r="M2208" t="s">
        <v>23</v>
      </c>
      <c r="N2208" t="s">
        <v>82</v>
      </c>
      <c r="O2208" t="s">
        <v>25</v>
      </c>
      <c r="P2208" t="s">
        <v>513</v>
      </c>
    </row>
    <row r="2209" spans="1:16" x14ac:dyDescent="0.25">
      <c r="A2209">
        <v>102539</v>
      </c>
      <c r="B2209" s="1">
        <v>45943</v>
      </c>
      <c r="C2209" t="s">
        <v>39</v>
      </c>
      <c r="D2209" t="s">
        <v>67</v>
      </c>
      <c r="E2209" t="s">
        <v>68</v>
      </c>
      <c r="F2209" t="s">
        <v>29</v>
      </c>
      <c r="G2209" t="s">
        <v>58</v>
      </c>
      <c r="H2209">
        <v>2</v>
      </c>
      <c r="I2209">
        <v>75.459999999999994</v>
      </c>
      <c r="J2209">
        <v>150.91999999999999</v>
      </c>
      <c r="K2209" t="s">
        <v>31</v>
      </c>
      <c r="L2209" t="s">
        <v>97</v>
      </c>
      <c r="M2209" t="s">
        <v>102</v>
      </c>
      <c r="N2209" t="s">
        <v>82</v>
      </c>
      <c r="O2209" t="s">
        <v>25</v>
      </c>
      <c r="P2209" t="s">
        <v>513</v>
      </c>
    </row>
    <row r="2210" spans="1:16" x14ac:dyDescent="0.25">
      <c r="A2210">
        <v>102689</v>
      </c>
      <c r="B2210" s="1">
        <v>45943</v>
      </c>
      <c r="C2210" t="s">
        <v>39</v>
      </c>
      <c r="D2210" t="s">
        <v>67</v>
      </c>
      <c r="E2210" t="s">
        <v>68</v>
      </c>
      <c r="F2210" t="s">
        <v>29</v>
      </c>
      <c r="G2210" t="s">
        <v>113</v>
      </c>
      <c r="H2210">
        <v>1</v>
      </c>
      <c r="I2210">
        <v>14.3</v>
      </c>
      <c r="J2210">
        <v>14.3</v>
      </c>
      <c r="K2210" t="s">
        <v>59</v>
      </c>
      <c r="L2210" t="s">
        <v>458</v>
      </c>
      <c r="M2210" t="s">
        <v>23</v>
      </c>
      <c r="N2210" t="s">
        <v>82</v>
      </c>
      <c r="O2210" t="s">
        <v>25</v>
      </c>
      <c r="P2210" t="s">
        <v>513</v>
      </c>
    </row>
    <row r="2211" spans="1:16" x14ac:dyDescent="0.25">
      <c r="A2211">
        <v>100152</v>
      </c>
      <c r="B2211" s="1">
        <v>45944</v>
      </c>
      <c r="C2211" t="s">
        <v>16</v>
      </c>
      <c r="D2211" t="s">
        <v>17</v>
      </c>
      <c r="E2211" t="s">
        <v>18</v>
      </c>
      <c r="F2211" t="s">
        <v>73</v>
      </c>
      <c r="G2211" t="s">
        <v>116</v>
      </c>
      <c r="H2211">
        <v>3</v>
      </c>
      <c r="I2211">
        <v>188.99</v>
      </c>
      <c r="J2211">
        <v>566.97</v>
      </c>
      <c r="K2211" t="s">
        <v>21</v>
      </c>
      <c r="L2211" t="s">
        <v>472</v>
      </c>
      <c r="M2211" t="s">
        <v>23</v>
      </c>
      <c r="N2211" t="s">
        <v>55</v>
      </c>
      <c r="O2211" t="s">
        <v>25</v>
      </c>
      <c r="P2211" t="s">
        <v>513</v>
      </c>
    </row>
    <row r="2212" spans="1:16" x14ac:dyDescent="0.25">
      <c r="A2212">
        <v>100283</v>
      </c>
      <c r="B2212" s="1">
        <v>45944</v>
      </c>
      <c r="C2212" t="s">
        <v>34</v>
      </c>
      <c r="D2212" t="s">
        <v>46</v>
      </c>
      <c r="E2212" t="s">
        <v>47</v>
      </c>
      <c r="F2212" t="s">
        <v>64</v>
      </c>
      <c r="G2212" t="s">
        <v>65</v>
      </c>
      <c r="H2212">
        <v>5</v>
      </c>
      <c r="I2212">
        <v>25.86</v>
      </c>
      <c r="J2212">
        <v>129.30000000000001</v>
      </c>
      <c r="K2212" t="s">
        <v>53</v>
      </c>
      <c r="L2212" t="s">
        <v>373</v>
      </c>
      <c r="M2212" t="s">
        <v>23</v>
      </c>
      <c r="N2212" t="s">
        <v>55</v>
      </c>
      <c r="O2212" t="s">
        <v>25</v>
      </c>
      <c r="P2212" t="s">
        <v>513</v>
      </c>
    </row>
    <row r="2213" spans="1:16" x14ac:dyDescent="0.25">
      <c r="A2213">
        <v>100649</v>
      </c>
      <c r="B2213" s="1">
        <v>45944</v>
      </c>
      <c r="C2213" t="s">
        <v>39</v>
      </c>
      <c r="D2213" t="s">
        <v>67</v>
      </c>
      <c r="E2213" t="s">
        <v>68</v>
      </c>
      <c r="F2213" t="s">
        <v>73</v>
      </c>
      <c r="G2213" t="s">
        <v>183</v>
      </c>
      <c r="H2213">
        <v>5</v>
      </c>
      <c r="I2213">
        <v>26.08</v>
      </c>
      <c r="J2213">
        <v>130.4</v>
      </c>
      <c r="K2213" t="s">
        <v>53</v>
      </c>
      <c r="L2213" t="s">
        <v>320</v>
      </c>
      <c r="M2213" t="s">
        <v>23</v>
      </c>
      <c r="N2213" t="s">
        <v>55</v>
      </c>
      <c r="O2213" t="s">
        <v>25</v>
      </c>
      <c r="P2213" t="s">
        <v>513</v>
      </c>
    </row>
    <row r="2214" spans="1:16" x14ac:dyDescent="0.25">
      <c r="A2214">
        <v>100852</v>
      </c>
      <c r="B2214" s="1">
        <v>45944</v>
      </c>
      <c r="C2214" t="s">
        <v>61</v>
      </c>
      <c r="D2214" t="s">
        <v>62</v>
      </c>
      <c r="E2214" t="s">
        <v>63</v>
      </c>
      <c r="F2214" t="s">
        <v>64</v>
      </c>
      <c r="G2214" t="s">
        <v>105</v>
      </c>
      <c r="H2214">
        <v>3</v>
      </c>
      <c r="I2214">
        <v>29.32</v>
      </c>
      <c r="J2214">
        <v>87.96</v>
      </c>
      <c r="K2214" t="s">
        <v>31</v>
      </c>
      <c r="L2214" t="s">
        <v>360</v>
      </c>
      <c r="M2214" t="s">
        <v>23</v>
      </c>
      <c r="N2214" t="s">
        <v>55</v>
      </c>
      <c r="O2214" t="s">
        <v>25</v>
      </c>
      <c r="P2214" t="s">
        <v>513</v>
      </c>
    </row>
    <row r="2215" spans="1:16" x14ac:dyDescent="0.25">
      <c r="A2215">
        <v>101459</v>
      </c>
      <c r="B2215" s="1">
        <v>45944</v>
      </c>
      <c r="C2215" t="s">
        <v>77</v>
      </c>
      <c r="D2215" t="s">
        <v>151</v>
      </c>
      <c r="E2215" t="s">
        <v>152</v>
      </c>
      <c r="F2215" t="s">
        <v>64</v>
      </c>
      <c r="G2215" t="s">
        <v>65</v>
      </c>
      <c r="H2215">
        <v>2</v>
      </c>
      <c r="I2215">
        <v>25.18</v>
      </c>
      <c r="J2215">
        <v>50.36</v>
      </c>
      <c r="K2215" t="s">
        <v>53</v>
      </c>
      <c r="L2215" t="s">
        <v>275</v>
      </c>
      <c r="M2215" t="s">
        <v>23</v>
      </c>
      <c r="N2215" t="s">
        <v>55</v>
      </c>
      <c r="O2215" t="s">
        <v>25</v>
      </c>
      <c r="P2215" t="s">
        <v>513</v>
      </c>
    </row>
    <row r="2216" spans="1:16" x14ac:dyDescent="0.25">
      <c r="A2216">
        <v>101782</v>
      </c>
      <c r="B2216" s="1">
        <v>45944</v>
      </c>
      <c r="C2216" t="s">
        <v>77</v>
      </c>
      <c r="D2216" t="s">
        <v>78</v>
      </c>
      <c r="E2216" t="s">
        <v>79</v>
      </c>
      <c r="F2216" t="s">
        <v>64</v>
      </c>
      <c r="G2216" t="s">
        <v>105</v>
      </c>
      <c r="H2216">
        <v>1</v>
      </c>
      <c r="I2216">
        <v>28.73</v>
      </c>
      <c r="J2216">
        <v>28.73</v>
      </c>
      <c r="K2216" t="s">
        <v>31</v>
      </c>
      <c r="L2216" t="s">
        <v>181</v>
      </c>
      <c r="M2216" t="s">
        <v>23</v>
      </c>
      <c r="N2216" t="s">
        <v>55</v>
      </c>
      <c r="O2216" t="s">
        <v>25</v>
      </c>
      <c r="P2216" t="s">
        <v>513</v>
      </c>
    </row>
    <row r="2217" spans="1:16" x14ac:dyDescent="0.25">
      <c r="A2217">
        <v>101807</v>
      </c>
      <c r="B2217" s="1">
        <v>45944</v>
      </c>
      <c r="C2217" t="s">
        <v>16</v>
      </c>
      <c r="D2217" t="s">
        <v>111</v>
      </c>
      <c r="E2217" t="s">
        <v>112</v>
      </c>
      <c r="F2217" t="s">
        <v>70</v>
      </c>
      <c r="G2217" t="s">
        <v>143</v>
      </c>
      <c r="H2217">
        <v>10</v>
      </c>
      <c r="I2217">
        <v>115.14</v>
      </c>
      <c r="J2217">
        <v>1151.4000000000001</v>
      </c>
      <c r="K2217" t="s">
        <v>31</v>
      </c>
      <c r="L2217" t="s">
        <v>303</v>
      </c>
      <c r="M2217" t="s">
        <v>23</v>
      </c>
      <c r="N2217" t="s">
        <v>55</v>
      </c>
      <c r="O2217" t="s">
        <v>25</v>
      </c>
      <c r="P2217" t="s">
        <v>513</v>
      </c>
    </row>
    <row r="2218" spans="1:16" x14ac:dyDescent="0.25">
      <c r="A2218">
        <v>102200</v>
      </c>
      <c r="B2218" s="1">
        <v>45944</v>
      </c>
      <c r="C2218" t="s">
        <v>34</v>
      </c>
      <c r="D2218" t="s">
        <v>35</v>
      </c>
      <c r="E2218" t="s">
        <v>36</v>
      </c>
      <c r="F2218" t="s">
        <v>70</v>
      </c>
      <c r="G2218" t="s">
        <v>132</v>
      </c>
      <c r="H2218">
        <v>2</v>
      </c>
      <c r="I2218">
        <v>20.88</v>
      </c>
      <c r="J2218">
        <v>41.76</v>
      </c>
      <c r="K2218" t="s">
        <v>21</v>
      </c>
      <c r="L2218" t="s">
        <v>400</v>
      </c>
      <c r="M2218" t="s">
        <v>23</v>
      </c>
      <c r="N2218" t="s">
        <v>55</v>
      </c>
      <c r="O2218" t="s">
        <v>25</v>
      </c>
      <c r="P2218" t="s">
        <v>513</v>
      </c>
    </row>
    <row r="2219" spans="1:16" x14ac:dyDescent="0.25">
      <c r="A2219">
        <v>102602</v>
      </c>
      <c r="B2219" s="1">
        <v>45944</v>
      </c>
      <c r="C2219" t="s">
        <v>61</v>
      </c>
      <c r="D2219" t="s">
        <v>62</v>
      </c>
      <c r="E2219" t="s">
        <v>63</v>
      </c>
      <c r="F2219" t="s">
        <v>73</v>
      </c>
      <c r="G2219" t="s">
        <v>126</v>
      </c>
      <c r="H2219">
        <v>3</v>
      </c>
      <c r="I2219">
        <v>29.77</v>
      </c>
      <c r="J2219">
        <v>89.31</v>
      </c>
      <c r="K2219" t="s">
        <v>21</v>
      </c>
      <c r="L2219" t="s">
        <v>330</v>
      </c>
      <c r="M2219" t="s">
        <v>102</v>
      </c>
      <c r="N2219" t="s">
        <v>55</v>
      </c>
      <c r="O2219" t="s">
        <v>25</v>
      </c>
      <c r="P2219" t="s">
        <v>513</v>
      </c>
    </row>
    <row r="2220" spans="1:16" x14ac:dyDescent="0.25">
      <c r="A2220">
        <v>102838</v>
      </c>
      <c r="B2220" s="1">
        <v>45944</v>
      </c>
      <c r="C2220" t="s">
        <v>39</v>
      </c>
      <c r="D2220" t="s">
        <v>67</v>
      </c>
      <c r="E2220" t="s">
        <v>68</v>
      </c>
      <c r="F2220" t="s">
        <v>73</v>
      </c>
      <c r="G2220" t="s">
        <v>80</v>
      </c>
      <c r="H2220">
        <v>1</v>
      </c>
      <c r="I2220">
        <v>40.98</v>
      </c>
      <c r="J2220">
        <v>40.98</v>
      </c>
      <c r="K2220" t="s">
        <v>21</v>
      </c>
      <c r="L2220" t="s">
        <v>391</v>
      </c>
      <c r="M2220" t="s">
        <v>23</v>
      </c>
      <c r="N2220" t="s">
        <v>55</v>
      </c>
      <c r="O2220" t="s">
        <v>25</v>
      </c>
      <c r="P2220" t="s">
        <v>513</v>
      </c>
    </row>
    <row r="2221" spans="1:16" x14ac:dyDescent="0.25">
      <c r="A2221">
        <v>100206</v>
      </c>
      <c r="B2221" s="1">
        <v>45945</v>
      </c>
      <c r="C2221" t="s">
        <v>34</v>
      </c>
      <c r="D2221" t="s">
        <v>46</v>
      </c>
      <c r="E2221" t="s">
        <v>47</v>
      </c>
      <c r="F2221" t="s">
        <v>73</v>
      </c>
      <c r="G2221" t="s">
        <v>74</v>
      </c>
      <c r="H2221">
        <v>2</v>
      </c>
      <c r="I2221">
        <v>56.73</v>
      </c>
      <c r="J2221">
        <v>113.46</v>
      </c>
      <c r="K2221" t="s">
        <v>31</v>
      </c>
      <c r="L2221" t="s">
        <v>213</v>
      </c>
      <c r="M2221" t="s">
        <v>23</v>
      </c>
      <c r="N2221" t="s">
        <v>33</v>
      </c>
      <c r="O2221" t="s">
        <v>25</v>
      </c>
      <c r="P2221" t="s">
        <v>513</v>
      </c>
    </row>
    <row r="2222" spans="1:16" x14ac:dyDescent="0.25">
      <c r="A2222">
        <v>100216</v>
      </c>
      <c r="B2222" s="1">
        <v>45945</v>
      </c>
      <c r="C2222" t="s">
        <v>39</v>
      </c>
      <c r="D2222" t="s">
        <v>118</v>
      </c>
      <c r="E2222" t="s">
        <v>119</v>
      </c>
      <c r="F2222" t="s">
        <v>73</v>
      </c>
      <c r="G2222" t="s">
        <v>116</v>
      </c>
      <c r="H2222">
        <v>10</v>
      </c>
      <c r="I2222">
        <v>189.25</v>
      </c>
      <c r="J2222">
        <v>1892.5</v>
      </c>
      <c r="K2222" t="s">
        <v>53</v>
      </c>
      <c r="L2222" t="s">
        <v>457</v>
      </c>
      <c r="M2222" t="s">
        <v>102</v>
      </c>
      <c r="N2222" t="s">
        <v>33</v>
      </c>
      <c r="O2222" t="s">
        <v>25</v>
      </c>
      <c r="P2222" t="s">
        <v>513</v>
      </c>
    </row>
    <row r="2223" spans="1:16" x14ac:dyDescent="0.25">
      <c r="A2223">
        <v>100467</v>
      </c>
      <c r="B2223" s="1">
        <v>45945</v>
      </c>
      <c r="C2223" t="s">
        <v>39</v>
      </c>
      <c r="D2223" t="s">
        <v>67</v>
      </c>
      <c r="E2223" t="s">
        <v>68</v>
      </c>
      <c r="F2223" t="s">
        <v>19</v>
      </c>
      <c r="G2223" t="s">
        <v>37</v>
      </c>
      <c r="H2223">
        <v>2</v>
      </c>
      <c r="I2223">
        <v>23.06</v>
      </c>
      <c r="J2223">
        <v>46.12</v>
      </c>
      <c r="K2223" t="s">
        <v>53</v>
      </c>
      <c r="L2223" t="s">
        <v>381</v>
      </c>
      <c r="M2223" t="s">
        <v>23</v>
      </c>
      <c r="N2223" t="s">
        <v>33</v>
      </c>
      <c r="O2223" t="s">
        <v>25</v>
      </c>
      <c r="P2223" t="s">
        <v>513</v>
      </c>
    </row>
    <row r="2224" spans="1:16" x14ac:dyDescent="0.25">
      <c r="A2224">
        <v>100985</v>
      </c>
      <c r="B2224" s="1">
        <v>45945</v>
      </c>
      <c r="C2224" t="s">
        <v>61</v>
      </c>
      <c r="D2224" t="s">
        <v>62</v>
      </c>
      <c r="E2224" t="s">
        <v>63</v>
      </c>
      <c r="F2224" t="s">
        <v>73</v>
      </c>
      <c r="G2224" t="s">
        <v>183</v>
      </c>
      <c r="H2224">
        <v>3</v>
      </c>
      <c r="I2224">
        <v>24.87</v>
      </c>
      <c r="J2224">
        <v>74.61</v>
      </c>
      <c r="K2224" t="s">
        <v>21</v>
      </c>
      <c r="L2224" t="s">
        <v>440</v>
      </c>
      <c r="M2224" t="s">
        <v>23</v>
      </c>
      <c r="N2224" t="s">
        <v>33</v>
      </c>
      <c r="O2224" t="s">
        <v>25</v>
      </c>
      <c r="P2224" t="s">
        <v>513</v>
      </c>
    </row>
    <row r="2225" spans="1:16" x14ac:dyDescent="0.25">
      <c r="A2225">
        <v>101030</v>
      </c>
      <c r="B2225" s="1">
        <v>45945</v>
      </c>
      <c r="C2225" t="s">
        <v>39</v>
      </c>
      <c r="D2225" t="s">
        <v>93</v>
      </c>
      <c r="E2225" t="s">
        <v>93</v>
      </c>
      <c r="F2225" t="s">
        <v>73</v>
      </c>
      <c r="G2225" t="s">
        <v>126</v>
      </c>
      <c r="H2225">
        <v>2</v>
      </c>
      <c r="I2225">
        <v>29.97</v>
      </c>
      <c r="J2225">
        <v>59.94</v>
      </c>
      <c r="K2225" t="s">
        <v>21</v>
      </c>
      <c r="L2225" t="s">
        <v>246</v>
      </c>
      <c r="M2225" t="s">
        <v>102</v>
      </c>
      <c r="N2225" t="s">
        <v>33</v>
      </c>
      <c r="O2225" t="s">
        <v>25</v>
      </c>
      <c r="P2225" t="s">
        <v>513</v>
      </c>
    </row>
    <row r="2226" spans="1:16" x14ac:dyDescent="0.25">
      <c r="A2226">
        <v>101068</v>
      </c>
      <c r="B2226" s="1">
        <v>45945</v>
      </c>
      <c r="C2226" t="s">
        <v>77</v>
      </c>
      <c r="D2226" t="s">
        <v>151</v>
      </c>
      <c r="E2226" t="s">
        <v>152</v>
      </c>
      <c r="F2226" t="s">
        <v>73</v>
      </c>
      <c r="G2226" t="s">
        <v>128</v>
      </c>
      <c r="H2226">
        <v>10</v>
      </c>
      <c r="I2226">
        <v>134.07</v>
      </c>
      <c r="J2226">
        <v>1340.7</v>
      </c>
      <c r="K2226" t="s">
        <v>53</v>
      </c>
      <c r="L2226" t="s">
        <v>493</v>
      </c>
      <c r="M2226" t="s">
        <v>102</v>
      </c>
      <c r="N2226" t="s">
        <v>33</v>
      </c>
      <c r="O2226" t="s">
        <v>25</v>
      </c>
      <c r="P2226" t="s">
        <v>513</v>
      </c>
    </row>
    <row r="2227" spans="1:16" x14ac:dyDescent="0.25">
      <c r="A2227">
        <v>101151</v>
      </c>
      <c r="B2227" s="1">
        <v>45945</v>
      </c>
      <c r="C2227" t="s">
        <v>61</v>
      </c>
      <c r="D2227" t="s">
        <v>62</v>
      </c>
      <c r="E2227" t="s">
        <v>63</v>
      </c>
      <c r="F2227" t="s">
        <v>73</v>
      </c>
      <c r="G2227" t="s">
        <v>126</v>
      </c>
      <c r="H2227">
        <v>1</v>
      </c>
      <c r="I2227">
        <v>30.29</v>
      </c>
      <c r="J2227">
        <v>30.29</v>
      </c>
      <c r="K2227" t="s">
        <v>53</v>
      </c>
      <c r="L2227" t="s">
        <v>83</v>
      </c>
      <c r="M2227" t="s">
        <v>23</v>
      </c>
      <c r="N2227" t="s">
        <v>33</v>
      </c>
      <c r="O2227" t="s">
        <v>25</v>
      </c>
      <c r="P2227" t="s">
        <v>513</v>
      </c>
    </row>
    <row r="2228" spans="1:16" x14ac:dyDescent="0.25">
      <c r="A2228">
        <v>101224</v>
      </c>
      <c r="B2228" s="1">
        <v>45945</v>
      </c>
      <c r="C2228" t="s">
        <v>39</v>
      </c>
      <c r="D2228" t="s">
        <v>67</v>
      </c>
      <c r="E2228" t="s">
        <v>68</v>
      </c>
      <c r="F2228" t="s">
        <v>19</v>
      </c>
      <c r="G2228" t="s">
        <v>48</v>
      </c>
      <c r="H2228">
        <v>1</v>
      </c>
      <c r="I2228">
        <v>43.14</v>
      </c>
      <c r="J2228">
        <v>43.14</v>
      </c>
      <c r="K2228" t="s">
        <v>53</v>
      </c>
      <c r="L2228" t="s">
        <v>392</v>
      </c>
      <c r="M2228" t="s">
        <v>44</v>
      </c>
      <c r="N2228" t="s">
        <v>33</v>
      </c>
      <c r="O2228" t="s">
        <v>25</v>
      </c>
      <c r="P2228" t="s">
        <v>513</v>
      </c>
    </row>
    <row r="2229" spans="1:16" x14ac:dyDescent="0.25">
      <c r="A2229">
        <v>101350</v>
      </c>
      <c r="B2229" s="1">
        <v>45945</v>
      </c>
      <c r="C2229" t="s">
        <v>77</v>
      </c>
      <c r="D2229" t="s">
        <v>151</v>
      </c>
      <c r="E2229" t="s">
        <v>152</v>
      </c>
      <c r="F2229" t="s">
        <v>70</v>
      </c>
      <c r="G2229" t="s">
        <v>86</v>
      </c>
      <c r="H2229">
        <v>10</v>
      </c>
      <c r="I2229">
        <v>26.92</v>
      </c>
      <c r="J2229">
        <v>269.2</v>
      </c>
      <c r="K2229" t="s">
        <v>21</v>
      </c>
      <c r="L2229" t="s">
        <v>307</v>
      </c>
      <c r="M2229" t="s">
        <v>23</v>
      </c>
      <c r="N2229" t="s">
        <v>33</v>
      </c>
      <c r="O2229" t="s">
        <v>25</v>
      </c>
      <c r="P2229" t="s">
        <v>513</v>
      </c>
    </row>
    <row r="2230" spans="1:16" x14ac:dyDescent="0.25">
      <c r="A2230">
        <v>101757</v>
      </c>
      <c r="B2230" s="1">
        <v>45945</v>
      </c>
      <c r="C2230" t="s">
        <v>77</v>
      </c>
      <c r="D2230" t="s">
        <v>78</v>
      </c>
      <c r="E2230" t="s">
        <v>79</v>
      </c>
      <c r="F2230" t="s">
        <v>70</v>
      </c>
      <c r="G2230" t="s">
        <v>108</v>
      </c>
      <c r="H2230">
        <v>1</v>
      </c>
      <c r="I2230">
        <v>35.6</v>
      </c>
      <c r="J2230">
        <v>35.6</v>
      </c>
      <c r="K2230" t="s">
        <v>59</v>
      </c>
      <c r="L2230" t="s">
        <v>221</v>
      </c>
      <c r="M2230" t="s">
        <v>102</v>
      </c>
      <c r="N2230" t="s">
        <v>33</v>
      </c>
      <c r="O2230" t="s">
        <v>25</v>
      </c>
      <c r="P2230" t="s">
        <v>513</v>
      </c>
    </row>
    <row r="2231" spans="1:16" x14ac:dyDescent="0.25">
      <c r="A2231">
        <v>101889</v>
      </c>
      <c r="B2231" s="1">
        <v>45945</v>
      </c>
      <c r="C2231" t="s">
        <v>16</v>
      </c>
      <c r="D2231" t="s">
        <v>111</v>
      </c>
      <c r="E2231" t="s">
        <v>112</v>
      </c>
      <c r="F2231" t="s">
        <v>73</v>
      </c>
      <c r="G2231" t="s">
        <v>116</v>
      </c>
      <c r="H2231">
        <v>3</v>
      </c>
      <c r="I2231">
        <v>184.41</v>
      </c>
      <c r="J2231">
        <v>553.23</v>
      </c>
      <c r="K2231" t="s">
        <v>59</v>
      </c>
      <c r="L2231" t="s">
        <v>394</v>
      </c>
      <c r="M2231" t="s">
        <v>23</v>
      </c>
      <c r="N2231" t="s">
        <v>33</v>
      </c>
      <c r="O2231" t="s">
        <v>25</v>
      </c>
      <c r="P2231" t="s">
        <v>513</v>
      </c>
    </row>
    <row r="2232" spans="1:16" x14ac:dyDescent="0.25">
      <c r="A2232">
        <v>102028</v>
      </c>
      <c r="B2232" s="1">
        <v>45945</v>
      </c>
      <c r="C2232" t="s">
        <v>16</v>
      </c>
      <c r="D2232" t="s">
        <v>111</v>
      </c>
      <c r="E2232" t="s">
        <v>112</v>
      </c>
      <c r="F2232" t="s">
        <v>29</v>
      </c>
      <c r="G2232" t="s">
        <v>113</v>
      </c>
      <c r="H2232">
        <v>10</v>
      </c>
      <c r="I2232">
        <v>14.48</v>
      </c>
      <c r="J2232">
        <v>144.80000000000001</v>
      </c>
      <c r="K2232" t="s">
        <v>31</v>
      </c>
      <c r="L2232" t="s">
        <v>221</v>
      </c>
      <c r="M2232" t="s">
        <v>44</v>
      </c>
      <c r="N2232" t="s">
        <v>33</v>
      </c>
      <c r="O2232" t="s">
        <v>25</v>
      </c>
      <c r="P2232" t="s">
        <v>513</v>
      </c>
    </row>
    <row r="2233" spans="1:16" x14ac:dyDescent="0.25">
      <c r="A2233">
        <v>102071</v>
      </c>
      <c r="B2233" s="1">
        <v>45945</v>
      </c>
      <c r="C2233" t="s">
        <v>34</v>
      </c>
      <c r="D2233" t="s">
        <v>35</v>
      </c>
      <c r="E2233" t="s">
        <v>36</v>
      </c>
      <c r="F2233" t="s">
        <v>70</v>
      </c>
      <c r="G2233" t="s">
        <v>71</v>
      </c>
      <c r="H2233">
        <v>1</v>
      </c>
      <c r="I2233">
        <v>60.53</v>
      </c>
      <c r="J2233">
        <v>60.53</v>
      </c>
      <c r="K2233" t="s">
        <v>21</v>
      </c>
      <c r="L2233" t="s">
        <v>257</v>
      </c>
      <c r="M2233" t="s">
        <v>23</v>
      </c>
      <c r="N2233" t="s">
        <v>33</v>
      </c>
      <c r="O2233" t="s">
        <v>25</v>
      </c>
      <c r="P2233" t="s">
        <v>513</v>
      </c>
    </row>
    <row r="2234" spans="1:16" x14ac:dyDescent="0.25">
      <c r="A2234">
        <v>102148</v>
      </c>
      <c r="B2234" s="1">
        <v>45945</v>
      </c>
      <c r="C2234" t="s">
        <v>61</v>
      </c>
      <c r="D2234" t="s">
        <v>84</v>
      </c>
      <c r="E2234" t="s">
        <v>85</v>
      </c>
      <c r="F2234" t="s">
        <v>73</v>
      </c>
      <c r="G2234" t="s">
        <v>116</v>
      </c>
      <c r="H2234">
        <v>1</v>
      </c>
      <c r="I2234">
        <v>184.1</v>
      </c>
      <c r="J2234">
        <v>184.1</v>
      </c>
      <c r="K2234" t="s">
        <v>31</v>
      </c>
      <c r="L2234" t="s">
        <v>494</v>
      </c>
      <c r="M2234" t="s">
        <v>44</v>
      </c>
      <c r="N2234" t="s">
        <v>33</v>
      </c>
      <c r="O2234" t="s">
        <v>25</v>
      </c>
      <c r="P2234" t="s">
        <v>513</v>
      </c>
    </row>
    <row r="2235" spans="1:16" x14ac:dyDescent="0.25">
      <c r="A2235">
        <v>102387</v>
      </c>
      <c r="B2235" s="1">
        <v>45945</v>
      </c>
      <c r="C2235" t="s">
        <v>34</v>
      </c>
      <c r="D2235" t="s">
        <v>46</v>
      </c>
      <c r="E2235" t="s">
        <v>47</v>
      </c>
      <c r="F2235" t="s">
        <v>29</v>
      </c>
      <c r="G2235" t="s">
        <v>113</v>
      </c>
      <c r="H2235">
        <v>2</v>
      </c>
      <c r="I2235">
        <v>15.67</v>
      </c>
      <c r="J2235">
        <v>31.34</v>
      </c>
      <c r="K2235" t="s">
        <v>31</v>
      </c>
      <c r="L2235" t="s">
        <v>196</v>
      </c>
      <c r="M2235" t="s">
        <v>23</v>
      </c>
      <c r="N2235" t="s">
        <v>33</v>
      </c>
      <c r="O2235" t="s">
        <v>25</v>
      </c>
      <c r="P2235" t="s">
        <v>513</v>
      </c>
    </row>
    <row r="2236" spans="1:16" x14ac:dyDescent="0.25">
      <c r="A2236">
        <v>102393</v>
      </c>
      <c r="B2236" s="1">
        <v>45945</v>
      </c>
      <c r="C2236" t="s">
        <v>61</v>
      </c>
      <c r="D2236" t="s">
        <v>90</v>
      </c>
      <c r="E2236" t="s">
        <v>91</v>
      </c>
      <c r="F2236" t="s">
        <v>29</v>
      </c>
      <c r="G2236" t="s">
        <v>100</v>
      </c>
      <c r="H2236">
        <v>10</v>
      </c>
      <c r="I2236">
        <v>49.27</v>
      </c>
      <c r="J2236">
        <v>492.7</v>
      </c>
      <c r="K2236" t="s">
        <v>53</v>
      </c>
      <c r="L2236" t="s">
        <v>475</v>
      </c>
      <c r="M2236" t="s">
        <v>23</v>
      </c>
      <c r="N2236" t="s">
        <v>33</v>
      </c>
      <c r="O2236" t="s">
        <v>25</v>
      </c>
      <c r="P2236" t="s">
        <v>513</v>
      </c>
    </row>
    <row r="2237" spans="1:16" x14ac:dyDescent="0.25">
      <c r="A2237">
        <v>102738</v>
      </c>
      <c r="B2237" s="1">
        <v>45945</v>
      </c>
      <c r="C2237" t="s">
        <v>77</v>
      </c>
      <c r="D2237" t="s">
        <v>205</v>
      </c>
      <c r="E2237" t="s">
        <v>206</v>
      </c>
      <c r="F2237" t="s">
        <v>29</v>
      </c>
      <c r="G2237" t="s">
        <v>123</v>
      </c>
      <c r="H2237">
        <v>10</v>
      </c>
      <c r="I2237">
        <v>91.86</v>
      </c>
      <c r="J2237">
        <v>918.6</v>
      </c>
      <c r="K2237" t="s">
        <v>31</v>
      </c>
      <c r="L2237" t="s">
        <v>366</v>
      </c>
      <c r="M2237" t="s">
        <v>23</v>
      </c>
      <c r="N2237" t="s">
        <v>33</v>
      </c>
      <c r="O2237" t="s">
        <v>25</v>
      </c>
      <c r="P2237" t="s">
        <v>513</v>
      </c>
    </row>
    <row r="2238" spans="1:16" x14ac:dyDescent="0.25">
      <c r="A2238">
        <v>100390</v>
      </c>
      <c r="B2238" s="1">
        <v>45946</v>
      </c>
      <c r="C2238" t="s">
        <v>39</v>
      </c>
      <c r="D2238" t="s">
        <v>40</v>
      </c>
      <c r="E2238" t="s">
        <v>41</v>
      </c>
      <c r="F2238" t="s">
        <v>29</v>
      </c>
      <c r="G2238" t="s">
        <v>113</v>
      </c>
      <c r="H2238">
        <v>2</v>
      </c>
      <c r="I2238">
        <v>14.56</v>
      </c>
      <c r="J2238">
        <v>29.12</v>
      </c>
      <c r="K2238" t="s">
        <v>21</v>
      </c>
      <c r="L2238" t="s">
        <v>207</v>
      </c>
      <c r="M2238" t="s">
        <v>102</v>
      </c>
      <c r="N2238" t="s">
        <v>45</v>
      </c>
      <c r="O2238" t="s">
        <v>25</v>
      </c>
      <c r="P2238" t="s">
        <v>513</v>
      </c>
    </row>
    <row r="2239" spans="1:16" x14ac:dyDescent="0.25">
      <c r="A2239">
        <v>100443</v>
      </c>
      <c r="B2239" s="1">
        <v>45946</v>
      </c>
      <c r="C2239" t="s">
        <v>61</v>
      </c>
      <c r="D2239" t="s">
        <v>90</v>
      </c>
      <c r="E2239" t="s">
        <v>91</v>
      </c>
      <c r="F2239" t="s">
        <v>64</v>
      </c>
      <c r="G2239" t="s">
        <v>140</v>
      </c>
      <c r="H2239">
        <v>2</v>
      </c>
      <c r="I2239">
        <v>145.93</v>
      </c>
      <c r="J2239">
        <v>291.86</v>
      </c>
      <c r="K2239" t="s">
        <v>53</v>
      </c>
      <c r="L2239" t="s">
        <v>451</v>
      </c>
      <c r="M2239" t="s">
        <v>23</v>
      </c>
      <c r="N2239" t="s">
        <v>45</v>
      </c>
      <c r="O2239" t="s">
        <v>25</v>
      </c>
      <c r="P2239" t="s">
        <v>513</v>
      </c>
    </row>
    <row r="2240" spans="1:16" x14ac:dyDescent="0.25">
      <c r="A2240">
        <v>100550</v>
      </c>
      <c r="B2240" s="1">
        <v>45946</v>
      </c>
      <c r="C2240" t="s">
        <v>16</v>
      </c>
      <c r="D2240" t="s">
        <v>146</v>
      </c>
      <c r="E2240" t="s">
        <v>147</v>
      </c>
      <c r="F2240" t="s">
        <v>73</v>
      </c>
      <c r="G2240" t="s">
        <v>80</v>
      </c>
      <c r="H2240">
        <v>1</v>
      </c>
      <c r="I2240">
        <v>41.63</v>
      </c>
      <c r="J2240">
        <v>41.63</v>
      </c>
      <c r="K2240" t="s">
        <v>53</v>
      </c>
      <c r="L2240" t="s">
        <v>512</v>
      </c>
      <c r="M2240" t="s">
        <v>23</v>
      </c>
      <c r="N2240" t="s">
        <v>45</v>
      </c>
      <c r="O2240" t="s">
        <v>25</v>
      </c>
      <c r="P2240" t="s">
        <v>513</v>
      </c>
    </row>
    <row r="2241" spans="1:16" x14ac:dyDescent="0.25">
      <c r="A2241">
        <v>100613</v>
      </c>
      <c r="B2241" s="1">
        <v>45946</v>
      </c>
      <c r="C2241" t="s">
        <v>16</v>
      </c>
      <c r="D2241" t="s">
        <v>27</v>
      </c>
      <c r="E2241" t="s">
        <v>28</v>
      </c>
      <c r="F2241" t="s">
        <v>29</v>
      </c>
      <c r="G2241" t="s">
        <v>58</v>
      </c>
      <c r="H2241">
        <v>2</v>
      </c>
      <c r="I2241">
        <v>74.95</v>
      </c>
      <c r="J2241">
        <v>149.9</v>
      </c>
      <c r="K2241" t="s">
        <v>59</v>
      </c>
      <c r="L2241" t="s">
        <v>308</v>
      </c>
      <c r="M2241" t="s">
        <v>23</v>
      </c>
      <c r="N2241" t="s">
        <v>45</v>
      </c>
      <c r="O2241" t="s">
        <v>25</v>
      </c>
      <c r="P2241" t="s">
        <v>513</v>
      </c>
    </row>
    <row r="2242" spans="1:16" x14ac:dyDescent="0.25">
      <c r="A2242">
        <v>100787</v>
      </c>
      <c r="B2242" s="1">
        <v>45946</v>
      </c>
      <c r="C2242" t="s">
        <v>16</v>
      </c>
      <c r="D2242" t="s">
        <v>27</v>
      </c>
      <c r="E2242" t="s">
        <v>28</v>
      </c>
      <c r="F2242" t="s">
        <v>19</v>
      </c>
      <c r="G2242" t="s">
        <v>20</v>
      </c>
      <c r="H2242">
        <v>10</v>
      </c>
      <c r="I2242">
        <v>40.29</v>
      </c>
      <c r="J2242">
        <v>402.9</v>
      </c>
      <c r="K2242" t="s">
        <v>31</v>
      </c>
      <c r="L2242" t="s">
        <v>96</v>
      </c>
      <c r="M2242" t="s">
        <v>102</v>
      </c>
      <c r="N2242" t="s">
        <v>45</v>
      </c>
      <c r="O2242" t="s">
        <v>25</v>
      </c>
      <c r="P2242" t="s">
        <v>513</v>
      </c>
    </row>
    <row r="2243" spans="1:16" x14ac:dyDescent="0.25">
      <c r="A2243">
        <v>100833</v>
      </c>
      <c r="B2243" s="1">
        <v>45946</v>
      </c>
      <c r="C2243" t="s">
        <v>61</v>
      </c>
      <c r="D2243" t="s">
        <v>84</v>
      </c>
      <c r="E2243" t="s">
        <v>85</v>
      </c>
      <c r="F2243" t="s">
        <v>73</v>
      </c>
      <c r="G2243" t="s">
        <v>80</v>
      </c>
      <c r="H2243">
        <v>1</v>
      </c>
      <c r="I2243">
        <v>38.35</v>
      </c>
      <c r="J2243">
        <v>38.35</v>
      </c>
      <c r="K2243" t="s">
        <v>31</v>
      </c>
      <c r="L2243" t="s">
        <v>438</v>
      </c>
      <c r="M2243" t="s">
        <v>23</v>
      </c>
      <c r="N2243" t="s">
        <v>45</v>
      </c>
      <c r="O2243" t="s">
        <v>25</v>
      </c>
      <c r="P2243" t="s">
        <v>513</v>
      </c>
    </row>
    <row r="2244" spans="1:16" x14ac:dyDescent="0.25">
      <c r="A2244">
        <v>100930</v>
      </c>
      <c r="B2244" s="1">
        <v>45946</v>
      </c>
      <c r="C2244" t="s">
        <v>16</v>
      </c>
      <c r="D2244" t="s">
        <v>198</v>
      </c>
      <c r="E2244" t="s">
        <v>199</v>
      </c>
      <c r="F2244" t="s">
        <v>73</v>
      </c>
      <c r="G2244" t="s">
        <v>126</v>
      </c>
      <c r="H2244">
        <v>10</v>
      </c>
      <c r="I2244">
        <v>29.13</v>
      </c>
      <c r="J2244">
        <v>291.3</v>
      </c>
      <c r="K2244" t="s">
        <v>21</v>
      </c>
      <c r="L2244" t="s">
        <v>427</v>
      </c>
      <c r="M2244" t="s">
        <v>23</v>
      </c>
      <c r="N2244" t="s">
        <v>45</v>
      </c>
      <c r="O2244" t="s">
        <v>25</v>
      </c>
      <c r="P2244" t="s">
        <v>513</v>
      </c>
    </row>
    <row r="2245" spans="1:16" x14ac:dyDescent="0.25">
      <c r="A2245">
        <v>101057</v>
      </c>
      <c r="B2245" s="1">
        <v>45946</v>
      </c>
      <c r="C2245" t="s">
        <v>61</v>
      </c>
      <c r="D2245" t="s">
        <v>90</v>
      </c>
      <c r="E2245" t="s">
        <v>91</v>
      </c>
      <c r="F2245" t="s">
        <v>64</v>
      </c>
      <c r="G2245" t="s">
        <v>140</v>
      </c>
      <c r="H2245">
        <v>5</v>
      </c>
      <c r="I2245">
        <v>151.94999999999999</v>
      </c>
      <c r="J2245">
        <v>759.75</v>
      </c>
      <c r="K2245" t="s">
        <v>21</v>
      </c>
      <c r="L2245" t="s">
        <v>106</v>
      </c>
      <c r="M2245" t="s">
        <v>102</v>
      </c>
      <c r="N2245" t="s">
        <v>45</v>
      </c>
      <c r="O2245" t="s">
        <v>25</v>
      </c>
      <c r="P2245" t="s">
        <v>513</v>
      </c>
    </row>
    <row r="2246" spans="1:16" x14ac:dyDescent="0.25">
      <c r="A2246">
        <v>101080</v>
      </c>
      <c r="B2246" s="1">
        <v>45946</v>
      </c>
      <c r="C2246" t="s">
        <v>16</v>
      </c>
      <c r="D2246" t="s">
        <v>198</v>
      </c>
      <c r="E2246" t="s">
        <v>199</v>
      </c>
      <c r="F2246" t="s">
        <v>19</v>
      </c>
      <c r="G2246" t="s">
        <v>20</v>
      </c>
      <c r="H2246">
        <v>5</v>
      </c>
      <c r="I2246">
        <v>38.520000000000003</v>
      </c>
      <c r="J2246">
        <v>192.6</v>
      </c>
      <c r="K2246" t="s">
        <v>59</v>
      </c>
      <c r="L2246" t="s">
        <v>99</v>
      </c>
      <c r="M2246" t="s">
        <v>23</v>
      </c>
      <c r="N2246" t="s">
        <v>45</v>
      </c>
      <c r="O2246" t="s">
        <v>25</v>
      </c>
      <c r="P2246" t="s">
        <v>513</v>
      </c>
    </row>
    <row r="2247" spans="1:16" x14ac:dyDescent="0.25">
      <c r="A2247">
        <v>101285</v>
      </c>
      <c r="B2247" s="1">
        <v>45946</v>
      </c>
      <c r="C2247" t="s">
        <v>34</v>
      </c>
      <c r="D2247" t="s">
        <v>164</v>
      </c>
      <c r="E2247" t="s">
        <v>165</v>
      </c>
      <c r="F2247" t="s">
        <v>73</v>
      </c>
      <c r="G2247" t="s">
        <v>74</v>
      </c>
      <c r="H2247">
        <v>10</v>
      </c>
      <c r="I2247">
        <v>53.59</v>
      </c>
      <c r="J2247">
        <v>535.9</v>
      </c>
      <c r="K2247" t="s">
        <v>59</v>
      </c>
      <c r="L2247" t="s">
        <v>315</v>
      </c>
      <c r="M2247" t="s">
        <v>102</v>
      </c>
      <c r="N2247" t="s">
        <v>45</v>
      </c>
      <c r="O2247" t="s">
        <v>25</v>
      </c>
      <c r="P2247" t="s">
        <v>513</v>
      </c>
    </row>
    <row r="2248" spans="1:16" x14ac:dyDescent="0.25">
      <c r="A2248">
        <v>101817</v>
      </c>
      <c r="B2248" s="1">
        <v>45946</v>
      </c>
      <c r="C2248" t="s">
        <v>61</v>
      </c>
      <c r="D2248" t="s">
        <v>84</v>
      </c>
      <c r="E2248" t="s">
        <v>85</v>
      </c>
      <c r="F2248" t="s">
        <v>70</v>
      </c>
      <c r="G2248" t="s">
        <v>132</v>
      </c>
      <c r="H2248">
        <v>2</v>
      </c>
      <c r="I2248">
        <v>19.07</v>
      </c>
      <c r="J2248">
        <v>38.14</v>
      </c>
      <c r="K2248" t="s">
        <v>21</v>
      </c>
      <c r="L2248" t="s">
        <v>263</v>
      </c>
      <c r="M2248" t="s">
        <v>23</v>
      </c>
      <c r="N2248" t="s">
        <v>45</v>
      </c>
      <c r="O2248" t="s">
        <v>25</v>
      </c>
      <c r="P2248" t="s">
        <v>513</v>
      </c>
    </row>
    <row r="2249" spans="1:16" x14ac:dyDescent="0.25">
      <c r="A2249">
        <v>101885</v>
      </c>
      <c r="B2249" s="1">
        <v>45946</v>
      </c>
      <c r="C2249" t="s">
        <v>16</v>
      </c>
      <c r="D2249" t="s">
        <v>27</v>
      </c>
      <c r="E2249" t="s">
        <v>28</v>
      </c>
      <c r="F2249" t="s">
        <v>73</v>
      </c>
      <c r="G2249" t="s">
        <v>116</v>
      </c>
      <c r="H2249">
        <v>1</v>
      </c>
      <c r="I2249">
        <v>195.01</v>
      </c>
      <c r="J2249">
        <v>195.01</v>
      </c>
      <c r="K2249" t="s">
        <v>59</v>
      </c>
      <c r="L2249" t="s">
        <v>191</v>
      </c>
      <c r="M2249" t="s">
        <v>23</v>
      </c>
      <c r="N2249" t="s">
        <v>45</v>
      </c>
      <c r="O2249" t="s">
        <v>25</v>
      </c>
      <c r="P2249" t="s">
        <v>513</v>
      </c>
    </row>
    <row r="2250" spans="1:16" x14ac:dyDescent="0.25">
      <c r="A2250">
        <v>102340</v>
      </c>
      <c r="B2250" s="1">
        <v>45946</v>
      </c>
      <c r="C2250" t="s">
        <v>39</v>
      </c>
      <c r="D2250" t="s">
        <v>93</v>
      </c>
      <c r="E2250" t="s">
        <v>93</v>
      </c>
      <c r="F2250" t="s">
        <v>29</v>
      </c>
      <c r="G2250" t="s">
        <v>58</v>
      </c>
      <c r="H2250">
        <v>1</v>
      </c>
      <c r="I2250">
        <v>75.56</v>
      </c>
      <c r="J2250">
        <v>75.56</v>
      </c>
      <c r="K2250" t="s">
        <v>21</v>
      </c>
      <c r="L2250" t="s">
        <v>369</v>
      </c>
      <c r="M2250" t="s">
        <v>23</v>
      </c>
      <c r="N2250" t="s">
        <v>45</v>
      </c>
      <c r="O2250" t="s">
        <v>25</v>
      </c>
      <c r="P2250" t="s">
        <v>513</v>
      </c>
    </row>
    <row r="2251" spans="1:16" x14ac:dyDescent="0.25">
      <c r="A2251">
        <v>102501</v>
      </c>
      <c r="B2251" s="1">
        <v>45946</v>
      </c>
      <c r="C2251" t="s">
        <v>61</v>
      </c>
      <c r="D2251" t="s">
        <v>90</v>
      </c>
      <c r="E2251" t="s">
        <v>91</v>
      </c>
      <c r="F2251" t="s">
        <v>19</v>
      </c>
      <c r="G2251" t="s">
        <v>42</v>
      </c>
      <c r="H2251">
        <v>5</v>
      </c>
      <c r="I2251">
        <v>15.76</v>
      </c>
      <c r="J2251">
        <v>78.8</v>
      </c>
      <c r="K2251" t="s">
        <v>59</v>
      </c>
      <c r="L2251" t="s">
        <v>409</v>
      </c>
      <c r="M2251" t="s">
        <v>23</v>
      </c>
      <c r="N2251" t="s">
        <v>45</v>
      </c>
      <c r="O2251" t="s">
        <v>25</v>
      </c>
      <c r="P2251" t="s">
        <v>513</v>
      </c>
    </row>
    <row r="2252" spans="1:16" x14ac:dyDescent="0.25">
      <c r="A2252">
        <v>102943</v>
      </c>
      <c r="B2252" s="1">
        <v>45946</v>
      </c>
      <c r="C2252" t="s">
        <v>34</v>
      </c>
      <c r="D2252" t="s">
        <v>46</v>
      </c>
      <c r="E2252" t="s">
        <v>47</v>
      </c>
      <c r="F2252" t="s">
        <v>64</v>
      </c>
      <c r="G2252" t="s">
        <v>65</v>
      </c>
      <c r="H2252">
        <v>2</v>
      </c>
      <c r="I2252">
        <v>25.74</v>
      </c>
      <c r="J2252">
        <v>51.48</v>
      </c>
      <c r="K2252" t="s">
        <v>31</v>
      </c>
      <c r="L2252" t="s">
        <v>429</v>
      </c>
      <c r="M2252" t="s">
        <v>23</v>
      </c>
      <c r="N2252" t="s">
        <v>45</v>
      </c>
      <c r="O2252" t="s">
        <v>25</v>
      </c>
      <c r="P2252" t="s">
        <v>513</v>
      </c>
    </row>
    <row r="2253" spans="1:16" x14ac:dyDescent="0.25">
      <c r="A2253">
        <v>100106</v>
      </c>
      <c r="B2253" s="1">
        <v>45947</v>
      </c>
      <c r="C2253" t="s">
        <v>16</v>
      </c>
      <c r="D2253" t="s">
        <v>111</v>
      </c>
      <c r="E2253" t="s">
        <v>112</v>
      </c>
      <c r="F2253" t="s">
        <v>73</v>
      </c>
      <c r="G2253" t="s">
        <v>128</v>
      </c>
      <c r="H2253">
        <v>5</v>
      </c>
      <c r="I2253">
        <v>130.33000000000001</v>
      </c>
      <c r="J2253">
        <v>651.65</v>
      </c>
      <c r="K2253" t="s">
        <v>31</v>
      </c>
      <c r="L2253" t="s">
        <v>433</v>
      </c>
      <c r="M2253" t="s">
        <v>23</v>
      </c>
      <c r="N2253" t="s">
        <v>24</v>
      </c>
      <c r="O2253" t="s">
        <v>25</v>
      </c>
      <c r="P2253" t="s">
        <v>513</v>
      </c>
    </row>
    <row r="2254" spans="1:16" x14ac:dyDescent="0.25">
      <c r="A2254">
        <v>100121</v>
      </c>
      <c r="B2254" s="1">
        <v>45947</v>
      </c>
      <c r="C2254" t="s">
        <v>39</v>
      </c>
      <c r="D2254" t="s">
        <v>56</v>
      </c>
      <c r="E2254" t="s">
        <v>57</v>
      </c>
      <c r="F2254" t="s">
        <v>29</v>
      </c>
      <c r="G2254" t="s">
        <v>58</v>
      </c>
      <c r="H2254">
        <v>1</v>
      </c>
      <c r="I2254">
        <v>74.22</v>
      </c>
      <c r="J2254">
        <v>74.22</v>
      </c>
      <c r="K2254" t="s">
        <v>21</v>
      </c>
      <c r="L2254" t="s">
        <v>486</v>
      </c>
      <c r="M2254" t="s">
        <v>23</v>
      </c>
      <c r="N2254" t="s">
        <v>24</v>
      </c>
      <c r="O2254" t="s">
        <v>25</v>
      </c>
      <c r="P2254" t="s">
        <v>513</v>
      </c>
    </row>
    <row r="2255" spans="1:16" x14ac:dyDescent="0.25">
      <c r="A2255">
        <v>100199</v>
      </c>
      <c r="B2255" s="1">
        <v>45947</v>
      </c>
      <c r="C2255" t="s">
        <v>16</v>
      </c>
      <c r="D2255" t="s">
        <v>146</v>
      </c>
      <c r="E2255" t="s">
        <v>147</v>
      </c>
      <c r="F2255" t="s">
        <v>70</v>
      </c>
      <c r="G2255" t="s">
        <v>132</v>
      </c>
      <c r="H2255">
        <v>2</v>
      </c>
      <c r="I2255">
        <v>20.62</v>
      </c>
      <c r="J2255">
        <v>41.24</v>
      </c>
      <c r="K2255" t="s">
        <v>59</v>
      </c>
      <c r="L2255" t="s">
        <v>484</v>
      </c>
      <c r="M2255" t="s">
        <v>23</v>
      </c>
      <c r="N2255" t="s">
        <v>24</v>
      </c>
      <c r="O2255" t="s">
        <v>25</v>
      </c>
      <c r="P2255" t="s">
        <v>513</v>
      </c>
    </row>
    <row r="2256" spans="1:16" x14ac:dyDescent="0.25">
      <c r="A2256">
        <v>100449</v>
      </c>
      <c r="B2256" s="1">
        <v>45947</v>
      </c>
      <c r="C2256" t="s">
        <v>61</v>
      </c>
      <c r="D2256" t="s">
        <v>90</v>
      </c>
      <c r="E2256" t="s">
        <v>91</v>
      </c>
      <c r="F2256" t="s">
        <v>73</v>
      </c>
      <c r="G2256" t="s">
        <v>126</v>
      </c>
      <c r="H2256">
        <v>2</v>
      </c>
      <c r="I2256">
        <v>29.34</v>
      </c>
      <c r="J2256">
        <v>58.68</v>
      </c>
      <c r="K2256" t="s">
        <v>53</v>
      </c>
      <c r="L2256" t="s">
        <v>288</v>
      </c>
      <c r="M2256" t="s">
        <v>44</v>
      </c>
      <c r="N2256" t="s">
        <v>24</v>
      </c>
      <c r="O2256" t="s">
        <v>25</v>
      </c>
      <c r="P2256" t="s">
        <v>513</v>
      </c>
    </row>
    <row r="2257" spans="1:16" x14ac:dyDescent="0.25">
      <c r="A2257">
        <v>100479</v>
      </c>
      <c r="B2257" s="1">
        <v>45947</v>
      </c>
      <c r="C2257" t="s">
        <v>16</v>
      </c>
      <c r="D2257" t="s">
        <v>17</v>
      </c>
      <c r="E2257" t="s">
        <v>18</v>
      </c>
      <c r="F2257" t="s">
        <v>73</v>
      </c>
      <c r="G2257" t="s">
        <v>74</v>
      </c>
      <c r="H2257">
        <v>1</v>
      </c>
      <c r="I2257">
        <v>54.86</v>
      </c>
      <c r="J2257">
        <v>54.86</v>
      </c>
      <c r="K2257" t="s">
        <v>31</v>
      </c>
      <c r="L2257" t="s">
        <v>137</v>
      </c>
      <c r="M2257" t="s">
        <v>23</v>
      </c>
      <c r="N2257" t="s">
        <v>24</v>
      </c>
      <c r="O2257" t="s">
        <v>25</v>
      </c>
      <c r="P2257" t="s">
        <v>513</v>
      </c>
    </row>
    <row r="2258" spans="1:16" x14ac:dyDescent="0.25">
      <c r="A2258">
        <v>100495</v>
      </c>
      <c r="B2258" s="1">
        <v>45947</v>
      </c>
      <c r="C2258" t="s">
        <v>34</v>
      </c>
      <c r="D2258" t="s">
        <v>46</v>
      </c>
      <c r="E2258" t="s">
        <v>47</v>
      </c>
      <c r="F2258" t="s">
        <v>19</v>
      </c>
      <c r="G2258" t="s">
        <v>20</v>
      </c>
      <c r="H2258">
        <v>5</v>
      </c>
      <c r="I2258">
        <v>39.200000000000003</v>
      </c>
      <c r="J2258">
        <v>196</v>
      </c>
      <c r="K2258" t="s">
        <v>53</v>
      </c>
      <c r="L2258" t="s">
        <v>239</v>
      </c>
      <c r="M2258" t="s">
        <v>23</v>
      </c>
      <c r="N2258" t="s">
        <v>24</v>
      </c>
      <c r="O2258" t="s">
        <v>25</v>
      </c>
      <c r="P2258" t="s">
        <v>513</v>
      </c>
    </row>
    <row r="2259" spans="1:16" x14ac:dyDescent="0.25">
      <c r="A2259">
        <v>100883</v>
      </c>
      <c r="B2259" s="1">
        <v>45947</v>
      </c>
      <c r="C2259" t="s">
        <v>39</v>
      </c>
      <c r="D2259" t="s">
        <v>56</v>
      </c>
      <c r="E2259" t="s">
        <v>57</v>
      </c>
      <c r="F2259" t="s">
        <v>70</v>
      </c>
      <c r="G2259" t="s">
        <v>143</v>
      </c>
      <c r="H2259">
        <v>1</v>
      </c>
      <c r="I2259">
        <v>115.56</v>
      </c>
      <c r="J2259">
        <v>115.56</v>
      </c>
      <c r="K2259" t="s">
        <v>53</v>
      </c>
      <c r="L2259" t="s">
        <v>503</v>
      </c>
      <c r="M2259" t="s">
        <v>23</v>
      </c>
      <c r="N2259" t="s">
        <v>24</v>
      </c>
      <c r="O2259" t="s">
        <v>25</v>
      </c>
      <c r="P2259" t="s">
        <v>513</v>
      </c>
    </row>
    <row r="2260" spans="1:16" x14ac:dyDescent="0.25">
      <c r="A2260">
        <v>100937</v>
      </c>
      <c r="B2260" s="1">
        <v>45947</v>
      </c>
      <c r="C2260" t="s">
        <v>77</v>
      </c>
      <c r="D2260" t="s">
        <v>151</v>
      </c>
      <c r="E2260" t="s">
        <v>152</v>
      </c>
      <c r="F2260" t="s">
        <v>70</v>
      </c>
      <c r="G2260" t="s">
        <v>71</v>
      </c>
      <c r="H2260">
        <v>1</v>
      </c>
      <c r="I2260">
        <v>57.21</v>
      </c>
      <c r="J2260">
        <v>57.21</v>
      </c>
      <c r="K2260" t="s">
        <v>53</v>
      </c>
      <c r="L2260" t="s">
        <v>421</v>
      </c>
      <c r="M2260" t="s">
        <v>23</v>
      </c>
      <c r="N2260" t="s">
        <v>24</v>
      </c>
      <c r="O2260" t="s">
        <v>25</v>
      </c>
      <c r="P2260" t="s">
        <v>513</v>
      </c>
    </row>
    <row r="2261" spans="1:16" x14ac:dyDescent="0.25">
      <c r="A2261">
        <v>100954</v>
      </c>
      <c r="B2261" s="1">
        <v>45947</v>
      </c>
      <c r="C2261" t="s">
        <v>77</v>
      </c>
      <c r="D2261" t="s">
        <v>78</v>
      </c>
      <c r="E2261" t="s">
        <v>79</v>
      </c>
      <c r="F2261" t="s">
        <v>29</v>
      </c>
      <c r="G2261" t="s">
        <v>123</v>
      </c>
      <c r="H2261">
        <v>1</v>
      </c>
      <c r="I2261">
        <v>86.92</v>
      </c>
      <c r="J2261">
        <v>86.92</v>
      </c>
      <c r="K2261" t="s">
        <v>59</v>
      </c>
      <c r="L2261" t="s">
        <v>373</v>
      </c>
      <c r="M2261" t="s">
        <v>23</v>
      </c>
      <c r="N2261" t="s">
        <v>24</v>
      </c>
      <c r="O2261" t="s">
        <v>25</v>
      </c>
      <c r="P2261" t="s">
        <v>513</v>
      </c>
    </row>
    <row r="2262" spans="1:16" x14ac:dyDescent="0.25">
      <c r="A2262">
        <v>101130</v>
      </c>
      <c r="B2262" s="1">
        <v>45947</v>
      </c>
      <c r="C2262" t="s">
        <v>39</v>
      </c>
      <c r="D2262" t="s">
        <v>67</v>
      </c>
      <c r="E2262" t="s">
        <v>68</v>
      </c>
      <c r="F2262" t="s">
        <v>29</v>
      </c>
      <c r="G2262" t="s">
        <v>113</v>
      </c>
      <c r="H2262">
        <v>2</v>
      </c>
      <c r="I2262">
        <v>14.88</v>
      </c>
      <c r="J2262">
        <v>29.76</v>
      </c>
      <c r="K2262" t="s">
        <v>21</v>
      </c>
      <c r="L2262" t="s">
        <v>211</v>
      </c>
      <c r="M2262" t="s">
        <v>23</v>
      </c>
      <c r="N2262" t="s">
        <v>24</v>
      </c>
      <c r="O2262" t="s">
        <v>25</v>
      </c>
      <c r="P2262" t="s">
        <v>513</v>
      </c>
    </row>
    <row r="2263" spans="1:16" x14ac:dyDescent="0.25">
      <c r="A2263">
        <v>101284</v>
      </c>
      <c r="B2263" s="1">
        <v>45947</v>
      </c>
      <c r="C2263" t="s">
        <v>77</v>
      </c>
      <c r="D2263" t="s">
        <v>205</v>
      </c>
      <c r="E2263" t="s">
        <v>206</v>
      </c>
      <c r="F2263" t="s">
        <v>70</v>
      </c>
      <c r="G2263" t="s">
        <v>132</v>
      </c>
      <c r="H2263">
        <v>1</v>
      </c>
      <c r="I2263">
        <v>19.54</v>
      </c>
      <c r="J2263">
        <v>19.54</v>
      </c>
      <c r="K2263" t="s">
        <v>21</v>
      </c>
      <c r="L2263" t="s">
        <v>417</v>
      </c>
      <c r="M2263" t="s">
        <v>23</v>
      </c>
      <c r="N2263" t="s">
        <v>24</v>
      </c>
      <c r="O2263" t="s">
        <v>25</v>
      </c>
      <c r="P2263" t="s">
        <v>513</v>
      </c>
    </row>
    <row r="2264" spans="1:16" x14ac:dyDescent="0.25">
      <c r="A2264">
        <v>101340</v>
      </c>
      <c r="B2264" s="1">
        <v>45947</v>
      </c>
      <c r="C2264" t="s">
        <v>61</v>
      </c>
      <c r="D2264" t="s">
        <v>84</v>
      </c>
      <c r="E2264" t="s">
        <v>85</v>
      </c>
      <c r="F2264" t="s">
        <v>64</v>
      </c>
      <c r="G2264" t="s">
        <v>105</v>
      </c>
      <c r="H2264">
        <v>1</v>
      </c>
      <c r="I2264">
        <v>31.25</v>
      </c>
      <c r="J2264">
        <v>31.25</v>
      </c>
      <c r="K2264" t="s">
        <v>53</v>
      </c>
      <c r="L2264" t="s">
        <v>401</v>
      </c>
      <c r="M2264" t="s">
        <v>23</v>
      </c>
      <c r="N2264" t="s">
        <v>24</v>
      </c>
      <c r="O2264" t="s">
        <v>25</v>
      </c>
      <c r="P2264" t="s">
        <v>513</v>
      </c>
    </row>
    <row r="2265" spans="1:16" x14ac:dyDescent="0.25">
      <c r="A2265">
        <v>101929</v>
      </c>
      <c r="B2265" s="1">
        <v>45947</v>
      </c>
      <c r="C2265" t="s">
        <v>34</v>
      </c>
      <c r="D2265" t="s">
        <v>35</v>
      </c>
      <c r="E2265" t="s">
        <v>36</v>
      </c>
      <c r="F2265" t="s">
        <v>73</v>
      </c>
      <c r="G2265" t="s">
        <v>183</v>
      </c>
      <c r="H2265">
        <v>5</v>
      </c>
      <c r="I2265">
        <v>23.79</v>
      </c>
      <c r="J2265">
        <v>118.95</v>
      </c>
      <c r="K2265" t="s">
        <v>53</v>
      </c>
      <c r="L2265" t="s">
        <v>226</v>
      </c>
      <c r="M2265" t="s">
        <v>44</v>
      </c>
      <c r="N2265" t="s">
        <v>24</v>
      </c>
      <c r="O2265" t="s">
        <v>25</v>
      </c>
      <c r="P2265" t="s">
        <v>513</v>
      </c>
    </row>
    <row r="2266" spans="1:16" x14ac:dyDescent="0.25">
      <c r="A2266">
        <v>102147</v>
      </c>
      <c r="B2266" s="1">
        <v>45947</v>
      </c>
      <c r="C2266" t="s">
        <v>39</v>
      </c>
      <c r="D2266" t="s">
        <v>56</v>
      </c>
      <c r="E2266" t="s">
        <v>57</v>
      </c>
      <c r="F2266" t="s">
        <v>64</v>
      </c>
      <c r="G2266" t="s">
        <v>105</v>
      </c>
      <c r="H2266">
        <v>3</v>
      </c>
      <c r="I2266">
        <v>30.99</v>
      </c>
      <c r="J2266">
        <v>92.97</v>
      </c>
      <c r="K2266" t="s">
        <v>59</v>
      </c>
      <c r="L2266" t="s">
        <v>391</v>
      </c>
      <c r="M2266" t="s">
        <v>23</v>
      </c>
      <c r="N2266" t="s">
        <v>24</v>
      </c>
      <c r="O2266" t="s">
        <v>25</v>
      </c>
      <c r="P2266" t="s">
        <v>513</v>
      </c>
    </row>
    <row r="2267" spans="1:16" x14ac:dyDescent="0.25">
      <c r="A2267">
        <v>102183</v>
      </c>
      <c r="B2267" s="1">
        <v>45947</v>
      </c>
      <c r="C2267" t="s">
        <v>39</v>
      </c>
      <c r="D2267" t="s">
        <v>93</v>
      </c>
      <c r="E2267" t="s">
        <v>93</v>
      </c>
      <c r="F2267" t="s">
        <v>70</v>
      </c>
      <c r="G2267" t="s">
        <v>143</v>
      </c>
      <c r="H2267">
        <v>5</v>
      </c>
      <c r="I2267">
        <v>119.21</v>
      </c>
      <c r="J2267">
        <v>596.04999999999995</v>
      </c>
      <c r="K2267" t="s">
        <v>53</v>
      </c>
      <c r="L2267" t="s">
        <v>441</v>
      </c>
      <c r="M2267" t="s">
        <v>23</v>
      </c>
      <c r="N2267" t="s">
        <v>24</v>
      </c>
      <c r="O2267" t="s">
        <v>25</v>
      </c>
      <c r="P2267" t="s">
        <v>513</v>
      </c>
    </row>
    <row r="2268" spans="1:16" x14ac:dyDescent="0.25">
      <c r="A2268">
        <v>102489</v>
      </c>
      <c r="B2268" s="1">
        <v>45947</v>
      </c>
      <c r="C2268" t="s">
        <v>61</v>
      </c>
      <c r="D2268" t="s">
        <v>84</v>
      </c>
      <c r="E2268" t="s">
        <v>85</v>
      </c>
      <c r="F2268" t="s">
        <v>73</v>
      </c>
      <c r="G2268" t="s">
        <v>74</v>
      </c>
      <c r="H2268">
        <v>5</v>
      </c>
      <c r="I2268">
        <v>52.83</v>
      </c>
      <c r="J2268">
        <v>264.14999999999998</v>
      </c>
      <c r="K2268" t="s">
        <v>53</v>
      </c>
      <c r="L2268" t="s">
        <v>293</v>
      </c>
      <c r="M2268" t="s">
        <v>23</v>
      </c>
      <c r="N2268" t="s">
        <v>24</v>
      </c>
      <c r="O2268" t="s">
        <v>25</v>
      </c>
      <c r="P2268" t="s">
        <v>513</v>
      </c>
    </row>
    <row r="2269" spans="1:16" x14ac:dyDescent="0.25">
      <c r="A2269">
        <v>102750</v>
      </c>
      <c r="B2269" s="1">
        <v>45947</v>
      </c>
      <c r="C2269" t="s">
        <v>61</v>
      </c>
      <c r="D2269" t="s">
        <v>62</v>
      </c>
      <c r="E2269" t="s">
        <v>63</v>
      </c>
      <c r="F2269" t="s">
        <v>64</v>
      </c>
      <c r="G2269" t="s">
        <v>159</v>
      </c>
      <c r="H2269">
        <v>1</v>
      </c>
      <c r="I2269">
        <v>35.020000000000003</v>
      </c>
      <c r="J2269">
        <v>35.020000000000003</v>
      </c>
      <c r="K2269" t="s">
        <v>53</v>
      </c>
      <c r="L2269" t="s">
        <v>107</v>
      </c>
      <c r="M2269" t="s">
        <v>23</v>
      </c>
      <c r="N2269" t="s">
        <v>24</v>
      </c>
      <c r="O2269" t="s">
        <v>25</v>
      </c>
      <c r="P2269" t="s">
        <v>513</v>
      </c>
    </row>
    <row r="2270" spans="1:16" x14ac:dyDescent="0.25">
      <c r="A2270">
        <v>100033</v>
      </c>
      <c r="B2270" s="1">
        <v>45948</v>
      </c>
      <c r="C2270" t="s">
        <v>61</v>
      </c>
      <c r="D2270" t="s">
        <v>62</v>
      </c>
      <c r="E2270" t="s">
        <v>63</v>
      </c>
      <c r="F2270" t="s">
        <v>29</v>
      </c>
      <c r="G2270" t="s">
        <v>123</v>
      </c>
      <c r="H2270">
        <v>5</v>
      </c>
      <c r="I2270">
        <v>94.25</v>
      </c>
      <c r="J2270">
        <v>471.25</v>
      </c>
      <c r="K2270" t="s">
        <v>53</v>
      </c>
      <c r="L2270" t="s">
        <v>397</v>
      </c>
      <c r="M2270" t="s">
        <v>23</v>
      </c>
      <c r="N2270" t="s">
        <v>50</v>
      </c>
      <c r="O2270" t="s">
        <v>14</v>
      </c>
      <c r="P2270" t="s">
        <v>513</v>
      </c>
    </row>
    <row r="2271" spans="1:16" x14ac:dyDescent="0.25">
      <c r="A2271">
        <v>100485</v>
      </c>
      <c r="B2271" s="1">
        <v>45948</v>
      </c>
      <c r="C2271" t="s">
        <v>61</v>
      </c>
      <c r="D2271" t="s">
        <v>62</v>
      </c>
      <c r="E2271" t="s">
        <v>63</v>
      </c>
      <c r="F2271" t="s">
        <v>19</v>
      </c>
      <c r="G2271" t="s">
        <v>48</v>
      </c>
      <c r="H2271">
        <v>2</v>
      </c>
      <c r="I2271">
        <v>45.2</v>
      </c>
      <c r="J2271">
        <v>90.4</v>
      </c>
      <c r="K2271" t="s">
        <v>53</v>
      </c>
      <c r="L2271" t="s">
        <v>177</v>
      </c>
      <c r="M2271" t="s">
        <v>102</v>
      </c>
      <c r="N2271" t="s">
        <v>50</v>
      </c>
      <c r="O2271" t="s">
        <v>14</v>
      </c>
      <c r="P2271" t="s">
        <v>513</v>
      </c>
    </row>
    <row r="2272" spans="1:16" x14ac:dyDescent="0.25">
      <c r="A2272">
        <v>100556</v>
      </c>
      <c r="B2272" s="1">
        <v>45948</v>
      </c>
      <c r="C2272" t="s">
        <v>34</v>
      </c>
      <c r="D2272" t="s">
        <v>35</v>
      </c>
      <c r="E2272" t="s">
        <v>36</v>
      </c>
      <c r="F2272" t="s">
        <v>70</v>
      </c>
      <c r="G2272" t="s">
        <v>132</v>
      </c>
      <c r="H2272">
        <v>10</v>
      </c>
      <c r="I2272">
        <v>20.54</v>
      </c>
      <c r="J2272">
        <v>205.4</v>
      </c>
      <c r="K2272" t="s">
        <v>31</v>
      </c>
      <c r="L2272" t="s">
        <v>88</v>
      </c>
      <c r="M2272" t="s">
        <v>102</v>
      </c>
      <c r="N2272" t="s">
        <v>50</v>
      </c>
      <c r="O2272" t="s">
        <v>14</v>
      </c>
      <c r="P2272" t="s">
        <v>513</v>
      </c>
    </row>
    <row r="2273" spans="1:16" x14ac:dyDescent="0.25">
      <c r="A2273">
        <v>100768</v>
      </c>
      <c r="B2273" s="1">
        <v>45948</v>
      </c>
      <c r="C2273" t="s">
        <v>39</v>
      </c>
      <c r="D2273" t="s">
        <v>67</v>
      </c>
      <c r="E2273" t="s">
        <v>68</v>
      </c>
      <c r="F2273" t="s">
        <v>19</v>
      </c>
      <c r="G2273" t="s">
        <v>37</v>
      </c>
      <c r="H2273">
        <v>1</v>
      </c>
      <c r="I2273">
        <v>23.01</v>
      </c>
      <c r="J2273">
        <v>23.01</v>
      </c>
      <c r="K2273" t="s">
        <v>21</v>
      </c>
      <c r="L2273" t="s">
        <v>245</v>
      </c>
      <c r="M2273" t="s">
        <v>23</v>
      </c>
      <c r="N2273" t="s">
        <v>50</v>
      </c>
      <c r="O2273" t="s">
        <v>14</v>
      </c>
      <c r="P2273" t="s">
        <v>513</v>
      </c>
    </row>
    <row r="2274" spans="1:16" x14ac:dyDescent="0.25">
      <c r="A2274">
        <v>100912</v>
      </c>
      <c r="B2274" s="1">
        <v>45948</v>
      </c>
      <c r="C2274" t="s">
        <v>39</v>
      </c>
      <c r="D2274" t="s">
        <v>67</v>
      </c>
      <c r="E2274" t="s">
        <v>68</v>
      </c>
      <c r="F2274" t="s">
        <v>73</v>
      </c>
      <c r="G2274" t="s">
        <v>128</v>
      </c>
      <c r="H2274">
        <v>10</v>
      </c>
      <c r="I2274">
        <v>133.16</v>
      </c>
      <c r="J2274">
        <v>1331.6</v>
      </c>
      <c r="K2274" t="s">
        <v>21</v>
      </c>
      <c r="L2274" t="s">
        <v>325</v>
      </c>
      <c r="M2274" t="s">
        <v>102</v>
      </c>
      <c r="N2274" t="s">
        <v>50</v>
      </c>
      <c r="O2274" t="s">
        <v>14</v>
      </c>
      <c r="P2274" t="s">
        <v>513</v>
      </c>
    </row>
    <row r="2275" spans="1:16" x14ac:dyDescent="0.25">
      <c r="A2275">
        <v>100941</v>
      </c>
      <c r="B2275" s="1">
        <v>45948</v>
      </c>
      <c r="C2275" t="s">
        <v>34</v>
      </c>
      <c r="D2275" t="s">
        <v>46</v>
      </c>
      <c r="E2275" t="s">
        <v>47</v>
      </c>
      <c r="F2275" t="s">
        <v>73</v>
      </c>
      <c r="G2275" t="s">
        <v>80</v>
      </c>
      <c r="H2275">
        <v>5</v>
      </c>
      <c r="I2275">
        <v>38.409999999999997</v>
      </c>
      <c r="J2275">
        <v>192.05</v>
      </c>
      <c r="K2275" t="s">
        <v>59</v>
      </c>
      <c r="L2275" t="s">
        <v>346</v>
      </c>
      <c r="M2275" t="s">
        <v>102</v>
      </c>
      <c r="N2275" t="s">
        <v>50</v>
      </c>
      <c r="O2275" t="s">
        <v>14</v>
      </c>
      <c r="P2275" t="s">
        <v>513</v>
      </c>
    </row>
    <row r="2276" spans="1:16" x14ac:dyDescent="0.25">
      <c r="A2276">
        <v>101126</v>
      </c>
      <c r="B2276" s="1">
        <v>45948</v>
      </c>
      <c r="C2276" t="s">
        <v>61</v>
      </c>
      <c r="D2276" t="s">
        <v>62</v>
      </c>
      <c r="E2276" t="s">
        <v>63</v>
      </c>
      <c r="F2276" t="s">
        <v>29</v>
      </c>
      <c r="G2276" t="s">
        <v>58</v>
      </c>
      <c r="H2276">
        <v>1</v>
      </c>
      <c r="I2276">
        <v>75.819999999999993</v>
      </c>
      <c r="J2276">
        <v>75.819999999999993</v>
      </c>
      <c r="K2276" t="s">
        <v>53</v>
      </c>
      <c r="L2276" t="s">
        <v>326</v>
      </c>
      <c r="M2276" t="s">
        <v>23</v>
      </c>
      <c r="N2276" t="s">
        <v>50</v>
      </c>
      <c r="O2276" t="s">
        <v>14</v>
      </c>
      <c r="P2276" t="s">
        <v>513</v>
      </c>
    </row>
    <row r="2277" spans="1:16" x14ac:dyDescent="0.25">
      <c r="A2277">
        <v>101144</v>
      </c>
      <c r="B2277" s="1">
        <v>45948</v>
      </c>
      <c r="C2277" t="s">
        <v>39</v>
      </c>
      <c r="D2277" t="s">
        <v>40</v>
      </c>
      <c r="E2277" t="s">
        <v>41</v>
      </c>
      <c r="F2277" t="s">
        <v>64</v>
      </c>
      <c r="G2277" t="s">
        <v>140</v>
      </c>
      <c r="H2277">
        <v>3</v>
      </c>
      <c r="I2277">
        <v>143.74</v>
      </c>
      <c r="J2277">
        <v>431.22</v>
      </c>
      <c r="K2277" t="s">
        <v>31</v>
      </c>
      <c r="L2277" t="s">
        <v>245</v>
      </c>
      <c r="M2277" t="s">
        <v>23</v>
      </c>
      <c r="N2277" t="s">
        <v>50</v>
      </c>
      <c r="O2277" t="s">
        <v>14</v>
      </c>
      <c r="P2277" t="s">
        <v>513</v>
      </c>
    </row>
    <row r="2278" spans="1:16" x14ac:dyDescent="0.25">
      <c r="A2278">
        <v>101250</v>
      </c>
      <c r="B2278" s="1">
        <v>45948</v>
      </c>
      <c r="C2278" t="s">
        <v>61</v>
      </c>
      <c r="D2278" t="s">
        <v>62</v>
      </c>
      <c r="E2278" t="s">
        <v>63</v>
      </c>
      <c r="F2278" t="s">
        <v>73</v>
      </c>
      <c r="G2278" t="s">
        <v>183</v>
      </c>
      <c r="H2278">
        <v>1</v>
      </c>
      <c r="I2278">
        <v>24.59</v>
      </c>
      <c r="J2278">
        <v>24.59</v>
      </c>
      <c r="K2278" t="s">
        <v>59</v>
      </c>
      <c r="L2278" t="s">
        <v>287</v>
      </c>
      <c r="M2278" t="s">
        <v>23</v>
      </c>
      <c r="N2278" t="s">
        <v>50</v>
      </c>
      <c r="O2278" t="s">
        <v>14</v>
      </c>
      <c r="P2278" t="s">
        <v>513</v>
      </c>
    </row>
    <row r="2279" spans="1:16" x14ac:dyDescent="0.25">
      <c r="A2279">
        <v>101611</v>
      </c>
      <c r="B2279" s="1">
        <v>45948</v>
      </c>
      <c r="C2279" t="s">
        <v>39</v>
      </c>
      <c r="D2279" t="s">
        <v>40</v>
      </c>
      <c r="E2279" t="s">
        <v>41</v>
      </c>
      <c r="F2279" t="s">
        <v>19</v>
      </c>
      <c r="G2279" t="s">
        <v>48</v>
      </c>
      <c r="H2279">
        <v>2</v>
      </c>
      <c r="I2279">
        <v>46.9</v>
      </c>
      <c r="J2279">
        <v>93.8</v>
      </c>
      <c r="K2279" t="s">
        <v>31</v>
      </c>
      <c r="L2279" t="s">
        <v>219</v>
      </c>
      <c r="M2279" t="s">
        <v>23</v>
      </c>
      <c r="N2279" t="s">
        <v>50</v>
      </c>
      <c r="O2279" t="s">
        <v>14</v>
      </c>
      <c r="P2279" t="s">
        <v>513</v>
      </c>
    </row>
    <row r="2280" spans="1:16" x14ac:dyDescent="0.25">
      <c r="A2280">
        <v>102000</v>
      </c>
      <c r="B2280" s="1">
        <v>45948</v>
      </c>
      <c r="C2280" t="s">
        <v>61</v>
      </c>
      <c r="D2280" t="s">
        <v>84</v>
      </c>
      <c r="E2280" t="s">
        <v>85</v>
      </c>
      <c r="F2280" t="s">
        <v>19</v>
      </c>
      <c r="G2280" t="s">
        <v>20</v>
      </c>
      <c r="H2280">
        <v>2</v>
      </c>
      <c r="I2280">
        <v>40.409999999999997</v>
      </c>
      <c r="J2280">
        <v>80.819999999999993</v>
      </c>
      <c r="K2280" t="s">
        <v>31</v>
      </c>
      <c r="L2280" t="s">
        <v>338</v>
      </c>
      <c r="M2280" t="s">
        <v>23</v>
      </c>
      <c r="N2280" t="s">
        <v>50</v>
      </c>
      <c r="O2280" t="s">
        <v>14</v>
      </c>
      <c r="P2280" t="s">
        <v>513</v>
      </c>
    </row>
    <row r="2281" spans="1:16" x14ac:dyDescent="0.25">
      <c r="A2281">
        <v>102009</v>
      </c>
      <c r="B2281" s="1">
        <v>45948</v>
      </c>
      <c r="C2281" t="s">
        <v>39</v>
      </c>
      <c r="D2281" t="s">
        <v>93</v>
      </c>
      <c r="E2281" t="s">
        <v>93</v>
      </c>
      <c r="F2281" t="s">
        <v>70</v>
      </c>
      <c r="G2281" t="s">
        <v>132</v>
      </c>
      <c r="H2281">
        <v>5</v>
      </c>
      <c r="I2281">
        <v>19.079999999999998</v>
      </c>
      <c r="J2281">
        <v>95.4</v>
      </c>
      <c r="K2281" t="s">
        <v>31</v>
      </c>
      <c r="L2281" t="s">
        <v>75</v>
      </c>
      <c r="M2281" t="s">
        <v>102</v>
      </c>
      <c r="N2281" t="s">
        <v>50</v>
      </c>
      <c r="O2281" t="s">
        <v>14</v>
      </c>
      <c r="P2281" t="s">
        <v>513</v>
      </c>
    </row>
    <row r="2282" spans="1:16" x14ac:dyDescent="0.25">
      <c r="A2282">
        <v>102249</v>
      </c>
      <c r="B2282" s="1">
        <v>45948</v>
      </c>
      <c r="C2282" t="s">
        <v>61</v>
      </c>
      <c r="D2282" t="s">
        <v>84</v>
      </c>
      <c r="E2282" t="s">
        <v>85</v>
      </c>
      <c r="F2282" t="s">
        <v>29</v>
      </c>
      <c r="G2282" t="s">
        <v>100</v>
      </c>
      <c r="H2282">
        <v>1</v>
      </c>
      <c r="I2282">
        <v>49.11</v>
      </c>
      <c r="J2282">
        <v>49.11</v>
      </c>
      <c r="K2282" t="s">
        <v>59</v>
      </c>
      <c r="L2282" t="s">
        <v>409</v>
      </c>
      <c r="M2282" t="s">
        <v>102</v>
      </c>
      <c r="N2282" t="s">
        <v>50</v>
      </c>
      <c r="O2282" t="s">
        <v>14</v>
      </c>
      <c r="P2282" t="s">
        <v>513</v>
      </c>
    </row>
    <row r="2283" spans="1:16" x14ac:dyDescent="0.25">
      <c r="A2283">
        <v>102268</v>
      </c>
      <c r="B2283" s="1">
        <v>45948</v>
      </c>
      <c r="C2283" t="s">
        <v>61</v>
      </c>
      <c r="D2283" t="s">
        <v>84</v>
      </c>
      <c r="E2283" t="s">
        <v>85</v>
      </c>
      <c r="F2283" t="s">
        <v>19</v>
      </c>
      <c r="G2283" t="s">
        <v>37</v>
      </c>
      <c r="H2283">
        <v>5</v>
      </c>
      <c r="I2283">
        <v>22.41</v>
      </c>
      <c r="J2283">
        <v>112.05</v>
      </c>
      <c r="K2283" t="s">
        <v>59</v>
      </c>
      <c r="L2283" t="s">
        <v>319</v>
      </c>
      <c r="M2283" t="s">
        <v>23</v>
      </c>
      <c r="N2283" t="s">
        <v>50</v>
      </c>
      <c r="O2283" t="s">
        <v>14</v>
      </c>
      <c r="P2283" t="s">
        <v>513</v>
      </c>
    </row>
    <row r="2284" spans="1:16" x14ac:dyDescent="0.25">
      <c r="A2284">
        <v>102289</v>
      </c>
      <c r="B2284" s="1">
        <v>45948</v>
      </c>
      <c r="C2284" t="s">
        <v>61</v>
      </c>
      <c r="D2284" t="s">
        <v>62</v>
      </c>
      <c r="E2284" t="s">
        <v>63</v>
      </c>
      <c r="F2284" t="s">
        <v>70</v>
      </c>
      <c r="G2284" t="s">
        <v>71</v>
      </c>
      <c r="H2284">
        <v>3</v>
      </c>
      <c r="I2284">
        <v>58.48</v>
      </c>
      <c r="J2284">
        <v>175.44</v>
      </c>
      <c r="K2284" t="s">
        <v>31</v>
      </c>
      <c r="L2284" t="s">
        <v>273</v>
      </c>
      <c r="M2284" t="s">
        <v>102</v>
      </c>
      <c r="N2284" t="s">
        <v>50</v>
      </c>
      <c r="O2284" t="s">
        <v>14</v>
      </c>
      <c r="P2284" t="s">
        <v>513</v>
      </c>
    </row>
    <row r="2285" spans="1:16" x14ac:dyDescent="0.25">
      <c r="A2285">
        <v>102514</v>
      </c>
      <c r="B2285" s="1">
        <v>45948</v>
      </c>
      <c r="C2285" t="s">
        <v>34</v>
      </c>
      <c r="D2285" t="s">
        <v>51</v>
      </c>
      <c r="E2285" t="s">
        <v>52</v>
      </c>
      <c r="F2285" t="s">
        <v>73</v>
      </c>
      <c r="G2285" t="s">
        <v>74</v>
      </c>
      <c r="H2285">
        <v>1</v>
      </c>
      <c r="I2285">
        <v>55.33</v>
      </c>
      <c r="J2285">
        <v>55.33</v>
      </c>
      <c r="K2285" t="s">
        <v>59</v>
      </c>
      <c r="L2285" t="s">
        <v>256</v>
      </c>
      <c r="M2285" t="s">
        <v>23</v>
      </c>
      <c r="N2285" t="s">
        <v>50</v>
      </c>
      <c r="O2285" t="s">
        <v>14</v>
      </c>
      <c r="P2285" t="s">
        <v>513</v>
      </c>
    </row>
    <row r="2286" spans="1:16" x14ac:dyDescent="0.25">
      <c r="A2286">
        <v>102561</v>
      </c>
      <c r="B2286" s="1">
        <v>45948</v>
      </c>
      <c r="C2286" t="s">
        <v>16</v>
      </c>
      <c r="D2286" t="s">
        <v>198</v>
      </c>
      <c r="E2286" t="s">
        <v>199</v>
      </c>
      <c r="F2286" t="s">
        <v>73</v>
      </c>
      <c r="G2286" t="s">
        <v>80</v>
      </c>
      <c r="H2286">
        <v>3</v>
      </c>
      <c r="I2286">
        <v>40</v>
      </c>
      <c r="J2286">
        <v>120</v>
      </c>
      <c r="K2286" t="s">
        <v>21</v>
      </c>
      <c r="L2286" t="s">
        <v>231</v>
      </c>
      <c r="M2286" t="s">
        <v>23</v>
      </c>
      <c r="N2286" t="s">
        <v>50</v>
      </c>
      <c r="O2286" t="s">
        <v>14</v>
      </c>
      <c r="P2286" t="s">
        <v>513</v>
      </c>
    </row>
    <row r="2287" spans="1:16" x14ac:dyDescent="0.25">
      <c r="A2287">
        <v>102707</v>
      </c>
      <c r="B2287" s="1">
        <v>45948</v>
      </c>
      <c r="C2287" t="s">
        <v>39</v>
      </c>
      <c r="D2287" t="s">
        <v>67</v>
      </c>
      <c r="E2287" t="s">
        <v>68</v>
      </c>
      <c r="F2287" t="s">
        <v>70</v>
      </c>
      <c r="G2287" t="s">
        <v>132</v>
      </c>
      <c r="H2287">
        <v>10</v>
      </c>
      <c r="I2287">
        <v>19.329999999999998</v>
      </c>
      <c r="J2287">
        <v>193.3</v>
      </c>
      <c r="K2287" t="s">
        <v>31</v>
      </c>
      <c r="L2287" t="s">
        <v>267</v>
      </c>
      <c r="M2287" t="s">
        <v>23</v>
      </c>
      <c r="N2287" t="s">
        <v>50</v>
      </c>
      <c r="O2287" t="s">
        <v>14</v>
      </c>
      <c r="P2287" t="s">
        <v>513</v>
      </c>
    </row>
    <row r="2288" spans="1:16" x14ac:dyDescent="0.25">
      <c r="A2288">
        <v>100136</v>
      </c>
      <c r="B2288" s="1">
        <v>45949</v>
      </c>
      <c r="C2288" t="s">
        <v>16</v>
      </c>
      <c r="D2288" t="s">
        <v>17</v>
      </c>
      <c r="E2288" t="s">
        <v>18</v>
      </c>
      <c r="F2288" t="s">
        <v>29</v>
      </c>
      <c r="G2288" t="s">
        <v>30</v>
      </c>
      <c r="H2288">
        <v>10</v>
      </c>
      <c r="I2288">
        <v>65.709999999999994</v>
      </c>
      <c r="J2288">
        <v>657.1</v>
      </c>
      <c r="K2288" t="s">
        <v>53</v>
      </c>
      <c r="L2288" t="s">
        <v>419</v>
      </c>
      <c r="M2288" t="s">
        <v>23</v>
      </c>
      <c r="N2288" t="s">
        <v>76</v>
      </c>
      <c r="O2288" t="s">
        <v>14</v>
      </c>
      <c r="P2288" t="s">
        <v>513</v>
      </c>
    </row>
    <row r="2289" spans="1:16" x14ac:dyDescent="0.25">
      <c r="A2289">
        <v>100253</v>
      </c>
      <c r="B2289" s="1">
        <v>45949</v>
      </c>
      <c r="C2289" t="s">
        <v>39</v>
      </c>
      <c r="D2289" t="s">
        <v>40</v>
      </c>
      <c r="E2289" t="s">
        <v>41</v>
      </c>
      <c r="F2289" t="s">
        <v>73</v>
      </c>
      <c r="G2289" t="s">
        <v>126</v>
      </c>
      <c r="H2289">
        <v>3</v>
      </c>
      <c r="I2289">
        <v>30.12</v>
      </c>
      <c r="J2289">
        <v>90.36</v>
      </c>
      <c r="K2289" t="s">
        <v>53</v>
      </c>
      <c r="L2289" t="s">
        <v>423</v>
      </c>
      <c r="M2289" t="s">
        <v>23</v>
      </c>
      <c r="N2289" t="s">
        <v>76</v>
      </c>
      <c r="O2289" t="s">
        <v>14</v>
      </c>
      <c r="P2289" t="s">
        <v>513</v>
      </c>
    </row>
    <row r="2290" spans="1:16" x14ac:dyDescent="0.25">
      <c r="A2290">
        <v>100341</v>
      </c>
      <c r="B2290" s="1">
        <v>45949</v>
      </c>
      <c r="C2290" t="s">
        <v>61</v>
      </c>
      <c r="D2290" t="s">
        <v>90</v>
      </c>
      <c r="E2290" t="s">
        <v>91</v>
      </c>
      <c r="F2290" t="s">
        <v>73</v>
      </c>
      <c r="G2290" t="s">
        <v>74</v>
      </c>
      <c r="H2290">
        <v>1</v>
      </c>
      <c r="I2290">
        <v>57.15</v>
      </c>
      <c r="J2290">
        <v>57.15</v>
      </c>
      <c r="K2290" t="s">
        <v>59</v>
      </c>
      <c r="L2290" t="s">
        <v>475</v>
      </c>
      <c r="M2290" t="s">
        <v>102</v>
      </c>
      <c r="N2290" t="s">
        <v>76</v>
      </c>
      <c r="O2290" t="s">
        <v>14</v>
      </c>
      <c r="P2290" t="s">
        <v>513</v>
      </c>
    </row>
    <row r="2291" spans="1:16" x14ac:dyDescent="0.25">
      <c r="A2291">
        <v>100478</v>
      </c>
      <c r="B2291" s="1">
        <v>45949</v>
      </c>
      <c r="C2291" t="s">
        <v>39</v>
      </c>
      <c r="D2291" t="s">
        <v>56</v>
      </c>
      <c r="E2291" t="s">
        <v>57</v>
      </c>
      <c r="F2291" t="s">
        <v>73</v>
      </c>
      <c r="G2291" t="s">
        <v>183</v>
      </c>
      <c r="H2291">
        <v>5</v>
      </c>
      <c r="I2291">
        <v>26.17</v>
      </c>
      <c r="J2291">
        <v>130.85</v>
      </c>
      <c r="K2291" t="s">
        <v>59</v>
      </c>
      <c r="L2291" t="s">
        <v>436</v>
      </c>
      <c r="M2291" t="s">
        <v>23</v>
      </c>
      <c r="N2291" t="s">
        <v>76</v>
      </c>
      <c r="O2291" t="s">
        <v>14</v>
      </c>
      <c r="P2291" t="s">
        <v>513</v>
      </c>
    </row>
    <row r="2292" spans="1:16" x14ac:dyDescent="0.25">
      <c r="A2292">
        <v>100626</v>
      </c>
      <c r="B2292" s="1">
        <v>45949</v>
      </c>
      <c r="C2292" t="s">
        <v>34</v>
      </c>
      <c r="D2292" t="s">
        <v>46</v>
      </c>
      <c r="E2292" t="s">
        <v>47</v>
      </c>
      <c r="F2292" t="s">
        <v>29</v>
      </c>
      <c r="G2292" t="s">
        <v>30</v>
      </c>
      <c r="H2292">
        <v>2</v>
      </c>
      <c r="I2292">
        <v>62.86</v>
      </c>
      <c r="J2292">
        <v>125.72</v>
      </c>
      <c r="K2292" t="s">
        <v>53</v>
      </c>
      <c r="L2292" t="s">
        <v>452</v>
      </c>
      <c r="M2292" t="s">
        <v>23</v>
      </c>
      <c r="N2292" t="s">
        <v>76</v>
      </c>
      <c r="O2292" t="s">
        <v>14</v>
      </c>
      <c r="P2292" t="s">
        <v>513</v>
      </c>
    </row>
    <row r="2293" spans="1:16" x14ac:dyDescent="0.25">
      <c r="A2293">
        <v>100704</v>
      </c>
      <c r="B2293" s="1">
        <v>45949</v>
      </c>
      <c r="C2293" t="s">
        <v>34</v>
      </c>
      <c r="D2293" t="s">
        <v>46</v>
      </c>
      <c r="E2293" t="s">
        <v>47</v>
      </c>
      <c r="F2293" t="s">
        <v>70</v>
      </c>
      <c r="G2293" t="s">
        <v>132</v>
      </c>
      <c r="H2293">
        <v>10</v>
      </c>
      <c r="I2293">
        <v>20.91</v>
      </c>
      <c r="J2293">
        <v>209.1</v>
      </c>
      <c r="K2293" t="s">
        <v>59</v>
      </c>
      <c r="L2293" t="s">
        <v>211</v>
      </c>
      <c r="M2293" t="s">
        <v>44</v>
      </c>
      <c r="N2293" t="s">
        <v>76</v>
      </c>
      <c r="O2293" t="s">
        <v>14</v>
      </c>
      <c r="P2293" t="s">
        <v>513</v>
      </c>
    </row>
    <row r="2294" spans="1:16" x14ac:dyDescent="0.25">
      <c r="A2294">
        <v>100715</v>
      </c>
      <c r="B2294" s="1">
        <v>45949</v>
      </c>
      <c r="C2294" t="s">
        <v>61</v>
      </c>
      <c r="D2294" t="s">
        <v>84</v>
      </c>
      <c r="E2294" t="s">
        <v>85</v>
      </c>
      <c r="F2294" t="s">
        <v>73</v>
      </c>
      <c r="G2294" t="s">
        <v>126</v>
      </c>
      <c r="H2294">
        <v>3</v>
      </c>
      <c r="I2294">
        <v>28.86</v>
      </c>
      <c r="J2294">
        <v>86.58</v>
      </c>
      <c r="K2294" t="s">
        <v>31</v>
      </c>
      <c r="L2294" t="s">
        <v>413</v>
      </c>
      <c r="M2294" t="s">
        <v>23</v>
      </c>
      <c r="N2294" t="s">
        <v>76</v>
      </c>
      <c r="O2294" t="s">
        <v>14</v>
      </c>
      <c r="P2294" t="s">
        <v>513</v>
      </c>
    </row>
    <row r="2295" spans="1:16" x14ac:dyDescent="0.25">
      <c r="A2295">
        <v>100732</v>
      </c>
      <c r="B2295" s="1">
        <v>45949</v>
      </c>
      <c r="C2295" t="s">
        <v>77</v>
      </c>
      <c r="D2295" t="s">
        <v>205</v>
      </c>
      <c r="E2295" t="s">
        <v>206</v>
      </c>
      <c r="F2295" t="s">
        <v>73</v>
      </c>
      <c r="G2295" t="s">
        <v>128</v>
      </c>
      <c r="H2295">
        <v>2</v>
      </c>
      <c r="I2295">
        <v>129.9</v>
      </c>
      <c r="J2295">
        <v>259.8</v>
      </c>
      <c r="K2295" t="s">
        <v>31</v>
      </c>
      <c r="L2295" t="s">
        <v>160</v>
      </c>
      <c r="M2295" t="s">
        <v>23</v>
      </c>
      <c r="N2295" t="s">
        <v>76</v>
      </c>
      <c r="O2295" t="s">
        <v>14</v>
      </c>
      <c r="P2295" t="s">
        <v>513</v>
      </c>
    </row>
    <row r="2296" spans="1:16" x14ac:dyDescent="0.25">
      <c r="A2296">
        <v>100775</v>
      </c>
      <c r="B2296" s="1">
        <v>45949</v>
      </c>
      <c r="C2296" t="s">
        <v>39</v>
      </c>
      <c r="D2296" t="s">
        <v>118</v>
      </c>
      <c r="E2296" t="s">
        <v>119</v>
      </c>
      <c r="F2296" t="s">
        <v>73</v>
      </c>
      <c r="G2296" t="s">
        <v>126</v>
      </c>
      <c r="H2296">
        <v>1</v>
      </c>
      <c r="I2296">
        <v>31.48</v>
      </c>
      <c r="J2296">
        <v>31.48</v>
      </c>
      <c r="K2296" t="s">
        <v>59</v>
      </c>
      <c r="L2296" t="s">
        <v>440</v>
      </c>
      <c r="M2296" t="s">
        <v>44</v>
      </c>
      <c r="N2296" t="s">
        <v>76</v>
      </c>
      <c r="O2296" t="s">
        <v>14</v>
      </c>
      <c r="P2296" t="s">
        <v>513</v>
      </c>
    </row>
    <row r="2297" spans="1:16" x14ac:dyDescent="0.25">
      <c r="A2297">
        <v>100830</v>
      </c>
      <c r="B2297" s="1">
        <v>45949</v>
      </c>
      <c r="C2297" t="s">
        <v>77</v>
      </c>
      <c r="D2297" t="s">
        <v>103</v>
      </c>
      <c r="E2297" t="s">
        <v>104</v>
      </c>
      <c r="F2297" t="s">
        <v>70</v>
      </c>
      <c r="G2297" t="s">
        <v>108</v>
      </c>
      <c r="H2297">
        <v>2</v>
      </c>
      <c r="I2297">
        <v>33.979999999999997</v>
      </c>
      <c r="J2297">
        <v>67.959999999999994</v>
      </c>
      <c r="K2297" t="s">
        <v>21</v>
      </c>
      <c r="L2297" t="s">
        <v>141</v>
      </c>
      <c r="M2297" t="s">
        <v>102</v>
      </c>
      <c r="N2297" t="s">
        <v>76</v>
      </c>
      <c r="O2297" t="s">
        <v>14</v>
      </c>
      <c r="P2297" t="s">
        <v>513</v>
      </c>
    </row>
    <row r="2298" spans="1:16" x14ac:dyDescent="0.25">
      <c r="A2298">
        <v>100966</v>
      </c>
      <c r="B2298" s="1">
        <v>45949</v>
      </c>
      <c r="C2298" t="s">
        <v>39</v>
      </c>
      <c r="D2298" t="s">
        <v>93</v>
      </c>
      <c r="E2298" t="s">
        <v>93</v>
      </c>
      <c r="F2298" t="s">
        <v>29</v>
      </c>
      <c r="G2298" t="s">
        <v>100</v>
      </c>
      <c r="H2298">
        <v>2</v>
      </c>
      <c r="I2298">
        <v>48.86</v>
      </c>
      <c r="J2298">
        <v>97.72</v>
      </c>
      <c r="K2298" t="s">
        <v>31</v>
      </c>
      <c r="L2298" t="s">
        <v>149</v>
      </c>
      <c r="M2298" t="s">
        <v>23</v>
      </c>
      <c r="N2298" t="s">
        <v>76</v>
      </c>
      <c r="O2298" t="s">
        <v>14</v>
      </c>
      <c r="P2298" t="s">
        <v>513</v>
      </c>
    </row>
    <row r="2299" spans="1:16" x14ac:dyDescent="0.25">
      <c r="A2299">
        <v>101330</v>
      </c>
      <c r="B2299" s="1">
        <v>45949</v>
      </c>
      <c r="C2299" t="s">
        <v>61</v>
      </c>
      <c r="D2299" t="s">
        <v>62</v>
      </c>
      <c r="E2299" t="s">
        <v>63</v>
      </c>
      <c r="F2299" t="s">
        <v>64</v>
      </c>
      <c r="G2299" t="s">
        <v>105</v>
      </c>
      <c r="H2299">
        <v>3</v>
      </c>
      <c r="I2299">
        <v>29.46</v>
      </c>
      <c r="J2299">
        <v>88.38</v>
      </c>
      <c r="K2299" t="s">
        <v>31</v>
      </c>
      <c r="L2299" t="s">
        <v>272</v>
      </c>
      <c r="M2299" t="s">
        <v>23</v>
      </c>
      <c r="N2299" t="s">
        <v>76</v>
      </c>
      <c r="O2299" t="s">
        <v>14</v>
      </c>
      <c r="P2299" t="s">
        <v>513</v>
      </c>
    </row>
    <row r="2300" spans="1:16" x14ac:dyDescent="0.25">
      <c r="A2300">
        <v>101646</v>
      </c>
      <c r="B2300" s="1">
        <v>45949</v>
      </c>
      <c r="C2300" t="s">
        <v>61</v>
      </c>
      <c r="D2300" t="s">
        <v>90</v>
      </c>
      <c r="E2300" t="s">
        <v>91</v>
      </c>
      <c r="F2300" t="s">
        <v>29</v>
      </c>
      <c r="G2300" t="s">
        <v>123</v>
      </c>
      <c r="H2300">
        <v>1</v>
      </c>
      <c r="I2300">
        <v>89.66</v>
      </c>
      <c r="J2300">
        <v>89.66</v>
      </c>
      <c r="K2300" t="s">
        <v>59</v>
      </c>
      <c r="L2300" t="s">
        <v>236</v>
      </c>
      <c r="M2300" t="s">
        <v>23</v>
      </c>
      <c r="N2300" t="s">
        <v>76</v>
      </c>
      <c r="O2300" t="s">
        <v>14</v>
      </c>
      <c r="P2300" t="s">
        <v>513</v>
      </c>
    </row>
    <row r="2301" spans="1:16" x14ac:dyDescent="0.25">
      <c r="A2301">
        <v>101654</v>
      </c>
      <c r="B2301" s="1">
        <v>45949</v>
      </c>
      <c r="C2301" t="s">
        <v>16</v>
      </c>
      <c r="D2301" t="s">
        <v>111</v>
      </c>
      <c r="E2301" t="s">
        <v>112</v>
      </c>
      <c r="F2301" t="s">
        <v>64</v>
      </c>
      <c r="G2301" t="s">
        <v>65</v>
      </c>
      <c r="H2301">
        <v>2</v>
      </c>
      <c r="I2301">
        <v>24.63</v>
      </c>
      <c r="J2301">
        <v>49.26</v>
      </c>
      <c r="K2301" t="s">
        <v>53</v>
      </c>
      <c r="L2301" t="s">
        <v>256</v>
      </c>
      <c r="M2301" t="s">
        <v>102</v>
      </c>
      <c r="N2301" t="s">
        <v>76</v>
      </c>
      <c r="O2301" t="s">
        <v>14</v>
      </c>
      <c r="P2301" t="s">
        <v>513</v>
      </c>
    </row>
    <row r="2302" spans="1:16" x14ac:dyDescent="0.25">
      <c r="A2302">
        <v>102059</v>
      </c>
      <c r="B2302" s="1">
        <v>45949</v>
      </c>
      <c r="C2302" t="s">
        <v>39</v>
      </c>
      <c r="D2302" t="s">
        <v>40</v>
      </c>
      <c r="E2302" t="s">
        <v>41</v>
      </c>
      <c r="F2302" t="s">
        <v>19</v>
      </c>
      <c r="G2302" t="s">
        <v>42</v>
      </c>
      <c r="H2302">
        <v>2</v>
      </c>
      <c r="I2302">
        <v>16.190000000000001</v>
      </c>
      <c r="J2302">
        <v>32.380000000000003</v>
      </c>
      <c r="K2302" t="s">
        <v>53</v>
      </c>
      <c r="L2302" t="s">
        <v>72</v>
      </c>
      <c r="M2302" t="s">
        <v>23</v>
      </c>
      <c r="N2302" t="s">
        <v>76</v>
      </c>
      <c r="O2302" t="s">
        <v>14</v>
      </c>
      <c r="P2302" t="s">
        <v>513</v>
      </c>
    </row>
    <row r="2303" spans="1:16" x14ac:dyDescent="0.25">
      <c r="A2303">
        <v>102210</v>
      </c>
      <c r="B2303" s="1">
        <v>45949</v>
      </c>
      <c r="C2303" t="s">
        <v>39</v>
      </c>
      <c r="D2303" t="s">
        <v>67</v>
      </c>
      <c r="E2303" t="s">
        <v>68</v>
      </c>
      <c r="F2303" t="s">
        <v>73</v>
      </c>
      <c r="G2303" t="s">
        <v>183</v>
      </c>
      <c r="H2303">
        <v>2</v>
      </c>
      <c r="I2303">
        <v>24.72</v>
      </c>
      <c r="J2303">
        <v>49.44</v>
      </c>
      <c r="K2303" t="s">
        <v>21</v>
      </c>
      <c r="L2303" t="s">
        <v>313</v>
      </c>
      <c r="M2303" t="s">
        <v>102</v>
      </c>
      <c r="N2303" t="s">
        <v>76</v>
      </c>
      <c r="O2303" t="s">
        <v>14</v>
      </c>
      <c r="P2303" t="s">
        <v>513</v>
      </c>
    </row>
    <row r="2304" spans="1:16" x14ac:dyDescent="0.25">
      <c r="A2304">
        <v>102272</v>
      </c>
      <c r="B2304" s="1">
        <v>45949</v>
      </c>
      <c r="C2304" t="s">
        <v>61</v>
      </c>
      <c r="D2304" t="s">
        <v>90</v>
      </c>
      <c r="E2304" t="s">
        <v>91</v>
      </c>
      <c r="F2304" t="s">
        <v>64</v>
      </c>
      <c r="G2304" t="s">
        <v>105</v>
      </c>
      <c r="H2304">
        <v>1</v>
      </c>
      <c r="I2304">
        <v>29.39</v>
      </c>
      <c r="J2304">
        <v>29.39</v>
      </c>
      <c r="K2304" t="s">
        <v>31</v>
      </c>
      <c r="L2304" t="s">
        <v>500</v>
      </c>
      <c r="M2304" t="s">
        <v>23</v>
      </c>
      <c r="N2304" t="s">
        <v>76</v>
      </c>
      <c r="O2304" t="s">
        <v>14</v>
      </c>
      <c r="P2304" t="s">
        <v>513</v>
      </c>
    </row>
    <row r="2305" spans="1:16" x14ac:dyDescent="0.25">
      <c r="A2305">
        <v>102298</v>
      </c>
      <c r="B2305" s="1">
        <v>45949</v>
      </c>
      <c r="C2305" t="s">
        <v>39</v>
      </c>
      <c r="D2305" t="s">
        <v>118</v>
      </c>
      <c r="E2305" t="s">
        <v>119</v>
      </c>
      <c r="F2305" t="s">
        <v>70</v>
      </c>
      <c r="G2305" t="s">
        <v>71</v>
      </c>
      <c r="H2305">
        <v>2</v>
      </c>
      <c r="I2305">
        <v>60.69</v>
      </c>
      <c r="J2305">
        <v>121.38</v>
      </c>
      <c r="K2305" t="s">
        <v>21</v>
      </c>
      <c r="L2305" t="s">
        <v>333</v>
      </c>
      <c r="M2305" t="s">
        <v>23</v>
      </c>
      <c r="N2305" t="s">
        <v>76</v>
      </c>
      <c r="O2305" t="s">
        <v>14</v>
      </c>
      <c r="P2305" t="s">
        <v>513</v>
      </c>
    </row>
    <row r="2306" spans="1:16" x14ac:dyDescent="0.25">
      <c r="A2306">
        <v>102337</v>
      </c>
      <c r="B2306" s="1">
        <v>45949</v>
      </c>
      <c r="C2306" t="s">
        <v>39</v>
      </c>
      <c r="D2306" t="s">
        <v>40</v>
      </c>
      <c r="E2306" t="s">
        <v>41</v>
      </c>
      <c r="F2306" t="s">
        <v>64</v>
      </c>
      <c r="G2306" t="s">
        <v>105</v>
      </c>
      <c r="H2306">
        <v>1</v>
      </c>
      <c r="I2306">
        <v>29.65</v>
      </c>
      <c r="J2306">
        <v>29.65</v>
      </c>
      <c r="K2306" t="s">
        <v>59</v>
      </c>
      <c r="L2306" t="s">
        <v>489</v>
      </c>
      <c r="M2306" t="s">
        <v>102</v>
      </c>
      <c r="N2306" t="s">
        <v>76</v>
      </c>
      <c r="O2306" t="s">
        <v>14</v>
      </c>
      <c r="P2306" t="s">
        <v>513</v>
      </c>
    </row>
    <row r="2307" spans="1:16" x14ac:dyDescent="0.25">
      <c r="A2307">
        <v>102503</v>
      </c>
      <c r="B2307" s="1">
        <v>45949</v>
      </c>
      <c r="C2307" t="s">
        <v>39</v>
      </c>
      <c r="D2307" t="s">
        <v>118</v>
      </c>
      <c r="E2307" t="s">
        <v>119</v>
      </c>
      <c r="F2307" t="s">
        <v>19</v>
      </c>
      <c r="G2307" t="s">
        <v>20</v>
      </c>
      <c r="H2307">
        <v>1</v>
      </c>
      <c r="I2307">
        <v>40.97</v>
      </c>
      <c r="J2307">
        <v>40.97</v>
      </c>
      <c r="K2307" t="s">
        <v>31</v>
      </c>
      <c r="L2307" t="s">
        <v>171</v>
      </c>
      <c r="M2307" t="s">
        <v>23</v>
      </c>
      <c r="N2307" t="s">
        <v>76</v>
      </c>
      <c r="O2307" t="s">
        <v>14</v>
      </c>
      <c r="P2307" t="s">
        <v>513</v>
      </c>
    </row>
    <row r="2308" spans="1:16" x14ac:dyDescent="0.25">
      <c r="A2308">
        <v>102846</v>
      </c>
      <c r="B2308" s="1">
        <v>45949</v>
      </c>
      <c r="C2308" t="s">
        <v>39</v>
      </c>
      <c r="D2308" t="s">
        <v>40</v>
      </c>
      <c r="E2308" t="s">
        <v>41</v>
      </c>
      <c r="F2308" t="s">
        <v>64</v>
      </c>
      <c r="G2308" t="s">
        <v>159</v>
      </c>
      <c r="H2308">
        <v>3</v>
      </c>
      <c r="I2308">
        <v>34.82</v>
      </c>
      <c r="J2308">
        <v>104.46</v>
      </c>
      <c r="K2308" t="s">
        <v>21</v>
      </c>
      <c r="L2308" t="s">
        <v>315</v>
      </c>
      <c r="M2308" t="s">
        <v>102</v>
      </c>
      <c r="N2308" t="s">
        <v>76</v>
      </c>
      <c r="O2308" t="s">
        <v>14</v>
      </c>
      <c r="P2308" t="s">
        <v>513</v>
      </c>
    </row>
    <row r="2309" spans="1:16" x14ac:dyDescent="0.25">
      <c r="A2309">
        <v>102865</v>
      </c>
      <c r="B2309" s="1">
        <v>45949</v>
      </c>
      <c r="C2309" t="s">
        <v>77</v>
      </c>
      <c r="D2309" t="s">
        <v>103</v>
      </c>
      <c r="E2309" t="s">
        <v>104</v>
      </c>
      <c r="F2309" t="s">
        <v>73</v>
      </c>
      <c r="G2309" t="s">
        <v>80</v>
      </c>
      <c r="H2309">
        <v>2</v>
      </c>
      <c r="I2309">
        <v>40.729999999999997</v>
      </c>
      <c r="J2309">
        <v>81.459999999999994</v>
      </c>
      <c r="K2309" t="s">
        <v>59</v>
      </c>
      <c r="L2309" t="s">
        <v>241</v>
      </c>
      <c r="M2309" t="s">
        <v>102</v>
      </c>
      <c r="N2309" t="s">
        <v>76</v>
      </c>
      <c r="O2309" t="s">
        <v>14</v>
      </c>
      <c r="P2309" t="s">
        <v>513</v>
      </c>
    </row>
    <row r="2310" spans="1:16" x14ac:dyDescent="0.25">
      <c r="A2310">
        <v>100324</v>
      </c>
      <c r="B2310" s="1">
        <v>45950</v>
      </c>
      <c r="C2310" t="s">
        <v>16</v>
      </c>
      <c r="D2310" t="s">
        <v>198</v>
      </c>
      <c r="E2310" t="s">
        <v>199</v>
      </c>
      <c r="F2310" t="s">
        <v>73</v>
      </c>
      <c r="G2310" t="s">
        <v>128</v>
      </c>
      <c r="H2310">
        <v>5</v>
      </c>
      <c r="I2310">
        <v>133.12</v>
      </c>
      <c r="J2310">
        <v>665.6</v>
      </c>
      <c r="K2310" t="s">
        <v>53</v>
      </c>
      <c r="L2310" t="s">
        <v>269</v>
      </c>
      <c r="M2310" t="s">
        <v>23</v>
      </c>
      <c r="N2310" t="s">
        <v>82</v>
      </c>
      <c r="O2310" t="s">
        <v>25</v>
      </c>
      <c r="P2310" t="s">
        <v>513</v>
      </c>
    </row>
    <row r="2311" spans="1:16" x14ac:dyDescent="0.25">
      <c r="A2311">
        <v>100595</v>
      </c>
      <c r="B2311" s="1">
        <v>45950</v>
      </c>
      <c r="C2311" t="s">
        <v>77</v>
      </c>
      <c r="D2311" t="s">
        <v>151</v>
      </c>
      <c r="E2311" t="s">
        <v>152</v>
      </c>
      <c r="F2311" t="s">
        <v>29</v>
      </c>
      <c r="G2311" t="s">
        <v>100</v>
      </c>
      <c r="H2311">
        <v>2</v>
      </c>
      <c r="I2311">
        <v>51.26</v>
      </c>
      <c r="J2311">
        <v>102.52</v>
      </c>
      <c r="K2311" t="s">
        <v>31</v>
      </c>
      <c r="L2311" t="s">
        <v>340</v>
      </c>
      <c r="M2311" t="s">
        <v>23</v>
      </c>
      <c r="N2311" t="s">
        <v>82</v>
      </c>
      <c r="O2311" t="s">
        <v>25</v>
      </c>
      <c r="P2311" t="s">
        <v>513</v>
      </c>
    </row>
    <row r="2312" spans="1:16" x14ac:dyDescent="0.25">
      <c r="A2312">
        <v>100776</v>
      </c>
      <c r="B2312" s="1">
        <v>45950</v>
      </c>
      <c r="C2312" t="s">
        <v>16</v>
      </c>
      <c r="D2312" t="s">
        <v>146</v>
      </c>
      <c r="E2312" t="s">
        <v>147</v>
      </c>
      <c r="F2312" t="s">
        <v>19</v>
      </c>
      <c r="G2312" t="s">
        <v>20</v>
      </c>
      <c r="H2312">
        <v>5</v>
      </c>
      <c r="I2312">
        <v>41.28</v>
      </c>
      <c r="J2312">
        <v>206.4</v>
      </c>
      <c r="K2312" t="s">
        <v>53</v>
      </c>
      <c r="L2312" t="s">
        <v>401</v>
      </c>
      <c r="M2312" t="s">
        <v>44</v>
      </c>
      <c r="N2312" t="s">
        <v>82</v>
      </c>
      <c r="O2312" t="s">
        <v>25</v>
      </c>
      <c r="P2312" t="s">
        <v>513</v>
      </c>
    </row>
    <row r="2313" spans="1:16" x14ac:dyDescent="0.25">
      <c r="A2313">
        <v>100803</v>
      </c>
      <c r="B2313" s="1">
        <v>45950</v>
      </c>
      <c r="C2313" t="s">
        <v>39</v>
      </c>
      <c r="D2313" t="s">
        <v>56</v>
      </c>
      <c r="E2313" t="s">
        <v>57</v>
      </c>
      <c r="F2313" t="s">
        <v>29</v>
      </c>
      <c r="G2313" t="s">
        <v>113</v>
      </c>
      <c r="H2313">
        <v>2</v>
      </c>
      <c r="I2313">
        <v>14.27</v>
      </c>
      <c r="J2313">
        <v>28.54</v>
      </c>
      <c r="K2313" t="s">
        <v>53</v>
      </c>
      <c r="L2313" t="s">
        <v>465</v>
      </c>
      <c r="M2313" t="s">
        <v>102</v>
      </c>
      <c r="N2313" t="s">
        <v>82</v>
      </c>
      <c r="O2313" t="s">
        <v>25</v>
      </c>
      <c r="P2313" t="s">
        <v>513</v>
      </c>
    </row>
    <row r="2314" spans="1:16" x14ac:dyDescent="0.25">
      <c r="A2314">
        <v>100875</v>
      </c>
      <c r="B2314" s="1">
        <v>45950</v>
      </c>
      <c r="C2314" t="s">
        <v>77</v>
      </c>
      <c r="D2314" t="s">
        <v>205</v>
      </c>
      <c r="E2314" t="s">
        <v>206</v>
      </c>
      <c r="F2314" t="s">
        <v>29</v>
      </c>
      <c r="G2314" t="s">
        <v>58</v>
      </c>
      <c r="H2314">
        <v>2</v>
      </c>
      <c r="I2314">
        <v>74.88</v>
      </c>
      <c r="J2314">
        <v>149.76</v>
      </c>
      <c r="K2314" t="s">
        <v>53</v>
      </c>
      <c r="L2314" t="s">
        <v>485</v>
      </c>
      <c r="M2314" t="s">
        <v>102</v>
      </c>
      <c r="N2314" t="s">
        <v>82</v>
      </c>
      <c r="O2314" t="s">
        <v>25</v>
      </c>
      <c r="P2314" t="s">
        <v>513</v>
      </c>
    </row>
    <row r="2315" spans="1:16" x14ac:dyDescent="0.25">
      <c r="A2315">
        <v>100983</v>
      </c>
      <c r="B2315" s="1">
        <v>45950</v>
      </c>
      <c r="C2315" t="s">
        <v>16</v>
      </c>
      <c r="D2315" t="s">
        <v>146</v>
      </c>
      <c r="E2315" t="s">
        <v>147</v>
      </c>
      <c r="F2315" t="s">
        <v>73</v>
      </c>
      <c r="G2315" t="s">
        <v>74</v>
      </c>
      <c r="H2315">
        <v>1</v>
      </c>
      <c r="I2315">
        <v>53.18</v>
      </c>
      <c r="J2315">
        <v>53.18</v>
      </c>
      <c r="K2315" t="s">
        <v>31</v>
      </c>
      <c r="L2315" t="s">
        <v>138</v>
      </c>
      <c r="M2315" t="s">
        <v>23</v>
      </c>
      <c r="N2315" t="s">
        <v>82</v>
      </c>
      <c r="O2315" t="s">
        <v>25</v>
      </c>
      <c r="P2315" t="s">
        <v>513</v>
      </c>
    </row>
    <row r="2316" spans="1:16" x14ac:dyDescent="0.25">
      <c r="A2316">
        <v>101160</v>
      </c>
      <c r="B2316" s="1">
        <v>45950</v>
      </c>
      <c r="C2316" t="s">
        <v>39</v>
      </c>
      <c r="D2316" t="s">
        <v>118</v>
      </c>
      <c r="E2316" t="s">
        <v>119</v>
      </c>
      <c r="F2316" t="s">
        <v>19</v>
      </c>
      <c r="G2316" t="s">
        <v>42</v>
      </c>
      <c r="H2316">
        <v>2</v>
      </c>
      <c r="I2316">
        <v>16.14</v>
      </c>
      <c r="J2316">
        <v>32.28</v>
      </c>
      <c r="K2316" t="s">
        <v>31</v>
      </c>
      <c r="L2316" t="s">
        <v>169</v>
      </c>
      <c r="M2316" t="s">
        <v>23</v>
      </c>
      <c r="N2316" t="s">
        <v>82</v>
      </c>
      <c r="O2316" t="s">
        <v>25</v>
      </c>
      <c r="P2316" t="s">
        <v>513</v>
      </c>
    </row>
    <row r="2317" spans="1:16" x14ac:dyDescent="0.25">
      <c r="A2317">
        <v>101446</v>
      </c>
      <c r="B2317" s="1">
        <v>45950</v>
      </c>
      <c r="C2317" t="s">
        <v>16</v>
      </c>
      <c r="D2317" t="s">
        <v>27</v>
      </c>
      <c r="E2317" t="s">
        <v>28</v>
      </c>
      <c r="F2317" t="s">
        <v>19</v>
      </c>
      <c r="G2317" t="s">
        <v>48</v>
      </c>
      <c r="H2317">
        <v>10</v>
      </c>
      <c r="I2317">
        <v>47.2</v>
      </c>
      <c r="J2317">
        <v>472</v>
      </c>
      <c r="K2317" t="s">
        <v>31</v>
      </c>
      <c r="L2317" t="s">
        <v>203</v>
      </c>
      <c r="M2317" t="s">
        <v>44</v>
      </c>
      <c r="N2317" t="s">
        <v>82</v>
      </c>
      <c r="O2317" t="s">
        <v>25</v>
      </c>
      <c r="P2317" t="s">
        <v>513</v>
      </c>
    </row>
    <row r="2318" spans="1:16" x14ac:dyDescent="0.25">
      <c r="A2318">
        <v>101570</v>
      </c>
      <c r="B2318" s="1">
        <v>45950</v>
      </c>
      <c r="C2318" t="s">
        <v>16</v>
      </c>
      <c r="D2318" t="s">
        <v>146</v>
      </c>
      <c r="E2318" t="s">
        <v>147</v>
      </c>
      <c r="F2318" t="s">
        <v>73</v>
      </c>
      <c r="G2318" t="s">
        <v>183</v>
      </c>
      <c r="H2318">
        <v>3</v>
      </c>
      <c r="I2318">
        <v>24.21</v>
      </c>
      <c r="J2318">
        <v>72.63</v>
      </c>
      <c r="K2318" t="s">
        <v>31</v>
      </c>
      <c r="L2318" t="s">
        <v>396</v>
      </c>
      <c r="M2318" t="s">
        <v>23</v>
      </c>
      <c r="N2318" t="s">
        <v>82</v>
      </c>
      <c r="O2318" t="s">
        <v>25</v>
      </c>
      <c r="P2318" t="s">
        <v>513</v>
      </c>
    </row>
    <row r="2319" spans="1:16" x14ac:dyDescent="0.25">
      <c r="A2319">
        <v>101796</v>
      </c>
      <c r="B2319" s="1">
        <v>45950</v>
      </c>
      <c r="C2319" t="s">
        <v>39</v>
      </c>
      <c r="D2319" t="s">
        <v>56</v>
      </c>
      <c r="E2319" t="s">
        <v>57</v>
      </c>
      <c r="F2319" t="s">
        <v>70</v>
      </c>
      <c r="G2319" t="s">
        <v>132</v>
      </c>
      <c r="H2319">
        <v>5</v>
      </c>
      <c r="I2319">
        <v>20.84</v>
      </c>
      <c r="J2319">
        <v>104.2</v>
      </c>
      <c r="K2319" t="s">
        <v>21</v>
      </c>
      <c r="L2319" t="s">
        <v>440</v>
      </c>
      <c r="M2319" t="s">
        <v>23</v>
      </c>
      <c r="N2319" t="s">
        <v>82</v>
      </c>
      <c r="O2319" t="s">
        <v>25</v>
      </c>
      <c r="P2319" t="s">
        <v>513</v>
      </c>
    </row>
    <row r="2320" spans="1:16" x14ac:dyDescent="0.25">
      <c r="A2320">
        <v>102081</v>
      </c>
      <c r="B2320" s="1">
        <v>45950</v>
      </c>
      <c r="C2320" t="s">
        <v>34</v>
      </c>
      <c r="D2320" t="s">
        <v>46</v>
      </c>
      <c r="E2320" t="s">
        <v>47</v>
      </c>
      <c r="F2320" t="s">
        <v>73</v>
      </c>
      <c r="G2320" t="s">
        <v>128</v>
      </c>
      <c r="H2320">
        <v>1</v>
      </c>
      <c r="I2320">
        <v>124.14</v>
      </c>
      <c r="J2320">
        <v>124.14</v>
      </c>
      <c r="K2320" t="s">
        <v>53</v>
      </c>
      <c r="L2320" t="s">
        <v>133</v>
      </c>
      <c r="M2320" t="s">
        <v>23</v>
      </c>
      <c r="N2320" t="s">
        <v>82</v>
      </c>
      <c r="O2320" t="s">
        <v>25</v>
      </c>
      <c r="P2320" t="s">
        <v>513</v>
      </c>
    </row>
    <row r="2321" spans="1:16" x14ac:dyDescent="0.25">
      <c r="A2321">
        <v>102194</v>
      </c>
      <c r="B2321" s="1">
        <v>45950</v>
      </c>
      <c r="C2321" t="s">
        <v>34</v>
      </c>
      <c r="D2321" t="s">
        <v>35</v>
      </c>
      <c r="E2321" t="s">
        <v>36</v>
      </c>
      <c r="F2321" t="s">
        <v>64</v>
      </c>
      <c r="G2321" t="s">
        <v>105</v>
      </c>
      <c r="H2321">
        <v>1</v>
      </c>
      <c r="I2321">
        <v>29.04</v>
      </c>
      <c r="J2321">
        <v>29.04</v>
      </c>
      <c r="K2321" t="s">
        <v>21</v>
      </c>
      <c r="L2321" t="s">
        <v>232</v>
      </c>
      <c r="M2321" t="s">
        <v>23</v>
      </c>
      <c r="N2321" t="s">
        <v>82</v>
      </c>
      <c r="O2321" t="s">
        <v>25</v>
      </c>
      <c r="P2321" t="s">
        <v>513</v>
      </c>
    </row>
    <row r="2322" spans="1:16" x14ac:dyDescent="0.25">
      <c r="A2322">
        <v>102198</v>
      </c>
      <c r="B2322" s="1">
        <v>45950</v>
      </c>
      <c r="C2322" t="s">
        <v>61</v>
      </c>
      <c r="D2322" t="s">
        <v>84</v>
      </c>
      <c r="E2322" t="s">
        <v>85</v>
      </c>
      <c r="F2322" t="s">
        <v>73</v>
      </c>
      <c r="G2322" t="s">
        <v>183</v>
      </c>
      <c r="H2322">
        <v>5</v>
      </c>
      <c r="I2322">
        <v>24.92</v>
      </c>
      <c r="J2322">
        <v>124.6</v>
      </c>
      <c r="K2322" t="s">
        <v>21</v>
      </c>
      <c r="L2322" t="s">
        <v>343</v>
      </c>
      <c r="M2322" t="s">
        <v>23</v>
      </c>
      <c r="N2322" t="s">
        <v>82</v>
      </c>
      <c r="O2322" t="s">
        <v>25</v>
      </c>
      <c r="P2322" t="s">
        <v>513</v>
      </c>
    </row>
    <row r="2323" spans="1:16" x14ac:dyDescent="0.25">
      <c r="A2323">
        <v>102269</v>
      </c>
      <c r="B2323" s="1">
        <v>45950</v>
      </c>
      <c r="C2323" t="s">
        <v>39</v>
      </c>
      <c r="D2323" t="s">
        <v>118</v>
      </c>
      <c r="E2323" t="s">
        <v>119</v>
      </c>
      <c r="F2323" t="s">
        <v>70</v>
      </c>
      <c r="G2323" t="s">
        <v>132</v>
      </c>
      <c r="H2323">
        <v>3</v>
      </c>
      <c r="I2323">
        <v>19.7</v>
      </c>
      <c r="J2323">
        <v>59.1</v>
      </c>
      <c r="K2323" t="s">
        <v>21</v>
      </c>
      <c r="L2323" t="s">
        <v>223</v>
      </c>
      <c r="M2323" t="s">
        <v>23</v>
      </c>
      <c r="N2323" t="s">
        <v>82</v>
      </c>
      <c r="O2323" t="s">
        <v>25</v>
      </c>
      <c r="P2323" t="s">
        <v>513</v>
      </c>
    </row>
    <row r="2324" spans="1:16" x14ac:dyDescent="0.25">
      <c r="A2324">
        <v>102544</v>
      </c>
      <c r="B2324" s="1">
        <v>45950</v>
      </c>
      <c r="C2324" t="s">
        <v>34</v>
      </c>
      <c r="D2324" t="s">
        <v>46</v>
      </c>
      <c r="E2324" t="s">
        <v>47</v>
      </c>
      <c r="F2324" t="s">
        <v>70</v>
      </c>
      <c r="G2324" t="s">
        <v>108</v>
      </c>
      <c r="H2324">
        <v>2</v>
      </c>
      <c r="I2324">
        <v>35.25</v>
      </c>
      <c r="J2324">
        <v>70.5</v>
      </c>
      <c r="K2324" t="s">
        <v>59</v>
      </c>
      <c r="L2324" t="s">
        <v>336</v>
      </c>
      <c r="M2324" t="s">
        <v>102</v>
      </c>
      <c r="N2324" t="s">
        <v>82</v>
      </c>
      <c r="O2324" t="s">
        <v>25</v>
      </c>
      <c r="P2324" t="s">
        <v>513</v>
      </c>
    </row>
    <row r="2325" spans="1:16" x14ac:dyDescent="0.25">
      <c r="A2325">
        <v>102606</v>
      </c>
      <c r="B2325" s="1">
        <v>45950</v>
      </c>
      <c r="C2325" t="s">
        <v>39</v>
      </c>
      <c r="D2325" t="s">
        <v>40</v>
      </c>
      <c r="E2325" t="s">
        <v>41</v>
      </c>
      <c r="F2325" t="s">
        <v>29</v>
      </c>
      <c r="G2325" t="s">
        <v>30</v>
      </c>
      <c r="H2325">
        <v>5</v>
      </c>
      <c r="I2325">
        <v>64.62</v>
      </c>
      <c r="J2325">
        <v>323.10000000000002</v>
      </c>
      <c r="K2325" t="s">
        <v>21</v>
      </c>
      <c r="L2325" t="s">
        <v>211</v>
      </c>
      <c r="M2325" t="s">
        <v>23</v>
      </c>
      <c r="N2325" t="s">
        <v>82</v>
      </c>
      <c r="O2325" t="s">
        <v>25</v>
      </c>
      <c r="P2325" t="s">
        <v>513</v>
      </c>
    </row>
    <row r="2326" spans="1:16" x14ac:dyDescent="0.25">
      <c r="A2326">
        <v>102610</v>
      </c>
      <c r="B2326" s="1">
        <v>45950</v>
      </c>
      <c r="C2326" t="s">
        <v>39</v>
      </c>
      <c r="D2326" t="s">
        <v>56</v>
      </c>
      <c r="E2326" t="s">
        <v>57</v>
      </c>
      <c r="F2326" t="s">
        <v>64</v>
      </c>
      <c r="G2326" t="s">
        <v>105</v>
      </c>
      <c r="H2326">
        <v>1</v>
      </c>
      <c r="I2326">
        <v>30.06</v>
      </c>
      <c r="J2326">
        <v>30.06</v>
      </c>
      <c r="K2326" t="s">
        <v>53</v>
      </c>
      <c r="L2326" t="s">
        <v>491</v>
      </c>
      <c r="M2326" t="s">
        <v>23</v>
      </c>
      <c r="N2326" t="s">
        <v>82</v>
      </c>
      <c r="O2326" t="s">
        <v>25</v>
      </c>
      <c r="P2326" t="s">
        <v>513</v>
      </c>
    </row>
    <row r="2327" spans="1:16" x14ac:dyDescent="0.25">
      <c r="A2327">
        <v>102681</v>
      </c>
      <c r="B2327" s="1">
        <v>45950</v>
      </c>
      <c r="C2327" t="s">
        <v>34</v>
      </c>
      <c r="D2327" t="s">
        <v>51</v>
      </c>
      <c r="E2327" t="s">
        <v>52</v>
      </c>
      <c r="F2327" t="s">
        <v>73</v>
      </c>
      <c r="G2327" t="s">
        <v>80</v>
      </c>
      <c r="H2327">
        <v>1</v>
      </c>
      <c r="I2327">
        <v>41.77</v>
      </c>
      <c r="J2327">
        <v>41.77</v>
      </c>
      <c r="K2327" t="s">
        <v>53</v>
      </c>
      <c r="L2327" t="s">
        <v>480</v>
      </c>
      <c r="M2327" t="s">
        <v>23</v>
      </c>
      <c r="N2327" t="s">
        <v>82</v>
      </c>
      <c r="O2327" t="s">
        <v>25</v>
      </c>
      <c r="P2327" t="s">
        <v>513</v>
      </c>
    </row>
    <row r="2328" spans="1:16" x14ac:dyDescent="0.25">
      <c r="A2328">
        <v>102834</v>
      </c>
      <c r="B2328" s="1">
        <v>45950</v>
      </c>
      <c r="C2328" t="s">
        <v>16</v>
      </c>
      <c r="D2328" t="s">
        <v>27</v>
      </c>
      <c r="E2328" t="s">
        <v>28</v>
      </c>
      <c r="F2328" t="s">
        <v>19</v>
      </c>
      <c r="G2328" t="s">
        <v>48</v>
      </c>
      <c r="H2328">
        <v>1</v>
      </c>
      <c r="I2328">
        <v>45.93</v>
      </c>
      <c r="J2328">
        <v>45.93</v>
      </c>
      <c r="K2328" t="s">
        <v>53</v>
      </c>
      <c r="L2328" t="s">
        <v>224</v>
      </c>
      <c r="M2328" t="s">
        <v>23</v>
      </c>
      <c r="N2328" t="s">
        <v>82</v>
      </c>
      <c r="O2328" t="s">
        <v>25</v>
      </c>
      <c r="P2328" t="s">
        <v>513</v>
      </c>
    </row>
    <row r="2329" spans="1:16" x14ac:dyDescent="0.25">
      <c r="A2329">
        <v>102929</v>
      </c>
      <c r="B2329" s="1">
        <v>45950</v>
      </c>
      <c r="C2329" t="s">
        <v>39</v>
      </c>
      <c r="D2329" t="s">
        <v>93</v>
      </c>
      <c r="E2329" t="s">
        <v>93</v>
      </c>
      <c r="F2329" t="s">
        <v>73</v>
      </c>
      <c r="G2329" t="s">
        <v>126</v>
      </c>
      <c r="H2329">
        <v>10</v>
      </c>
      <c r="I2329">
        <v>28.76</v>
      </c>
      <c r="J2329">
        <v>287.60000000000002</v>
      </c>
      <c r="K2329" t="s">
        <v>53</v>
      </c>
      <c r="L2329" t="s">
        <v>355</v>
      </c>
      <c r="M2329" t="s">
        <v>23</v>
      </c>
      <c r="N2329" t="s">
        <v>82</v>
      </c>
      <c r="O2329" t="s">
        <v>25</v>
      </c>
      <c r="P2329" t="s">
        <v>513</v>
      </c>
    </row>
    <row r="2330" spans="1:16" x14ac:dyDescent="0.25">
      <c r="A2330">
        <v>100049</v>
      </c>
      <c r="B2330" s="1">
        <v>45951</v>
      </c>
      <c r="C2330" t="s">
        <v>61</v>
      </c>
      <c r="D2330" t="s">
        <v>84</v>
      </c>
      <c r="E2330" t="s">
        <v>85</v>
      </c>
      <c r="F2330" t="s">
        <v>29</v>
      </c>
      <c r="G2330" t="s">
        <v>123</v>
      </c>
      <c r="H2330">
        <v>1</v>
      </c>
      <c r="I2330">
        <v>93.2</v>
      </c>
      <c r="J2330">
        <v>93.2</v>
      </c>
      <c r="K2330" t="s">
        <v>59</v>
      </c>
      <c r="L2330" t="s">
        <v>289</v>
      </c>
      <c r="M2330" t="s">
        <v>23</v>
      </c>
      <c r="N2330" t="s">
        <v>55</v>
      </c>
      <c r="O2330" t="s">
        <v>25</v>
      </c>
      <c r="P2330" t="s">
        <v>513</v>
      </c>
    </row>
    <row r="2331" spans="1:16" x14ac:dyDescent="0.25">
      <c r="A2331">
        <v>100068</v>
      </c>
      <c r="B2331" s="1">
        <v>45951</v>
      </c>
      <c r="C2331" t="s">
        <v>61</v>
      </c>
      <c r="D2331" t="s">
        <v>90</v>
      </c>
      <c r="E2331" t="s">
        <v>91</v>
      </c>
      <c r="F2331" t="s">
        <v>64</v>
      </c>
      <c r="G2331" t="s">
        <v>65</v>
      </c>
      <c r="H2331">
        <v>2</v>
      </c>
      <c r="I2331">
        <v>24.04</v>
      </c>
      <c r="J2331">
        <v>48.08</v>
      </c>
      <c r="K2331" t="s">
        <v>53</v>
      </c>
      <c r="L2331" t="s">
        <v>216</v>
      </c>
      <c r="M2331" t="s">
        <v>44</v>
      </c>
      <c r="N2331" t="s">
        <v>55</v>
      </c>
      <c r="O2331" t="s">
        <v>25</v>
      </c>
      <c r="P2331" t="s">
        <v>513</v>
      </c>
    </row>
    <row r="2332" spans="1:16" x14ac:dyDescent="0.25">
      <c r="A2332">
        <v>100139</v>
      </c>
      <c r="B2332" s="1">
        <v>45951</v>
      </c>
      <c r="C2332" t="s">
        <v>16</v>
      </c>
      <c r="D2332" t="s">
        <v>198</v>
      </c>
      <c r="E2332" t="s">
        <v>199</v>
      </c>
      <c r="F2332" t="s">
        <v>70</v>
      </c>
      <c r="G2332" t="s">
        <v>71</v>
      </c>
      <c r="H2332">
        <v>1</v>
      </c>
      <c r="I2332">
        <v>58.7</v>
      </c>
      <c r="J2332">
        <v>58.7</v>
      </c>
      <c r="K2332" t="s">
        <v>53</v>
      </c>
      <c r="L2332" t="s">
        <v>461</v>
      </c>
      <c r="M2332" t="s">
        <v>44</v>
      </c>
      <c r="N2332" t="s">
        <v>55</v>
      </c>
      <c r="O2332" t="s">
        <v>25</v>
      </c>
      <c r="P2332" t="s">
        <v>513</v>
      </c>
    </row>
    <row r="2333" spans="1:16" x14ac:dyDescent="0.25">
      <c r="A2333">
        <v>100447</v>
      </c>
      <c r="B2333" s="1">
        <v>45951</v>
      </c>
      <c r="C2333" t="s">
        <v>16</v>
      </c>
      <c r="D2333" t="s">
        <v>27</v>
      </c>
      <c r="E2333" t="s">
        <v>28</v>
      </c>
      <c r="F2333" t="s">
        <v>73</v>
      </c>
      <c r="G2333" t="s">
        <v>116</v>
      </c>
      <c r="H2333">
        <v>10</v>
      </c>
      <c r="I2333">
        <v>186.18</v>
      </c>
      <c r="J2333">
        <v>1861.8</v>
      </c>
      <c r="K2333" t="s">
        <v>53</v>
      </c>
      <c r="L2333" t="s">
        <v>247</v>
      </c>
      <c r="M2333" t="s">
        <v>44</v>
      </c>
      <c r="N2333" t="s">
        <v>55</v>
      </c>
      <c r="O2333" t="s">
        <v>25</v>
      </c>
      <c r="P2333" t="s">
        <v>513</v>
      </c>
    </row>
    <row r="2334" spans="1:16" x14ac:dyDescent="0.25">
      <c r="A2334">
        <v>100559</v>
      </c>
      <c r="B2334" s="1">
        <v>45951</v>
      </c>
      <c r="C2334" t="s">
        <v>39</v>
      </c>
      <c r="D2334" t="s">
        <v>93</v>
      </c>
      <c r="E2334" t="s">
        <v>93</v>
      </c>
      <c r="F2334" t="s">
        <v>73</v>
      </c>
      <c r="G2334" t="s">
        <v>126</v>
      </c>
      <c r="H2334">
        <v>1</v>
      </c>
      <c r="I2334">
        <v>29.62</v>
      </c>
      <c r="J2334">
        <v>29.62</v>
      </c>
      <c r="K2334" t="s">
        <v>59</v>
      </c>
      <c r="L2334" t="s">
        <v>251</v>
      </c>
      <c r="M2334" t="s">
        <v>102</v>
      </c>
      <c r="N2334" t="s">
        <v>55</v>
      </c>
      <c r="O2334" t="s">
        <v>25</v>
      </c>
      <c r="P2334" t="s">
        <v>513</v>
      </c>
    </row>
    <row r="2335" spans="1:16" x14ac:dyDescent="0.25">
      <c r="A2335">
        <v>100607</v>
      </c>
      <c r="B2335" s="1">
        <v>45951</v>
      </c>
      <c r="C2335" t="s">
        <v>16</v>
      </c>
      <c r="D2335" t="s">
        <v>27</v>
      </c>
      <c r="E2335" t="s">
        <v>28</v>
      </c>
      <c r="F2335" t="s">
        <v>70</v>
      </c>
      <c r="G2335" t="s">
        <v>71</v>
      </c>
      <c r="H2335">
        <v>2</v>
      </c>
      <c r="I2335">
        <v>61.68</v>
      </c>
      <c r="J2335">
        <v>123.36</v>
      </c>
      <c r="K2335" t="s">
        <v>59</v>
      </c>
      <c r="L2335" t="s">
        <v>347</v>
      </c>
      <c r="M2335" t="s">
        <v>23</v>
      </c>
      <c r="N2335" t="s">
        <v>55</v>
      </c>
      <c r="O2335" t="s">
        <v>25</v>
      </c>
      <c r="P2335" t="s">
        <v>513</v>
      </c>
    </row>
    <row r="2336" spans="1:16" x14ac:dyDescent="0.25">
      <c r="A2336">
        <v>101095</v>
      </c>
      <c r="B2336" s="1">
        <v>45951</v>
      </c>
      <c r="C2336" t="s">
        <v>39</v>
      </c>
      <c r="D2336" t="s">
        <v>56</v>
      </c>
      <c r="E2336" t="s">
        <v>57</v>
      </c>
      <c r="F2336" t="s">
        <v>73</v>
      </c>
      <c r="G2336" t="s">
        <v>116</v>
      </c>
      <c r="H2336">
        <v>2</v>
      </c>
      <c r="I2336">
        <v>187.47</v>
      </c>
      <c r="J2336">
        <v>374.94</v>
      </c>
      <c r="K2336" t="s">
        <v>53</v>
      </c>
      <c r="L2336" t="s">
        <v>359</v>
      </c>
      <c r="M2336" t="s">
        <v>23</v>
      </c>
      <c r="N2336" t="s">
        <v>55</v>
      </c>
      <c r="O2336" t="s">
        <v>25</v>
      </c>
      <c r="P2336" t="s">
        <v>513</v>
      </c>
    </row>
    <row r="2337" spans="1:16" x14ac:dyDescent="0.25">
      <c r="A2337">
        <v>101121</v>
      </c>
      <c r="B2337" s="1">
        <v>45951</v>
      </c>
      <c r="C2337" t="s">
        <v>39</v>
      </c>
      <c r="D2337" t="s">
        <v>56</v>
      </c>
      <c r="E2337" t="s">
        <v>57</v>
      </c>
      <c r="F2337" t="s">
        <v>70</v>
      </c>
      <c r="G2337" t="s">
        <v>143</v>
      </c>
      <c r="H2337">
        <v>1</v>
      </c>
      <c r="I2337">
        <v>117.7</v>
      </c>
      <c r="J2337">
        <v>117.7</v>
      </c>
      <c r="K2337" t="s">
        <v>21</v>
      </c>
      <c r="L2337" t="s">
        <v>412</v>
      </c>
      <c r="M2337" t="s">
        <v>23</v>
      </c>
      <c r="N2337" t="s">
        <v>55</v>
      </c>
      <c r="O2337" t="s">
        <v>25</v>
      </c>
      <c r="P2337" t="s">
        <v>513</v>
      </c>
    </row>
    <row r="2338" spans="1:16" x14ac:dyDescent="0.25">
      <c r="A2338">
        <v>101228</v>
      </c>
      <c r="B2338" s="1">
        <v>45951</v>
      </c>
      <c r="C2338" t="s">
        <v>39</v>
      </c>
      <c r="D2338" t="s">
        <v>40</v>
      </c>
      <c r="E2338" t="s">
        <v>41</v>
      </c>
      <c r="F2338" t="s">
        <v>19</v>
      </c>
      <c r="G2338" t="s">
        <v>37</v>
      </c>
      <c r="H2338">
        <v>1</v>
      </c>
      <c r="I2338">
        <v>22.11</v>
      </c>
      <c r="J2338">
        <v>22.11</v>
      </c>
      <c r="K2338" t="s">
        <v>21</v>
      </c>
      <c r="L2338" t="s">
        <v>386</v>
      </c>
      <c r="M2338" t="s">
        <v>44</v>
      </c>
      <c r="N2338" t="s">
        <v>55</v>
      </c>
      <c r="O2338" t="s">
        <v>25</v>
      </c>
      <c r="P2338" t="s">
        <v>513</v>
      </c>
    </row>
    <row r="2339" spans="1:16" x14ac:dyDescent="0.25">
      <c r="A2339">
        <v>101307</v>
      </c>
      <c r="B2339" s="1">
        <v>45951</v>
      </c>
      <c r="C2339" t="s">
        <v>16</v>
      </c>
      <c r="D2339" t="s">
        <v>146</v>
      </c>
      <c r="E2339" t="s">
        <v>147</v>
      </c>
      <c r="F2339" t="s">
        <v>29</v>
      </c>
      <c r="G2339" t="s">
        <v>100</v>
      </c>
      <c r="H2339">
        <v>3</v>
      </c>
      <c r="I2339">
        <v>49.99</v>
      </c>
      <c r="J2339">
        <v>149.97</v>
      </c>
      <c r="K2339" t="s">
        <v>53</v>
      </c>
      <c r="L2339" t="s">
        <v>379</v>
      </c>
      <c r="M2339" t="s">
        <v>23</v>
      </c>
      <c r="N2339" t="s">
        <v>55</v>
      </c>
      <c r="O2339" t="s">
        <v>25</v>
      </c>
      <c r="P2339" t="s">
        <v>513</v>
      </c>
    </row>
    <row r="2340" spans="1:16" x14ac:dyDescent="0.25">
      <c r="A2340">
        <v>101696</v>
      </c>
      <c r="B2340" s="1">
        <v>45951</v>
      </c>
      <c r="C2340" t="s">
        <v>39</v>
      </c>
      <c r="D2340" t="s">
        <v>93</v>
      </c>
      <c r="E2340" t="s">
        <v>93</v>
      </c>
      <c r="F2340" t="s">
        <v>19</v>
      </c>
      <c r="G2340" t="s">
        <v>42</v>
      </c>
      <c r="H2340">
        <v>5</v>
      </c>
      <c r="I2340">
        <v>16.440000000000001</v>
      </c>
      <c r="J2340">
        <v>82.2</v>
      </c>
      <c r="K2340" t="s">
        <v>53</v>
      </c>
      <c r="L2340" t="s">
        <v>382</v>
      </c>
      <c r="M2340" t="s">
        <v>23</v>
      </c>
      <c r="N2340" t="s">
        <v>55</v>
      </c>
      <c r="O2340" t="s">
        <v>25</v>
      </c>
      <c r="P2340" t="s">
        <v>513</v>
      </c>
    </row>
    <row r="2341" spans="1:16" x14ac:dyDescent="0.25">
      <c r="A2341">
        <v>101720</v>
      </c>
      <c r="B2341" s="1">
        <v>45951</v>
      </c>
      <c r="C2341" t="s">
        <v>34</v>
      </c>
      <c r="D2341" t="s">
        <v>35</v>
      </c>
      <c r="E2341" t="s">
        <v>36</v>
      </c>
      <c r="F2341" t="s">
        <v>73</v>
      </c>
      <c r="G2341" t="s">
        <v>74</v>
      </c>
      <c r="H2341">
        <v>2</v>
      </c>
      <c r="I2341">
        <v>57.5</v>
      </c>
      <c r="J2341">
        <v>115</v>
      </c>
      <c r="K2341" t="s">
        <v>53</v>
      </c>
      <c r="L2341" t="s">
        <v>360</v>
      </c>
      <c r="M2341" t="s">
        <v>23</v>
      </c>
      <c r="N2341" t="s">
        <v>55</v>
      </c>
      <c r="O2341" t="s">
        <v>25</v>
      </c>
      <c r="P2341" t="s">
        <v>513</v>
      </c>
    </row>
    <row r="2342" spans="1:16" x14ac:dyDescent="0.25">
      <c r="A2342">
        <v>101984</v>
      </c>
      <c r="B2342" s="1">
        <v>45951</v>
      </c>
      <c r="C2342" t="s">
        <v>39</v>
      </c>
      <c r="D2342" t="s">
        <v>56</v>
      </c>
      <c r="E2342" t="s">
        <v>57</v>
      </c>
      <c r="F2342" t="s">
        <v>70</v>
      </c>
      <c r="G2342" t="s">
        <v>71</v>
      </c>
      <c r="H2342">
        <v>10</v>
      </c>
      <c r="I2342">
        <v>60.57</v>
      </c>
      <c r="J2342">
        <v>605.70000000000005</v>
      </c>
      <c r="K2342" t="s">
        <v>21</v>
      </c>
      <c r="L2342" t="s">
        <v>221</v>
      </c>
      <c r="M2342" t="s">
        <v>23</v>
      </c>
      <c r="N2342" t="s">
        <v>55</v>
      </c>
      <c r="O2342" t="s">
        <v>25</v>
      </c>
      <c r="P2342" t="s">
        <v>513</v>
      </c>
    </row>
    <row r="2343" spans="1:16" x14ac:dyDescent="0.25">
      <c r="A2343">
        <v>102026</v>
      </c>
      <c r="B2343" s="1">
        <v>45951</v>
      </c>
      <c r="C2343" t="s">
        <v>77</v>
      </c>
      <c r="D2343" t="s">
        <v>78</v>
      </c>
      <c r="E2343" t="s">
        <v>79</v>
      </c>
      <c r="F2343" t="s">
        <v>29</v>
      </c>
      <c r="G2343" t="s">
        <v>123</v>
      </c>
      <c r="H2343">
        <v>3</v>
      </c>
      <c r="I2343">
        <v>88.38</v>
      </c>
      <c r="J2343">
        <v>265.14</v>
      </c>
      <c r="K2343" t="s">
        <v>59</v>
      </c>
      <c r="L2343" t="s">
        <v>297</v>
      </c>
      <c r="M2343" t="s">
        <v>23</v>
      </c>
      <c r="N2343" t="s">
        <v>55</v>
      </c>
      <c r="O2343" t="s">
        <v>25</v>
      </c>
      <c r="P2343" t="s">
        <v>513</v>
      </c>
    </row>
    <row r="2344" spans="1:16" x14ac:dyDescent="0.25">
      <c r="A2344">
        <v>102027</v>
      </c>
      <c r="B2344" s="1">
        <v>45951</v>
      </c>
      <c r="C2344" t="s">
        <v>77</v>
      </c>
      <c r="D2344" t="s">
        <v>78</v>
      </c>
      <c r="E2344" t="s">
        <v>79</v>
      </c>
      <c r="F2344" t="s">
        <v>19</v>
      </c>
      <c r="G2344" t="s">
        <v>48</v>
      </c>
      <c r="H2344">
        <v>2</v>
      </c>
      <c r="I2344">
        <v>45.41</v>
      </c>
      <c r="J2344">
        <v>90.82</v>
      </c>
      <c r="K2344" t="s">
        <v>59</v>
      </c>
      <c r="L2344" t="s">
        <v>184</v>
      </c>
      <c r="M2344" t="s">
        <v>23</v>
      </c>
      <c r="N2344" t="s">
        <v>55</v>
      </c>
      <c r="O2344" t="s">
        <v>25</v>
      </c>
      <c r="P2344" t="s">
        <v>513</v>
      </c>
    </row>
    <row r="2345" spans="1:16" x14ac:dyDescent="0.25">
      <c r="A2345">
        <v>102107</v>
      </c>
      <c r="B2345" s="1">
        <v>45951</v>
      </c>
      <c r="C2345" t="s">
        <v>34</v>
      </c>
      <c r="D2345" t="s">
        <v>51</v>
      </c>
      <c r="E2345" t="s">
        <v>52</v>
      </c>
      <c r="F2345" t="s">
        <v>73</v>
      </c>
      <c r="G2345" t="s">
        <v>183</v>
      </c>
      <c r="H2345">
        <v>5</v>
      </c>
      <c r="I2345">
        <v>25.65</v>
      </c>
      <c r="J2345">
        <v>128.25</v>
      </c>
      <c r="K2345" t="s">
        <v>21</v>
      </c>
      <c r="L2345" t="s">
        <v>137</v>
      </c>
      <c r="M2345" t="s">
        <v>23</v>
      </c>
      <c r="N2345" t="s">
        <v>55</v>
      </c>
      <c r="O2345" t="s">
        <v>25</v>
      </c>
      <c r="P2345" t="s">
        <v>513</v>
      </c>
    </row>
    <row r="2346" spans="1:16" x14ac:dyDescent="0.25">
      <c r="A2346">
        <v>102127</v>
      </c>
      <c r="B2346" s="1">
        <v>45951</v>
      </c>
      <c r="C2346" t="s">
        <v>61</v>
      </c>
      <c r="D2346" t="s">
        <v>90</v>
      </c>
      <c r="E2346" t="s">
        <v>91</v>
      </c>
      <c r="F2346" t="s">
        <v>73</v>
      </c>
      <c r="G2346" t="s">
        <v>74</v>
      </c>
      <c r="H2346">
        <v>3</v>
      </c>
      <c r="I2346">
        <v>53.46</v>
      </c>
      <c r="J2346">
        <v>160.38</v>
      </c>
      <c r="K2346" t="s">
        <v>59</v>
      </c>
      <c r="L2346" t="s">
        <v>193</v>
      </c>
      <c r="M2346" t="s">
        <v>102</v>
      </c>
      <c r="N2346" t="s">
        <v>55</v>
      </c>
      <c r="O2346" t="s">
        <v>25</v>
      </c>
      <c r="P2346" t="s">
        <v>513</v>
      </c>
    </row>
    <row r="2347" spans="1:16" x14ac:dyDescent="0.25">
      <c r="A2347">
        <v>102245</v>
      </c>
      <c r="B2347" s="1">
        <v>45951</v>
      </c>
      <c r="C2347" t="s">
        <v>39</v>
      </c>
      <c r="D2347" t="s">
        <v>93</v>
      </c>
      <c r="E2347" t="s">
        <v>93</v>
      </c>
      <c r="F2347" t="s">
        <v>19</v>
      </c>
      <c r="G2347" t="s">
        <v>20</v>
      </c>
      <c r="H2347">
        <v>2</v>
      </c>
      <c r="I2347">
        <v>40.950000000000003</v>
      </c>
      <c r="J2347">
        <v>81.900000000000006</v>
      </c>
      <c r="K2347" t="s">
        <v>31</v>
      </c>
      <c r="L2347" t="s">
        <v>438</v>
      </c>
      <c r="M2347" t="s">
        <v>23</v>
      </c>
      <c r="N2347" t="s">
        <v>55</v>
      </c>
      <c r="O2347" t="s">
        <v>25</v>
      </c>
      <c r="P2347" t="s">
        <v>513</v>
      </c>
    </row>
    <row r="2348" spans="1:16" x14ac:dyDescent="0.25">
      <c r="A2348">
        <v>102291</v>
      </c>
      <c r="B2348" s="1">
        <v>45951</v>
      </c>
      <c r="C2348" t="s">
        <v>77</v>
      </c>
      <c r="D2348" t="s">
        <v>103</v>
      </c>
      <c r="E2348" t="s">
        <v>104</v>
      </c>
      <c r="F2348" t="s">
        <v>29</v>
      </c>
      <c r="G2348" t="s">
        <v>58</v>
      </c>
      <c r="H2348">
        <v>1</v>
      </c>
      <c r="I2348">
        <v>73.25</v>
      </c>
      <c r="J2348">
        <v>73.25</v>
      </c>
      <c r="K2348" t="s">
        <v>31</v>
      </c>
      <c r="L2348" t="s">
        <v>244</v>
      </c>
      <c r="M2348" t="s">
        <v>44</v>
      </c>
      <c r="N2348" t="s">
        <v>55</v>
      </c>
      <c r="O2348" t="s">
        <v>25</v>
      </c>
      <c r="P2348" t="s">
        <v>513</v>
      </c>
    </row>
    <row r="2349" spans="1:16" x14ac:dyDescent="0.25">
      <c r="A2349">
        <v>102401</v>
      </c>
      <c r="B2349" s="1">
        <v>45951</v>
      </c>
      <c r="C2349" t="s">
        <v>39</v>
      </c>
      <c r="D2349" t="s">
        <v>40</v>
      </c>
      <c r="E2349" t="s">
        <v>41</v>
      </c>
      <c r="F2349" t="s">
        <v>64</v>
      </c>
      <c r="G2349" t="s">
        <v>105</v>
      </c>
      <c r="H2349">
        <v>1</v>
      </c>
      <c r="I2349">
        <v>30.41</v>
      </c>
      <c r="J2349">
        <v>30.41</v>
      </c>
      <c r="K2349" t="s">
        <v>53</v>
      </c>
      <c r="L2349" t="s">
        <v>372</v>
      </c>
      <c r="M2349" t="s">
        <v>23</v>
      </c>
      <c r="N2349" t="s">
        <v>55</v>
      </c>
      <c r="O2349" t="s">
        <v>25</v>
      </c>
      <c r="P2349" t="s">
        <v>513</v>
      </c>
    </row>
    <row r="2350" spans="1:16" x14ac:dyDescent="0.25">
      <c r="A2350">
        <v>102665</v>
      </c>
      <c r="B2350" s="1">
        <v>45951</v>
      </c>
      <c r="C2350" t="s">
        <v>61</v>
      </c>
      <c r="D2350" t="s">
        <v>62</v>
      </c>
      <c r="E2350" t="s">
        <v>63</v>
      </c>
      <c r="F2350" t="s">
        <v>70</v>
      </c>
      <c r="G2350" t="s">
        <v>86</v>
      </c>
      <c r="H2350">
        <v>1</v>
      </c>
      <c r="I2350">
        <v>29.13</v>
      </c>
      <c r="J2350">
        <v>29.13</v>
      </c>
      <c r="K2350" t="s">
        <v>53</v>
      </c>
      <c r="L2350" t="s">
        <v>355</v>
      </c>
      <c r="M2350" t="s">
        <v>23</v>
      </c>
      <c r="N2350" t="s">
        <v>55</v>
      </c>
      <c r="O2350" t="s">
        <v>25</v>
      </c>
      <c r="P2350" t="s">
        <v>513</v>
      </c>
    </row>
    <row r="2351" spans="1:16" x14ac:dyDescent="0.25">
      <c r="A2351">
        <v>102851</v>
      </c>
      <c r="B2351" s="1">
        <v>45951</v>
      </c>
      <c r="C2351" t="s">
        <v>77</v>
      </c>
      <c r="D2351" t="s">
        <v>78</v>
      </c>
      <c r="E2351" t="s">
        <v>79</v>
      </c>
      <c r="F2351" t="s">
        <v>70</v>
      </c>
      <c r="G2351" t="s">
        <v>143</v>
      </c>
      <c r="H2351">
        <v>1</v>
      </c>
      <c r="I2351">
        <v>116.68</v>
      </c>
      <c r="J2351">
        <v>116.68</v>
      </c>
      <c r="K2351" t="s">
        <v>31</v>
      </c>
      <c r="L2351" t="s">
        <v>174</v>
      </c>
      <c r="M2351" t="s">
        <v>23</v>
      </c>
      <c r="N2351" t="s">
        <v>55</v>
      </c>
      <c r="O2351" t="s">
        <v>25</v>
      </c>
      <c r="P2351" t="s">
        <v>513</v>
      </c>
    </row>
    <row r="2352" spans="1:16" x14ac:dyDescent="0.25">
      <c r="A2352">
        <v>102889</v>
      </c>
      <c r="B2352" s="1">
        <v>45951</v>
      </c>
      <c r="C2352" t="s">
        <v>39</v>
      </c>
      <c r="D2352" t="s">
        <v>67</v>
      </c>
      <c r="E2352" t="s">
        <v>68</v>
      </c>
      <c r="F2352" t="s">
        <v>19</v>
      </c>
      <c r="G2352" t="s">
        <v>37</v>
      </c>
      <c r="H2352">
        <v>3</v>
      </c>
      <c r="I2352">
        <v>22.63</v>
      </c>
      <c r="J2352">
        <v>67.89</v>
      </c>
      <c r="K2352" t="s">
        <v>59</v>
      </c>
      <c r="L2352" t="s">
        <v>425</v>
      </c>
      <c r="M2352" t="s">
        <v>44</v>
      </c>
      <c r="N2352" t="s">
        <v>55</v>
      </c>
      <c r="O2352" t="s">
        <v>25</v>
      </c>
      <c r="P2352" t="s">
        <v>513</v>
      </c>
    </row>
    <row r="2353" spans="1:16" x14ac:dyDescent="0.25">
      <c r="A2353">
        <v>100604</v>
      </c>
      <c r="B2353" s="1">
        <v>45952</v>
      </c>
      <c r="C2353" t="s">
        <v>77</v>
      </c>
      <c r="D2353" t="s">
        <v>78</v>
      </c>
      <c r="E2353" t="s">
        <v>79</v>
      </c>
      <c r="F2353" t="s">
        <v>73</v>
      </c>
      <c r="G2353" t="s">
        <v>80</v>
      </c>
      <c r="H2353">
        <v>5</v>
      </c>
      <c r="I2353">
        <v>41.71</v>
      </c>
      <c r="J2353">
        <v>208.55</v>
      </c>
      <c r="K2353" t="s">
        <v>53</v>
      </c>
      <c r="L2353" t="s">
        <v>124</v>
      </c>
      <c r="M2353" t="s">
        <v>23</v>
      </c>
      <c r="N2353" t="s">
        <v>33</v>
      </c>
      <c r="O2353" t="s">
        <v>25</v>
      </c>
      <c r="P2353" t="s">
        <v>513</v>
      </c>
    </row>
    <row r="2354" spans="1:16" x14ac:dyDescent="0.25">
      <c r="A2354">
        <v>100694</v>
      </c>
      <c r="B2354" s="1">
        <v>45952</v>
      </c>
      <c r="C2354" t="s">
        <v>39</v>
      </c>
      <c r="D2354" t="s">
        <v>56</v>
      </c>
      <c r="E2354" t="s">
        <v>57</v>
      </c>
      <c r="F2354" t="s">
        <v>29</v>
      </c>
      <c r="G2354" t="s">
        <v>123</v>
      </c>
      <c r="H2354">
        <v>2</v>
      </c>
      <c r="I2354">
        <v>86.27</v>
      </c>
      <c r="J2354">
        <v>172.54</v>
      </c>
      <c r="K2354" t="s">
        <v>21</v>
      </c>
      <c r="L2354" t="s">
        <v>428</v>
      </c>
      <c r="M2354" t="s">
        <v>23</v>
      </c>
      <c r="N2354" t="s">
        <v>33</v>
      </c>
      <c r="O2354" t="s">
        <v>25</v>
      </c>
      <c r="P2354" t="s">
        <v>513</v>
      </c>
    </row>
    <row r="2355" spans="1:16" x14ac:dyDescent="0.25">
      <c r="A2355">
        <v>100761</v>
      </c>
      <c r="B2355" s="1">
        <v>45952</v>
      </c>
      <c r="C2355" t="s">
        <v>39</v>
      </c>
      <c r="D2355" t="s">
        <v>56</v>
      </c>
      <c r="E2355" t="s">
        <v>57</v>
      </c>
      <c r="F2355" t="s">
        <v>29</v>
      </c>
      <c r="G2355" t="s">
        <v>30</v>
      </c>
      <c r="H2355">
        <v>2</v>
      </c>
      <c r="I2355">
        <v>64.86</v>
      </c>
      <c r="J2355">
        <v>129.72</v>
      </c>
      <c r="K2355" t="s">
        <v>53</v>
      </c>
      <c r="L2355" t="s">
        <v>385</v>
      </c>
      <c r="M2355" t="s">
        <v>23</v>
      </c>
      <c r="N2355" t="s">
        <v>33</v>
      </c>
      <c r="O2355" t="s">
        <v>25</v>
      </c>
      <c r="P2355" t="s">
        <v>513</v>
      </c>
    </row>
    <row r="2356" spans="1:16" x14ac:dyDescent="0.25">
      <c r="A2356">
        <v>100816</v>
      </c>
      <c r="B2356" s="1">
        <v>45952</v>
      </c>
      <c r="C2356" t="s">
        <v>39</v>
      </c>
      <c r="D2356" t="s">
        <v>56</v>
      </c>
      <c r="E2356" t="s">
        <v>57</v>
      </c>
      <c r="F2356" t="s">
        <v>73</v>
      </c>
      <c r="G2356" t="s">
        <v>126</v>
      </c>
      <c r="H2356">
        <v>1</v>
      </c>
      <c r="I2356">
        <v>28.53</v>
      </c>
      <c r="J2356">
        <v>28.53</v>
      </c>
      <c r="K2356" t="s">
        <v>59</v>
      </c>
      <c r="L2356" t="s">
        <v>399</v>
      </c>
      <c r="M2356" t="s">
        <v>23</v>
      </c>
      <c r="N2356" t="s">
        <v>33</v>
      </c>
      <c r="O2356" t="s">
        <v>25</v>
      </c>
      <c r="P2356" t="s">
        <v>513</v>
      </c>
    </row>
    <row r="2357" spans="1:16" x14ac:dyDescent="0.25">
      <c r="A2357">
        <v>101306</v>
      </c>
      <c r="B2357" s="1">
        <v>45952</v>
      </c>
      <c r="C2357" t="s">
        <v>39</v>
      </c>
      <c r="D2357" t="s">
        <v>67</v>
      </c>
      <c r="E2357" t="s">
        <v>68</v>
      </c>
      <c r="F2357" t="s">
        <v>73</v>
      </c>
      <c r="G2357" t="s">
        <v>183</v>
      </c>
      <c r="H2357">
        <v>1</v>
      </c>
      <c r="I2357">
        <v>24.54</v>
      </c>
      <c r="J2357">
        <v>24.54</v>
      </c>
      <c r="K2357" t="s">
        <v>59</v>
      </c>
      <c r="L2357" t="s">
        <v>472</v>
      </c>
      <c r="M2357" t="s">
        <v>23</v>
      </c>
      <c r="N2357" t="s">
        <v>33</v>
      </c>
      <c r="O2357" t="s">
        <v>25</v>
      </c>
      <c r="P2357" t="s">
        <v>513</v>
      </c>
    </row>
    <row r="2358" spans="1:16" x14ac:dyDescent="0.25">
      <c r="A2358">
        <v>101433</v>
      </c>
      <c r="B2358" s="1">
        <v>45952</v>
      </c>
      <c r="C2358" t="s">
        <v>39</v>
      </c>
      <c r="D2358" t="s">
        <v>67</v>
      </c>
      <c r="E2358" t="s">
        <v>68</v>
      </c>
      <c r="F2358" t="s">
        <v>64</v>
      </c>
      <c r="G2358" t="s">
        <v>105</v>
      </c>
      <c r="H2358">
        <v>1</v>
      </c>
      <c r="I2358">
        <v>29.74</v>
      </c>
      <c r="J2358">
        <v>29.74</v>
      </c>
      <c r="K2358" t="s">
        <v>31</v>
      </c>
      <c r="L2358" t="s">
        <v>304</v>
      </c>
      <c r="M2358" t="s">
        <v>23</v>
      </c>
      <c r="N2358" t="s">
        <v>33</v>
      </c>
      <c r="O2358" t="s">
        <v>25</v>
      </c>
      <c r="P2358" t="s">
        <v>513</v>
      </c>
    </row>
    <row r="2359" spans="1:16" x14ac:dyDescent="0.25">
      <c r="A2359">
        <v>101991</v>
      </c>
      <c r="B2359" s="1">
        <v>45952</v>
      </c>
      <c r="C2359" t="s">
        <v>39</v>
      </c>
      <c r="D2359" t="s">
        <v>67</v>
      </c>
      <c r="E2359" t="s">
        <v>68</v>
      </c>
      <c r="F2359" t="s">
        <v>29</v>
      </c>
      <c r="G2359" t="s">
        <v>58</v>
      </c>
      <c r="H2359">
        <v>2</v>
      </c>
      <c r="I2359">
        <v>78.41</v>
      </c>
      <c r="J2359">
        <v>156.82</v>
      </c>
      <c r="K2359" t="s">
        <v>21</v>
      </c>
      <c r="L2359" t="s">
        <v>329</v>
      </c>
      <c r="M2359" t="s">
        <v>102</v>
      </c>
      <c r="N2359" t="s">
        <v>33</v>
      </c>
      <c r="O2359" t="s">
        <v>25</v>
      </c>
      <c r="P2359" t="s">
        <v>513</v>
      </c>
    </row>
    <row r="2360" spans="1:16" x14ac:dyDescent="0.25">
      <c r="A2360">
        <v>102055</v>
      </c>
      <c r="B2360" s="1">
        <v>45952</v>
      </c>
      <c r="C2360" t="s">
        <v>39</v>
      </c>
      <c r="D2360" t="s">
        <v>93</v>
      </c>
      <c r="E2360" t="s">
        <v>93</v>
      </c>
      <c r="F2360" t="s">
        <v>70</v>
      </c>
      <c r="G2360" t="s">
        <v>108</v>
      </c>
      <c r="H2360">
        <v>1</v>
      </c>
      <c r="I2360">
        <v>33.82</v>
      </c>
      <c r="J2360">
        <v>33.82</v>
      </c>
      <c r="K2360" t="s">
        <v>53</v>
      </c>
      <c r="L2360" t="s">
        <v>115</v>
      </c>
      <c r="M2360" t="s">
        <v>23</v>
      </c>
      <c r="N2360" t="s">
        <v>33</v>
      </c>
      <c r="O2360" t="s">
        <v>25</v>
      </c>
      <c r="P2360" t="s">
        <v>513</v>
      </c>
    </row>
    <row r="2361" spans="1:16" x14ac:dyDescent="0.25">
      <c r="A2361">
        <v>102642</v>
      </c>
      <c r="B2361" s="1">
        <v>45952</v>
      </c>
      <c r="C2361" t="s">
        <v>34</v>
      </c>
      <c r="D2361" t="s">
        <v>46</v>
      </c>
      <c r="E2361" t="s">
        <v>47</v>
      </c>
      <c r="F2361" t="s">
        <v>64</v>
      </c>
      <c r="G2361" t="s">
        <v>159</v>
      </c>
      <c r="H2361">
        <v>1</v>
      </c>
      <c r="I2361">
        <v>33.93</v>
      </c>
      <c r="J2361">
        <v>33.93</v>
      </c>
      <c r="K2361" t="s">
        <v>21</v>
      </c>
      <c r="L2361" t="s">
        <v>120</v>
      </c>
      <c r="M2361" t="s">
        <v>102</v>
      </c>
      <c r="N2361" t="s">
        <v>33</v>
      </c>
      <c r="O2361" t="s">
        <v>25</v>
      </c>
      <c r="P2361" t="s">
        <v>513</v>
      </c>
    </row>
    <row r="2362" spans="1:16" x14ac:dyDescent="0.25">
      <c r="A2362">
        <v>102996</v>
      </c>
      <c r="B2362" s="1">
        <v>45952</v>
      </c>
      <c r="C2362" t="s">
        <v>61</v>
      </c>
      <c r="D2362" t="s">
        <v>84</v>
      </c>
      <c r="E2362" t="s">
        <v>85</v>
      </c>
      <c r="F2362" t="s">
        <v>29</v>
      </c>
      <c r="G2362" t="s">
        <v>123</v>
      </c>
      <c r="H2362">
        <v>1</v>
      </c>
      <c r="I2362">
        <v>94.27</v>
      </c>
      <c r="J2362">
        <v>94.27</v>
      </c>
      <c r="K2362" t="s">
        <v>53</v>
      </c>
      <c r="L2362" t="s">
        <v>317</v>
      </c>
      <c r="M2362" t="s">
        <v>102</v>
      </c>
      <c r="N2362" t="s">
        <v>33</v>
      </c>
      <c r="O2362" t="s">
        <v>25</v>
      </c>
      <c r="P2362" t="s">
        <v>513</v>
      </c>
    </row>
    <row r="2363" spans="1:16" x14ac:dyDescent="0.25">
      <c r="A2363">
        <v>100005</v>
      </c>
      <c r="B2363" s="1">
        <v>45953</v>
      </c>
      <c r="C2363" t="s">
        <v>39</v>
      </c>
      <c r="D2363" t="s">
        <v>118</v>
      </c>
      <c r="E2363" t="s">
        <v>119</v>
      </c>
      <c r="F2363" t="s">
        <v>70</v>
      </c>
      <c r="G2363" t="s">
        <v>143</v>
      </c>
      <c r="H2363">
        <v>1</v>
      </c>
      <c r="I2363">
        <v>121.92</v>
      </c>
      <c r="J2363">
        <v>121.92</v>
      </c>
      <c r="K2363" t="s">
        <v>59</v>
      </c>
      <c r="L2363" t="s">
        <v>326</v>
      </c>
      <c r="M2363" t="s">
        <v>23</v>
      </c>
      <c r="N2363" t="s">
        <v>45</v>
      </c>
      <c r="O2363" t="s">
        <v>25</v>
      </c>
      <c r="P2363" t="s">
        <v>513</v>
      </c>
    </row>
    <row r="2364" spans="1:16" x14ac:dyDescent="0.25">
      <c r="A2364">
        <v>100714</v>
      </c>
      <c r="B2364" s="1">
        <v>45953</v>
      </c>
      <c r="C2364" t="s">
        <v>39</v>
      </c>
      <c r="D2364" t="s">
        <v>93</v>
      </c>
      <c r="E2364" t="s">
        <v>93</v>
      </c>
      <c r="F2364" t="s">
        <v>73</v>
      </c>
      <c r="G2364" t="s">
        <v>126</v>
      </c>
      <c r="H2364">
        <v>2</v>
      </c>
      <c r="I2364">
        <v>29.21</v>
      </c>
      <c r="J2364">
        <v>58.42</v>
      </c>
      <c r="K2364" t="s">
        <v>59</v>
      </c>
      <c r="L2364" t="s">
        <v>290</v>
      </c>
      <c r="M2364" t="s">
        <v>102</v>
      </c>
      <c r="N2364" t="s">
        <v>45</v>
      </c>
      <c r="O2364" t="s">
        <v>25</v>
      </c>
      <c r="P2364" t="s">
        <v>513</v>
      </c>
    </row>
    <row r="2365" spans="1:16" x14ac:dyDescent="0.25">
      <c r="A2365">
        <v>100838</v>
      </c>
      <c r="B2365" s="1">
        <v>45953</v>
      </c>
      <c r="C2365" t="s">
        <v>16</v>
      </c>
      <c r="D2365" t="s">
        <v>111</v>
      </c>
      <c r="E2365" t="s">
        <v>112</v>
      </c>
      <c r="F2365" t="s">
        <v>19</v>
      </c>
      <c r="G2365" t="s">
        <v>48</v>
      </c>
      <c r="H2365">
        <v>1</v>
      </c>
      <c r="I2365">
        <v>46.89</v>
      </c>
      <c r="J2365">
        <v>46.89</v>
      </c>
      <c r="K2365" t="s">
        <v>31</v>
      </c>
      <c r="L2365" t="s">
        <v>515</v>
      </c>
      <c r="M2365" t="s">
        <v>44</v>
      </c>
      <c r="N2365" t="s">
        <v>45</v>
      </c>
      <c r="O2365" t="s">
        <v>25</v>
      </c>
      <c r="P2365" t="s">
        <v>513</v>
      </c>
    </row>
    <row r="2366" spans="1:16" x14ac:dyDescent="0.25">
      <c r="A2366">
        <v>100942</v>
      </c>
      <c r="B2366" s="1">
        <v>45953</v>
      </c>
      <c r="C2366" t="s">
        <v>16</v>
      </c>
      <c r="D2366" t="s">
        <v>27</v>
      </c>
      <c r="E2366" t="s">
        <v>28</v>
      </c>
      <c r="F2366" t="s">
        <v>19</v>
      </c>
      <c r="G2366" t="s">
        <v>42</v>
      </c>
      <c r="H2366">
        <v>5</v>
      </c>
      <c r="I2366">
        <v>15.53</v>
      </c>
      <c r="J2366">
        <v>77.650000000000006</v>
      </c>
      <c r="K2366" t="s">
        <v>59</v>
      </c>
      <c r="L2366" t="s">
        <v>137</v>
      </c>
      <c r="M2366" t="s">
        <v>23</v>
      </c>
      <c r="N2366" t="s">
        <v>45</v>
      </c>
      <c r="O2366" t="s">
        <v>25</v>
      </c>
      <c r="P2366" t="s">
        <v>513</v>
      </c>
    </row>
    <row r="2367" spans="1:16" x14ac:dyDescent="0.25">
      <c r="A2367">
        <v>100986</v>
      </c>
      <c r="B2367" s="1">
        <v>45953</v>
      </c>
      <c r="C2367" t="s">
        <v>16</v>
      </c>
      <c r="D2367" t="s">
        <v>198</v>
      </c>
      <c r="E2367" t="s">
        <v>199</v>
      </c>
      <c r="F2367" t="s">
        <v>19</v>
      </c>
      <c r="G2367" t="s">
        <v>42</v>
      </c>
      <c r="H2367">
        <v>3</v>
      </c>
      <c r="I2367">
        <v>16.62</v>
      </c>
      <c r="J2367">
        <v>49.86</v>
      </c>
      <c r="K2367" t="s">
        <v>59</v>
      </c>
      <c r="L2367" t="s">
        <v>422</v>
      </c>
      <c r="M2367" t="s">
        <v>23</v>
      </c>
      <c r="N2367" t="s">
        <v>45</v>
      </c>
      <c r="O2367" t="s">
        <v>25</v>
      </c>
      <c r="P2367" t="s">
        <v>513</v>
      </c>
    </row>
    <row r="2368" spans="1:16" x14ac:dyDescent="0.25">
      <c r="A2368">
        <v>101318</v>
      </c>
      <c r="B2368" s="1">
        <v>45953</v>
      </c>
      <c r="C2368" t="s">
        <v>39</v>
      </c>
      <c r="D2368" t="s">
        <v>67</v>
      </c>
      <c r="E2368" t="s">
        <v>68</v>
      </c>
      <c r="F2368" t="s">
        <v>70</v>
      </c>
      <c r="G2368" t="s">
        <v>86</v>
      </c>
      <c r="H2368">
        <v>1</v>
      </c>
      <c r="I2368">
        <v>27.85</v>
      </c>
      <c r="J2368">
        <v>27.85</v>
      </c>
      <c r="K2368" t="s">
        <v>31</v>
      </c>
      <c r="L2368" t="s">
        <v>239</v>
      </c>
      <c r="M2368" t="s">
        <v>44</v>
      </c>
      <c r="N2368" t="s">
        <v>45</v>
      </c>
      <c r="O2368" t="s">
        <v>25</v>
      </c>
      <c r="P2368" t="s">
        <v>513</v>
      </c>
    </row>
    <row r="2369" spans="1:16" x14ac:dyDescent="0.25">
      <c r="A2369">
        <v>101759</v>
      </c>
      <c r="B2369" s="1">
        <v>45953</v>
      </c>
      <c r="C2369" t="s">
        <v>77</v>
      </c>
      <c r="D2369" t="s">
        <v>205</v>
      </c>
      <c r="E2369" t="s">
        <v>206</v>
      </c>
      <c r="F2369" t="s">
        <v>73</v>
      </c>
      <c r="G2369" t="s">
        <v>183</v>
      </c>
      <c r="H2369">
        <v>2</v>
      </c>
      <c r="I2369">
        <v>23.84</v>
      </c>
      <c r="J2369">
        <v>47.68</v>
      </c>
      <c r="K2369" t="s">
        <v>59</v>
      </c>
      <c r="L2369" t="s">
        <v>169</v>
      </c>
      <c r="M2369" t="s">
        <v>23</v>
      </c>
      <c r="N2369" t="s">
        <v>45</v>
      </c>
      <c r="O2369" t="s">
        <v>25</v>
      </c>
      <c r="P2369" t="s">
        <v>513</v>
      </c>
    </row>
    <row r="2370" spans="1:16" x14ac:dyDescent="0.25">
      <c r="A2370">
        <v>102014</v>
      </c>
      <c r="B2370" s="1">
        <v>45953</v>
      </c>
      <c r="C2370" t="s">
        <v>39</v>
      </c>
      <c r="D2370" t="s">
        <v>40</v>
      </c>
      <c r="E2370" t="s">
        <v>41</v>
      </c>
      <c r="F2370" t="s">
        <v>70</v>
      </c>
      <c r="G2370" t="s">
        <v>132</v>
      </c>
      <c r="H2370">
        <v>2</v>
      </c>
      <c r="I2370">
        <v>19.95</v>
      </c>
      <c r="J2370">
        <v>39.9</v>
      </c>
      <c r="K2370" t="s">
        <v>21</v>
      </c>
      <c r="L2370" t="s">
        <v>54</v>
      </c>
      <c r="M2370" t="s">
        <v>23</v>
      </c>
      <c r="N2370" t="s">
        <v>45</v>
      </c>
      <c r="O2370" t="s">
        <v>25</v>
      </c>
      <c r="P2370" t="s">
        <v>513</v>
      </c>
    </row>
    <row r="2371" spans="1:16" x14ac:dyDescent="0.25">
      <c r="A2371">
        <v>102293</v>
      </c>
      <c r="B2371" s="1">
        <v>45953</v>
      </c>
      <c r="C2371" t="s">
        <v>16</v>
      </c>
      <c r="D2371" t="s">
        <v>27</v>
      </c>
      <c r="E2371" t="s">
        <v>28</v>
      </c>
      <c r="F2371" t="s">
        <v>70</v>
      </c>
      <c r="G2371" t="s">
        <v>108</v>
      </c>
      <c r="H2371">
        <v>2</v>
      </c>
      <c r="I2371">
        <v>36.31</v>
      </c>
      <c r="J2371">
        <v>72.62</v>
      </c>
      <c r="K2371" t="s">
        <v>21</v>
      </c>
      <c r="L2371" t="s">
        <v>316</v>
      </c>
      <c r="M2371" t="s">
        <v>102</v>
      </c>
      <c r="N2371" t="s">
        <v>45</v>
      </c>
      <c r="O2371" t="s">
        <v>25</v>
      </c>
      <c r="P2371" t="s">
        <v>513</v>
      </c>
    </row>
    <row r="2372" spans="1:16" x14ac:dyDescent="0.25">
      <c r="A2372">
        <v>102529</v>
      </c>
      <c r="B2372" s="1">
        <v>45953</v>
      </c>
      <c r="C2372" t="s">
        <v>39</v>
      </c>
      <c r="D2372" t="s">
        <v>67</v>
      </c>
      <c r="E2372" t="s">
        <v>68</v>
      </c>
      <c r="F2372" t="s">
        <v>64</v>
      </c>
      <c r="G2372" t="s">
        <v>159</v>
      </c>
      <c r="H2372">
        <v>1</v>
      </c>
      <c r="I2372">
        <v>35.020000000000003</v>
      </c>
      <c r="J2372">
        <v>35.020000000000003</v>
      </c>
      <c r="K2372" t="s">
        <v>53</v>
      </c>
      <c r="L2372" t="s">
        <v>115</v>
      </c>
      <c r="M2372" t="s">
        <v>23</v>
      </c>
      <c r="N2372" t="s">
        <v>45</v>
      </c>
      <c r="O2372" t="s">
        <v>25</v>
      </c>
      <c r="P2372" t="s">
        <v>513</v>
      </c>
    </row>
    <row r="2373" spans="1:16" x14ac:dyDescent="0.25">
      <c r="A2373">
        <v>102826</v>
      </c>
      <c r="B2373" s="1">
        <v>45953</v>
      </c>
      <c r="C2373" t="s">
        <v>34</v>
      </c>
      <c r="D2373" t="s">
        <v>51</v>
      </c>
      <c r="E2373" t="s">
        <v>52</v>
      </c>
      <c r="F2373" t="s">
        <v>70</v>
      </c>
      <c r="G2373" t="s">
        <v>132</v>
      </c>
      <c r="H2373">
        <v>1</v>
      </c>
      <c r="I2373">
        <v>20.45</v>
      </c>
      <c r="J2373">
        <v>20.45</v>
      </c>
      <c r="K2373" t="s">
        <v>53</v>
      </c>
      <c r="L2373" t="s">
        <v>453</v>
      </c>
      <c r="M2373" t="s">
        <v>102</v>
      </c>
      <c r="N2373" t="s">
        <v>45</v>
      </c>
      <c r="O2373" t="s">
        <v>25</v>
      </c>
      <c r="P2373" t="s">
        <v>513</v>
      </c>
    </row>
    <row r="2374" spans="1:16" x14ac:dyDescent="0.25">
      <c r="A2374">
        <v>100420</v>
      </c>
      <c r="B2374" s="1">
        <v>45954</v>
      </c>
      <c r="C2374" t="s">
        <v>61</v>
      </c>
      <c r="D2374" t="s">
        <v>62</v>
      </c>
      <c r="E2374" t="s">
        <v>63</v>
      </c>
      <c r="F2374" t="s">
        <v>70</v>
      </c>
      <c r="G2374" t="s">
        <v>108</v>
      </c>
      <c r="H2374">
        <v>1</v>
      </c>
      <c r="I2374">
        <v>36.729999999999997</v>
      </c>
      <c r="J2374">
        <v>36.729999999999997</v>
      </c>
      <c r="K2374" t="s">
        <v>21</v>
      </c>
      <c r="L2374" t="s">
        <v>443</v>
      </c>
      <c r="M2374" t="s">
        <v>23</v>
      </c>
      <c r="N2374" t="s">
        <v>24</v>
      </c>
      <c r="O2374" t="s">
        <v>25</v>
      </c>
      <c r="P2374" t="s">
        <v>513</v>
      </c>
    </row>
    <row r="2375" spans="1:16" x14ac:dyDescent="0.25">
      <c r="A2375">
        <v>100578</v>
      </c>
      <c r="B2375" s="1">
        <v>45954</v>
      </c>
      <c r="C2375" t="s">
        <v>39</v>
      </c>
      <c r="D2375" t="s">
        <v>40</v>
      </c>
      <c r="E2375" t="s">
        <v>41</v>
      </c>
      <c r="F2375" t="s">
        <v>73</v>
      </c>
      <c r="G2375" t="s">
        <v>116</v>
      </c>
      <c r="H2375">
        <v>1</v>
      </c>
      <c r="I2375">
        <v>192.41</v>
      </c>
      <c r="J2375">
        <v>192.41</v>
      </c>
      <c r="K2375" t="s">
        <v>59</v>
      </c>
      <c r="L2375" t="s">
        <v>279</v>
      </c>
      <c r="M2375" t="s">
        <v>23</v>
      </c>
      <c r="N2375" t="s">
        <v>24</v>
      </c>
      <c r="O2375" t="s">
        <v>25</v>
      </c>
      <c r="P2375" t="s">
        <v>513</v>
      </c>
    </row>
    <row r="2376" spans="1:16" x14ac:dyDescent="0.25">
      <c r="A2376">
        <v>100712</v>
      </c>
      <c r="B2376" s="1">
        <v>45954</v>
      </c>
      <c r="C2376" t="s">
        <v>16</v>
      </c>
      <c r="D2376" t="s">
        <v>111</v>
      </c>
      <c r="E2376" t="s">
        <v>112</v>
      </c>
      <c r="F2376" t="s">
        <v>64</v>
      </c>
      <c r="G2376" t="s">
        <v>140</v>
      </c>
      <c r="H2376">
        <v>3</v>
      </c>
      <c r="I2376">
        <v>155.80000000000001</v>
      </c>
      <c r="J2376">
        <v>467.4</v>
      </c>
      <c r="K2376" t="s">
        <v>31</v>
      </c>
      <c r="L2376" t="s">
        <v>319</v>
      </c>
      <c r="M2376" t="s">
        <v>23</v>
      </c>
      <c r="N2376" t="s">
        <v>24</v>
      </c>
      <c r="O2376" t="s">
        <v>25</v>
      </c>
      <c r="P2376" t="s">
        <v>513</v>
      </c>
    </row>
    <row r="2377" spans="1:16" x14ac:dyDescent="0.25">
      <c r="A2377">
        <v>100857</v>
      </c>
      <c r="B2377" s="1">
        <v>45954</v>
      </c>
      <c r="C2377" t="s">
        <v>61</v>
      </c>
      <c r="D2377" t="s">
        <v>84</v>
      </c>
      <c r="E2377" t="s">
        <v>85</v>
      </c>
      <c r="F2377" t="s">
        <v>64</v>
      </c>
      <c r="G2377" t="s">
        <v>105</v>
      </c>
      <c r="H2377">
        <v>5</v>
      </c>
      <c r="I2377">
        <v>31.34</v>
      </c>
      <c r="J2377">
        <v>156.69999999999999</v>
      </c>
      <c r="K2377" t="s">
        <v>31</v>
      </c>
      <c r="L2377" t="s">
        <v>260</v>
      </c>
      <c r="M2377" t="s">
        <v>23</v>
      </c>
      <c r="N2377" t="s">
        <v>24</v>
      </c>
      <c r="O2377" t="s">
        <v>25</v>
      </c>
      <c r="P2377" t="s">
        <v>513</v>
      </c>
    </row>
    <row r="2378" spans="1:16" x14ac:dyDescent="0.25">
      <c r="A2378">
        <v>100873</v>
      </c>
      <c r="B2378" s="1">
        <v>45954</v>
      </c>
      <c r="C2378" t="s">
        <v>39</v>
      </c>
      <c r="D2378" t="s">
        <v>67</v>
      </c>
      <c r="E2378" t="s">
        <v>68</v>
      </c>
      <c r="F2378" t="s">
        <v>19</v>
      </c>
      <c r="G2378" t="s">
        <v>48</v>
      </c>
      <c r="H2378">
        <v>3</v>
      </c>
      <c r="I2378">
        <v>46.12</v>
      </c>
      <c r="J2378">
        <v>138.36000000000001</v>
      </c>
      <c r="K2378" t="s">
        <v>21</v>
      </c>
      <c r="L2378" t="s">
        <v>390</v>
      </c>
      <c r="M2378" t="s">
        <v>23</v>
      </c>
      <c r="N2378" t="s">
        <v>24</v>
      </c>
      <c r="O2378" t="s">
        <v>25</v>
      </c>
      <c r="P2378" t="s">
        <v>513</v>
      </c>
    </row>
    <row r="2379" spans="1:16" x14ac:dyDescent="0.25">
      <c r="A2379">
        <v>101215</v>
      </c>
      <c r="B2379" s="1">
        <v>45954</v>
      </c>
      <c r="C2379" t="s">
        <v>34</v>
      </c>
      <c r="D2379" t="s">
        <v>164</v>
      </c>
      <c r="E2379" t="s">
        <v>165</v>
      </c>
      <c r="F2379" t="s">
        <v>19</v>
      </c>
      <c r="G2379" t="s">
        <v>48</v>
      </c>
      <c r="H2379">
        <v>3</v>
      </c>
      <c r="I2379">
        <v>45.11</v>
      </c>
      <c r="J2379">
        <v>135.33000000000001</v>
      </c>
      <c r="K2379" t="s">
        <v>59</v>
      </c>
      <c r="L2379" t="s">
        <v>436</v>
      </c>
      <c r="M2379" t="s">
        <v>44</v>
      </c>
      <c r="N2379" t="s">
        <v>24</v>
      </c>
      <c r="O2379" t="s">
        <v>25</v>
      </c>
      <c r="P2379" t="s">
        <v>513</v>
      </c>
    </row>
    <row r="2380" spans="1:16" x14ac:dyDescent="0.25">
      <c r="A2380">
        <v>101416</v>
      </c>
      <c r="B2380" s="1">
        <v>45954</v>
      </c>
      <c r="C2380" t="s">
        <v>39</v>
      </c>
      <c r="D2380" t="s">
        <v>40</v>
      </c>
      <c r="E2380" t="s">
        <v>41</v>
      </c>
      <c r="F2380" t="s">
        <v>73</v>
      </c>
      <c r="G2380" t="s">
        <v>183</v>
      </c>
      <c r="H2380">
        <v>2</v>
      </c>
      <c r="I2380">
        <v>25.76</v>
      </c>
      <c r="J2380">
        <v>51.52</v>
      </c>
      <c r="K2380" t="s">
        <v>59</v>
      </c>
      <c r="L2380" t="s">
        <v>291</v>
      </c>
      <c r="M2380" t="s">
        <v>23</v>
      </c>
      <c r="N2380" t="s">
        <v>24</v>
      </c>
      <c r="O2380" t="s">
        <v>25</v>
      </c>
      <c r="P2380" t="s">
        <v>513</v>
      </c>
    </row>
    <row r="2381" spans="1:16" x14ac:dyDescent="0.25">
      <c r="A2381">
        <v>102012</v>
      </c>
      <c r="B2381" s="1">
        <v>45954</v>
      </c>
      <c r="C2381" t="s">
        <v>61</v>
      </c>
      <c r="D2381" t="s">
        <v>84</v>
      </c>
      <c r="E2381" t="s">
        <v>85</v>
      </c>
      <c r="F2381" t="s">
        <v>64</v>
      </c>
      <c r="G2381" t="s">
        <v>140</v>
      </c>
      <c r="H2381">
        <v>1</v>
      </c>
      <c r="I2381">
        <v>149.57</v>
      </c>
      <c r="J2381">
        <v>149.57</v>
      </c>
      <c r="K2381" t="s">
        <v>53</v>
      </c>
      <c r="L2381" t="s">
        <v>342</v>
      </c>
      <c r="M2381" t="s">
        <v>23</v>
      </c>
      <c r="N2381" t="s">
        <v>24</v>
      </c>
      <c r="O2381" t="s">
        <v>25</v>
      </c>
      <c r="P2381" t="s">
        <v>513</v>
      </c>
    </row>
    <row r="2382" spans="1:16" x14ac:dyDescent="0.25">
      <c r="A2382">
        <v>102114</v>
      </c>
      <c r="B2382" s="1">
        <v>45954</v>
      </c>
      <c r="C2382" t="s">
        <v>77</v>
      </c>
      <c r="D2382" t="s">
        <v>78</v>
      </c>
      <c r="E2382" t="s">
        <v>79</v>
      </c>
      <c r="F2382" t="s">
        <v>70</v>
      </c>
      <c r="G2382" t="s">
        <v>108</v>
      </c>
      <c r="H2382">
        <v>1</v>
      </c>
      <c r="I2382">
        <v>35.68</v>
      </c>
      <c r="J2382">
        <v>35.68</v>
      </c>
      <c r="K2382" t="s">
        <v>59</v>
      </c>
      <c r="L2382" t="s">
        <v>186</v>
      </c>
      <c r="M2382" t="s">
        <v>23</v>
      </c>
      <c r="N2382" t="s">
        <v>24</v>
      </c>
      <c r="O2382" t="s">
        <v>25</v>
      </c>
      <c r="P2382" t="s">
        <v>513</v>
      </c>
    </row>
    <row r="2383" spans="1:16" x14ac:dyDescent="0.25">
      <c r="A2383">
        <v>102244</v>
      </c>
      <c r="B2383" s="1">
        <v>45954</v>
      </c>
      <c r="C2383" t="s">
        <v>16</v>
      </c>
      <c r="D2383" t="s">
        <v>17</v>
      </c>
      <c r="E2383" t="s">
        <v>18</v>
      </c>
      <c r="F2383" t="s">
        <v>29</v>
      </c>
      <c r="G2383" t="s">
        <v>100</v>
      </c>
      <c r="H2383">
        <v>5</v>
      </c>
      <c r="I2383">
        <v>51.8</v>
      </c>
      <c r="J2383">
        <v>259</v>
      </c>
      <c r="K2383" t="s">
        <v>31</v>
      </c>
      <c r="L2383" t="s">
        <v>72</v>
      </c>
      <c r="M2383" t="s">
        <v>23</v>
      </c>
      <c r="N2383" t="s">
        <v>24</v>
      </c>
      <c r="O2383" t="s">
        <v>25</v>
      </c>
      <c r="P2383" t="s">
        <v>513</v>
      </c>
    </row>
    <row r="2384" spans="1:16" x14ac:dyDescent="0.25">
      <c r="A2384">
        <v>102369</v>
      </c>
      <c r="B2384" s="1">
        <v>45954</v>
      </c>
      <c r="C2384" t="s">
        <v>61</v>
      </c>
      <c r="D2384" t="s">
        <v>84</v>
      </c>
      <c r="E2384" t="s">
        <v>85</v>
      </c>
      <c r="F2384" t="s">
        <v>64</v>
      </c>
      <c r="G2384" t="s">
        <v>105</v>
      </c>
      <c r="H2384">
        <v>1</v>
      </c>
      <c r="I2384">
        <v>28.77</v>
      </c>
      <c r="J2384">
        <v>28.77</v>
      </c>
      <c r="K2384" t="s">
        <v>31</v>
      </c>
      <c r="L2384" t="s">
        <v>509</v>
      </c>
      <c r="M2384" t="s">
        <v>23</v>
      </c>
      <c r="N2384" t="s">
        <v>24</v>
      </c>
      <c r="O2384" t="s">
        <v>25</v>
      </c>
      <c r="P2384" t="s">
        <v>513</v>
      </c>
    </row>
    <row r="2385" spans="1:16" x14ac:dyDescent="0.25">
      <c r="A2385">
        <v>102415</v>
      </c>
      <c r="B2385" s="1">
        <v>45954</v>
      </c>
      <c r="C2385" t="s">
        <v>77</v>
      </c>
      <c r="D2385" t="s">
        <v>103</v>
      </c>
      <c r="E2385" t="s">
        <v>104</v>
      </c>
      <c r="F2385" t="s">
        <v>70</v>
      </c>
      <c r="G2385" t="s">
        <v>132</v>
      </c>
      <c r="H2385">
        <v>5</v>
      </c>
      <c r="I2385">
        <v>19.72</v>
      </c>
      <c r="J2385">
        <v>98.6</v>
      </c>
      <c r="K2385" t="s">
        <v>21</v>
      </c>
      <c r="L2385" t="s">
        <v>352</v>
      </c>
      <c r="M2385" t="s">
        <v>23</v>
      </c>
      <c r="N2385" t="s">
        <v>24</v>
      </c>
      <c r="O2385" t="s">
        <v>25</v>
      </c>
      <c r="P2385" t="s">
        <v>513</v>
      </c>
    </row>
    <row r="2386" spans="1:16" x14ac:dyDescent="0.25">
      <c r="A2386">
        <v>102637</v>
      </c>
      <c r="B2386" s="1">
        <v>45954</v>
      </c>
      <c r="C2386" t="s">
        <v>61</v>
      </c>
      <c r="D2386" t="s">
        <v>90</v>
      </c>
      <c r="E2386" t="s">
        <v>91</v>
      </c>
      <c r="F2386" t="s">
        <v>73</v>
      </c>
      <c r="G2386" t="s">
        <v>183</v>
      </c>
      <c r="H2386">
        <v>3</v>
      </c>
      <c r="I2386">
        <v>25.19</v>
      </c>
      <c r="J2386">
        <v>75.569999999999993</v>
      </c>
      <c r="K2386" t="s">
        <v>21</v>
      </c>
      <c r="L2386" t="s">
        <v>121</v>
      </c>
      <c r="M2386" t="s">
        <v>23</v>
      </c>
      <c r="N2386" t="s">
        <v>24</v>
      </c>
      <c r="O2386" t="s">
        <v>25</v>
      </c>
      <c r="P2386" t="s">
        <v>513</v>
      </c>
    </row>
    <row r="2387" spans="1:16" x14ac:dyDescent="0.25">
      <c r="A2387">
        <v>102748</v>
      </c>
      <c r="B2387" s="1">
        <v>45954</v>
      </c>
      <c r="C2387" t="s">
        <v>61</v>
      </c>
      <c r="D2387" t="s">
        <v>84</v>
      </c>
      <c r="E2387" t="s">
        <v>85</v>
      </c>
      <c r="F2387" t="s">
        <v>29</v>
      </c>
      <c r="G2387" t="s">
        <v>123</v>
      </c>
      <c r="H2387">
        <v>10</v>
      </c>
      <c r="I2387">
        <v>86.46</v>
      </c>
      <c r="J2387">
        <v>864.6</v>
      </c>
      <c r="K2387" t="s">
        <v>31</v>
      </c>
      <c r="L2387" t="s">
        <v>166</v>
      </c>
      <c r="M2387" t="s">
        <v>23</v>
      </c>
      <c r="N2387" t="s">
        <v>24</v>
      </c>
      <c r="O2387" t="s">
        <v>25</v>
      </c>
      <c r="P2387" t="s">
        <v>513</v>
      </c>
    </row>
    <row r="2388" spans="1:16" x14ac:dyDescent="0.25">
      <c r="A2388">
        <v>100034</v>
      </c>
      <c r="B2388" s="1">
        <v>45955</v>
      </c>
      <c r="C2388" t="s">
        <v>61</v>
      </c>
      <c r="D2388" t="s">
        <v>90</v>
      </c>
      <c r="E2388" t="s">
        <v>91</v>
      </c>
      <c r="F2388" t="s">
        <v>64</v>
      </c>
      <c r="G2388" t="s">
        <v>140</v>
      </c>
      <c r="H2388">
        <v>2</v>
      </c>
      <c r="I2388">
        <v>146.49</v>
      </c>
      <c r="J2388">
        <v>292.98</v>
      </c>
      <c r="K2388" t="s">
        <v>59</v>
      </c>
      <c r="L2388" t="s">
        <v>418</v>
      </c>
      <c r="M2388" t="s">
        <v>44</v>
      </c>
      <c r="N2388" t="s">
        <v>50</v>
      </c>
      <c r="O2388" t="s">
        <v>14</v>
      </c>
      <c r="P2388" t="s">
        <v>513</v>
      </c>
    </row>
    <row r="2389" spans="1:16" x14ac:dyDescent="0.25">
      <c r="A2389">
        <v>100261</v>
      </c>
      <c r="B2389" s="1">
        <v>45955</v>
      </c>
      <c r="C2389" t="s">
        <v>34</v>
      </c>
      <c r="D2389" t="s">
        <v>35</v>
      </c>
      <c r="E2389" t="s">
        <v>36</v>
      </c>
      <c r="F2389" t="s">
        <v>64</v>
      </c>
      <c r="G2389" t="s">
        <v>65</v>
      </c>
      <c r="H2389">
        <v>1</v>
      </c>
      <c r="I2389">
        <v>23.99</v>
      </c>
      <c r="J2389">
        <v>23.99</v>
      </c>
      <c r="K2389" t="s">
        <v>59</v>
      </c>
      <c r="L2389" t="s">
        <v>467</v>
      </c>
      <c r="M2389" t="s">
        <v>44</v>
      </c>
      <c r="N2389" t="s">
        <v>50</v>
      </c>
      <c r="O2389" t="s">
        <v>14</v>
      </c>
      <c r="P2389" t="s">
        <v>513</v>
      </c>
    </row>
    <row r="2390" spans="1:16" x14ac:dyDescent="0.25">
      <c r="A2390">
        <v>100394</v>
      </c>
      <c r="B2390" s="1">
        <v>45955</v>
      </c>
      <c r="C2390" t="s">
        <v>39</v>
      </c>
      <c r="D2390" t="s">
        <v>118</v>
      </c>
      <c r="E2390" t="s">
        <v>119</v>
      </c>
      <c r="F2390" t="s">
        <v>64</v>
      </c>
      <c r="G2390" t="s">
        <v>105</v>
      </c>
      <c r="H2390">
        <v>1</v>
      </c>
      <c r="I2390">
        <v>29.43</v>
      </c>
      <c r="J2390">
        <v>29.43</v>
      </c>
      <c r="K2390" t="s">
        <v>31</v>
      </c>
      <c r="L2390" t="s">
        <v>344</v>
      </c>
      <c r="M2390" t="s">
        <v>23</v>
      </c>
      <c r="N2390" t="s">
        <v>50</v>
      </c>
      <c r="O2390" t="s">
        <v>14</v>
      </c>
      <c r="P2390" t="s">
        <v>513</v>
      </c>
    </row>
    <row r="2391" spans="1:16" x14ac:dyDescent="0.25">
      <c r="A2391">
        <v>100740</v>
      </c>
      <c r="B2391" s="1">
        <v>45955</v>
      </c>
      <c r="C2391" t="s">
        <v>34</v>
      </c>
      <c r="D2391" t="s">
        <v>164</v>
      </c>
      <c r="E2391" t="s">
        <v>165</v>
      </c>
      <c r="F2391" t="s">
        <v>29</v>
      </c>
      <c r="G2391" t="s">
        <v>100</v>
      </c>
      <c r="H2391">
        <v>5</v>
      </c>
      <c r="I2391">
        <v>50.18</v>
      </c>
      <c r="J2391">
        <v>250.9</v>
      </c>
      <c r="K2391" t="s">
        <v>59</v>
      </c>
      <c r="L2391" t="s">
        <v>487</v>
      </c>
      <c r="M2391" t="s">
        <v>44</v>
      </c>
      <c r="N2391" t="s">
        <v>50</v>
      </c>
      <c r="O2391" t="s">
        <v>14</v>
      </c>
      <c r="P2391" t="s">
        <v>513</v>
      </c>
    </row>
    <row r="2392" spans="1:16" x14ac:dyDescent="0.25">
      <c r="A2392">
        <v>100947</v>
      </c>
      <c r="B2392" s="1">
        <v>45955</v>
      </c>
      <c r="C2392" t="s">
        <v>61</v>
      </c>
      <c r="D2392" t="s">
        <v>62</v>
      </c>
      <c r="E2392" t="s">
        <v>63</v>
      </c>
      <c r="F2392" t="s">
        <v>73</v>
      </c>
      <c r="G2392" t="s">
        <v>128</v>
      </c>
      <c r="H2392">
        <v>1</v>
      </c>
      <c r="I2392">
        <v>131.69999999999999</v>
      </c>
      <c r="J2392">
        <v>131.69999999999999</v>
      </c>
      <c r="K2392" t="s">
        <v>53</v>
      </c>
      <c r="L2392" t="s">
        <v>359</v>
      </c>
      <c r="M2392" t="s">
        <v>23</v>
      </c>
      <c r="N2392" t="s">
        <v>50</v>
      </c>
      <c r="O2392" t="s">
        <v>14</v>
      </c>
      <c r="P2392" t="s">
        <v>513</v>
      </c>
    </row>
    <row r="2393" spans="1:16" x14ac:dyDescent="0.25">
      <c r="A2393">
        <v>100993</v>
      </c>
      <c r="B2393" s="1">
        <v>45955</v>
      </c>
      <c r="C2393" t="s">
        <v>16</v>
      </c>
      <c r="D2393" t="s">
        <v>198</v>
      </c>
      <c r="E2393" t="s">
        <v>199</v>
      </c>
      <c r="F2393" t="s">
        <v>73</v>
      </c>
      <c r="G2393" t="s">
        <v>128</v>
      </c>
      <c r="H2393">
        <v>3</v>
      </c>
      <c r="I2393">
        <v>134.91</v>
      </c>
      <c r="J2393">
        <v>404.73</v>
      </c>
      <c r="K2393" t="s">
        <v>53</v>
      </c>
      <c r="L2393" t="s">
        <v>298</v>
      </c>
      <c r="M2393" t="s">
        <v>23</v>
      </c>
      <c r="N2393" t="s">
        <v>50</v>
      </c>
      <c r="O2393" t="s">
        <v>14</v>
      </c>
      <c r="P2393" t="s">
        <v>513</v>
      </c>
    </row>
    <row r="2394" spans="1:16" x14ac:dyDescent="0.25">
      <c r="A2394">
        <v>101309</v>
      </c>
      <c r="B2394" s="1">
        <v>45955</v>
      </c>
      <c r="C2394" t="s">
        <v>61</v>
      </c>
      <c r="D2394" t="s">
        <v>90</v>
      </c>
      <c r="E2394" t="s">
        <v>91</v>
      </c>
      <c r="F2394" t="s">
        <v>19</v>
      </c>
      <c r="G2394" t="s">
        <v>20</v>
      </c>
      <c r="H2394">
        <v>1</v>
      </c>
      <c r="I2394">
        <v>41.48</v>
      </c>
      <c r="J2394">
        <v>41.48</v>
      </c>
      <c r="K2394" t="s">
        <v>21</v>
      </c>
      <c r="L2394" t="s">
        <v>75</v>
      </c>
      <c r="M2394" t="s">
        <v>23</v>
      </c>
      <c r="N2394" t="s">
        <v>50</v>
      </c>
      <c r="O2394" t="s">
        <v>14</v>
      </c>
      <c r="P2394" t="s">
        <v>513</v>
      </c>
    </row>
    <row r="2395" spans="1:16" x14ac:dyDescent="0.25">
      <c r="A2395">
        <v>101414</v>
      </c>
      <c r="B2395" s="1">
        <v>45955</v>
      </c>
      <c r="C2395" t="s">
        <v>61</v>
      </c>
      <c r="D2395" t="s">
        <v>62</v>
      </c>
      <c r="E2395" t="s">
        <v>63</v>
      </c>
      <c r="F2395" t="s">
        <v>73</v>
      </c>
      <c r="G2395" t="s">
        <v>80</v>
      </c>
      <c r="H2395">
        <v>2</v>
      </c>
      <c r="I2395">
        <v>40.9</v>
      </c>
      <c r="J2395">
        <v>81.8</v>
      </c>
      <c r="K2395" t="s">
        <v>53</v>
      </c>
      <c r="L2395" t="s">
        <v>271</v>
      </c>
      <c r="M2395" t="s">
        <v>102</v>
      </c>
      <c r="N2395" t="s">
        <v>50</v>
      </c>
      <c r="O2395" t="s">
        <v>14</v>
      </c>
      <c r="P2395" t="s">
        <v>513</v>
      </c>
    </row>
    <row r="2396" spans="1:16" x14ac:dyDescent="0.25">
      <c r="A2396">
        <v>101744</v>
      </c>
      <c r="B2396" s="1">
        <v>45955</v>
      </c>
      <c r="C2396" t="s">
        <v>34</v>
      </c>
      <c r="D2396" t="s">
        <v>35</v>
      </c>
      <c r="E2396" t="s">
        <v>36</v>
      </c>
      <c r="F2396" t="s">
        <v>73</v>
      </c>
      <c r="G2396" t="s">
        <v>80</v>
      </c>
      <c r="H2396">
        <v>1</v>
      </c>
      <c r="I2396">
        <v>38.049999999999997</v>
      </c>
      <c r="J2396">
        <v>38.049999999999997</v>
      </c>
      <c r="K2396" t="s">
        <v>21</v>
      </c>
      <c r="L2396" t="s">
        <v>196</v>
      </c>
      <c r="M2396" t="s">
        <v>44</v>
      </c>
      <c r="N2396" t="s">
        <v>50</v>
      </c>
      <c r="O2396" t="s">
        <v>14</v>
      </c>
      <c r="P2396" t="s">
        <v>513</v>
      </c>
    </row>
    <row r="2397" spans="1:16" x14ac:dyDescent="0.25">
      <c r="A2397">
        <v>102215</v>
      </c>
      <c r="B2397" s="1">
        <v>45955</v>
      </c>
      <c r="C2397" t="s">
        <v>16</v>
      </c>
      <c r="D2397" t="s">
        <v>198</v>
      </c>
      <c r="E2397" t="s">
        <v>199</v>
      </c>
      <c r="F2397" t="s">
        <v>73</v>
      </c>
      <c r="G2397" t="s">
        <v>126</v>
      </c>
      <c r="H2397">
        <v>10</v>
      </c>
      <c r="I2397">
        <v>29.5</v>
      </c>
      <c r="J2397">
        <v>295</v>
      </c>
      <c r="K2397" t="s">
        <v>53</v>
      </c>
      <c r="L2397" t="s">
        <v>290</v>
      </c>
      <c r="M2397" t="s">
        <v>23</v>
      </c>
      <c r="N2397" t="s">
        <v>50</v>
      </c>
      <c r="O2397" t="s">
        <v>14</v>
      </c>
      <c r="P2397" t="s">
        <v>513</v>
      </c>
    </row>
    <row r="2398" spans="1:16" x14ac:dyDescent="0.25">
      <c r="A2398">
        <v>102462</v>
      </c>
      <c r="B2398" s="1">
        <v>45955</v>
      </c>
      <c r="C2398" t="s">
        <v>61</v>
      </c>
      <c r="D2398" t="s">
        <v>84</v>
      </c>
      <c r="E2398" t="s">
        <v>85</v>
      </c>
      <c r="F2398" t="s">
        <v>73</v>
      </c>
      <c r="G2398" t="s">
        <v>74</v>
      </c>
      <c r="H2398">
        <v>1</v>
      </c>
      <c r="I2398">
        <v>55.05</v>
      </c>
      <c r="J2398">
        <v>55.05</v>
      </c>
      <c r="K2398" t="s">
        <v>53</v>
      </c>
      <c r="L2398" t="s">
        <v>240</v>
      </c>
      <c r="M2398" t="s">
        <v>23</v>
      </c>
      <c r="N2398" t="s">
        <v>50</v>
      </c>
      <c r="O2398" t="s">
        <v>14</v>
      </c>
      <c r="P2398" t="s">
        <v>513</v>
      </c>
    </row>
    <row r="2399" spans="1:16" x14ac:dyDescent="0.25">
      <c r="A2399">
        <v>100072</v>
      </c>
      <c r="B2399" s="1">
        <v>45956</v>
      </c>
      <c r="C2399" t="s">
        <v>39</v>
      </c>
      <c r="D2399" t="s">
        <v>56</v>
      </c>
      <c r="E2399" t="s">
        <v>57</v>
      </c>
      <c r="F2399" t="s">
        <v>64</v>
      </c>
      <c r="G2399" t="s">
        <v>105</v>
      </c>
      <c r="H2399">
        <v>1</v>
      </c>
      <c r="I2399">
        <v>28.67</v>
      </c>
      <c r="J2399">
        <v>28.67</v>
      </c>
      <c r="K2399" t="s">
        <v>31</v>
      </c>
      <c r="L2399" t="s">
        <v>233</v>
      </c>
      <c r="M2399" t="s">
        <v>23</v>
      </c>
      <c r="N2399" t="s">
        <v>76</v>
      </c>
      <c r="O2399" t="s">
        <v>14</v>
      </c>
      <c r="P2399" t="s">
        <v>513</v>
      </c>
    </row>
    <row r="2400" spans="1:16" x14ac:dyDescent="0.25">
      <c r="A2400">
        <v>100104</v>
      </c>
      <c r="B2400" s="1">
        <v>45956</v>
      </c>
      <c r="C2400" t="s">
        <v>34</v>
      </c>
      <c r="D2400" t="s">
        <v>164</v>
      </c>
      <c r="E2400" t="s">
        <v>165</v>
      </c>
      <c r="F2400" t="s">
        <v>70</v>
      </c>
      <c r="G2400" t="s">
        <v>108</v>
      </c>
      <c r="H2400">
        <v>3</v>
      </c>
      <c r="I2400">
        <v>35.950000000000003</v>
      </c>
      <c r="J2400">
        <v>107.85</v>
      </c>
      <c r="K2400" t="s">
        <v>31</v>
      </c>
      <c r="L2400" t="s">
        <v>282</v>
      </c>
      <c r="M2400" t="s">
        <v>44</v>
      </c>
      <c r="N2400" t="s">
        <v>76</v>
      </c>
      <c r="O2400" t="s">
        <v>14</v>
      </c>
      <c r="P2400" t="s">
        <v>513</v>
      </c>
    </row>
    <row r="2401" spans="1:16" x14ac:dyDescent="0.25">
      <c r="A2401">
        <v>100823</v>
      </c>
      <c r="B2401" s="1">
        <v>45956</v>
      </c>
      <c r="C2401" t="s">
        <v>39</v>
      </c>
      <c r="D2401" t="s">
        <v>93</v>
      </c>
      <c r="E2401" t="s">
        <v>93</v>
      </c>
      <c r="F2401" t="s">
        <v>70</v>
      </c>
      <c r="G2401" t="s">
        <v>143</v>
      </c>
      <c r="H2401">
        <v>1</v>
      </c>
      <c r="I2401">
        <v>116.52</v>
      </c>
      <c r="J2401">
        <v>116.52</v>
      </c>
      <c r="K2401" t="s">
        <v>31</v>
      </c>
      <c r="L2401" t="s">
        <v>414</v>
      </c>
      <c r="M2401" t="s">
        <v>23</v>
      </c>
      <c r="N2401" t="s">
        <v>76</v>
      </c>
      <c r="O2401" t="s">
        <v>14</v>
      </c>
      <c r="P2401" t="s">
        <v>513</v>
      </c>
    </row>
    <row r="2402" spans="1:16" x14ac:dyDescent="0.25">
      <c r="A2402">
        <v>101267</v>
      </c>
      <c r="B2402" s="1">
        <v>45956</v>
      </c>
      <c r="C2402" t="s">
        <v>39</v>
      </c>
      <c r="D2402" t="s">
        <v>56</v>
      </c>
      <c r="E2402" t="s">
        <v>57</v>
      </c>
      <c r="F2402" t="s">
        <v>73</v>
      </c>
      <c r="G2402" t="s">
        <v>80</v>
      </c>
      <c r="H2402">
        <v>1</v>
      </c>
      <c r="I2402">
        <v>38.630000000000003</v>
      </c>
      <c r="J2402">
        <v>38.630000000000003</v>
      </c>
      <c r="K2402" t="s">
        <v>31</v>
      </c>
      <c r="L2402" t="s">
        <v>411</v>
      </c>
      <c r="M2402" t="s">
        <v>23</v>
      </c>
      <c r="N2402" t="s">
        <v>76</v>
      </c>
      <c r="O2402" t="s">
        <v>14</v>
      </c>
      <c r="P2402" t="s">
        <v>513</v>
      </c>
    </row>
    <row r="2403" spans="1:16" x14ac:dyDescent="0.25">
      <c r="A2403">
        <v>101366</v>
      </c>
      <c r="B2403" s="1">
        <v>45956</v>
      </c>
      <c r="C2403" t="s">
        <v>39</v>
      </c>
      <c r="D2403" t="s">
        <v>40</v>
      </c>
      <c r="E2403" t="s">
        <v>41</v>
      </c>
      <c r="F2403" t="s">
        <v>29</v>
      </c>
      <c r="G2403" t="s">
        <v>58</v>
      </c>
      <c r="H2403">
        <v>10</v>
      </c>
      <c r="I2403">
        <v>71.739999999999995</v>
      </c>
      <c r="J2403">
        <v>717.4</v>
      </c>
      <c r="K2403" t="s">
        <v>21</v>
      </c>
      <c r="L2403" t="s">
        <v>255</v>
      </c>
      <c r="M2403" t="s">
        <v>23</v>
      </c>
      <c r="N2403" t="s">
        <v>76</v>
      </c>
      <c r="O2403" t="s">
        <v>14</v>
      </c>
      <c r="P2403" t="s">
        <v>513</v>
      </c>
    </row>
    <row r="2404" spans="1:16" x14ac:dyDescent="0.25">
      <c r="A2404">
        <v>101405</v>
      </c>
      <c r="B2404" s="1">
        <v>45956</v>
      </c>
      <c r="C2404" t="s">
        <v>61</v>
      </c>
      <c r="D2404" t="s">
        <v>84</v>
      </c>
      <c r="E2404" t="s">
        <v>85</v>
      </c>
      <c r="F2404" t="s">
        <v>19</v>
      </c>
      <c r="G2404" t="s">
        <v>48</v>
      </c>
      <c r="H2404">
        <v>10</v>
      </c>
      <c r="I2404">
        <v>46.63</v>
      </c>
      <c r="J2404">
        <v>466.3</v>
      </c>
      <c r="K2404" t="s">
        <v>21</v>
      </c>
      <c r="L2404" t="s">
        <v>352</v>
      </c>
      <c r="M2404" t="s">
        <v>23</v>
      </c>
      <c r="N2404" t="s">
        <v>76</v>
      </c>
      <c r="O2404" t="s">
        <v>14</v>
      </c>
      <c r="P2404" t="s">
        <v>513</v>
      </c>
    </row>
    <row r="2405" spans="1:16" x14ac:dyDescent="0.25">
      <c r="A2405">
        <v>101834</v>
      </c>
      <c r="B2405" s="1">
        <v>45956</v>
      </c>
      <c r="C2405" t="s">
        <v>39</v>
      </c>
      <c r="D2405" t="s">
        <v>40</v>
      </c>
      <c r="E2405" t="s">
        <v>41</v>
      </c>
      <c r="F2405" t="s">
        <v>29</v>
      </c>
      <c r="G2405" t="s">
        <v>100</v>
      </c>
      <c r="H2405">
        <v>1</v>
      </c>
      <c r="I2405">
        <v>47.65</v>
      </c>
      <c r="J2405">
        <v>47.65</v>
      </c>
      <c r="K2405" t="s">
        <v>31</v>
      </c>
      <c r="L2405" t="s">
        <v>439</v>
      </c>
      <c r="M2405" t="s">
        <v>23</v>
      </c>
      <c r="N2405" t="s">
        <v>76</v>
      </c>
      <c r="O2405" t="s">
        <v>14</v>
      </c>
      <c r="P2405" t="s">
        <v>513</v>
      </c>
    </row>
    <row r="2406" spans="1:16" x14ac:dyDescent="0.25">
      <c r="A2406">
        <v>101890</v>
      </c>
      <c r="B2406" s="1">
        <v>45956</v>
      </c>
      <c r="C2406" t="s">
        <v>16</v>
      </c>
      <c r="D2406" t="s">
        <v>27</v>
      </c>
      <c r="E2406" t="s">
        <v>28</v>
      </c>
      <c r="F2406" t="s">
        <v>29</v>
      </c>
      <c r="G2406" t="s">
        <v>58</v>
      </c>
      <c r="H2406">
        <v>2</v>
      </c>
      <c r="I2406">
        <v>73.61</v>
      </c>
      <c r="J2406">
        <v>147.22</v>
      </c>
      <c r="K2406" t="s">
        <v>21</v>
      </c>
      <c r="L2406" t="s">
        <v>200</v>
      </c>
      <c r="M2406" t="s">
        <v>23</v>
      </c>
      <c r="N2406" t="s">
        <v>76</v>
      </c>
      <c r="O2406" t="s">
        <v>14</v>
      </c>
      <c r="P2406" t="s">
        <v>513</v>
      </c>
    </row>
    <row r="2407" spans="1:16" x14ac:dyDescent="0.25">
      <c r="A2407">
        <v>102526</v>
      </c>
      <c r="B2407" s="1">
        <v>45956</v>
      </c>
      <c r="C2407" t="s">
        <v>39</v>
      </c>
      <c r="D2407" t="s">
        <v>93</v>
      </c>
      <c r="E2407" t="s">
        <v>93</v>
      </c>
      <c r="F2407" t="s">
        <v>19</v>
      </c>
      <c r="G2407" t="s">
        <v>48</v>
      </c>
      <c r="H2407">
        <v>1</v>
      </c>
      <c r="I2407">
        <v>46.5</v>
      </c>
      <c r="J2407">
        <v>46.5</v>
      </c>
      <c r="K2407" t="s">
        <v>31</v>
      </c>
      <c r="L2407" t="s">
        <v>493</v>
      </c>
      <c r="M2407" t="s">
        <v>102</v>
      </c>
      <c r="N2407" t="s">
        <v>76</v>
      </c>
      <c r="O2407" t="s">
        <v>14</v>
      </c>
      <c r="P2407" t="s">
        <v>513</v>
      </c>
    </row>
    <row r="2408" spans="1:16" x14ac:dyDescent="0.25">
      <c r="A2408">
        <v>102620</v>
      </c>
      <c r="B2408" s="1">
        <v>45956</v>
      </c>
      <c r="C2408" t="s">
        <v>39</v>
      </c>
      <c r="D2408" t="s">
        <v>118</v>
      </c>
      <c r="E2408" t="s">
        <v>119</v>
      </c>
      <c r="F2408" t="s">
        <v>73</v>
      </c>
      <c r="G2408" t="s">
        <v>126</v>
      </c>
      <c r="H2408">
        <v>2</v>
      </c>
      <c r="I2408">
        <v>29.39</v>
      </c>
      <c r="J2408">
        <v>58.78</v>
      </c>
      <c r="K2408" t="s">
        <v>31</v>
      </c>
      <c r="L2408" t="s">
        <v>256</v>
      </c>
      <c r="M2408" t="s">
        <v>23</v>
      </c>
      <c r="N2408" t="s">
        <v>76</v>
      </c>
      <c r="O2408" t="s">
        <v>14</v>
      </c>
      <c r="P2408" t="s">
        <v>513</v>
      </c>
    </row>
    <row r="2409" spans="1:16" x14ac:dyDescent="0.25">
      <c r="A2409">
        <v>102676</v>
      </c>
      <c r="B2409" s="1">
        <v>45956</v>
      </c>
      <c r="C2409" t="s">
        <v>16</v>
      </c>
      <c r="D2409" t="s">
        <v>146</v>
      </c>
      <c r="E2409" t="s">
        <v>147</v>
      </c>
      <c r="F2409" t="s">
        <v>29</v>
      </c>
      <c r="G2409" t="s">
        <v>100</v>
      </c>
      <c r="H2409">
        <v>1</v>
      </c>
      <c r="I2409">
        <v>50.05</v>
      </c>
      <c r="J2409">
        <v>50.05</v>
      </c>
      <c r="K2409" t="s">
        <v>21</v>
      </c>
      <c r="L2409" t="s">
        <v>458</v>
      </c>
      <c r="M2409" t="s">
        <v>102</v>
      </c>
      <c r="N2409" t="s">
        <v>76</v>
      </c>
      <c r="O2409" t="s">
        <v>14</v>
      </c>
      <c r="P2409" t="s">
        <v>513</v>
      </c>
    </row>
    <row r="2410" spans="1:16" x14ac:dyDescent="0.25">
      <c r="A2410">
        <v>102786</v>
      </c>
      <c r="B2410" s="1">
        <v>45956</v>
      </c>
      <c r="C2410" t="s">
        <v>61</v>
      </c>
      <c r="D2410" t="s">
        <v>90</v>
      </c>
      <c r="E2410" t="s">
        <v>91</v>
      </c>
      <c r="F2410" t="s">
        <v>73</v>
      </c>
      <c r="G2410" t="s">
        <v>128</v>
      </c>
      <c r="H2410">
        <v>2</v>
      </c>
      <c r="I2410">
        <v>130.97999999999999</v>
      </c>
      <c r="J2410">
        <v>261.95999999999998</v>
      </c>
      <c r="K2410" t="s">
        <v>21</v>
      </c>
      <c r="L2410" t="s">
        <v>227</v>
      </c>
      <c r="M2410" t="s">
        <v>23</v>
      </c>
      <c r="N2410" t="s">
        <v>76</v>
      </c>
      <c r="O2410" t="s">
        <v>14</v>
      </c>
      <c r="P2410" t="s">
        <v>513</v>
      </c>
    </row>
    <row r="2411" spans="1:16" x14ac:dyDescent="0.25">
      <c r="A2411">
        <v>100035</v>
      </c>
      <c r="B2411" s="1">
        <v>45957</v>
      </c>
      <c r="C2411" t="s">
        <v>16</v>
      </c>
      <c r="D2411" t="s">
        <v>111</v>
      </c>
      <c r="E2411" t="s">
        <v>112</v>
      </c>
      <c r="F2411" t="s">
        <v>19</v>
      </c>
      <c r="G2411" t="s">
        <v>20</v>
      </c>
      <c r="H2411">
        <v>3</v>
      </c>
      <c r="I2411">
        <v>39.21</v>
      </c>
      <c r="J2411">
        <v>117.63</v>
      </c>
      <c r="K2411" t="s">
        <v>59</v>
      </c>
      <c r="L2411" t="s">
        <v>291</v>
      </c>
      <c r="M2411" t="s">
        <v>102</v>
      </c>
      <c r="N2411" t="s">
        <v>82</v>
      </c>
      <c r="O2411" t="s">
        <v>25</v>
      </c>
      <c r="P2411" t="s">
        <v>513</v>
      </c>
    </row>
    <row r="2412" spans="1:16" x14ac:dyDescent="0.25">
      <c r="A2412">
        <v>100088</v>
      </c>
      <c r="B2412" s="1">
        <v>45957</v>
      </c>
      <c r="C2412" t="s">
        <v>77</v>
      </c>
      <c r="D2412" t="s">
        <v>205</v>
      </c>
      <c r="E2412" t="s">
        <v>206</v>
      </c>
      <c r="F2412" t="s">
        <v>29</v>
      </c>
      <c r="G2412" t="s">
        <v>58</v>
      </c>
      <c r="H2412">
        <v>1</v>
      </c>
      <c r="I2412">
        <v>71.59</v>
      </c>
      <c r="J2412">
        <v>71.59</v>
      </c>
      <c r="K2412" t="s">
        <v>31</v>
      </c>
      <c r="L2412" t="s">
        <v>367</v>
      </c>
      <c r="M2412" t="s">
        <v>23</v>
      </c>
      <c r="N2412" t="s">
        <v>82</v>
      </c>
      <c r="O2412" t="s">
        <v>25</v>
      </c>
      <c r="P2412" t="s">
        <v>513</v>
      </c>
    </row>
    <row r="2413" spans="1:16" x14ac:dyDescent="0.25">
      <c r="A2413">
        <v>100143</v>
      </c>
      <c r="B2413" s="1">
        <v>45957</v>
      </c>
      <c r="C2413" t="s">
        <v>34</v>
      </c>
      <c r="D2413" t="s">
        <v>164</v>
      </c>
      <c r="E2413" t="s">
        <v>165</v>
      </c>
      <c r="F2413" t="s">
        <v>73</v>
      </c>
      <c r="G2413" t="s">
        <v>80</v>
      </c>
      <c r="H2413">
        <v>2</v>
      </c>
      <c r="I2413">
        <v>39.67</v>
      </c>
      <c r="J2413">
        <v>79.34</v>
      </c>
      <c r="K2413" t="s">
        <v>59</v>
      </c>
      <c r="L2413" t="s">
        <v>181</v>
      </c>
      <c r="M2413" t="s">
        <v>44</v>
      </c>
      <c r="N2413" t="s">
        <v>82</v>
      </c>
      <c r="O2413" t="s">
        <v>25</v>
      </c>
      <c r="P2413" t="s">
        <v>513</v>
      </c>
    </row>
    <row r="2414" spans="1:16" x14ac:dyDescent="0.25">
      <c r="A2414">
        <v>100177</v>
      </c>
      <c r="B2414" s="1">
        <v>45957</v>
      </c>
      <c r="C2414" t="s">
        <v>34</v>
      </c>
      <c r="D2414" t="s">
        <v>35</v>
      </c>
      <c r="E2414" t="s">
        <v>36</v>
      </c>
      <c r="F2414" t="s">
        <v>73</v>
      </c>
      <c r="G2414" t="s">
        <v>80</v>
      </c>
      <c r="H2414">
        <v>5</v>
      </c>
      <c r="I2414">
        <v>40.32</v>
      </c>
      <c r="J2414">
        <v>201.6</v>
      </c>
      <c r="K2414" t="s">
        <v>21</v>
      </c>
      <c r="L2414" t="s">
        <v>138</v>
      </c>
      <c r="M2414" t="s">
        <v>23</v>
      </c>
      <c r="N2414" t="s">
        <v>82</v>
      </c>
      <c r="O2414" t="s">
        <v>25</v>
      </c>
      <c r="P2414" t="s">
        <v>513</v>
      </c>
    </row>
    <row r="2415" spans="1:16" x14ac:dyDescent="0.25">
      <c r="A2415">
        <v>100522</v>
      </c>
      <c r="B2415" s="1">
        <v>45957</v>
      </c>
      <c r="C2415" t="s">
        <v>16</v>
      </c>
      <c r="D2415" t="s">
        <v>198</v>
      </c>
      <c r="E2415" t="s">
        <v>199</v>
      </c>
      <c r="F2415" t="s">
        <v>19</v>
      </c>
      <c r="G2415" t="s">
        <v>37</v>
      </c>
      <c r="H2415">
        <v>10</v>
      </c>
      <c r="I2415">
        <v>23</v>
      </c>
      <c r="J2415">
        <v>230</v>
      </c>
      <c r="K2415" t="s">
        <v>53</v>
      </c>
      <c r="L2415" t="s">
        <v>410</v>
      </c>
      <c r="M2415" t="s">
        <v>23</v>
      </c>
      <c r="N2415" t="s">
        <v>82</v>
      </c>
      <c r="O2415" t="s">
        <v>25</v>
      </c>
      <c r="P2415" t="s">
        <v>513</v>
      </c>
    </row>
    <row r="2416" spans="1:16" x14ac:dyDescent="0.25">
      <c r="A2416">
        <v>100538</v>
      </c>
      <c r="B2416" s="1">
        <v>45957</v>
      </c>
      <c r="C2416" t="s">
        <v>39</v>
      </c>
      <c r="D2416" t="s">
        <v>67</v>
      </c>
      <c r="E2416" t="s">
        <v>68</v>
      </c>
      <c r="F2416" t="s">
        <v>73</v>
      </c>
      <c r="G2416" t="s">
        <v>183</v>
      </c>
      <c r="H2416">
        <v>3</v>
      </c>
      <c r="I2416">
        <v>24.49</v>
      </c>
      <c r="J2416">
        <v>73.47</v>
      </c>
      <c r="K2416" t="s">
        <v>31</v>
      </c>
      <c r="L2416" t="s">
        <v>358</v>
      </c>
      <c r="M2416" t="s">
        <v>23</v>
      </c>
      <c r="N2416" t="s">
        <v>82</v>
      </c>
      <c r="O2416" t="s">
        <v>25</v>
      </c>
      <c r="P2416" t="s">
        <v>513</v>
      </c>
    </row>
    <row r="2417" spans="1:16" x14ac:dyDescent="0.25">
      <c r="A2417">
        <v>101422</v>
      </c>
      <c r="B2417" s="1">
        <v>45957</v>
      </c>
      <c r="C2417" t="s">
        <v>39</v>
      </c>
      <c r="D2417" t="s">
        <v>40</v>
      </c>
      <c r="E2417" t="s">
        <v>41</v>
      </c>
      <c r="F2417" t="s">
        <v>29</v>
      </c>
      <c r="G2417" t="s">
        <v>113</v>
      </c>
      <c r="H2417">
        <v>1</v>
      </c>
      <c r="I2417">
        <v>14.36</v>
      </c>
      <c r="J2417">
        <v>14.36</v>
      </c>
      <c r="K2417" t="s">
        <v>21</v>
      </c>
      <c r="L2417" t="s">
        <v>221</v>
      </c>
      <c r="M2417" t="s">
        <v>23</v>
      </c>
      <c r="N2417" t="s">
        <v>82</v>
      </c>
      <c r="O2417" t="s">
        <v>25</v>
      </c>
      <c r="P2417" t="s">
        <v>513</v>
      </c>
    </row>
    <row r="2418" spans="1:16" x14ac:dyDescent="0.25">
      <c r="A2418">
        <v>101537</v>
      </c>
      <c r="B2418" s="1">
        <v>45957</v>
      </c>
      <c r="C2418" t="s">
        <v>61</v>
      </c>
      <c r="D2418" t="s">
        <v>62</v>
      </c>
      <c r="E2418" t="s">
        <v>63</v>
      </c>
      <c r="F2418" t="s">
        <v>19</v>
      </c>
      <c r="G2418" t="s">
        <v>20</v>
      </c>
      <c r="H2418">
        <v>1</v>
      </c>
      <c r="I2418">
        <v>38.950000000000003</v>
      </c>
      <c r="J2418">
        <v>38.950000000000003</v>
      </c>
      <c r="K2418" t="s">
        <v>31</v>
      </c>
      <c r="L2418" t="s">
        <v>266</v>
      </c>
      <c r="M2418" t="s">
        <v>102</v>
      </c>
      <c r="N2418" t="s">
        <v>82</v>
      </c>
      <c r="O2418" t="s">
        <v>25</v>
      </c>
      <c r="P2418" t="s">
        <v>513</v>
      </c>
    </row>
    <row r="2419" spans="1:16" x14ac:dyDescent="0.25">
      <c r="A2419">
        <v>101725</v>
      </c>
      <c r="B2419" s="1">
        <v>45957</v>
      </c>
      <c r="C2419" t="s">
        <v>16</v>
      </c>
      <c r="D2419" t="s">
        <v>111</v>
      </c>
      <c r="E2419" t="s">
        <v>112</v>
      </c>
      <c r="F2419" t="s">
        <v>73</v>
      </c>
      <c r="G2419" t="s">
        <v>128</v>
      </c>
      <c r="H2419">
        <v>5</v>
      </c>
      <c r="I2419">
        <v>135.46</v>
      </c>
      <c r="J2419">
        <v>677.3</v>
      </c>
      <c r="K2419" t="s">
        <v>53</v>
      </c>
      <c r="L2419" t="s">
        <v>441</v>
      </c>
      <c r="M2419" t="s">
        <v>23</v>
      </c>
      <c r="N2419" t="s">
        <v>82</v>
      </c>
      <c r="O2419" t="s">
        <v>25</v>
      </c>
      <c r="P2419" t="s">
        <v>513</v>
      </c>
    </row>
    <row r="2420" spans="1:16" x14ac:dyDescent="0.25">
      <c r="A2420">
        <v>101993</v>
      </c>
      <c r="B2420" s="1">
        <v>45957</v>
      </c>
      <c r="C2420" t="s">
        <v>39</v>
      </c>
      <c r="D2420" t="s">
        <v>118</v>
      </c>
      <c r="E2420" t="s">
        <v>119</v>
      </c>
      <c r="F2420" t="s">
        <v>73</v>
      </c>
      <c r="G2420" t="s">
        <v>74</v>
      </c>
      <c r="H2420">
        <v>10</v>
      </c>
      <c r="I2420">
        <v>56.2</v>
      </c>
      <c r="J2420">
        <v>562</v>
      </c>
      <c r="K2420" t="s">
        <v>21</v>
      </c>
      <c r="L2420" t="s">
        <v>491</v>
      </c>
      <c r="M2420" t="s">
        <v>44</v>
      </c>
      <c r="N2420" t="s">
        <v>82</v>
      </c>
      <c r="O2420" t="s">
        <v>25</v>
      </c>
      <c r="P2420" t="s">
        <v>513</v>
      </c>
    </row>
    <row r="2421" spans="1:16" x14ac:dyDescent="0.25">
      <c r="A2421">
        <v>102144</v>
      </c>
      <c r="B2421" s="1">
        <v>45957</v>
      </c>
      <c r="C2421" t="s">
        <v>61</v>
      </c>
      <c r="D2421" t="s">
        <v>90</v>
      </c>
      <c r="E2421" t="s">
        <v>91</v>
      </c>
      <c r="F2421" t="s">
        <v>64</v>
      </c>
      <c r="G2421" t="s">
        <v>159</v>
      </c>
      <c r="H2421">
        <v>1</v>
      </c>
      <c r="I2421">
        <v>34.32</v>
      </c>
      <c r="J2421">
        <v>34.32</v>
      </c>
      <c r="K2421" t="s">
        <v>31</v>
      </c>
      <c r="L2421" t="s">
        <v>325</v>
      </c>
      <c r="M2421" t="s">
        <v>23</v>
      </c>
      <c r="N2421" t="s">
        <v>82</v>
      </c>
      <c r="O2421" t="s">
        <v>25</v>
      </c>
      <c r="P2421" t="s">
        <v>513</v>
      </c>
    </row>
    <row r="2422" spans="1:16" x14ac:dyDescent="0.25">
      <c r="A2422">
        <v>102645</v>
      </c>
      <c r="B2422" s="1">
        <v>45957</v>
      </c>
      <c r="C2422" t="s">
        <v>77</v>
      </c>
      <c r="D2422" t="s">
        <v>205</v>
      </c>
      <c r="E2422" t="s">
        <v>206</v>
      </c>
      <c r="F2422" t="s">
        <v>73</v>
      </c>
      <c r="G2422" t="s">
        <v>128</v>
      </c>
      <c r="H2422">
        <v>1</v>
      </c>
      <c r="I2422">
        <v>135.93</v>
      </c>
      <c r="J2422">
        <v>135.93</v>
      </c>
      <c r="K2422" t="s">
        <v>31</v>
      </c>
      <c r="L2422" t="s">
        <v>163</v>
      </c>
      <c r="M2422" t="s">
        <v>102</v>
      </c>
      <c r="N2422" t="s">
        <v>82</v>
      </c>
      <c r="O2422" t="s">
        <v>25</v>
      </c>
      <c r="P2422" t="s">
        <v>513</v>
      </c>
    </row>
    <row r="2423" spans="1:16" x14ac:dyDescent="0.25">
      <c r="A2423">
        <v>102691</v>
      </c>
      <c r="B2423" s="1">
        <v>45957</v>
      </c>
      <c r="C2423" t="s">
        <v>34</v>
      </c>
      <c r="D2423" t="s">
        <v>51</v>
      </c>
      <c r="E2423" t="s">
        <v>52</v>
      </c>
      <c r="F2423" t="s">
        <v>73</v>
      </c>
      <c r="G2423" t="s">
        <v>126</v>
      </c>
      <c r="H2423">
        <v>10</v>
      </c>
      <c r="I2423">
        <v>29.1</v>
      </c>
      <c r="J2423">
        <v>291</v>
      </c>
      <c r="K2423" t="s">
        <v>53</v>
      </c>
      <c r="L2423" t="s">
        <v>406</v>
      </c>
      <c r="M2423" t="s">
        <v>44</v>
      </c>
      <c r="N2423" t="s">
        <v>82</v>
      </c>
      <c r="O2423" t="s">
        <v>25</v>
      </c>
      <c r="P2423" t="s">
        <v>513</v>
      </c>
    </row>
    <row r="2424" spans="1:16" x14ac:dyDescent="0.25">
      <c r="A2424">
        <v>102745</v>
      </c>
      <c r="B2424" s="1">
        <v>45957</v>
      </c>
      <c r="C2424" t="s">
        <v>61</v>
      </c>
      <c r="D2424" t="s">
        <v>84</v>
      </c>
      <c r="E2424" t="s">
        <v>85</v>
      </c>
      <c r="F2424" t="s">
        <v>29</v>
      </c>
      <c r="G2424" t="s">
        <v>113</v>
      </c>
      <c r="H2424">
        <v>3</v>
      </c>
      <c r="I2424">
        <v>15.24</v>
      </c>
      <c r="J2424">
        <v>45.72</v>
      </c>
      <c r="K2424" t="s">
        <v>31</v>
      </c>
      <c r="L2424" t="s">
        <v>319</v>
      </c>
      <c r="M2424" t="s">
        <v>23</v>
      </c>
      <c r="N2424" t="s">
        <v>82</v>
      </c>
      <c r="O2424" t="s">
        <v>25</v>
      </c>
      <c r="P2424" t="s">
        <v>513</v>
      </c>
    </row>
    <row r="2425" spans="1:16" x14ac:dyDescent="0.25">
      <c r="A2425">
        <v>102959</v>
      </c>
      <c r="B2425" s="1">
        <v>45957</v>
      </c>
      <c r="C2425" t="s">
        <v>16</v>
      </c>
      <c r="D2425" t="s">
        <v>111</v>
      </c>
      <c r="E2425" t="s">
        <v>112</v>
      </c>
      <c r="F2425" t="s">
        <v>73</v>
      </c>
      <c r="G2425" t="s">
        <v>74</v>
      </c>
      <c r="H2425">
        <v>2</v>
      </c>
      <c r="I2425">
        <v>56.88</v>
      </c>
      <c r="J2425">
        <v>113.76</v>
      </c>
      <c r="K2425" t="s">
        <v>21</v>
      </c>
      <c r="L2425" t="s">
        <v>218</v>
      </c>
      <c r="M2425" t="s">
        <v>23</v>
      </c>
      <c r="N2425" t="s">
        <v>82</v>
      </c>
      <c r="O2425" t="s">
        <v>25</v>
      </c>
      <c r="P2425" t="s">
        <v>513</v>
      </c>
    </row>
    <row r="2426" spans="1:16" x14ac:dyDescent="0.25">
      <c r="A2426">
        <v>100153</v>
      </c>
      <c r="B2426" s="1">
        <v>45958</v>
      </c>
      <c r="C2426" t="s">
        <v>39</v>
      </c>
      <c r="D2426" t="s">
        <v>93</v>
      </c>
      <c r="E2426" t="s">
        <v>93</v>
      </c>
      <c r="F2426" t="s">
        <v>73</v>
      </c>
      <c r="G2426" t="s">
        <v>183</v>
      </c>
      <c r="H2426">
        <v>5</v>
      </c>
      <c r="I2426">
        <v>24.65</v>
      </c>
      <c r="J2426">
        <v>123.25</v>
      </c>
      <c r="K2426" t="s">
        <v>53</v>
      </c>
      <c r="L2426" t="s">
        <v>249</v>
      </c>
      <c r="M2426" t="s">
        <v>44</v>
      </c>
      <c r="N2426" t="s">
        <v>55</v>
      </c>
      <c r="O2426" t="s">
        <v>25</v>
      </c>
      <c r="P2426" t="s">
        <v>513</v>
      </c>
    </row>
    <row r="2427" spans="1:16" x14ac:dyDescent="0.25">
      <c r="A2427">
        <v>100295</v>
      </c>
      <c r="B2427" s="1">
        <v>45958</v>
      </c>
      <c r="C2427" t="s">
        <v>16</v>
      </c>
      <c r="D2427" t="s">
        <v>111</v>
      </c>
      <c r="E2427" t="s">
        <v>112</v>
      </c>
      <c r="F2427" t="s">
        <v>29</v>
      </c>
      <c r="G2427" t="s">
        <v>123</v>
      </c>
      <c r="H2427">
        <v>2</v>
      </c>
      <c r="I2427">
        <v>91.17</v>
      </c>
      <c r="J2427">
        <v>182.34</v>
      </c>
      <c r="K2427" t="s">
        <v>31</v>
      </c>
      <c r="L2427" t="s">
        <v>509</v>
      </c>
      <c r="M2427" t="s">
        <v>23</v>
      </c>
      <c r="N2427" t="s">
        <v>55</v>
      </c>
      <c r="O2427" t="s">
        <v>25</v>
      </c>
      <c r="P2427" t="s">
        <v>513</v>
      </c>
    </row>
    <row r="2428" spans="1:16" x14ac:dyDescent="0.25">
      <c r="A2428">
        <v>100308</v>
      </c>
      <c r="B2428" s="1">
        <v>45958</v>
      </c>
      <c r="C2428" t="s">
        <v>16</v>
      </c>
      <c r="D2428" t="s">
        <v>17</v>
      </c>
      <c r="E2428" t="s">
        <v>18</v>
      </c>
      <c r="F2428" t="s">
        <v>19</v>
      </c>
      <c r="G2428" t="s">
        <v>48</v>
      </c>
      <c r="H2428">
        <v>1</v>
      </c>
      <c r="I2428">
        <v>44.77</v>
      </c>
      <c r="J2428">
        <v>44.77</v>
      </c>
      <c r="K2428" t="s">
        <v>59</v>
      </c>
      <c r="L2428" t="s">
        <v>204</v>
      </c>
      <c r="M2428" t="s">
        <v>23</v>
      </c>
      <c r="N2428" t="s">
        <v>55</v>
      </c>
      <c r="O2428" t="s">
        <v>25</v>
      </c>
      <c r="P2428" t="s">
        <v>513</v>
      </c>
    </row>
    <row r="2429" spans="1:16" x14ac:dyDescent="0.25">
      <c r="A2429">
        <v>100360</v>
      </c>
      <c r="B2429" s="1">
        <v>45958</v>
      </c>
      <c r="C2429" t="s">
        <v>61</v>
      </c>
      <c r="D2429" t="s">
        <v>90</v>
      </c>
      <c r="E2429" t="s">
        <v>91</v>
      </c>
      <c r="F2429" t="s">
        <v>29</v>
      </c>
      <c r="G2429" t="s">
        <v>30</v>
      </c>
      <c r="H2429">
        <v>1</v>
      </c>
      <c r="I2429">
        <v>64.72</v>
      </c>
      <c r="J2429">
        <v>64.72</v>
      </c>
      <c r="K2429" t="s">
        <v>21</v>
      </c>
      <c r="L2429" t="s">
        <v>181</v>
      </c>
      <c r="M2429" t="s">
        <v>23</v>
      </c>
      <c r="N2429" t="s">
        <v>55</v>
      </c>
      <c r="O2429" t="s">
        <v>25</v>
      </c>
      <c r="P2429" t="s">
        <v>513</v>
      </c>
    </row>
    <row r="2430" spans="1:16" x14ac:dyDescent="0.25">
      <c r="A2430">
        <v>100430</v>
      </c>
      <c r="B2430" s="1">
        <v>45958</v>
      </c>
      <c r="C2430" t="s">
        <v>77</v>
      </c>
      <c r="D2430" t="s">
        <v>78</v>
      </c>
      <c r="E2430" t="s">
        <v>79</v>
      </c>
      <c r="F2430" t="s">
        <v>29</v>
      </c>
      <c r="G2430" t="s">
        <v>123</v>
      </c>
      <c r="H2430">
        <v>1</v>
      </c>
      <c r="I2430">
        <v>85.98</v>
      </c>
      <c r="J2430">
        <v>85.98</v>
      </c>
      <c r="K2430" t="s">
        <v>59</v>
      </c>
      <c r="L2430" t="s">
        <v>489</v>
      </c>
      <c r="M2430" t="s">
        <v>23</v>
      </c>
      <c r="N2430" t="s">
        <v>55</v>
      </c>
      <c r="O2430" t="s">
        <v>25</v>
      </c>
      <c r="P2430" t="s">
        <v>513</v>
      </c>
    </row>
    <row r="2431" spans="1:16" x14ac:dyDescent="0.25">
      <c r="A2431">
        <v>100452</v>
      </c>
      <c r="B2431" s="1">
        <v>45958</v>
      </c>
      <c r="C2431" t="s">
        <v>61</v>
      </c>
      <c r="D2431" t="s">
        <v>62</v>
      </c>
      <c r="E2431" t="s">
        <v>63</v>
      </c>
      <c r="F2431" t="s">
        <v>29</v>
      </c>
      <c r="G2431" t="s">
        <v>58</v>
      </c>
      <c r="H2431">
        <v>5</v>
      </c>
      <c r="I2431">
        <v>73.58</v>
      </c>
      <c r="J2431">
        <v>367.9</v>
      </c>
      <c r="K2431" t="s">
        <v>59</v>
      </c>
      <c r="L2431" t="s">
        <v>412</v>
      </c>
      <c r="M2431" t="s">
        <v>23</v>
      </c>
      <c r="N2431" t="s">
        <v>55</v>
      </c>
      <c r="O2431" t="s">
        <v>25</v>
      </c>
      <c r="P2431" t="s">
        <v>513</v>
      </c>
    </row>
    <row r="2432" spans="1:16" x14ac:dyDescent="0.25">
      <c r="A2432">
        <v>101065</v>
      </c>
      <c r="B2432" s="1">
        <v>45958</v>
      </c>
      <c r="C2432" t="s">
        <v>39</v>
      </c>
      <c r="D2432" t="s">
        <v>93</v>
      </c>
      <c r="E2432" t="s">
        <v>93</v>
      </c>
      <c r="F2432" t="s">
        <v>19</v>
      </c>
      <c r="G2432" t="s">
        <v>42</v>
      </c>
      <c r="H2432">
        <v>1</v>
      </c>
      <c r="I2432">
        <v>16.739999999999998</v>
      </c>
      <c r="J2432">
        <v>16.739999999999998</v>
      </c>
      <c r="K2432" t="s">
        <v>31</v>
      </c>
      <c r="L2432" t="s">
        <v>500</v>
      </c>
      <c r="M2432" t="s">
        <v>23</v>
      </c>
      <c r="N2432" t="s">
        <v>55</v>
      </c>
      <c r="O2432" t="s">
        <v>25</v>
      </c>
      <c r="P2432" t="s">
        <v>513</v>
      </c>
    </row>
    <row r="2433" spans="1:16" x14ac:dyDescent="0.25">
      <c r="A2433">
        <v>101209</v>
      </c>
      <c r="B2433" s="1">
        <v>45958</v>
      </c>
      <c r="C2433" t="s">
        <v>34</v>
      </c>
      <c r="D2433" t="s">
        <v>35</v>
      </c>
      <c r="E2433" t="s">
        <v>36</v>
      </c>
      <c r="F2433" t="s">
        <v>29</v>
      </c>
      <c r="G2433" t="s">
        <v>30</v>
      </c>
      <c r="H2433">
        <v>1</v>
      </c>
      <c r="I2433">
        <v>66.599999999999994</v>
      </c>
      <c r="J2433">
        <v>66.599999999999994</v>
      </c>
      <c r="K2433" t="s">
        <v>53</v>
      </c>
      <c r="L2433" t="s">
        <v>363</v>
      </c>
      <c r="M2433" t="s">
        <v>23</v>
      </c>
      <c r="N2433" t="s">
        <v>55</v>
      </c>
      <c r="O2433" t="s">
        <v>25</v>
      </c>
      <c r="P2433" t="s">
        <v>513</v>
      </c>
    </row>
    <row r="2434" spans="1:16" x14ac:dyDescent="0.25">
      <c r="A2434">
        <v>101392</v>
      </c>
      <c r="B2434" s="1">
        <v>45958</v>
      </c>
      <c r="C2434" t="s">
        <v>39</v>
      </c>
      <c r="D2434" t="s">
        <v>40</v>
      </c>
      <c r="E2434" t="s">
        <v>41</v>
      </c>
      <c r="F2434" t="s">
        <v>73</v>
      </c>
      <c r="G2434" t="s">
        <v>183</v>
      </c>
      <c r="H2434">
        <v>1</v>
      </c>
      <c r="I2434">
        <v>24.87</v>
      </c>
      <c r="J2434">
        <v>24.87</v>
      </c>
      <c r="K2434" t="s">
        <v>31</v>
      </c>
      <c r="L2434" t="s">
        <v>374</v>
      </c>
      <c r="M2434" t="s">
        <v>23</v>
      </c>
      <c r="N2434" t="s">
        <v>55</v>
      </c>
      <c r="O2434" t="s">
        <v>25</v>
      </c>
      <c r="P2434" t="s">
        <v>513</v>
      </c>
    </row>
    <row r="2435" spans="1:16" x14ac:dyDescent="0.25">
      <c r="A2435">
        <v>102162</v>
      </c>
      <c r="B2435" s="1">
        <v>45958</v>
      </c>
      <c r="C2435" t="s">
        <v>61</v>
      </c>
      <c r="D2435" t="s">
        <v>90</v>
      </c>
      <c r="E2435" t="s">
        <v>91</v>
      </c>
      <c r="F2435" t="s">
        <v>73</v>
      </c>
      <c r="G2435" t="s">
        <v>74</v>
      </c>
      <c r="H2435">
        <v>1</v>
      </c>
      <c r="I2435">
        <v>54.13</v>
      </c>
      <c r="J2435">
        <v>54.13</v>
      </c>
      <c r="K2435" t="s">
        <v>59</v>
      </c>
      <c r="L2435" t="s">
        <v>397</v>
      </c>
      <c r="M2435" t="s">
        <v>23</v>
      </c>
      <c r="N2435" t="s">
        <v>55</v>
      </c>
      <c r="O2435" t="s">
        <v>25</v>
      </c>
      <c r="P2435" t="s">
        <v>513</v>
      </c>
    </row>
    <row r="2436" spans="1:16" x14ac:dyDescent="0.25">
      <c r="A2436">
        <v>102203</v>
      </c>
      <c r="B2436" s="1">
        <v>45958</v>
      </c>
      <c r="C2436" t="s">
        <v>39</v>
      </c>
      <c r="D2436" t="s">
        <v>118</v>
      </c>
      <c r="E2436" t="s">
        <v>119</v>
      </c>
      <c r="F2436" t="s">
        <v>19</v>
      </c>
      <c r="G2436" t="s">
        <v>37</v>
      </c>
      <c r="H2436">
        <v>2</v>
      </c>
      <c r="I2436">
        <v>23.21</v>
      </c>
      <c r="J2436">
        <v>46.42</v>
      </c>
      <c r="K2436" t="s">
        <v>21</v>
      </c>
      <c r="L2436" t="s">
        <v>157</v>
      </c>
      <c r="M2436" t="s">
        <v>44</v>
      </c>
      <c r="N2436" t="s">
        <v>55</v>
      </c>
      <c r="O2436" t="s">
        <v>25</v>
      </c>
      <c r="P2436" t="s">
        <v>513</v>
      </c>
    </row>
    <row r="2437" spans="1:16" x14ac:dyDescent="0.25">
      <c r="A2437">
        <v>102217</v>
      </c>
      <c r="B2437" s="1">
        <v>45958</v>
      </c>
      <c r="C2437" t="s">
        <v>61</v>
      </c>
      <c r="D2437" t="s">
        <v>90</v>
      </c>
      <c r="E2437" t="s">
        <v>91</v>
      </c>
      <c r="F2437" t="s">
        <v>70</v>
      </c>
      <c r="G2437" t="s">
        <v>132</v>
      </c>
      <c r="H2437">
        <v>2</v>
      </c>
      <c r="I2437">
        <v>19</v>
      </c>
      <c r="J2437">
        <v>38</v>
      </c>
      <c r="K2437" t="s">
        <v>21</v>
      </c>
      <c r="L2437" t="s">
        <v>264</v>
      </c>
      <c r="M2437" t="s">
        <v>23</v>
      </c>
      <c r="N2437" t="s">
        <v>55</v>
      </c>
      <c r="O2437" t="s">
        <v>25</v>
      </c>
      <c r="P2437" t="s">
        <v>513</v>
      </c>
    </row>
    <row r="2438" spans="1:16" x14ac:dyDescent="0.25">
      <c r="A2438">
        <v>102465</v>
      </c>
      <c r="B2438" s="1">
        <v>45958</v>
      </c>
      <c r="C2438" t="s">
        <v>61</v>
      </c>
      <c r="D2438" t="s">
        <v>90</v>
      </c>
      <c r="E2438" t="s">
        <v>91</v>
      </c>
      <c r="F2438" t="s">
        <v>70</v>
      </c>
      <c r="G2438" t="s">
        <v>132</v>
      </c>
      <c r="H2438">
        <v>10</v>
      </c>
      <c r="I2438">
        <v>19.45</v>
      </c>
      <c r="J2438">
        <v>194.5</v>
      </c>
      <c r="K2438" t="s">
        <v>31</v>
      </c>
      <c r="L2438" t="s">
        <v>97</v>
      </c>
      <c r="M2438" t="s">
        <v>44</v>
      </c>
      <c r="N2438" t="s">
        <v>55</v>
      </c>
      <c r="O2438" t="s">
        <v>25</v>
      </c>
      <c r="P2438" t="s">
        <v>513</v>
      </c>
    </row>
    <row r="2439" spans="1:16" x14ac:dyDescent="0.25">
      <c r="A2439">
        <v>102542</v>
      </c>
      <c r="B2439" s="1">
        <v>45958</v>
      </c>
      <c r="C2439" t="s">
        <v>39</v>
      </c>
      <c r="D2439" t="s">
        <v>93</v>
      </c>
      <c r="E2439" t="s">
        <v>93</v>
      </c>
      <c r="F2439" t="s">
        <v>29</v>
      </c>
      <c r="G2439" t="s">
        <v>123</v>
      </c>
      <c r="H2439">
        <v>1</v>
      </c>
      <c r="I2439">
        <v>93.59</v>
      </c>
      <c r="J2439">
        <v>93.59</v>
      </c>
      <c r="K2439" t="s">
        <v>59</v>
      </c>
      <c r="L2439" t="s">
        <v>465</v>
      </c>
      <c r="M2439" t="s">
        <v>44</v>
      </c>
      <c r="N2439" t="s">
        <v>55</v>
      </c>
      <c r="O2439" t="s">
        <v>25</v>
      </c>
      <c r="P2439" t="s">
        <v>513</v>
      </c>
    </row>
    <row r="2440" spans="1:16" x14ac:dyDescent="0.25">
      <c r="A2440">
        <v>102688</v>
      </c>
      <c r="B2440" s="1">
        <v>45958</v>
      </c>
      <c r="C2440" t="s">
        <v>61</v>
      </c>
      <c r="D2440" t="s">
        <v>84</v>
      </c>
      <c r="E2440" t="s">
        <v>85</v>
      </c>
      <c r="F2440" t="s">
        <v>29</v>
      </c>
      <c r="G2440" t="s">
        <v>58</v>
      </c>
      <c r="H2440">
        <v>1</v>
      </c>
      <c r="I2440">
        <v>73.98</v>
      </c>
      <c r="J2440">
        <v>73.98</v>
      </c>
      <c r="K2440" t="s">
        <v>21</v>
      </c>
      <c r="L2440" t="s">
        <v>489</v>
      </c>
      <c r="M2440" t="s">
        <v>23</v>
      </c>
      <c r="N2440" t="s">
        <v>55</v>
      </c>
      <c r="O2440" t="s">
        <v>25</v>
      </c>
      <c r="P2440" t="s">
        <v>513</v>
      </c>
    </row>
    <row r="2441" spans="1:16" x14ac:dyDescent="0.25">
      <c r="A2441">
        <v>102844</v>
      </c>
      <c r="B2441" s="1">
        <v>45958</v>
      </c>
      <c r="C2441" t="s">
        <v>39</v>
      </c>
      <c r="D2441" t="s">
        <v>118</v>
      </c>
      <c r="E2441" t="s">
        <v>119</v>
      </c>
      <c r="F2441" t="s">
        <v>64</v>
      </c>
      <c r="G2441" t="s">
        <v>65</v>
      </c>
      <c r="H2441">
        <v>5</v>
      </c>
      <c r="I2441">
        <v>23.82</v>
      </c>
      <c r="J2441">
        <v>119.1</v>
      </c>
      <c r="K2441" t="s">
        <v>31</v>
      </c>
      <c r="L2441" t="s">
        <v>474</v>
      </c>
      <c r="M2441" t="s">
        <v>23</v>
      </c>
      <c r="N2441" t="s">
        <v>55</v>
      </c>
      <c r="O2441" t="s">
        <v>25</v>
      </c>
      <c r="P2441" t="s">
        <v>513</v>
      </c>
    </row>
    <row r="2442" spans="1:16" x14ac:dyDescent="0.25">
      <c r="A2442">
        <v>100265</v>
      </c>
      <c r="B2442" s="1">
        <v>45959</v>
      </c>
      <c r="C2442" t="s">
        <v>16</v>
      </c>
      <c r="D2442" t="s">
        <v>111</v>
      </c>
      <c r="E2442" t="s">
        <v>112</v>
      </c>
      <c r="F2442" t="s">
        <v>29</v>
      </c>
      <c r="G2442" t="s">
        <v>30</v>
      </c>
      <c r="H2442">
        <v>5</v>
      </c>
      <c r="I2442">
        <v>62.32</v>
      </c>
      <c r="J2442">
        <v>311.60000000000002</v>
      </c>
      <c r="K2442" t="s">
        <v>31</v>
      </c>
      <c r="L2442" t="s">
        <v>453</v>
      </c>
      <c r="M2442" t="s">
        <v>23</v>
      </c>
      <c r="N2442" t="s">
        <v>33</v>
      </c>
      <c r="O2442" t="s">
        <v>25</v>
      </c>
      <c r="P2442" t="s">
        <v>513</v>
      </c>
    </row>
    <row r="2443" spans="1:16" x14ac:dyDescent="0.25">
      <c r="A2443">
        <v>100411</v>
      </c>
      <c r="B2443" s="1">
        <v>45959</v>
      </c>
      <c r="C2443" t="s">
        <v>34</v>
      </c>
      <c r="D2443" t="s">
        <v>51</v>
      </c>
      <c r="E2443" t="s">
        <v>52</v>
      </c>
      <c r="F2443" t="s">
        <v>73</v>
      </c>
      <c r="G2443" t="s">
        <v>116</v>
      </c>
      <c r="H2443">
        <v>5</v>
      </c>
      <c r="I2443">
        <v>187.15</v>
      </c>
      <c r="J2443">
        <v>935.75</v>
      </c>
      <c r="K2443" t="s">
        <v>21</v>
      </c>
      <c r="L2443" t="s">
        <v>172</v>
      </c>
      <c r="M2443" t="s">
        <v>23</v>
      </c>
      <c r="N2443" t="s">
        <v>33</v>
      </c>
      <c r="O2443" t="s">
        <v>25</v>
      </c>
      <c r="P2443" t="s">
        <v>513</v>
      </c>
    </row>
    <row r="2444" spans="1:16" x14ac:dyDescent="0.25">
      <c r="A2444">
        <v>100610</v>
      </c>
      <c r="B2444" s="1">
        <v>45959</v>
      </c>
      <c r="C2444" t="s">
        <v>39</v>
      </c>
      <c r="D2444" t="s">
        <v>67</v>
      </c>
      <c r="E2444" t="s">
        <v>68</v>
      </c>
      <c r="F2444" t="s">
        <v>19</v>
      </c>
      <c r="G2444" t="s">
        <v>20</v>
      </c>
      <c r="H2444">
        <v>10</v>
      </c>
      <c r="I2444">
        <v>39.14</v>
      </c>
      <c r="J2444">
        <v>391.4</v>
      </c>
      <c r="K2444" t="s">
        <v>53</v>
      </c>
      <c r="L2444" t="s">
        <v>377</v>
      </c>
      <c r="M2444" t="s">
        <v>44</v>
      </c>
      <c r="N2444" t="s">
        <v>33</v>
      </c>
      <c r="O2444" t="s">
        <v>25</v>
      </c>
      <c r="P2444" t="s">
        <v>513</v>
      </c>
    </row>
    <row r="2445" spans="1:16" x14ac:dyDescent="0.25">
      <c r="A2445">
        <v>101047</v>
      </c>
      <c r="B2445" s="1">
        <v>45959</v>
      </c>
      <c r="C2445" t="s">
        <v>16</v>
      </c>
      <c r="D2445" t="s">
        <v>111</v>
      </c>
      <c r="E2445" t="s">
        <v>112</v>
      </c>
      <c r="F2445" t="s">
        <v>64</v>
      </c>
      <c r="G2445" t="s">
        <v>65</v>
      </c>
      <c r="H2445">
        <v>1</v>
      </c>
      <c r="I2445">
        <v>25.26</v>
      </c>
      <c r="J2445">
        <v>25.26</v>
      </c>
      <c r="K2445" t="s">
        <v>31</v>
      </c>
      <c r="L2445" t="s">
        <v>292</v>
      </c>
      <c r="M2445" t="s">
        <v>23</v>
      </c>
      <c r="N2445" t="s">
        <v>33</v>
      </c>
      <c r="O2445" t="s">
        <v>25</v>
      </c>
      <c r="P2445" t="s">
        <v>513</v>
      </c>
    </row>
    <row r="2446" spans="1:16" x14ac:dyDescent="0.25">
      <c r="A2446">
        <v>101205</v>
      </c>
      <c r="B2446" s="1">
        <v>45959</v>
      </c>
      <c r="C2446" t="s">
        <v>16</v>
      </c>
      <c r="D2446" t="s">
        <v>17</v>
      </c>
      <c r="E2446" t="s">
        <v>18</v>
      </c>
      <c r="F2446" t="s">
        <v>19</v>
      </c>
      <c r="G2446" t="s">
        <v>20</v>
      </c>
      <c r="H2446">
        <v>1</v>
      </c>
      <c r="I2446">
        <v>41.42</v>
      </c>
      <c r="J2446">
        <v>41.42</v>
      </c>
      <c r="K2446" t="s">
        <v>21</v>
      </c>
      <c r="L2446" t="s">
        <v>257</v>
      </c>
      <c r="M2446" t="s">
        <v>23</v>
      </c>
      <c r="N2446" t="s">
        <v>33</v>
      </c>
      <c r="O2446" t="s">
        <v>25</v>
      </c>
      <c r="P2446" t="s">
        <v>513</v>
      </c>
    </row>
    <row r="2447" spans="1:16" x14ac:dyDescent="0.25">
      <c r="A2447">
        <v>101234</v>
      </c>
      <c r="B2447" s="1">
        <v>45959</v>
      </c>
      <c r="C2447" t="s">
        <v>61</v>
      </c>
      <c r="D2447" t="s">
        <v>84</v>
      </c>
      <c r="E2447" t="s">
        <v>85</v>
      </c>
      <c r="F2447" t="s">
        <v>73</v>
      </c>
      <c r="G2447" t="s">
        <v>183</v>
      </c>
      <c r="H2447">
        <v>10</v>
      </c>
      <c r="I2447">
        <v>24.62</v>
      </c>
      <c r="J2447">
        <v>246.2</v>
      </c>
      <c r="K2447" t="s">
        <v>53</v>
      </c>
      <c r="L2447" t="s">
        <v>457</v>
      </c>
      <c r="M2447" t="s">
        <v>23</v>
      </c>
      <c r="N2447" t="s">
        <v>33</v>
      </c>
      <c r="O2447" t="s">
        <v>25</v>
      </c>
      <c r="P2447" t="s">
        <v>513</v>
      </c>
    </row>
    <row r="2448" spans="1:16" x14ac:dyDescent="0.25">
      <c r="A2448">
        <v>101492</v>
      </c>
      <c r="B2448" s="1">
        <v>45959</v>
      </c>
      <c r="C2448" t="s">
        <v>39</v>
      </c>
      <c r="D2448" t="s">
        <v>40</v>
      </c>
      <c r="E2448" t="s">
        <v>41</v>
      </c>
      <c r="F2448" t="s">
        <v>73</v>
      </c>
      <c r="G2448" t="s">
        <v>183</v>
      </c>
      <c r="H2448">
        <v>2</v>
      </c>
      <c r="I2448">
        <v>24.94</v>
      </c>
      <c r="J2448">
        <v>49.88</v>
      </c>
      <c r="K2448" t="s">
        <v>31</v>
      </c>
      <c r="L2448" t="s">
        <v>423</v>
      </c>
      <c r="M2448" t="s">
        <v>23</v>
      </c>
      <c r="N2448" t="s">
        <v>33</v>
      </c>
      <c r="O2448" t="s">
        <v>25</v>
      </c>
      <c r="P2448" t="s">
        <v>513</v>
      </c>
    </row>
    <row r="2449" spans="1:16" x14ac:dyDescent="0.25">
      <c r="A2449">
        <v>101534</v>
      </c>
      <c r="B2449" s="1">
        <v>45959</v>
      </c>
      <c r="C2449" t="s">
        <v>77</v>
      </c>
      <c r="D2449" t="s">
        <v>205</v>
      </c>
      <c r="E2449" t="s">
        <v>206</v>
      </c>
      <c r="F2449" t="s">
        <v>64</v>
      </c>
      <c r="G2449" t="s">
        <v>140</v>
      </c>
      <c r="H2449">
        <v>3</v>
      </c>
      <c r="I2449">
        <v>142.94</v>
      </c>
      <c r="J2449">
        <v>428.82</v>
      </c>
      <c r="K2449" t="s">
        <v>31</v>
      </c>
      <c r="L2449" t="s">
        <v>174</v>
      </c>
      <c r="M2449" t="s">
        <v>23</v>
      </c>
      <c r="N2449" t="s">
        <v>33</v>
      </c>
      <c r="O2449" t="s">
        <v>25</v>
      </c>
      <c r="P2449" t="s">
        <v>513</v>
      </c>
    </row>
    <row r="2450" spans="1:16" x14ac:dyDescent="0.25">
      <c r="A2450">
        <v>101536</v>
      </c>
      <c r="B2450" s="1">
        <v>45959</v>
      </c>
      <c r="C2450" t="s">
        <v>39</v>
      </c>
      <c r="D2450" t="s">
        <v>67</v>
      </c>
      <c r="E2450" t="s">
        <v>68</v>
      </c>
      <c r="F2450" t="s">
        <v>73</v>
      </c>
      <c r="G2450" t="s">
        <v>183</v>
      </c>
      <c r="H2450">
        <v>1</v>
      </c>
      <c r="I2450">
        <v>25.66</v>
      </c>
      <c r="J2450">
        <v>25.66</v>
      </c>
      <c r="K2450" t="s">
        <v>31</v>
      </c>
      <c r="L2450" t="s">
        <v>213</v>
      </c>
      <c r="M2450" t="s">
        <v>44</v>
      </c>
      <c r="N2450" t="s">
        <v>33</v>
      </c>
      <c r="O2450" t="s">
        <v>25</v>
      </c>
      <c r="P2450" t="s">
        <v>513</v>
      </c>
    </row>
    <row r="2451" spans="1:16" x14ac:dyDescent="0.25">
      <c r="A2451">
        <v>101729</v>
      </c>
      <c r="B2451" s="1">
        <v>45959</v>
      </c>
      <c r="C2451" t="s">
        <v>16</v>
      </c>
      <c r="D2451" t="s">
        <v>27</v>
      </c>
      <c r="E2451" t="s">
        <v>28</v>
      </c>
      <c r="F2451" t="s">
        <v>64</v>
      </c>
      <c r="G2451" t="s">
        <v>65</v>
      </c>
      <c r="H2451">
        <v>1</v>
      </c>
      <c r="I2451">
        <v>24.1</v>
      </c>
      <c r="J2451">
        <v>24.1</v>
      </c>
      <c r="K2451" t="s">
        <v>59</v>
      </c>
      <c r="L2451" t="s">
        <v>240</v>
      </c>
      <c r="M2451" t="s">
        <v>102</v>
      </c>
      <c r="N2451" t="s">
        <v>33</v>
      </c>
      <c r="O2451" t="s">
        <v>25</v>
      </c>
      <c r="P2451" t="s">
        <v>513</v>
      </c>
    </row>
    <row r="2452" spans="1:16" x14ac:dyDescent="0.25">
      <c r="A2452">
        <v>102030</v>
      </c>
      <c r="B2452" s="1">
        <v>45959</v>
      </c>
      <c r="C2452" t="s">
        <v>16</v>
      </c>
      <c r="D2452" t="s">
        <v>198</v>
      </c>
      <c r="E2452" t="s">
        <v>199</v>
      </c>
      <c r="F2452" t="s">
        <v>19</v>
      </c>
      <c r="G2452" t="s">
        <v>20</v>
      </c>
      <c r="H2452">
        <v>1</v>
      </c>
      <c r="I2452">
        <v>39.44</v>
      </c>
      <c r="J2452">
        <v>39.44</v>
      </c>
      <c r="K2452" t="s">
        <v>53</v>
      </c>
      <c r="L2452" t="s">
        <v>489</v>
      </c>
      <c r="M2452" t="s">
        <v>23</v>
      </c>
      <c r="N2452" t="s">
        <v>33</v>
      </c>
      <c r="O2452" t="s">
        <v>25</v>
      </c>
      <c r="P2452" t="s">
        <v>513</v>
      </c>
    </row>
    <row r="2453" spans="1:16" x14ac:dyDescent="0.25">
      <c r="A2453">
        <v>102066</v>
      </c>
      <c r="B2453" s="1">
        <v>45959</v>
      </c>
      <c r="C2453" t="s">
        <v>61</v>
      </c>
      <c r="D2453" t="s">
        <v>62</v>
      </c>
      <c r="E2453" t="s">
        <v>63</v>
      </c>
      <c r="F2453" t="s">
        <v>70</v>
      </c>
      <c r="G2453" t="s">
        <v>71</v>
      </c>
      <c r="H2453">
        <v>5</v>
      </c>
      <c r="I2453">
        <v>57.71</v>
      </c>
      <c r="J2453">
        <v>288.55</v>
      </c>
      <c r="K2453" t="s">
        <v>59</v>
      </c>
      <c r="L2453" t="s">
        <v>308</v>
      </c>
      <c r="M2453" t="s">
        <v>23</v>
      </c>
      <c r="N2453" t="s">
        <v>33</v>
      </c>
      <c r="O2453" t="s">
        <v>25</v>
      </c>
      <c r="P2453" t="s">
        <v>513</v>
      </c>
    </row>
    <row r="2454" spans="1:16" x14ac:dyDescent="0.25">
      <c r="A2454">
        <v>102420</v>
      </c>
      <c r="B2454" s="1">
        <v>45959</v>
      </c>
      <c r="C2454" t="s">
        <v>34</v>
      </c>
      <c r="D2454" t="s">
        <v>164</v>
      </c>
      <c r="E2454" t="s">
        <v>165</v>
      </c>
      <c r="F2454" t="s">
        <v>73</v>
      </c>
      <c r="G2454" t="s">
        <v>116</v>
      </c>
      <c r="H2454">
        <v>1</v>
      </c>
      <c r="I2454">
        <v>194.31</v>
      </c>
      <c r="J2454">
        <v>194.31</v>
      </c>
      <c r="K2454" t="s">
        <v>59</v>
      </c>
      <c r="L2454" t="s">
        <v>101</v>
      </c>
      <c r="M2454" t="s">
        <v>23</v>
      </c>
      <c r="N2454" t="s">
        <v>33</v>
      </c>
      <c r="O2454" t="s">
        <v>25</v>
      </c>
      <c r="P2454" t="s">
        <v>513</v>
      </c>
    </row>
    <row r="2455" spans="1:16" x14ac:dyDescent="0.25">
      <c r="A2455">
        <v>102441</v>
      </c>
      <c r="B2455" s="1">
        <v>45959</v>
      </c>
      <c r="C2455" t="s">
        <v>34</v>
      </c>
      <c r="D2455" t="s">
        <v>164</v>
      </c>
      <c r="E2455" t="s">
        <v>165</v>
      </c>
      <c r="F2455" t="s">
        <v>64</v>
      </c>
      <c r="G2455" t="s">
        <v>140</v>
      </c>
      <c r="H2455">
        <v>1</v>
      </c>
      <c r="I2455">
        <v>146.38</v>
      </c>
      <c r="J2455">
        <v>146.38</v>
      </c>
      <c r="K2455" t="s">
        <v>53</v>
      </c>
      <c r="L2455" t="s">
        <v>512</v>
      </c>
      <c r="M2455" t="s">
        <v>23</v>
      </c>
      <c r="N2455" t="s">
        <v>33</v>
      </c>
      <c r="O2455" t="s">
        <v>25</v>
      </c>
      <c r="P2455" t="s">
        <v>513</v>
      </c>
    </row>
    <row r="2456" spans="1:16" x14ac:dyDescent="0.25">
      <c r="A2456">
        <v>102532</v>
      </c>
      <c r="B2456" s="1">
        <v>45959</v>
      </c>
      <c r="C2456" t="s">
        <v>16</v>
      </c>
      <c r="D2456" t="s">
        <v>17</v>
      </c>
      <c r="E2456" t="s">
        <v>18</v>
      </c>
      <c r="F2456" t="s">
        <v>19</v>
      </c>
      <c r="G2456" t="s">
        <v>37</v>
      </c>
      <c r="H2456">
        <v>2</v>
      </c>
      <c r="I2456">
        <v>23.15</v>
      </c>
      <c r="J2456">
        <v>46.3</v>
      </c>
      <c r="K2456" t="s">
        <v>31</v>
      </c>
      <c r="L2456" t="s">
        <v>300</v>
      </c>
      <c r="M2456" t="s">
        <v>23</v>
      </c>
      <c r="N2456" t="s">
        <v>33</v>
      </c>
      <c r="O2456" t="s">
        <v>25</v>
      </c>
      <c r="P2456" t="s">
        <v>513</v>
      </c>
    </row>
    <row r="2457" spans="1:16" x14ac:dyDescent="0.25">
      <c r="A2457">
        <v>102937</v>
      </c>
      <c r="B2457" s="1">
        <v>45959</v>
      </c>
      <c r="C2457" t="s">
        <v>16</v>
      </c>
      <c r="D2457" t="s">
        <v>146</v>
      </c>
      <c r="E2457" t="s">
        <v>147</v>
      </c>
      <c r="F2457" t="s">
        <v>73</v>
      </c>
      <c r="G2457" t="s">
        <v>80</v>
      </c>
      <c r="H2457">
        <v>2</v>
      </c>
      <c r="I2457">
        <v>38.15</v>
      </c>
      <c r="J2457">
        <v>76.3</v>
      </c>
      <c r="K2457" t="s">
        <v>21</v>
      </c>
      <c r="L2457" t="s">
        <v>428</v>
      </c>
      <c r="M2457" t="s">
        <v>44</v>
      </c>
      <c r="N2457" t="s">
        <v>33</v>
      </c>
      <c r="O2457" t="s">
        <v>25</v>
      </c>
      <c r="P2457" t="s">
        <v>513</v>
      </c>
    </row>
    <row r="2458" spans="1:16" x14ac:dyDescent="0.25">
      <c r="A2458">
        <v>100084</v>
      </c>
      <c r="B2458" s="1">
        <v>45960</v>
      </c>
      <c r="C2458" t="s">
        <v>34</v>
      </c>
      <c r="D2458" t="s">
        <v>51</v>
      </c>
      <c r="E2458" t="s">
        <v>52</v>
      </c>
      <c r="F2458" t="s">
        <v>73</v>
      </c>
      <c r="G2458" t="s">
        <v>183</v>
      </c>
      <c r="H2458">
        <v>10</v>
      </c>
      <c r="I2458">
        <v>25.5</v>
      </c>
      <c r="J2458">
        <v>255</v>
      </c>
      <c r="K2458" t="s">
        <v>21</v>
      </c>
      <c r="L2458" t="s">
        <v>75</v>
      </c>
      <c r="M2458" t="s">
        <v>23</v>
      </c>
      <c r="N2458" t="s">
        <v>45</v>
      </c>
      <c r="O2458" t="s">
        <v>25</v>
      </c>
      <c r="P2458" t="s">
        <v>513</v>
      </c>
    </row>
    <row r="2459" spans="1:16" x14ac:dyDescent="0.25">
      <c r="A2459">
        <v>100518</v>
      </c>
      <c r="B2459" s="1">
        <v>45960</v>
      </c>
      <c r="C2459" t="s">
        <v>61</v>
      </c>
      <c r="D2459" t="s">
        <v>62</v>
      </c>
      <c r="E2459" t="s">
        <v>63</v>
      </c>
      <c r="F2459" t="s">
        <v>29</v>
      </c>
      <c r="G2459" t="s">
        <v>100</v>
      </c>
      <c r="H2459">
        <v>3</v>
      </c>
      <c r="I2459">
        <v>49.8</v>
      </c>
      <c r="J2459">
        <v>149.4</v>
      </c>
      <c r="K2459" t="s">
        <v>31</v>
      </c>
      <c r="L2459" t="s">
        <v>320</v>
      </c>
      <c r="M2459" t="s">
        <v>23</v>
      </c>
      <c r="N2459" t="s">
        <v>45</v>
      </c>
      <c r="O2459" t="s">
        <v>25</v>
      </c>
      <c r="P2459" t="s">
        <v>513</v>
      </c>
    </row>
    <row r="2460" spans="1:16" x14ac:dyDescent="0.25">
      <c r="A2460">
        <v>100692</v>
      </c>
      <c r="B2460" s="1">
        <v>45960</v>
      </c>
      <c r="C2460" t="s">
        <v>39</v>
      </c>
      <c r="D2460" t="s">
        <v>67</v>
      </c>
      <c r="E2460" t="s">
        <v>68</v>
      </c>
      <c r="F2460" t="s">
        <v>70</v>
      </c>
      <c r="G2460" t="s">
        <v>71</v>
      </c>
      <c r="H2460">
        <v>10</v>
      </c>
      <c r="I2460">
        <v>58.81</v>
      </c>
      <c r="J2460">
        <v>588.1</v>
      </c>
      <c r="K2460" t="s">
        <v>21</v>
      </c>
      <c r="L2460" t="s">
        <v>392</v>
      </c>
      <c r="M2460" t="s">
        <v>44</v>
      </c>
      <c r="N2460" t="s">
        <v>45</v>
      </c>
      <c r="O2460" t="s">
        <v>25</v>
      </c>
      <c r="P2460" t="s">
        <v>513</v>
      </c>
    </row>
    <row r="2461" spans="1:16" x14ac:dyDescent="0.25">
      <c r="A2461">
        <v>100735</v>
      </c>
      <c r="B2461" s="1">
        <v>45960</v>
      </c>
      <c r="C2461" t="s">
        <v>77</v>
      </c>
      <c r="D2461" t="s">
        <v>151</v>
      </c>
      <c r="E2461" t="s">
        <v>152</v>
      </c>
      <c r="F2461" t="s">
        <v>29</v>
      </c>
      <c r="G2461" t="s">
        <v>100</v>
      </c>
      <c r="H2461">
        <v>10</v>
      </c>
      <c r="I2461">
        <v>47.7</v>
      </c>
      <c r="J2461">
        <v>477</v>
      </c>
      <c r="K2461" t="s">
        <v>53</v>
      </c>
      <c r="L2461" t="s">
        <v>504</v>
      </c>
      <c r="M2461" t="s">
        <v>23</v>
      </c>
      <c r="N2461" t="s">
        <v>45</v>
      </c>
      <c r="O2461" t="s">
        <v>25</v>
      </c>
      <c r="P2461" t="s">
        <v>513</v>
      </c>
    </row>
    <row r="2462" spans="1:16" x14ac:dyDescent="0.25">
      <c r="A2462">
        <v>100820</v>
      </c>
      <c r="B2462" s="1">
        <v>45960</v>
      </c>
      <c r="C2462" t="s">
        <v>61</v>
      </c>
      <c r="D2462" t="s">
        <v>62</v>
      </c>
      <c r="E2462" t="s">
        <v>63</v>
      </c>
      <c r="F2462" t="s">
        <v>73</v>
      </c>
      <c r="G2462" t="s">
        <v>128</v>
      </c>
      <c r="H2462">
        <v>1</v>
      </c>
      <c r="I2462">
        <v>129.35</v>
      </c>
      <c r="J2462">
        <v>129.35</v>
      </c>
      <c r="K2462" t="s">
        <v>59</v>
      </c>
      <c r="L2462" t="s">
        <v>97</v>
      </c>
      <c r="M2462" t="s">
        <v>102</v>
      </c>
      <c r="N2462" t="s">
        <v>45</v>
      </c>
      <c r="O2462" t="s">
        <v>25</v>
      </c>
      <c r="P2462" t="s">
        <v>513</v>
      </c>
    </row>
    <row r="2463" spans="1:16" x14ac:dyDescent="0.25">
      <c r="A2463">
        <v>100882</v>
      </c>
      <c r="B2463" s="1">
        <v>45960</v>
      </c>
      <c r="C2463" t="s">
        <v>61</v>
      </c>
      <c r="D2463" t="s">
        <v>62</v>
      </c>
      <c r="E2463" t="s">
        <v>63</v>
      </c>
      <c r="F2463" t="s">
        <v>70</v>
      </c>
      <c r="G2463" t="s">
        <v>108</v>
      </c>
      <c r="H2463">
        <v>3</v>
      </c>
      <c r="I2463">
        <v>34.5</v>
      </c>
      <c r="J2463">
        <v>103.5</v>
      </c>
      <c r="K2463" t="s">
        <v>31</v>
      </c>
      <c r="L2463" t="s">
        <v>436</v>
      </c>
      <c r="M2463" t="s">
        <v>23</v>
      </c>
      <c r="N2463" t="s">
        <v>45</v>
      </c>
      <c r="O2463" t="s">
        <v>25</v>
      </c>
      <c r="P2463" t="s">
        <v>513</v>
      </c>
    </row>
    <row r="2464" spans="1:16" x14ac:dyDescent="0.25">
      <c r="A2464">
        <v>101025</v>
      </c>
      <c r="B2464" s="1">
        <v>45960</v>
      </c>
      <c r="C2464" t="s">
        <v>34</v>
      </c>
      <c r="D2464" t="s">
        <v>164</v>
      </c>
      <c r="E2464" t="s">
        <v>165</v>
      </c>
      <c r="F2464" t="s">
        <v>73</v>
      </c>
      <c r="G2464" t="s">
        <v>80</v>
      </c>
      <c r="H2464">
        <v>1</v>
      </c>
      <c r="I2464">
        <v>41.08</v>
      </c>
      <c r="J2464">
        <v>41.08</v>
      </c>
      <c r="K2464" t="s">
        <v>21</v>
      </c>
      <c r="L2464" t="s">
        <v>409</v>
      </c>
      <c r="M2464" t="s">
        <v>102</v>
      </c>
      <c r="N2464" t="s">
        <v>45</v>
      </c>
      <c r="O2464" t="s">
        <v>25</v>
      </c>
      <c r="P2464" t="s">
        <v>513</v>
      </c>
    </row>
    <row r="2465" spans="1:16" x14ac:dyDescent="0.25">
      <c r="A2465">
        <v>101132</v>
      </c>
      <c r="B2465" s="1">
        <v>45960</v>
      </c>
      <c r="C2465" t="s">
        <v>39</v>
      </c>
      <c r="D2465" t="s">
        <v>56</v>
      </c>
      <c r="E2465" t="s">
        <v>57</v>
      </c>
      <c r="F2465" t="s">
        <v>73</v>
      </c>
      <c r="G2465" t="s">
        <v>183</v>
      </c>
      <c r="H2465">
        <v>2</v>
      </c>
      <c r="I2465">
        <v>24.23</v>
      </c>
      <c r="J2465">
        <v>48.46</v>
      </c>
      <c r="K2465" t="s">
        <v>59</v>
      </c>
      <c r="L2465" t="s">
        <v>224</v>
      </c>
      <c r="M2465" t="s">
        <v>23</v>
      </c>
      <c r="N2465" t="s">
        <v>45</v>
      </c>
      <c r="O2465" t="s">
        <v>25</v>
      </c>
      <c r="P2465" t="s">
        <v>513</v>
      </c>
    </row>
    <row r="2466" spans="1:16" x14ac:dyDescent="0.25">
      <c r="A2466">
        <v>101627</v>
      </c>
      <c r="B2466" s="1">
        <v>45960</v>
      </c>
      <c r="C2466" t="s">
        <v>61</v>
      </c>
      <c r="D2466" t="s">
        <v>84</v>
      </c>
      <c r="E2466" t="s">
        <v>85</v>
      </c>
      <c r="F2466" t="s">
        <v>70</v>
      </c>
      <c r="G2466" t="s">
        <v>86</v>
      </c>
      <c r="H2466">
        <v>1</v>
      </c>
      <c r="I2466">
        <v>29.3</v>
      </c>
      <c r="J2466">
        <v>29.3</v>
      </c>
      <c r="K2466" t="s">
        <v>31</v>
      </c>
      <c r="L2466" t="s">
        <v>367</v>
      </c>
      <c r="M2466" t="s">
        <v>23</v>
      </c>
      <c r="N2466" t="s">
        <v>45</v>
      </c>
      <c r="O2466" t="s">
        <v>25</v>
      </c>
      <c r="P2466" t="s">
        <v>513</v>
      </c>
    </row>
    <row r="2467" spans="1:16" x14ac:dyDescent="0.25">
      <c r="A2467">
        <v>102173</v>
      </c>
      <c r="B2467" s="1">
        <v>45960</v>
      </c>
      <c r="C2467" t="s">
        <v>39</v>
      </c>
      <c r="D2467" t="s">
        <v>40</v>
      </c>
      <c r="E2467" t="s">
        <v>41</v>
      </c>
      <c r="F2467" t="s">
        <v>29</v>
      </c>
      <c r="G2467" t="s">
        <v>30</v>
      </c>
      <c r="H2467">
        <v>10</v>
      </c>
      <c r="I2467">
        <v>64.010000000000005</v>
      </c>
      <c r="J2467">
        <v>640.1</v>
      </c>
      <c r="K2467" t="s">
        <v>31</v>
      </c>
      <c r="L2467" t="s">
        <v>357</v>
      </c>
      <c r="M2467" t="s">
        <v>23</v>
      </c>
      <c r="N2467" t="s">
        <v>45</v>
      </c>
      <c r="O2467" t="s">
        <v>25</v>
      </c>
      <c r="P2467" t="s">
        <v>513</v>
      </c>
    </row>
    <row r="2468" spans="1:16" x14ac:dyDescent="0.25">
      <c r="A2468">
        <v>102182</v>
      </c>
      <c r="B2468" s="1">
        <v>45960</v>
      </c>
      <c r="C2468" t="s">
        <v>16</v>
      </c>
      <c r="D2468" t="s">
        <v>146</v>
      </c>
      <c r="E2468" t="s">
        <v>147</v>
      </c>
      <c r="F2468" t="s">
        <v>70</v>
      </c>
      <c r="G2468" t="s">
        <v>86</v>
      </c>
      <c r="H2468">
        <v>2</v>
      </c>
      <c r="I2468">
        <v>26.86</v>
      </c>
      <c r="J2468">
        <v>53.72</v>
      </c>
      <c r="K2468" t="s">
        <v>59</v>
      </c>
      <c r="L2468" t="s">
        <v>404</v>
      </c>
      <c r="M2468" t="s">
        <v>23</v>
      </c>
      <c r="N2468" t="s">
        <v>45</v>
      </c>
      <c r="O2468" t="s">
        <v>25</v>
      </c>
      <c r="P2468" t="s">
        <v>513</v>
      </c>
    </row>
    <row r="2469" spans="1:16" x14ac:dyDescent="0.25">
      <c r="A2469">
        <v>102345</v>
      </c>
      <c r="B2469" s="1">
        <v>45960</v>
      </c>
      <c r="C2469" t="s">
        <v>16</v>
      </c>
      <c r="D2469" t="s">
        <v>17</v>
      </c>
      <c r="E2469" t="s">
        <v>18</v>
      </c>
      <c r="F2469" t="s">
        <v>19</v>
      </c>
      <c r="G2469" t="s">
        <v>48</v>
      </c>
      <c r="H2469">
        <v>3</v>
      </c>
      <c r="I2469">
        <v>46.35</v>
      </c>
      <c r="J2469">
        <v>139.05000000000001</v>
      </c>
      <c r="K2469" t="s">
        <v>53</v>
      </c>
      <c r="L2469" t="s">
        <v>442</v>
      </c>
      <c r="M2469" t="s">
        <v>23</v>
      </c>
      <c r="N2469" t="s">
        <v>45</v>
      </c>
      <c r="O2469" t="s">
        <v>25</v>
      </c>
      <c r="P2469" t="s">
        <v>513</v>
      </c>
    </row>
    <row r="2470" spans="1:16" x14ac:dyDescent="0.25">
      <c r="A2470">
        <v>102589</v>
      </c>
      <c r="B2470" s="1">
        <v>45960</v>
      </c>
      <c r="C2470" t="s">
        <v>61</v>
      </c>
      <c r="D2470" t="s">
        <v>84</v>
      </c>
      <c r="E2470" t="s">
        <v>85</v>
      </c>
      <c r="F2470" t="s">
        <v>73</v>
      </c>
      <c r="G2470" t="s">
        <v>74</v>
      </c>
      <c r="H2470">
        <v>1</v>
      </c>
      <c r="I2470">
        <v>57.19</v>
      </c>
      <c r="J2470">
        <v>57.19</v>
      </c>
      <c r="K2470" t="s">
        <v>59</v>
      </c>
      <c r="L2470" t="s">
        <v>313</v>
      </c>
      <c r="M2470" t="s">
        <v>102</v>
      </c>
      <c r="N2470" t="s">
        <v>45</v>
      </c>
      <c r="O2470" t="s">
        <v>25</v>
      </c>
      <c r="P2470" t="s">
        <v>513</v>
      </c>
    </row>
    <row r="2471" spans="1:16" x14ac:dyDescent="0.25">
      <c r="A2471">
        <v>102788</v>
      </c>
      <c r="B2471" s="1">
        <v>45960</v>
      </c>
      <c r="C2471" t="s">
        <v>34</v>
      </c>
      <c r="D2471" t="s">
        <v>46</v>
      </c>
      <c r="E2471" t="s">
        <v>47</v>
      </c>
      <c r="F2471" t="s">
        <v>29</v>
      </c>
      <c r="G2471" t="s">
        <v>58</v>
      </c>
      <c r="H2471">
        <v>1</v>
      </c>
      <c r="I2471">
        <v>74.19</v>
      </c>
      <c r="J2471">
        <v>74.19</v>
      </c>
      <c r="K2471" t="s">
        <v>53</v>
      </c>
      <c r="L2471" t="s">
        <v>409</v>
      </c>
      <c r="M2471" t="s">
        <v>23</v>
      </c>
      <c r="N2471" t="s">
        <v>45</v>
      </c>
      <c r="O2471" t="s">
        <v>25</v>
      </c>
      <c r="P2471" t="s">
        <v>513</v>
      </c>
    </row>
    <row r="2472" spans="1:16" x14ac:dyDescent="0.25">
      <c r="A2472">
        <v>102951</v>
      </c>
      <c r="B2472" s="1">
        <v>45960</v>
      </c>
      <c r="C2472" t="s">
        <v>61</v>
      </c>
      <c r="D2472" t="s">
        <v>90</v>
      </c>
      <c r="E2472" t="s">
        <v>91</v>
      </c>
      <c r="F2472" t="s">
        <v>19</v>
      </c>
      <c r="G2472" t="s">
        <v>20</v>
      </c>
      <c r="H2472">
        <v>2</v>
      </c>
      <c r="I2472">
        <v>38.130000000000003</v>
      </c>
      <c r="J2472">
        <v>76.260000000000005</v>
      </c>
      <c r="K2472" t="s">
        <v>53</v>
      </c>
      <c r="L2472" t="s">
        <v>452</v>
      </c>
      <c r="M2472" t="s">
        <v>102</v>
      </c>
      <c r="N2472" t="s">
        <v>45</v>
      </c>
      <c r="O2472" t="s">
        <v>25</v>
      </c>
      <c r="P2472" t="s">
        <v>513</v>
      </c>
    </row>
    <row r="2473" spans="1:16" x14ac:dyDescent="0.25">
      <c r="A2473">
        <v>102997</v>
      </c>
      <c r="B2473" s="1">
        <v>45960</v>
      </c>
      <c r="C2473" t="s">
        <v>77</v>
      </c>
      <c r="D2473" t="s">
        <v>103</v>
      </c>
      <c r="E2473" t="s">
        <v>104</v>
      </c>
      <c r="F2473" t="s">
        <v>73</v>
      </c>
      <c r="G2473" t="s">
        <v>183</v>
      </c>
      <c r="H2473">
        <v>1</v>
      </c>
      <c r="I2473">
        <v>24.86</v>
      </c>
      <c r="J2473">
        <v>24.86</v>
      </c>
      <c r="K2473" t="s">
        <v>59</v>
      </c>
      <c r="L2473" t="s">
        <v>184</v>
      </c>
      <c r="M2473" t="s">
        <v>23</v>
      </c>
      <c r="N2473" t="s">
        <v>45</v>
      </c>
      <c r="O2473" t="s">
        <v>25</v>
      </c>
      <c r="P2473" t="s">
        <v>513</v>
      </c>
    </row>
    <row r="2474" spans="1:16" x14ac:dyDescent="0.25">
      <c r="A2474">
        <v>100476</v>
      </c>
      <c r="B2474" s="1">
        <v>45961</v>
      </c>
      <c r="C2474" t="s">
        <v>39</v>
      </c>
      <c r="D2474" t="s">
        <v>40</v>
      </c>
      <c r="E2474" t="s">
        <v>41</v>
      </c>
      <c r="F2474" t="s">
        <v>29</v>
      </c>
      <c r="G2474" t="s">
        <v>113</v>
      </c>
      <c r="H2474">
        <v>3</v>
      </c>
      <c r="I2474">
        <v>14.76</v>
      </c>
      <c r="J2474">
        <v>44.28</v>
      </c>
      <c r="K2474" t="s">
        <v>53</v>
      </c>
      <c r="L2474" t="s">
        <v>166</v>
      </c>
      <c r="M2474" t="s">
        <v>102</v>
      </c>
      <c r="N2474" t="s">
        <v>24</v>
      </c>
      <c r="O2474" t="s">
        <v>25</v>
      </c>
      <c r="P2474" t="s">
        <v>513</v>
      </c>
    </row>
    <row r="2475" spans="1:16" x14ac:dyDescent="0.25">
      <c r="A2475">
        <v>100529</v>
      </c>
      <c r="B2475" s="1">
        <v>45961</v>
      </c>
      <c r="C2475" t="s">
        <v>39</v>
      </c>
      <c r="D2475" t="s">
        <v>40</v>
      </c>
      <c r="E2475" t="s">
        <v>41</v>
      </c>
      <c r="F2475" t="s">
        <v>70</v>
      </c>
      <c r="G2475" t="s">
        <v>132</v>
      </c>
      <c r="H2475">
        <v>3</v>
      </c>
      <c r="I2475">
        <v>19.62</v>
      </c>
      <c r="J2475">
        <v>58.86</v>
      </c>
      <c r="K2475" t="s">
        <v>21</v>
      </c>
      <c r="L2475" t="s">
        <v>333</v>
      </c>
      <c r="M2475" t="s">
        <v>23</v>
      </c>
      <c r="N2475" t="s">
        <v>24</v>
      </c>
      <c r="O2475" t="s">
        <v>25</v>
      </c>
      <c r="P2475" t="s">
        <v>513</v>
      </c>
    </row>
    <row r="2476" spans="1:16" x14ac:dyDescent="0.25">
      <c r="A2476">
        <v>100565</v>
      </c>
      <c r="B2476" s="1">
        <v>45961</v>
      </c>
      <c r="C2476" t="s">
        <v>34</v>
      </c>
      <c r="D2476" t="s">
        <v>46</v>
      </c>
      <c r="E2476" t="s">
        <v>47</v>
      </c>
      <c r="F2476" t="s">
        <v>29</v>
      </c>
      <c r="G2476" t="s">
        <v>113</v>
      </c>
      <c r="H2476">
        <v>5</v>
      </c>
      <c r="I2476">
        <v>15.67</v>
      </c>
      <c r="J2476">
        <v>78.349999999999994</v>
      </c>
      <c r="K2476" t="s">
        <v>31</v>
      </c>
      <c r="L2476" t="s">
        <v>371</v>
      </c>
      <c r="M2476" t="s">
        <v>23</v>
      </c>
      <c r="N2476" t="s">
        <v>24</v>
      </c>
      <c r="O2476" t="s">
        <v>25</v>
      </c>
      <c r="P2476" t="s">
        <v>513</v>
      </c>
    </row>
    <row r="2477" spans="1:16" x14ac:dyDescent="0.25">
      <c r="A2477">
        <v>100847</v>
      </c>
      <c r="B2477" s="1">
        <v>45961</v>
      </c>
      <c r="C2477" t="s">
        <v>16</v>
      </c>
      <c r="D2477" t="s">
        <v>27</v>
      </c>
      <c r="E2477" t="s">
        <v>28</v>
      </c>
      <c r="F2477" t="s">
        <v>73</v>
      </c>
      <c r="G2477" t="s">
        <v>183</v>
      </c>
      <c r="H2477">
        <v>1</v>
      </c>
      <c r="I2477">
        <v>24.72</v>
      </c>
      <c r="J2477">
        <v>24.72</v>
      </c>
      <c r="K2477" t="s">
        <v>59</v>
      </c>
      <c r="L2477" t="s">
        <v>415</v>
      </c>
      <c r="M2477" t="s">
        <v>23</v>
      </c>
      <c r="N2477" t="s">
        <v>24</v>
      </c>
      <c r="O2477" t="s">
        <v>25</v>
      </c>
      <c r="P2477" t="s">
        <v>513</v>
      </c>
    </row>
    <row r="2478" spans="1:16" x14ac:dyDescent="0.25">
      <c r="A2478">
        <v>101022</v>
      </c>
      <c r="B2478" s="1">
        <v>45961</v>
      </c>
      <c r="C2478" t="s">
        <v>16</v>
      </c>
      <c r="D2478" t="s">
        <v>146</v>
      </c>
      <c r="E2478" t="s">
        <v>147</v>
      </c>
      <c r="F2478" t="s">
        <v>64</v>
      </c>
      <c r="G2478" t="s">
        <v>65</v>
      </c>
      <c r="H2478">
        <v>1</v>
      </c>
      <c r="I2478">
        <v>24.25</v>
      </c>
      <c r="J2478">
        <v>24.25</v>
      </c>
      <c r="K2478" t="s">
        <v>53</v>
      </c>
      <c r="L2478" t="s">
        <v>156</v>
      </c>
      <c r="M2478" t="s">
        <v>23</v>
      </c>
      <c r="N2478" t="s">
        <v>24</v>
      </c>
      <c r="O2478" t="s">
        <v>25</v>
      </c>
      <c r="P2478" t="s">
        <v>513</v>
      </c>
    </row>
    <row r="2479" spans="1:16" x14ac:dyDescent="0.25">
      <c r="A2479">
        <v>101431</v>
      </c>
      <c r="B2479" s="1">
        <v>45961</v>
      </c>
      <c r="C2479" t="s">
        <v>61</v>
      </c>
      <c r="D2479" t="s">
        <v>84</v>
      </c>
      <c r="E2479" t="s">
        <v>85</v>
      </c>
      <c r="F2479" t="s">
        <v>29</v>
      </c>
      <c r="G2479" t="s">
        <v>100</v>
      </c>
      <c r="H2479">
        <v>3</v>
      </c>
      <c r="I2479">
        <v>49.74</v>
      </c>
      <c r="J2479">
        <v>149.22</v>
      </c>
      <c r="K2479" t="s">
        <v>53</v>
      </c>
      <c r="L2479" t="s">
        <v>262</v>
      </c>
      <c r="M2479" t="s">
        <v>23</v>
      </c>
      <c r="N2479" t="s">
        <v>24</v>
      </c>
      <c r="O2479" t="s">
        <v>25</v>
      </c>
      <c r="P2479" t="s">
        <v>513</v>
      </c>
    </row>
    <row r="2480" spans="1:16" x14ac:dyDescent="0.25">
      <c r="A2480">
        <v>101667</v>
      </c>
      <c r="B2480" s="1">
        <v>45961</v>
      </c>
      <c r="C2480" t="s">
        <v>39</v>
      </c>
      <c r="D2480" t="s">
        <v>93</v>
      </c>
      <c r="E2480" t="s">
        <v>93</v>
      </c>
      <c r="F2480" t="s">
        <v>73</v>
      </c>
      <c r="G2480" t="s">
        <v>116</v>
      </c>
      <c r="H2480">
        <v>2</v>
      </c>
      <c r="I2480">
        <v>183.57</v>
      </c>
      <c r="J2480">
        <v>367.14</v>
      </c>
      <c r="K2480" t="s">
        <v>21</v>
      </c>
      <c r="L2480" t="s">
        <v>350</v>
      </c>
      <c r="M2480" t="s">
        <v>44</v>
      </c>
      <c r="N2480" t="s">
        <v>24</v>
      </c>
      <c r="O2480" t="s">
        <v>25</v>
      </c>
      <c r="P2480" t="s">
        <v>513</v>
      </c>
    </row>
    <row r="2481" spans="1:16" x14ac:dyDescent="0.25">
      <c r="A2481">
        <v>101935</v>
      </c>
      <c r="B2481" s="1">
        <v>45961</v>
      </c>
      <c r="C2481" t="s">
        <v>77</v>
      </c>
      <c r="D2481" t="s">
        <v>103</v>
      </c>
      <c r="E2481" t="s">
        <v>104</v>
      </c>
      <c r="F2481" t="s">
        <v>70</v>
      </c>
      <c r="G2481" t="s">
        <v>143</v>
      </c>
      <c r="H2481">
        <v>3</v>
      </c>
      <c r="I2481">
        <v>124.32</v>
      </c>
      <c r="J2481">
        <v>372.96</v>
      </c>
      <c r="K2481" t="s">
        <v>21</v>
      </c>
      <c r="L2481" t="s">
        <v>241</v>
      </c>
      <c r="M2481" t="s">
        <v>23</v>
      </c>
      <c r="N2481" t="s">
        <v>24</v>
      </c>
      <c r="O2481" t="s">
        <v>25</v>
      </c>
      <c r="P2481" t="s">
        <v>513</v>
      </c>
    </row>
    <row r="2482" spans="1:16" x14ac:dyDescent="0.25">
      <c r="A2482">
        <v>101978</v>
      </c>
      <c r="B2482" s="1">
        <v>45961</v>
      </c>
      <c r="C2482" t="s">
        <v>77</v>
      </c>
      <c r="D2482" t="s">
        <v>103</v>
      </c>
      <c r="E2482" t="s">
        <v>104</v>
      </c>
      <c r="F2482" t="s">
        <v>73</v>
      </c>
      <c r="G2482" t="s">
        <v>80</v>
      </c>
      <c r="H2482">
        <v>1</v>
      </c>
      <c r="I2482">
        <v>41.68</v>
      </c>
      <c r="J2482">
        <v>41.68</v>
      </c>
      <c r="K2482" t="s">
        <v>31</v>
      </c>
      <c r="L2482" t="s">
        <v>436</v>
      </c>
      <c r="M2482" t="s">
        <v>102</v>
      </c>
      <c r="N2482" t="s">
        <v>24</v>
      </c>
      <c r="O2482" t="s">
        <v>25</v>
      </c>
      <c r="P2482" t="s">
        <v>513</v>
      </c>
    </row>
    <row r="2483" spans="1:16" x14ac:dyDescent="0.25">
      <c r="A2483">
        <v>102315</v>
      </c>
      <c r="B2483" s="1">
        <v>45961</v>
      </c>
      <c r="C2483" t="s">
        <v>39</v>
      </c>
      <c r="D2483" t="s">
        <v>56</v>
      </c>
      <c r="E2483" t="s">
        <v>57</v>
      </c>
      <c r="F2483" t="s">
        <v>19</v>
      </c>
      <c r="G2483" t="s">
        <v>37</v>
      </c>
      <c r="H2483">
        <v>2</v>
      </c>
      <c r="I2483">
        <v>23.97</v>
      </c>
      <c r="J2483">
        <v>47.94</v>
      </c>
      <c r="K2483" t="s">
        <v>21</v>
      </c>
      <c r="L2483" t="s">
        <v>352</v>
      </c>
      <c r="M2483" t="s">
        <v>102</v>
      </c>
      <c r="N2483" t="s">
        <v>24</v>
      </c>
      <c r="O2483" t="s">
        <v>25</v>
      </c>
      <c r="P2483" t="s">
        <v>513</v>
      </c>
    </row>
    <row r="2484" spans="1:16" x14ac:dyDescent="0.25">
      <c r="A2484">
        <v>102894</v>
      </c>
      <c r="B2484" s="1">
        <v>45961</v>
      </c>
      <c r="C2484" t="s">
        <v>61</v>
      </c>
      <c r="D2484" t="s">
        <v>90</v>
      </c>
      <c r="E2484" t="s">
        <v>91</v>
      </c>
      <c r="F2484" t="s">
        <v>29</v>
      </c>
      <c r="G2484" t="s">
        <v>123</v>
      </c>
      <c r="H2484">
        <v>3</v>
      </c>
      <c r="I2484">
        <v>90.86</v>
      </c>
      <c r="J2484">
        <v>272.58</v>
      </c>
      <c r="K2484" t="s">
        <v>31</v>
      </c>
      <c r="L2484" t="s">
        <v>326</v>
      </c>
      <c r="M2484" t="s">
        <v>44</v>
      </c>
      <c r="N2484" t="s">
        <v>24</v>
      </c>
      <c r="O2484" t="s">
        <v>25</v>
      </c>
      <c r="P2484" t="s">
        <v>513</v>
      </c>
    </row>
    <row r="2485" spans="1:16" x14ac:dyDescent="0.25">
      <c r="A2485">
        <v>100203</v>
      </c>
      <c r="B2485" s="1">
        <v>45962</v>
      </c>
      <c r="C2485" t="s">
        <v>61</v>
      </c>
      <c r="D2485" t="s">
        <v>62</v>
      </c>
      <c r="E2485" t="s">
        <v>63</v>
      </c>
      <c r="F2485" t="s">
        <v>64</v>
      </c>
      <c r="G2485" t="s">
        <v>140</v>
      </c>
      <c r="H2485">
        <v>5</v>
      </c>
      <c r="I2485">
        <v>150.47</v>
      </c>
      <c r="J2485">
        <v>752.35</v>
      </c>
      <c r="K2485" t="s">
        <v>31</v>
      </c>
      <c r="L2485" t="s">
        <v>271</v>
      </c>
      <c r="M2485" t="s">
        <v>23</v>
      </c>
      <c r="N2485" t="s">
        <v>50</v>
      </c>
      <c r="O2485" t="s">
        <v>14</v>
      </c>
      <c r="P2485" t="s">
        <v>516</v>
      </c>
    </row>
    <row r="2486" spans="1:16" x14ac:dyDescent="0.25">
      <c r="A2486">
        <v>100475</v>
      </c>
      <c r="B2486" s="1">
        <v>45962</v>
      </c>
      <c r="C2486" t="s">
        <v>16</v>
      </c>
      <c r="D2486" t="s">
        <v>111</v>
      </c>
      <c r="E2486" t="s">
        <v>112</v>
      </c>
      <c r="F2486" t="s">
        <v>70</v>
      </c>
      <c r="G2486" t="s">
        <v>86</v>
      </c>
      <c r="H2486">
        <v>10</v>
      </c>
      <c r="I2486">
        <v>27.07</v>
      </c>
      <c r="J2486">
        <v>270.7</v>
      </c>
      <c r="K2486" t="s">
        <v>31</v>
      </c>
      <c r="L2486" t="s">
        <v>172</v>
      </c>
      <c r="M2486" t="s">
        <v>23</v>
      </c>
      <c r="N2486" t="s">
        <v>50</v>
      </c>
      <c r="O2486" t="s">
        <v>14</v>
      </c>
      <c r="P2486" t="s">
        <v>516</v>
      </c>
    </row>
    <row r="2487" spans="1:16" x14ac:dyDescent="0.25">
      <c r="A2487">
        <v>101056</v>
      </c>
      <c r="B2487" s="1">
        <v>45962</v>
      </c>
      <c r="C2487" t="s">
        <v>16</v>
      </c>
      <c r="D2487" t="s">
        <v>27</v>
      </c>
      <c r="E2487" t="s">
        <v>28</v>
      </c>
      <c r="F2487" t="s">
        <v>73</v>
      </c>
      <c r="G2487" t="s">
        <v>74</v>
      </c>
      <c r="H2487">
        <v>1</v>
      </c>
      <c r="I2487">
        <v>54.09</v>
      </c>
      <c r="J2487">
        <v>54.09</v>
      </c>
      <c r="K2487" t="s">
        <v>59</v>
      </c>
      <c r="L2487" t="s">
        <v>213</v>
      </c>
      <c r="M2487" t="s">
        <v>102</v>
      </c>
      <c r="N2487" t="s">
        <v>50</v>
      </c>
      <c r="O2487" t="s">
        <v>14</v>
      </c>
      <c r="P2487" t="s">
        <v>516</v>
      </c>
    </row>
    <row r="2488" spans="1:16" x14ac:dyDescent="0.25">
      <c r="A2488">
        <v>101219</v>
      </c>
      <c r="B2488" s="1">
        <v>45962</v>
      </c>
      <c r="C2488" t="s">
        <v>39</v>
      </c>
      <c r="D2488" t="s">
        <v>93</v>
      </c>
      <c r="E2488" t="s">
        <v>93</v>
      </c>
      <c r="F2488" t="s">
        <v>73</v>
      </c>
      <c r="G2488" t="s">
        <v>116</v>
      </c>
      <c r="H2488">
        <v>1</v>
      </c>
      <c r="I2488">
        <v>183.22</v>
      </c>
      <c r="J2488">
        <v>183.22</v>
      </c>
      <c r="K2488" t="s">
        <v>53</v>
      </c>
      <c r="L2488" t="s">
        <v>426</v>
      </c>
      <c r="M2488" t="s">
        <v>102</v>
      </c>
      <c r="N2488" t="s">
        <v>50</v>
      </c>
      <c r="O2488" t="s">
        <v>14</v>
      </c>
      <c r="P2488" t="s">
        <v>516</v>
      </c>
    </row>
    <row r="2489" spans="1:16" x14ac:dyDescent="0.25">
      <c r="A2489">
        <v>101276</v>
      </c>
      <c r="B2489" s="1">
        <v>45962</v>
      </c>
      <c r="C2489" t="s">
        <v>61</v>
      </c>
      <c r="D2489" t="s">
        <v>90</v>
      </c>
      <c r="E2489" t="s">
        <v>91</v>
      </c>
      <c r="F2489" t="s">
        <v>73</v>
      </c>
      <c r="G2489" t="s">
        <v>126</v>
      </c>
      <c r="H2489">
        <v>1</v>
      </c>
      <c r="I2489">
        <v>28.55</v>
      </c>
      <c r="J2489">
        <v>28.55</v>
      </c>
      <c r="K2489" t="s">
        <v>21</v>
      </c>
      <c r="L2489" t="s">
        <v>323</v>
      </c>
      <c r="M2489" t="s">
        <v>23</v>
      </c>
      <c r="N2489" t="s">
        <v>50</v>
      </c>
      <c r="O2489" t="s">
        <v>14</v>
      </c>
      <c r="P2489" t="s">
        <v>516</v>
      </c>
    </row>
    <row r="2490" spans="1:16" x14ac:dyDescent="0.25">
      <c r="A2490">
        <v>101319</v>
      </c>
      <c r="B2490" s="1">
        <v>45962</v>
      </c>
      <c r="C2490" t="s">
        <v>34</v>
      </c>
      <c r="D2490" t="s">
        <v>51</v>
      </c>
      <c r="E2490" t="s">
        <v>52</v>
      </c>
      <c r="F2490" t="s">
        <v>73</v>
      </c>
      <c r="G2490" t="s">
        <v>183</v>
      </c>
      <c r="H2490">
        <v>1</v>
      </c>
      <c r="I2490">
        <v>24.56</v>
      </c>
      <c r="J2490">
        <v>24.56</v>
      </c>
      <c r="K2490" t="s">
        <v>53</v>
      </c>
      <c r="L2490" t="s">
        <v>489</v>
      </c>
      <c r="M2490" t="s">
        <v>44</v>
      </c>
      <c r="N2490" t="s">
        <v>50</v>
      </c>
      <c r="O2490" t="s">
        <v>14</v>
      </c>
      <c r="P2490" t="s">
        <v>516</v>
      </c>
    </row>
    <row r="2491" spans="1:16" x14ac:dyDescent="0.25">
      <c r="A2491">
        <v>101413</v>
      </c>
      <c r="B2491" s="1">
        <v>45962</v>
      </c>
      <c r="C2491" t="s">
        <v>61</v>
      </c>
      <c r="D2491" t="s">
        <v>62</v>
      </c>
      <c r="E2491" t="s">
        <v>63</v>
      </c>
      <c r="F2491" t="s">
        <v>73</v>
      </c>
      <c r="G2491" t="s">
        <v>126</v>
      </c>
      <c r="H2491">
        <v>2</v>
      </c>
      <c r="I2491">
        <v>29.74</v>
      </c>
      <c r="J2491">
        <v>59.48</v>
      </c>
      <c r="K2491" t="s">
        <v>31</v>
      </c>
      <c r="L2491" t="s">
        <v>234</v>
      </c>
      <c r="M2491" t="s">
        <v>23</v>
      </c>
      <c r="N2491" t="s">
        <v>50</v>
      </c>
      <c r="O2491" t="s">
        <v>14</v>
      </c>
      <c r="P2491" t="s">
        <v>516</v>
      </c>
    </row>
    <row r="2492" spans="1:16" x14ac:dyDescent="0.25">
      <c r="A2492">
        <v>101509</v>
      </c>
      <c r="B2492" s="1">
        <v>45962</v>
      </c>
      <c r="C2492" t="s">
        <v>39</v>
      </c>
      <c r="D2492" t="s">
        <v>118</v>
      </c>
      <c r="E2492" t="s">
        <v>119</v>
      </c>
      <c r="F2492" t="s">
        <v>73</v>
      </c>
      <c r="G2492" t="s">
        <v>128</v>
      </c>
      <c r="H2492">
        <v>2</v>
      </c>
      <c r="I2492">
        <v>136.1</v>
      </c>
      <c r="J2492">
        <v>272.2</v>
      </c>
      <c r="K2492" t="s">
        <v>31</v>
      </c>
      <c r="L2492" t="s">
        <v>353</v>
      </c>
      <c r="M2492" t="s">
        <v>23</v>
      </c>
      <c r="N2492" t="s">
        <v>50</v>
      </c>
      <c r="O2492" t="s">
        <v>14</v>
      </c>
      <c r="P2492" t="s">
        <v>516</v>
      </c>
    </row>
    <row r="2493" spans="1:16" x14ac:dyDescent="0.25">
      <c r="A2493">
        <v>101515</v>
      </c>
      <c r="B2493" s="1">
        <v>45962</v>
      </c>
      <c r="C2493" t="s">
        <v>39</v>
      </c>
      <c r="D2493" t="s">
        <v>118</v>
      </c>
      <c r="E2493" t="s">
        <v>119</v>
      </c>
      <c r="F2493" t="s">
        <v>29</v>
      </c>
      <c r="G2493" t="s">
        <v>100</v>
      </c>
      <c r="H2493">
        <v>2</v>
      </c>
      <c r="I2493">
        <v>51.14</v>
      </c>
      <c r="J2493">
        <v>102.28</v>
      </c>
      <c r="K2493" t="s">
        <v>21</v>
      </c>
      <c r="L2493" t="s">
        <v>334</v>
      </c>
      <c r="M2493" t="s">
        <v>23</v>
      </c>
      <c r="N2493" t="s">
        <v>50</v>
      </c>
      <c r="O2493" t="s">
        <v>14</v>
      </c>
      <c r="P2493" t="s">
        <v>516</v>
      </c>
    </row>
    <row r="2494" spans="1:16" x14ac:dyDescent="0.25">
      <c r="A2494">
        <v>101607</v>
      </c>
      <c r="B2494" s="1">
        <v>45962</v>
      </c>
      <c r="C2494" t="s">
        <v>61</v>
      </c>
      <c r="D2494" t="s">
        <v>84</v>
      </c>
      <c r="E2494" t="s">
        <v>85</v>
      </c>
      <c r="F2494" t="s">
        <v>73</v>
      </c>
      <c r="G2494" t="s">
        <v>74</v>
      </c>
      <c r="H2494">
        <v>2</v>
      </c>
      <c r="I2494">
        <v>52.55</v>
      </c>
      <c r="J2494">
        <v>105.1</v>
      </c>
      <c r="K2494" t="s">
        <v>21</v>
      </c>
      <c r="L2494" t="s">
        <v>259</v>
      </c>
      <c r="M2494" t="s">
        <v>23</v>
      </c>
      <c r="N2494" t="s">
        <v>50</v>
      </c>
      <c r="O2494" t="s">
        <v>14</v>
      </c>
      <c r="P2494" t="s">
        <v>516</v>
      </c>
    </row>
    <row r="2495" spans="1:16" x14ac:dyDescent="0.25">
      <c r="A2495">
        <v>102110</v>
      </c>
      <c r="B2495" s="1">
        <v>45962</v>
      </c>
      <c r="C2495" t="s">
        <v>34</v>
      </c>
      <c r="D2495" t="s">
        <v>51</v>
      </c>
      <c r="E2495" t="s">
        <v>52</v>
      </c>
      <c r="F2495" t="s">
        <v>73</v>
      </c>
      <c r="G2495" t="s">
        <v>183</v>
      </c>
      <c r="H2495">
        <v>1</v>
      </c>
      <c r="I2495">
        <v>25.07</v>
      </c>
      <c r="J2495">
        <v>25.07</v>
      </c>
      <c r="K2495" t="s">
        <v>31</v>
      </c>
      <c r="L2495" t="s">
        <v>247</v>
      </c>
      <c r="M2495" t="s">
        <v>23</v>
      </c>
      <c r="N2495" t="s">
        <v>50</v>
      </c>
      <c r="O2495" t="s">
        <v>14</v>
      </c>
      <c r="P2495" t="s">
        <v>516</v>
      </c>
    </row>
    <row r="2496" spans="1:16" x14ac:dyDescent="0.25">
      <c r="A2496">
        <v>102154</v>
      </c>
      <c r="B2496" s="1">
        <v>45962</v>
      </c>
      <c r="C2496" t="s">
        <v>16</v>
      </c>
      <c r="D2496" t="s">
        <v>27</v>
      </c>
      <c r="E2496" t="s">
        <v>28</v>
      </c>
      <c r="F2496" t="s">
        <v>70</v>
      </c>
      <c r="G2496" t="s">
        <v>132</v>
      </c>
      <c r="H2496">
        <v>1</v>
      </c>
      <c r="I2496">
        <v>20.28</v>
      </c>
      <c r="J2496">
        <v>20.28</v>
      </c>
      <c r="K2496" t="s">
        <v>31</v>
      </c>
      <c r="L2496" t="s">
        <v>120</v>
      </c>
      <c r="M2496" t="s">
        <v>23</v>
      </c>
      <c r="N2496" t="s">
        <v>50</v>
      </c>
      <c r="O2496" t="s">
        <v>14</v>
      </c>
      <c r="P2496" t="s">
        <v>516</v>
      </c>
    </row>
    <row r="2497" spans="1:16" x14ac:dyDescent="0.25">
      <c r="A2497">
        <v>102338</v>
      </c>
      <c r="B2497" s="1">
        <v>45962</v>
      </c>
      <c r="C2497" t="s">
        <v>77</v>
      </c>
      <c r="D2497" t="s">
        <v>103</v>
      </c>
      <c r="E2497" t="s">
        <v>104</v>
      </c>
      <c r="F2497" t="s">
        <v>29</v>
      </c>
      <c r="G2497" t="s">
        <v>113</v>
      </c>
      <c r="H2497">
        <v>1</v>
      </c>
      <c r="I2497">
        <v>14.39</v>
      </c>
      <c r="J2497">
        <v>14.39</v>
      </c>
      <c r="K2497" t="s">
        <v>31</v>
      </c>
      <c r="L2497" t="s">
        <v>309</v>
      </c>
      <c r="M2497" t="s">
        <v>23</v>
      </c>
      <c r="N2497" t="s">
        <v>50</v>
      </c>
      <c r="O2497" t="s">
        <v>14</v>
      </c>
      <c r="P2497" t="s">
        <v>516</v>
      </c>
    </row>
    <row r="2498" spans="1:16" x14ac:dyDescent="0.25">
      <c r="A2498">
        <v>102458</v>
      </c>
      <c r="B2498" s="1">
        <v>45962</v>
      </c>
      <c r="C2498" t="s">
        <v>16</v>
      </c>
      <c r="D2498" t="s">
        <v>198</v>
      </c>
      <c r="E2498" t="s">
        <v>199</v>
      </c>
      <c r="F2498" t="s">
        <v>73</v>
      </c>
      <c r="G2498" t="s">
        <v>116</v>
      </c>
      <c r="H2498">
        <v>1</v>
      </c>
      <c r="I2498">
        <v>195.66</v>
      </c>
      <c r="J2498">
        <v>195.66</v>
      </c>
      <c r="K2498" t="s">
        <v>53</v>
      </c>
      <c r="L2498" t="s">
        <v>142</v>
      </c>
      <c r="M2498" t="s">
        <v>23</v>
      </c>
      <c r="N2498" t="s">
        <v>50</v>
      </c>
      <c r="O2498" t="s">
        <v>14</v>
      </c>
      <c r="P2498" t="s">
        <v>516</v>
      </c>
    </row>
    <row r="2499" spans="1:16" x14ac:dyDescent="0.25">
      <c r="A2499">
        <v>102861</v>
      </c>
      <c r="B2499" s="1">
        <v>45962</v>
      </c>
      <c r="C2499" t="s">
        <v>39</v>
      </c>
      <c r="D2499" t="s">
        <v>67</v>
      </c>
      <c r="E2499" t="s">
        <v>68</v>
      </c>
      <c r="F2499" t="s">
        <v>73</v>
      </c>
      <c r="G2499" t="s">
        <v>126</v>
      </c>
      <c r="H2499">
        <v>1</v>
      </c>
      <c r="I2499">
        <v>30.57</v>
      </c>
      <c r="J2499">
        <v>30.57</v>
      </c>
      <c r="K2499" t="s">
        <v>21</v>
      </c>
      <c r="L2499" t="s">
        <v>374</v>
      </c>
      <c r="M2499" t="s">
        <v>102</v>
      </c>
      <c r="N2499" t="s">
        <v>50</v>
      </c>
      <c r="O2499" t="s">
        <v>14</v>
      </c>
      <c r="P2499" t="s">
        <v>516</v>
      </c>
    </row>
    <row r="2500" spans="1:16" x14ac:dyDescent="0.25">
      <c r="A2500">
        <v>100618</v>
      </c>
      <c r="B2500" s="1">
        <v>45963</v>
      </c>
      <c r="C2500" t="s">
        <v>39</v>
      </c>
      <c r="D2500" t="s">
        <v>93</v>
      </c>
      <c r="E2500" t="s">
        <v>93</v>
      </c>
      <c r="F2500" t="s">
        <v>70</v>
      </c>
      <c r="G2500" t="s">
        <v>108</v>
      </c>
      <c r="H2500">
        <v>3</v>
      </c>
      <c r="I2500">
        <v>36.29</v>
      </c>
      <c r="J2500">
        <v>108.87</v>
      </c>
      <c r="K2500" t="s">
        <v>31</v>
      </c>
      <c r="L2500" t="s">
        <v>505</v>
      </c>
      <c r="M2500" t="s">
        <v>23</v>
      </c>
      <c r="N2500" t="s">
        <v>76</v>
      </c>
      <c r="O2500" t="s">
        <v>14</v>
      </c>
      <c r="P2500" t="s">
        <v>516</v>
      </c>
    </row>
    <row r="2501" spans="1:16" x14ac:dyDescent="0.25">
      <c r="A2501">
        <v>100680</v>
      </c>
      <c r="B2501" s="1">
        <v>45963</v>
      </c>
      <c r="C2501" t="s">
        <v>77</v>
      </c>
      <c r="D2501" t="s">
        <v>205</v>
      </c>
      <c r="E2501" t="s">
        <v>206</v>
      </c>
      <c r="F2501" t="s">
        <v>19</v>
      </c>
      <c r="G2501" t="s">
        <v>48</v>
      </c>
      <c r="H2501">
        <v>1</v>
      </c>
      <c r="I2501">
        <v>43.11</v>
      </c>
      <c r="J2501">
        <v>43.11</v>
      </c>
      <c r="K2501" t="s">
        <v>31</v>
      </c>
      <c r="L2501" t="s">
        <v>433</v>
      </c>
      <c r="M2501" t="s">
        <v>23</v>
      </c>
      <c r="N2501" t="s">
        <v>76</v>
      </c>
      <c r="O2501" t="s">
        <v>14</v>
      </c>
      <c r="P2501" t="s">
        <v>516</v>
      </c>
    </row>
    <row r="2502" spans="1:16" x14ac:dyDescent="0.25">
      <c r="A2502">
        <v>100897</v>
      </c>
      <c r="B2502" s="1">
        <v>45963</v>
      </c>
      <c r="C2502" t="s">
        <v>39</v>
      </c>
      <c r="D2502" t="s">
        <v>93</v>
      </c>
      <c r="E2502" t="s">
        <v>93</v>
      </c>
      <c r="F2502" t="s">
        <v>70</v>
      </c>
      <c r="G2502" t="s">
        <v>132</v>
      </c>
      <c r="H2502">
        <v>5</v>
      </c>
      <c r="I2502">
        <v>19.03</v>
      </c>
      <c r="J2502">
        <v>95.15</v>
      </c>
      <c r="K2502" t="s">
        <v>53</v>
      </c>
      <c r="L2502" t="s">
        <v>117</v>
      </c>
      <c r="M2502" t="s">
        <v>44</v>
      </c>
      <c r="N2502" t="s">
        <v>76</v>
      </c>
      <c r="O2502" t="s">
        <v>14</v>
      </c>
      <c r="P2502" t="s">
        <v>516</v>
      </c>
    </row>
    <row r="2503" spans="1:16" x14ac:dyDescent="0.25">
      <c r="A2503">
        <v>101052</v>
      </c>
      <c r="B2503" s="1">
        <v>45963</v>
      </c>
      <c r="C2503" t="s">
        <v>39</v>
      </c>
      <c r="D2503" t="s">
        <v>56</v>
      </c>
      <c r="E2503" t="s">
        <v>57</v>
      </c>
      <c r="F2503" t="s">
        <v>29</v>
      </c>
      <c r="G2503" t="s">
        <v>100</v>
      </c>
      <c r="H2503">
        <v>2</v>
      </c>
      <c r="I2503">
        <v>50.34</v>
      </c>
      <c r="J2503">
        <v>100.68</v>
      </c>
      <c r="K2503" t="s">
        <v>53</v>
      </c>
      <c r="L2503" t="s">
        <v>355</v>
      </c>
      <c r="M2503" t="s">
        <v>44</v>
      </c>
      <c r="N2503" t="s">
        <v>76</v>
      </c>
      <c r="O2503" t="s">
        <v>14</v>
      </c>
      <c r="P2503" t="s">
        <v>516</v>
      </c>
    </row>
    <row r="2504" spans="1:16" x14ac:dyDescent="0.25">
      <c r="A2504">
        <v>101569</v>
      </c>
      <c r="B2504" s="1">
        <v>45963</v>
      </c>
      <c r="C2504" t="s">
        <v>39</v>
      </c>
      <c r="D2504" t="s">
        <v>56</v>
      </c>
      <c r="E2504" t="s">
        <v>57</v>
      </c>
      <c r="F2504" t="s">
        <v>70</v>
      </c>
      <c r="G2504" t="s">
        <v>71</v>
      </c>
      <c r="H2504">
        <v>2</v>
      </c>
      <c r="I2504">
        <v>61.73</v>
      </c>
      <c r="J2504">
        <v>123.46</v>
      </c>
      <c r="K2504" t="s">
        <v>59</v>
      </c>
      <c r="L2504" t="s">
        <v>72</v>
      </c>
      <c r="M2504" t="s">
        <v>23</v>
      </c>
      <c r="N2504" t="s">
        <v>76</v>
      </c>
      <c r="O2504" t="s">
        <v>14</v>
      </c>
      <c r="P2504" t="s">
        <v>516</v>
      </c>
    </row>
    <row r="2505" spans="1:16" x14ac:dyDescent="0.25">
      <c r="A2505">
        <v>101637</v>
      </c>
      <c r="B2505" s="1">
        <v>45963</v>
      </c>
      <c r="C2505" t="s">
        <v>16</v>
      </c>
      <c r="D2505" t="s">
        <v>198</v>
      </c>
      <c r="E2505" t="s">
        <v>199</v>
      </c>
      <c r="F2505" t="s">
        <v>29</v>
      </c>
      <c r="G2505" t="s">
        <v>123</v>
      </c>
      <c r="H2505">
        <v>2</v>
      </c>
      <c r="I2505">
        <v>87.72</v>
      </c>
      <c r="J2505">
        <v>175.44</v>
      </c>
      <c r="K2505" t="s">
        <v>53</v>
      </c>
      <c r="L2505" t="s">
        <v>348</v>
      </c>
      <c r="M2505" t="s">
        <v>23</v>
      </c>
      <c r="N2505" t="s">
        <v>76</v>
      </c>
      <c r="O2505" t="s">
        <v>14</v>
      </c>
      <c r="P2505" t="s">
        <v>516</v>
      </c>
    </row>
    <row r="2506" spans="1:16" x14ac:dyDescent="0.25">
      <c r="A2506">
        <v>101997</v>
      </c>
      <c r="B2506" s="1">
        <v>45963</v>
      </c>
      <c r="C2506" t="s">
        <v>34</v>
      </c>
      <c r="D2506" t="s">
        <v>51</v>
      </c>
      <c r="E2506" t="s">
        <v>52</v>
      </c>
      <c r="F2506" t="s">
        <v>29</v>
      </c>
      <c r="G2506" t="s">
        <v>58</v>
      </c>
      <c r="H2506">
        <v>2</v>
      </c>
      <c r="I2506">
        <v>74.790000000000006</v>
      </c>
      <c r="J2506">
        <v>149.58000000000001</v>
      </c>
      <c r="K2506" t="s">
        <v>59</v>
      </c>
      <c r="L2506" t="s">
        <v>255</v>
      </c>
      <c r="M2506" t="s">
        <v>102</v>
      </c>
      <c r="N2506" t="s">
        <v>76</v>
      </c>
      <c r="O2506" t="s">
        <v>14</v>
      </c>
      <c r="P2506" t="s">
        <v>516</v>
      </c>
    </row>
    <row r="2507" spans="1:16" x14ac:dyDescent="0.25">
      <c r="A2507">
        <v>102207</v>
      </c>
      <c r="B2507" s="1">
        <v>45963</v>
      </c>
      <c r="C2507" t="s">
        <v>39</v>
      </c>
      <c r="D2507" t="s">
        <v>40</v>
      </c>
      <c r="E2507" t="s">
        <v>41</v>
      </c>
      <c r="F2507" t="s">
        <v>70</v>
      </c>
      <c r="G2507" t="s">
        <v>86</v>
      </c>
      <c r="H2507">
        <v>10</v>
      </c>
      <c r="I2507">
        <v>27.43</v>
      </c>
      <c r="J2507">
        <v>274.3</v>
      </c>
      <c r="K2507" t="s">
        <v>21</v>
      </c>
      <c r="L2507" t="s">
        <v>270</v>
      </c>
      <c r="M2507" t="s">
        <v>102</v>
      </c>
      <c r="N2507" t="s">
        <v>76</v>
      </c>
      <c r="O2507" t="s">
        <v>14</v>
      </c>
      <c r="P2507" t="s">
        <v>516</v>
      </c>
    </row>
    <row r="2508" spans="1:16" x14ac:dyDescent="0.25">
      <c r="A2508">
        <v>102238</v>
      </c>
      <c r="B2508" s="1">
        <v>45963</v>
      </c>
      <c r="C2508" t="s">
        <v>61</v>
      </c>
      <c r="D2508" t="s">
        <v>90</v>
      </c>
      <c r="E2508" t="s">
        <v>91</v>
      </c>
      <c r="F2508" t="s">
        <v>73</v>
      </c>
      <c r="G2508" t="s">
        <v>126</v>
      </c>
      <c r="H2508">
        <v>5</v>
      </c>
      <c r="I2508">
        <v>28.99</v>
      </c>
      <c r="J2508">
        <v>144.94999999999999</v>
      </c>
      <c r="K2508" t="s">
        <v>31</v>
      </c>
      <c r="L2508" t="s">
        <v>353</v>
      </c>
      <c r="M2508" t="s">
        <v>23</v>
      </c>
      <c r="N2508" t="s">
        <v>76</v>
      </c>
      <c r="O2508" t="s">
        <v>14</v>
      </c>
      <c r="P2508" t="s">
        <v>516</v>
      </c>
    </row>
    <row r="2509" spans="1:16" x14ac:dyDescent="0.25">
      <c r="A2509">
        <v>102311</v>
      </c>
      <c r="B2509" s="1">
        <v>45963</v>
      </c>
      <c r="C2509" t="s">
        <v>16</v>
      </c>
      <c r="D2509" t="s">
        <v>111</v>
      </c>
      <c r="E2509" t="s">
        <v>112</v>
      </c>
      <c r="F2509" t="s">
        <v>64</v>
      </c>
      <c r="G2509" t="s">
        <v>65</v>
      </c>
      <c r="H2509">
        <v>1</v>
      </c>
      <c r="I2509">
        <v>25.06</v>
      </c>
      <c r="J2509">
        <v>25.06</v>
      </c>
      <c r="K2509" t="s">
        <v>59</v>
      </c>
      <c r="L2509" t="s">
        <v>377</v>
      </c>
      <c r="M2509" t="s">
        <v>23</v>
      </c>
      <c r="N2509" t="s">
        <v>76</v>
      </c>
      <c r="O2509" t="s">
        <v>14</v>
      </c>
      <c r="P2509" t="s">
        <v>516</v>
      </c>
    </row>
    <row r="2510" spans="1:16" x14ac:dyDescent="0.25">
      <c r="A2510">
        <v>102446</v>
      </c>
      <c r="B2510" s="1">
        <v>45963</v>
      </c>
      <c r="C2510" t="s">
        <v>61</v>
      </c>
      <c r="D2510" t="s">
        <v>84</v>
      </c>
      <c r="E2510" t="s">
        <v>85</v>
      </c>
      <c r="F2510" t="s">
        <v>19</v>
      </c>
      <c r="G2510" t="s">
        <v>48</v>
      </c>
      <c r="H2510">
        <v>5</v>
      </c>
      <c r="I2510">
        <v>47.14</v>
      </c>
      <c r="J2510">
        <v>235.7</v>
      </c>
      <c r="K2510" t="s">
        <v>53</v>
      </c>
      <c r="L2510" t="s">
        <v>416</v>
      </c>
      <c r="M2510" t="s">
        <v>23</v>
      </c>
      <c r="N2510" t="s">
        <v>76</v>
      </c>
      <c r="O2510" t="s">
        <v>14</v>
      </c>
      <c r="P2510" t="s">
        <v>516</v>
      </c>
    </row>
    <row r="2511" spans="1:16" x14ac:dyDescent="0.25">
      <c r="A2511">
        <v>102723</v>
      </c>
      <c r="B2511" s="1">
        <v>45963</v>
      </c>
      <c r="C2511" t="s">
        <v>39</v>
      </c>
      <c r="D2511" t="s">
        <v>40</v>
      </c>
      <c r="E2511" t="s">
        <v>41</v>
      </c>
      <c r="F2511" t="s">
        <v>70</v>
      </c>
      <c r="G2511" t="s">
        <v>86</v>
      </c>
      <c r="H2511">
        <v>10</v>
      </c>
      <c r="I2511">
        <v>27.15</v>
      </c>
      <c r="J2511">
        <v>271.5</v>
      </c>
      <c r="K2511" t="s">
        <v>53</v>
      </c>
      <c r="L2511" t="s">
        <v>230</v>
      </c>
      <c r="M2511" t="s">
        <v>23</v>
      </c>
      <c r="N2511" t="s">
        <v>76</v>
      </c>
      <c r="O2511" t="s">
        <v>14</v>
      </c>
      <c r="P2511" t="s">
        <v>516</v>
      </c>
    </row>
    <row r="2512" spans="1:16" x14ac:dyDescent="0.25">
      <c r="A2512">
        <v>102882</v>
      </c>
      <c r="B2512" s="1">
        <v>45963</v>
      </c>
      <c r="C2512" t="s">
        <v>61</v>
      </c>
      <c r="D2512" t="s">
        <v>62</v>
      </c>
      <c r="E2512" t="s">
        <v>63</v>
      </c>
      <c r="F2512" t="s">
        <v>73</v>
      </c>
      <c r="G2512" t="s">
        <v>80</v>
      </c>
      <c r="H2512">
        <v>1</v>
      </c>
      <c r="I2512">
        <v>38.130000000000003</v>
      </c>
      <c r="J2512">
        <v>38.130000000000003</v>
      </c>
      <c r="K2512" t="s">
        <v>21</v>
      </c>
      <c r="L2512" t="s">
        <v>120</v>
      </c>
      <c r="M2512" t="s">
        <v>23</v>
      </c>
      <c r="N2512" t="s">
        <v>76</v>
      </c>
      <c r="O2512" t="s">
        <v>14</v>
      </c>
      <c r="P2512" t="s">
        <v>516</v>
      </c>
    </row>
    <row r="2513" spans="1:16" x14ac:dyDescent="0.25">
      <c r="A2513">
        <v>100074</v>
      </c>
      <c r="B2513" s="1">
        <v>45964</v>
      </c>
      <c r="C2513" t="s">
        <v>39</v>
      </c>
      <c r="D2513" t="s">
        <v>40</v>
      </c>
      <c r="E2513" t="s">
        <v>41</v>
      </c>
      <c r="F2513" t="s">
        <v>73</v>
      </c>
      <c r="G2513" t="s">
        <v>80</v>
      </c>
      <c r="H2513">
        <v>2</v>
      </c>
      <c r="I2513">
        <v>41.84</v>
      </c>
      <c r="J2513">
        <v>83.68</v>
      </c>
      <c r="K2513" t="s">
        <v>59</v>
      </c>
      <c r="L2513" t="s">
        <v>295</v>
      </c>
      <c r="M2513" t="s">
        <v>44</v>
      </c>
      <c r="N2513" t="s">
        <v>82</v>
      </c>
      <c r="O2513" t="s">
        <v>25</v>
      </c>
      <c r="P2513" t="s">
        <v>516</v>
      </c>
    </row>
    <row r="2514" spans="1:16" x14ac:dyDescent="0.25">
      <c r="A2514">
        <v>100142</v>
      </c>
      <c r="B2514" s="1">
        <v>45964</v>
      </c>
      <c r="C2514" t="s">
        <v>39</v>
      </c>
      <c r="D2514" t="s">
        <v>67</v>
      </c>
      <c r="E2514" t="s">
        <v>68</v>
      </c>
      <c r="F2514" t="s">
        <v>70</v>
      </c>
      <c r="G2514" t="s">
        <v>143</v>
      </c>
      <c r="H2514">
        <v>1</v>
      </c>
      <c r="I2514">
        <v>117.06</v>
      </c>
      <c r="J2514">
        <v>117.06</v>
      </c>
      <c r="K2514" t="s">
        <v>21</v>
      </c>
      <c r="L2514" t="s">
        <v>409</v>
      </c>
      <c r="M2514" t="s">
        <v>23</v>
      </c>
      <c r="N2514" t="s">
        <v>82</v>
      </c>
      <c r="O2514" t="s">
        <v>25</v>
      </c>
      <c r="P2514" t="s">
        <v>516</v>
      </c>
    </row>
    <row r="2515" spans="1:16" x14ac:dyDescent="0.25">
      <c r="A2515">
        <v>100466</v>
      </c>
      <c r="B2515" s="1">
        <v>45964</v>
      </c>
      <c r="C2515" t="s">
        <v>39</v>
      </c>
      <c r="D2515" t="s">
        <v>93</v>
      </c>
      <c r="E2515" t="s">
        <v>93</v>
      </c>
      <c r="F2515" t="s">
        <v>73</v>
      </c>
      <c r="G2515" t="s">
        <v>128</v>
      </c>
      <c r="H2515">
        <v>10</v>
      </c>
      <c r="I2515">
        <v>135.56</v>
      </c>
      <c r="J2515">
        <v>1355.6</v>
      </c>
      <c r="K2515" t="s">
        <v>31</v>
      </c>
      <c r="L2515" t="s">
        <v>402</v>
      </c>
      <c r="M2515" t="s">
        <v>23</v>
      </c>
      <c r="N2515" t="s">
        <v>82</v>
      </c>
      <c r="O2515" t="s">
        <v>25</v>
      </c>
      <c r="P2515" t="s">
        <v>516</v>
      </c>
    </row>
    <row r="2516" spans="1:16" x14ac:dyDescent="0.25">
      <c r="A2516">
        <v>100572</v>
      </c>
      <c r="B2516" s="1">
        <v>45964</v>
      </c>
      <c r="C2516" t="s">
        <v>39</v>
      </c>
      <c r="D2516" t="s">
        <v>118</v>
      </c>
      <c r="E2516" t="s">
        <v>119</v>
      </c>
      <c r="F2516" t="s">
        <v>19</v>
      </c>
      <c r="G2516" t="s">
        <v>37</v>
      </c>
      <c r="H2516">
        <v>10</v>
      </c>
      <c r="I2516">
        <v>23.25</v>
      </c>
      <c r="J2516">
        <v>232.5</v>
      </c>
      <c r="K2516" t="s">
        <v>59</v>
      </c>
      <c r="L2516" t="s">
        <v>141</v>
      </c>
      <c r="M2516" t="s">
        <v>23</v>
      </c>
      <c r="N2516" t="s">
        <v>82</v>
      </c>
      <c r="O2516" t="s">
        <v>25</v>
      </c>
      <c r="P2516" t="s">
        <v>516</v>
      </c>
    </row>
    <row r="2517" spans="1:16" x14ac:dyDescent="0.25">
      <c r="A2517">
        <v>100573</v>
      </c>
      <c r="B2517" s="1">
        <v>45964</v>
      </c>
      <c r="C2517" t="s">
        <v>39</v>
      </c>
      <c r="D2517" t="s">
        <v>40</v>
      </c>
      <c r="E2517" t="s">
        <v>41</v>
      </c>
      <c r="F2517" t="s">
        <v>73</v>
      </c>
      <c r="G2517" t="s">
        <v>128</v>
      </c>
      <c r="H2517">
        <v>5</v>
      </c>
      <c r="I2517">
        <v>127.88</v>
      </c>
      <c r="J2517">
        <v>639.4</v>
      </c>
      <c r="K2517" t="s">
        <v>59</v>
      </c>
      <c r="L2517" t="s">
        <v>218</v>
      </c>
      <c r="M2517" t="s">
        <v>102</v>
      </c>
      <c r="N2517" t="s">
        <v>82</v>
      </c>
      <c r="O2517" t="s">
        <v>25</v>
      </c>
      <c r="P2517" t="s">
        <v>516</v>
      </c>
    </row>
    <row r="2518" spans="1:16" x14ac:dyDescent="0.25">
      <c r="A2518">
        <v>100684</v>
      </c>
      <c r="B2518" s="1">
        <v>45964</v>
      </c>
      <c r="C2518" t="s">
        <v>34</v>
      </c>
      <c r="D2518" t="s">
        <v>35</v>
      </c>
      <c r="E2518" t="s">
        <v>36</v>
      </c>
      <c r="F2518" t="s">
        <v>64</v>
      </c>
      <c r="G2518" t="s">
        <v>105</v>
      </c>
      <c r="H2518">
        <v>3</v>
      </c>
      <c r="I2518">
        <v>30.49</v>
      </c>
      <c r="J2518">
        <v>91.47</v>
      </c>
      <c r="K2518" t="s">
        <v>21</v>
      </c>
      <c r="L2518" t="s">
        <v>475</v>
      </c>
      <c r="M2518" t="s">
        <v>23</v>
      </c>
      <c r="N2518" t="s">
        <v>82</v>
      </c>
      <c r="O2518" t="s">
        <v>25</v>
      </c>
      <c r="P2518" t="s">
        <v>516</v>
      </c>
    </row>
    <row r="2519" spans="1:16" x14ac:dyDescent="0.25">
      <c r="A2519">
        <v>101063</v>
      </c>
      <c r="B2519" s="1">
        <v>45964</v>
      </c>
      <c r="C2519" t="s">
        <v>34</v>
      </c>
      <c r="D2519" t="s">
        <v>164</v>
      </c>
      <c r="E2519" t="s">
        <v>165</v>
      </c>
      <c r="F2519" t="s">
        <v>73</v>
      </c>
      <c r="G2519" t="s">
        <v>80</v>
      </c>
      <c r="H2519">
        <v>2</v>
      </c>
      <c r="I2519">
        <v>38.020000000000003</v>
      </c>
      <c r="J2519">
        <v>76.040000000000006</v>
      </c>
      <c r="K2519" t="s">
        <v>53</v>
      </c>
      <c r="L2519" t="s">
        <v>69</v>
      </c>
      <c r="M2519" t="s">
        <v>23</v>
      </c>
      <c r="N2519" t="s">
        <v>82</v>
      </c>
      <c r="O2519" t="s">
        <v>25</v>
      </c>
      <c r="P2519" t="s">
        <v>516</v>
      </c>
    </row>
    <row r="2520" spans="1:16" x14ac:dyDescent="0.25">
      <c r="A2520">
        <v>101112</v>
      </c>
      <c r="B2520" s="1">
        <v>45964</v>
      </c>
      <c r="C2520" t="s">
        <v>16</v>
      </c>
      <c r="D2520" t="s">
        <v>146</v>
      </c>
      <c r="E2520" t="s">
        <v>147</v>
      </c>
      <c r="F2520" t="s">
        <v>73</v>
      </c>
      <c r="G2520" t="s">
        <v>128</v>
      </c>
      <c r="H2520">
        <v>3</v>
      </c>
      <c r="I2520">
        <v>128.87</v>
      </c>
      <c r="J2520">
        <v>386.61</v>
      </c>
      <c r="K2520" t="s">
        <v>53</v>
      </c>
      <c r="L2520" t="s">
        <v>94</v>
      </c>
      <c r="M2520" t="s">
        <v>23</v>
      </c>
      <c r="N2520" t="s">
        <v>82</v>
      </c>
      <c r="O2520" t="s">
        <v>25</v>
      </c>
      <c r="P2520" t="s">
        <v>516</v>
      </c>
    </row>
    <row r="2521" spans="1:16" x14ac:dyDescent="0.25">
      <c r="A2521">
        <v>101482</v>
      </c>
      <c r="B2521" s="1">
        <v>45964</v>
      </c>
      <c r="C2521" t="s">
        <v>39</v>
      </c>
      <c r="D2521" t="s">
        <v>118</v>
      </c>
      <c r="E2521" t="s">
        <v>119</v>
      </c>
      <c r="F2521" t="s">
        <v>19</v>
      </c>
      <c r="G2521" t="s">
        <v>20</v>
      </c>
      <c r="H2521">
        <v>1</v>
      </c>
      <c r="I2521">
        <v>40.74</v>
      </c>
      <c r="J2521">
        <v>40.74</v>
      </c>
      <c r="K2521" t="s">
        <v>21</v>
      </c>
      <c r="L2521" t="s">
        <v>223</v>
      </c>
      <c r="M2521" t="s">
        <v>23</v>
      </c>
      <c r="N2521" t="s">
        <v>82</v>
      </c>
      <c r="O2521" t="s">
        <v>25</v>
      </c>
      <c r="P2521" t="s">
        <v>516</v>
      </c>
    </row>
    <row r="2522" spans="1:16" x14ac:dyDescent="0.25">
      <c r="A2522">
        <v>101551</v>
      </c>
      <c r="B2522" s="1">
        <v>45964</v>
      </c>
      <c r="C2522" t="s">
        <v>39</v>
      </c>
      <c r="D2522" t="s">
        <v>67</v>
      </c>
      <c r="E2522" t="s">
        <v>68</v>
      </c>
      <c r="F2522" t="s">
        <v>70</v>
      </c>
      <c r="G2522" t="s">
        <v>108</v>
      </c>
      <c r="H2522">
        <v>1</v>
      </c>
      <c r="I2522">
        <v>33.5</v>
      </c>
      <c r="J2522">
        <v>33.5</v>
      </c>
      <c r="K2522" t="s">
        <v>53</v>
      </c>
      <c r="L2522" t="s">
        <v>238</v>
      </c>
      <c r="M2522" t="s">
        <v>23</v>
      </c>
      <c r="N2522" t="s">
        <v>82</v>
      </c>
      <c r="O2522" t="s">
        <v>25</v>
      </c>
      <c r="P2522" t="s">
        <v>516</v>
      </c>
    </row>
    <row r="2523" spans="1:16" x14ac:dyDescent="0.25">
      <c r="A2523">
        <v>101710</v>
      </c>
      <c r="B2523" s="1">
        <v>45964</v>
      </c>
      <c r="C2523" t="s">
        <v>77</v>
      </c>
      <c r="D2523" t="s">
        <v>205</v>
      </c>
      <c r="E2523" t="s">
        <v>206</v>
      </c>
      <c r="F2523" t="s">
        <v>19</v>
      </c>
      <c r="G2523" t="s">
        <v>42</v>
      </c>
      <c r="H2523">
        <v>2</v>
      </c>
      <c r="I2523">
        <v>15.79</v>
      </c>
      <c r="J2523">
        <v>31.58</v>
      </c>
      <c r="K2523" t="s">
        <v>21</v>
      </c>
      <c r="L2523" t="s">
        <v>450</v>
      </c>
      <c r="M2523" t="s">
        <v>44</v>
      </c>
      <c r="N2523" t="s">
        <v>82</v>
      </c>
      <c r="O2523" t="s">
        <v>25</v>
      </c>
      <c r="P2523" t="s">
        <v>516</v>
      </c>
    </row>
    <row r="2524" spans="1:16" x14ac:dyDescent="0.25">
      <c r="A2524">
        <v>101892</v>
      </c>
      <c r="B2524" s="1">
        <v>45964</v>
      </c>
      <c r="C2524" t="s">
        <v>39</v>
      </c>
      <c r="D2524" t="s">
        <v>93</v>
      </c>
      <c r="E2524" t="s">
        <v>93</v>
      </c>
      <c r="F2524" t="s">
        <v>73</v>
      </c>
      <c r="G2524" t="s">
        <v>126</v>
      </c>
      <c r="H2524">
        <v>1</v>
      </c>
      <c r="I2524">
        <v>29.3</v>
      </c>
      <c r="J2524">
        <v>29.3</v>
      </c>
      <c r="K2524" t="s">
        <v>59</v>
      </c>
      <c r="L2524" t="s">
        <v>277</v>
      </c>
      <c r="M2524" t="s">
        <v>44</v>
      </c>
      <c r="N2524" t="s">
        <v>82</v>
      </c>
      <c r="O2524" t="s">
        <v>25</v>
      </c>
      <c r="P2524" t="s">
        <v>516</v>
      </c>
    </row>
    <row r="2525" spans="1:16" x14ac:dyDescent="0.25">
      <c r="A2525">
        <v>102290</v>
      </c>
      <c r="B2525" s="1">
        <v>45964</v>
      </c>
      <c r="C2525" t="s">
        <v>39</v>
      </c>
      <c r="D2525" t="s">
        <v>118</v>
      </c>
      <c r="E2525" t="s">
        <v>119</v>
      </c>
      <c r="F2525" t="s">
        <v>73</v>
      </c>
      <c r="G2525" t="s">
        <v>116</v>
      </c>
      <c r="H2525">
        <v>2</v>
      </c>
      <c r="I2525">
        <v>187.26</v>
      </c>
      <c r="J2525">
        <v>374.52</v>
      </c>
      <c r="K2525" t="s">
        <v>53</v>
      </c>
      <c r="L2525" t="s">
        <v>281</v>
      </c>
      <c r="M2525" t="s">
        <v>23</v>
      </c>
      <c r="N2525" t="s">
        <v>82</v>
      </c>
      <c r="O2525" t="s">
        <v>25</v>
      </c>
      <c r="P2525" t="s">
        <v>516</v>
      </c>
    </row>
    <row r="2526" spans="1:16" x14ac:dyDescent="0.25">
      <c r="A2526">
        <v>100315</v>
      </c>
      <c r="B2526" s="1">
        <v>45965</v>
      </c>
      <c r="C2526" t="s">
        <v>16</v>
      </c>
      <c r="D2526" t="s">
        <v>27</v>
      </c>
      <c r="E2526" t="s">
        <v>28</v>
      </c>
      <c r="F2526" t="s">
        <v>29</v>
      </c>
      <c r="G2526" t="s">
        <v>123</v>
      </c>
      <c r="H2526">
        <v>2</v>
      </c>
      <c r="I2526">
        <v>90.47</v>
      </c>
      <c r="J2526">
        <v>180.94</v>
      </c>
      <c r="K2526" t="s">
        <v>21</v>
      </c>
      <c r="L2526" t="s">
        <v>49</v>
      </c>
      <c r="M2526" t="s">
        <v>23</v>
      </c>
      <c r="N2526" t="s">
        <v>55</v>
      </c>
      <c r="O2526" t="s">
        <v>25</v>
      </c>
      <c r="P2526" t="s">
        <v>516</v>
      </c>
    </row>
    <row r="2527" spans="1:16" x14ac:dyDescent="0.25">
      <c r="A2527">
        <v>100327</v>
      </c>
      <c r="B2527" s="1">
        <v>45965</v>
      </c>
      <c r="C2527" t="s">
        <v>39</v>
      </c>
      <c r="D2527" t="s">
        <v>67</v>
      </c>
      <c r="E2527" t="s">
        <v>68</v>
      </c>
      <c r="F2527" t="s">
        <v>73</v>
      </c>
      <c r="G2527" t="s">
        <v>116</v>
      </c>
      <c r="H2527">
        <v>3</v>
      </c>
      <c r="I2527">
        <v>187.03</v>
      </c>
      <c r="J2527">
        <v>561.09</v>
      </c>
      <c r="K2527" t="s">
        <v>31</v>
      </c>
      <c r="L2527" t="s">
        <v>99</v>
      </c>
      <c r="M2527" t="s">
        <v>23</v>
      </c>
      <c r="N2527" t="s">
        <v>55</v>
      </c>
      <c r="O2527" t="s">
        <v>25</v>
      </c>
      <c r="P2527" t="s">
        <v>516</v>
      </c>
    </row>
    <row r="2528" spans="1:16" x14ac:dyDescent="0.25">
      <c r="A2528">
        <v>100366</v>
      </c>
      <c r="B2528" s="1">
        <v>45965</v>
      </c>
      <c r="C2528" t="s">
        <v>34</v>
      </c>
      <c r="D2528" t="s">
        <v>35</v>
      </c>
      <c r="E2528" t="s">
        <v>36</v>
      </c>
      <c r="F2528" t="s">
        <v>73</v>
      </c>
      <c r="G2528" t="s">
        <v>116</v>
      </c>
      <c r="H2528">
        <v>1</v>
      </c>
      <c r="I2528">
        <v>198.1</v>
      </c>
      <c r="J2528">
        <v>198.1</v>
      </c>
      <c r="K2528" t="s">
        <v>21</v>
      </c>
      <c r="L2528" t="s">
        <v>172</v>
      </c>
      <c r="M2528" t="s">
        <v>23</v>
      </c>
      <c r="N2528" t="s">
        <v>55</v>
      </c>
      <c r="O2528" t="s">
        <v>25</v>
      </c>
      <c r="P2528" t="s">
        <v>516</v>
      </c>
    </row>
    <row r="2529" spans="1:16" x14ac:dyDescent="0.25">
      <c r="A2529">
        <v>101086</v>
      </c>
      <c r="B2529" s="1">
        <v>45965</v>
      </c>
      <c r="C2529" t="s">
        <v>34</v>
      </c>
      <c r="D2529" t="s">
        <v>51</v>
      </c>
      <c r="E2529" t="s">
        <v>52</v>
      </c>
      <c r="F2529" t="s">
        <v>70</v>
      </c>
      <c r="G2529" t="s">
        <v>143</v>
      </c>
      <c r="H2529">
        <v>1</v>
      </c>
      <c r="I2529">
        <v>118.83</v>
      </c>
      <c r="J2529">
        <v>118.83</v>
      </c>
      <c r="K2529" t="s">
        <v>53</v>
      </c>
      <c r="L2529" t="s">
        <v>274</v>
      </c>
      <c r="M2529" t="s">
        <v>23</v>
      </c>
      <c r="N2529" t="s">
        <v>55</v>
      </c>
      <c r="O2529" t="s">
        <v>25</v>
      </c>
      <c r="P2529" t="s">
        <v>516</v>
      </c>
    </row>
    <row r="2530" spans="1:16" x14ac:dyDescent="0.25">
      <c r="A2530">
        <v>101227</v>
      </c>
      <c r="B2530" s="1">
        <v>45965</v>
      </c>
      <c r="C2530" t="s">
        <v>39</v>
      </c>
      <c r="D2530" t="s">
        <v>118</v>
      </c>
      <c r="E2530" t="s">
        <v>119</v>
      </c>
      <c r="F2530" t="s">
        <v>73</v>
      </c>
      <c r="G2530" t="s">
        <v>183</v>
      </c>
      <c r="H2530">
        <v>10</v>
      </c>
      <c r="I2530">
        <v>25.14</v>
      </c>
      <c r="J2530">
        <v>251.4</v>
      </c>
      <c r="K2530" t="s">
        <v>21</v>
      </c>
      <c r="L2530" t="s">
        <v>414</v>
      </c>
      <c r="M2530" t="s">
        <v>23</v>
      </c>
      <c r="N2530" t="s">
        <v>55</v>
      </c>
      <c r="O2530" t="s">
        <v>25</v>
      </c>
      <c r="P2530" t="s">
        <v>516</v>
      </c>
    </row>
    <row r="2531" spans="1:16" x14ac:dyDescent="0.25">
      <c r="A2531">
        <v>101264</v>
      </c>
      <c r="B2531" s="1">
        <v>45965</v>
      </c>
      <c r="C2531" t="s">
        <v>34</v>
      </c>
      <c r="D2531" t="s">
        <v>35</v>
      </c>
      <c r="E2531" t="s">
        <v>36</v>
      </c>
      <c r="F2531" t="s">
        <v>64</v>
      </c>
      <c r="G2531" t="s">
        <v>140</v>
      </c>
      <c r="H2531">
        <v>2</v>
      </c>
      <c r="I2531">
        <v>148.07</v>
      </c>
      <c r="J2531">
        <v>296.14</v>
      </c>
      <c r="K2531" t="s">
        <v>53</v>
      </c>
      <c r="L2531" t="s">
        <v>117</v>
      </c>
      <c r="M2531" t="s">
        <v>23</v>
      </c>
      <c r="N2531" t="s">
        <v>55</v>
      </c>
      <c r="O2531" t="s">
        <v>25</v>
      </c>
      <c r="P2531" t="s">
        <v>516</v>
      </c>
    </row>
    <row r="2532" spans="1:16" x14ac:dyDescent="0.25">
      <c r="A2532">
        <v>101449</v>
      </c>
      <c r="B2532" s="1">
        <v>45965</v>
      </c>
      <c r="C2532" t="s">
        <v>61</v>
      </c>
      <c r="D2532" t="s">
        <v>90</v>
      </c>
      <c r="E2532" t="s">
        <v>91</v>
      </c>
      <c r="F2532" t="s">
        <v>29</v>
      </c>
      <c r="G2532" t="s">
        <v>58</v>
      </c>
      <c r="H2532">
        <v>3</v>
      </c>
      <c r="I2532">
        <v>74.36</v>
      </c>
      <c r="J2532">
        <v>223.08</v>
      </c>
      <c r="K2532" t="s">
        <v>59</v>
      </c>
      <c r="L2532" t="s">
        <v>447</v>
      </c>
      <c r="M2532" t="s">
        <v>23</v>
      </c>
      <c r="N2532" t="s">
        <v>55</v>
      </c>
      <c r="O2532" t="s">
        <v>25</v>
      </c>
      <c r="P2532" t="s">
        <v>516</v>
      </c>
    </row>
    <row r="2533" spans="1:16" x14ac:dyDescent="0.25">
      <c r="A2533">
        <v>102101</v>
      </c>
      <c r="B2533" s="1">
        <v>45965</v>
      </c>
      <c r="C2533" t="s">
        <v>34</v>
      </c>
      <c r="D2533" t="s">
        <v>35</v>
      </c>
      <c r="E2533" t="s">
        <v>36</v>
      </c>
      <c r="F2533" t="s">
        <v>73</v>
      </c>
      <c r="G2533" t="s">
        <v>183</v>
      </c>
      <c r="H2533">
        <v>10</v>
      </c>
      <c r="I2533">
        <v>25.36</v>
      </c>
      <c r="J2533">
        <v>253.6</v>
      </c>
      <c r="K2533" t="s">
        <v>31</v>
      </c>
      <c r="L2533" t="s">
        <v>272</v>
      </c>
      <c r="M2533" t="s">
        <v>23</v>
      </c>
      <c r="N2533" t="s">
        <v>55</v>
      </c>
      <c r="O2533" t="s">
        <v>25</v>
      </c>
      <c r="P2533" t="s">
        <v>516</v>
      </c>
    </row>
    <row r="2534" spans="1:16" x14ac:dyDescent="0.25">
      <c r="A2534">
        <v>102177</v>
      </c>
      <c r="B2534" s="1">
        <v>45965</v>
      </c>
      <c r="C2534" t="s">
        <v>16</v>
      </c>
      <c r="D2534" t="s">
        <v>198</v>
      </c>
      <c r="E2534" t="s">
        <v>199</v>
      </c>
      <c r="F2534" t="s">
        <v>73</v>
      </c>
      <c r="G2534" t="s">
        <v>116</v>
      </c>
      <c r="H2534">
        <v>1</v>
      </c>
      <c r="I2534">
        <v>195.9</v>
      </c>
      <c r="J2534">
        <v>195.9</v>
      </c>
      <c r="K2534" t="s">
        <v>21</v>
      </c>
      <c r="L2534" t="s">
        <v>101</v>
      </c>
      <c r="M2534" t="s">
        <v>23</v>
      </c>
      <c r="N2534" t="s">
        <v>55</v>
      </c>
      <c r="O2534" t="s">
        <v>25</v>
      </c>
      <c r="P2534" t="s">
        <v>516</v>
      </c>
    </row>
    <row r="2535" spans="1:16" x14ac:dyDescent="0.25">
      <c r="A2535">
        <v>102264</v>
      </c>
      <c r="B2535" s="1">
        <v>45965</v>
      </c>
      <c r="C2535" t="s">
        <v>16</v>
      </c>
      <c r="D2535" t="s">
        <v>111</v>
      </c>
      <c r="E2535" t="s">
        <v>112</v>
      </c>
      <c r="F2535" t="s">
        <v>73</v>
      </c>
      <c r="G2535" t="s">
        <v>80</v>
      </c>
      <c r="H2535">
        <v>1</v>
      </c>
      <c r="I2535">
        <v>41.16</v>
      </c>
      <c r="J2535">
        <v>41.16</v>
      </c>
      <c r="K2535" t="s">
        <v>31</v>
      </c>
      <c r="L2535" t="s">
        <v>456</v>
      </c>
      <c r="M2535" t="s">
        <v>23</v>
      </c>
      <c r="N2535" t="s">
        <v>55</v>
      </c>
      <c r="O2535" t="s">
        <v>25</v>
      </c>
      <c r="P2535" t="s">
        <v>516</v>
      </c>
    </row>
    <row r="2536" spans="1:16" x14ac:dyDescent="0.25">
      <c r="A2536">
        <v>102381</v>
      </c>
      <c r="B2536" s="1">
        <v>45965</v>
      </c>
      <c r="C2536" t="s">
        <v>61</v>
      </c>
      <c r="D2536" t="s">
        <v>62</v>
      </c>
      <c r="E2536" t="s">
        <v>63</v>
      </c>
      <c r="F2536" t="s">
        <v>64</v>
      </c>
      <c r="G2536" t="s">
        <v>105</v>
      </c>
      <c r="H2536">
        <v>1</v>
      </c>
      <c r="I2536">
        <v>30.95</v>
      </c>
      <c r="J2536">
        <v>30.95</v>
      </c>
      <c r="K2536" t="s">
        <v>31</v>
      </c>
      <c r="L2536" t="s">
        <v>228</v>
      </c>
      <c r="M2536" t="s">
        <v>23</v>
      </c>
      <c r="N2536" t="s">
        <v>55</v>
      </c>
      <c r="O2536" t="s">
        <v>25</v>
      </c>
      <c r="P2536" t="s">
        <v>516</v>
      </c>
    </row>
    <row r="2537" spans="1:16" x14ac:dyDescent="0.25">
      <c r="A2537">
        <v>102435</v>
      </c>
      <c r="B2537" s="1">
        <v>45965</v>
      </c>
      <c r="C2537" t="s">
        <v>16</v>
      </c>
      <c r="D2537" t="s">
        <v>198</v>
      </c>
      <c r="E2537" t="s">
        <v>199</v>
      </c>
      <c r="F2537" t="s">
        <v>29</v>
      </c>
      <c r="G2537" t="s">
        <v>100</v>
      </c>
      <c r="H2537">
        <v>1</v>
      </c>
      <c r="I2537">
        <v>50.73</v>
      </c>
      <c r="J2537">
        <v>50.73</v>
      </c>
      <c r="K2537" t="s">
        <v>21</v>
      </c>
      <c r="L2537" t="s">
        <v>266</v>
      </c>
      <c r="M2537" t="s">
        <v>23</v>
      </c>
      <c r="N2537" t="s">
        <v>55</v>
      </c>
      <c r="O2537" t="s">
        <v>25</v>
      </c>
      <c r="P2537" t="s">
        <v>516</v>
      </c>
    </row>
    <row r="2538" spans="1:16" x14ac:dyDescent="0.25">
      <c r="A2538">
        <v>102609</v>
      </c>
      <c r="B2538" s="1">
        <v>45965</v>
      </c>
      <c r="C2538" t="s">
        <v>39</v>
      </c>
      <c r="D2538" t="s">
        <v>56</v>
      </c>
      <c r="E2538" t="s">
        <v>57</v>
      </c>
      <c r="F2538" t="s">
        <v>73</v>
      </c>
      <c r="G2538" t="s">
        <v>80</v>
      </c>
      <c r="H2538">
        <v>5</v>
      </c>
      <c r="I2538">
        <v>41.13</v>
      </c>
      <c r="J2538">
        <v>205.65</v>
      </c>
      <c r="K2538" t="s">
        <v>21</v>
      </c>
      <c r="L2538" t="s">
        <v>281</v>
      </c>
      <c r="M2538" t="s">
        <v>102</v>
      </c>
      <c r="N2538" t="s">
        <v>55</v>
      </c>
      <c r="O2538" t="s">
        <v>25</v>
      </c>
      <c r="P2538" t="s">
        <v>516</v>
      </c>
    </row>
    <row r="2539" spans="1:16" x14ac:dyDescent="0.25">
      <c r="A2539">
        <v>102663</v>
      </c>
      <c r="B2539" s="1">
        <v>45965</v>
      </c>
      <c r="C2539" t="s">
        <v>34</v>
      </c>
      <c r="D2539" t="s">
        <v>35</v>
      </c>
      <c r="E2539" t="s">
        <v>36</v>
      </c>
      <c r="F2539" t="s">
        <v>29</v>
      </c>
      <c r="G2539" t="s">
        <v>123</v>
      </c>
      <c r="H2539">
        <v>2</v>
      </c>
      <c r="I2539">
        <v>87.22</v>
      </c>
      <c r="J2539">
        <v>174.44</v>
      </c>
      <c r="K2539" t="s">
        <v>21</v>
      </c>
      <c r="L2539" t="s">
        <v>445</v>
      </c>
      <c r="M2539" t="s">
        <v>23</v>
      </c>
      <c r="N2539" t="s">
        <v>55</v>
      </c>
      <c r="O2539" t="s">
        <v>25</v>
      </c>
      <c r="P2539" t="s">
        <v>516</v>
      </c>
    </row>
    <row r="2540" spans="1:16" x14ac:dyDescent="0.25">
      <c r="A2540">
        <v>102724</v>
      </c>
      <c r="B2540" s="1">
        <v>45965</v>
      </c>
      <c r="C2540" t="s">
        <v>61</v>
      </c>
      <c r="D2540" t="s">
        <v>84</v>
      </c>
      <c r="E2540" t="s">
        <v>85</v>
      </c>
      <c r="F2540" t="s">
        <v>73</v>
      </c>
      <c r="G2540" t="s">
        <v>74</v>
      </c>
      <c r="H2540">
        <v>2</v>
      </c>
      <c r="I2540">
        <v>55.7</v>
      </c>
      <c r="J2540">
        <v>111.4</v>
      </c>
      <c r="K2540" t="s">
        <v>53</v>
      </c>
      <c r="L2540" t="s">
        <v>219</v>
      </c>
      <c r="M2540" t="s">
        <v>23</v>
      </c>
      <c r="N2540" t="s">
        <v>55</v>
      </c>
      <c r="O2540" t="s">
        <v>25</v>
      </c>
      <c r="P2540" t="s">
        <v>516</v>
      </c>
    </row>
    <row r="2541" spans="1:16" x14ac:dyDescent="0.25">
      <c r="A2541">
        <v>102848</v>
      </c>
      <c r="B2541" s="1">
        <v>45965</v>
      </c>
      <c r="C2541" t="s">
        <v>77</v>
      </c>
      <c r="D2541" t="s">
        <v>151</v>
      </c>
      <c r="E2541" t="s">
        <v>152</v>
      </c>
      <c r="F2541" t="s">
        <v>73</v>
      </c>
      <c r="G2541" t="s">
        <v>116</v>
      </c>
      <c r="H2541">
        <v>1</v>
      </c>
      <c r="I2541">
        <v>195.81</v>
      </c>
      <c r="J2541">
        <v>195.81</v>
      </c>
      <c r="K2541" t="s">
        <v>59</v>
      </c>
      <c r="L2541" t="s">
        <v>240</v>
      </c>
      <c r="M2541" t="s">
        <v>102</v>
      </c>
      <c r="N2541" t="s">
        <v>55</v>
      </c>
      <c r="O2541" t="s">
        <v>25</v>
      </c>
      <c r="P2541" t="s">
        <v>516</v>
      </c>
    </row>
    <row r="2542" spans="1:16" x14ac:dyDescent="0.25">
      <c r="A2542">
        <v>102904</v>
      </c>
      <c r="B2542" s="1">
        <v>45965</v>
      </c>
      <c r="C2542" t="s">
        <v>39</v>
      </c>
      <c r="D2542" t="s">
        <v>118</v>
      </c>
      <c r="E2542" t="s">
        <v>119</v>
      </c>
      <c r="F2542" t="s">
        <v>29</v>
      </c>
      <c r="G2542" t="s">
        <v>30</v>
      </c>
      <c r="H2542">
        <v>1</v>
      </c>
      <c r="I2542">
        <v>62.46</v>
      </c>
      <c r="J2542">
        <v>62.46</v>
      </c>
      <c r="K2542" t="s">
        <v>31</v>
      </c>
      <c r="L2542" t="s">
        <v>228</v>
      </c>
      <c r="M2542" t="s">
        <v>23</v>
      </c>
      <c r="N2542" t="s">
        <v>55</v>
      </c>
      <c r="O2542" t="s">
        <v>25</v>
      </c>
      <c r="P2542" t="s">
        <v>516</v>
      </c>
    </row>
    <row r="2543" spans="1:16" x14ac:dyDescent="0.25">
      <c r="A2543">
        <v>102961</v>
      </c>
      <c r="B2543" s="1">
        <v>45965</v>
      </c>
      <c r="C2543" t="s">
        <v>39</v>
      </c>
      <c r="D2543" t="s">
        <v>40</v>
      </c>
      <c r="E2543" t="s">
        <v>41</v>
      </c>
      <c r="F2543" t="s">
        <v>29</v>
      </c>
      <c r="G2543" t="s">
        <v>30</v>
      </c>
      <c r="H2543">
        <v>3</v>
      </c>
      <c r="I2543">
        <v>67.680000000000007</v>
      </c>
      <c r="J2543">
        <v>203.04</v>
      </c>
      <c r="K2543" t="s">
        <v>31</v>
      </c>
      <c r="L2543" t="s">
        <v>496</v>
      </c>
      <c r="M2543" t="s">
        <v>102</v>
      </c>
      <c r="N2543" t="s">
        <v>55</v>
      </c>
      <c r="O2543" t="s">
        <v>25</v>
      </c>
      <c r="P2543" t="s">
        <v>516</v>
      </c>
    </row>
    <row r="2544" spans="1:16" x14ac:dyDescent="0.25">
      <c r="A2544">
        <v>102992</v>
      </c>
      <c r="B2544" s="1">
        <v>45965</v>
      </c>
      <c r="C2544" t="s">
        <v>61</v>
      </c>
      <c r="D2544" t="s">
        <v>84</v>
      </c>
      <c r="E2544" t="s">
        <v>85</v>
      </c>
      <c r="F2544" t="s">
        <v>64</v>
      </c>
      <c r="G2544" t="s">
        <v>140</v>
      </c>
      <c r="H2544">
        <v>2</v>
      </c>
      <c r="I2544">
        <v>150.88</v>
      </c>
      <c r="J2544">
        <v>301.76</v>
      </c>
      <c r="K2544" t="s">
        <v>59</v>
      </c>
      <c r="L2544" t="s">
        <v>433</v>
      </c>
      <c r="M2544" t="s">
        <v>23</v>
      </c>
      <c r="N2544" t="s">
        <v>55</v>
      </c>
      <c r="O2544" t="s">
        <v>25</v>
      </c>
      <c r="P2544" t="s">
        <v>516</v>
      </c>
    </row>
    <row r="2545" spans="1:16" x14ac:dyDescent="0.25">
      <c r="A2545">
        <v>100007</v>
      </c>
      <c r="B2545" s="1">
        <v>45966</v>
      </c>
      <c r="C2545" t="s">
        <v>39</v>
      </c>
      <c r="D2545" t="s">
        <v>56</v>
      </c>
      <c r="E2545" t="s">
        <v>57</v>
      </c>
      <c r="F2545" t="s">
        <v>29</v>
      </c>
      <c r="G2545" t="s">
        <v>58</v>
      </c>
      <c r="H2545">
        <v>2</v>
      </c>
      <c r="I2545">
        <v>76.37</v>
      </c>
      <c r="J2545">
        <v>152.74</v>
      </c>
      <c r="K2545" t="s">
        <v>59</v>
      </c>
      <c r="L2545" t="s">
        <v>150</v>
      </c>
      <c r="M2545" t="s">
        <v>44</v>
      </c>
      <c r="N2545" t="s">
        <v>33</v>
      </c>
      <c r="O2545" t="s">
        <v>25</v>
      </c>
      <c r="P2545" t="s">
        <v>516</v>
      </c>
    </row>
    <row r="2546" spans="1:16" x14ac:dyDescent="0.25">
      <c r="A2546">
        <v>100334</v>
      </c>
      <c r="B2546" s="1">
        <v>45966</v>
      </c>
      <c r="C2546" t="s">
        <v>39</v>
      </c>
      <c r="D2546" t="s">
        <v>56</v>
      </c>
      <c r="E2546" t="s">
        <v>57</v>
      </c>
      <c r="F2546" t="s">
        <v>70</v>
      </c>
      <c r="G2546" t="s">
        <v>132</v>
      </c>
      <c r="H2546">
        <v>3</v>
      </c>
      <c r="I2546">
        <v>20</v>
      </c>
      <c r="J2546">
        <v>60</v>
      </c>
      <c r="K2546" t="s">
        <v>31</v>
      </c>
      <c r="L2546" t="s">
        <v>167</v>
      </c>
      <c r="M2546" t="s">
        <v>23</v>
      </c>
      <c r="N2546" t="s">
        <v>33</v>
      </c>
      <c r="O2546" t="s">
        <v>25</v>
      </c>
      <c r="P2546" t="s">
        <v>516</v>
      </c>
    </row>
    <row r="2547" spans="1:16" x14ac:dyDescent="0.25">
      <c r="A2547">
        <v>100513</v>
      </c>
      <c r="B2547" s="1">
        <v>45966</v>
      </c>
      <c r="C2547" t="s">
        <v>39</v>
      </c>
      <c r="D2547" t="s">
        <v>40</v>
      </c>
      <c r="E2547" t="s">
        <v>41</v>
      </c>
      <c r="F2547" t="s">
        <v>64</v>
      </c>
      <c r="G2547" t="s">
        <v>140</v>
      </c>
      <c r="H2547">
        <v>2</v>
      </c>
      <c r="I2547">
        <v>148.9</v>
      </c>
      <c r="J2547">
        <v>297.8</v>
      </c>
      <c r="K2547" t="s">
        <v>31</v>
      </c>
      <c r="L2547" t="s">
        <v>193</v>
      </c>
      <c r="M2547" t="s">
        <v>23</v>
      </c>
      <c r="N2547" t="s">
        <v>33</v>
      </c>
      <c r="O2547" t="s">
        <v>25</v>
      </c>
      <c r="P2547" t="s">
        <v>516</v>
      </c>
    </row>
    <row r="2548" spans="1:16" x14ac:dyDescent="0.25">
      <c r="A2548">
        <v>100700</v>
      </c>
      <c r="B2548" s="1">
        <v>45966</v>
      </c>
      <c r="C2548" t="s">
        <v>34</v>
      </c>
      <c r="D2548" t="s">
        <v>51</v>
      </c>
      <c r="E2548" t="s">
        <v>52</v>
      </c>
      <c r="F2548" t="s">
        <v>64</v>
      </c>
      <c r="G2548" t="s">
        <v>159</v>
      </c>
      <c r="H2548">
        <v>10</v>
      </c>
      <c r="I2548">
        <v>36.04</v>
      </c>
      <c r="J2548">
        <v>360.4</v>
      </c>
      <c r="K2548" t="s">
        <v>31</v>
      </c>
      <c r="L2548" t="s">
        <v>220</v>
      </c>
      <c r="M2548" t="s">
        <v>102</v>
      </c>
      <c r="N2548" t="s">
        <v>33</v>
      </c>
      <c r="O2548" t="s">
        <v>25</v>
      </c>
      <c r="P2548" t="s">
        <v>516</v>
      </c>
    </row>
    <row r="2549" spans="1:16" x14ac:dyDescent="0.25">
      <c r="A2549">
        <v>100736</v>
      </c>
      <c r="B2549" s="1">
        <v>45966</v>
      </c>
      <c r="C2549" t="s">
        <v>61</v>
      </c>
      <c r="D2549" t="s">
        <v>84</v>
      </c>
      <c r="E2549" t="s">
        <v>85</v>
      </c>
      <c r="F2549" t="s">
        <v>73</v>
      </c>
      <c r="G2549" t="s">
        <v>74</v>
      </c>
      <c r="H2549">
        <v>5</v>
      </c>
      <c r="I2549">
        <v>57.74</v>
      </c>
      <c r="J2549">
        <v>288.7</v>
      </c>
      <c r="K2549" t="s">
        <v>31</v>
      </c>
      <c r="L2549" t="s">
        <v>448</v>
      </c>
      <c r="M2549" t="s">
        <v>23</v>
      </c>
      <c r="N2549" t="s">
        <v>33</v>
      </c>
      <c r="O2549" t="s">
        <v>25</v>
      </c>
      <c r="P2549" t="s">
        <v>516</v>
      </c>
    </row>
    <row r="2550" spans="1:16" x14ac:dyDescent="0.25">
      <c r="A2550">
        <v>100940</v>
      </c>
      <c r="B2550" s="1">
        <v>45966</v>
      </c>
      <c r="C2550" t="s">
        <v>16</v>
      </c>
      <c r="D2550" t="s">
        <v>111</v>
      </c>
      <c r="E2550" t="s">
        <v>112</v>
      </c>
      <c r="F2550" t="s">
        <v>29</v>
      </c>
      <c r="G2550" t="s">
        <v>30</v>
      </c>
      <c r="H2550">
        <v>5</v>
      </c>
      <c r="I2550">
        <v>64.22</v>
      </c>
      <c r="J2550">
        <v>321.10000000000002</v>
      </c>
      <c r="K2550" t="s">
        <v>59</v>
      </c>
      <c r="L2550" t="s">
        <v>106</v>
      </c>
      <c r="M2550" t="s">
        <v>23</v>
      </c>
      <c r="N2550" t="s">
        <v>33</v>
      </c>
      <c r="O2550" t="s">
        <v>25</v>
      </c>
      <c r="P2550" t="s">
        <v>516</v>
      </c>
    </row>
    <row r="2551" spans="1:16" x14ac:dyDescent="0.25">
      <c r="A2551">
        <v>101040</v>
      </c>
      <c r="B2551" s="1">
        <v>45966</v>
      </c>
      <c r="C2551" t="s">
        <v>39</v>
      </c>
      <c r="D2551" t="s">
        <v>40</v>
      </c>
      <c r="E2551" t="s">
        <v>41</v>
      </c>
      <c r="F2551" t="s">
        <v>73</v>
      </c>
      <c r="G2551" t="s">
        <v>74</v>
      </c>
      <c r="H2551">
        <v>3</v>
      </c>
      <c r="I2551">
        <v>56.84</v>
      </c>
      <c r="J2551">
        <v>170.52</v>
      </c>
      <c r="K2551" t="s">
        <v>59</v>
      </c>
      <c r="L2551" t="s">
        <v>449</v>
      </c>
      <c r="M2551" t="s">
        <v>23</v>
      </c>
      <c r="N2551" t="s">
        <v>33</v>
      </c>
      <c r="O2551" t="s">
        <v>25</v>
      </c>
      <c r="P2551" t="s">
        <v>516</v>
      </c>
    </row>
    <row r="2552" spans="1:16" x14ac:dyDescent="0.25">
      <c r="A2552">
        <v>101329</v>
      </c>
      <c r="B2552" s="1">
        <v>45966</v>
      </c>
      <c r="C2552" t="s">
        <v>39</v>
      </c>
      <c r="D2552" t="s">
        <v>118</v>
      </c>
      <c r="E2552" t="s">
        <v>119</v>
      </c>
      <c r="F2552" t="s">
        <v>73</v>
      </c>
      <c r="G2552" t="s">
        <v>80</v>
      </c>
      <c r="H2552">
        <v>1</v>
      </c>
      <c r="I2552">
        <v>38.200000000000003</v>
      </c>
      <c r="J2552">
        <v>38.200000000000003</v>
      </c>
      <c r="K2552" t="s">
        <v>59</v>
      </c>
      <c r="L2552" t="s">
        <v>378</v>
      </c>
      <c r="M2552" t="s">
        <v>23</v>
      </c>
      <c r="N2552" t="s">
        <v>33</v>
      </c>
      <c r="O2552" t="s">
        <v>25</v>
      </c>
      <c r="P2552" t="s">
        <v>516</v>
      </c>
    </row>
    <row r="2553" spans="1:16" x14ac:dyDescent="0.25">
      <c r="A2553">
        <v>101400</v>
      </c>
      <c r="B2553" s="1">
        <v>45966</v>
      </c>
      <c r="C2553" t="s">
        <v>39</v>
      </c>
      <c r="D2553" t="s">
        <v>93</v>
      </c>
      <c r="E2553" t="s">
        <v>93</v>
      </c>
      <c r="F2553" t="s">
        <v>29</v>
      </c>
      <c r="G2553" t="s">
        <v>30</v>
      </c>
      <c r="H2553">
        <v>1</v>
      </c>
      <c r="I2553">
        <v>64.790000000000006</v>
      </c>
      <c r="J2553">
        <v>64.790000000000006</v>
      </c>
      <c r="K2553" t="s">
        <v>31</v>
      </c>
      <c r="L2553" t="s">
        <v>485</v>
      </c>
      <c r="M2553" t="s">
        <v>23</v>
      </c>
      <c r="N2553" t="s">
        <v>33</v>
      </c>
      <c r="O2553" t="s">
        <v>25</v>
      </c>
      <c r="P2553" t="s">
        <v>516</v>
      </c>
    </row>
    <row r="2554" spans="1:16" x14ac:dyDescent="0.25">
      <c r="A2554">
        <v>101910</v>
      </c>
      <c r="B2554" s="1">
        <v>45966</v>
      </c>
      <c r="C2554" t="s">
        <v>16</v>
      </c>
      <c r="D2554" t="s">
        <v>27</v>
      </c>
      <c r="E2554" t="s">
        <v>28</v>
      </c>
      <c r="F2554" t="s">
        <v>70</v>
      </c>
      <c r="G2554" t="s">
        <v>86</v>
      </c>
      <c r="H2554">
        <v>1</v>
      </c>
      <c r="I2554">
        <v>28.92</v>
      </c>
      <c r="J2554">
        <v>28.92</v>
      </c>
      <c r="K2554" t="s">
        <v>31</v>
      </c>
      <c r="L2554" t="s">
        <v>477</v>
      </c>
      <c r="M2554" t="s">
        <v>102</v>
      </c>
      <c r="N2554" t="s">
        <v>33</v>
      </c>
      <c r="O2554" t="s">
        <v>25</v>
      </c>
      <c r="P2554" t="s">
        <v>516</v>
      </c>
    </row>
    <row r="2555" spans="1:16" x14ac:dyDescent="0.25">
      <c r="A2555">
        <v>102226</v>
      </c>
      <c r="B2555" s="1">
        <v>45966</v>
      </c>
      <c r="C2555" t="s">
        <v>77</v>
      </c>
      <c r="D2555" t="s">
        <v>151</v>
      </c>
      <c r="E2555" t="s">
        <v>152</v>
      </c>
      <c r="F2555" t="s">
        <v>73</v>
      </c>
      <c r="G2555" t="s">
        <v>74</v>
      </c>
      <c r="H2555">
        <v>1</v>
      </c>
      <c r="I2555">
        <v>54.82</v>
      </c>
      <c r="J2555">
        <v>54.82</v>
      </c>
      <c r="K2555" t="s">
        <v>53</v>
      </c>
      <c r="L2555" t="s">
        <v>182</v>
      </c>
      <c r="M2555" t="s">
        <v>23</v>
      </c>
      <c r="N2555" t="s">
        <v>33</v>
      </c>
      <c r="O2555" t="s">
        <v>25</v>
      </c>
      <c r="P2555" t="s">
        <v>516</v>
      </c>
    </row>
    <row r="2556" spans="1:16" x14ac:dyDescent="0.25">
      <c r="A2556">
        <v>102231</v>
      </c>
      <c r="B2556" s="1">
        <v>45966</v>
      </c>
      <c r="C2556" t="s">
        <v>34</v>
      </c>
      <c r="D2556" t="s">
        <v>51</v>
      </c>
      <c r="E2556" t="s">
        <v>52</v>
      </c>
      <c r="F2556" t="s">
        <v>73</v>
      </c>
      <c r="G2556" t="s">
        <v>80</v>
      </c>
      <c r="H2556">
        <v>5</v>
      </c>
      <c r="I2556">
        <v>39.6</v>
      </c>
      <c r="J2556">
        <v>198</v>
      </c>
      <c r="K2556" t="s">
        <v>31</v>
      </c>
      <c r="L2556" t="s">
        <v>131</v>
      </c>
      <c r="M2556" t="s">
        <v>23</v>
      </c>
      <c r="N2556" t="s">
        <v>33</v>
      </c>
      <c r="O2556" t="s">
        <v>25</v>
      </c>
      <c r="P2556" t="s">
        <v>516</v>
      </c>
    </row>
    <row r="2557" spans="1:16" x14ac:dyDescent="0.25">
      <c r="A2557">
        <v>102972</v>
      </c>
      <c r="B2557" s="1">
        <v>45966</v>
      </c>
      <c r="C2557" t="s">
        <v>34</v>
      </c>
      <c r="D2557" t="s">
        <v>35</v>
      </c>
      <c r="E2557" t="s">
        <v>36</v>
      </c>
      <c r="F2557" t="s">
        <v>70</v>
      </c>
      <c r="G2557" t="s">
        <v>86</v>
      </c>
      <c r="H2557">
        <v>2</v>
      </c>
      <c r="I2557">
        <v>29.37</v>
      </c>
      <c r="J2557">
        <v>58.74</v>
      </c>
      <c r="K2557" t="s">
        <v>21</v>
      </c>
      <c r="L2557" t="s">
        <v>279</v>
      </c>
      <c r="M2557" t="s">
        <v>23</v>
      </c>
      <c r="N2557" t="s">
        <v>33</v>
      </c>
      <c r="O2557" t="s">
        <v>25</v>
      </c>
      <c r="P2557" t="s">
        <v>516</v>
      </c>
    </row>
    <row r="2558" spans="1:16" x14ac:dyDescent="0.25">
      <c r="A2558">
        <v>102995</v>
      </c>
      <c r="B2558" s="1">
        <v>45966</v>
      </c>
      <c r="C2558" t="s">
        <v>16</v>
      </c>
      <c r="D2558" t="s">
        <v>198</v>
      </c>
      <c r="E2558" t="s">
        <v>199</v>
      </c>
      <c r="F2558" t="s">
        <v>73</v>
      </c>
      <c r="G2558" t="s">
        <v>116</v>
      </c>
      <c r="H2558">
        <v>3</v>
      </c>
      <c r="I2558">
        <v>197.79</v>
      </c>
      <c r="J2558">
        <v>593.37</v>
      </c>
      <c r="K2558" t="s">
        <v>31</v>
      </c>
      <c r="L2558" t="s">
        <v>54</v>
      </c>
      <c r="M2558" t="s">
        <v>23</v>
      </c>
      <c r="N2558" t="s">
        <v>33</v>
      </c>
      <c r="O2558" t="s">
        <v>25</v>
      </c>
      <c r="P2558" t="s">
        <v>516</v>
      </c>
    </row>
    <row r="2559" spans="1:16" x14ac:dyDescent="0.25">
      <c r="A2559">
        <v>100549</v>
      </c>
      <c r="B2559" s="1">
        <v>45967</v>
      </c>
      <c r="C2559" t="s">
        <v>39</v>
      </c>
      <c r="D2559" t="s">
        <v>93</v>
      </c>
      <c r="E2559" t="s">
        <v>93</v>
      </c>
      <c r="F2559" t="s">
        <v>73</v>
      </c>
      <c r="G2559" t="s">
        <v>80</v>
      </c>
      <c r="H2559">
        <v>1</v>
      </c>
      <c r="I2559">
        <v>40.01</v>
      </c>
      <c r="J2559">
        <v>40.01</v>
      </c>
      <c r="K2559" t="s">
        <v>53</v>
      </c>
      <c r="L2559" t="s">
        <v>335</v>
      </c>
      <c r="M2559" t="s">
        <v>23</v>
      </c>
      <c r="N2559" t="s">
        <v>45</v>
      </c>
      <c r="O2559" t="s">
        <v>25</v>
      </c>
      <c r="P2559" t="s">
        <v>516</v>
      </c>
    </row>
    <row r="2560" spans="1:16" x14ac:dyDescent="0.25">
      <c r="A2560">
        <v>101489</v>
      </c>
      <c r="B2560" s="1">
        <v>45967</v>
      </c>
      <c r="C2560" t="s">
        <v>16</v>
      </c>
      <c r="D2560" t="s">
        <v>27</v>
      </c>
      <c r="E2560" t="s">
        <v>28</v>
      </c>
      <c r="F2560" t="s">
        <v>73</v>
      </c>
      <c r="G2560" t="s">
        <v>128</v>
      </c>
      <c r="H2560">
        <v>1</v>
      </c>
      <c r="I2560">
        <v>129.05000000000001</v>
      </c>
      <c r="J2560">
        <v>129.05000000000001</v>
      </c>
      <c r="K2560" t="s">
        <v>53</v>
      </c>
      <c r="L2560" t="s">
        <v>157</v>
      </c>
      <c r="M2560" t="s">
        <v>102</v>
      </c>
      <c r="N2560" t="s">
        <v>45</v>
      </c>
      <c r="O2560" t="s">
        <v>25</v>
      </c>
      <c r="P2560" t="s">
        <v>516</v>
      </c>
    </row>
    <row r="2561" spans="1:16" x14ac:dyDescent="0.25">
      <c r="A2561">
        <v>101586</v>
      </c>
      <c r="B2561" s="1">
        <v>45967</v>
      </c>
      <c r="C2561" t="s">
        <v>39</v>
      </c>
      <c r="D2561" t="s">
        <v>40</v>
      </c>
      <c r="E2561" t="s">
        <v>41</v>
      </c>
      <c r="F2561" t="s">
        <v>70</v>
      </c>
      <c r="G2561" t="s">
        <v>143</v>
      </c>
      <c r="H2561">
        <v>2</v>
      </c>
      <c r="I2561">
        <v>117.63</v>
      </c>
      <c r="J2561">
        <v>235.26</v>
      </c>
      <c r="K2561" t="s">
        <v>21</v>
      </c>
      <c r="L2561" t="s">
        <v>92</v>
      </c>
      <c r="M2561" t="s">
        <v>23</v>
      </c>
      <c r="N2561" t="s">
        <v>45</v>
      </c>
      <c r="O2561" t="s">
        <v>25</v>
      </c>
      <c r="P2561" t="s">
        <v>516</v>
      </c>
    </row>
    <row r="2562" spans="1:16" x14ac:dyDescent="0.25">
      <c r="A2562">
        <v>101925</v>
      </c>
      <c r="B2562" s="1">
        <v>45967</v>
      </c>
      <c r="C2562" t="s">
        <v>61</v>
      </c>
      <c r="D2562" t="s">
        <v>62</v>
      </c>
      <c r="E2562" t="s">
        <v>63</v>
      </c>
      <c r="F2562" t="s">
        <v>70</v>
      </c>
      <c r="G2562" t="s">
        <v>108</v>
      </c>
      <c r="H2562">
        <v>3</v>
      </c>
      <c r="I2562">
        <v>35.869999999999997</v>
      </c>
      <c r="J2562">
        <v>107.61</v>
      </c>
      <c r="K2562" t="s">
        <v>53</v>
      </c>
      <c r="L2562" t="s">
        <v>222</v>
      </c>
      <c r="M2562" t="s">
        <v>23</v>
      </c>
      <c r="N2562" t="s">
        <v>45</v>
      </c>
      <c r="O2562" t="s">
        <v>25</v>
      </c>
      <c r="P2562" t="s">
        <v>516</v>
      </c>
    </row>
    <row r="2563" spans="1:16" x14ac:dyDescent="0.25">
      <c r="A2563">
        <v>102019</v>
      </c>
      <c r="B2563" s="1">
        <v>45967</v>
      </c>
      <c r="C2563" t="s">
        <v>16</v>
      </c>
      <c r="D2563" t="s">
        <v>146</v>
      </c>
      <c r="E2563" t="s">
        <v>147</v>
      </c>
      <c r="F2563" t="s">
        <v>73</v>
      </c>
      <c r="G2563" t="s">
        <v>126</v>
      </c>
      <c r="H2563">
        <v>1</v>
      </c>
      <c r="I2563">
        <v>29.23</v>
      </c>
      <c r="J2563">
        <v>29.23</v>
      </c>
      <c r="K2563" t="s">
        <v>59</v>
      </c>
      <c r="L2563" t="s">
        <v>98</v>
      </c>
      <c r="M2563" t="s">
        <v>23</v>
      </c>
      <c r="N2563" t="s">
        <v>45</v>
      </c>
      <c r="O2563" t="s">
        <v>25</v>
      </c>
      <c r="P2563" t="s">
        <v>516</v>
      </c>
    </row>
    <row r="2564" spans="1:16" x14ac:dyDescent="0.25">
      <c r="A2564">
        <v>102159</v>
      </c>
      <c r="B2564" s="1">
        <v>45967</v>
      </c>
      <c r="C2564" t="s">
        <v>39</v>
      </c>
      <c r="D2564" t="s">
        <v>56</v>
      </c>
      <c r="E2564" t="s">
        <v>57</v>
      </c>
      <c r="F2564" t="s">
        <v>73</v>
      </c>
      <c r="G2564" t="s">
        <v>128</v>
      </c>
      <c r="H2564">
        <v>10</v>
      </c>
      <c r="I2564">
        <v>127.39</v>
      </c>
      <c r="J2564">
        <v>1273.9000000000001</v>
      </c>
      <c r="K2564" t="s">
        <v>59</v>
      </c>
      <c r="L2564" t="s">
        <v>292</v>
      </c>
      <c r="M2564" t="s">
        <v>44</v>
      </c>
      <c r="N2564" t="s">
        <v>45</v>
      </c>
      <c r="O2564" t="s">
        <v>25</v>
      </c>
      <c r="P2564" t="s">
        <v>516</v>
      </c>
    </row>
    <row r="2565" spans="1:16" x14ac:dyDescent="0.25">
      <c r="A2565">
        <v>102466</v>
      </c>
      <c r="B2565" s="1">
        <v>45967</v>
      </c>
      <c r="C2565" t="s">
        <v>61</v>
      </c>
      <c r="D2565" t="s">
        <v>90</v>
      </c>
      <c r="E2565" t="s">
        <v>91</v>
      </c>
      <c r="F2565" t="s">
        <v>64</v>
      </c>
      <c r="G2565" t="s">
        <v>65</v>
      </c>
      <c r="H2565">
        <v>2</v>
      </c>
      <c r="I2565">
        <v>25</v>
      </c>
      <c r="J2565">
        <v>50</v>
      </c>
      <c r="K2565" t="s">
        <v>53</v>
      </c>
      <c r="L2565" t="s">
        <v>375</v>
      </c>
      <c r="M2565" t="s">
        <v>23</v>
      </c>
      <c r="N2565" t="s">
        <v>45</v>
      </c>
      <c r="O2565" t="s">
        <v>25</v>
      </c>
      <c r="P2565" t="s">
        <v>516</v>
      </c>
    </row>
    <row r="2566" spans="1:16" x14ac:dyDescent="0.25">
      <c r="A2566">
        <v>102490</v>
      </c>
      <c r="B2566" s="1">
        <v>45967</v>
      </c>
      <c r="C2566" t="s">
        <v>16</v>
      </c>
      <c r="D2566" t="s">
        <v>17</v>
      </c>
      <c r="E2566" t="s">
        <v>18</v>
      </c>
      <c r="F2566" t="s">
        <v>73</v>
      </c>
      <c r="G2566" t="s">
        <v>80</v>
      </c>
      <c r="H2566">
        <v>2</v>
      </c>
      <c r="I2566">
        <v>40.17</v>
      </c>
      <c r="J2566">
        <v>80.34</v>
      </c>
      <c r="K2566" t="s">
        <v>59</v>
      </c>
      <c r="L2566" t="s">
        <v>357</v>
      </c>
      <c r="M2566" t="s">
        <v>23</v>
      </c>
      <c r="N2566" t="s">
        <v>45</v>
      </c>
      <c r="O2566" t="s">
        <v>25</v>
      </c>
      <c r="P2566" t="s">
        <v>516</v>
      </c>
    </row>
    <row r="2567" spans="1:16" x14ac:dyDescent="0.25">
      <c r="A2567">
        <v>102531</v>
      </c>
      <c r="B2567" s="1">
        <v>45967</v>
      </c>
      <c r="C2567" t="s">
        <v>34</v>
      </c>
      <c r="D2567" t="s">
        <v>46</v>
      </c>
      <c r="E2567" t="s">
        <v>47</v>
      </c>
      <c r="F2567" t="s">
        <v>70</v>
      </c>
      <c r="G2567" t="s">
        <v>86</v>
      </c>
      <c r="H2567">
        <v>1</v>
      </c>
      <c r="I2567">
        <v>29.32</v>
      </c>
      <c r="J2567">
        <v>29.32</v>
      </c>
      <c r="K2567" t="s">
        <v>31</v>
      </c>
      <c r="L2567" t="s">
        <v>92</v>
      </c>
      <c r="M2567" t="s">
        <v>23</v>
      </c>
      <c r="N2567" t="s">
        <v>45</v>
      </c>
      <c r="O2567" t="s">
        <v>25</v>
      </c>
      <c r="P2567" t="s">
        <v>516</v>
      </c>
    </row>
    <row r="2568" spans="1:16" x14ac:dyDescent="0.25">
      <c r="A2568">
        <v>102553</v>
      </c>
      <c r="B2568" s="1">
        <v>45967</v>
      </c>
      <c r="C2568" t="s">
        <v>16</v>
      </c>
      <c r="D2568" t="s">
        <v>111</v>
      </c>
      <c r="E2568" t="s">
        <v>112</v>
      </c>
      <c r="F2568" t="s">
        <v>64</v>
      </c>
      <c r="G2568" t="s">
        <v>159</v>
      </c>
      <c r="H2568">
        <v>1</v>
      </c>
      <c r="I2568">
        <v>35.299999999999997</v>
      </c>
      <c r="J2568">
        <v>35.299999999999997</v>
      </c>
      <c r="K2568" t="s">
        <v>31</v>
      </c>
      <c r="L2568" t="s">
        <v>449</v>
      </c>
      <c r="M2568" t="s">
        <v>44</v>
      </c>
      <c r="N2568" t="s">
        <v>45</v>
      </c>
      <c r="O2568" t="s">
        <v>25</v>
      </c>
      <c r="P2568" t="s">
        <v>516</v>
      </c>
    </row>
    <row r="2569" spans="1:16" x14ac:dyDescent="0.25">
      <c r="A2569">
        <v>102674</v>
      </c>
      <c r="B2569" s="1">
        <v>45967</v>
      </c>
      <c r="C2569" t="s">
        <v>16</v>
      </c>
      <c r="D2569" t="s">
        <v>146</v>
      </c>
      <c r="E2569" t="s">
        <v>147</v>
      </c>
      <c r="F2569" t="s">
        <v>73</v>
      </c>
      <c r="G2569" t="s">
        <v>80</v>
      </c>
      <c r="H2569">
        <v>10</v>
      </c>
      <c r="I2569">
        <v>40.369999999999997</v>
      </c>
      <c r="J2569">
        <v>403.7</v>
      </c>
      <c r="K2569" t="s">
        <v>31</v>
      </c>
      <c r="L2569" t="s">
        <v>386</v>
      </c>
      <c r="M2569" t="s">
        <v>44</v>
      </c>
      <c r="N2569" t="s">
        <v>45</v>
      </c>
      <c r="O2569" t="s">
        <v>25</v>
      </c>
      <c r="P2569" t="s">
        <v>516</v>
      </c>
    </row>
    <row r="2570" spans="1:16" x14ac:dyDescent="0.25">
      <c r="A2570">
        <v>102756</v>
      </c>
      <c r="B2570" s="1">
        <v>45967</v>
      </c>
      <c r="C2570" t="s">
        <v>34</v>
      </c>
      <c r="D2570" t="s">
        <v>35</v>
      </c>
      <c r="E2570" t="s">
        <v>36</v>
      </c>
      <c r="F2570" t="s">
        <v>73</v>
      </c>
      <c r="G2570" t="s">
        <v>116</v>
      </c>
      <c r="H2570">
        <v>10</v>
      </c>
      <c r="I2570">
        <v>189.07</v>
      </c>
      <c r="J2570">
        <v>1890.7</v>
      </c>
      <c r="K2570" t="s">
        <v>31</v>
      </c>
      <c r="L2570" t="s">
        <v>260</v>
      </c>
      <c r="M2570" t="s">
        <v>23</v>
      </c>
      <c r="N2570" t="s">
        <v>45</v>
      </c>
      <c r="O2570" t="s">
        <v>25</v>
      </c>
      <c r="P2570" t="s">
        <v>516</v>
      </c>
    </row>
    <row r="2571" spans="1:16" x14ac:dyDescent="0.25">
      <c r="A2571">
        <v>102828</v>
      </c>
      <c r="B2571" s="1">
        <v>45967</v>
      </c>
      <c r="C2571" t="s">
        <v>39</v>
      </c>
      <c r="D2571" t="s">
        <v>118</v>
      </c>
      <c r="E2571" t="s">
        <v>119</v>
      </c>
      <c r="F2571" t="s">
        <v>73</v>
      </c>
      <c r="G2571" t="s">
        <v>74</v>
      </c>
      <c r="H2571">
        <v>1</v>
      </c>
      <c r="I2571">
        <v>57.49</v>
      </c>
      <c r="J2571">
        <v>57.49</v>
      </c>
      <c r="K2571" t="s">
        <v>21</v>
      </c>
      <c r="L2571" t="s">
        <v>325</v>
      </c>
      <c r="M2571" t="s">
        <v>23</v>
      </c>
      <c r="N2571" t="s">
        <v>45</v>
      </c>
      <c r="O2571" t="s">
        <v>25</v>
      </c>
      <c r="P2571" t="s">
        <v>516</v>
      </c>
    </row>
    <row r="2572" spans="1:16" x14ac:dyDescent="0.25">
      <c r="A2572">
        <v>100197</v>
      </c>
      <c r="B2572" s="1">
        <v>45968</v>
      </c>
      <c r="C2572" t="s">
        <v>39</v>
      </c>
      <c r="D2572" t="s">
        <v>40</v>
      </c>
      <c r="E2572" t="s">
        <v>41</v>
      </c>
      <c r="F2572" t="s">
        <v>73</v>
      </c>
      <c r="G2572" t="s">
        <v>126</v>
      </c>
      <c r="H2572">
        <v>1</v>
      </c>
      <c r="I2572">
        <v>28.98</v>
      </c>
      <c r="J2572">
        <v>28.98</v>
      </c>
      <c r="K2572" t="s">
        <v>53</v>
      </c>
      <c r="L2572" t="s">
        <v>202</v>
      </c>
      <c r="M2572" t="s">
        <v>102</v>
      </c>
      <c r="N2572" t="s">
        <v>24</v>
      </c>
      <c r="O2572" t="s">
        <v>25</v>
      </c>
      <c r="P2572" t="s">
        <v>516</v>
      </c>
    </row>
    <row r="2573" spans="1:16" x14ac:dyDescent="0.25">
      <c r="A2573">
        <v>100507</v>
      </c>
      <c r="B2573" s="1">
        <v>45968</v>
      </c>
      <c r="C2573" t="s">
        <v>77</v>
      </c>
      <c r="D2573" t="s">
        <v>205</v>
      </c>
      <c r="E2573" t="s">
        <v>206</v>
      </c>
      <c r="F2573" t="s">
        <v>70</v>
      </c>
      <c r="G2573" t="s">
        <v>86</v>
      </c>
      <c r="H2573">
        <v>1</v>
      </c>
      <c r="I2573">
        <v>27.87</v>
      </c>
      <c r="J2573">
        <v>27.87</v>
      </c>
      <c r="K2573" t="s">
        <v>21</v>
      </c>
      <c r="L2573" t="s">
        <v>194</v>
      </c>
      <c r="M2573" t="s">
        <v>23</v>
      </c>
      <c r="N2573" t="s">
        <v>24</v>
      </c>
      <c r="O2573" t="s">
        <v>25</v>
      </c>
      <c r="P2573" t="s">
        <v>516</v>
      </c>
    </row>
    <row r="2574" spans="1:16" x14ac:dyDescent="0.25">
      <c r="A2574">
        <v>100566</v>
      </c>
      <c r="B2574" s="1">
        <v>45968</v>
      </c>
      <c r="C2574" t="s">
        <v>39</v>
      </c>
      <c r="D2574" t="s">
        <v>67</v>
      </c>
      <c r="E2574" t="s">
        <v>68</v>
      </c>
      <c r="F2574" t="s">
        <v>73</v>
      </c>
      <c r="G2574" t="s">
        <v>183</v>
      </c>
      <c r="H2574">
        <v>1</v>
      </c>
      <c r="I2574">
        <v>24.65</v>
      </c>
      <c r="J2574">
        <v>24.65</v>
      </c>
      <c r="K2574" t="s">
        <v>21</v>
      </c>
      <c r="L2574" t="s">
        <v>22</v>
      </c>
      <c r="M2574" t="s">
        <v>44</v>
      </c>
      <c r="N2574" t="s">
        <v>24</v>
      </c>
      <c r="O2574" t="s">
        <v>25</v>
      </c>
      <c r="P2574" t="s">
        <v>516</v>
      </c>
    </row>
    <row r="2575" spans="1:16" x14ac:dyDescent="0.25">
      <c r="A2575">
        <v>100877</v>
      </c>
      <c r="B2575" s="1">
        <v>45968</v>
      </c>
      <c r="C2575" t="s">
        <v>34</v>
      </c>
      <c r="D2575" t="s">
        <v>46</v>
      </c>
      <c r="E2575" t="s">
        <v>47</v>
      </c>
      <c r="F2575" t="s">
        <v>70</v>
      </c>
      <c r="G2575" t="s">
        <v>71</v>
      </c>
      <c r="H2575">
        <v>1</v>
      </c>
      <c r="I2575">
        <v>58.12</v>
      </c>
      <c r="J2575">
        <v>58.12</v>
      </c>
      <c r="K2575" t="s">
        <v>59</v>
      </c>
      <c r="L2575" t="s">
        <v>456</v>
      </c>
      <c r="M2575" t="s">
        <v>23</v>
      </c>
      <c r="N2575" t="s">
        <v>24</v>
      </c>
      <c r="O2575" t="s">
        <v>25</v>
      </c>
      <c r="P2575" t="s">
        <v>516</v>
      </c>
    </row>
    <row r="2576" spans="1:16" x14ac:dyDescent="0.25">
      <c r="A2576">
        <v>101106</v>
      </c>
      <c r="B2576" s="1">
        <v>45968</v>
      </c>
      <c r="C2576" t="s">
        <v>16</v>
      </c>
      <c r="D2576" t="s">
        <v>198</v>
      </c>
      <c r="E2576" t="s">
        <v>199</v>
      </c>
      <c r="F2576" t="s">
        <v>73</v>
      </c>
      <c r="G2576" t="s">
        <v>183</v>
      </c>
      <c r="H2576">
        <v>1</v>
      </c>
      <c r="I2576">
        <v>24.53</v>
      </c>
      <c r="J2576">
        <v>24.53</v>
      </c>
      <c r="K2576" t="s">
        <v>59</v>
      </c>
      <c r="L2576" t="s">
        <v>94</v>
      </c>
      <c r="M2576" t="s">
        <v>23</v>
      </c>
      <c r="N2576" t="s">
        <v>24</v>
      </c>
      <c r="O2576" t="s">
        <v>25</v>
      </c>
      <c r="P2576" t="s">
        <v>516</v>
      </c>
    </row>
    <row r="2577" spans="1:16" x14ac:dyDescent="0.25">
      <c r="A2577">
        <v>101451</v>
      </c>
      <c r="B2577" s="1">
        <v>45968</v>
      </c>
      <c r="C2577" t="s">
        <v>34</v>
      </c>
      <c r="D2577" t="s">
        <v>35</v>
      </c>
      <c r="E2577" t="s">
        <v>36</v>
      </c>
      <c r="F2577" t="s">
        <v>73</v>
      </c>
      <c r="G2577" t="s">
        <v>126</v>
      </c>
      <c r="H2577">
        <v>5</v>
      </c>
      <c r="I2577">
        <v>29.37</v>
      </c>
      <c r="J2577">
        <v>146.85</v>
      </c>
      <c r="K2577" t="s">
        <v>53</v>
      </c>
      <c r="L2577" t="s">
        <v>204</v>
      </c>
      <c r="M2577" t="s">
        <v>102</v>
      </c>
      <c r="N2577" t="s">
        <v>24</v>
      </c>
      <c r="O2577" t="s">
        <v>25</v>
      </c>
      <c r="P2577" t="s">
        <v>516</v>
      </c>
    </row>
    <row r="2578" spans="1:16" x14ac:dyDescent="0.25">
      <c r="A2578">
        <v>101465</v>
      </c>
      <c r="B2578" s="1">
        <v>45968</v>
      </c>
      <c r="C2578" t="s">
        <v>39</v>
      </c>
      <c r="D2578" t="s">
        <v>56</v>
      </c>
      <c r="E2578" t="s">
        <v>57</v>
      </c>
      <c r="F2578" t="s">
        <v>73</v>
      </c>
      <c r="G2578" t="s">
        <v>74</v>
      </c>
      <c r="H2578">
        <v>2</v>
      </c>
      <c r="I2578">
        <v>57.02</v>
      </c>
      <c r="J2578">
        <v>114.04</v>
      </c>
      <c r="K2578" t="s">
        <v>21</v>
      </c>
      <c r="L2578" t="s">
        <v>378</v>
      </c>
      <c r="M2578" t="s">
        <v>23</v>
      </c>
      <c r="N2578" t="s">
        <v>24</v>
      </c>
      <c r="O2578" t="s">
        <v>25</v>
      </c>
      <c r="P2578" t="s">
        <v>516</v>
      </c>
    </row>
    <row r="2579" spans="1:16" x14ac:dyDescent="0.25">
      <c r="A2579">
        <v>101605</v>
      </c>
      <c r="B2579" s="1">
        <v>45968</v>
      </c>
      <c r="C2579" t="s">
        <v>16</v>
      </c>
      <c r="D2579" t="s">
        <v>146</v>
      </c>
      <c r="E2579" t="s">
        <v>147</v>
      </c>
      <c r="F2579" t="s">
        <v>73</v>
      </c>
      <c r="G2579" t="s">
        <v>116</v>
      </c>
      <c r="H2579">
        <v>1</v>
      </c>
      <c r="I2579">
        <v>195.97</v>
      </c>
      <c r="J2579">
        <v>195.97</v>
      </c>
      <c r="K2579" t="s">
        <v>59</v>
      </c>
      <c r="L2579" t="s">
        <v>514</v>
      </c>
      <c r="M2579" t="s">
        <v>23</v>
      </c>
      <c r="N2579" t="s">
        <v>24</v>
      </c>
      <c r="O2579" t="s">
        <v>25</v>
      </c>
      <c r="P2579" t="s">
        <v>516</v>
      </c>
    </row>
    <row r="2580" spans="1:16" x14ac:dyDescent="0.25">
      <c r="A2580">
        <v>102002</v>
      </c>
      <c r="B2580" s="1">
        <v>45968</v>
      </c>
      <c r="C2580" t="s">
        <v>61</v>
      </c>
      <c r="D2580" t="s">
        <v>90</v>
      </c>
      <c r="E2580" t="s">
        <v>91</v>
      </c>
      <c r="F2580" t="s">
        <v>73</v>
      </c>
      <c r="G2580" t="s">
        <v>128</v>
      </c>
      <c r="H2580">
        <v>10</v>
      </c>
      <c r="I2580">
        <v>126.73</v>
      </c>
      <c r="J2580">
        <v>1267.3</v>
      </c>
      <c r="K2580" t="s">
        <v>31</v>
      </c>
      <c r="L2580" t="s">
        <v>482</v>
      </c>
      <c r="M2580" t="s">
        <v>23</v>
      </c>
      <c r="N2580" t="s">
        <v>24</v>
      </c>
      <c r="O2580" t="s">
        <v>25</v>
      </c>
      <c r="P2580" t="s">
        <v>516</v>
      </c>
    </row>
    <row r="2581" spans="1:16" x14ac:dyDescent="0.25">
      <c r="A2581">
        <v>102131</v>
      </c>
      <c r="B2581" s="1">
        <v>45968</v>
      </c>
      <c r="C2581" t="s">
        <v>39</v>
      </c>
      <c r="D2581" t="s">
        <v>56</v>
      </c>
      <c r="E2581" t="s">
        <v>57</v>
      </c>
      <c r="F2581" t="s">
        <v>29</v>
      </c>
      <c r="G2581" t="s">
        <v>58</v>
      </c>
      <c r="H2581">
        <v>10</v>
      </c>
      <c r="I2581">
        <v>78.5</v>
      </c>
      <c r="J2581">
        <v>785</v>
      </c>
      <c r="K2581" t="s">
        <v>59</v>
      </c>
      <c r="L2581" t="s">
        <v>361</v>
      </c>
      <c r="M2581" t="s">
        <v>23</v>
      </c>
      <c r="N2581" t="s">
        <v>24</v>
      </c>
      <c r="O2581" t="s">
        <v>25</v>
      </c>
      <c r="P2581" t="s">
        <v>516</v>
      </c>
    </row>
    <row r="2582" spans="1:16" x14ac:dyDescent="0.25">
      <c r="A2582">
        <v>102142</v>
      </c>
      <c r="B2582" s="1">
        <v>45968</v>
      </c>
      <c r="C2582" t="s">
        <v>77</v>
      </c>
      <c r="D2582" t="s">
        <v>103</v>
      </c>
      <c r="E2582" t="s">
        <v>104</v>
      </c>
      <c r="F2582" t="s">
        <v>73</v>
      </c>
      <c r="G2582" t="s">
        <v>126</v>
      </c>
      <c r="H2582">
        <v>1</v>
      </c>
      <c r="I2582">
        <v>30.44</v>
      </c>
      <c r="J2582">
        <v>30.44</v>
      </c>
      <c r="K2582" t="s">
        <v>53</v>
      </c>
      <c r="L2582" t="s">
        <v>444</v>
      </c>
      <c r="M2582" t="s">
        <v>23</v>
      </c>
      <c r="N2582" t="s">
        <v>24</v>
      </c>
      <c r="O2582" t="s">
        <v>25</v>
      </c>
      <c r="P2582" t="s">
        <v>516</v>
      </c>
    </row>
    <row r="2583" spans="1:16" x14ac:dyDescent="0.25">
      <c r="A2583">
        <v>102559</v>
      </c>
      <c r="B2583" s="1">
        <v>45968</v>
      </c>
      <c r="C2583" t="s">
        <v>77</v>
      </c>
      <c r="D2583" t="s">
        <v>205</v>
      </c>
      <c r="E2583" t="s">
        <v>206</v>
      </c>
      <c r="F2583" t="s">
        <v>19</v>
      </c>
      <c r="G2583" t="s">
        <v>37</v>
      </c>
      <c r="H2583">
        <v>2</v>
      </c>
      <c r="I2583">
        <v>22.91</v>
      </c>
      <c r="J2583">
        <v>45.82</v>
      </c>
      <c r="K2583" t="s">
        <v>59</v>
      </c>
      <c r="L2583" t="s">
        <v>484</v>
      </c>
      <c r="M2583" t="s">
        <v>23</v>
      </c>
      <c r="N2583" t="s">
        <v>24</v>
      </c>
      <c r="O2583" t="s">
        <v>25</v>
      </c>
      <c r="P2583" t="s">
        <v>516</v>
      </c>
    </row>
    <row r="2584" spans="1:16" x14ac:dyDescent="0.25">
      <c r="A2584">
        <v>102612</v>
      </c>
      <c r="B2584" s="1">
        <v>45968</v>
      </c>
      <c r="C2584" t="s">
        <v>61</v>
      </c>
      <c r="D2584" t="s">
        <v>62</v>
      </c>
      <c r="E2584" t="s">
        <v>63</v>
      </c>
      <c r="F2584" t="s">
        <v>73</v>
      </c>
      <c r="G2584" t="s">
        <v>74</v>
      </c>
      <c r="H2584">
        <v>1</v>
      </c>
      <c r="I2584">
        <v>52.64</v>
      </c>
      <c r="J2584">
        <v>52.64</v>
      </c>
      <c r="K2584" t="s">
        <v>53</v>
      </c>
      <c r="L2584" t="s">
        <v>271</v>
      </c>
      <c r="M2584" t="s">
        <v>23</v>
      </c>
      <c r="N2584" t="s">
        <v>24</v>
      </c>
      <c r="O2584" t="s">
        <v>25</v>
      </c>
      <c r="P2584" t="s">
        <v>516</v>
      </c>
    </row>
    <row r="2585" spans="1:16" x14ac:dyDescent="0.25">
      <c r="A2585">
        <v>102624</v>
      </c>
      <c r="B2585" s="1">
        <v>45968</v>
      </c>
      <c r="C2585" t="s">
        <v>34</v>
      </c>
      <c r="D2585" t="s">
        <v>164</v>
      </c>
      <c r="E2585" t="s">
        <v>165</v>
      </c>
      <c r="F2585" t="s">
        <v>64</v>
      </c>
      <c r="G2585" t="s">
        <v>65</v>
      </c>
      <c r="H2585">
        <v>2</v>
      </c>
      <c r="I2585">
        <v>25.66</v>
      </c>
      <c r="J2585">
        <v>51.32</v>
      </c>
      <c r="K2585" t="s">
        <v>21</v>
      </c>
      <c r="L2585" t="s">
        <v>301</v>
      </c>
      <c r="M2585" t="s">
        <v>102</v>
      </c>
      <c r="N2585" t="s">
        <v>24</v>
      </c>
      <c r="O2585" t="s">
        <v>25</v>
      </c>
      <c r="P2585" t="s">
        <v>516</v>
      </c>
    </row>
    <row r="2586" spans="1:16" x14ac:dyDescent="0.25">
      <c r="A2586">
        <v>102722</v>
      </c>
      <c r="B2586" s="1">
        <v>45968</v>
      </c>
      <c r="C2586" t="s">
        <v>61</v>
      </c>
      <c r="D2586" t="s">
        <v>62</v>
      </c>
      <c r="E2586" t="s">
        <v>63</v>
      </c>
      <c r="F2586" t="s">
        <v>70</v>
      </c>
      <c r="G2586" t="s">
        <v>132</v>
      </c>
      <c r="H2586">
        <v>1</v>
      </c>
      <c r="I2586">
        <v>19.54</v>
      </c>
      <c r="J2586">
        <v>19.54</v>
      </c>
      <c r="K2586" t="s">
        <v>31</v>
      </c>
      <c r="L2586" t="s">
        <v>251</v>
      </c>
      <c r="M2586" t="s">
        <v>23</v>
      </c>
      <c r="N2586" t="s">
        <v>24</v>
      </c>
      <c r="O2586" t="s">
        <v>25</v>
      </c>
      <c r="P2586" t="s">
        <v>516</v>
      </c>
    </row>
    <row r="2587" spans="1:16" x14ac:dyDescent="0.25">
      <c r="A2587">
        <v>100149</v>
      </c>
      <c r="B2587" s="1">
        <v>45969</v>
      </c>
      <c r="C2587" t="s">
        <v>39</v>
      </c>
      <c r="D2587" t="s">
        <v>40</v>
      </c>
      <c r="E2587" t="s">
        <v>41</v>
      </c>
      <c r="F2587" t="s">
        <v>29</v>
      </c>
      <c r="G2587" t="s">
        <v>113</v>
      </c>
      <c r="H2587">
        <v>2</v>
      </c>
      <c r="I2587">
        <v>14.67</v>
      </c>
      <c r="J2587">
        <v>29.34</v>
      </c>
      <c r="K2587" t="s">
        <v>31</v>
      </c>
      <c r="L2587" t="s">
        <v>450</v>
      </c>
      <c r="M2587" t="s">
        <v>23</v>
      </c>
      <c r="N2587" t="s">
        <v>50</v>
      </c>
      <c r="O2587" t="s">
        <v>14</v>
      </c>
      <c r="P2587" t="s">
        <v>516</v>
      </c>
    </row>
    <row r="2588" spans="1:16" x14ac:dyDescent="0.25">
      <c r="A2588">
        <v>100695</v>
      </c>
      <c r="B2588" s="1">
        <v>45969</v>
      </c>
      <c r="C2588" t="s">
        <v>61</v>
      </c>
      <c r="D2588" t="s">
        <v>62</v>
      </c>
      <c r="E2588" t="s">
        <v>63</v>
      </c>
      <c r="F2588" t="s">
        <v>70</v>
      </c>
      <c r="G2588" t="s">
        <v>132</v>
      </c>
      <c r="H2588">
        <v>10</v>
      </c>
      <c r="I2588">
        <v>19.93</v>
      </c>
      <c r="J2588">
        <v>199.3</v>
      </c>
      <c r="K2588" t="s">
        <v>53</v>
      </c>
      <c r="L2588" t="s">
        <v>133</v>
      </c>
      <c r="M2588" t="s">
        <v>23</v>
      </c>
      <c r="N2588" t="s">
        <v>50</v>
      </c>
      <c r="O2588" t="s">
        <v>14</v>
      </c>
      <c r="P2588" t="s">
        <v>516</v>
      </c>
    </row>
    <row r="2589" spans="1:16" x14ac:dyDescent="0.25">
      <c r="A2589">
        <v>101010</v>
      </c>
      <c r="B2589" s="1">
        <v>45969</v>
      </c>
      <c r="C2589" t="s">
        <v>39</v>
      </c>
      <c r="D2589" t="s">
        <v>118</v>
      </c>
      <c r="E2589" t="s">
        <v>119</v>
      </c>
      <c r="F2589" t="s">
        <v>70</v>
      </c>
      <c r="G2589" t="s">
        <v>71</v>
      </c>
      <c r="H2589">
        <v>3</v>
      </c>
      <c r="I2589">
        <v>59.75</v>
      </c>
      <c r="J2589">
        <v>179.25</v>
      </c>
      <c r="K2589" t="s">
        <v>31</v>
      </c>
      <c r="L2589" t="s">
        <v>466</v>
      </c>
      <c r="M2589" t="s">
        <v>23</v>
      </c>
      <c r="N2589" t="s">
        <v>50</v>
      </c>
      <c r="O2589" t="s">
        <v>14</v>
      </c>
      <c r="P2589" t="s">
        <v>516</v>
      </c>
    </row>
    <row r="2590" spans="1:16" x14ac:dyDescent="0.25">
      <c r="A2590">
        <v>101171</v>
      </c>
      <c r="B2590" s="1">
        <v>45969</v>
      </c>
      <c r="C2590" t="s">
        <v>39</v>
      </c>
      <c r="D2590" t="s">
        <v>56</v>
      </c>
      <c r="E2590" t="s">
        <v>57</v>
      </c>
      <c r="F2590" t="s">
        <v>70</v>
      </c>
      <c r="G2590" t="s">
        <v>86</v>
      </c>
      <c r="H2590">
        <v>1</v>
      </c>
      <c r="I2590">
        <v>28.22</v>
      </c>
      <c r="J2590">
        <v>28.22</v>
      </c>
      <c r="K2590" t="s">
        <v>53</v>
      </c>
      <c r="L2590" t="s">
        <v>413</v>
      </c>
      <c r="M2590" t="s">
        <v>23</v>
      </c>
      <c r="N2590" t="s">
        <v>50</v>
      </c>
      <c r="O2590" t="s">
        <v>14</v>
      </c>
      <c r="P2590" t="s">
        <v>516</v>
      </c>
    </row>
    <row r="2591" spans="1:16" x14ac:dyDescent="0.25">
      <c r="A2591">
        <v>101298</v>
      </c>
      <c r="B2591" s="1">
        <v>45969</v>
      </c>
      <c r="C2591" t="s">
        <v>61</v>
      </c>
      <c r="D2591" t="s">
        <v>84</v>
      </c>
      <c r="E2591" t="s">
        <v>85</v>
      </c>
      <c r="F2591" t="s">
        <v>73</v>
      </c>
      <c r="G2591" t="s">
        <v>126</v>
      </c>
      <c r="H2591">
        <v>2</v>
      </c>
      <c r="I2591">
        <v>30.83</v>
      </c>
      <c r="J2591">
        <v>61.66</v>
      </c>
      <c r="K2591" t="s">
        <v>31</v>
      </c>
      <c r="L2591" t="s">
        <v>317</v>
      </c>
      <c r="M2591" t="s">
        <v>44</v>
      </c>
      <c r="N2591" t="s">
        <v>50</v>
      </c>
      <c r="O2591" t="s">
        <v>14</v>
      </c>
      <c r="P2591" t="s">
        <v>516</v>
      </c>
    </row>
    <row r="2592" spans="1:16" x14ac:dyDescent="0.25">
      <c r="A2592">
        <v>101690</v>
      </c>
      <c r="B2592" s="1">
        <v>45969</v>
      </c>
      <c r="C2592" t="s">
        <v>16</v>
      </c>
      <c r="D2592" t="s">
        <v>111</v>
      </c>
      <c r="E2592" t="s">
        <v>112</v>
      </c>
      <c r="F2592" t="s">
        <v>73</v>
      </c>
      <c r="G2592" t="s">
        <v>128</v>
      </c>
      <c r="H2592">
        <v>1</v>
      </c>
      <c r="I2592">
        <v>134.02000000000001</v>
      </c>
      <c r="J2592">
        <v>134.02000000000001</v>
      </c>
      <c r="K2592" t="s">
        <v>21</v>
      </c>
      <c r="L2592" t="s">
        <v>346</v>
      </c>
      <c r="M2592" t="s">
        <v>102</v>
      </c>
      <c r="N2592" t="s">
        <v>50</v>
      </c>
      <c r="O2592" t="s">
        <v>14</v>
      </c>
      <c r="P2592" t="s">
        <v>516</v>
      </c>
    </row>
    <row r="2593" spans="1:16" x14ac:dyDescent="0.25">
      <c r="A2593">
        <v>101791</v>
      </c>
      <c r="B2593" s="1">
        <v>45969</v>
      </c>
      <c r="C2593" t="s">
        <v>61</v>
      </c>
      <c r="D2593" t="s">
        <v>62</v>
      </c>
      <c r="E2593" t="s">
        <v>63</v>
      </c>
      <c r="F2593" t="s">
        <v>70</v>
      </c>
      <c r="G2593" t="s">
        <v>71</v>
      </c>
      <c r="H2593">
        <v>3</v>
      </c>
      <c r="I2593">
        <v>61.95</v>
      </c>
      <c r="J2593">
        <v>185.85</v>
      </c>
      <c r="K2593" t="s">
        <v>53</v>
      </c>
      <c r="L2593" t="s">
        <v>305</v>
      </c>
      <c r="M2593" t="s">
        <v>23</v>
      </c>
      <c r="N2593" t="s">
        <v>50</v>
      </c>
      <c r="O2593" t="s">
        <v>14</v>
      </c>
      <c r="P2593" t="s">
        <v>516</v>
      </c>
    </row>
    <row r="2594" spans="1:16" x14ac:dyDescent="0.25">
      <c r="A2594">
        <v>101849</v>
      </c>
      <c r="B2594" s="1">
        <v>45969</v>
      </c>
      <c r="C2594" t="s">
        <v>39</v>
      </c>
      <c r="D2594" t="s">
        <v>40</v>
      </c>
      <c r="E2594" t="s">
        <v>41</v>
      </c>
      <c r="F2594" t="s">
        <v>73</v>
      </c>
      <c r="G2594" t="s">
        <v>80</v>
      </c>
      <c r="H2594">
        <v>10</v>
      </c>
      <c r="I2594">
        <v>41.41</v>
      </c>
      <c r="J2594">
        <v>414.1</v>
      </c>
      <c r="K2594" t="s">
        <v>59</v>
      </c>
      <c r="L2594" t="s">
        <v>357</v>
      </c>
      <c r="M2594" t="s">
        <v>44</v>
      </c>
      <c r="N2594" t="s">
        <v>50</v>
      </c>
      <c r="O2594" t="s">
        <v>14</v>
      </c>
      <c r="P2594" t="s">
        <v>516</v>
      </c>
    </row>
    <row r="2595" spans="1:16" x14ac:dyDescent="0.25">
      <c r="A2595">
        <v>101927</v>
      </c>
      <c r="B2595" s="1">
        <v>45969</v>
      </c>
      <c r="C2595" t="s">
        <v>61</v>
      </c>
      <c r="D2595" t="s">
        <v>84</v>
      </c>
      <c r="E2595" t="s">
        <v>85</v>
      </c>
      <c r="F2595" t="s">
        <v>70</v>
      </c>
      <c r="G2595" t="s">
        <v>86</v>
      </c>
      <c r="H2595">
        <v>3</v>
      </c>
      <c r="I2595">
        <v>27</v>
      </c>
      <c r="J2595">
        <v>81</v>
      </c>
      <c r="K2595" t="s">
        <v>53</v>
      </c>
      <c r="L2595" t="s">
        <v>229</v>
      </c>
      <c r="M2595" t="s">
        <v>23</v>
      </c>
      <c r="N2595" t="s">
        <v>50</v>
      </c>
      <c r="O2595" t="s">
        <v>14</v>
      </c>
      <c r="P2595" t="s">
        <v>516</v>
      </c>
    </row>
    <row r="2596" spans="1:16" x14ac:dyDescent="0.25">
      <c r="A2596">
        <v>102039</v>
      </c>
      <c r="B2596" s="1">
        <v>45969</v>
      </c>
      <c r="C2596" t="s">
        <v>39</v>
      </c>
      <c r="D2596" t="s">
        <v>118</v>
      </c>
      <c r="E2596" t="s">
        <v>119</v>
      </c>
      <c r="F2596" t="s">
        <v>73</v>
      </c>
      <c r="G2596" t="s">
        <v>116</v>
      </c>
      <c r="H2596">
        <v>1</v>
      </c>
      <c r="I2596">
        <v>191.64</v>
      </c>
      <c r="J2596">
        <v>191.64</v>
      </c>
      <c r="K2596" t="s">
        <v>31</v>
      </c>
      <c r="L2596" t="s">
        <v>327</v>
      </c>
      <c r="M2596" t="s">
        <v>23</v>
      </c>
      <c r="N2596" t="s">
        <v>50</v>
      </c>
      <c r="O2596" t="s">
        <v>14</v>
      </c>
      <c r="P2596" t="s">
        <v>516</v>
      </c>
    </row>
    <row r="2597" spans="1:16" x14ac:dyDescent="0.25">
      <c r="A2597">
        <v>102467</v>
      </c>
      <c r="B2597" s="1">
        <v>45969</v>
      </c>
      <c r="C2597" t="s">
        <v>61</v>
      </c>
      <c r="D2597" t="s">
        <v>90</v>
      </c>
      <c r="E2597" t="s">
        <v>91</v>
      </c>
      <c r="F2597" t="s">
        <v>19</v>
      </c>
      <c r="G2597" t="s">
        <v>20</v>
      </c>
      <c r="H2597">
        <v>2</v>
      </c>
      <c r="I2597">
        <v>39.46</v>
      </c>
      <c r="J2597">
        <v>78.92</v>
      </c>
      <c r="K2597" t="s">
        <v>53</v>
      </c>
      <c r="L2597" t="s">
        <v>355</v>
      </c>
      <c r="M2597" t="s">
        <v>44</v>
      </c>
      <c r="N2597" t="s">
        <v>50</v>
      </c>
      <c r="O2597" t="s">
        <v>14</v>
      </c>
      <c r="P2597" t="s">
        <v>516</v>
      </c>
    </row>
    <row r="2598" spans="1:16" x14ac:dyDescent="0.25">
      <c r="A2598">
        <v>102679</v>
      </c>
      <c r="B2598" s="1">
        <v>45969</v>
      </c>
      <c r="C2598" t="s">
        <v>61</v>
      </c>
      <c r="D2598" t="s">
        <v>62</v>
      </c>
      <c r="E2598" t="s">
        <v>63</v>
      </c>
      <c r="F2598" t="s">
        <v>64</v>
      </c>
      <c r="G2598" t="s">
        <v>140</v>
      </c>
      <c r="H2598">
        <v>1</v>
      </c>
      <c r="I2598">
        <v>151.86000000000001</v>
      </c>
      <c r="J2598">
        <v>151.86000000000001</v>
      </c>
      <c r="K2598" t="s">
        <v>21</v>
      </c>
      <c r="L2598" t="s">
        <v>449</v>
      </c>
      <c r="M2598" t="s">
        <v>23</v>
      </c>
      <c r="N2598" t="s">
        <v>50</v>
      </c>
      <c r="O2598" t="s">
        <v>14</v>
      </c>
      <c r="P2598" t="s">
        <v>516</v>
      </c>
    </row>
    <row r="2599" spans="1:16" x14ac:dyDescent="0.25">
      <c r="A2599">
        <v>102686</v>
      </c>
      <c r="B2599" s="1">
        <v>45969</v>
      </c>
      <c r="C2599" t="s">
        <v>16</v>
      </c>
      <c r="D2599" t="s">
        <v>17</v>
      </c>
      <c r="E2599" t="s">
        <v>18</v>
      </c>
      <c r="F2599" t="s">
        <v>70</v>
      </c>
      <c r="G2599" t="s">
        <v>143</v>
      </c>
      <c r="H2599">
        <v>1</v>
      </c>
      <c r="I2599">
        <v>123.42</v>
      </c>
      <c r="J2599">
        <v>123.42</v>
      </c>
      <c r="K2599" t="s">
        <v>31</v>
      </c>
      <c r="L2599" t="s">
        <v>335</v>
      </c>
      <c r="M2599" t="s">
        <v>23</v>
      </c>
      <c r="N2599" t="s">
        <v>50</v>
      </c>
      <c r="O2599" t="s">
        <v>14</v>
      </c>
      <c r="P2599" t="s">
        <v>516</v>
      </c>
    </row>
    <row r="2600" spans="1:16" x14ac:dyDescent="0.25">
      <c r="A2600">
        <v>100181</v>
      </c>
      <c r="B2600" s="1">
        <v>45970</v>
      </c>
      <c r="C2600" t="s">
        <v>77</v>
      </c>
      <c r="D2600" t="s">
        <v>103</v>
      </c>
      <c r="E2600" t="s">
        <v>104</v>
      </c>
      <c r="F2600" t="s">
        <v>64</v>
      </c>
      <c r="G2600" t="s">
        <v>159</v>
      </c>
      <c r="H2600">
        <v>3</v>
      </c>
      <c r="I2600">
        <v>35.61</v>
      </c>
      <c r="J2600">
        <v>106.83</v>
      </c>
      <c r="K2600" t="s">
        <v>21</v>
      </c>
      <c r="L2600" t="s">
        <v>110</v>
      </c>
      <c r="M2600" t="s">
        <v>23</v>
      </c>
      <c r="N2600" t="s">
        <v>76</v>
      </c>
      <c r="O2600" t="s">
        <v>14</v>
      </c>
      <c r="P2600" t="s">
        <v>516</v>
      </c>
    </row>
    <row r="2601" spans="1:16" x14ac:dyDescent="0.25">
      <c r="A2601">
        <v>100259</v>
      </c>
      <c r="B2601" s="1">
        <v>45970</v>
      </c>
      <c r="C2601" t="s">
        <v>39</v>
      </c>
      <c r="D2601" t="s">
        <v>118</v>
      </c>
      <c r="E2601" t="s">
        <v>119</v>
      </c>
      <c r="F2601" t="s">
        <v>29</v>
      </c>
      <c r="G2601" t="s">
        <v>100</v>
      </c>
      <c r="H2601">
        <v>3</v>
      </c>
      <c r="I2601">
        <v>50.4</v>
      </c>
      <c r="J2601">
        <v>151.19999999999999</v>
      </c>
      <c r="K2601" t="s">
        <v>31</v>
      </c>
      <c r="L2601" t="s">
        <v>186</v>
      </c>
      <c r="M2601" t="s">
        <v>44</v>
      </c>
      <c r="N2601" t="s">
        <v>76</v>
      </c>
      <c r="O2601" t="s">
        <v>14</v>
      </c>
      <c r="P2601" t="s">
        <v>516</v>
      </c>
    </row>
    <row r="2602" spans="1:16" x14ac:dyDescent="0.25">
      <c r="A2602">
        <v>100615</v>
      </c>
      <c r="B2602" s="1">
        <v>45970</v>
      </c>
      <c r="C2602" t="s">
        <v>16</v>
      </c>
      <c r="D2602" t="s">
        <v>198</v>
      </c>
      <c r="E2602" t="s">
        <v>199</v>
      </c>
      <c r="F2602" t="s">
        <v>70</v>
      </c>
      <c r="G2602" t="s">
        <v>86</v>
      </c>
      <c r="H2602">
        <v>10</v>
      </c>
      <c r="I2602">
        <v>28.17</v>
      </c>
      <c r="J2602">
        <v>281.7</v>
      </c>
      <c r="K2602" t="s">
        <v>31</v>
      </c>
      <c r="L2602" t="s">
        <v>371</v>
      </c>
      <c r="M2602" t="s">
        <v>23</v>
      </c>
      <c r="N2602" t="s">
        <v>76</v>
      </c>
      <c r="O2602" t="s">
        <v>14</v>
      </c>
      <c r="P2602" t="s">
        <v>516</v>
      </c>
    </row>
    <row r="2603" spans="1:16" x14ac:dyDescent="0.25">
      <c r="A2603">
        <v>101055</v>
      </c>
      <c r="B2603" s="1">
        <v>45970</v>
      </c>
      <c r="C2603" t="s">
        <v>34</v>
      </c>
      <c r="D2603" t="s">
        <v>51</v>
      </c>
      <c r="E2603" t="s">
        <v>52</v>
      </c>
      <c r="F2603" t="s">
        <v>73</v>
      </c>
      <c r="G2603" t="s">
        <v>128</v>
      </c>
      <c r="H2603">
        <v>1</v>
      </c>
      <c r="I2603">
        <v>125.21</v>
      </c>
      <c r="J2603">
        <v>125.21</v>
      </c>
      <c r="K2603" t="s">
        <v>31</v>
      </c>
      <c r="L2603" t="s">
        <v>364</v>
      </c>
      <c r="M2603" t="s">
        <v>23</v>
      </c>
      <c r="N2603" t="s">
        <v>76</v>
      </c>
      <c r="O2603" t="s">
        <v>14</v>
      </c>
      <c r="P2603" t="s">
        <v>516</v>
      </c>
    </row>
    <row r="2604" spans="1:16" x14ac:dyDescent="0.25">
      <c r="A2604">
        <v>101408</v>
      </c>
      <c r="B2604" s="1">
        <v>45970</v>
      </c>
      <c r="C2604" t="s">
        <v>39</v>
      </c>
      <c r="D2604" t="s">
        <v>118</v>
      </c>
      <c r="E2604" t="s">
        <v>119</v>
      </c>
      <c r="F2604" t="s">
        <v>19</v>
      </c>
      <c r="G2604" t="s">
        <v>20</v>
      </c>
      <c r="H2604">
        <v>1</v>
      </c>
      <c r="I2604">
        <v>41.73</v>
      </c>
      <c r="J2604">
        <v>41.73</v>
      </c>
      <c r="K2604" t="s">
        <v>31</v>
      </c>
      <c r="L2604" t="s">
        <v>407</v>
      </c>
      <c r="M2604" t="s">
        <v>23</v>
      </c>
      <c r="N2604" t="s">
        <v>76</v>
      </c>
      <c r="O2604" t="s">
        <v>14</v>
      </c>
      <c r="P2604" t="s">
        <v>516</v>
      </c>
    </row>
    <row r="2605" spans="1:16" x14ac:dyDescent="0.25">
      <c r="A2605">
        <v>101762</v>
      </c>
      <c r="B2605" s="1">
        <v>45970</v>
      </c>
      <c r="C2605" t="s">
        <v>61</v>
      </c>
      <c r="D2605" t="s">
        <v>90</v>
      </c>
      <c r="E2605" t="s">
        <v>91</v>
      </c>
      <c r="F2605" t="s">
        <v>64</v>
      </c>
      <c r="G2605" t="s">
        <v>65</v>
      </c>
      <c r="H2605">
        <v>10</v>
      </c>
      <c r="I2605">
        <v>24.49</v>
      </c>
      <c r="J2605">
        <v>244.9</v>
      </c>
      <c r="K2605" t="s">
        <v>53</v>
      </c>
      <c r="L2605" t="s">
        <v>302</v>
      </c>
      <c r="M2605" t="s">
        <v>23</v>
      </c>
      <c r="N2605" t="s">
        <v>76</v>
      </c>
      <c r="O2605" t="s">
        <v>14</v>
      </c>
      <c r="P2605" t="s">
        <v>516</v>
      </c>
    </row>
    <row r="2606" spans="1:16" x14ac:dyDescent="0.25">
      <c r="A2606">
        <v>102135</v>
      </c>
      <c r="B2606" s="1">
        <v>45970</v>
      </c>
      <c r="C2606" t="s">
        <v>16</v>
      </c>
      <c r="D2606" t="s">
        <v>111</v>
      </c>
      <c r="E2606" t="s">
        <v>112</v>
      </c>
      <c r="F2606" t="s">
        <v>73</v>
      </c>
      <c r="G2606" t="s">
        <v>128</v>
      </c>
      <c r="H2606">
        <v>1</v>
      </c>
      <c r="I2606">
        <v>130.29</v>
      </c>
      <c r="J2606">
        <v>130.29</v>
      </c>
      <c r="K2606" t="s">
        <v>53</v>
      </c>
      <c r="L2606" t="s">
        <v>110</v>
      </c>
      <c r="M2606" t="s">
        <v>23</v>
      </c>
      <c r="N2606" t="s">
        <v>76</v>
      </c>
      <c r="O2606" t="s">
        <v>14</v>
      </c>
      <c r="P2606" t="s">
        <v>516</v>
      </c>
    </row>
    <row r="2607" spans="1:16" x14ac:dyDescent="0.25">
      <c r="A2607">
        <v>102218</v>
      </c>
      <c r="B2607" s="1">
        <v>45970</v>
      </c>
      <c r="C2607" t="s">
        <v>77</v>
      </c>
      <c r="D2607" t="s">
        <v>205</v>
      </c>
      <c r="E2607" t="s">
        <v>206</v>
      </c>
      <c r="F2607" t="s">
        <v>29</v>
      </c>
      <c r="G2607" t="s">
        <v>30</v>
      </c>
      <c r="H2607">
        <v>3</v>
      </c>
      <c r="I2607">
        <v>67.069999999999993</v>
      </c>
      <c r="J2607">
        <v>201.21</v>
      </c>
      <c r="K2607" t="s">
        <v>59</v>
      </c>
      <c r="L2607" t="s">
        <v>186</v>
      </c>
      <c r="M2607" t="s">
        <v>23</v>
      </c>
      <c r="N2607" t="s">
        <v>76</v>
      </c>
      <c r="O2607" t="s">
        <v>14</v>
      </c>
      <c r="P2607" t="s">
        <v>516</v>
      </c>
    </row>
    <row r="2608" spans="1:16" x14ac:dyDescent="0.25">
      <c r="A2608">
        <v>102536</v>
      </c>
      <c r="B2608" s="1">
        <v>45970</v>
      </c>
      <c r="C2608" t="s">
        <v>61</v>
      </c>
      <c r="D2608" t="s">
        <v>90</v>
      </c>
      <c r="E2608" t="s">
        <v>91</v>
      </c>
      <c r="F2608" t="s">
        <v>73</v>
      </c>
      <c r="G2608" t="s">
        <v>183</v>
      </c>
      <c r="H2608">
        <v>1</v>
      </c>
      <c r="I2608">
        <v>25.92</v>
      </c>
      <c r="J2608">
        <v>25.92</v>
      </c>
      <c r="K2608" t="s">
        <v>59</v>
      </c>
      <c r="L2608" t="s">
        <v>229</v>
      </c>
      <c r="M2608" t="s">
        <v>23</v>
      </c>
      <c r="N2608" t="s">
        <v>76</v>
      </c>
      <c r="O2608" t="s">
        <v>14</v>
      </c>
      <c r="P2608" t="s">
        <v>516</v>
      </c>
    </row>
    <row r="2609" spans="1:16" x14ac:dyDescent="0.25">
      <c r="A2609">
        <v>102570</v>
      </c>
      <c r="B2609" s="1">
        <v>45970</v>
      </c>
      <c r="C2609" t="s">
        <v>16</v>
      </c>
      <c r="D2609" t="s">
        <v>198</v>
      </c>
      <c r="E2609" t="s">
        <v>199</v>
      </c>
      <c r="F2609" t="s">
        <v>29</v>
      </c>
      <c r="G2609" t="s">
        <v>100</v>
      </c>
      <c r="H2609">
        <v>5</v>
      </c>
      <c r="I2609">
        <v>49.04</v>
      </c>
      <c r="J2609">
        <v>245.2</v>
      </c>
      <c r="K2609" t="s">
        <v>31</v>
      </c>
      <c r="L2609" t="s">
        <v>135</v>
      </c>
      <c r="M2609" t="s">
        <v>23</v>
      </c>
      <c r="N2609" t="s">
        <v>76</v>
      </c>
      <c r="O2609" t="s">
        <v>14</v>
      </c>
      <c r="P2609" t="s">
        <v>516</v>
      </c>
    </row>
    <row r="2610" spans="1:16" x14ac:dyDescent="0.25">
      <c r="A2610">
        <v>102709</v>
      </c>
      <c r="B2610" s="1">
        <v>45970</v>
      </c>
      <c r="C2610" t="s">
        <v>16</v>
      </c>
      <c r="D2610" t="s">
        <v>17</v>
      </c>
      <c r="E2610" t="s">
        <v>18</v>
      </c>
      <c r="F2610" t="s">
        <v>19</v>
      </c>
      <c r="G2610" t="s">
        <v>42</v>
      </c>
      <c r="H2610">
        <v>2</v>
      </c>
      <c r="I2610">
        <v>16.62</v>
      </c>
      <c r="J2610">
        <v>33.24</v>
      </c>
      <c r="K2610" t="s">
        <v>59</v>
      </c>
      <c r="L2610" t="s">
        <v>302</v>
      </c>
      <c r="M2610" t="s">
        <v>44</v>
      </c>
      <c r="N2610" t="s">
        <v>76</v>
      </c>
      <c r="O2610" t="s">
        <v>14</v>
      </c>
      <c r="P2610" t="s">
        <v>516</v>
      </c>
    </row>
    <row r="2611" spans="1:16" x14ac:dyDescent="0.25">
      <c r="A2611">
        <v>102719</v>
      </c>
      <c r="B2611" s="1">
        <v>45970</v>
      </c>
      <c r="C2611" t="s">
        <v>61</v>
      </c>
      <c r="D2611" t="s">
        <v>90</v>
      </c>
      <c r="E2611" t="s">
        <v>91</v>
      </c>
      <c r="F2611" t="s">
        <v>73</v>
      </c>
      <c r="G2611" t="s">
        <v>74</v>
      </c>
      <c r="H2611">
        <v>10</v>
      </c>
      <c r="I2611">
        <v>54.48</v>
      </c>
      <c r="J2611">
        <v>544.79999999999995</v>
      </c>
      <c r="K2611" t="s">
        <v>53</v>
      </c>
      <c r="L2611" t="s">
        <v>494</v>
      </c>
      <c r="M2611" t="s">
        <v>23</v>
      </c>
      <c r="N2611" t="s">
        <v>76</v>
      </c>
      <c r="O2611" t="s">
        <v>14</v>
      </c>
      <c r="P2611" t="s">
        <v>516</v>
      </c>
    </row>
    <row r="2612" spans="1:16" x14ac:dyDescent="0.25">
      <c r="A2612">
        <v>102873</v>
      </c>
      <c r="B2612" s="1">
        <v>45970</v>
      </c>
      <c r="C2612" t="s">
        <v>34</v>
      </c>
      <c r="D2612" t="s">
        <v>35</v>
      </c>
      <c r="E2612" t="s">
        <v>36</v>
      </c>
      <c r="F2612" t="s">
        <v>29</v>
      </c>
      <c r="G2612" t="s">
        <v>100</v>
      </c>
      <c r="H2612">
        <v>10</v>
      </c>
      <c r="I2612">
        <v>49.78</v>
      </c>
      <c r="J2612">
        <v>497.8</v>
      </c>
      <c r="K2612" t="s">
        <v>53</v>
      </c>
      <c r="L2612" t="s">
        <v>360</v>
      </c>
      <c r="M2612" t="s">
        <v>23</v>
      </c>
      <c r="N2612" t="s">
        <v>76</v>
      </c>
      <c r="O2612" t="s">
        <v>14</v>
      </c>
      <c r="P2612" t="s">
        <v>516</v>
      </c>
    </row>
    <row r="2613" spans="1:16" x14ac:dyDescent="0.25">
      <c r="A2613">
        <v>100570</v>
      </c>
      <c r="B2613" s="1">
        <v>45971</v>
      </c>
      <c r="C2613" t="s">
        <v>39</v>
      </c>
      <c r="D2613" t="s">
        <v>67</v>
      </c>
      <c r="E2613" t="s">
        <v>68</v>
      </c>
      <c r="F2613" t="s">
        <v>73</v>
      </c>
      <c r="G2613" t="s">
        <v>183</v>
      </c>
      <c r="H2613">
        <v>10</v>
      </c>
      <c r="I2613">
        <v>26.09</v>
      </c>
      <c r="J2613">
        <v>260.89999999999998</v>
      </c>
      <c r="K2613" t="s">
        <v>53</v>
      </c>
      <c r="L2613" t="s">
        <v>382</v>
      </c>
      <c r="M2613" t="s">
        <v>23</v>
      </c>
      <c r="N2613" t="s">
        <v>82</v>
      </c>
      <c r="O2613" t="s">
        <v>25</v>
      </c>
      <c r="P2613" t="s">
        <v>516</v>
      </c>
    </row>
    <row r="2614" spans="1:16" x14ac:dyDescent="0.25">
      <c r="A2614">
        <v>100789</v>
      </c>
      <c r="B2614" s="1">
        <v>45971</v>
      </c>
      <c r="C2614" t="s">
        <v>61</v>
      </c>
      <c r="D2614" t="s">
        <v>90</v>
      </c>
      <c r="E2614" t="s">
        <v>91</v>
      </c>
      <c r="F2614" t="s">
        <v>73</v>
      </c>
      <c r="G2614" t="s">
        <v>183</v>
      </c>
      <c r="H2614">
        <v>1</v>
      </c>
      <c r="I2614">
        <v>24.34</v>
      </c>
      <c r="J2614">
        <v>24.34</v>
      </c>
      <c r="K2614" t="s">
        <v>31</v>
      </c>
      <c r="L2614" t="s">
        <v>359</v>
      </c>
      <c r="M2614" t="s">
        <v>102</v>
      </c>
      <c r="N2614" t="s">
        <v>82</v>
      </c>
      <c r="O2614" t="s">
        <v>25</v>
      </c>
      <c r="P2614" t="s">
        <v>516</v>
      </c>
    </row>
    <row r="2615" spans="1:16" x14ac:dyDescent="0.25">
      <c r="A2615">
        <v>100827</v>
      </c>
      <c r="B2615" s="1">
        <v>45971</v>
      </c>
      <c r="C2615" t="s">
        <v>61</v>
      </c>
      <c r="D2615" t="s">
        <v>90</v>
      </c>
      <c r="E2615" t="s">
        <v>91</v>
      </c>
      <c r="F2615" t="s">
        <v>64</v>
      </c>
      <c r="G2615" t="s">
        <v>159</v>
      </c>
      <c r="H2615">
        <v>1</v>
      </c>
      <c r="I2615">
        <v>35.46</v>
      </c>
      <c r="J2615">
        <v>35.46</v>
      </c>
      <c r="K2615" t="s">
        <v>53</v>
      </c>
      <c r="L2615" t="s">
        <v>447</v>
      </c>
      <c r="M2615" t="s">
        <v>23</v>
      </c>
      <c r="N2615" t="s">
        <v>82</v>
      </c>
      <c r="O2615" t="s">
        <v>25</v>
      </c>
      <c r="P2615" t="s">
        <v>516</v>
      </c>
    </row>
    <row r="2616" spans="1:16" x14ac:dyDescent="0.25">
      <c r="A2616">
        <v>100887</v>
      </c>
      <c r="B2616" s="1">
        <v>45971</v>
      </c>
      <c r="C2616" t="s">
        <v>77</v>
      </c>
      <c r="D2616" t="s">
        <v>151</v>
      </c>
      <c r="E2616" t="s">
        <v>152</v>
      </c>
      <c r="F2616" t="s">
        <v>19</v>
      </c>
      <c r="G2616" t="s">
        <v>20</v>
      </c>
      <c r="H2616">
        <v>10</v>
      </c>
      <c r="I2616">
        <v>40.729999999999997</v>
      </c>
      <c r="J2616">
        <v>407.3</v>
      </c>
      <c r="K2616" t="s">
        <v>21</v>
      </c>
      <c r="L2616" t="s">
        <v>411</v>
      </c>
      <c r="M2616" t="s">
        <v>44</v>
      </c>
      <c r="N2616" t="s">
        <v>82</v>
      </c>
      <c r="O2616" t="s">
        <v>25</v>
      </c>
      <c r="P2616" t="s">
        <v>516</v>
      </c>
    </row>
    <row r="2617" spans="1:16" x14ac:dyDescent="0.25">
      <c r="A2617">
        <v>101149</v>
      </c>
      <c r="B2617" s="1">
        <v>45971</v>
      </c>
      <c r="C2617" t="s">
        <v>34</v>
      </c>
      <c r="D2617" t="s">
        <v>51</v>
      </c>
      <c r="E2617" t="s">
        <v>52</v>
      </c>
      <c r="F2617" t="s">
        <v>19</v>
      </c>
      <c r="G2617" t="s">
        <v>42</v>
      </c>
      <c r="H2617">
        <v>10</v>
      </c>
      <c r="I2617">
        <v>15.44</v>
      </c>
      <c r="J2617">
        <v>154.4</v>
      </c>
      <c r="K2617" t="s">
        <v>59</v>
      </c>
      <c r="L2617" t="s">
        <v>470</v>
      </c>
      <c r="M2617" t="s">
        <v>23</v>
      </c>
      <c r="N2617" t="s">
        <v>82</v>
      </c>
      <c r="O2617" t="s">
        <v>25</v>
      </c>
      <c r="P2617" t="s">
        <v>516</v>
      </c>
    </row>
    <row r="2618" spans="1:16" x14ac:dyDescent="0.25">
      <c r="A2618">
        <v>101924</v>
      </c>
      <c r="B2618" s="1">
        <v>45971</v>
      </c>
      <c r="C2618" t="s">
        <v>77</v>
      </c>
      <c r="D2618" t="s">
        <v>205</v>
      </c>
      <c r="E2618" t="s">
        <v>206</v>
      </c>
      <c r="F2618" t="s">
        <v>19</v>
      </c>
      <c r="G2618" t="s">
        <v>48</v>
      </c>
      <c r="H2618">
        <v>5</v>
      </c>
      <c r="I2618">
        <v>44.97</v>
      </c>
      <c r="J2618">
        <v>224.85</v>
      </c>
      <c r="K2618" t="s">
        <v>59</v>
      </c>
      <c r="L2618" t="s">
        <v>285</v>
      </c>
      <c r="M2618" t="s">
        <v>23</v>
      </c>
      <c r="N2618" t="s">
        <v>82</v>
      </c>
      <c r="O2618" t="s">
        <v>25</v>
      </c>
      <c r="P2618" t="s">
        <v>516</v>
      </c>
    </row>
    <row r="2619" spans="1:16" x14ac:dyDescent="0.25">
      <c r="A2619">
        <v>101939</v>
      </c>
      <c r="B2619" s="1">
        <v>45971</v>
      </c>
      <c r="C2619" t="s">
        <v>34</v>
      </c>
      <c r="D2619" t="s">
        <v>51</v>
      </c>
      <c r="E2619" t="s">
        <v>52</v>
      </c>
      <c r="F2619" t="s">
        <v>64</v>
      </c>
      <c r="G2619" t="s">
        <v>159</v>
      </c>
      <c r="H2619">
        <v>2</v>
      </c>
      <c r="I2619">
        <v>34.409999999999997</v>
      </c>
      <c r="J2619">
        <v>68.819999999999993</v>
      </c>
      <c r="K2619" t="s">
        <v>31</v>
      </c>
      <c r="L2619" t="s">
        <v>358</v>
      </c>
      <c r="M2619" t="s">
        <v>23</v>
      </c>
      <c r="N2619" t="s">
        <v>82</v>
      </c>
      <c r="O2619" t="s">
        <v>25</v>
      </c>
      <c r="P2619" t="s">
        <v>516</v>
      </c>
    </row>
    <row r="2620" spans="1:16" x14ac:dyDescent="0.25">
      <c r="A2620">
        <v>102084</v>
      </c>
      <c r="B2620" s="1">
        <v>45971</v>
      </c>
      <c r="C2620" t="s">
        <v>61</v>
      </c>
      <c r="D2620" t="s">
        <v>90</v>
      </c>
      <c r="E2620" t="s">
        <v>91</v>
      </c>
      <c r="F2620" t="s">
        <v>19</v>
      </c>
      <c r="G2620" t="s">
        <v>37</v>
      </c>
      <c r="H2620">
        <v>10</v>
      </c>
      <c r="I2620">
        <v>24.08</v>
      </c>
      <c r="J2620">
        <v>240.8</v>
      </c>
      <c r="K2620" t="s">
        <v>53</v>
      </c>
      <c r="L2620" t="s">
        <v>470</v>
      </c>
      <c r="M2620" t="s">
        <v>102</v>
      </c>
      <c r="N2620" t="s">
        <v>82</v>
      </c>
      <c r="O2620" t="s">
        <v>25</v>
      </c>
      <c r="P2620" t="s">
        <v>516</v>
      </c>
    </row>
    <row r="2621" spans="1:16" x14ac:dyDescent="0.25">
      <c r="A2621">
        <v>102128</v>
      </c>
      <c r="B2621" s="1">
        <v>45971</v>
      </c>
      <c r="C2621" t="s">
        <v>39</v>
      </c>
      <c r="D2621" t="s">
        <v>67</v>
      </c>
      <c r="E2621" t="s">
        <v>68</v>
      </c>
      <c r="F2621" t="s">
        <v>19</v>
      </c>
      <c r="G2621" t="s">
        <v>42</v>
      </c>
      <c r="H2621">
        <v>1</v>
      </c>
      <c r="I2621">
        <v>16.739999999999998</v>
      </c>
      <c r="J2621">
        <v>16.739999999999998</v>
      </c>
      <c r="K2621" t="s">
        <v>53</v>
      </c>
      <c r="L2621" t="s">
        <v>193</v>
      </c>
      <c r="M2621" t="s">
        <v>23</v>
      </c>
      <c r="N2621" t="s">
        <v>82</v>
      </c>
      <c r="O2621" t="s">
        <v>25</v>
      </c>
      <c r="P2621" t="s">
        <v>516</v>
      </c>
    </row>
    <row r="2622" spans="1:16" x14ac:dyDescent="0.25">
      <c r="A2622">
        <v>102250</v>
      </c>
      <c r="B2622" s="1">
        <v>45971</v>
      </c>
      <c r="C2622" t="s">
        <v>61</v>
      </c>
      <c r="D2622" t="s">
        <v>90</v>
      </c>
      <c r="E2622" t="s">
        <v>91</v>
      </c>
      <c r="F2622" t="s">
        <v>29</v>
      </c>
      <c r="G2622" t="s">
        <v>100</v>
      </c>
      <c r="H2622">
        <v>10</v>
      </c>
      <c r="I2622">
        <v>50.18</v>
      </c>
      <c r="J2622">
        <v>501.8</v>
      </c>
      <c r="K2622" t="s">
        <v>31</v>
      </c>
      <c r="L2622" t="s">
        <v>456</v>
      </c>
      <c r="M2622" t="s">
        <v>44</v>
      </c>
      <c r="N2622" t="s">
        <v>82</v>
      </c>
      <c r="O2622" t="s">
        <v>25</v>
      </c>
      <c r="P2622" t="s">
        <v>516</v>
      </c>
    </row>
    <row r="2623" spans="1:16" x14ac:dyDescent="0.25">
      <c r="A2623">
        <v>102424</v>
      </c>
      <c r="B2623" s="1">
        <v>45971</v>
      </c>
      <c r="C2623" t="s">
        <v>34</v>
      </c>
      <c r="D2623" t="s">
        <v>35</v>
      </c>
      <c r="E2623" t="s">
        <v>36</v>
      </c>
      <c r="F2623" t="s">
        <v>19</v>
      </c>
      <c r="G2623" t="s">
        <v>42</v>
      </c>
      <c r="H2623">
        <v>10</v>
      </c>
      <c r="I2623">
        <v>16.54</v>
      </c>
      <c r="J2623">
        <v>165.4</v>
      </c>
      <c r="K2623" t="s">
        <v>59</v>
      </c>
      <c r="L2623" t="s">
        <v>500</v>
      </c>
      <c r="M2623" t="s">
        <v>23</v>
      </c>
      <c r="N2623" t="s">
        <v>82</v>
      </c>
      <c r="O2623" t="s">
        <v>25</v>
      </c>
      <c r="P2623" t="s">
        <v>516</v>
      </c>
    </row>
    <row r="2624" spans="1:16" x14ac:dyDescent="0.25">
      <c r="A2624">
        <v>102956</v>
      </c>
      <c r="B2624" s="1">
        <v>45971</v>
      </c>
      <c r="C2624" t="s">
        <v>34</v>
      </c>
      <c r="D2624" t="s">
        <v>51</v>
      </c>
      <c r="E2624" t="s">
        <v>52</v>
      </c>
      <c r="F2624" t="s">
        <v>19</v>
      </c>
      <c r="G2624" t="s">
        <v>48</v>
      </c>
      <c r="H2624">
        <v>1</v>
      </c>
      <c r="I2624">
        <v>44.65</v>
      </c>
      <c r="J2624">
        <v>44.65</v>
      </c>
      <c r="K2624" t="s">
        <v>31</v>
      </c>
      <c r="L2624" t="s">
        <v>317</v>
      </c>
      <c r="M2624" t="s">
        <v>23</v>
      </c>
      <c r="N2624" t="s">
        <v>82</v>
      </c>
      <c r="O2624" t="s">
        <v>25</v>
      </c>
      <c r="P2624" t="s">
        <v>516</v>
      </c>
    </row>
    <row r="2625" spans="1:16" x14ac:dyDescent="0.25">
      <c r="A2625">
        <v>100325</v>
      </c>
      <c r="B2625" s="1">
        <v>45972</v>
      </c>
      <c r="C2625" t="s">
        <v>16</v>
      </c>
      <c r="D2625" t="s">
        <v>27</v>
      </c>
      <c r="E2625" t="s">
        <v>28</v>
      </c>
      <c r="F2625" t="s">
        <v>29</v>
      </c>
      <c r="G2625" t="s">
        <v>123</v>
      </c>
      <c r="H2625">
        <v>1</v>
      </c>
      <c r="I2625">
        <v>87.05</v>
      </c>
      <c r="J2625">
        <v>87.05</v>
      </c>
      <c r="K2625" t="s">
        <v>53</v>
      </c>
      <c r="L2625" t="s">
        <v>219</v>
      </c>
      <c r="M2625" t="s">
        <v>23</v>
      </c>
      <c r="N2625" t="s">
        <v>55</v>
      </c>
      <c r="O2625" t="s">
        <v>25</v>
      </c>
      <c r="P2625" t="s">
        <v>516</v>
      </c>
    </row>
    <row r="2626" spans="1:16" x14ac:dyDescent="0.25">
      <c r="A2626">
        <v>100901</v>
      </c>
      <c r="B2626" s="1">
        <v>45972</v>
      </c>
      <c r="C2626" t="s">
        <v>61</v>
      </c>
      <c r="D2626" t="s">
        <v>84</v>
      </c>
      <c r="E2626" t="s">
        <v>85</v>
      </c>
      <c r="F2626" t="s">
        <v>29</v>
      </c>
      <c r="G2626" t="s">
        <v>58</v>
      </c>
      <c r="H2626">
        <v>2</v>
      </c>
      <c r="I2626">
        <v>72.930000000000007</v>
      </c>
      <c r="J2626">
        <v>145.86000000000001</v>
      </c>
      <c r="K2626" t="s">
        <v>21</v>
      </c>
      <c r="L2626" t="s">
        <v>160</v>
      </c>
      <c r="M2626" t="s">
        <v>23</v>
      </c>
      <c r="N2626" t="s">
        <v>55</v>
      </c>
      <c r="O2626" t="s">
        <v>25</v>
      </c>
      <c r="P2626" t="s">
        <v>516</v>
      </c>
    </row>
    <row r="2627" spans="1:16" x14ac:dyDescent="0.25">
      <c r="A2627">
        <v>100927</v>
      </c>
      <c r="B2627" s="1">
        <v>45972</v>
      </c>
      <c r="C2627" t="s">
        <v>34</v>
      </c>
      <c r="D2627" t="s">
        <v>35</v>
      </c>
      <c r="E2627" t="s">
        <v>36</v>
      </c>
      <c r="F2627" t="s">
        <v>29</v>
      </c>
      <c r="G2627" t="s">
        <v>100</v>
      </c>
      <c r="H2627">
        <v>10</v>
      </c>
      <c r="I2627">
        <v>48.8</v>
      </c>
      <c r="J2627">
        <v>488</v>
      </c>
      <c r="K2627" t="s">
        <v>59</v>
      </c>
      <c r="L2627" t="s">
        <v>250</v>
      </c>
      <c r="M2627" t="s">
        <v>102</v>
      </c>
      <c r="N2627" t="s">
        <v>55</v>
      </c>
      <c r="O2627" t="s">
        <v>25</v>
      </c>
      <c r="P2627" t="s">
        <v>516</v>
      </c>
    </row>
    <row r="2628" spans="1:16" x14ac:dyDescent="0.25">
      <c r="A2628">
        <v>101045</v>
      </c>
      <c r="B2628" s="1">
        <v>45972</v>
      </c>
      <c r="C2628" t="s">
        <v>61</v>
      </c>
      <c r="D2628" t="s">
        <v>90</v>
      </c>
      <c r="E2628" t="s">
        <v>91</v>
      </c>
      <c r="F2628" t="s">
        <v>29</v>
      </c>
      <c r="G2628" t="s">
        <v>100</v>
      </c>
      <c r="H2628">
        <v>1</v>
      </c>
      <c r="I2628">
        <v>50.7</v>
      </c>
      <c r="J2628">
        <v>50.7</v>
      </c>
      <c r="K2628" t="s">
        <v>31</v>
      </c>
      <c r="L2628" t="s">
        <v>32</v>
      </c>
      <c r="M2628" t="s">
        <v>23</v>
      </c>
      <c r="N2628" t="s">
        <v>55</v>
      </c>
      <c r="O2628" t="s">
        <v>25</v>
      </c>
      <c r="P2628" t="s">
        <v>516</v>
      </c>
    </row>
    <row r="2629" spans="1:16" x14ac:dyDescent="0.25">
      <c r="A2629">
        <v>101090</v>
      </c>
      <c r="B2629" s="1">
        <v>45972</v>
      </c>
      <c r="C2629" t="s">
        <v>34</v>
      </c>
      <c r="D2629" t="s">
        <v>51</v>
      </c>
      <c r="E2629" t="s">
        <v>52</v>
      </c>
      <c r="F2629" t="s">
        <v>73</v>
      </c>
      <c r="G2629" t="s">
        <v>126</v>
      </c>
      <c r="H2629">
        <v>10</v>
      </c>
      <c r="I2629">
        <v>28.91</v>
      </c>
      <c r="J2629">
        <v>289.10000000000002</v>
      </c>
      <c r="K2629" t="s">
        <v>59</v>
      </c>
      <c r="L2629" t="s">
        <v>237</v>
      </c>
      <c r="M2629" t="s">
        <v>23</v>
      </c>
      <c r="N2629" t="s">
        <v>55</v>
      </c>
      <c r="O2629" t="s">
        <v>25</v>
      </c>
      <c r="P2629" t="s">
        <v>516</v>
      </c>
    </row>
    <row r="2630" spans="1:16" x14ac:dyDescent="0.25">
      <c r="A2630">
        <v>101265</v>
      </c>
      <c r="B2630" s="1">
        <v>45972</v>
      </c>
      <c r="C2630" t="s">
        <v>61</v>
      </c>
      <c r="D2630" t="s">
        <v>90</v>
      </c>
      <c r="E2630" t="s">
        <v>91</v>
      </c>
      <c r="F2630" t="s">
        <v>73</v>
      </c>
      <c r="G2630" t="s">
        <v>116</v>
      </c>
      <c r="H2630">
        <v>2</v>
      </c>
      <c r="I2630">
        <v>184.38</v>
      </c>
      <c r="J2630">
        <v>368.76</v>
      </c>
      <c r="K2630" t="s">
        <v>59</v>
      </c>
      <c r="L2630" t="s">
        <v>288</v>
      </c>
      <c r="M2630" t="s">
        <v>23</v>
      </c>
      <c r="N2630" t="s">
        <v>55</v>
      </c>
      <c r="O2630" t="s">
        <v>25</v>
      </c>
      <c r="P2630" t="s">
        <v>516</v>
      </c>
    </row>
    <row r="2631" spans="1:16" x14ac:dyDescent="0.25">
      <c r="A2631">
        <v>101521</v>
      </c>
      <c r="B2631" s="1">
        <v>45972</v>
      </c>
      <c r="C2631" t="s">
        <v>39</v>
      </c>
      <c r="D2631" t="s">
        <v>67</v>
      </c>
      <c r="E2631" t="s">
        <v>68</v>
      </c>
      <c r="F2631" t="s">
        <v>19</v>
      </c>
      <c r="G2631" t="s">
        <v>37</v>
      </c>
      <c r="H2631">
        <v>1</v>
      </c>
      <c r="I2631">
        <v>24.01</v>
      </c>
      <c r="J2631">
        <v>24.01</v>
      </c>
      <c r="K2631" t="s">
        <v>53</v>
      </c>
      <c r="L2631" t="s">
        <v>320</v>
      </c>
      <c r="M2631" t="s">
        <v>23</v>
      </c>
      <c r="N2631" t="s">
        <v>55</v>
      </c>
      <c r="O2631" t="s">
        <v>25</v>
      </c>
      <c r="P2631" t="s">
        <v>516</v>
      </c>
    </row>
    <row r="2632" spans="1:16" x14ac:dyDescent="0.25">
      <c r="A2632">
        <v>102370</v>
      </c>
      <c r="B2632" s="1">
        <v>45972</v>
      </c>
      <c r="C2632" t="s">
        <v>39</v>
      </c>
      <c r="D2632" t="s">
        <v>67</v>
      </c>
      <c r="E2632" t="s">
        <v>68</v>
      </c>
      <c r="F2632" t="s">
        <v>73</v>
      </c>
      <c r="G2632" t="s">
        <v>116</v>
      </c>
      <c r="H2632">
        <v>10</v>
      </c>
      <c r="I2632">
        <v>196.94</v>
      </c>
      <c r="J2632">
        <v>1969.4</v>
      </c>
      <c r="K2632" t="s">
        <v>53</v>
      </c>
      <c r="L2632" t="s">
        <v>210</v>
      </c>
      <c r="M2632" t="s">
        <v>23</v>
      </c>
      <c r="N2632" t="s">
        <v>55</v>
      </c>
      <c r="O2632" t="s">
        <v>25</v>
      </c>
      <c r="P2632" t="s">
        <v>516</v>
      </c>
    </row>
    <row r="2633" spans="1:16" x14ac:dyDescent="0.25">
      <c r="A2633">
        <v>102510</v>
      </c>
      <c r="B2633" s="1">
        <v>45972</v>
      </c>
      <c r="C2633" t="s">
        <v>34</v>
      </c>
      <c r="D2633" t="s">
        <v>46</v>
      </c>
      <c r="E2633" t="s">
        <v>47</v>
      </c>
      <c r="F2633" t="s">
        <v>19</v>
      </c>
      <c r="G2633" t="s">
        <v>48</v>
      </c>
      <c r="H2633">
        <v>3</v>
      </c>
      <c r="I2633">
        <v>45.25</v>
      </c>
      <c r="J2633">
        <v>135.75</v>
      </c>
      <c r="K2633" t="s">
        <v>21</v>
      </c>
      <c r="L2633" t="s">
        <v>125</v>
      </c>
      <c r="M2633" t="s">
        <v>23</v>
      </c>
      <c r="N2633" t="s">
        <v>55</v>
      </c>
      <c r="O2633" t="s">
        <v>25</v>
      </c>
      <c r="P2633" t="s">
        <v>516</v>
      </c>
    </row>
    <row r="2634" spans="1:16" x14ac:dyDescent="0.25">
      <c r="A2634">
        <v>102969</v>
      </c>
      <c r="B2634" s="1">
        <v>45972</v>
      </c>
      <c r="C2634" t="s">
        <v>39</v>
      </c>
      <c r="D2634" t="s">
        <v>93</v>
      </c>
      <c r="E2634" t="s">
        <v>93</v>
      </c>
      <c r="F2634" t="s">
        <v>73</v>
      </c>
      <c r="G2634" t="s">
        <v>116</v>
      </c>
      <c r="H2634">
        <v>1</v>
      </c>
      <c r="I2634">
        <v>196.82</v>
      </c>
      <c r="J2634">
        <v>196.82</v>
      </c>
      <c r="K2634" t="s">
        <v>53</v>
      </c>
      <c r="L2634" t="s">
        <v>478</v>
      </c>
      <c r="M2634" t="s">
        <v>23</v>
      </c>
      <c r="N2634" t="s">
        <v>55</v>
      </c>
      <c r="O2634" t="s">
        <v>25</v>
      </c>
      <c r="P2634" t="s">
        <v>516</v>
      </c>
    </row>
    <row r="2635" spans="1:16" x14ac:dyDescent="0.25">
      <c r="A2635">
        <v>100172</v>
      </c>
      <c r="B2635" s="1">
        <v>45973</v>
      </c>
      <c r="C2635" t="s">
        <v>34</v>
      </c>
      <c r="D2635" t="s">
        <v>51</v>
      </c>
      <c r="E2635" t="s">
        <v>52</v>
      </c>
      <c r="F2635" t="s">
        <v>73</v>
      </c>
      <c r="G2635" t="s">
        <v>80</v>
      </c>
      <c r="H2635">
        <v>1</v>
      </c>
      <c r="I2635">
        <v>39.71</v>
      </c>
      <c r="J2635">
        <v>39.71</v>
      </c>
      <c r="K2635" t="s">
        <v>31</v>
      </c>
      <c r="L2635" t="s">
        <v>443</v>
      </c>
      <c r="M2635" t="s">
        <v>23</v>
      </c>
      <c r="N2635" t="s">
        <v>33</v>
      </c>
      <c r="O2635" t="s">
        <v>25</v>
      </c>
      <c r="P2635" t="s">
        <v>516</v>
      </c>
    </row>
    <row r="2636" spans="1:16" x14ac:dyDescent="0.25">
      <c r="A2636">
        <v>100514</v>
      </c>
      <c r="B2636" s="1">
        <v>45973</v>
      </c>
      <c r="C2636" t="s">
        <v>39</v>
      </c>
      <c r="D2636" t="s">
        <v>67</v>
      </c>
      <c r="E2636" t="s">
        <v>68</v>
      </c>
      <c r="F2636" t="s">
        <v>29</v>
      </c>
      <c r="G2636" t="s">
        <v>100</v>
      </c>
      <c r="H2636">
        <v>10</v>
      </c>
      <c r="I2636">
        <v>51.53</v>
      </c>
      <c r="J2636">
        <v>515.29999999999995</v>
      </c>
      <c r="K2636" t="s">
        <v>53</v>
      </c>
      <c r="L2636" t="s">
        <v>341</v>
      </c>
      <c r="M2636" t="s">
        <v>23</v>
      </c>
      <c r="N2636" t="s">
        <v>33</v>
      </c>
      <c r="O2636" t="s">
        <v>25</v>
      </c>
      <c r="P2636" t="s">
        <v>516</v>
      </c>
    </row>
    <row r="2637" spans="1:16" x14ac:dyDescent="0.25">
      <c r="A2637">
        <v>100871</v>
      </c>
      <c r="B2637" s="1">
        <v>45973</v>
      </c>
      <c r="C2637" t="s">
        <v>77</v>
      </c>
      <c r="D2637" t="s">
        <v>103</v>
      </c>
      <c r="E2637" t="s">
        <v>104</v>
      </c>
      <c r="F2637" t="s">
        <v>73</v>
      </c>
      <c r="G2637" t="s">
        <v>74</v>
      </c>
      <c r="H2637">
        <v>5</v>
      </c>
      <c r="I2637">
        <v>52.27</v>
      </c>
      <c r="J2637">
        <v>261.35000000000002</v>
      </c>
      <c r="K2637" t="s">
        <v>53</v>
      </c>
      <c r="L2637" t="s">
        <v>438</v>
      </c>
      <c r="M2637" t="s">
        <v>23</v>
      </c>
      <c r="N2637" t="s">
        <v>33</v>
      </c>
      <c r="O2637" t="s">
        <v>25</v>
      </c>
      <c r="P2637" t="s">
        <v>516</v>
      </c>
    </row>
    <row r="2638" spans="1:16" x14ac:dyDescent="0.25">
      <c r="A2638">
        <v>101013</v>
      </c>
      <c r="B2638" s="1">
        <v>45973</v>
      </c>
      <c r="C2638" t="s">
        <v>61</v>
      </c>
      <c r="D2638" t="s">
        <v>90</v>
      </c>
      <c r="E2638" t="s">
        <v>91</v>
      </c>
      <c r="F2638" t="s">
        <v>29</v>
      </c>
      <c r="G2638" t="s">
        <v>30</v>
      </c>
      <c r="H2638">
        <v>2</v>
      </c>
      <c r="I2638">
        <v>62.43</v>
      </c>
      <c r="J2638">
        <v>124.86</v>
      </c>
      <c r="K2638" t="s">
        <v>59</v>
      </c>
      <c r="L2638" t="s">
        <v>364</v>
      </c>
      <c r="M2638" t="s">
        <v>23</v>
      </c>
      <c r="N2638" t="s">
        <v>33</v>
      </c>
      <c r="O2638" t="s">
        <v>25</v>
      </c>
      <c r="P2638" t="s">
        <v>516</v>
      </c>
    </row>
    <row r="2639" spans="1:16" x14ac:dyDescent="0.25">
      <c r="A2639">
        <v>101152</v>
      </c>
      <c r="B2639" s="1">
        <v>45973</v>
      </c>
      <c r="C2639" t="s">
        <v>39</v>
      </c>
      <c r="D2639" t="s">
        <v>67</v>
      </c>
      <c r="E2639" t="s">
        <v>68</v>
      </c>
      <c r="F2639" t="s">
        <v>70</v>
      </c>
      <c r="G2639" t="s">
        <v>86</v>
      </c>
      <c r="H2639">
        <v>1</v>
      </c>
      <c r="I2639">
        <v>28.67</v>
      </c>
      <c r="J2639">
        <v>28.67</v>
      </c>
      <c r="K2639" t="s">
        <v>53</v>
      </c>
      <c r="L2639" t="s">
        <v>444</v>
      </c>
      <c r="M2639" t="s">
        <v>44</v>
      </c>
      <c r="N2639" t="s">
        <v>33</v>
      </c>
      <c r="O2639" t="s">
        <v>25</v>
      </c>
      <c r="P2639" t="s">
        <v>516</v>
      </c>
    </row>
    <row r="2640" spans="1:16" x14ac:dyDescent="0.25">
      <c r="A2640">
        <v>101156</v>
      </c>
      <c r="B2640" s="1">
        <v>45973</v>
      </c>
      <c r="C2640" t="s">
        <v>39</v>
      </c>
      <c r="D2640" t="s">
        <v>67</v>
      </c>
      <c r="E2640" t="s">
        <v>68</v>
      </c>
      <c r="F2640" t="s">
        <v>19</v>
      </c>
      <c r="G2640" t="s">
        <v>37</v>
      </c>
      <c r="H2640">
        <v>5</v>
      </c>
      <c r="I2640">
        <v>24.04</v>
      </c>
      <c r="J2640">
        <v>120.2</v>
      </c>
      <c r="K2640" t="s">
        <v>59</v>
      </c>
      <c r="L2640" t="s">
        <v>153</v>
      </c>
      <c r="M2640" t="s">
        <v>23</v>
      </c>
      <c r="N2640" t="s">
        <v>33</v>
      </c>
      <c r="O2640" t="s">
        <v>25</v>
      </c>
      <c r="P2640" t="s">
        <v>516</v>
      </c>
    </row>
    <row r="2641" spans="1:16" x14ac:dyDescent="0.25">
      <c r="A2641">
        <v>101823</v>
      </c>
      <c r="B2641" s="1">
        <v>45973</v>
      </c>
      <c r="C2641" t="s">
        <v>39</v>
      </c>
      <c r="D2641" t="s">
        <v>118</v>
      </c>
      <c r="E2641" t="s">
        <v>119</v>
      </c>
      <c r="F2641" t="s">
        <v>73</v>
      </c>
      <c r="G2641" t="s">
        <v>116</v>
      </c>
      <c r="H2641">
        <v>2</v>
      </c>
      <c r="I2641">
        <v>184.79</v>
      </c>
      <c r="J2641">
        <v>369.58</v>
      </c>
      <c r="K2641" t="s">
        <v>59</v>
      </c>
      <c r="L2641" t="s">
        <v>344</v>
      </c>
      <c r="M2641" t="s">
        <v>23</v>
      </c>
      <c r="N2641" t="s">
        <v>33</v>
      </c>
      <c r="O2641" t="s">
        <v>25</v>
      </c>
      <c r="P2641" t="s">
        <v>516</v>
      </c>
    </row>
    <row r="2642" spans="1:16" x14ac:dyDescent="0.25">
      <c r="A2642">
        <v>102049</v>
      </c>
      <c r="B2642" s="1">
        <v>45973</v>
      </c>
      <c r="C2642" t="s">
        <v>61</v>
      </c>
      <c r="D2642" t="s">
        <v>84</v>
      </c>
      <c r="E2642" t="s">
        <v>85</v>
      </c>
      <c r="F2642" t="s">
        <v>19</v>
      </c>
      <c r="G2642" t="s">
        <v>42</v>
      </c>
      <c r="H2642">
        <v>2</v>
      </c>
      <c r="I2642">
        <v>15.29</v>
      </c>
      <c r="J2642">
        <v>30.58</v>
      </c>
      <c r="K2642" t="s">
        <v>31</v>
      </c>
      <c r="L2642" t="s">
        <v>216</v>
      </c>
      <c r="M2642" t="s">
        <v>23</v>
      </c>
      <c r="N2642" t="s">
        <v>33</v>
      </c>
      <c r="O2642" t="s">
        <v>25</v>
      </c>
      <c r="P2642" t="s">
        <v>516</v>
      </c>
    </row>
    <row r="2643" spans="1:16" x14ac:dyDescent="0.25">
      <c r="A2643">
        <v>102072</v>
      </c>
      <c r="B2643" s="1">
        <v>45973</v>
      </c>
      <c r="C2643" t="s">
        <v>61</v>
      </c>
      <c r="D2643" t="s">
        <v>84</v>
      </c>
      <c r="E2643" t="s">
        <v>85</v>
      </c>
      <c r="F2643" t="s">
        <v>70</v>
      </c>
      <c r="G2643" t="s">
        <v>71</v>
      </c>
      <c r="H2643">
        <v>2</v>
      </c>
      <c r="I2643">
        <v>62.76</v>
      </c>
      <c r="J2643">
        <v>125.52</v>
      </c>
      <c r="K2643" t="s">
        <v>21</v>
      </c>
      <c r="L2643" t="s">
        <v>255</v>
      </c>
      <c r="M2643" t="s">
        <v>23</v>
      </c>
      <c r="N2643" t="s">
        <v>33</v>
      </c>
      <c r="O2643" t="s">
        <v>25</v>
      </c>
      <c r="P2643" t="s">
        <v>516</v>
      </c>
    </row>
    <row r="2644" spans="1:16" x14ac:dyDescent="0.25">
      <c r="A2644">
        <v>102117</v>
      </c>
      <c r="B2644" s="1">
        <v>45973</v>
      </c>
      <c r="C2644" t="s">
        <v>61</v>
      </c>
      <c r="D2644" t="s">
        <v>90</v>
      </c>
      <c r="E2644" t="s">
        <v>91</v>
      </c>
      <c r="F2644" t="s">
        <v>64</v>
      </c>
      <c r="G2644" t="s">
        <v>140</v>
      </c>
      <c r="H2644">
        <v>2</v>
      </c>
      <c r="I2644">
        <v>143.13</v>
      </c>
      <c r="J2644">
        <v>286.26</v>
      </c>
      <c r="K2644" t="s">
        <v>59</v>
      </c>
      <c r="L2644" t="s">
        <v>347</v>
      </c>
      <c r="M2644" t="s">
        <v>23</v>
      </c>
      <c r="N2644" t="s">
        <v>33</v>
      </c>
      <c r="O2644" t="s">
        <v>25</v>
      </c>
      <c r="P2644" t="s">
        <v>516</v>
      </c>
    </row>
    <row r="2645" spans="1:16" x14ac:dyDescent="0.25">
      <c r="A2645">
        <v>102234</v>
      </c>
      <c r="B2645" s="1">
        <v>45973</v>
      </c>
      <c r="C2645" t="s">
        <v>16</v>
      </c>
      <c r="D2645" t="s">
        <v>17</v>
      </c>
      <c r="E2645" t="s">
        <v>18</v>
      </c>
      <c r="F2645" t="s">
        <v>70</v>
      </c>
      <c r="G2645" t="s">
        <v>71</v>
      </c>
      <c r="H2645">
        <v>1</v>
      </c>
      <c r="I2645">
        <v>62.87</v>
      </c>
      <c r="J2645">
        <v>62.87</v>
      </c>
      <c r="K2645" t="s">
        <v>59</v>
      </c>
      <c r="L2645" t="s">
        <v>378</v>
      </c>
      <c r="M2645" t="s">
        <v>23</v>
      </c>
      <c r="N2645" t="s">
        <v>33</v>
      </c>
      <c r="O2645" t="s">
        <v>25</v>
      </c>
      <c r="P2645" t="s">
        <v>516</v>
      </c>
    </row>
    <row r="2646" spans="1:16" x14ac:dyDescent="0.25">
      <c r="A2646">
        <v>102421</v>
      </c>
      <c r="B2646" s="1">
        <v>45973</v>
      </c>
      <c r="C2646" t="s">
        <v>39</v>
      </c>
      <c r="D2646" t="s">
        <v>56</v>
      </c>
      <c r="E2646" t="s">
        <v>57</v>
      </c>
      <c r="F2646" t="s">
        <v>73</v>
      </c>
      <c r="G2646" t="s">
        <v>74</v>
      </c>
      <c r="H2646">
        <v>1</v>
      </c>
      <c r="I2646">
        <v>54.08</v>
      </c>
      <c r="J2646">
        <v>54.08</v>
      </c>
      <c r="K2646" t="s">
        <v>59</v>
      </c>
      <c r="L2646" t="s">
        <v>256</v>
      </c>
      <c r="M2646" t="s">
        <v>23</v>
      </c>
      <c r="N2646" t="s">
        <v>33</v>
      </c>
      <c r="O2646" t="s">
        <v>25</v>
      </c>
      <c r="P2646" t="s">
        <v>516</v>
      </c>
    </row>
    <row r="2647" spans="1:16" x14ac:dyDescent="0.25">
      <c r="A2647">
        <v>102803</v>
      </c>
      <c r="B2647" s="1">
        <v>45973</v>
      </c>
      <c r="C2647" t="s">
        <v>77</v>
      </c>
      <c r="D2647" t="s">
        <v>103</v>
      </c>
      <c r="E2647" t="s">
        <v>104</v>
      </c>
      <c r="F2647" t="s">
        <v>19</v>
      </c>
      <c r="G2647" t="s">
        <v>20</v>
      </c>
      <c r="H2647">
        <v>1</v>
      </c>
      <c r="I2647">
        <v>41.48</v>
      </c>
      <c r="J2647">
        <v>41.48</v>
      </c>
      <c r="K2647" t="s">
        <v>53</v>
      </c>
      <c r="L2647" t="s">
        <v>375</v>
      </c>
      <c r="M2647" t="s">
        <v>23</v>
      </c>
      <c r="N2647" t="s">
        <v>33</v>
      </c>
      <c r="O2647" t="s">
        <v>25</v>
      </c>
      <c r="P2647" t="s">
        <v>516</v>
      </c>
    </row>
    <row r="2648" spans="1:16" x14ac:dyDescent="0.25">
      <c r="A2648">
        <v>102870</v>
      </c>
      <c r="B2648" s="1">
        <v>45973</v>
      </c>
      <c r="C2648" t="s">
        <v>61</v>
      </c>
      <c r="D2648" t="s">
        <v>90</v>
      </c>
      <c r="E2648" t="s">
        <v>91</v>
      </c>
      <c r="F2648" t="s">
        <v>29</v>
      </c>
      <c r="G2648" t="s">
        <v>123</v>
      </c>
      <c r="H2648">
        <v>3</v>
      </c>
      <c r="I2648">
        <v>86.73</v>
      </c>
      <c r="J2648">
        <v>260.19</v>
      </c>
      <c r="K2648" t="s">
        <v>59</v>
      </c>
      <c r="L2648" t="s">
        <v>463</v>
      </c>
      <c r="M2648" t="s">
        <v>44</v>
      </c>
      <c r="N2648" t="s">
        <v>33</v>
      </c>
      <c r="O2648" t="s">
        <v>25</v>
      </c>
      <c r="P2648" t="s">
        <v>516</v>
      </c>
    </row>
    <row r="2649" spans="1:16" x14ac:dyDescent="0.25">
      <c r="A2649">
        <v>102899</v>
      </c>
      <c r="B2649" s="1">
        <v>45973</v>
      </c>
      <c r="C2649" t="s">
        <v>77</v>
      </c>
      <c r="D2649" t="s">
        <v>103</v>
      </c>
      <c r="E2649" t="s">
        <v>104</v>
      </c>
      <c r="F2649" t="s">
        <v>70</v>
      </c>
      <c r="G2649" t="s">
        <v>86</v>
      </c>
      <c r="H2649">
        <v>10</v>
      </c>
      <c r="I2649">
        <v>29.35</v>
      </c>
      <c r="J2649">
        <v>293.5</v>
      </c>
      <c r="K2649" t="s">
        <v>21</v>
      </c>
      <c r="L2649" t="s">
        <v>406</v>
      </c>
      <c r="M2649" t="s">
        <v>23</v>
      </c>
      <c r="N2649" t="s">
        <v>33</v>
      </c>
      <c r="O2649" t="s">
        <v>25</v>
      </c>
      <c r="P2649" t="s">
        <v>516</v>
      </c>
    </row>
    <row r="2650" spans="1:16" x14ac:dyDescent="0.25">
      <c r="A2650">
        <v>102949</v>
      </c>
      <c r="B2650" s="1">
        <v>45973</v>
      </c>
      <c r="C2650" t="s">
        <v>77</v>
      </c>
      <c r="D2650" t="s">
        <v>151</v>
      </c>
      <c r="E2650" t="s">
        <v>152</v>
      </c>
      <c r="F2650" t="s">
        <v>73</v>
      </c>
      <c r="G2650" t="s">
        <v>128</v>
      </c>
      <c r="H2650">
        <v>2</v>
      </c>
      <c r="I2650">
        <v>133.37</v>
      </c>
      <c r="J2650">
        <v>266.74</v>
      </c>
      <c r="K2650" t="s">
        <v>59</v>
      </c>
      <c r="L2650" t="s">
        <v>289</v>
      </c>
      <c r="M2650" t="s">
        <v>23</v>
      </c>
      <c r="N2650" t="s">
        <v>33</v>
      </c>
      <c r="O2650" t="s">
        <v>25</v>
      </c>
      <c r="P2650" t="s">
        <v>516</v>
      </c>
    </row>
    <row r="2651" spans="1:16" x14ac:dyDescent="0.25">
      <c r="A2651">
        <v>100307</v>
      </c>
      <c r="B2651" s="1">
        <v>45974</v>
      </c>
      <c r="C2651" t="s">
        <v>61</v>
      </c>
      <c r="D2651" t="s">
        <v>62</v>
      </c>
      <c r="E2651" t="s">
        <v>63</v>
      </c>
      <c r="F2651" t="s">
        <v>73</v>
      </c>
      <c r="G2651" t="s">
        <v>116</v>
      </c>
      <c r="H2651">
        <v>5</v>
      </c>
      <c r="I2651">
        <v>198.9</v>
      </c>
      <c r="J2651">
        <v>994.5</v>
      </c>
      <c r="K2651" t="s">
        <v>31</v>
      </c>
      <c r="L2651" t="s">
        <v>515</v>
      </c>
      <c r="M2651" t="s">
        <v>23</v>
      </c>
      <c r="N2651" t="s">
        <v>45</v>
      </c>
      <c r="O2651" t="s">
        <v>25</v>
      </c>
      <c r="P2651" t="s">
        <v>516</v>
      </c>
    </row>
    <row r="2652" spans="1:16" x14ac:dyDescent="0.25">
      <c r="A2652">
        <v>100396</v>
      </c>
      <c r="B2652" s="1">
        <v>45974</v>
      </c>
      <c r="C2652" t="s">
        <v>39</v>
      </c>
      <c r="D2652" t="s">
        <v>118</v>
      </c>
      <c r="E2652" t="s">
        <v>119</v>
      </c>
      <c r="F2652" t="s">
        <v>19</v>
      </c>
      <c r="G2652" t="s">
        <v>48</v>
      </c>
      <c r="H2652">
        <v>2</v>
      </c>
      <c r="I2652">
        <v>43.92</v>
      </c>
      <c r="J2652">
        <v>87.84</v>
      </c>
      <c r="K2652" t="s">
        <v>59</v>
      </c>
      <c r="L2652" t="s">
        <v>478</v>
      </c>
      <c r="M2652" t="s">
        <v>44</v>
      </c>
      <c r="N2652" t="s">
        <v>45</v>
      </c>
      <c r="O2652" t="s">
        <v>25</v>
      </c>
      <c r="P2652" t="s">
        <v>516</v>
      </c>
    </row>
    <row r="2653" spans="1:16" x14ac:dyDescent="0.25">
      <c r="A2653">
        <v>100499</v>
      </c>
      <c r="B2653" s="1">
        <v>45974</v>
      </c>
      <c r="C2653" t="s">
        <v>77</v>
      </c>
      <c r="D2653" t="s">
        <v>103</v>
      </c>
      <c r="E2653" t="s">
        <v>104</v>
      </c>
      <c r="F2653" t="s">
        <v>19</v>
      </c>
      <c r="G2653" t="s">
        <v>20</v>
      </c>
      <c r="H2653">
        <v>3</v>
      </c>
      <c r="I2653">
        <v>41.46</v>
      </c>
      <c r="J2653">
        <v>124.38</v>
      </c>
      <c r="K2653" t="s">
        <v>59</v>
      </c>
      <c r="L2653" t="s">
        <v>237</v>
      </c>
      <c r="M2653" t="s">
        <v>23</v>
      </c>
      <c r="N2653" t="s">
        <v>45</v>
      </c>
      <c r="O2653" t="s">
        <v>25</v>
      </c>
      <c r="P2653" t="s">
        <v>516</v>
      </c>
    </row>
    <row r="2654" spans="1:16" x14ac:dyDescent="0.25">
      <c r="A2654">
        <v>100542</v>
      </c>
      <c r="B2654" s="1">
        <v>45974</v>
      </c>
      <c r="C2654" t="s">
        <v>77</v>
      </c>
      <c r="D2654" t="s">
        <v>151</v>
      </c>
      <c r="E2654" t="s">
        <v>152</v>
      </c>
      <c r="F2654" t="s">
        <v>73</v>
      </c>
      <c r="G2654" t="s">
        <v>80</v>
      </c>
      <c r="H2654">
        <v>1</v>
      </c>
      <c r="I2654">
        <v>38.57</v>
      </c>
      <c r="J2654">
        <v>38.57</v>
      </c>
      <c r="K2654" t="s">
        <v>59</v>
      </c>
      <c r="L2654" t="s">
        <v>175</v>
      </c>
      <c r="M2654" t="s">
        <v>23</v>
      </c>
      <c r="N2654" t="s">
        <v>45</v>
      </c>
      <c r="O2654" t="s">
        <v>25</v>
      </c>
      <c r="P2654" t="s">
        <v>516</v>
      </c>
    </row>
    <row r="2655" spans="1:16" x14ac:dyDescent="0.25">
      <c r="A2655">
        <v>100654</v>
      </c>
      <c r="B2655" s="1">
        <v>45974</v>
      </c>
      <c r="C2655" t="s">
        <v>39</v>
      </c>
      <c r="D2655" t="s">
        <v>93</v>
      </c>
      <c r="E2655" t="s">
        <v>93</v>
      </c>
      <c r="F2655" t="s">
        <v>64</v>
      </c>
      <c r="G2655" t="s">
        <v>140</v>
      </c>
      <c r="H2655">
        <v>3</v>
      </c>
      <c r="I2655">
        <v>152.56</v>
      </c>
      <c r="J2655">
        <v>457.68</v>
      </c>
      <c r="K2655" t="s">
        <v>53</v>
      </c>
      <c r="L2655" t="s">
        <v>75</v>
      </c>
      <c r="M2655" t="s">
        <v>23</v>
      </c>
      <c r="N2655" t="s">
        <v>45</v>
      </c>
      <c r="O2655" t="s">
        <v>25</v>
      </c>
      <c r="P2655" t="s">
        <v>516</v>
      </c>
    </row>
    <row r="2656" spans="1:16" x14ac:dyDescent="0.25">
      <c r="A2656">
        <v>100900</v>
      </c>
      <c r="B2656" s="1">
        <v>45974</v>
      </c>
      <c r="C2656" t="s">
        <v>39</v>
      </c>
      <c r="D2656" t="s">
        <v>93</v>
      </c>
      <c r="E2656" t="s">
        <v>93</v>
      </c>
      <c r="F2656" t="s">
        <v>19</v>
      </c>
      <c r="G2656" t="s">
        <v>37</v>
      </c>
      <c r="H2656">
        <v>2</v>
      </c>
      <c r="I2656">
        <v>22.08</v>
      </c>
      <c r="J2656">
        <v>44.16</v>
      </c>
      <c r="K2656" t="s">
        <v>59</v>
      </c>
      <c r="L2656" t="s">
        <v>175</v>
      </c>
      <c r="M2656" t="s">
        <v>23</v>
      </c>
      <c r="N2656" t="s">
        <v>45</v>
      </c>
      <c r="O2656" t="s">
        <v>25</v>
      </c>
      <c r="P2656" t="s">
        <v>516</v>
      </c>
    </row>
    <row r="2657" spans="1:16" x14ac:dyDescent="0.25">
      <c r="A2657">
        <v>101713</v>
      </c>
      <c r="B2657" s="1">
        <v>45974</v>
      </c>
      <c r="C2657" t="s">
        <v>34</v>
      </c>
      <c r="D2657" t="s">
        <v>51</v>
      </c>
      <c r="E2657" t="s">
        <v>52</v>
      </c>
      <c r="F2657" t="s">
        <v>64</v>
      </c>
      <c r="G2657" t="s">
        <v>105</v>
      </c>
      <c r="H2657">
        <v>3</v>
      </c>
      <c r="I2657">
        <v>31.15</v>
      </c>
      <c r="J2657">
        <v>93.45</v>
      </c>
      <c r="K2657" t="s">
        <v>59</v>
      </c>
      <c r="L2657" t="s">
        <v>311</v>
      </c>
      <c r="M2657" t="s">
        <v>23</v>
      </c>
      <c r="N2657" t="s">
        <v>45</v>
      </c>
      <c r="O2657" t="s">
        <v>25</v>
      </c>
      <c r="P2657" t="s">
        <v>516</v>
      </c>
    </row>
    <row r="2658" spans="1:16" x14ac:dyDescent="0.25">
      <c r="A2658">
        <v>102086</v>
      </c>
      <c r="B2658" s="1">
        <v>45974</v>
      </c>
      <c r="C2658" t="s">
        <v>34</v>
      </c>
      <c r="D2658" t="s">
        <v>164</v>
      </c>
      <c r="E2658" t="s">
        <v>165</v>
      </c>
      <c r="F2658" t="s">
        <v>19</v>
      </c>
      <c r="G2658" t="s">
        <v>37</v>
      </c>
      <c r="H2658">
        <v>2</v>
      </c>
      <c r="I2658">
        <v>24.1</v>
      </c>
      <c r="J2658">
        <v>48.2</v>
      </c>
      <c r="K2658" t="s">
        <v>59</v>
      </c>
      <c r="L2658" t="s">
        <v>166</v>
      </c>
      <c r="M2658" t="s">
        <v>102</v>
      </c>
      <c r="N2658" t="s">
        <v>45</v>
      </c>
      <c r="O2658" t="s">
        <v>25</v>
      </c>
      <c r="P2658" t="s">
        <v>516</v>
      </c>
    </row>
    <row r="2659" spans="1:16" x14ac:dyDescent="0.25">
      <c r="A2659">
        <v>102235</v>
      </c>
      <c r="B2659" s="1">
        <v>45974</v>
      </c>
      <c r="C2659" t="s">
        <v>39</v>
      </c>
      <c r="D2659" t="s">
        <v>67</v>
      </c>
      <c r="E2659" t="s">
        <v>68</v>
      </c>
      <c r="F2659" t="s">
        <v>73</v>
      </c>
      <c r="G2659" t="s">
        <v>74</v>
      </c>
      <c r="H2659">
        <v>10</v>
      </c>
      <c r="I2659">
        <v>52.55</v>
      </c>
      <c r="J2659">
        <v>525.5</v>
      </c>
      <c r="K2659" t="s">
        <v>21</v>
      </c>
      <c r="L2659" t="s">
        <v>461</v>
      </c>
      <c r="M2659" t="s">
        <v>23</v>
      </c>
      <c r="N2659" t="s">
        <v>45</v>
      </c>
      <c r="O2659" t="s">
        <v>25</v>
      </c>
      <c r="P2659" t="s">
        <v>516</v>
      </c>
    </row>
    <row r="2660" spans="1:16" x14ac:dyDescent="0.25">
      <c r="A2660">
        <v>102905</v>
      </c>
      <c r="B2660" s="1">
        <v>45974</v>
      </c>
      <c r="C2660" t="s">
        <v>39</v>
      </c>
      <c r="D2660" t="s">
        <v>67</v>
      </c>
      <c r="E2660" t="s">
        <v>68</v>
      </c>
      <c r="F2660" t="s">
        <v>70</v>
      </c>
      <c r="G2660" t="s">
        <v>86</v>
      </c>
      <c r="H2660">
        <v>5</v>
      </c>
      <c r="I2660">
        <v>26.92</v>
      </c>
      <c r="J2660">
        <v>134.6</v>
      </c>
      <c r="K2660" t="s">
        <v>21</v>
      </c>
      <c r="L2660" t="s">
        <v>279</v>
      </c>
      <c r="M2660" t="s">
        <v>23</v>
      </c>
      <c r="N2660" t="s">
        <v>45</v>
      </c>
      <c r="O2660" t="s">
        <v>25</v>
      </c>
      <c r="P2660" t="s">
        <v>516</v>
      </c>
    </row>
    <row r="2661" spans="1:16" x14ac:dyDescent="0.25">
      <c r="A2661">
        <v>102955</v>
      </c>
      <c r="B2661" s="1">
        <v>45974</v>
      </c>
      <c r="C2661" t="s">
        <v>39</v>
      </c>
      <c r="D2661" t="s">
        <v>40</v>
      </c>
      <c r="E2661" t="s">
        <v>41</v>
      </c>
      <c r="F2661" t="s">
        <v>70</v>
      </c>
      <c r="G2661" t="s">
        <v>143</v>
      </c>
      <c r="H2661">
        <v>1</v>
      </c>
      <c r="I2661">
        <v>117.78</v>
      </c>
      <c r="J2661">
        <v>117.78</v>
      </c>
      <c r="K2661" t="s">
        <v>53</v>
      </c>
      <c r="L2661" t="s">
        <v>467</v>
      </c>
      <c r="M2661" t="s">
        <v>44</v>
      </c>
      <c r="N2661" t="s">
        <v>45</v>
      </c>
      <c r="O2661" t="s">
        <v>25</v>
      </c>
      <c r="P2661" t="s">
        <v>516</v>
      </c>
    </row>
    <row r="2662" spans="1:16" x14ac:dyDescent="0.25">
      <c r="A2662">
        <v>100175</v>
      </c>
      <c r="B2662" s="1">
        <v>45975</v>
      </c>
      <c r="C2662" t="s">
        <v>61</v>
      </c>
      <c r="D2662" t="s">
        <v>90</v>
      </c>
      <c r="E2662" t="s">
        <v>91</v>
      </c>
      <c r="F2662" t="s">
        <v>73</v>
      </c>
      <c r="G2662" t="s">
        <v>116</v>
      </c>
      <c r="H2662">
        <v>10</v>
      </c>
      <c r="I2662">
        <v>183.32</v>
      </c>
      <c r="J2662">
        <v>1833.2</v>
      </c>
      <c r="K2662" t="s">
        <v>31</v>
      </c>
      <c r="L2662" t="s">
        <v>322</v>
      </c>
      <c r="M2662" t="s">
        <v>23</v>
      </c>
      <c r="N2662" t="s">
        <v>24</v>
      </c>
      <c r="O2662" t="s">
        <v>25</v>
      </c>
      <c r="P2662" t="s">
        <v>516</v>
      </c>
    </row>
    <row r="2663" spans="1:16" x14ac:dyDescent="0.25">
      <c r="A2663">
        <v>101029</v>
      </c>
      <c r="B2663" s="1">
        <v>45975</v>
      </c>
      <c r="C2663" t="s">
        <v>61</v>
      </c>
      <c r="D2663" t="s">
        <v>62</v>
      </c>
      <c r="E2663" t="s">
        <v>63</v>
      </c>
      <c r="F2663" t="s">
        <v>73</v>
      </c>
      <c r="G2663" t="s">
        <v>74</v>
      </c>
      <c r="H2663">
        <v>3</v>
      </c>
      <c r="I2663">
        <v>55.55</v>
      </c>
      <c r="J2663">
        <v>166.65</v>
      </c>
      <c r="K2663" t="s">
        <v>21</v>
      </c>
      <c r="L2663" t="s">
        <v>493</v>
      </c>
      <c r="M2663" t="s">
        <v>23</v>
      </c>
      <c r="N2663" t="s">
        <v>24</v>
      </c>
      <c r="O2663" t="s">
        <v>25</v>
      </c>
      <c r="P2663" t="s">
        <v>516</v>
      </c>
    </row>
    <row r="2664" spans="1:16" x14ac:dyDescent="0.25">
      <c r="A2664">
        <v>101466</v>
      </c>
      <c r="B2664" s="1">
        <v>45975</v>
      </c>
      <c r="C2664" t="s">
        <v>16</v>
      </c>
      <c r="D2664" t="s">
        <v>146</v>
      </c>
      <c r="E2664" t="s">
        <v>147</v>
      </c>
      <c r="F2664" t="s">
        <v>73</v>
      </c>
      <c r="G2664" t="s">
        <v>116</v>
      </c>
      <c r="H2664">
        <v>1</v>
      </c>
      <c r="I2664">
        <v>181.66</v>
      </c>
      <c r="J2664">
        <v>181.66</v>
      </c>
      <c r="K2664" t="s">
        <v>31</v>
      </c>
      <c r="L2664" t="s">
        <v>498</v>
      </c>
      <c r="M2664" t="s">
        <v>23</v>
      </c>
      <c r="N2664" t="s">
        <v>24</v>
      </c>
      <c r="O2664" t="s">
        <v>25</v>
      </c>
      <c r="P2664" t="s">
        <v>516</v>
      </c>
    </row>
    <row r="2665" spans="1:16" x14ac:dyDescent="0.25">
      <c r="A2665">
        <v>101548</v>
      </c>
      <c r="B2665" s="1">
        <v>45975</v>
      </c>
      <c r="C2665" t="s">
        <v>39</v>
      </c>
      <c r="D2665" t="s">
        <v>118</v>
      </c>
      <c r="E2665" t="s">
        <v>119</v>
      </c>
      <c r="F2665" t="s">
        <v>29</v>
      </c>
      <c r="G2665" t="s">
        <v>30</v>
      </c>
      <c r="H2665">
        <v>2</v>
      </c>
      <c r="I2665">
        <v>64.650000000000006</v>
      </c>
      <c r="J2665">
        <v>129.30000000000001</v>
      </c>
      <c r="K2665" t="s">
        <v>31</v>
      </c>
      <c r="L2665" t="s">
        <v>442</v>
      </c>
      <c r="M2665" t="s">
        <v>23</v>
      </c>
      <c r="N2665" t="s">
        <v>24</v>
      </c>
      <c r="O2665" t="s">
        <v>25</v>
      </c>
      <c r="P2665" t="s">
        <v>516</v>
      </c>
    </row>
    <row r="2666" spans="1:16" x14ac:dyDescent="0.25">
      <c r="A2666">
        <v>101693</v>
      </c>
      <c r="B2666" s="1">
        <v>45975</v>
      </c>
      <c r="C2666" t="s">
        <v>61</v>
      </c>
      <c r="D2666" t="s">
        <v>62</v>
      </c>
      <c r="E2666" t="s">
        <v>63</v>
      </c>
      <c r="F2666" t="s">
        <v>19</v>
      </c>
      <c r="G2666" t="s">
        <v>37</v>
      </c>
      <c r="H2666">
        <v>1</v>
      </c>
      <c r="I2666">
        <v>22.37</v>
      </c>
      <c r="J2666">
        <v>22.37</v>
      </c>
      <c r="K2666" t="s">
        <v>21</v>
      </c>
      <c r="L2666" t="s">
        <v>398</v>
      </c>
      <c r="M2666" t="s">
        <v>23</v>
      </c>
      <c r="N2666" t="s">
        <v>24</v>
      </c>
      <c r="O2666" t="s">
        <v>25</v>
      </c>
      <c r="P2666" t="s">
        <v>516</v>
      </c>
    </row>
    <row r="2667" spans="1:16" x14ac:dyDescent="0.25">
      <c r="A2667">
        <v>101982</v>
      </c>
      <c r="B2667" s="1">
        <v>45975</v>
      </c>
      <c r="C2667" t="s">
        <v>61</v>
      </c>
      <c r="D2667" t="s">
        <v>84</v>
      </c>
      <c r="E2667" t="s">
        <v>85</v>
      </c>
      <c r="F2667" t="s">
        <v>29</v>
      </c>
      <c r="G2667" t="s">
        <v>123</v>
      </c>
      <c r="H2667">
        <v>2</v>
      </c>
      <c r="I2667">
        <v>88.04</v>
      </c>
      <c r="J2667">
        <v>176.08</v>
      </c>
      <c r="K2667" t="s">
        <v>21</v>
      </c>
      <c r="L2667" t="s">
        <v>316</v>
      </c>
      <c r="M2667" t="s">
        <v>23</v>
      </c>
      <c r="N2667" t="s">
        <v>24</v>
      </c>
      <c r="O2667" t="s">
        <v>25</v>
      </c>
      <c r="P2667" t="s">
        <v>516</v>
      </c>
    </row>
    <row r="2668" spans="1:16" x14ac:dyDescent="0.25">
      <c r="A2668">
        <v>102504</v>
      </c>
      <c r="B2668" s="1">
        <v>45975</v>
      </c>
      <c r="C2668" t="s">
        <v>16</v>
      </c>
      <c r="D2668" t="s">
        <v>17</v>
      </c>
      <c r="E2668" t="s">
        <v>18</v>
      </c>
      <c r="F2668" t="s">
        <v>64</v>
      </c>
      <c r="G2668" t="s">
        <v>65</v>
      </c>
      <c r="H2668">
        <v>1</v>
      </c>
      <c r="I2668">
        <v>25.17</v>
      </c>
      <c r="J2668">
        <v>25.17</v>
      </c>
      <c r="K2668" t="s">
        <v>59</v>
      </c>
      <c r="L2668" t="s">
        <v>274</v>
      </c>
      <c r="M2668" t="s">
        <v>23</v>
      </c>
      <c r="N2668" t="s">
        <v>24</v>
      </c>
      <c r="O2668" t="s">
        <v>25</v>
      </c>
      <c r="P2668" t="s">
        <v>516</v>
      </c>
    </row>
    <row r="2669" spans="1:16" x14ac:dyDescent="0.25">
      <c r="A2669">
        <v>102551</v>
      </c>
      <c r="B2669" s="1">
        <v>45975</v>
      </c>
      <c r="C2669" t="s">
        <v>34</v>
      </c>
      <c r="D2669" t="s">
        <v>51</v>
      </c>
      <c r="E2669" t="s">
        <v>52</v>
      </c>
      <c r="F2669" t="s">
        <v>29</v>
      </c>
      <c r="G2669" t="s">
        <v>100</v>
      </c>
      <c r="H2669">
        <v>1</v>
      </c>
      <c r="I2669">
        <v>50.87</v>
      </c>
      <c r="J2669">
        <v>50.87</v>
      </c>
      <c r="K2669" t="s">
        <v>21</v>
      </c>
      <c r="L2669" t="s">
        <v>215</v>
      </c>
      <c r="M2669" t="s">
        <v>23</v>
      </c>
      <c r="N2669" t="s">
        <v>24</v>
      </c>
      <c r="O2669" t="s">
        <v>25</v>
      </c>
      <c r="P2669" t="s">
        <v>516</v>
      </c>
    </row>
    <row r="2670" spans="1:16" x14ac:dyDescent="0.25">
      <c r="A2670">
        <v>102913</v>
      </c>
      <c r="B2670" s="1">
        <v>45975</v>
      </c>
      <c r="C2670" t="s">
        <v>39</v>
      </c>
      <c r="D2670" t="s">
        <v>40</v>
      </c>
      <c r="E2670" t="s">
        <v>41</v>
      </c>
      <c r="F2670" t="s">
        <v>29</v>
      </c>
      <c r="G2670" t="s">
        <v>58</v>
      </c>
      <c r="H2670">
        <v>1</v>
      </c>
      <c r="I2670">
        <v>75.27</v>
      </c>
      <c r="J2670">
        <v>75.27</v>
      </c>
      <c r="K2670" t="s">
        <v>21</v>
      </c>
      <c r="L2670" t="s">
        <v>442</v>
      </c>
      <c r="M2670" t="s">
        <v>23</v>
      </c>
      <c r="N2670" t="s">
        <v>24</v>
      </c>
      <c r="O2670" t="s">
        <v>25</v>
      </c>
      <c r="P2670" t="s">
        <v>516</v>
      </c>
    </row>
    <row r="2671" spans="1:16" x14ac:dyDescent="0.25">
      <c r="A2671">
        <v>102944</v>
      </c>
      <c r="B2671" s="1">
        <v>45975</v>
      </c>
      <c r="C2671" t="s">
        <v>61</v>
      </c>
      <c r="D2671" t="s">
        <v>62</v>
      </c>
      <c r="E2671" t="s">
        <v>63</v>
      </c>
      <c r="F2671" t="s">
        <v>70</v>
      </c>
      <c r="G2671" t="s">
        <v>71</v>
      </c>
      <c r="H2671">
        <v>5</v>
      </c>
      <c r="I2671">
        <v>61.14</v>
      </c>
      <c r="J2671">
        <v>305.7</v>
      </c>
      <c r="K2671" t="s">
        <v>21</v>
      </c>
      <c r="L2671" t="s">
        <v>336</v>
      </c>
      <c r="M2671" t="s">
        <v>23</v>
      </c>
      <c r="N2671" t="s">
        <v>24</v>
      </c>
      <c r="O2671" t="s">
        <v>25</v>
      </c>
      <c r="P2671" t="s">
        <v>516</v>
      </c>
    </row>
    <row r="2672" spans="1:16" x14ac:dyDescent="0.25">
      <c r="A2672">
        <v>100322</v>
      </c>
      <c r="B2672" s="1">
        <v>45976</v>
      </c>
      <c r="C2672" t="s">
        <v>16</v>
      </c>
      <c r="D2672" t="s">
        <v>146</v>
      </c>
      <c r="E2672" t="s">
        <v>147</v>
      </c>
      <c r="F2672" t="s">
        <v>70</v>
      </c>
      <c r="G2672" t="s">
        <v>143</v>
      </c>
      <c r="H2672">
        <v>10</v>
      </c>
      <c r="I2672">
        <v>125.04</v>
      </c>
      <c r="J2672">
        <v>1250.4000000000001</v>
      </c>
      <c r="K2672" t="s">
        <v>31</v>
      </c>
      <c r="L2672" t="s">
        <v>83</v>
      </c>
      <c r="M2672" t="s">
        <v>23</v>
      </c>
      <c r="N2672" t="s">
        <v>50</v>
      </c>
      <c r="O2672" t="s">
        <v>14</v>
      </c>
      <c r="P2672" t="s">
        <v>516</v>
      </c>
    </row>
    <row r="2673" spans="1:16" x14ac:dyDescent="0.25">
      <c r="A2673">
        <v>100511</v>
      </c>
      <c r="B2673" s="1">
        <v>45976</v>
      </c>
      <c r="C2673" t="s">
        <v>39</v>
      </c>
      <c r="D2673" t="s">
        <v>118</v>
      </c>
      <c r="E2673" t="s">
        <v>119</v>
      </c>
      <c r="F2673" t="s">
        <v>64</v>
      </c>
      <c r="G2673" t="s">
        <v>65</v>
      </c>
      <c r="H2673">
        <v>2</v>
      </c>
      <c r="I2673">
        <v>24.55</v>
      </c>
      <c r="J2673">
        <v>49.1</v>
      </c>
      <c r="K2673" t="s">
        <v>59</v>
      </c>
      <c r="L2673" t="s">
        <v>144</v>
      </c>
      <c r="M2673" t="s">
        <v>23</v>
      </c>
      <c r="N2673" t="s">
        <v>50</v>
      </c>
      <c r="O2673" t="s">
        <v>14</v>
      </c>
      <c r="P2673" t="s">
        <v>516</v>
      </c>
    </row>
    <row r="2674" spans="1:16" x14ac:dyDescent="0.25">
      <c r="A2674">
        <v>100597</v>
      </c>
      <c r="B2674" s="1">
        <v>45976</v>
      </c>
      <c r="C2674" t="s">
        <v>39</v>
      </c>
      <c r="D2674" t="s">
        <v>93</v>
      </c>
      <c r="E2674" t="s">
        <v>93</v>
      </c>
      <c r="F2674" t="s">
        <v>73</v>
      </c>
      <c r="G2674" t="s">
        <v>116</v>
      </c>
      <c r="H2674">
        <v>1</v>
      </c>
      <c r="I2674">
        <v>182.01</v>
      </c>
      <c r="J2674">
        <v>182.01</v>
      </c>
      <c r="K2674" t="s">
        <v>59</v>
      </c>
      <c r="L2674" t="s">
        <v>381</v>
      </c>
      <c r="M2674" t="s">
        <v>23</v>
      </c>
      <c r="N2674" t="s">
        <v>50</v>
      </c>
      <c r="O2674" t="s">
        <v>14</v>
      </c>
      <c r="P2674" t="s">
        <v>516</v>
      </c>
    </row>
    <row r="2675" spans="1:16" x14ac:dyDescent="0.25">
      <c r="A2675">
        <v>100722</v>
      </c>
      <c r="B2675" s="1">
        <v>45976</v>
      </c>
      <c r="C2675" t="s">
        <v>16</v>
      </c>
      <c r="D2675" t="s">
        <v>198</v>
      </c>
      <c r="E2675" t="s">
        <v>199</v>
      </c>
      <c r="F2675" t="s">
        <v>19</v>
      </c>
      <c r="G2675" t="s">
        <v>48</v>
      </c>
      <c r="H2675">
        <v>5</v>
      </c>
      <c r="I2675">
        <v>42.96</v>
      </c>
      <c r="J2675">
        <v>214.8</v>
      </c>
      <c r="K2675" t="s">
        <v>53</v>
      </c>
      <c r="L2675" t="s">
        <v>267</v>
      </c>
      <c r="M2675" t="s">
        <v>44</v>
      </c>
      <c r="N2675" t="s">
        <v>50</v>
      </c>
      <c r="O2675" t="s">
        <v>14</v>
      </c>
      <c r="P2675" t="s">
        <v>516</v>
      </c>
    </row>
    <row r="2676" spans="1:16" x14ac:dyDescent="0.25">
      <c r="A2676">
        <v>100920</v>
      </c>
      <c r="B2676" s="1">
        <v>45976</v>
      </c>
      <c r="C2676" t="s">
        <v>61</v>
      </c>
      <c r="D2676" t="s">
        <v>84</v>
      </c>
      <c r="E2676" t="s">
        <v>85</v>
      </c>
      <c r="F2676" t="s">
        <v>70</v>
      </c>
      <c r="G2676" t="s">
        <v>108</v>
      </c>
      <c r="H2676">
        <v>1</v>
      </c>
      <c r="I2676">
        <v>34.4</v>
      </c>
      <c r="J2676">
        <v>34.4</v>
      </c>
      <c r="K2676" t="s">
        <v>53</v>
      </c>
      <c r="L2676" t="s">
        <v>230</v>
      </c>
      <c r="M2676" t="s">
        <v>23</v>
      </c>
      <c r="N2676" t="s">
        <v>50</v>
      </c>
      <c r="O2676" t="s">
        <v>14</v>
      </c>
      <c r="P2676" t="s">
        <v>516</v>
      </c>
    </row>
    <row r="2677" spans="1:16" x14ac:dyDescent="0.25">
      <c r="A2677">
        <v>100949</v>
      </c>
      <c r="B2677" s="1">
        <v>45976</v>
      </c>
      <c r="C2677" t="s">
        <v>39</v>
      </c>
      <c r="D2677" t="s">
        <v>56</v>
      </c>
      <c r="E2677" t="s">
        <v>57</v>
      </c>
      <c r="F2677" t="s">
        <v>64</v>
      </c>
      <c r="G2677" t="s">
        <v>159</v>
      </c>
      <c r="H2677">
        <v>1</v>
      </c>
      <c r="I2677">
        <v>34.08</v>
      </c>
      <c r="J2677">
        <v>34.08</v>
      </c>
      <c r="K2677" t="s">
        <v>53</v>
      </c>
      <c r="L2677" t="s">
        <v>267</v>
      </c>
      <c r="M2677" t="s">
        <v>102</v>
      </c>
      <c r="N2677" t="s">
        <v>50</v>
      </c>
      <c r="O2677" t="s">
        <v>14</v>
      </c>
      <c r="P2677" t="s">
        <v>516</v>
      </c>
    </row>
    <row r="2678" spans="1:16" x14ac:dyDescent="0.25">
      <c r="A2678">
        <v>101164</v>
      </c>
      <c r="B2678" s="1">
        <v>45976</v>
      </c>
      <c r="C2678" t="s">
        <v>16</v>
      </c>
      <c r="D2678" t="s">
        <v>17</v>
      </c>
      <c r="E2678" t="s">
        <v>18</v>
      </c>
      <c r="F2678" t="s">
        <v>70</v>
      </c>
      <c r="G2678" t="s">
        <v>71</v>
      </c>
      <c r="H2678">
        <v>10</v>
      </c>
      <c r="I2678">
        <v>58.04</v>
      </c>
      <c r="J2678">
        <v>580.4</v>
      </c>
      <c r="K2678" t="s">
        <v>31</v>
      </c>
      <c r="L2678" t="s">
        <v>398</v>
      </c>
      <c r="M2678" t="s">
        <v>23</v>
      </c>
      <c r="N2678" t="s">
        <v>50</v>
      </c>
      <c r="O2678" t="s">
        <v>14</v>
      </c>
      <c r="P2678" t="s">
        <v>516</v>
      </c>
    </row>
    <row r="2679" spans="1:16" x14ac:dyDescent="0.25">
      <c r="A2679">
        <v>101297</v>
      </c>
      <c r="B2679" s="1">
        <v>45976</v>
      </c>
      <c r="C2679" t="s">
        <v>16</v>
      </c>
      <c r="D2679" t="s">
        <v>17</v>
      </c>
      <c r="E2679" t="s">
        <v>18</v>
      </c>
      <c r="F2679" t="s">
        <v>64</v>
      </c>
      <c r="G2679" t="s">
        <v>65</v>
      </c>
      <c r="H2679">
        <v>3</v>
      </c>
      <c r="I2679">
        <v>25.89</v>
      </c>
      <c r="J2679">
        <v>77.67</v>
      </c>
      <c r="K2679" t="s">
        <v>59</v>
      </c>
      <c r="L2679" t="s">
        <v>221</v>
      </c>
      <c r="M2679" t="s">
        <v>23</v>
      </c>
      <c r="N2679" t="s">
        <v>50</v>
      </c>
      <c r="O2679" t="s">
        <v>14</v>
      </c>
      <c r="P2679" t="s">
        <v>516</v>
      </c>
    </row>
    <row r="2680" spans="1:16" x14ac:dyDescent="0.25">
      <c r="A2680">
        <v>101641</v>
      </c>
      <c r="B2680" s="1">
        <v>45976</v>
      </c>
      <c r="C2680" t="s">
        <v>39</v>
      </c>
      <c r="D2680" t="s">
        <v>40</v>
      </c>
      <c r="E2680" t="s">
        <v>41</v>
      </c>
      <c r="F2680" t="s">
        <v>70</v>
      </c>
      <c r="G2680" t="s">
        <v>71</v>
      </c>
      <c r="H2680">
        <v>10</v>
      </c>
      <c r="I2680">
        <v>62.39</v>
      </c>
      <c r="J2680">
        <v>623.9</v>
      </c>
      <c r="K2680" t="s">
        <v>59</v>
      </c>
      <c r="L2680" t="s">
        <v>186</v>
      </c>
      <c r="M2680" t="s">
        <v>102</v>
      </c>
      <c r="N2680" t="s">
        <v>50</v>
      </c>
      <c r="O2680" t="s">
        <v>14</v>
      </c>
      <c r="P2680" t="s">
        <v>516</v>
      </c>
    </row>
    <row r="2681" spans="1:16" x14ac:dyDescent="0.25">
      <c r="A2681">
        <v>101675</v>
      </c>
      <c r="B2681" s="1">
        <v>45976</v>
      </c>
      <c r="C2681" t="s">
        <v>61</v>
      </c>
      <c r="D2681" t="s">
        <v>90</v>
      </c>
      <c r="E2681" t="s">
        <v>91</v>
      </c>
      <c r="F2681" t="s">
        <v>70</v>
      </c>
      <c r="G2681" t="s">
        <v>86</v>
      </c>
      <c r="H2681">
        <v>10</v>
      </c>
      <c r="I2681">
        <v>29.2</v>
      </c>
      <c r="J2681">
        <v>292</v>
      </c>
      <c r="K2681" t="s">
        <v>53</v>
      </c>
      <c r="L2681" t="s">
        <v>461</v>
      </c>
      <c r="M2681" t="s">
        <v>102</v>
      </c>
      <c r="N2681" t="s">
        <v>50</v>
      </c>
      <c r="O2681" t="s">
        <v>14</v>
      </c>
      <c r="P2681" t="s">
        <v>516</v>
      </c>
    </row>
    <row r="2682" spans="1:16" x14ac:dyDescent="0.25">
      <c r="A2682">
        <v>101735</v>
      </c>
      <c r="B2682" s="1">
        <v>45976</v>
      </c>
      <c r="C2682" t="s">
        <v>16</v>
      </c>
      <c r="D2682" t="s">
        <v>27</v>
      </c>
      <c r="E2682" t="s">
        <v>28</v>
      </c>
      <c r="F2682" t="s">
        <v>73</v>
      </c>
      <c r="G2682" t="s">
        <v>74</v>
      </c>
      <c r="H2682">
        <v>1</v>
      </c>
      <c r="I2682">
        <v>53.36</v>
      </c>
      <c r="J2682">
        <v>53.36</v>
      </c>
      <c r="K2682" t="s">
        <v>31</v>
      </c>
      <c r="L2682" t="s">
        <v>437</v>
      </c>
      <c r="M2682" t="s">
        <v>23</v>
      </c>
      <c r="N2682" t="s">
        <v>50</v>
      </c>
      <c r="O2682" t="s">
        <v>14</v>
      </c>
      <c r="P2682" t="s">
        <v>516</v>
      </c>
    </row>
    <row r="2683" spans="1:16" x14ac:dyDescent="0.25">
      <c r="A2683">
        <v>102299</v>
      </c>
      <c r="B2683" s="1">
        <v>45976</v>
      </c>
      <c r="C2683" t="s">
        <v>16</v>
      </c>
      <c r="D2683" t="s">
        <v>111</v>
      </c>
      <c r="E2683" t="s">
        <v>112</v>
      </c>
      <c r="F2683" t="s">
        <v>70</v>
      </c>
      <c r="G2683" t="s">
        <v>71</v>
      </c>
      <c r="H2683">
        <v>1</v>
      </c>
      <c r="I2683">
        <v>57.6</v>
      </c>
      <c r="J2683">
        <v>57.6</v>
      </c>
      <c r="K2683" t="s">
        <v>21</v>
      </c>
      <c r="L2683" t="s">
        <v>475</v>
      </c>
      <c r="M2683" t="s">
        <v>23</v>
      </c>
      <c r="N2683" t="s">
        <v>50</v>
      </c>
      <c r="O2683" t="s">
        <v>14</v>
      </c>
      <c r="P2683" t="s">
        <v>516</v>
      </c>
    </row>
    <row r="2684" spans="1:16" x14ac:dyDescent="0.25">
      <c r="A2684">
        <v>102619</v>
      </c>
      <c r="B2684" s="1">
        <v>45976</v>
      </c>
      <c r="C2684" t="s">
        <v>39</v>
      </c>
      <c r="D2684" t="s">
        <v>93</v>
      </c>
      <c r="E2684" t="s">
        <v>93</v>
      </c>
      <c r="F2684" t="s">
        <v>19</v>
      </c>
      <c r="G2684" t="s">
        <v>42</v>
      </c>
      <c r="H2684">
        <v>1</v>
      </c>
      <c r="I2684">
        <v>16.260000000000002</v>
      </c>
      <c r="J2684">
        <v>16.260000000000002</v>
      </c>
      <c r="K2684" t="s">
        <v>59</v>
      </c>
      <c r="L2684" t="s">
        <v>172</v>
      </c>
      <c r="M2684" t="s">
        <v>23</v>
      </c>
      <c r="N2684" t="s">
        <v>50</v>
      </c>
      <c r="O2684" t="s">
        <v>14</v>
      </c>
      <c r="P2684" t="s">
        <v>516</v>
      </c>
    </row>
    <row r="2685" spans="1:16" x14ac:dyDescent="0.25">
      <c r="A2685">
        <v>102728</v>
      </c>
      <c r="B2685" s="1">
        <v>45976</v>
      </c>
      <c r="C2685" t="s">
        <v>34</v>
      </c>
      <c r="D2685" t="s">
        <v>35</v>
      </c>
      <c r="E2685" t="s">
        <v>36</v>
      </c>
      <c r="F2685" t="s">
        <v>70</v>
      </c>
      <c r="G2685" t="s">
        <v>143</v>
      </c>
      <c r="H2685">
        <v>2</v>
      </c>
      <c r="I2685">
        <v>115.81</v>
      </c>
      <c r="J2685">
        <v>231.62</v>
      </c>
      <c r="K2685" t="s">
        <v>21</v>
      </c>
      <c r="L2685" t="s">
        <v>350</v>
      </c>
      <c r="M2685" t="s">
        <v>23</v>
      </c>
      <c r="N2685" t="s">
        <v>50</v>
      </c>
      <c r="O2685" t="s">
        <v>14</v>
      </c>
      <c r="P2685" t="s">
        <v>516</v>
      </c>
    </row>
    <row r="2686" spans="1:16" x14ac:dyDescent="0.25">
      <c r="A2686">
        <v>100032</v>
      </c>
      <c r="B2686" s="1">
        <v>45977</v>
      </c>
      <c r="C2686" t="s">
        <v>16</v>
      </c>
      <c r="D2686" t="s">
        <v>27</v>
      </c>
      <c r="E2686" t="s">
        <v>28</v>
      </c>
      <c r="F2686" t="s">
        <v>73</v>
      </c>
      <c r="G2686" t="s">
        <v>128</v>
      </c>
      <c r="H2686">
        <v>1</v>
      </c>
      <c r="I2686">
        <v>127.5</v>
      </c>
      <c r="J2686">
        <v>127.5</v>
      </c>
      <c r="K2686" t="s">
        <v>53</v>
      </c>
      <c r="L2686" t="s">
        <v>508</v>
      </c>
      <c r="M2686" t="s">
        <v>102</v>
      </c>
      <c r="N2686" t="s">
        <v>76</v>
      </c>
      <c r="O2686" t="s">
        <v>14</v>
      </c>
      <c r="P2686" t="s">
        <v>516</v>
      </c>
    </row>
    <row r="2687" spans="1:16" x14ac:dyDescent="0.25">
      <c r="A2687">
        <v>100129</v>
      </c>
      <c r="B2687" s="1">
        <v>45977</v>
      </c>
      <c r="C2687" t="s">
        <v>39</v>
      </c>
      <c r="D2687" t="s">
        <v>40</v>
      </c>
      <c r="E2687" t="s">
        <v>41</v>
      </c>
      <c r="F2687" t="s">
        <v>73</v>
      </c>
      <c r="G2687" t="s">
        <v>80</v>
      </c>
      <c r="H2687">
        <v>10</v>
      </c>
      <c r="I2687">
        <v>38.4</v>
      </c>
      <c r="J2687">
        <v>384</v>
      </c>
      <c r="K2687" t="s">
        <v>53</v>
      </c>
      <c r="L2687" t="s">
        <v>22</v>
      </c>
      <c r="M2687" t="s">
        <v>23</v>
      </c>
      <c r="N2687" t="s">
        <v>76</v>
      </c>
      <c r="O2687" t="s">
        <v>14</v>
      </c>
      <c r="P2687" t="s">
        <v>516</v>
      </c>
    </row>
    <row r="2688" spans="1:16" x14ac:dyDescent="0.25">
      <c r="A2688">
        <v>100223</v>
      </c>
      <c r="B2688" s="1">
        <v>45977</v>
      </c>
      <c r="C2688" t="s">
        <v>34</v>
      </c>
      <c r="D2688" t="s">
        <v>35</v>
      </c>
      <c r="E2688" t="s">
        <v>36</v>
      </c>
      <c r="F2688" t="s">
        <v>70</v>
      </c>
      <c r="G2688" t="s">
        <v>143</v>
      </c>
      <c r="H2688">
        <v>1</v>
      </c>
      <c r="I2688">
        <v>116.75</v>
      </c>
      <c r="J2688">
        <v>116.75</v>
      </c>
      <c r="K2688" t="s">
        <v>31</v>
      </c>
      <c r="L2688" t="s">
        <v>236</v>
      </c>
      <c r="M2688" t="s">
        <v>23</v>
      </c>
      <c r="N2688" t="s">
        <v>76</v>
      </c>
      <c r="O2688" t="s">
        <v>14</v>
      </c>
      <c r="P2688" t="s">
        <v>516</v>
      </c>
    </row>
    <row r="2689" spans="1:16" x14ac:dyDescent="0.25">
      <c r="A2689">
        <v>100316</v>
      </c>
      <c r="B2689" s="1">
        <v>45977</v>
      </c>
      <c r="C2689" t="s">
        <v>34</v>
      </c>
      <c r="D2689" t="s">
        <v>51</v>
      </c>
      <c r="E2689" t="s">
        <v>52</v>
      </c>
      <c r="F2689" t="s">
        <v>73</v>
      </c>
      <c r="G2689" t="s">
        <v>116</v>
      </c>
      <c r="H2689">
        <v>1</v>
      </c>
      <c r="I2689">
        <v>190.03</v>
      </c>
      <c r="J2689">
        <v>190.03</v>
      </c>
      <c r="K2689" t="s">
        <v>53</v>
      </c>
      <c r="L2689" t="s">
        <v>391</v>
      </c>
      <c r="M2689" t="s">
        <v>23</v>
      </c>
      <c r="N2689" t="s">
        <v>76</v>
      </c>
      <c r="O2689" t="s">
        <v>14</v>
      </c>
      <c r="P2689" t="s">
        <v>516</v>
      </c>
    </row>
    <row r="2690" spans="1:16" x14ac:dyDescent="0.25">
      <c r="A2690">
        <v>100335</v>
      </c>
      <c r="B2690" s="1">
        <v>45977</v>
      </c>
      <c r="C2690" t="s">
        <v>16</v>
      </c>
      <c r="D2690" t="s">
        <v>146</v>
      </c>
      <c r="E2690" t="s">
        <v>147</v>
      </c>
      <c r="F2690" t="s">
        <v>70</v>
      </c>
      <c r="G2690" t="s">
        <v>71</v>
      </c>
      <c r="H2690">
        <v>1</v>
      </c>
      <c r="I2690">
        <v>62.67</v>
      </c>
      <c r="J2690">
        <v>62.67</v>
      </c>
      <c r="K2690" t="s">
        <v>31</v>
      </c>
      <c r="L2690" t="s">
        <v>326</v>
      </c>
      <c r="M2690" t="s">
        <v>23</v>
      </c>
      <c r="N2690" t="s">
        <v>76</v>
      </c>
      <c r="O2690" t="s">
        <v>14</v>
      </c>
      <c r="P2690" t="s">
        <v>516</v>
      </c>
    </row>
    <row r="2691" spans="1:16" x14ac:dyDescent="0.25">
      <c r="A2691">
        <v>100470</v>
      </c>
      <c r="B2691" s="1">
        <v>45977</v>
      </c>
      <c r="C2691" t="s">
        <v>16</v>
      </c>
      <c r="D2691" t="s">
        <v>111</v>
      </c>
      <c r="E2691" t="s">
        <v>112</v>
      </c>
      <c r="F2691" t="s">
        <v>29</v>
      </c>
      <c r="G2691" t="s">
        <v>123</v>
      </c>
      <c r="H2691">
        <v>10</v>
      </c>
      <c r="I2691">
        <v>93.89</v>
      </c>
      <c r="J2691">
        <v>938.9</v>
      </c>
      <c r="K2691" t="s">
        <v>31</v>
      </c>
      <c r="L2691" t="s">
        <v>268</v>
      </c>
      <c r="M2691" t="s">
        <v>23</v>
      </c>
      <c r="N2691" t="s">
        <v>76</v>
      </c>
      <c r="O2691" t="s">
        <v>14</v>
      </c>
      <c r="P2691" t="s">
        <v>516</v>
      </c>
    </row>
    <row r="2692" spans="1:16" x14ac:dyDescent="0.25">
      <c r="A2692">
        <v>100788</v>
      </c>
      <c r="B2692" s="1">
        <v>45977</v>
      </c>
      <c r="C2692" t="s">
        <v>34</v>
      </c>
      <c r="D2692" t="s">
        <v>35</v>
      </c>
      <c r="E2692" t="s">
        <v>36</v>
      </c>
      <c r="F2692" t="s">
        <v>29</v>
      </c>
      <c r="G2692" t="s">
        <v>30</v>
      </c>
      <c r="H2692">
        <v>5</v>
      </c>
      <c r="I2692">
        <v>63.36</v>
      </c>
      <c r="J2692">
        <v>316.8</v>
      </c>
      <c r="K2692" t="s">
        <v>21</v>
      </c>
      <c r="L2692" t="s">
        <v>212</v>
      </c>
      <c r="M2692" t="s">
        <v>102</v>
      </c>
      <c r="N2692" t="s">
        <v>76</v>
      </c>
      <c r="O2692" t="s">
        <v>14</v>
      </c>
      <c r="P2692" t="s">
        <v>516</v>
      </c>
    </row>
    <row r="2693" spans="1:16" x14ac:dyDescent="0.25">
      <c r="A2693">
        <v>100869</v>
      </c>
      <c r="B2693" s="1">
        <v>45977</v>
      </c>
      <c r="C2693" t="s">
        <v>16</v>
      </c>
      <c r="D2693" t="s">
        <v>198</v>
      </c>
      <c r="E2693" t="s">
        <v>199</v>
      </c>
      <c r="F2693" t="s">
        <v>29</v>
      </c>
      <c r="G2693" t="s">
        <v>30</v>
      </c>
      <c r="H2693">
        <v>1</v>
      </c>
      <c r="I2693">
        <v>65.180000000000007</v>
      </c>
      <c r="J2693">
        <v>65.180000000000007</v>
      </c>
      <c r="K2693" t="s">
        <v>21</v>
      </c>
      <c r="L2693" t="s">
        <v>166</v>
      </c>
      <c r="M2693" t="s">
        <v>23</v>
      </c>
      <c r="N2693" t="s">
        <v>76</v>
      </c>
      <c r="O2693" t="s">
        <v>14</v>
      </c>
      <c r="P2693" t="s">
        <v>516</v>
      </c>
    </row>
    <row r="2694" spans="1:16" x14ac:dyDescent="0.25">
      <c r="A2694">
        <v>100999</v>
      </c>
      <c r="B2694" s="1">
        <v>45977</v>
      </c>
      <c r="C2694" t="s">
        <v>77</v>
      </c>
      <c r="D2694" t="s">
        <v>151</v>
      </c>
      <c r="E2694" t="s">
        <v>152</v>
      </c>
      <c r="F2694" t="s">
        <v>70</v>
      </c>
      <c r="G2694" t="s">
        <v>86</v>
      </c>
      <c r="H2694">
        <v>1</v>
      </c>
      <c r="I2694">
        <v>28.33</v>
      </c>
      <c r="J2694">
        <v>28.33</v>
      </c>
      <c r="K2694" t="s">
        <v>21</v>
      </c>
      <c r="L2694" t="s">
        <v>420</v>
      </c>
      <c r="M2694" t="s">
        <v>23</v>
      </c>
      <c r="N2694" t="s">
        <v>76</v>
      </c>
      <c r="O2694" t="s">
        <v>14</v>
      </c>
      <c r="P2694" t="s">
        <v>516</v>
      </c>
    </row>
    <row r="2695" spans="1:16" x14ac:dyDescent="0.25">
      <c r="A2695">
        <v>101116</v>
      </c>
      <c r="B2695" s="1">
        <v>45977</v>
      </c>
      <c r="C2695" t="s">
        <v>61</v>
      </c>
      <c r="D2695" t="s">
        <v>90</v>
      </c>
      <c r="E2695" t="s">
        <v>91</v>
      </c>
      <c r="F2695" t="s">
        <v>73</v>
      </c>
      <c r="G2695" t="s">
        <v>126</v>
      </c>
      <c r="H2695">
        <v>5</v>
      </c>
      <c r="I2695">
        <v>30.46</v>
      </c>
      <c r="J2695">
        <v>152.30000000000001</v>
      </c>
      <c r="K2695" t="s">
        <v>31</v>
      </c>
      <c r="L2695" t="s">
        <v>312</v>
      </c>
      <c r="M2695" t="s">
        <v>44</v>
      </c>
      <c r="N2695" t="s">
        <v>76</v>
      </c>
      <c r="O2695" t="s">
        <v>14</v>
      </c>
      <c r="P2695" t="s">
        <v>516</v>
      </c>
    </row>
    <row r="2696" spans="1:16" x14ac:dyDescent="0.25">
      <c r="A2696">
        <v>101163</v>
      </c>
      <c r="B2696" s="1">
        <v>45977</v>
      </c>
      <c r="C2696" t="s">
        <v>39</v>
      </c>
      <c r="D2696" t="s">
        <v>118</v>
      </c>
      <c r="E2696" t="s">
        <v>119</v>
      </c>
      <c r="F2696" t="s">
        <v>29</v>
      </c>
      <c r="G2696" t="s">
        <v>123</v>
      </c>
      <c r="H2696">
        <v>5</v>
      </c>
      <c r="I2696">
        <v>89.78</v>
      </c>
      <c r="J2696">
        <v>448.9</v>
      </c>
      <c r="K2696" t="s">
        <v>31</v>
      </c>
      <c r="L2696" t="s">
        <v>98</v>
      </c>
      <c r="M2696" t="s">
        <v>23</v>
      </c>
      <c r="N2696" t="s">
        <v>76</v>
      </c>
      <c r="O2696" t="s">
        <v>14</v>
      </c>
      <c r="P2696" t="s">
        <v>516</v>
      </c>
    </row>
    <row r="2697" spans="1:16" x14ac:dyDescent="0.25">
      <c r="A2697">
        <v>101345</v>
      </c>
      <c r="B2697" s="1">
        <v>45977</v>
      </c>
      <c r="C2697" t="s">
        <v>61</v>
      </c>
      <c r="D2697" t="s">
        <v>84</v>
      </c>
      <c r="E2697" t="s">
        <v>85</v>
      </c>
      <c r="F2697" t="s">
        <v>29</v>
      </c>
      <c r="G2697" t="s">
        <v>100</v>
      </c>
      <c r="H2697">
        <v>1</v>
      </c>
      <c r="I2697">
        <v>49.36</v>
      </c>
      <c r="J2697">
        <v>49.36</v>
      </c>
      <c r="K2697" t="s">
        <v>53</v>
      </c>
      <c r="L2697" t="s">
        <v>394</v>
      </c>
      <c r="M2697" t="s">
        <v>23</v>
      </c>
      <c r="N2697" t="s">
        <v>76</v>
      </c>
      <c r="O2697" t="s">
        <v>14</v>
      </c>
      <c r="P2697" t="s">
        <v>516</v>
      </c>
    </row>
    <row r="2698" spans="1:16" x14ac:dyDescent="0.25">
      <c r="A2698">
        <v>101587</v>
      </c>
      <c r="B2698" s="1">
        <v>45977</v>
      </c>
      <c r="C2698" t="s">
        <v>39</v>
      </c>
      <c r="D2698" t="s">
        <v>67</v>
      </c>
      <c r="E2698" t="s">
        <v>68</v>
      </c>
      <c r="F2698" t="s">
        <v>73</v>
      </c>
      <c r="G2698" t="s">
        <v>183</v>
      </c>
      <c r="H2698">
        <v>2</v>
      </c>
      <c r="I2698">
        <v>24.8</v>
      </c>
      <c r="J2698">
        <v>49.6</v>
      </c>
      <c r="K2698" t="s">
        <v>21</v>
      </c>
      <c r="L2698" t="s">
        <v>425</v>
      </c>
      <c r="M2698" t="s">
        <v>23</v>
      </c>
      <c r="N2698" t="s">
        <v>76</v>
      </c>
      <c r="O2698" t="s">
        <v>14</v>
      </c>
      <c r="P2698" t="s">
        <v>516</v>
      </c>
    </row>
    <row r="2699" spans="1:16" x14ac:dyDescent="0.25">
      <c r="A2699">
        <v>101600</v>
      </c>
      <c r="B2699" s="1">
        <v>45977</v>
      </c>
      <c r="C2699" t="s">
        <v>39</v>
      </c>
      <c r="D2699" t="s">
        <v>67</v>
      </c>
      <c r="E2699" t="s">
        <v>68</v>
      </c>
      <c r="F2699" t="s">
        <v>73</v>
      </c>
      <c r="G2699" t="s">
        <v>80</v>
      </c>
      <c r="H2699">
        <v>3</v>
      </c>
      <c r="I2699">
        <v>38.979999999999997</v>
      </c>
      <c r="J2699">
        <v>116.94</v>
      </c>
      <c r="K2699" t="s">
        <v>21</v>
      </c>
      <c r="L2699" t="s">
        <v>365</v>
      </c>
      <c r="M2699" t="s">
        <v>102</v>
      </c>
      <c r="N2699" t="s">
        <v>76</v>
      </c>
      <c r="O2699" t="s">
        <v>14</v>
      </c>
      <c r="P2699" t="s">
        <v>516</v>
      </c>
    </row>
    <row r="2700" spans="1:16" x14ac:dyDescent="0.25">
      <c r="A2700">
        <v>101826</v>
      </c>
      <c r="B2700" s="1">
        <v>45977</v>
      </c>
      <c r="C2700" t="s">
        <v>39</v>
      </c>
      <c r="D2700" t="s">
        <v>93</v>
      </c>
      <c r="E2700" t="s">
        <v>93</v>
      </c>
      <c r="F2700" t="s">
        <v>19</v>
      </c>
      <c r="G2700" t="s">
        <v>37</v>
      </c>
      <c r="H2700">
        <v>10</v>
      </c>
      <c r="I2700">
        <v>22.59</v>
      </c>
      <c r="J2700">
        <v>225.9</v>
      </c>
      <c r="K2700" t="s">
        <v>53</v>
      </c>
      <c r="L2700" t="s">
        <v>245</v>
      </c>
      <c r="M2700" t="s">
        <v>23</v>
      </c>
      <c r="N2700" t="s">
        <v>76</v>
      </c>
      <c r="O2700" t="s">
        <v>14</v>
      </c>
      <c r="P2700" t="s">
        <v>516</v>
      </c>
    </row>
    <row r="2701" spans="1:16" x14ac:dyDescent="0.25">
      <c r="A2701">
        <v>102343</v>
      </c>
      <c r="B2701" s="1">
        <v>45977</v>
      </c>
      <c r="C2701" t="s">
        <v>16</v>
      </c>
      <c r="D2701" t="s">
        <v>111</v>
      </c>
      <c r="E2701" t="s">
        <v>112</v>
      </c>
      <c r="F2701" t="s">
        <v>29</v>
      </c>
      <c r="G2701" t="s">
        <v>123</v>
      </c>
      <c r="H2701">
        <v>1</v>
      </c>
      <c r="I2701">
        <v>88.18</v>
      </c>
      <c r="J2701">
        <v>88.18</v>
      </c>
      <c r="K2701" t="s">
        <v>31</v>
      </c>
      <c r="L2701" t="s">
        <v>117</v>
      </c>
      <c r="M2701" t="s">
        <v>23</v>
      </c>
      <c r="N2701" t="s">
        <v>76</v>
      </c>
      <c r="O2701" t="s">
        <v>14</v>
      </c>
      <c r="P2701" t="s">
        <v>516</v>
      </c>
    </row>
    <row r="2702" spans="1:16" x14ac:dyDescent="0.25">
      <c r="A2702">
        <v>102352</v>
      </c>
      <c r="B2702" s="1">
        <v>45977</v>
      </c>
      <c r="C2702" t="s">
        <v>77</v>
      </c>
      <c r="D2702" t="s">
        <v>151</v>
      </c>
      <c r="E2702" t="s">
        <v>152</v>
      </c>
      <c r="F2702" t="s">
        <v>64</v>
      </c>
      <c r="G2702" t="s">
        <v>159</v>
      </c>
      <c r="H2702">
        <v>2</v>
      </c>
      <c r="I2702">
        <v>35.31</v>
      </c>
      <c r="J2702">
        <v>70.62</v>
      </c>
      <c r="K2702" t="s">
        <v>53</v>
      </c>
      <c r="L2702" t="s">
        <v>414</v>
      </c>
      <c r="M2702" t="s">
        <v>23</v>
      </c>
      <c r="N2702" t="s">
        <v>76</v>
      </c>
      <c r="O2702" t="s">
        <v>14</v>
      </c>
      <c r="P2702" t="s">
        <v>516</v>
      </c>
    </row>
    <row r="2703" spans="1:16" x14ac:dyDescent="0.25">
      <c r="A2703">
        <v>102601</v>
      </c>
      <c r="B2703" s="1">
        <v>45977</v>
      </c>
      <c r="C2703" t="s">
        <v>34</v>
      </c>
      <c r="D2703" t="s">
        <v>164</v>
      </c>
      <c r="E2703" t="s">
        <v>165</v>
      </c>
      <c r="F2703" t="s">
        <v>19</v>
      </c>
      <c r="G2703" t="s">
        <v>48</v>
      </c>
      <c r="H2703">
        <v>1</v>
      </c>
      <c r="I2703">
        <v>45.97</v>
      </c>
      <c r="J2703">
        <v>45.97</v>
      </c>
      <c r="K2703" t="s">
        <v>53</v>
      </c>
      <c r="L2703" t="s">
        <v>129</v>
      </c>
      <c r="M2703" t="s">
        <v>23</v>
      </c>
      <c r="N2703" t="s">
        <v>76</v>
      </c>
      <c r="O2703" t="s">
        <v>14</v>
      </c>
      <c r="P2703" t="s">
        <v>516</v>
      </c>
    </row>
    <row r="2704" spans="1:16" x14ac:dyDescent="0.25">
      <c r="A2704">
        <v>102682</v>
      </c>
      <c r="B2704" s="1">
        <v>45977</v>
      </c>
      <c r="C2704" t="s">
        <v>39</v>
      </c>
      <c r="D2704" t="s">
        <v>56</v>
      </c>
      <c r="E2704" t="s">
        <v>57</v>
      </c>
      <c r="F2704" t="s">
        <v>73</v>
      </c>
      <c r="G2704" t="s">
        <v>80</v>
      </c>
      <c r="H2704">
        <v>5</v>
      </c>
      <c r="I2704">
        <v>40.15</v>
      </c>
      <c r="J2704">
        <v>200.75</v>
      </c>
      <c r="K2704" t="s">
        <v>53</v>
      </c>
      <c r="L2704" t="s">
        <v>446</v>
      </c>
      <c r="M2704" t="s">
        <v>23</v>
      </c>
      <c r="N2704" t="s">
        <v>76</v>
      </c>
      <c r="O2704" t="s">
        <v>14</v>
      </c>
      <c r="P2704" t="s">
        <v>516</v>
      </c>
    </row>
    <row r="2705" spans="1:16" x14ac:dyDescent="0.25">
      <c r="A2705">
        <v>100040</v>
      </c>
      <c r="B2705" s="1">
        <v>45978</v>
      </c>
      <c r="C2705" t="s">
        <v>39</v>
      </c>
      <c r="D2705" t="s">
        <v>40</v>
      </c>
      <c r="E2705" t="s">
        <v>41</v>
      </c>
      <c r="F2705" t="s">
        <v>73</v>
      </c>
      <c r="G2705" t="s">
        <v>116</v>
      </c>
      <c r="H2705">
        <v>5</v>
      </c>
      <c r="I2705">
        <v>193.36</v>
      </c>
      <c r="J2705">
        <v>966.8</v>
      </c>
      <c r="K2705" t="s">
        <v>31</v>
      </c>
      <c r="L2705" t="s">
        <v>233</v>
      </c>
      <c r="M2705" t="s">
        <v>23</v>
      </c>
      <c r="N2705" t="s">
        <v>82</v>
      </c>
      <c r="O2705" t="s">
        <v>25</v>
      </c>
      <c r="P2705" t="s">
        <v>516</v>
      </c>
    </row>
    <row r="2706" spans="1:16" x14ac:dyDescent="0.25">
      <c r="A2706">
        <v>100944</v>
      </c>
      <c r="B2706" s="1">
        <v>45978</v>
      </c>
      <c r="C2706" t="s">
        <v>61</v>
      </c>
      <c r="D2706" t="s">
        <v>84</v>
      </c>
      <c r="E2706" t="s">
        <v>85</v>
      </c>
      <c r="F2706" t="s">
        <v>73</v>
      </c>
      <c r="G2706" t="s">
        <v>183</v>
      </c>
      <c r="H2706">
        <v>2</v>
      </c>
      <c r="I2706">
        <v>24.51</v>
      </c>
      <c r="J2706">
        <v>49.02</v>
      </c>
      <c r="K2706" t="s">
        <v>59</v>
      </c>
      <c r="L2706" t="s">
        <v>482</v>
      </c>
      <c r="M2706" t="s">
        <v>23</v>
      </c>
      <c r="N2706" t="s">
        <v>82</v>
      </c>
      <c r="O2706" t="s">
        <v>25</v>
      </c>
      <c r="P2706" t="s">
        <v>516</v>
      </c>
    </row>
    <row r="2707" spans="1:16" x14ac:dyDescent="0.25">
      <c r="A2707">
        <v>101136</v>
      </c>
      <c r="B2707" s="1">
        <v>45978</v>
      </c>
      <c r="C2707" t="s">
        <v>39</v>
      </c>
      <c r="D2707" t="s">
        <v>118</v>
      </c>
      <c r="E2707" t="s">
        <v>119</v>
      </c>
      <c r="F2707" t="s">
        <v>29</v>
      </c>
      <c r="G2707" t="s">
        <v>100</v>
      </c>
      <c r="H2707">
        <v>2</v>
      </c>
      <c r="I2707">
        <v>52.08</v>
      </c>
      <c r="J2707">
        <v>104.16</v>
      </c>
      <c r="K2707" t="s">
        <v>21</v>
      </c>
      <c r="L2707" t="s">
        <v>274</v>
      </c>
      <c r="M2707" t="s">
        <v>23</v>
      </c>
      <c r="N2707" t="s">
        <v>82</v>
      </c>
      <c r="O2707" t="s">
        <v>25</v>
      </c>
      <c r="P2707" t="s">
        <v>516</v>
      </c>
    </row>
    <row r="2708" spans="1:16" x14ac:dyDescent="0.25">
      <c r="A2708">
        <v>101750</v>
      </c>
      <c r="B2708" s="1">
        <v>45978</v>
      </c>
      <c r="C2708" t="s">
        <v>61</v>
      </c>
      <c r="D2708" t="s">
        <v>90</v>
      </c>
      <c r="E2708" t="s">
        <v>91</v>
      </c>
      <c r="F2708" t="s">
        <v>64</v>
      </c>
      <c r="G2708" t="s">
        <v>65</v>
      </c>
      <c r="H2708">
        <v>1</v>
      </c>
      <c r="I2708">
        <v>23.91</v>
      </c>
      <c r="J2708">
        <v>23.91</v>
      </c>
      <c r="K2708" t="s">
        <v>21</v>
      </c>
      <c r="L2708" t="s">
        <v>230</v>
      </c>
      <c r="M2708" t="s">
        <v>102</v>
      </c>
      <c r="N2708" t="s">
        <v>82</v>
      </c>
      <c r="O2708" t="s">
        <v>25</v>
      </c>
      <c r="P2708" t="s">
        <v>516</v>
      </c>
    </row>
    <row r="2709" spans="1:16" x14ac:dyDescent="0.25">
      <c r="A2709">
        <v>101783</v>
      </c>
      <c r="B2709" s="1">
        <v>45978</v>
      </c>
      <c r="C2709" t="s">
        <v>61</v>
      </c>
      <c r="D2709" t="s">
        <v>84</v>
      </c>
      <c r="E2709" t="s">
        <v>85</v>
      </c>
      <c r="F2709" t="s">
        <v>19</v>
      </c>
      <c r="G2709" t="s">
        <v>42</v>
      </c>
      <c r="H2709">
        <v>1</v>
      </c>
      <c r="I2709">
        <v>15.88</v>
      </c>
      <c r="J2709">
        <v>15.88</v>
      </c>
      <c r="K2709" t="s">
        <v>31</v>
      </c>
      <c r="L2709" t="s">
        <v>231</v>
      </c>
      <c r="M2709" t="s">
        <v>44</v>
      </c>
      <c r="N2709" t="s">
        <v>82</v>
      </c>
      <c r="O2709" t="s">
        <v>25</v>
      </c>
      <c r="P2709" t="s">
        <v>516</v>
      </c>
    </row>
    <row r="2710" spans="1:16" x14ac:dyDescent="0.25">
      <c r="A2710">
        <v>101841</v>
      </c>
      <c r="B2710" s="1">
        <v>45978</v>
      </c>
      <c r="C2710" t="s">
        <v>61</v>
      </c>
      <c r="D2710" t="s">
        <v>84</v>
      </c>
      <c r="E2710" t="s">
        <v>85</v>
      </c>
      <c r="F2710" t="s">
        <v>70</v>
      </c>
      <c r="G2710" t="s">
        <v>108</v>
      </c>
      <c r="H2710">
        <v>1</v>
      </c>
      <c r="I2710">
        <v>33.51</v>
      </c>
      <c r="J2710">
        <v>33.51</v>
      </c>
      <c r="K2710" t="s">
        <v>31</v>
      </c>
      <c r="L2710" t="s">
        <v>241</v>
      </c>
      <c r="M2710" t="s">
        <v>44</v>
      </c>
      <c r="N2710" t="s">
        <v>82</v>
      </c>
      <c r="O2710" t="s">
        <v>25</v>
      </c>
      <c r="P2710" t="s">
        <v>516</v>
      </c>
    </row>
    <row r="2711" spans="1:16" x14ac:dyDescent="0.25">
      <c r="A2711">
        <v>102350</v>
      </c>
      <c r="B2711" s="1">
        <v>45978</v>
      </c>
      <c r="C2711" t="s">
        <v>16</v>
      </c>
      <c r="D2711" t="s">
        <v>198</v>
      </c>
      <c r="E2711" t="s">
        <v>199</v>
      </c>
      <c r="F2711" t="s">
        <v>73</v>
      </c>
      <c r="G2711" t="s">
        <v>128</v>
      </c>
      <c r="H2711">
        <v>5</v>
      </c>
      <c r="I2711">
        <v>128.59</v>
      </c>
      <c r="J2711">
        <v>642.95000000000005</v>
      </c>
      <c r="K2711" t="s">
        <v>59</v>
      </c>
      <c r="L2711" t="s">
        <v>216</v>
      </c>
      <c r="M2711" t="s">
        <v>23</v>
      </c>
      <c r="N2711" t="s">
        <v>82</v>
      </c>
      <c r="O2711" t="s">
        <v>25</v>
      </c>
      <c r="P2711" t="s">
        <v>516</v>
      </c>
    </row>
    <row r="2712" spans="1:16" x14ac:dyDescent="0.25">
      <c r="A2712">
        <v>102850</v>
      </c>
      <c r="B2712" s="1">
        <v>45978</v>
      </c>
      <c r="C2712" t="s">
        <v>61</v>
      </c>
      <c r="D2712" t="s">
        <v>90</v>
      </c>
      <c r="E2712" t="s">
        <v>91</v>
      </c>
      <c r="F2712" t="s">
        <v>70</v>
      </c>
      <c r="G2712" t="s">
        <v>86</v>
      </c>
      <c r="H2712">
        <v>2</v>
      </c>
      <c r="I2712">
        <v>26.63</v>
      </c>
      <c r="J2712">
        <v>53.26</v>
      </c>
      <c r="K2712" t="s">
        <v>31</v>
      </c>
      <c r="L2712" t="s">
        <v>229</v>
      </c>
      <c r="M2712" t="s">
        <v>23</v>
      </c>
      <c r="N2712" t="s">
        <v>82</v>
      </c>
      <c r="O2712" t="s">
        <v>25</v>
      </c>
      <c r="P2712" t="s">
        <v>516</v>
      </c>
    </row>
    <row r="2713" spans="1:16" x14ac:dyDescent="0.25">
      <c r="A2713">
        <v>102872</v>
      </c>
      <c r="B2713" s="1">
        <v>45978</v>
      </c>
      <c r="C2713" t="s">
        <v>61</v>
      </c>
      <c r="D2713" t="s">
        <v>90</v>
      </c>
      <c r="E2713" t="s">
        <v>91</v>
      </c>
      <c r="F2713" t="s">
        <v>29</v>
      </c>
      <c r="G2713" t="s">
        <v>58</v>
      </c>
      <c r="H2713">
        <v>10</v>
      </c>
      <c r="I2713">
        <v>74.95</v>
      </c>
      <c r="J2713">
        <v>749.5</v>
      </c>
      <c r="K2713" t="s">
        <v>21</v>
      </c>
      <c r="L2713" t="s">
        <v>311</v>
      </c>
      <c r="M2713" t="s">
        <v>23</v>
      </c>
      <c r="N2713" t="s">
        <v>82</v>
      </c>
      <c r="O2713" t="s">
        <v>25</v>
      </c>
      <c r="P2713" t="s">
        <v>516</v>
      </c>
    </row>
    <row r="2714" spans="1:16" x14ac:dyDescent="0.25">
      <c r="A2714">
        <v>102976</v>
      </c>
      <c r="B2714" s="1">
        <v>45978</v>
      </c>
      <c r="C2714" t="s">
        <v>61</v>
      </c>
      <c r="D2714" t="s">
        <v>90</v>
      </c>
      <c r="E2714" t="s">
        <v>91</v>
      </c>
      <c r="F2714" t="s">
        <v>70</v>
      </c>
      <c r="G2714" t="s">
        <v>143</v>
      </c>
      <c r="H2714">
        <v>5</v>
      </c>
      <c r="I2714">
        <v>122.19</v>
      </c>
      <c r="J2714">
        <v>610.95000000000005</v>
      </c>
      <c r="K2714" t="s">
        <v>59</v>
      </c>
      <c r="L2714" t="s">
        <v>127</v>
      </c>
      <c r="M2714" t="s">
        <v>23</v>
      </c>
      <c r="N2714" t="s">
        <v>82</v>
      </c>
      <c r="O2714" t="s">
        <v>25</v>
      </c>
      <c r="P2714" t="s">
        <v>516</v>
      </c>
    </row>
    <row r="2715" spans="1:16" x14ac:dyDescent="0.25">
      <c r="A2715">
        <v>100085</v>
      </c>
      <c r="B2715" s="1">
        <v>45979</v>
      </c>
      <c r="C2715" t="s">
        <v>61</v>
      </c>
      <c r="D2715" t="s">
        <v>90</v>
      </c>
      <c r="E2715" t="s">
        <v>91</v>
      </c>
      <c r="F2715" t="s">
        <v>73</v>
      </c>
      <c r="G2715" t="s">
        <v>80</v>
      </c>
      <c r="H2715">
        <v>10</v>
      </c>
      <c r="I2715">
        <v>38.39</v>
      </c>
      <c r="J2715">
        <v>383.9</v>
      </c>
      <c r="K2715" t="s">
        <v>21</v>
      </c>
      <c r="L2715" t="s">
        <v>221</v>
      </c>
      <c r="M2715" t="s">
        <v>44</v>
      </c>
      <c r="N2715" t="s">
        <v>55</v>
      </c>
      <c r="O2715" t="s">
        <v>25</v>
      </c>
      <c r="P2715" t="s">
        <v>516</v>
      </c>
    </row>
    <row r="2716" spans="1:16" x14ac:dyDescent="0.25">
      <c r="A2716">
        <v>100107</v>
      </c>
      <c r="B2716" s="1">
        <v>45979</v>
      </c>
      <c r="C2716" t="s">
        <v>39</v>
      </c>
      <c r="D2716" t="s">
        <v>67</v>
      </c>
      <c r="E2716" t="s">
        <v>68</v>
      </c>
      <c r="F2716" t="s">
        <v>29</v>
      </c>
      <c r="G2716" t="s">
        <v>123</v>
      </c>
      <c r="H2716">
        <v>1</v>
      </c>
      <c r="I2716">
        <v>92.03</v>
      </c>
      <c r="J2716">
        <v>92.03</v>
      </c>
      <c r="K2716" t="s">
        <v>21</v>
      </c>
      <c r="L2716" t="s">
        <v>228</v>
      </c>
      <c r="M2716" t="s">
        <v>102</v>
      </c>
      <c r="N2716" t="s">
        <v>55</v>
      </c>
      <c r="O2716" t="s">
        <v>25</v>
      </c>
      <c r="P2716" t="s">
        <v>516</v>
      </c>
    </row>
    <row r="2717" spans="1:16" x14ac:dyDescent="0.25">
      <c r="A2717">
        <v>100162</v>
      </c>
      <c r="B2717" s="1">
        <v>45979</v>
      </c>
      <c r="C2717" t="s">
        <v>39</v>
      </c>
      <c r="D2717" t="s">
        <v>56</v>
      </c>
      <c r="E2717" t="s">
        <v>57</v>
      </c>
      <c r="F2717" t="s">
        <v>19</v>
      </c>
      <c r="G2717" t="s">
        <v>48</v>
      </c>
      <c r="H2717">
        <v>1</v>
      </c>
      <c r="I2717">
        <v>44.69</v>
      </c>
      <c r="J2717">
        <v>44.69</v>
      </c>
      <c r="K2717" t="s">
        <v>53</v>
      </c>
      <c r="L2717" t="s">
        <v>471</v>
      </c>
      <c r="M2717" t="s">
        <v>23</v>
      </c>
      <c r="N2717" t="s">
        <v>55</v>
      </c>
      <c r="O2717" t="s">
        <v>25</v>
      </c>
      <c r="P2717" t="s">
        <v>516</v>
      </c>
    </row>
    <row r="2718" spans="1:16" x14ac:dyDescent="0.25">
      <c r="A2718">
        <v>100262</v>
      </c>
      <c r="B2718" s="1">
        <v>45979</v>
      </c>
      <c r="C2718" t="s">
        <v>61</v>
      </c>
      <c r="D2718" t="s">
        <v>84</v>
      </c>
      <c r="E2718" t="s">
        <v>85</v>
      </c>
      <c r="F2718" t="s">
        <v>73</v>
      </c>
      <c r="G2718" t="s">
        <v>116</v>
      </c>
      <c r="H2718">
        <v>2</v>
      </c>
      <c r="I2718">
        <v>199.41</v>
      </c>
      <c r="J2718">
        <v>398.82</v>
      </c>
      <c r="K2718" t="s">
        <v>31</v>
      </c>
      <c r="L2718" t="s">
        <v>180</v>
      </c>
      <c r="M2718" t="s">
        <v>23</v>
      </c>
      <c r="N2718" t="s">
        <v>55</v>
      </c>
      <c r="O2718" t="s">
        <v>25</v>
      </c>
      <c r="P2718" t="s">
        <v>516</v>
      </c>
    </row>
    <row r="2719" spans="1:16" x14ac:dyDescent="0.25">
      <c r="A2719">
        <v>100402</v>
      </c>
      <c r="B2719" s="1">
        <v>45979</v>
      </c>
      <c r="C2719" t="s">
        <v>39</v>
      </c>
      <c r="D2719" t="s">
        <v>118</v>
      </c>
      <c r="E2719" t="s">
        <v>119</v>
      </c>
      <c r="F2719" t="s">
        <v>70</v>
      </c>
      <c r="G2719" t="s">
        <v>143</v>
      </c>
      <c r="H2719">
        <v>2</v>
      </c>
      <c r="I2719">
        <v>118.51</v>
      </c>
      <c r="J2719">
        <v>237.02</v>
      </c>
      <c r="K2719" t="s">
        <v>31</v>
      </c>
      <c r="L2719" t="s">
        <v>285</v>
      </c>
      <c r="M2719" t="s">
        <v>44</v>
      </c>
      <c r="N2719" t="s">
        <v>55</v>
      </c>
      <c r="O2719" t="s">
        <v>25</v>
      </c>
      <c r="P2719" t="s">
        <v>516</v>
      </c>
    </row>
    <row r="2720" spans="1:16" x14ac:dyDescent="0.25">
      <c r="A2720">
        <v>100705</v>
      </c>
      <c r="B2720" s="1">
        <v>45979</v>
      </c>
      <c r="C2720" t="s">
        <v>39</v>
      </c>
      <c r="D2720" t="s">
        <v>40</v>
      </c>
      <c r="E2720" t="s">
        <v>41</v>
      </c>
      <c r="F2720" t="s">
        <v>73</v>
      </c>
      <c r="G2720" t="s">
        <v>183</v>
      </c>
      <c r="H2720">
        <v>1</v>
      </c>
      <c r="I2720">
        <v>25.92</v>
      </c>
      <c r="J2720">
        <v>25.92</v>
      </c>
      <c r="K2720" t="s">
        <v>21</v>
      </c>
      <c r="L2720" t="s">
        <v>446</v>
      </c>
      <c r="M2720" t="s">
        <v>44</v>
      </c>
      <c r="N2720" t="s">
        <v>55</v>
      </c>
      <c r="O2720" t="s">
        <v>25</v>
      </c>
      <c r="P2720" t="s">
        <v>516</v>
      </c>
    </row>
    <row r="2721" spans="1:16" x14ac:dyDescent="0.25">
      <c r="A2721">
        <v>100864</v>
      </c>
      <c r="B2721" s="1">
        <v>45979</v>
      </c>
      <c r="C2721" t="s">
        <v>39</v>
      </c>
      <c r="D2721" t="s">
        <v>40</v>
      </c>
      <c r="E2721" t="s">
        <v>41</v>
      </c>
      <c r="F2721" t="s">
        <v>70</v>
      </c>
      <c r="G2721" t="s">
        <v>132</v>
      </c>
      <c r="H2721">
        <v>1</v>
      </c>
      <c r="I2721">
        <v>20.22</v>
      </c>
      <c r="J2721">
        <v>20.22</v>
      </c>
      <c r="K2721" t="s">
        <v>31</v>
      </c>
      <c r="L2721" t="s">
        <v>254</v>
      </c>
      <c r="M2721" t="s">
        <v>23</v>
      </c>
      <c r="N2721" t="s">
        <v>55</v>
      </c>
      <c r="O2721" t="s">
        <v>25</v>
      </c>
      <c r="P2721" t="s">
        <v>516</v>
      </c>
    </row>
    <row r="2722" spans="1:16" x14ac:dyDescent="0.25">
      <c r="A2722">
        <v>101008</v>
      </c>
      <c r="B2722" s="1">
        <v>45979</v>
      </c>
      <c r="C2722" t="s">
        <v>39</v>
      </c>
      <c r="D2722" t="s">
        <v>93</v>
      </c>
      <c r="E2722" t="s">
        <v>93</v>
      </c>
      <c r="F2722" t="s">
        <v>70</v>
      </c>
      <c r="G2722" t="s">
        <v>143</v>
      </c>
      <c r="H2722">
        <v>10</v>
      </c>
      <c r="I2722">
        <v>114.5</v>
      </c>
      <c r="J2722">
        <v>1145</v>
      </c>
      <c r="K2722" t="s">
        <v>21</v>
      </c>
      <c r="L2722" t="s">
        <v>354</v>
      </c>
      <c r="M2722" t="s">
        <v>23</v>
      </c>
      <c r="N2722" t="s">
        <v>55</v>
      </c>
      <c r="O2722" t="s">
        <v>25</v>
      </c>
      <c r="P2722" t="s">
        <v>516</v>
      </c>
    </row>
    <row r="2723" spans="1:16" x14ac:dyDescent="0.25">
      <c r="A2723">
        <v>101036</v>
      </c>
      <c r="B2723" s="1">
        <v>45979</v>
      </c>
      <c r="C2723" t="s">
        <v>16</v>
      </c>
      <c r="D2723" t="s">
        <v>27</v>
      </c>
      <c r="E2723" t="s">
        <v>28</v>
      </c>
      <c r="F2723" t="s">
        <v>19</v>
      </c>
      <c r="G2723" t="s">
        <v>37</v>
      </c>
      <c r="H2723">
        <v>3</v>
      </c>
      <c r="I2723">
        <v>23.96</v>
      </c>
      <c r="J2723">
        <v>71.88</v>
      </c>
      <c r="K2723" t="s">
        <v>59</v>
      </c>
      <c r="L2723" t="s">
        <v>88</v>
      </c>
      <c r="M2723" t="s">
        <v>23</v>
      </c>
      <c r="N2723" t="s">
        <v>55</v>
      </c>
      <c r="O2723" t="s">
        <v>25</v>
      </c>
      <c r="P2723" t="s">
        <v>516</v>
      </c>
    </row>
    <row r="2724" spans="1:16" x14ac:dyDescent="0.25">
      <c r="A2724">
        <v>101315</v>
      </c>
      <c r="B2724" s="1">
        <v>45979</v>
      </c>
      <c r="C2724" t="s">
        <v>61</v>
      </c>
      <c r="D2724" t="s">
        <v>84</v>
      </c>
      <c r="E2724" t="s">
        <v>85</v>
      </c>
      <c r="F2724" t="s">
        <v>29</v>
      </c>
      <c r="G2724" t="s">
        <v>30</v>
      </c>
      <c r="H2724">
        <v>3</v>
      </c>
      <c r="I2724">
        <v>66.209999999999994</v>
      </c>
      <c r="J2724">
        <v>198.63</v>
      </c>
      <c r="K2724" t="s">
        <v>31</v>
      </c>
      <c r="L2724" t="s">
        <v>424</v>
      </c>
      <c r="M2724" t="s">
        <v>23</v>
      </c>
      <c r="N2724" t="s">
        <v>55</v>
      </c>
      <c r="O2724" t="s">
        <v>25</v>
      </c>
      <c r="P2724" t="s">
        <v>516</v>
      </c>
    </row>
    <row r="2725" spans="1:16" x14ac:dyDescent="0.25">
      <c r="A2725">
        <v>101494</v>
      </c>
      <c r="B2725" s="1">
        <v>45979</v>
      </c>
      <c r="C2725" t="s">
        <v>61</v>
      </c>
      <c r="D2725" t="s">
        <v>90</v>
      </c>
      <c r="E2725" t="s">
        <v>91</v>
      </c>
      <c r="F2725" t="s">
        <v>19</v>
      </c>
      <c r="G2725" t="s">
        <v>20</v>
      </c>
      <c r="H2725">
        <v>2</v>
      </c>
      <c r="I2725">
        <v>39.950000000000003</v>
      </c>
      <c r="J2725">
        <v>79.900000000000006</v>
      </c>
      <c r="K2725" t="s">
        <v>53</v>
      </c>
      <c r="L2725" t="s">
        <v>303</v>
      </c>
      <c r="M2725" t="s">
        <v>44</v>
      </c>
      <c r="N2725" t="s">
        <v>55</v>
      </c>
      <c r="O2725" t="s">
        <v>25</v>
      </c>
      <c r="P2725" t="s">
        <v>516</v>
      </c>
    </row>
    <row r="2726" spans="1:16" x14ac:dyDescent="0.25">
      <c r="A2726">
        <v>101636</v>
      </c>
      <c r="B2726" s="1">
        <v>45979</v>
      </c>
      <c r="C2726" t="s">
        <v>61</v>
      </c>
      <c r="D2726" t="s">
        <v>84</v>
      </c>
      <c r="E2726" t="s">
        <v>85</v>
      </c>
      <c r="F2726" t="s">
        <v>29</v>
      </c>
      <c r="G2726" t="s">
        <v>123</v>
      </c>
      <c r="H2726">
        <v>2</v>
      </c>
      <c r="I2726">
        <v>86.41</v>
      </c>
      <c r="J2726">
        <v>172.82</v>
      </c>
      <c r="K2726" t="s">
        <v>53</v>
      </c>
      <c r="L2726" t="s">
        <v>297</v>
      </c>
      <c r="M2726" t="s">
        <v>23</v>
      </c>
      <c r="N2726" t="s">
        <v>55</v>
      </c>
      <c r="O2726" t="s">
        <v>25</v>
      </c>
      <c r="P2726" t="s">
        <v>516</v>
      </c>
    </row>
    <row r="2727" spans="1:16" x14ac:dyDescent="0.25">
      <c r="A2727">
        <v>101673</v>
      </c>
      <c r="B2727" s="1">
        <v>45979</v>
      </c>
      <c r="C2727" t="s">
        <v>61</v>
      </c>
      <c r="D2727" t="s">
        <v>62</v>
      </c>
      <c r="E2727" t="s">
        <v>63</v>
      </c>
      <c r="F2727" t="s">
        <v>73</v>
      </c>
      <c r="G2727" t="s">
        <v>183</v>
      </c>
      <c r="H2727">
        <v>1</v>
      </c>
      <c r="I2727">
        <v>23.97</v>
      </c>
      <c r="J2727">
        <v>23.97</v>
      </c>
      <c r="K2727" t="s">
        <v>21</v>
      </c>
      <c r="L2727" t="s">
        <v>287</v>
      </c>
      <c r="M2727" t="s">
        <v>23</v>
      </c>
      <c r="N2727" t="s">
        <v>55</v>
      </c>
      <c r="O2727" t="s">
        <v>25</v>
      </c>
      <c r="P2727" t="s">
        <v>516</v>
      </c>
    </row>
    <row r="2728" spans="1:16" x14ac:dyDescent="0.25">
      <c r="A2728">
        <v>101789</v>
      </c>
      <c r="B2728" s="1">
        <v>45979</v>
      </c>
      <c r="C2728" t="s">
        <v>77</v>
      </c>
      <c r="D2728" t="s">
        <v>103</v>
      </c>
      <c r="E2728" t="s">
        <v>104</v>
      </c>
      <c r="F2728" t="s">
        <v>29</v>
      </c>
      <c r="G2728" t="s">
        <v>113</v>
      </c>
      <c r="H2728">
        <v>10</v>
      </c>
      <c r="I2728">
        <v>15.73</v>
      </c>
      <c r="J2728">
        <v>157.30000000000001</v>
      </c>
      <c r="K2728" t="s">
        <v>53</v>
      </c>
      <c r="L2728" t="s">
        <v>438</v>
      </c>
      <c r="M2728" t="s">
        <v>23</v>
      </c>
      <c r="N2728" t="s">
        <v>55</v>
      </c>
      <c r="O2728" t="s">
        <v>25</v>
      </c>
      <c r="P2728" t="s">
        <v>516</v>
      </c>
    </row>
    <row r="2729" spans="1:16" x14ac:dyDescent="0.25">
      <c r="A2729">
        <v>102205</v>
      </c>
      <c r="B2729" s="1">
        <v>45979</v>
      </c>
      <c r="C2729" t="s">
        <v>61</v>
      </c>
      <c r="D2729" t="s">
        <v>90</v>
      </c>
      <c r="E2729" t="s">
        <v>91</v>
      </c>
      <c r="F2729" t="s">
        <v>70</v>
      </c>
      <c r="G2729" t="s">
        <v>71</v>
      </c>
      <c r="H2729">
        <v>1</v>
      </c>
      <c r="I2729">
        <v>60.95</v>
      </c>
      <c r="J2729">
        <v>60.95</v>
      </c>
      <c r="K2729" t="s">
        <v>31</v>
      </c>
      <c r="L2729" t="s">
        <v>248</v>
      </c>
      <c r="M2729" t="s">
        <v>23</v>
      </c>
      <c r="N2729" t="s">
        <v>55</v>
      </c>
      <c r="O2729" t="s">
        <v>25</v>
      </c>
      <c r="P2729" t="s">
        <v>516</v>
      </c>
    </row>
    <row r="2730" spans="1:16" x14ac:dyDescent="0.25">
      <c r="A2730">
        <v>102371</v>
      </c>
      <c r="B2730" s="1">
        <v>45979</v>
      </c>
      <c r="C2730" t="s">
        <v>61</v>
      </c>
      <c r="D2730" t="s">
        <v>84</v>
      </c>
      <c r="E2730" t="s">
        <v>85</v>
      </c>
      <c r="F2730" t="s">
        <v>73</v>
      </c>
      <c r="G2730" t="s">
        <v>74</v>
      </c>
      <c r="H2730">
        <v>2</v>
      </c>
      <c r="I2730">
        <v>57.53</v>
      </c>
      <c r="J2730">
        <v>115.06</v>
      </c>
      <c r="K2730" t="s">
        <v>21</v>
      </c>
      <c r="L2730" t="s">
        <v>337</v>
      </c>
      <c r="M2730" t="s">
        <v>23</v>
      </c>
      <c r="N2730" t="s">
        <v>55</v>
      </c>
      <c r="O2730" t="s">
        <v>25</v>
      </c>
      <c r="P2730" t="s">
        <v>516</v>
      </c>
    </row>
    <row r="2731" spans="1:16" x14ac:dyDescent="0.25">
      <c r="A2731">
        <v>102497</v>
      </c>
      <c r="B2731" s="1">
        <v>45979</v>
      </c>
      <c r="C2731" t="s">
        <v>77</v>
      </c>
      <c r="D2731" t="s">
        <v>103</v>
      </c>
      <c r="E2731" t="s">
        <v>104</v>
      </c>
      <c r="F2731" t="s">
        <v>73</v>
      </c>
      <c r="G2731" t="s">
        <v>128</v>
      </c>
      <c r="H2731">
        <v>2</v>
      </c>
      <c r="I2731">
        <v>124.33</v>
      </c>
      <c r="J2731">
        <v>248.66</v>
      </c>
      <c r="K2731" t="s">
        <v>53</v>
      </c>
      <c r="L2731" t="s">
        <v>81</v>
      </c>
      <c r="M2731" t="s">
        <v>23</v>
      </c>
      <c r="N2731" t="s">
        <v>55</v>
      </c>
      <c r="O2731" t="s">
        <v>25</v>
      </c>
      <c r="P2731" t="s">
        <v>516</v>
      </c>
    </row>
    <row r="2732" spans="1:16" x14ac:dyDescent="0.25">
      <c r="A2732">
        <v>102813</v>
      </c>
      <c r="B2732" s="1">
        <v>45979</v>
      </c>
      <c r="C2732" t="s">
        <v>77</v>
      </c>
      <c r="D2732" t="s">
        <v>78</v>
      </c>
      <c r="E2732" t="s">
        <v>79</v>
      </c>
      <c r="F2732" t="s">
        <v>64</v>
      </c>
      <c r="G2732" t="s">
        <v>105</v>
      </c>
      <c r="H2732">
        <v>10</v>
      </c>
      <c r="I2732">
        <v>29.16</v>
      </c>
      <c r="J2732">
        <v>291.60000000000002</v>
      </c>
      <c r="K2732" t="s">
        <v>59</v>
      </c>
      <c r="L2732" t="s">
        <v>87</v>
      </c>
      <c r="M2732" t="s">
        <v>23</v>
      </c>
      <c r="N2732" t="s">
        <v>55</v>
      </c>
      <c r="O2732" t="s">
        <v>25</v>
      </c>
      <c r="P2732" t="s">
        <v>516</v>
      </c>
    </row>
    <row r="2733" spans="1:16" x14ac:dyDescent="0.25">
      <c r="A2733">
        <v>100209</v>
      </c>
      <c r="B2733" s="1">
        <v>45980</v>
      </c>
      <c r="C2733" t="s">
        <v>39</v>
      </c>
      <c r="D2733" t="s">
        <v>56</v>
      </c>
      <c r="E2733" t="s">
        <v>57</v>
      </c>
      <c r="F2733" t="s">
        <v>19</v>
      </c>
      <c r="G2733" t="s">
        <v>42</v>
      </c>
      <c r="H2733">
        <v>1</v>
      </c>
      <c r="I2733">
        <v>16.48</v>
      </c>
      <c r="J2733">
        <v>16.48</v>
      </c>
      <c r="K2733" t="s">
        <v>21</v>
      </c>
      <c r="L2733" t="s">
        <v>43</v>
      </c>
      <c r="M2733" t="s">
        <v>23</v>
      </c>
      <c r="N2733" t="s">
        <v>33</v>
      </c>
      <c r="O2733" t="s">
        <v>25</v>
      </c>
      <c r="P2733" t="s">
        <v>516</v>
      </c>
    </row>
    <row r="2734" spans="1:16" x14ac:dyDescent="0.25">
      <c r="A2734">
        <v>100318</v>
      </c>
      <c r="B2734" s="1">
        <v>45980</v>
      </c>
      <c r="C2734" t="s">
        <v>77</v>
      </c>
      <c r="D2734" t="s">
        <v>151</v>
      </c>
      <c r="E2734" t="s">
        <v>152</v>
      </c>
      <c r="F2734" t="s">
        <v>19</v>
      </c>
      <c r="G2734" t="s">
        <v>42</v>
      </c>
      <c r="H2734">
        <v>3</v>
      </c>
      <c r="I2734">
        <v>16.649999999999999</v>
      </c>
      <c r="J2734">
        <v>49.95</v>
      </c>
      <c r="K2734" t="s">
        <v>21</v>
      </c>
      <c r="L2734" t="s">
        <v>478</v>
      </c>
      <c r="M2734" t="s">
        <v>23</v>
      </c>
      <c r="N2734" t="s">
        <v>33</v>
      </c>
      <c r="O2734" t="s">
        <v>25</v>
      </c>
      <c r="P2734" t="s">
        <v>516</v>
      </c>
    </row>
    <row r="2735" spans="1:16" x14ac:dyDescent="0.25">
      <c r="A2735">
        <v>100487</v>
      </c>
      <c r="B2735" s="1">
        <v>45980</v>
      </c>
      <c r="C2735" t="s">
        <v>16</v>
      </c>
      <c r="D2735" t="s">
        <v>198</v>
      </c>
      <c r="E2735" t="s">
        <v>199</v>
      </c>
      <c r="F2735" t="s">
        <v>73</v>
      </c>
      <c r="G2735" t="s">
        <v>183</v>
      </c>
      <c r="H2735">
        <v>2</v>
      </c>
      <c r="I2735">
        <v>25.4</v>
      </c>
      <c r="J2735">
        <v>50.8</v>
      </c>
      <c r="K2735" t="s">
        <v>59</v>
      </c>
      <c r="L2735" t="s">
        <v>480</v>
      </c>
      <c r="M2735" t="s">
        <v>23</v>
      </c>
      <c r="N2735" t="s">
        <v>33</v>
      </c>
      <c r="O2735" t="s">
        <v>25</v>
      </c>
      <c r="P2735" t="s">
        <v>516</v>
      </c>
    </row>
    <row r="2736" spans="1:16" x14ac:dyDescent="0.25">
      <c r="A2736">
        <v>100505</v>
      </c>
      <c r="B2736" s="1">
        <v>45980</v>
      </c>
      <c r="C2736" t="s">
        <v>34</v>
      </c>
      <c r="D2736" t="s">
        <v>164</v>
      </c>
      <c r="E2736" t="s">
        <v>165</v>
      </c>
      <c r="F2736" t="s">
        <v>29</v>
      </c>
      <c r="G2736" t="s">
        <v>100</v>
      </c>
      <c r="H2736">
        <v>1</v>
      </c>
      <c r="I2736">
        <v>51.33</v>
      </c>
      <c r="J2736">
        <v>51.33</v>
      </c>
      <c r="K2736" t="s">
        <v>53</v>
      </c>
      <c r="L2736" t="s">
        <v>417</v>
      </c>
      <c r="M2736" t="s">
        <v>44</v>
      </c>
      <c r="N2736" t="s">
        <v>33</v>
      </c>
      <c r="O2736" t="s">
        <v>25</v>
      </c>
      <c r="P2736" t="s">
        <v>516</v>
      </c>
    </row>
    <row r="2737" spans="1:16" x14ac:dyDescent="0.25">
      <c r="A2737">
        <v>101638</v>
      </c>
      <c r="B2737" s="1">
        <v>45980</v>
      </c>
      <c r="C2737" t="s">
        <v>39</v>
      </c>
      <c r="D2737" t="s">
        <v>40</v>
      </c>
      <c r="E2737" t="s">
        <v>41</v>
      </c>
      <c r="F2737" t="s">
        <v>70</v>
      </c>
      <c r="G2737" t="s">
        <v>71</v>
      </c>
      <c r="H2737">
        <v>2</v>
      </c>
      <c r="I2737">
        <v>60.49</v>
      </c>
      <c r="J2737">
        <v>120.98</v>
      </c>
      <c r="K2737" t="s">
        <v>59</v>
      </c>
      <c r="L2737" t="s">
        <v>309</v>
      </c>
      <c r="M2737" t="s">
        <v>23</v>
      </c>
      <c r="N2737" t="s">
        <v>33</v>
      </c>
      <c r="O2737" t="s">
        <v>25</v>
      </c>
      <c r="P2737" t="s">
        <v>516</v>
      </c>
    </row>
    <row r="2738" spans="1:16" x14ac:dyDescent="0.25">
      <c r="A2738">
        <v>102202</v>
      </c>
      <c r="B2738" s="1">
        <v>45980</v>
      </c>
      <c r="C2738" t="s">
        <v>39</v>
      </c>
      <c r="D2738" t="s">
        <v>40</v>
      </c>
      <c r="E2738" t="s">
        <v>41</v>
      </c>
      <c r="F2738" t="s">
        <v>70</v>
      </c>
      <c r="G2738" t="s">
        <v>71</v>
      </c>
      <c r="H2738">
        <v>1</v>
      </c>
      <c r="I2738">
        <v>58.54</v>
      </c>
      <c r="J2738">
        <v>58.54</v>
      </c>
      <c r="K2738" t="s">
        <v>59</v>
      </c>
      <c r="L2738" t="s">
        <v>49</v>
      </c>
      <c r="M2738" t="s">
        <v>23</v>
      </c>
      <c r="N2738" t="s">
        <v>33</v>
      </c>
      <c r="O2738" t="s">
        <v>25</v>
      </c>
      <c r="P2738" t="s">
        <v>516</v>
      </c>
    </row>
    <row r="2739" spans="1:16" x14ac:dyDescent="0.25">
      <c r="A2739">
        <v>102829</v>
      </c>
      <c r="B2739" s="1">
        <v>45980</v>
      </c>
      <c r="C2739" t="s">
        <v>77</v>
      </c>
      <c r="D2739" t="s">
        <v>151</v>
      </c>
      <c r="E2739" t="s">
        <v>152</v>
      </c>
      <c r="F2739" t="s">
        <v>70</v>
      </c>
      <c r="G2739" t="s">
        <v>143</v>
      </c>
      <c r="H2739">
        <v>1</v>
      </c>
      <c r="I2739">
        <v>115.03</v>
      </c>
      <c r="J2739">
        <v>115.03</v>
      </c>
      <c r="K2739" t="s">
        <v>31</v>
      </c>
      <c r="L2739" t="s">
        <v>270</v>
      </c>
      <c r="M2739" t="s">
        <v>23</v>
      </c>
      <c r="N2739" t="s">
        <v>33</v>
      </c>
      <c r="O2739" t="s">
        <v>25</v>
      </c>
      <c r="P2739" t="s">
        <v>516</v>
      </c>
    </row>
    <row r="2740" spans="1:16" x14ac:dyDescent="0.25">
      <c r="A2740">
        <v>102839</v>
      </c>
      <c r="B2740" s="1">
        <v>45980</v>
      </c>
      <c r="C2740" t="s">
        <v>34</v>
      </c>
      <c r="D2740" t="s">
        <v>164</v>
      </c>
      <c r="E2740" t="s">
        <v>165</v>
      </c>
      <c r="F2740" t="s">
        <v>29</v>
      </c>
      <c r="G2740" t="s">
        <v>58</v>
      </c>
      <c r="H2740">
        <v>5</v>
      </c>
      <c r="I2740">
        <v>78.25</v>
      </c>
      <c r="J2740">
        <v>391.25</v>
      </c>
      <c r="K2740" t="s">
        <v>21</v>
      </c>
      <c r="L2740" t="s">
        <v>72</v>
      </c>
      <c r="M2740" t="s">
        <v>102</v>
      </c>
      <c r="N2740" t="s">
        <v>33</v>
      </c>
      <c r="O2740" t="s">
        <v>25</v>
      </c>
      <c r="P2740" t="s">
        <v>516</v>
      </c>
    </row>
    <row r="2741" spans="1:16" x14ac:dyDescent="0.25">
      <c r="A2741">
        <v>102912</v>
      </c>
      <c r="B2741" s="1">
        <v>45980</v>
      </c>
      <c r="C2741" t="s">
        <v>61</v>
      </c>
      <c r="D2741" t="s">
        <v>62</v>
      </c>
      <c r="E2741" t="s">
        <v>63</v>
      </c>
      <c r="F2741" t="s">
        <v>64</v>
      </c>
      <c r="G2741" t="s">
        <v>140</v>
      </c>
      <c r="H2741">
        <v>5</v>
      </c>
      <c r="I2741">
        <v>151.25</v>
      </c>
      <c r="J2741">
        <v>756.25</v>
      </c>
      <c r="K2741" t="s">
        <v>31</v>
      </c>
      <c r="L2741" t="s">
        <v>248</v>
      </c>
      <c r="M2741" t="s">
        <v>23</v>
      </c>
      <c r="N2741" t="s">
        <v>33</v>
      </c>
      <c r="O2741" t="s">
        <v>25</v>
      </c>
      <c r="P2741" t="s">
        <v>516</v>
      </c>
    </row>
    <row r="2742" spans="1:16" x14ac:dyDescent="0.25">
      <c r="A2742">
        <v>100344</v>
      </c>
      <c r="B2742" s="1">
        <v>45981</v>
      </c>
      <c r="C2742" t="s">
        <v>77</v>
      </c>
      <c r="D2742" t="s">
        <v>103</v>
      </c>
      <c r="E2742" t="s">
        <v>104</v>
      </c>
      <c r="F2742" t="s">
        <v>29</v>
      </c>
      <c r="G2742" t="s">
        <v>30</v>
      </c>
      <c r="H2742">
        <v>1</v>
      </c>
      <c r="I2742">
        <v>67.900000000000006</v>
      </c>
      <c r="J2742">
        <v>67.900000000000006</v>
      </c>
      <c r="K2742" t="s">
        <v>53</v>
      </c>
      <c r="L2742" t="s">
        <v>272</v>
      </c>
      <c r="M2742" t="s">
        <v>23</v>
      </c>
      <c r="N2742" t="s">
        <v>45</v>
      </c>
      <c r="O2742" t="s">
        <v>25</v>
      </c>
      <c r="P2742" t="s">
        <v>516</v>
      </c>
    </row>
    <row r="2743" spans="1:16" x14ac:dyDescent="0.25">
      <c r="A2743">
        <v>100531</v>
      </c>
      <c r="B2743" s="1">
        <v>45981</v>
      </c>
      <c r="C2743" t="s">
        <v>61</v>
      </c>
      <c r="D2743" t="s">
        <v>90</v>
      </c>
      <c r="E2743" t="s">
        <v>91</v>
      </c>
      <c r="F2743" t="s">
        <v>73</v>
      </c>
      <c r="G2743" t="s">
        <v>74</v>
      </c>
      <c r="H2743">
        <v>5</v>
      </c>
      <c r="I2743">
        <v>53.25</v>
      </c>
      <c r="J2743">
        <v>266.25</v>
      </c>
      <c r="K2743" t="s">
        <v>21</v>
      </c>
      <c r="L2743" t="s">
        <v>387</v>
      </c>
      <c r="M2743" t="s">
        <v>23</v>
      </c>
      <c r="N2743" t="s">
        <v>45</v>
      </c>
      <c r="O2743" t="s">
        <v>25</v>
      </c>
      <c r="P2743" t="s">
        <v>516</v>
      </c>
    </row>
    <row r="2744" spans="1:16" x14ac:dyDescent="0.25">
      <c r="A2744">
        <v>100620</v>
      </c>
      <c r="B2744" s="1">
        <v>45981</v>
      </c>
      <c r="C2744" t="s">
        <v>61</v>
      </c>
      <c r="D2744" t="s">
        <v>62</v>
      </c>
      <c r="E2744" t="s">
        <v>63</v>
      </c>
      <c r="F2744" t="s">
        <v>29</v>
      </c>
      <c r="G2744" t="s">
        <v>30</v>
      </c>
      <c r="H2744">
        <v>1</v>
      </c>
      <c r="I2744">
        <v>64.45</v>
      </c>
      <c r="J2744">
        <v>64.45</v>
      </c>
      <c r="K2744" t="s">
        <v>59</v>
      </c>
      <c r="L2744" t="s">
        <v>297</v>
      </c>
      <c r="M2744" t="s">
        <v>23</v>
      </c>
      <c r="N2744" t="s">
        <v>45</v>
      </c>
      <c r="O2744" t="s">
        <v>25</v>
      </c>
      <c r="P2744" t="s">
        <v>516</v>
      </c>
    </row>
    <row r="2745" spans="1:16" x14ac:dyDescent="0.25">
      <c r="A2745">
        <v>100748</v>
      </c>
      <c r="B2745" s="1">
        <v>45981</v>
      </c>
      <c r="C2745" t="s">
        <v>39</v>
      </c>
      <c r="D2745" t="s">
        <v>67</v>
      </c>
      <c r="E2745" t="s">
        <v>68</v>
      </c>
      <c r="F2745" t="s">
        <v>29</v>
      </c>
      <c r="G2745" t="s">
        <v>113</v>
      </c>
      <c r="H2745">
        <v>2</v>
      </c>
      <c r="I2745">
        <v>14.31</v>
      </c>
      <c r="J2745">
        <v>28.62</v>
      </c>
      <c r="K2745" t="s">
        <v>31</v>
      </c>
      <c r="L2745" t="s">
        <v>306</v>
      </c>
      <c r="M2745" t="s">
        <v>23</v>
      </c>
      <c r="N2745" t="s">
        <v>45</v>
      </c>
      <c r="O2745" t="s">
        <v>25</v>
      </c>
      <c r="P2745" t="s">
        <v>516</v>
      </c>
    </row>
    <row r="2746" spans="1:16" x14ac:dyDescent="0.25">
      <c r="A2746">
        <v>100792</v>
      </c>
      <c r="B2746" s="1">
        <v>45981</v>
      </c>
      <c r="C2746" t="s">
        <v>16</v>
      </c>
      <c r="D2746" t="s">
        <v>111</v>
      </c>
      <c r="E2746" t="s">
        <v>112</v>
      </c>
      <c r="F2746" t="s">
        <v>29</v>
      </c>
      <c r="G2746" t="s">
        <v>113</v>
      </c>
      <c r="H2746">
        <v>2</v>
      </c>
      <c r="I2746">
        <v>14.41</v>
      </c>
      <c r="J2746">
        <v>28.82</v>
      </c>
      <c r="K2746" t="s">
        <v>21</v>
      </c>
      <c r="L2746" t="s">
        <v>447</v>
      </c>
      <c r="M2746" t="s">
        <v>23</v>
      </c>
      <c r="N2746" t="s">
        <v>45</v>
      </c>
      <c r="O2746" t="s">
        <v>25</v>
      </c>
      <c r="P2746" t="s">
        <v>516</v>
      </c>
    </row>
    <row r="2747" spans="1:16" x14ac:dyDescent="0.25">
      <c r="A2747">
        <v>101103</v>
      </c>
      <c r="B2747" s="1">
        <v>45981</v>
      </c>
      <c r="C2747" t="s">
        <v>39</v>
      </c>
      <c r="D2747" t="s">
        <v>93</v>
      </c>
      <c r="E2747" t="s">
        <v>93</v>
      </c>
      <c r="F2747" t="s">
        <v>70</v>
      </c>
      <c r="G2747" t="s">
        <v>86</v>
      </c>
      <c r="H2747">
        <v>1</v>
      </c>
      <c r="I2747">
        <v>29.14</v>
      </c>
      <c r="J2747">
        <v>29.14</v>
      </c>
      <c r="K2747" t="s">
        <v>31</v>
      </c>
      <c r="L2747" t="s">
        <v>506</v>
      </c>
      <c r="M2747" t="s">
        <v>23</v>
      </c>
      <c r="N2747" t="s">
        <v>45</v>
      </c>
      <c r="O2747" t="s">
        <v>25</v>
      </c>
      <c r="P2747" t="s">
        <v>516</v>
      </c>
    </row>
    <row r="2748" spans="1:16" x14ac:dyDescent="0.25">
      <c r="A2748">
        <v>101291</v>
      </c>
      <c r="B2748" s="1">
        <v>45981</v>
      </c>
      <c r="C2748" t="s">
        <v>77</v>
      </c>
      <c r="D2748" t="s">
        <v>78</v>
      </c>
      <c r="E2748" t="s">
        <v>79</v>
      </c>
      <c r="F2748" t="s">
        <v>73</v>
      </c>
      <c r="G2748" t="s">
        <v>128</v>
      </c>
      <c r="H2748">
        <v>2</v>
      </c>
      <c r="I2748">
        <v>132.30000000000001</v>
      </c>
      <c r="J2748">
        <v>264.60000000000002</v>
      </c>
      <c r="K2748" t="s">
        <v>31</v>
      </c>
      <c r="L2748" t="s">
        <v>373</v>
      </c>
      <c r="M2748" t="s">
        <v>23</v>
      </c>
      <c r="N2748" t="s">
        <v>45</v>
      </c>
      <c r="O2748" t="s">
        <v>25</v>
      </c>
      <c r="P2748" t="s">
        <v>516</v>
      </c>
    </row>
    <row r="2749" spans="1:16" x14ac:dyDescent="0.25">
      <c r="A2749">
        <v>101352</v>
      </c>
      <c r="B2749" s="1">
        <v>45981</v>
      </c>
      <c r="C2749" t="s">
        <v>39</v>
      </c>
      <c r="D2749" t="s">
        <v>56</v>
      </c>
      <c r="E2749" t="s">
        <v>57</v>
      </c>
      <c r="F2749" t="s">
        <v>70</v>
      </c>
      <c r="G2749" t="s">
        <v>71</v>
      </c>
      <c r="H2749">
        <v>1</v>
      </c>
      <c r="I2749">
        <v>59.96</v>
      </c>
      <c r="J2749">
        <v>59.96</v>
      </c>
      <c r="K2749" t="s">
        <v>21</v>
      </c>
      <c r="L2749" t="s">
        <v>161</v>
      </c>
      <c r="M2749" t="s">
        <v>23</v>
      </c>
      <c r="N2749" t="s">
        <v>45</v>
      </c>
      <c r="O2749" t="s">
        <v>25</v>
      </c>
      <c r="P2749" t="s">
        <v>516</v>
      </c>
    </row>
    <row r="2750" spans="1:16" x14ac:dyDescent="0.25">
      <c r="A2750">
        <v>101820</v>
      </c>
      <c r="B2750" s="1">
        <v>45981</v>
      </c>
      <c r="C2750" t="s">
        <v>39</v>
      </c>
      <c r="D2750" t="s">
        <v>67</v>
      </c>
      <c r="E2750" t="s">
        <v>68</v>
      </c>
      <c r="F2750" t="s">
        <v>73</v>
      </c>
      <c r="G2750" t="s">
        <v>80</v>
      </c>
      <c r="H2750">
        <v>3</v>
      </c>
      <c r="I2750">
        <v>40.450000000000003</v>
      </c>
      <c r="J2750">
        <v>121.35</v>
      </c>
      <c r="K2750" t="s">
        <v>31</v>
      </c>
      <c r="L2750" t="s">
        <v>346</v>
      </c>
      <c r="M2750" t="s">
        <v>23</v>
      </c>
      <c r="N2750" t="s">
        <v>45</v>
      </c>
      <c r="O2750" t="s">
        <v>25</v>
      </c>
      <c r="P2750" t="s">
        <v>516</v>
      </c>
    </row>
    <row r="2751" spans="1:16" x14ac:dyDescent="0.25">
      <c r="A2751">
        <v>101898</v>
      </c>
      <c r="B2751" s="1">
        <v>45981</v>
      </c>
      <c r="C2751" t="s">
        <v>61</v>
      </c>
      <c r="D2751" t="s">
        <v>62</v>
      </c>
      <c r="E2751" t="s">
        <v>63</v>
      </c>
      <c r="F2751" t="s">
        <v>29</v>
      </c>
      <c r="G2751" t="s">
        <v>113</v>
      </c>
      <c r="H2751">
        <v>1</v>
      </c>
      <c r="I2751">
        <v>14.59</v>
      </c>
      <c r="J2751">
        <v>14.59</v>
      </c>
      <c r="K2751" t="s">
        <v>53</v>
      </c>
      <c r="L2751" t="s">
        <v>505</v>
      </c>
      <c r="M2751" t="s">
        <v>23</v>
      </c>
      <c r="N2751" t="s">
        <v>45</v>
      </c>
      <c r="O2751" t="s">
        <v>25</v>
      </c>
      <c r="P2751" t="s">
        <v>516</v>
      </c>
    </row>
    <row r="2752" spans="1:16" x14ac:dyDescent="0.25">
      <c r="A2752">
        <v>102047</v>
      </c>
      <c r="B2752" s="1">
        <v>45981</v>
      </c>
      <c r="C2752" t="s">
        <v>16</v>
      </c>
      <c r="D2752" t="s">
        <v>111</v>
      </c>
      <c r="E2752" t="s">
        <v>112</v>
      </c>
      <c r="F2752" t="s">
        <v>73</v>
      </c>
      <c r="G2752" t="s">
        <v>116</v>
      </c>
      <c r="H2752">
        <v>10</v>
      </c>
      <c r="I2752">
        <v>183.98</v>
      </c>
      <c r="J2752">
        <v>1839.8</v>
      </c>
      <c r="K2752" t="s">
        <v>53</v>
      </c>
      <c r="L2752" t="s">
        <v>374</v>
      </c>
      <c r="M2752" t="s">
        <v>44</v>
      </c>
      <c r="N2752" t="s">
        <v>45</v>
      </c>
      <c r="O2752" t="s">
        <v>25</v>
      </c>
      <c r="P2752" t="s">
        <v>516</v>
      </c>
    </row>
    <row r="2753" spans="1:16" x14ac:dyDescent="0.25">
      <c r="A2753">
        <v>102126</v>
      </c>
      <c r="B2753" s="1">
        <v>45981</v>
      </c>
      <c r="C2753" t="s">
        <v>16</v>
      </c>
      <c r="D2753" t="s">
        <v>198</v>
      </c>
      <c r="E2753" t="s">
        <v>199</v>
      </c>
      <c r="F2753" t="s">
        <v>73</v>
      </c>
      <c r="G2753" t="s">
        <v>116</v>
      </c>
      <c r="H2753">
        <v>10</v>
      </c>
      <c r="I2753">
        <v>180.51</v>
      </c>
      <c r="J2753">
        <v>1805.1</v>
      </c>
      <c r="K2753" t="s">
        <v>21</v>
      </c>
      <c r="L2753" t="s">
        <v>161</v>
      </c>
      <c r="M2753" t="s">
        <v>23</v>
      </c>
      <c r="N2753" t="s">
        <v>45</v>
      </c>
      <c r="O2753" t="s">
        <v>25</v>
      </c>
      <c r="P2753" t="s">
        <v>516</v>
      </c>
    </row>
    <row r="2754" spans="1:16" x14ac:dyDescent="0.25">
      <c r="A2754">
        <v>102281</v>
      </c>
      <c r="B2754" s="1">
        <v>45981</v>
      </c>
      <c r="C2754" t="s">
        <v>77</v>
      </c>
      <c r="D2754" t="s">
        <v>103</v>
      </c>
      <c r="E2754" t="s">
        <v>104</v>
      </c>
      <c r="F2754" t="s">
        <v>19</v>
      </c>
      <c r="G2754" t="s">
        <v>42</v>
      </c>
      <c r="H2754">
        <v>1</v>
      </c>
      <c r="I2754">
        <v>16.27</v>
      </c>
      <c r="J2754">
        <v>16.27</v>
      </c>
      <c r="K2754" t="s">
        <v>31</v>
      </c>
      <c r="L2754" t="s">
        <v>458</v>
      </c>
      <c r="M2754" t="s">
        <v>102</v>
      </c>
      <c r="N2754" t="s">
        <v>45</v>
      </c>
      <c r="O2754" t="s">
        <v>25</v>
      </c>
      <c r="P2754" t="s">
        <v>516</v>
      </c>
    </row>
    <row r="2755" spans="1:16" x14ac:dyDescent="0.25">
      <c r="A2755">
        <v>102932</v>
      </c>
      <c r="B2755" s="1">
        <v>45981</v>
      </c>
      <c r="C2755" t="s">
        <v>77</v>
      </c>
      <c r="D2755" t="s">
        <v>103</v>
      </c>
      <c r="E2755" t="s">
        <v>104</v>
      </c>
      <c r="F2755" t="s">
        <v>29</v>
      </c>
      <c r="G2755" t="s">
        <v>100</v>
      </c>
      <c r="H2755">
        <v>3</v>
      </c>
      <c r="I2755">
        <v>49.8</v>
      </c>
      <c r="J2755">
        <v>149.4</v>
      </c>
      <c r="K2755" t="s">
        <v>21</v>
      </c>
      <c r="L2755" t="s">
        <v>367</v>
      </c>
      <c r="M2755" t="s">
        <v>23</v>
      </c>
      <c r="N2755" t="s">
        <v>45</v>
      </c>
      <c r="O2755" t="s">
        <v>25</v>
      </c>
      <c r="P2755" t="s">
        <v>516</v>
      </c>
    </row>
    <row r="2756" spans="1:16" x14ac:dyDescent="0.25">
      <c r="A2756">
        <v>100210</v>
      </c>
      <c r="B2756" s="1">
        <v>45982</v>
      </c>
      <c r="C2756" t="s">
        <v>39</v>
      </c>
      <c r="D2756" t="s">
        <v>67</v>
      </c>
      <c r="E2756" t="s">
        <v>68</v>
      </c>
      <c r="F2756" t="s">
        <v>73</v>
      </c>
      <c r="G2756" t="s">
        <v>128</v>
      </c>
      <c r="H2756">
        <v>3</v>
      </c>
      <c r="I2756">
        <v>131.9</v>
      </c>
      <c r="J2756">
        <v>395.7</v>
      </c>
      <c r="K2756" t="s">
        <v>53</v>
      </c>
      <c r="L2756" t="s">
        <v>210</v>
      </c>
      <c r="M2756" t="s">
        <v>23</v>
      </c>
      <c r="N2756" t="s">
        <v>24</v>
      </c>
      <c r="O2756" t="s">
        <v>25</v>
      </c>
      <c r="P2756" t="s">
        <v>516</v>
      </c>
    </row>
    <row r="2757" spans="1:16" x14ac:dyDescent="0.25">
      <c r="A2757">
        <v>100284</v>
      </c>
      <c r="B2757" s="1">
        <v>45982</v>
      </c>
      <c r="C2757" t="s">
        <v>39</v>
      </c>
      <c r="D2757" t="s">
        <v>93</v>
      </c>
      <c r="E2757" t="s">
        <v>93</v>
      </c>
      <c r="F2757" t="s">
        <v>64</v>
      </c>
      <c r="G2757" t="s">
        <v>105</v>
      </c>
      <c r="H2757">
        <v>2</v>
      </c>
      <c r="I2757">
        <v>28.77</v>
      </c>
      <c r="J2757">
        <v>57.54</v>
      </c>
      <c r="K2757" t="s">
        <v>31</v>
      </c>
      <c r="L2757" t="s">
        <v>49</v>
      </c>
      <c r="M2757" t="s">
        <v>23</v>
      </c>
      <c r="N2757" t="s">
        <v>24</v>
      </c>
      <c r="O2757" t="s">
        <v>25</v>
      </c>
      <c r="P2757" t="s">
        <v>516</v>
      </c>
    </row>
    <row r="2758" spans="1:16" x14ac:dyDescent="0.25">
      <c r="A2758">
        <v>100675</v>
      </c>
      <c r="B2758" s="1">
        <v>45982</v>
      </c>
      <c r="C2758" t="s">
        <v>16</v>
      </c>
      <c r="D2758" t="s">
        <v>111</v>
      </c>
      <c r="E2758" t="s">
        <v>112</v>
      </c>
      <c r="F2758" t="s">
        <v>73</v>
      </c>
      <c r="G2758" t="s">
        <v>116</v>
      </c>
      <c r="H2758">
        <v>1</v>
      </c>
      <c r="I2758">
        <v>191.05</v>
      </c>
      <c r="J2758">
        <v>191.05</v>
      </c>
      <c r="K2758" t="s">
        <v>53</v>
      </c>
      <c r="L2758" t="s">
        <v>402</v>
      </c>
      <c r="M2758" t="s">
        <v>23</v>
      </c>
      <c r="N2758" t="s">
        <v>24</v>
      </c>
      <c r="O2758" t="s">
        <v>25</v>
      </c>
      <c r="P2758" t="s">
        <v>516</v>
      </c>
    </row>
    <row r="2759" spans="1:16" x14ac:dyDescent="0.25">
      <c r="A2759">
        <v>101194</v>
      </c>
      <c r="B2759" s="1">
        <v>45982</v>
      </c>
      <c r="C2759" t="s">
        <v>39</v>
      </c>
      <c r="D2759" t="s">
        <v>56</v>
      </c>
      <c r="E2759" t="s">
        <v>57</v>
      </c>
      <c r="F2759" t="s">
        <v>73</v>
      </c>
      <c r="G2759" t="s">
        <v>116</v>
      </c>
      <c r="H2759">
        <v>2</v>
      </c>
      <c r="I2759">
        <v>184.92</v>
      </c>
      <c r="J2759">
        <v>369.84</v>
      </c>
      <c r="K2759" t="s">
        <v>53</v>
      </c>
      <c r="L2759" t="s">
        <v>203</v>
      </c>
      <c r="M2759" t="s">
        <v>23</v>
      </c>
      <c r="N2759" t="s">
        <v>24</v>
      </c>
      <c r="O2759" t="s">
        <v>25</v>
      </c>
      <c r="P2759" t="s">
        <v>516</v>
      </c>
    </row>
    <row r="2760" spans="1:16" x14ac:dyDescent="0.25">
      <c r="A2760">
        <v>101666</v>
      </c>
      <c r="B2760" s="1">
        <v>45982</v>
      </c>
      <c r="C2760" t="s">
        <v>61</v>
      </c>
      <c r="D2760" t="s">
        <v>90</v>
      </c>
      <c r="E2760" t="s">
        <v>91</v>
      </c>
      <c r="F2760" t="s">
        <v>64</v>
      </c>
      <c r="G2760" t="s">
        <v>159</v>
      </c>
      <c r="H2760">
        <v>1</v>
      </c>
      <c r="I2760">
        <v>33.4</v>
      </c>
      <c r="J2760">
        <v>33.4</v>
      </c>
      <c r="K2760" t="s">
        <v>21</v>
      </c>
      <c r="L2760" t="s">
        <v>321</v>
      </c>
      <c r="M2760" t="s">
        <v>23</v>
      </c>
      <c r="N2760" t="s">
        <v>24</v>
      </c>
      <c r="O2760" t="s">
        <v>25</v>
      </c>
      <c r="P2760" t="s">
        <v>516</v>
      </c>
    </row>
    <row r="2761" spans="1:16" x14ac:dyDescent="0.25">
      <c r="A2761">
        <v>101700</v>
      </c>
      <c r="B2761" s="1">
        <v>45982</v>
      </c>
      <c r="C2761" t="s">
        <v>61</v>
      </c>
      <c r="D2761" t="s">
        <v>84</v>
      </c>
      <c r="E2761" t="s">
        <v>85</v>
      </c>
      <c r="F2761" t="s">
        <v>29</v>
      </c>
      <c r="G2761" t="s">
        <v>113</v>
      </c>
      <c r="H2761">
        <v>5</v>
      </c>
      <c r="I2761">
        <v>15.16</v>
      </c>
      <c r="J2761">
        <v>75.8</v>
      </c>
      <c r="K2761" t="s">
        <v>21</v>
      </c>
      <c r="L2761" t="s">
        <v>473</v>
      </c>
      <c r="M2761" t="s">
        <v>23</v>
      </c>
      <c r="N2761" t="s">
        <v>24</v>
      </c>
      <c r="O2761" t="s">
        <v>25</v>
      </c>
      <c r="P2761" t="s">
        <v>516</v>
      </c>
    </row>
    <row r="2762" spans="1:16" x14ac:dyDescent="0.25">
      <c r="A2762">
        <v>101787</v>
      </c>
      <c r="B2762" s="1">
        <v>45982</v>
      </c>
      <c r="C2762" t="s">
        <v>61</v>
      </c>
      <c r="D2762" t="s">
        <v>84</v>
      </c>
      <c r="E2762" t="s">
        <v>85</v>
      </c>
      <c r="F2762" t="s">
        <v>73</v>
      </c>
      <c r="G2762" t="s">
        <v>126</v>
      </c>
      <c r="H2762">
        <v>1</v>
      </c>
      <c r="I2762">
        <v>28.6</v>
      </c>
      <c r="J2762">
        <v>28.6</v>
      </c>
      <c r="K2762" t="s">
        <v>53</v>
      </c>
      <c r="L2762" t="s">
        <v>396</v>
      </c>
      <c r="M2762" t="s">
        <v>23</v>
      </c>
      <c r="N2762" t="s">
        <v>24</v>
      </c>
      <c r="O2762" t="s">
        <v>25</v>
      </c>
      <c r="P2762" t="s">
        <v>516</v>
      </c>
    </row>
    <row r="2763" spans="1:16" x14ac:dyDescent="0.25">
      <c r="A2763">
        <v>100021</v>
      </c>
      <c r="B2763" s="1">
        <v>45983</v>
      </c>
      <c r="C2763" t="s">
        <v>34</v>
      </c>
      <c r="D2763" t="s">
        <v>46</v>
      </c>
      <c r="E2763" t="s">
        <v>47</v>
      </c>
      <c r="F2763" t="s">
        <v>73</v>
      </c>
      <c r="G2763" t="s">
        <v>126</v>
      </c>
      <c r="H2763">
        <v>1</v>
      </c>
      <c r="I2763">
        <v>31.4</v>
      </c>
      <c r="J2763">
        <v>31.4</v>
      </c>
      <c r="K2763" t="s">
        <v>21</v>
      </c>
      <c r="L2763" t="s">
        <v>397</v>
      </c>
      <c r="M2763" t="s">
        <v>23</v>
      </c>
      <c r="N2763" t="s">
        <v>50</v>
      </c>
      <c r="O2763" t="s">
        <v>14</v>
      </c>
      <c r="P2763" t="s">
        <v>516</v>
      </c>
    </row>
    <row r="2764" spans="1:16" x14ac:dyDescent="0.25">
      <c r="A2764">
        <v>100038</v>
      </c>
      <c r="B2764" s="1">
        <v>45983</v>
      </c>
      <c r="C2764" t="s">
        <v>34</v>
      </c>
      <c r="D2764" t="s">
        <v>164</v>
      </c>
      <c r="E2764" t="s">
        <v>165</v>
      </c>
      <c r="F2764" t="s">
        <v>73</v>
      </c>
      <c r="G2764" t="s">
        <v>183</v>
      </c>
      <c r="H2764">
        <v>5</v>
      </c>
      <c r="I2764">
        <v>23.74</v>
      </c>
      <c r="J2764">
        <v>118.7</v>
      </c>
      <c r="K2764" t="s">
        <v>31</v>
      </c>
      <c r="L2764" t="s">
        <v>54</v>
      </c>
      <c r="M2764" t="s">
        <v>23</v>
      </c>
      <c r="N2764" t="s">
        <v>50</v>
      </c>
      <c r="O2764" t="s">
        <v>14</v>
      </c>
      <c r="P2764" t="s">
        <v>516</v>
      </c>
    </row>
    <row r="2765" spans="1:16" x14ac:dyDescent="0.25">
      <c r="A2765">
        <v>100071</v>
      </c>
      <c r="B2765" s="1">
        <v>45983</v>
      </c>
      <c r="C2765" t="s">
        <v>61</v>
      </c>
      <c r="D2765" t="s">
        <v>84</v>
      </c>
      <c r="E2765" t="s">
        <v>85</v>
      </c>
      <c r="F2765" t="s">
        <v>70</v>
      </c>
      <c r="G2765" t="s">
        <v>132</v>
      </c>
      <c r="H2765">
        <v>1</v>
      </c>
      <c r="I2765">
        <v>20.36</v>
      </c>
      <c r="J2765">
        <v>20.36</v>
      </c>
      <c r="K2765" t="s">
        <v>21</v>
      </c>
      <c r="L2765" t="s">
        <v>88</v>
      </c>
      <c r="M2765" t="s">
        <v>23</v>
      </c>
      <c r="N2765" t="s">
        <v>50</v>
      </c>
      <c r="O2765" t="s">
        <v>14</v>
      </c>
      <c r="P2765" t="s">
        <v>516</v>
      </c>
    </row>
    <row r="2766" spans="1:16" x14ac:dyDescent="0.25">
      <c r="A2766">
        <v>100554</v>
      </c>
      <c r="B2766" s="1">
        <v>45983</v>
      </c>
      <c r="C2766" t="s">
        <v>39</v>
      </c>
      <c r="D2766" t="s">
        <v>67</v>
      </c>
      <c r="E2766" t="s">
        <v>68</v>
      </c>
      <c r="F2766" t="s">
        <v>73</v>
      </c>
      <c r="G2766" t="s">
        <v>126</v>
      </c>
      <c r="H2766">
        <v>5</v>
      </c>
      <c r="I2766">
        <v>28.53</v>
      </c>
      <c r="J2766">
        <v>142.65</v>
      </c>
      <c r="K2766" t="s">
        <v>31</v>
      </c>
      <c r="L2766" t="s">
        <v>240</v>
      </c>
      <c r="M2766" t="s">
        <v>23</v>
      </c>
      <c r="N2766" t="s">
        <v>50</v>
      </c>
      <c r="O2766" t="s">
        <v>14</v>
      </c>
      <c r="P2766" t="s">
        <v>516</v>
      </c>
    </row>
    <row r="2767" spans="1:16" x14ac:dyDescent="0.25">
      <c r="A2767">
        <v>100674</v>
      </c>
      <c r="B2767" s="1">
        <v>45983</v>
      </c>
      <c r="C2767" t="s">
        <v>61</v>
      </c>
      <c r="D2767" t="s">
        <v>62</v>
      </c>
      <c r="E2767" t="s">
        <v>63</v>
      </c>
      <c r="F2767" t="s">
        <v>64</v>
      </c>
      <c r="G2767" t="s">
        <v>140</v>
      </c>
      <c r="H2767">
        <v>2</v>
      </c>
      <c r="I2767">
        <v>153.71</v>
      </c>
      <c r="J2767">
        <v>307.42</v>
      </c>
      <c r="K2767" t="s">
        <v>31</v>
      </c>
      <c r="L2767" t="s">
        <v>505</v>
      </c>
      <c r="M2767" t="s">
        <v>23</v>
      </c>
      <c r="N2767" t="s">
        <v>50</v>
      </c>
      <c r="O2767" t="s">
        <v>14</v>
      </c>
      <c r="P2767" t="s">
        <v>516</v>
      </c>
    </row>
    <row r="2768" spans="1:16" x14ac:dyDescent="0.25">
      <c r="A2768">
        <v>101004</v>
      </c>
      <c r="B2768" s="1">
        <v>45983</v>
      </c>
      <c r="C2768" t="s">
        <v>61</v>
      </c>
      <c r="D2768" t="s">
        <v>84</v>
      </c>
      <c r="E2768" t="s">
        <v>85</v>
      </c>
      <c r="F2768" t="s">
        <v>73</v>
      </c>
      <c r="G2768" t="s">
        <v>126</v>
      </c>
      <c r="H2768">
        <v>10</v>
      </c>
      <c r="I2768">
        <v>29.66</v>
      </c>
      <c r="J2768">
        <v>296.60000000000002</v>
      </c>
      <c r="K2768" t="s">
        <v>21</v>
      </c>
      <c r="L2768" t="s">
        <v>441</v>
      </c>
      <c r="M2768" t="s">
        <v>23</v>
      </c>
      <c r="N2768" t="s">
        <v>50</v>
      </c>
      <c r="O2768" t="s">
        <v>14</v>
      </c>
      <c r="P2768" t="s">
        <v>516</v>
      </c>
    </row>
    <row r="2769" spans="1:16" x14ac:dyDescent="0.25">
      <c r="A2769">
        <v>101326</v>
      </c>
      <c r="B2769" s="1">
        <v>45983</v>
      </c>
      <c r="C2769" t="s">
        <v>39</v>
      </c>
      <c r="D2769" t="s">
        <v>93</v>
      </c>
      <c r="E2769" t="s">
        <v>93</v>
      </c>
      <c r="F2769" t="s">
        <v>64</v>
      </c>
      <c r="G2769" t="s">
        <v>65</v>
      </c>
      <c r="H2769">
        <v>1</v>
      </c>
      <c r="I2769">
        <v>24.98</v>
      </c>
      <c r="J2769">
        <v>24.98</v>
      </c>
      <c r="K2769" t="s">
        <v>59</v>
      </c>
      <c r="L2769" t="s">
        <v>232</v>
      </c>
      <c r="M2769" t="s">
        <v>23</v>
      </c>
      <c r="N2769" t="s">
        <v>50</v>
      </c>
      <c r="O2769" t="s">
        <v>14</v>
      </c>
      <c r="P2769" t="s">
        <v>516</v>
      </c>
    </row>
    <row r="2770" spans="1:16" x14ac:dyDescent="0.25">
      <c r="A2770">
        <v>101756</v>
      </c>
      <c r="B2770" s="1">
        <v>45983</v>
      </c>
      <c r="C2770" t="s">
        <v>61</v>
      </c>
      <c r="D2770" t="s">
        <v>84</v>
      </c>
      <c r="E2770" t="s">
        <v>85</v>
      </c>
      <c r="F2770" t="s">
        <v>73</v>
      </c>
      <c r="G2770" t="s">
        <v>74</v>
      </c>
      <c r="H2770">
        <v>2</v>
      </c>
      <c r="I2770">
        <v>56.26</v>
      </c>
      <c r="J2770">
        <v>112.52</v>
      </c>
      <c r="K2770" t="s">
        <v>59</v>
      </c>
      <c r="L2770" t="s">
        <v>230</v>
      </c>
      <c r="M2770" t="s">
        <v>23</v>
      </c>
      <c r="N2770" t="s">
        <v>50</v>
      </c>
      <c r="O2770" t="s">
        <v>14</v>
      </c>
      <c r="P2770" t="s">
        <v>516</v>
      </c>
    </row>
    <row r="2771" spans="1:16" x14ac:dyDescent="0.25">
      <c r="A2771">
        <v>101923</v>
      </c>
      <c r="B2771" s="1">
        <v>45983</v>
      </c>
      <c r="C2771" t="s">
        <v>39</v>
      </c>
      <c r="D2771" t="s">
        <v>40</v>
      </c>
      <c r="E2771" t="s">
        <v>41</v>
      </c>
      <c r="F2771" t="s">
        <v>64</v>
      </c>
      <c r="G2771" t="s">
        <v>140</v>
      </c>
      <c r="H2771">
        <v>1</v>
      </c>
      <c r="I2771">
        <v>149.41999999999999</v>
      </c>
      <c r="J2771">
        <v>149.41999999999999</v>
      </c>
      <c r="K2771" t="s">
        <v>31</v>
      </c>
      <c r="L2771" t="s">
        <v>436</v>
      </c>
      <c r="M2771" t="s">
        <v>23</v>
      </c>
      <c r="N2771" t="s">
        <v>50</v>
      </c>
      <c r="O2771" t="s">
        <v>14</v>
      </c>
      <c r="P2771" t="s">
        <v>516</v>
      </c>
    </row>
    <row r="2772" spans="1:16" x14ac:dyDescent="0.25">
      <c r="A2772">
        <v>102099</v>
      </c>
      <c r="B2772" s="1">
        <v>45983</v>
      </c>
      <c r="C2772" t="s">
        <v>34</v>
      </c>
      <c r="D2772" t="s">
        <v>164</v>
      </c>
      <c r="E2772" t="s">
        <v>165</v>
      </c>
      <c r="F2772" t="s">
        <v>70</v>
      </c>
      <c r="G2772" t="s">
        <v>132</v>
      </c>
      <c r="H2772">
        <v>2</v>
      </c>
      <c r="I2772">
        <v>19.8</v>
      </c>
      <c r="J2772">
        <v>39.6</v>
      </c>
      <c r="K2772" t="s">
        <v>31</v>
      </c>
      <c r="L2772" t="s">
        <v>435</v>
      </c>
      <c r="M2772" t="s">
        <v>102</v>
      </c>
      <c r="N2772" t="s">
        <v>50</v>
      </c>
      <c r="O2772" t="s">
        <v>14</v>
      </c>
      <c r="P2772" t="s">
        <v>516</v>
      </c>
    </row>
    <row r="2773" spans="1:16" x14ac:dyDescent="0.25">
      <c r="A2773">
        <v>102174</v>
      </c>
      <c r="B2773" s="1">
        <v>45983</v>
      </c>
      <c r="C2773" t="s">
        <v>34</v>
      </c>
      <c r="D2773" t="s">
        <v>164</v>
      </c>
      <c r="E2773" t="s">
        <v>165</v>
      </c>
      <c r="F2773" t="s">
        <v>73</v>
      </c>
      <c r="G2773" t="s">
        <v>74</v>
      </c>
      <c r="H2773">
        <v>2</v>
      </c>
      <c r="I2773">
        <v>56.05</v>
      </c>
      <c r="J2773">
        <v>112.1</v>
      </c>
      <c r="K2773" t="s">
        <v>59</v>
      </c>
      <c r="L2773" t="s">
        <v>327</v>
      </c>
      <c r="M2773" t="s">
        <v>23</v>
      </c>
      <c r="N2773" t="s">
        <v>50</v>
      </c>
      <c r="O2773" t="s">
        <v>14</v>
      </c>
      <c r="P2773" t="s">
        <v>516</v>
      </c>
    </row>
    <row r="2774" spans="1:16" x14ac:dyDescent="0.25">
      <c r="A2774">
        <v>102270</v>
      </c>
      <c r="B2774" s="1">
        <v>45983</v>
      </c>
      <c r="C2774" t="s">
        <v>34</v>
      </c>
      <c r="D2774" t="s">
        <v>35</v>
      </c>
      <c r="E2774" t="s">
        <v>36</v>
      </c>
      <c r="F2774" t="s">
        <v>19</v>
      </c>
      <c r="G2774" t="s">
        <v>42</v>
      </c>
      <c r="H2774">
        <v>1</v>
      </c>
      <c r="I2774">
        <v>15.23</v>
      </c>
      <c r="J2774">
        <v>15.23</v>
      </c>
      <c r="K2774" t="s">
        <v>59</v>
      </c>
      <c r="L2774" t="s">
        <v>268</v>
      </c>
      <c r="M2774" t="s">
        <v>23</v>
      </c>
      <c r="N2774" t="s">
        <v>50</v>
      </c>
      <c r="O2774" t="s">
        <v>14</v>
      </c>
      <c r="P2774" t="s">
        <v>516</v>
      </c>
    </row>
    <row r="2775" spans="1:16" x14ac:dyDescent="0.25">
      <c r="A2775">
        <v>102271</v>
      </c>
      <c r="B2775" s="1">
        <v>45983</v>
      </c>
      <c r="C2775" t="s">
        <v>39</v>
      </c>
      <c r="D2775" t="s">
        <v>118</v>
      </c>
      <c r="E2775" t="s">
        <v>119</v>
      </c>
      <c r="F2775" t="s">
        <v>29</v>
      </c>
      <c r="G2775" t="s">
        <v>30</v>
      </c>
      <c r="H2775">
        <v>2</v>
      </c>
      <c r="I2775">
        <v>66.81</v>
      </c>
      <c r="J2775">
        <v>133.62</v>
      </c>
      <c r="K2775" t="s">
        <v>21</v>
      </c>
      <c r="L2775" t="s">
        <v>359</v>
      </c>
      <c r="M2775" t="s">
        <v>23</v>
      </c>
      <c r="N2775" t="s">
        <v>50</v>
      </c>
      <c r="O2775" t="s">
        <v>14</v>
      </c>
      <c r="P2775" t="s">
        <v>516</v>
      </c>
    </row>
    <row r="2776" spans="1:16" x14ac:dyDescent="0.25">
      <c r="A2776">
        <v>102433</v>
      </c>
      <c r="B2776" s="1">
        <v>45983</v>
      </c>
      <c r="C2776" t="s">
        <v>39</v>
      </c>
      <c r="D2776" t="s">
        <v>56</v>
      </c>
      <c r="E2776" t="s">
        <v>57</v>
      </c>
      <c r="F2776" t="s">
        <v>64</v>
      </c>
      <c r="G2776" t="s">
        <v>159</v>
      </c>
      <c r="H2776">
        <v>1</v>
      </c>
      <c r="I2776">
        <v>34.35</v>
      </c>
      <c r="J2776">
        <v>34.35</v>
      </c>
      <c r="K2776" t="s">
        <v>21</v>
      </c>
      <c r="L2776" t="s">
        <v>481</v>
      </c>
      <c r="M2776" t="s">
        <v>23</v>
      </c>
      <c r="N2776" t="s">
        <v>50</v>
      </c>
      <c r="O2776" t="s">
        <v>14</v>
      </c>
      <c r="P2776" t="s">
        <v>516</v>
      </c>
    </row>
    <row r="2777" spans="1:16" x14ac:dyDescent="0.25">
      <c r="A2777">
        <v>102773</v>
      </c>
      <c r="B2777" s="1">
        <v>45983</v>
      </c>
      <c r="C2777" t="s">
        <v>16</v>
      </c>
      <c r="D2777" t="s">
        <v>17</v>
      </c>
      <c r="E2777" t="s">
        <v>18</v>
      </c>
      <c r="F2777" t="s">
        <v>29</v>
      </c>
      <c r="G2777" t="s">
        <v>113</v>
      </c>
      <c r="H2777">
        <v>1</v>
      </c>
      <c r="I2777">
        <v>14.76</v>
      </c>
      <c r="J2777">
        <v>14.76</v>
      </c>
      <c r="K2777" t="s">
        <v>59</v>
      </c>
      <c r="L2777" t="s">
        <v>215</v>
      </c>
      <c r="M2777" t="s">
        <v>102</v>
      </c>
      <c r="N2777" t="s">
        <v>50</v>
      </c>
      <c r="O2777" t="s">
        <v>14</v>
      </c>
      <c r="P2777" t="s">
        <v>516</v>
      </c>
    </row>
    <row r="2778" spans="1:16" x14ac:dyDescent="0.25">
      <c r="A2778">
        <v>100015</v>
      </c>
      <c r="B2778" s="1">
        <v>45984</v>
      </c>
      <c r="C2778" t="s">
        <v>16</v>
      </c>
      <c r="D2778" t="s">
        <v>27</v>
      </c>
      <c r="E2778" t="s">
        <v>28</v>
      </c>
      <c r="F2778" t="s">
        <v>73</v>
      </c>
      <c r="G2778" t="s">
        <v>126</v>
      </c>
      <c r="H2778">
        <v>5</v>
      </c>
      <c r="I2778">
        <v>31.38</v>
      </c>
      <c r="J2778">
        <v>156.9</v>
      </c>
      <c r="K2778" t="s">
        <v>21</v>
      </c>
      <c r="L2778" t="s">
        <v>491</v>
      </c>
      <c r="M2778" t="s">
        <v>102</v>
      </c>
      <c r="N2778" t="s">
        <v>76</v>
      </c>
      <c r="O2778" t="s">
        <v>14</v>
      </c>
      <c r="P2778" t="s">
        <v>516</v>
      </c>
    </row>
    <row r="2779" spans="1:16" x14ac:dyDescent="0.25">
      <c r="A2779">
        <v>100365</v>
      </c>
      <c r="B2779" s="1">
        <v>45984</v>
      </c>
      <c r="C2779" t="s">
        <v>39</v>
      </c>
      <c r="D2779" t="s">
        <v>67</v>
      </c>
      <c r="E2779" t="s">
        <v>68</v>
      </c>
      <c r="F2779" t="s">
        <v>73</v>
      </c>
      <c r="G2779" t="s">
        <v>126</v>
      </c>
      <c r="H2779">
        <v>2</v>
      </c>
      <c r="I2779">
        <v>29.05</v>
      </c>
      <c r="J2779">
        <v>58.1</v>
      </c>
      <c r="K2779" t="s">
        <v>21</v>
      </c>
      <c r="L2779" t="s">
        <v>319</v>
      </c>
      <c r="M2779" t="s">
        <v>44</v>
      </c>
      <c r="N2779" t="s">
        <v>76</v>
      </c>
      <c r="O2779" t="s">
        <v>14</v>
      </c>
      <c r="P2779" t="s">
        <v>516</v>
      </c>
    </row>
    <row r="2780" spans="1:16" x14ac:dyDescent="0.25">
      <c r="A2780">
        <v>100796</v>
      </c>
      <c r="B2780" s="1">
        <v>45984</v>
      </c>
      <c r="C2780" t="s">
        <v>16</v>
      </c>
      <c r="D2780" t="s">
        <v>198</v>
      </c>
      <c r="E2780" t="s">
        <v>199</v>
      </c>
      <c r="F2780" t="s">
        <v>70</v>
      </c>
      <c r="G2780" t="s">
        <v>143</v>
      </c>
      <c r="H2780">
        <v>5</v>
      </c>
      <c r="I2780">
        <v>123.2</v>
      </c>
      <c r="J2780">
        <v>616</v>
      </c>
      <c r="K2780" t="s">
        <v>53</v>
      </c>
      <c r="L2780" t="s">
        <v>246</v>
      </c>
      <c r="M2780" t="s">
        <v>23</v>
      </c>
      <c r="N2780" t="s">
        <v>76</v>
      </c>
      <c r="O2780" t="s">
        <v>14</v>
      </c>
      <c r="P2780" t="s">
        <v>516</v>
      </c>
    </row>
    <row r="2781" spans="1:16" x14ac:dyDescent="0.25">
      <c r="A2781">
        <v>101011</v>
      </c>
      <c r="B2781" s="1">
        <v>45984</v>
      </c>
      <c r="C2781" t="s">
        <v>61</v>
      </c>
      <c r="D2781" t="s">
        <v>90</v>
      </c>
      <c r="E2781" t="s">
        <v>91</v>
      </c>
      <c r="F2781" t="s">
        <v>29</v>
      </c>
      <c r="G2781" t="s">
        <v>100</v>
      </c>
      <c r="H2781">
        <v>1</v>
      </c>
      <c r="I2781">
        <v>50.37</v>
      </c>
      <c r="J2781">
        <v>50.37</v>
      </c>
      <c r="K2781" t="s">
        <v>53</v>
      </c>
      <c r="L2781" t="s">
        <v>287</v>
      </c>
      <c r="M2781" t="s">
        <v>102</v>
      </c>
      <c r="N2781" t="s">
        <v>76</v>
      </c>
      <c r="O2781" t="s">
        <v>14</v>
      </c>
      <c r="P2781" t="s">
        <v>516</v>
      </c>
    </row>
    <row r="2782" spans="1:16" x14ac:dyDescent="0.25">
      <c r="A2782">
        <v>101427</v>
      </c>
      <c r="B2782" s="1">
        <v>45984</v>
      </c>
      <c r="C2782" t="s">
        <v>16</v>
      </c>
      <c r="D2782" t="s">
        <v>27</v>
      </c>
      <c r="E2782" t="s">
        <v>28</v>
      </c>
      <c r="F2782" t="s">
        <v>73</v>
      </c>
      <c r="G2782" t="s">
        <v>183</v>
      </c>
      <c r="H2782">
        <v>5</v>
      </c>
      <c r="I2782">
        <v>24.79</v>
      </c>
      <c r="J2782">
        <v>123.95</v>
      </c>
      <c r="K2782" t="s">
        <v>53</v>
      </c>
      <c r="L2782" t="s">
        <v>350</v>
      </c>
      <c r="M2782" t="s">
        <v>23</v>
      </c>
      <c r="N2782" t="s">
        <v>76</v>
      </c>
      <c r="O2782" t="s">
        <v>14</v>
      </c>
      <c r="P2782" t="s">
        <v>516</v>
      </c>
    </row>
    <row r="2783" spans="1:16" x14ac:dyDescent="0.25">
      <c r="A2783">
        <v>101429</v>
      </c>
      <c r="B2783" s="1">
        <v>45984</v>
      </c>
      <c r="C2783" t="s">
        <v>39</v>
      </c>
      <c r="D2783" t="s">
        <v>118</v>
      </c>
      <c r="E2783" t="s">
        <v>119</v>
      </c>
      <c r="F2783" t="s">
        <v>70</v>
      </c>
      <c r="G2783" t="s">
        <v>132</v>
      </c>
      <c r="H2783">
        <v>5</v>
      </c>
      <c r="I2783">
        <v>19.809999999999999</v>
      </c>
      <c r="J2783">
        <v>99.05</v>
      </c>
      <c r="K2783" t="s">
        <v>31</v>
      </c>
      <c r="L2783" t="s">
        <v>121</v>
      </c>
      <c r="M2783" t="s">
        <v>102</v>
      </c>
      <c r="N2783" t="s">
        <v>76</v>
      </c>
      <c r="O2783" t="s">
        <v>14</v>
      </c>
      <c r="P2783" t="s">
        <v>516</v>
      </c>
    </row>
    <row r="2784" spans="1:16" x14ac:dyDescent="0.25">
      <c r="A2784">
        <v>101501</v>
      </c>
      <c r="B2784" s="1">
        <v>45984</v>
      </c>
      <c r="C2784" t="s">
        <v>39</v>
      </c>
      <c r="D2784" t="s">
        <v>118</v>
      </c>
      <c r="E2784" t="s">
        <v>119</v>
      </c>
      <c r="F2784" t="s">
        <v>64</v>
      </c>
      <c r="G2784" t="s">
        <v>105</v>
      </c>
      <c r="H2784">
        <v>10</v>
      </c>
      <c r="I2784">
        <v>29.99</v>
      </c>
      <c r="J2784">
        <v>299.89999999999998</v>
      </c>
      <c r="K2784" t="s">
        <v>21</v>
      </c>
      <c r="L2784" t="s">
        <v>475</v>
      </c>
      <c r="M2784" t="s">
        <v>102</v>
      </c>
      <c r="N2784" t="s">
        <v>76</v>
      </c>
      <c r="O2784" t="s">
        <v>14</v>
      </c>
      <c r="P2784" t="s">
        <v>516</v>
      </c>
    </row>
    <row r="2785" spans="1:16" x14ac:dyDescent="0.25">
      <c r="A2785">
        <v>101640</v>
      </c>
      <c r="B2785" s="1">
        <v>45984</v>
      </c>
      <c r="C2785" t="s">
        <v>61</v>
      </c>
      <c r="D2785" t="s">
        <v>62</v>
      </c>
      <c r="E2785" t="s">
        <v>63</v>
      </c>
      <c r="F2785" t="s">
        <v>19</v>
      </c>
      <c r="G2785" t="s">
        <v>37</v>
      </c>
      <c r="H2785">
        <v>2</v>
      </c>
      <c r="I2785">
        <v>22.06</v>
      </c>
      <c r="J2785">
        <v>44.12</v>
      </c>
      <c r="K2785" t="s">
        <v>53</v>
      </c>
      <c r="L2785" t="s">
        <v>333</v>
      </c>
      <c r="M2785" t="s">
        <v>23</v>
      </c>
      <c r="N2785" t="s">
        <v>76</v>
      </c>
      <c r="O2785" t="s">
        <v>14</v>
      </c>
      <c r="P2785" t="s">
        <v>516</v>
      </c>
    </row>
    <row r="2786" spans="1:16" x14ac:dyDescent="0.25">
      <c r="A2786">
        <v>101642</v>
      </c>
      <c r="B2786" s="1">
        <v>45984</v>
      </c>
      <c r="C2786" t="s">
        <v>34</v>
      </c>
      <c r="D2786" t="s">
        <v>35</v>
      </c>
      <c r="E2786" t="s">
        <v>36</v>
      </c>
      <c r="F2786" t="s">
        <v>64</v>
      </c>
      <c r="G2786" t="s">
        <v>65</v>
      </c>
      <c r="H2786">
        <v>1</v>
      </c>
      <c r="I2786">
        <v>26.17</v>
      </c>
      <c r="J2786">
        <v>26.17</v>
      </c>
      <c r="K2786" t="s">
        <v>53</v>
      </c>
      <c r="L2786" t="s">
        <v>329</v>
      </c>
      <c r="M2786" t="s">
        <v>23</v>
      </c>
      <c r="N2786" t="s">
        <v>76</v>
      </c>
      <c r="O2786" t="s">
        <v>14</v>
      </c>
      <c r="P2786" t="s">
        <v>516</v>
      </c>
    </row>
    <row r="2787" spans="1:16" x14ac:dyDescent="0.25">
      <c r="A2787">
        <v>101822</v>
      </c>
      <c r="B2787" s="1">
        <v>45984</v>
      </c>
      <c r="C2787" t="s">
        <v>39</v>
      </c>
      <c r="D2787" t="s">
        <v>93</v>
      </c>
      <c r="E2787" t="s">
        <v>93</v>
      </c>
      <c r="F2787" t="s">
        <v>19</v>
      </c>
      <c r="G2787" t="s">
        <v>42</v>
      </c>
      <c r="H2787">
        <v>1</v>
      </c>
      <c r="I2787">
        <v>15.82</v>
      </c>
      <c r="J2787">
        <v>15.82</v>
      </c>
      <c r="K2787" t="s">
        <v>53</v>
      </c>
      <c r="L2787" t="s">
        <v>133</v>
      </c>
      <c r="M2787" t="s">
        <v>44</v>
      </c>
      <c r="N2787" t="s">
        <v>76</v>
      </c>
      <c r="O2787" t="s">
        <v>14</v>
      </c>
      <c r="P2787" t="s">
        <v>516</v>
      </c>
    </row>
    <row r="2788" spans="1:16" x14ac:dyDescent="0.25">
      <c r="A2788">
        <v>102349</v>
      </c>
      <c r="B2788" s="1">
        <v>45984</v>
      </c>
      <c r="C2788" t="s">
        <v>61</v>
      </c>
      <c r="D2788" t="s">
        <v>90</v>
      </c>
      <c r="E2788" t="s">
        <v>91</v>
      </c>
      <c r="F2788" t="s">
        <v>73</v>
      </c>
      <c r="G2788" t="s">
        <v>74</v>
      </c>
      <c r="H2788">
        <v>2</v>
      </c>
      <c r="I2788">
        <v>54.21</v>
      </c>
      <c r="J2788">
        <v>108.42</v>
      </c>
      <c r="K2788" t="s">
        <v>53</v>
      </c>
      <c r="L2788" t="s">
        <v>281</v>
      </c>
      <c r="M2788" t="s">
        <v>23</v>
      </c>
      <c r="N2788" t="s">
        <v>76</v>
      </c>
      <c r="O2788" t="s">
        <v>14</v>
      </c>
      <c r="P2788" t="s">
        <v>516</v>
      </c>
    </row>
    <row r="2789" spans="1:16" x14ac:dyDescent="0.25">
      <c r="A2789">
        <v>102500</v>
      </c>
      <c r="B2789" s="1">
        <v>45984</v>
      </c>
      <c r="C2789" t="s">
        <v>39</v>
      </c>
      <c r="D2789" t="s">
        <v>118</v>
      </c>
      <c r="E2789" t="s">
        <v>119</v>
      </c>
      <c r="F2789" t="s">
        <v>70</v>
      </c>
      <c r="G2789" t="s">
        <v>132</v>
      </c>
      <c r="H2789">
        <v>1</v>
      </c>
      <c r="I2789">
        <v>19.62</v>
      </c>
      <c r="J2789">
        <v>19.62</v>
      </c>
      <c r="K2789" t="s">
        <v>21</v>
      </c>
      <c r="L2789" t="s">
        <v>299</v>
      </c>
      <c r="M2789" t="s">
        <v>23</v>
      </c>
      <c r="N2789" t="s">
        <v>76</v>
      </c>
      <c r="O2789" t="s">
        <v>14</v>
      </c>
      <c r="P2789" t="s">
        <v>516</v>
      </c>
    </row>
    <row r="2790" spans="1:16" x14ac:dyDescent="0.25">
      <c r="A2790">
        <v>102911</v>
      </c>
      <c r="B2790" s="1">
        <v>45984</v>
      </c>
      <c r="C2790" t="s">
        <v>16</v>
      </c>
      <c r="D2790" t="s">
        <v>111</v>
      </c>
      <c r="E2790" t="s">
        <v>112</v>
      </c>
      <c r="F2790" t="s">
        <v>29</v>
      </c>
      <c r="G2790" t="s">
        <v>58</v>
      </c>
      <c r="H2790">
        <v>2</v>
      </c>
      <c r="I2790">
        <v>71.84</v>
      </c>
      <c r="J2790">
        <v>143.68</v>
      </c>
      <c r="K2790" t="s">
        <v>53</v>
      </c>
      <c r="L2790" t="s">
        <v>197</v>
      </c>
      <c r="M2790" t="s">
        <v>23</v>
      </c>
      <c r="N2790" t="s">
        <v>76</v>
      </c>
      <c r="O2790" t="s">
        <v>14</v>
      </c>
      <c r="P2790" t="s">
        <v>516</v>
      </c>
    </row>
    <row r="2791" spans="1:16" x14ac:dyDescent="0.25">
      <c r="A2791">
        <v>102981</v>
      </c>
      <c r="B2791" s="1">
        <v>45984</v>
      </c>
      <c r="C2791" t="s">
        <v>16</v>
      </c>
      <c r="D2791" t="s">
        <v>111</v>
      </c>
      <c r="E2791" t="s">
        <v>112</v>
      </c>
      <c r="F2791" t="s">
        <v>29</v>
      </c>
      <c r="G2791" t="s">
        <v>113</v>
      </c>
      <c r="H2791">
        <v>1</v>
      </c>
      <c r="I2791">
        <v>14.86</v>
      </c>
      <c r="J2791">
        <v>14.86</v>
      </c>
      <c r="K2791" t="s">
        <v>53</v>
      </c>
      <c r="L2791" t="s">
        <v>186</v>
      </c>
      <c r="M2791" t="s">
        <v>23</v>
      </c>
      <c r="N2791" t="s">
        <v>76</v>
      </c>
      <c r="O2791" t="s">
        <v>14</v>
      </c>
      <c r="P2791" t="s">
        <v>516</v>
      </c>
    </row>
    <row r="2792" spans="1:16" x14ac:dyDescent="0.25">
      <c r="A2792">
        <v>100282</v>
      </c>
      <c r="B2792" s="1">
        <v>45985</v>
      </c>
      <c r="C2792" t="s">
        <v>16</v>
      </c>
      <c r="D2792" t="s">
        <v>17</v>
      </c>
      <c r="E2792" t="s">
        <v>18</v>
      </c>
      <c r="F2792" t="s">
        <v>64</v>
      </c>
      <c r="G2792" t="s">
        <v>105</v>
      </c>
      <c r="H2792">
        <v>2</v>
      </c>
      <c r="I2792">
        <v>28.94</v>
      </c>
      <c r="J2792">
        <v>57.88</v>
      </c>
      <c r="K2792" t="s">
        <v>31</v>
      </c>
      <c r="L2792" t="s">
        <v>66</v>
      </c>
      <c r="M2792" t="s">
        <v>102</v>
      </c>
      <c r="N2792" t="s">
        <v>82</v>
      </c>
      <c r="O2792" t="s">
        <v>25</v>
      </c>
      <c r="P2792" t="s">
        <v>516</v>
      </c>
    </row>
    <row r="2793" spans="1:16" x14ac:dyDescent="0.25">
      <c r="A2793">
        <v>100426</v>
      </c>
      <c r="B2793" s="1">
        <v>45985</v>
      </c>
      <c r="C2793" t="s">
        <v>34</v>
      </c>
      <c r="D2793" t="s">
        <v>164</v>
      </c>
      <c r="E2793" t="s">
        <v>165</v>
      </c>
      <c r="F2793" t="s">
        <v>73</v>
      </c>
      <c r="G2793" t="s">
        <v>116</v>
      </c>
      <c r="H2793">
        <v>3</v>
      </c>
      <c r="I2793">
        <v>181.93</v>
      </c>
      <c r="J2793">
        <v>545.79</v>
      </c>
      <c r="K2793" t="s">
        <v>31</v>
      </c>
      <c r="L2793" t="s">
        <v>315</v>
      </c>
      <c r="M2793" t="s">
        <v>23</v>
      </c>
      <c r="N2793" t="s">
        <v>82</v>
      </c>
      <c r="O2793" t="s">
        <v>25</v>
      </c>
      <c r="P2793" t="s">
        <v>516</v>
      </c>
    </row>
    <row r="2794" spans="1:16" x14ac:dyDescent="0.25">
      <c r="A2794">
        <v>100798</v>
      </c>
      <c r="B2794" s="1">
        <v>45985</v>
      </c>
      <c r="C2794" t="s">
        <v>16</v>
      </c>
      <c r="D2794" t="s">
        <v>198</v>
      </c>
      <c r="E2794" t="s">
        <v>199</v>
      </c>
      <c r="F2794" t="s">
        <v>19</v>
      </c>
      <c r="G2794" t="s">
        <v>42</v>
      </c>
      <c r="H2794">
        <v>2</v>
      </c>
      <c r="I2794">
        <v>16.190000000000001</v>
      </c>
      <c r="J2794">
        <v>32.380000000000003</v>
      </c>
      <c r="K2794" t="s">
        <v>59</v>
      </c>
      <c r="L2794" t="s">
        <v>364</v>
      </c>
      <c r="M2794" t="s">
        <v>23</v>
      </c>
      <c r="N2794" t="s">
        <v>82</v>
      </c>
      <c r="O2794" t="s">
        <v>25</v>
      </c>
      <c r="P2794" t="s">
        <v>516</v>
      </c>
    </row>
    <row r="2795" spans="1:16" x14ac:dyDescent="0.25">
      <c r="A2795">
        <v>100863</v>
      </c>
      <c r="B2795" s="1">
        <v>45985</v>
      </c>
      <c r="C2795" t="s">
        <v>39</v>
      </c>
      <c r="D2795" t="s">
        <v>40</v>
      </c>
      <c r="E2795" t="s">
        <v>41</v>
      </c>
      <c r="F2795" t="s">
        <v>64</v>
      </c>
      <c r="G2795" t="s">
        <v>65</v>
      </c>
      <c r="H2795">
        <v>5</v>
      </c>
      <c r="I2795">
        <v>25.43</v>
      </c>
      <c r="J2795">
        <v>127.15</v>
      </c>
      <c r="K2795" t="s">
        <v>21</v>
      </c>
      <c r="L2795" t="s">
        <v>428</v>
      </c>
      <c r="M2795" t="s">
        <v>23</v>
      </c>
      <c r="N2795" t="s">
        <v>82</v>
      </c>
      <c r="O2795" t="s">
        <v>25</v>
      </c>
      <c r="P2795" t="s">
        <v>516</v>
      </c>
    </row>
    <row r="2796" spans="1:16" x14ac:dyDescent="0.25">
      <c r="A2796">
        <v>101102</v>
      </c>
      <c r="B2796" s="1">
        <v>45985</v>
      </c>
      <c r="C2796" t="s">
        <v>16</v>
      </c>
      <c r="D2796" t="s">
        <v>27</v>
      </c>
      <c r="E2796" t="s">
        <v>28</v>
      </c>
      <c r="F2796" t="s">
        <v>29</v>
      </c>
      <c r="G2796" t="s">
        <v>30</v>
      </c>
      <c r="H2796">
        <v>5</v>
      </c>
      <c r="I2796">
        <v>64.17</v>
      </c>
      <c r="J2796">
        <v>320.85000000000002</v>
      </c>
      <c r="K2796" t="s">
        <v>21</v>
      </c>
      <c r="L2796" t="s">
        <v>89</v>
      </c>
      <c r="M2796" t="s">
        <v>23</v>
      </c>
      <c r="N2796" t="s">
        <v>82</v>
      </c>
      <c r="O2796" t="s">
        <v>25</v>
      </c>
      <c r="P2796" t="s">
        <v>516</v>
      </c>
    </row>
    <row r="2797" spans="1:16" x14ac:dyDescent="0.25">
      <c r="A2797">
        <v>101519</v>
      </c>
      <c r="B2797" s="1">
        <v>45985</v>
      </c>
      <c r="C2797" t="s">
        <v>61</v>
      </c>
      <c r="D2797" t="s">
        <v>84</v>
      </c>
      <c r="E2797" t="s">
        <v>85</v>
      </c>
      <c r="F2797" t="s">
        <v>73</v>
      </c>
      <c r="G2797" t="s">
        <v>116</v>
      </c>
      <c r="H2797">
        <v>1</v>
      </c>
      <c r="I2797">
        <v>182.24</v>
      </c>
      <c r="J2797">
        <v>182.24</v>
      </c>
      <c r="K2797" t="s">
        <v>21</v>
      </c>
      <c r="L2797" t="s">
        <v>493</v>
      </c>
      <c r="M2797" t="s">
        <v>102</v>
      </c>
      <c r="N2797" t="s">
        <v>82</v>
      </c>
      <c r="O2797" t="s">
        <v>25</v>
      </c>
      <c r="P2797" t="s">
        <v>516</v>
      </c>
    </row>
    <row r="2798" spans="1:16" x14ac:dyDescent="0.25">
      <c r="A2798">
        <v>101651</v>
      </c>
      <c r="B2798" s="1">
        <v>45985</v>
      </c>
      <c r="C2798" t="s">
        <v>61</v>
      </c>
      <c r="D2798" t="s">
        <v>90</v>
      </c>
      <c r="E2798" t="s">
        <v>91</v>
      </c>
      <c r="F2798" t="s">
        <v>73</v>
      </c>
      <c r="G2798" t="s">
        <v>116</v>
      </c>
      <c r="H2798">
        <v>1</v>
      </c>
      <c r="I2798">
        <v>183.53</v>
      </c>
      <c r="J2798">
        <v>183.53</v>
      </c>
      <c r="K2798" t="s">
        <v>21</v>
      </c>
      <c r="L2798" t="s">
        <v>133</v>
      </c>
      <c r="M2798" t="s">
        <v>23</v>
      </c>
      <c r="N2798" t="s">
        <v>82</v>
      </c>
      <c r="O2798" t="s">
        <v>25</v>
      </c>
      <c r="P2798" t="s">
        <v>516</v>
      </c>
    </row>
    <row r="2799" spans="1:16" x14ac:dyDescent="0.25">
      <c r="A2799">
        <v>101775</v>
      </c>
      <c r="B2799" s="1">
        <v>45985</v>
      </c>
      <c r="C2799" t="s">
        <v>77</v>
      </c>
      <c r="D2799" t="s">
        <v>103</v>
      </c>
      <c r="E2799" t="s">
        <v>104</v>
      </c>
      <c r="F2799" t="s">
        <v>29</v>
      </c>
      <c r="G2799" t="s">
        <v>100</v>
      </c>
      <c r="H2799">
        <v>2</v>
      </c>
      <c r="I2799">
        <v>49.46</v>
      </c>
      <c r="J2799">
        <v>98.92</v>
      </c>
      <c r="K2799" t="s">
        <v>21</v>
      </c>
      <c r="L2799" t="s">
        <v>158</v>
      </c>
      <c r="M2799" t="s">
        <v>44</v>
      </c>
      <c r="N2799" t="s">
        <v>82</v>
      </c>
      <c r="O2799" t="s">
        <v>25</v>
      </c>
      <c r="P2799" t="s">
        <v>516</v>
      </c>
    </row>
    <row r="2800" spans="1:16" x14ac:dyDescent="0.25">
      <c r="A2800">
        <v>101875</v>
      </c>
      <c r="B2800" s="1">
        <v>45985</v>
      </c>
      <c r="C2800" t="s">
        <v>16</v>
      </c>
      <c r="D2800" t="s">
        <v>27</v>
      </c>
      <c r="E2800" t="s">
        <v>28</v>
      </c>
      <c r="F2800" t="s">
        <v>70</v>
      </c>
      <c r="G2800" t="s">
        <v>108</v>
      </c>
      <c r="H2800">
        <v>10</v>
      </c>
      <c r="I2800">
        <v>35.89</v>
      </c>
      <c r="J2800">
        <v>358.9</v>
      </c>
      <c r="K2800" t="s">
        <v>53</v>
      </c>
      <c r="L2800" t="s">
        <v>397</v>
      </c>
      <c r="M2800" t="s">
        <v>44</v>
      </c>
      <c r="N2800" t="s">
        <v>82</v>
      </c>
      <c r="O2800" t="s">
        <v>25</v>
      </c>
      <c r="P2800" t="s">
        <v>516</v>
      </c>
    </row>
    <row r="2801" spans="1:16" x14ac:dyDescent="0.25">
      <c r="A2801">
        <v>102725</v>
      </c>
      <c r="B2801" s="1">
        <v>45985</v>
      </c>
      <c r="C2801" t="s">
        <v>16</v>
      </c>
      <c r="D2801" t="s">
        <v>198</v>
      </c>
      <c r="E2801" t="s">
        <v>199</v>
      </c>
      <c r="F2801" t="s">
        <v>19</v>
      </c>
      <c r="G2801" t="s">
        <v>48</v>
      </c>
      <c r="H2801">
        <v>2</v>
      </c>
      <c r="I2801">
        <v>46.15</v>
      </c>
      <c r="J2801">
        <v>92.3</v>
      </c>
      <c r="K2801" t="s">
        <v>31</v>
      </c>
      <c r="L2801" t="s">
        <v>259</v>
      </c>
      <c r="M2801" t="s">
        <v>23</v>
      </c>
      <c r="N2801" t="s">
        <v>82</v>
      </c>
      <c r="O2801" t="s">
        <v>25</v>
      </c>
      <c r="P2801" t="s">
        <v>516</v>
      </c>
    </row>
    <row r="2802" spans="1:16" x14ac:dyDescent="0.25">
      <c r="A2802">
        <v>102795</v>
      </c>
      <c r="B2802" s="1">
        <v>45985</v>
      </c>
      <c r="C2802" t="s">
        <v>39</v>
      </c>
      <c r="D2802" t="s">
        <v>40</v>
      </c>
      <c r="E2802" t="s">
        <v>41</v>
      </c>
      <c r="F2802" t="s">
        <v>19</v>
      </c>
      <c r="G2802" t="s">
        <v>20</v>
      </c>
      <c r="H2802">
        <v>1</v>
      </c>
      <c r="I2802">
        <v>38.78</v>
      </c>
      <c r="J2802">
        <v>38.78</v>
      </c>
      <c r="K2802" t="s">
        <v>31</v>
      </c>
      <c r="L2802" t="s">
        <v>170</v>
      </c>
      <c r="M2802" t="s">
        <v>102</v>
      </c>
      <c r="N2802" t="s">
        <v>82</v>
      </c>
      <c r="O2802" t="s">
        <v>25</v>
      </c>
      <c r="P2802" t="s">
        <v>516</v>
      </c>
    </row>
    <row r="2803" spans="1:16" x14ac:dyDescent="0.25">
      <c r="A2803">
        <v>102855</v>
      </c>
      <c r="B2803" s="1">
        <v>45985</v>
      </c>
      <c r="C2803" t="s">
        <v>61</v>
      </c>
      <c r="D2803" t="s">
        <v>84</v>
      </c>
      <c r="E2803" t="s">
        <v>85</v>
      </c>
      <c r="F2803" t="s">
        <v>73</v>
      </c>
      <c r="G2803" t="s">
        <v>116</v>
      </c>
      <c r="H2803">
        <v>2</v>
      </c>
      <c r="I2803">
        <v>185.53</v>
      </c>
      <c r="J2803">
        <v>371.06</v>
      </c>
      <c r="K2803" t="s">
        <v>31</v>
      </c>
      <c r="L2803" t="s">
        <v>386</v>
      </c>
      <c r="M2803" t="s">
        <v>44</v>
      </c>
      <c r="N2803" t="s">
        <v>82</v>
      </c>
      <c r="O2803" t="s">
        <v>25</v>
      </c>
      <c r="P2803" t="s">
        <v>516</v>
      </c>
    </row>
    <row r="2804" spans="1:16" x14ac:dyDescent="0.25">
      <c r="A2804">
        <v>102935</v>
      </c>
      <c r="B2804" s="1">
        <v>45985</v>
      </c>
      <c r="C2804" t="s">
        <v>16</v>
      </c>
      <c r="D2804" t="s">
        <v>111</v>
      </c>
      <c r="E2804" t="s">
        <v>112</v>
      </c>
      <c r="F2804" t="s">
        <v>70</v>
      </c>
      <c r="G2804" t="s">
        <v>108</v>
      </c>
      <c r="H2804">
        <v>3</v>
      </c>
      <c r="I2804">
        <v>33.74</v>
      </c>
      <c r="J2804">
        <v>101.22</v>
      </c>
      <c r="K2804" t="s">
        <v>53</v>
      </c>
      <c r="L2804" t="s">
        <v>365</v>
      </c>
      <c r="M2804" t="s">
        <v>44</v>
      </c>
      <c r="N2804" t="s">
        <v>82</v>
      </c>
      <c r="O2804" t="s">
        <v>25</v>
      </c>
      <c r="P2804" t="s">
        <v>516</v>
      </c>
    </row>
    <row r="2805" spans="1:16" x14ac:dyDescent="0.25">
      <c r="A2805">
        <v>100204</v>
      </c>
      <c r="B2805" s="1">
        <v>45986</v>
      </c>
      <c r="C2805" t="s">
        <v>16</v>
      </c>
      <c r="D2805" t="s">
        <v>198</v>
      </c>
      <c r="E2805" t="s">
        <v>199</v>
      </c>
      <c r="F2805" t="s">
        <v>73</v>
      </c>
      <c r="G2805" t="s">
        <v>183</v>
      </c>
      <c r="H2805">
        <v>5</v>
      </c>
      <c r="I2805">
        <v>25.28</v>
      </c>
      <c r="J2805">
        <v>126.4</v>
      </c>
      <c r="K2805" t="s">
        <v>53</v>
      </c>
      <c r="L2805" t="s">
        <v>66</v>
      </c>
      <c r="M2805" t="s">
        <v>23</v>
      </c>
      <c r="N2805" t="s">
        <v>55</v>
      </c>
      <c r="O2805" t="s">
        <v>25</v>
      </c>
      <c r="P2805" t="s">
        <v>516</v>
      </c>
    </row>
    <row r="2806" spans="1:16" x14ac:dyDescent="0.25">
      <c r="A2806">
        <v>100291</v>
      </c>
      <c r="B2806" s="1">
        <v>45986</v>
      </c>
      <c r="C2806" t="s">
        <v>34</v>
      </c>
      <c r="D2806" t="s">
        <v>164</v>
      </c>
      <c r="E2806" t="s">
        <v>165</v>
      </c>
      <c r="F2806" t="s">
        <v>73</v>
      </c>
      <c r="G2806" t="s">
        <v>116</v>
      </c>
      <c r="H2806">
        <v>3</v>
      </c>
      <c r="I2806">
        <v>193.53</v>
      </c>
      <c r="J2806">
        <v>580.59</v>
      </c>
      <c r="K2806" t="s">
        <v>31</v>
      </c>
      <c r="L2806" t="s">
        <v>142</v>
      </c>
      <c r="M2806" t="s">
        <v>44</v>
      </c>
      <c r="N2806" t="s">
        <v>55</v>
      </c>
      <c r="O2806" t="s">
        <v>25</v>
      </c>
      <c r="P2806" t="s">
        <v>516</v>
      </c>
    </row>
    <row r="2807" spans="1:16" x14ac:dyDescent="0.25">
      <c r="A2807">
        <v>100523</v>
      </c>
      <c r="B2807" s="1">
        <v>45986</v>
      </c>
      <c r="C2807" t="s">
        <v>77</v>
      </c>
      <c r="D2807" t="s">
        <v>78</v>
      </c>
      <c r="E2807" t="s">
        <v>79</v>
      </c>
      <c r="F2807" t="s">
        <v>19</v>
      </c>
      <c r="G2807" t="s">
        <v>48</v>
      </c>
      <c r="H2807">
        <v>1</v>
      </c>
      <c r="I2807">
        <v>46.44</v>
      </c>
      <c r="J2807">
        <v>46.44</v>
      </c>
      <c r="K2807" t="s">
        <v>59</v>
      </c>
      <c r="L2807" t="s">
        <v>278</v>
      </c>
      <c r="M2807" t="s">
        <v>23</v>
      </c>
      <c r="N2807" t="s">
        <v>55</v>
      </c>
      <c r="O2807" t="s">
        <v>25</v>
      </c>
      <c r="P2807" t="s">
        <v>516</v>
      </c>
    </row>
    <row r="2808" spans="1:16" x14ac:dyDescent="0.25">
      <c r="A2808">
        <v>100660</v>
      </c>
      <c r="B2808" s="1">
        <v>45986</v>
      </c>
      <c r="C2808" t="s">
        <v>16</v>
      </c>
      <c r="D2808" t="s">
        <v>198</v>
      </c>
      <c r="E2808" t="s">
        <v>199</v>
      </c>
      <c r="F2808" t="s">
        <v>64</v>
      </c>
      <c r="G2808" t="s">
        <v>140</v>
      </c>
      <c r="H2808">
        <v>2</v>
      </c>
      <c r="I2808">
        <v>147</v>
      </c>
      <c r="J2808">
        <v>294</v>
      </c>
      <c r="K2808" t="s">
        <v>53</v>
      </c>
      <c r="L2808" t="s">
        <v>341</v>
      </c>
      <c r="M2808" t="s">
        <v>44</v>
      </c>
      <c r="N2808" t="s">
        <v>55</v>
      </c>
      <c r="O2808" t="s">
        <v>25</v>
      </c>
      <c r="P2808" t="s">
        <v>516</v>
      </c>
    </row>
    <row r="2809" spans="1:16" x14ac:dyDescent="0.25">
      <c r="A2809">
        <v>102008</v>
      </c>
      <c r="B2809" s="1">
        <v>45986</v>
      </c>
      <c r="C2809" t="s">
        <v>61</v>
      </c>
      <c r="D2809" t="s">
        <v>84</v>
      </c>
      <c r="E2809" t="s">
        <v>85</v>
      </c>
      <c r="F2809" t="s">
        <v>73</v>
      </c>
      <c r="G2809" t="s">
        <v>80</v>
      </c>
      <c r="H2809">
        <v>2</v>
      </c>
      <c r="I2809">
        <v>39.18</v>
      </c>
      <c r="J2809">
        <v>78.36</v>
      </c>
      <c r="K2809" t="s">
        <v>59</v>
      </c>
      <c r="L2809" t="s">
        <v>479</v>
      </c>
      <c r="M2809" t="s">
        <v>44</v>
      </c>
      <c r="N2809" t="s">
        <v>55</v>
      </c>
      <c r="O2809" t="s">
        <v>25</v>
      </c>
      <c r="P2809" t="s">
        <v>516</v>
      </c>
    </row>
    <row r="2810" spans="1:16" x14ac:dyDescent="0.25">
      <c r="A2810">
        <v>102720</v>
      </c>
      <c r="B2810" s="1">
        <v>45986</v>
      </c>
      <c r="C2810" t="s">
        <v>39</v>
      </c>
      <c r="D2810" t="s">
        <v>56</v>
      </c>
      <c r="E2810" t="s">
        <v>57</v>
      </c>
      <c r="F2810" t="s">
        <v>19</v>
      </c>
      <c r="G2810" t="s">
        <v>42</v>
      </c>
      <c r="H2810">
        <v>3</v>
      </c>
      <c r="I2810">
        <v>15.61</v>
      </c>
      <c r="J2810">
        <v>46.83</v>
      </c>
      <c r="K2810" t="s">
        <v>53</v>
      </c>
      <c r="L2810" t="s">
        <v>180</v>
      </c>
      <c r="M2810" t="s">
        <v>23</v>
      </c>
      <c r="N2810" t="s">
        <v>55</v>
      </c>
      <c r="O2810" t="s">
        <v>25</v>
      </c>
      <c r="P2810" t="s">
        <v>516</v>
      </c>
    </row>
    <row r="2811" spans="1:16" x14ac:dyDescent="0.25">
      <c r="A2811">
        <v>102989</v>
      </c>
      <c r="B2811" s="1">
        <v>45986</v>
      </c>
      <c r="C2811" t="s">
        <v>39</v>
      </c>
      <c r="D2811" t="s">
        <v>40</v>
      </c>
      <c r="E2811" t="s">
        <v>41</v>
      </c>
      <c r="F2811" t="s">
        <v>19</v>
      </c>
      <c r="G2811" t="s">
        <v>42</v>
      </c>
      <c r="H2811">
        <v>1</v>
      </c>
      <c r="I2811">
        <v>16.68</v>
      </c>
      <c r="J2811">
        <v>16.68</v>
      </c>
      <c r="K2811" t="s">
        <v>59</v>
      </c>
      <c r="L2811" t="s">
        <v>323</v>
      </c>
      <c r="M2811" t="s">
        <v>23</v>
      </c>
      <c r="N2811" t="s">
        <v>55</v>
      </c>
      <c r="O2811" t="s">
        <v>25</v>
      </c>
      <c r="P2811" t="s">
        <v>516</v>
      </c>
    </row>
    <row r="2812" spans="1:16" x14ac:dyDescent="0.25">
      <c r="A2812">
        <v>100194</v>
      </c>
      <c r="B2812" s="1">
        <v>45987</v>
      </c>
      <c r="C2812" t="s">
        <v>16</v>
      </c>
      <c r="D2812" t="s">
        <v>17</v>
      </c>
      <c r="E2812" t="s">
        <v>18</v>
      </c>
      <c r="F2812" t="s">
        <v>70</v>
      </c>
      <c r="G2812" t="s">
        <v>86</v>
      </c>
      <c r="H2812">
        <v>1</v>
      </c>
      <c r="I2812">
        <v>28.38</v>
      </c>
      <c r="J2812">
        <v>28.38</v>
      </c>
      <c r="K2812" t="s">
        <v>53</v>
      </c>
      <c r="L2812" t="s">
        <v>472</v>
      </c>
      <c r="M2812" t="s">
        <v>23</v>
      </c>
      <c r="N2812" t="s">
        <v>33</v>
      </c>
      <c r="O2812" t="s">
        <v>25</v>
      </c>
      <c r="P2812" t="s">
        <v>516</v>
      </c>
    </row>
    <row r="2813" spans="1:16" x14ac:dyDescent="0.25">
      <c r="A2813">
        <v>100698</v>
      </c>
      <c r="B2813" s="1">
        <v>45987</v>
      </c>
      <c r="C2813" t="s">
        <v>61</v>
      </c>
      <c r="D2813" t="s">
        <v>90</v>
      </c>
      <c r="E2813" t="s">
        <v>91</v>
      </c>
      <c r="F2813" t="s">
        <v>29</v>
      </c>
      <c r="G2813" t="s">
        <v>100</v>
      </c>
      <c r="H2813">
        <v>1</v>
      </c>
      <c r="I2813">
        <v>49.96</v>
      </c>
      <c r="J2813">
        <v>49.96</v>
      </c>
      <c r="K2813" t="s">
        <v>21</v>
      </c>
      <c r="L2813" t="s">
        <v>412</v>
      </c>
      <c r="M2813" t="s">
        <v>23</v>
      </c>
      <c r="N2813" t="s">
        <v>33</v>
      </c>
      <c r="O2813" t="s">
        <v>25</v>
      </c>
      <c r="P2813" t="s">
        <v>516</v>
      </c>
    </row>
    <row r="2814" spans="1:16" x14ac:dyDescent="0.25">
      <c r="A2814">
        <v>100765</v>
      </c>
      <c r="B2814" s="1">
        <v>45987</v>
      </c>
      <c r="C2814" t="s">
        <v>77</v>
      </c>
      <c r="D2814" t="s">
        <v>78</v>
      </c>
      <c r="E2814" t="s">
        <v>79</v>
      </c>
      <c r="F2814" t="s">
        <v>29</v>
      </c>
      <c r="G2814" t="s">
        <v>58</v>
      </c>
      <c r="H2814">
        <v>3</v>
      </c>
      <c r="I2814">
        <v>76.2</v>
      </c>
      <c r="J2814">
        <v>228.6</v>
      </c>
      <c r="K2814" t="s">
        <v>59</v>
      </c>
      <c r="L2814" t="s">
        <v>300</v>
      </c>
      <c r="M2814" t="s">
        <v>23</v>
      </c>
      <c r="N2814" t="s">
        <v>33</v>
      </c>
      <c r="O2814" t="s">
        <v>25</v>
      </c>
      <c r="P2814" t="s">
        <v>516</v>
      </c>
    </row>
    <row r="2815" spans="1:16" x14ac:dyDescent="0.25">
      <c r="A2815">
        <v>100828</v>
      </c>
      <c r="B2815" s="1">
        <v>45987</v>
      </c>
      <c r="C2815" t="s">
        <v>39</v>
      </c>
      <c r="D2815" t="s">
        <v>40</v>
      </c>
      <c r="E2815" t="s">
        <v>41</v>
      </c>
      <c r="F2815" t="s">
        <v>19</v>
      </c>
      <c r="G2815" t="s">
        <v>42</v>
      </c>
      <c r="H2815">
        <v>5</v>
      </c>
      <c r="I2815">
        <v>16.690000000000001</v>
      </c>
      <c r="J2815">
        <v>83.45</v>
      </c>
      <c r="K2815" t="s">
        <v>21</v>
      </c>
      <c r="L2815" t="s">
        <v>371</v>
      </c>
      <c r="M2815" t="s">
        <v>23</v>
      </c>
      <c r="N2815" t="s">
        <v>33</v>
      </c>
      <c r="O2815" t="s">
        <v>25</v>
      </c>
      <c r="P2815" t="s">
        <v>516</v>
      </c>
    </row>
    <row r="2816" spans="1:16" x14ac:dyDescent="0.25">
      <c r="A2816">
        <v>100853</v>
      </c>
      <c r="B2816" s="1">
        <v>45987</v>
      </c>
      <c r="C2816" t="s">
        <v>16</v>
      </c>
      <c r="D2816" t="s">
        <v>111</v>
      </c>
      <c r="E2816" t="s">
        <v>112</v>
      </c>
      <c r="F2816" t="s">
        <v>29</v>
      </c>
      <c r="G2816" t="s">
        <v>113</v>
      </c>
      <c r="H2816">
        <v>2</v>
      </c>
      <c r="I2816">
        <v>15.25</v>
      </c>
      <c r="J2816">
        <v>30.5</v>
      </c>
      <c r="K2816" t="s">
        <v>53</v>
      </c>
      <c r="L2816" t="s">
        <v>355</v>
      </c>
      <c r="M2816" t="s">
        <v>23</v>
      </c>
      <c r="N2816" t="s">
        <v>33</v>
      </c>
      <c r="O2816" t="s">
        <v>25</v>
      </c>
      <c r="P2816" t="s">
        <v>516</v>
      </c>
    </row>
    <row r="2817" spans="1:16" x14ac:dyDescent="0.25">
      <c r="A2817">
        <v>101107</v>
      </c>
      <c r="B2817" s="1">
        <v>45987</v>
      </c>
      <c r="C2817" t="s">
        <v>34</v>
      </c>
      <c r="D2817" t="s">
        <v>35</v>
      </c>
      <c r="E2817" t="s">
        <v>36</v>
      </c>
      <c r="F2817" t="s">
        <v>64</v>
      </c>
      <c r="G2817" t="s">
        <v>105</v>
      </c>
      <c r="H2817">
        <v>3</v>
      </c>
      <c r="I2817">
        <v>30.04</v>
      </c>
      <c r="J2817">
        <v>90.12</v>
      </c>
      <c r="K2817" t="s">
        <v>59</v>
      </c>
      <c r="L2817" t="s">
        <v>364</v>
      </c>
      <c r="M2817" t="s">
        <v>23</v>
      </c>
      <c r="N2817" t="s">
        <v>33</v>
      </c>
      <c r="O2817" t="s">
        <v>25</v>
      </c>
      <c r="P2817" t="s">
        <v>516</v>
      </c>
    </row>
    <row r="2818" spans="1:16" x14ac:dyDescent="0.25">
      <c r="A2818">
        <v>101597</v>
      </c>
      <c r="B2818" s="1">
        <v>45987</v>
      </c>
      <c r="C2818" t="s">
        <v>34</v>
      </c>
      <c r="D2818" t="s">
        <v>35</v>
      </c>
      <c r="E2818" t="s">
        <v>36</v>
      </c>
      <c r="F2818" t="s">
        <v>70</v>
      </c>
      <c r="G2818" t="s">
        <v>108</v>
      </c>
      <c r="H2818">
        <v>2</v>
      </c>
      <c r="I2818">
        <v>34.36</v>
      </c>
      <c r="J2818">
        <v>68.72</v>
      </c>
      <c r="K2818" t="s">
        <v>59</v>
      </c>
      <c r="L2818" t="s">
        <v>288</v>
      </c>
      <c r="M2818" t="s">
        <v>23</v>
      </c>
      <c r="N2818" t="s">
        <v>33</v>
      </c>
      <c r="O2818" t="s">
        <v>25</v>
      </c>
      <c r="P2818" t="s">
        <v>516</v>
      </c>
    </row>
    <row r="2819" spans="1:16" x14ac:dyDescent="0.25">
      <c r="A2819">
        <v>101603</v>
      </c>
      <c r="B2819" s="1">
        <v>45987</v>
      </c>
      <c r="C2819" t="s">
        <v>61</v>
      </c>
      <c r="D2819" t="s">
        <v>62</v>
      </c>
      <c r="E2819" t="s">
        <v>63</v>
      </c>
      <c r="F2819" t="s">
        <v>73</v>
      </c>
      <c r="G2819" t="s">
        <v>126</v>
      </c>
      <c r="H2819">
        <v>10</v>
      </c>
      <c r="I2819">
        <v>30.31</v>
      </c>
      <c r="J2819">
        <v>303.10000000000002</v>
      </c>
      <c r="K2819" t="s">
        <v>21</v>
      </c>
      <c r="L2819" t="s">
        <v>365</v>
      </c>
      <c r="M2819" t="s">
        <v>23</v>
      </c>
      <c r="N2819" t="s">
        <v>33</v>
      </c>
      <c r="O2819" t="s">
        <v>25</v>
      </c>
      <c r="P2819" t="s">
        <v>516</v>
      </c>
    </row>
    <row r="2820" spans="1:16" x14ac:dyDescent="0.25">
      <c r="A2820">
        <v>101706</v>
      </c>
      <c r="B2820" s="1">
        <v>45987</v>
      </c>
      <c r="C2820" t="s">
        <v>61</v>
      </c>
      <c r="D2820" t="s">
        <v>62</v>
      </c>
      <c r="E2820" t="s">
        <v>63</v>
      </c>
      <c r="F2820" t="s">
        <v>29</v>
      </c>
      <c r="G2820" t="s">
        <v>113</v>
      </c>
      <c r="H2820">
        <v>3</v>
      </c>
      <c r="I2820">
        <v>15.64</v>
      </c>
      <c r="J2820">
        <v>46.92</v>
      </c>
      <c r="K2820" t="s">
        <v>31</v>
      </c>
      <c r="L2820" t="s">
        <v>512</v>
      </c>
      <c r="M2820" t="s">
        <v>23</v>
      </c>
      <c r="N2820" t="s">
        <v>33</v>
      </c>
      <c r="O2820" t="s">
        <v>25</v>
      </c>
      <c r="P2820" t="s">
        <v>516</v>
      </c>
    </row>
    <row r="2821" spans="1:16" x14ac:dyDescent="0.25">
      <c r="A2821">
        <v>101920</v>
      </c>
      <c r="B2821" s="1">
        <v>45987</v>
      </c>
      <c r="C2821" t="s">
        <v>61</v>
      </c>
      <c r="D2821" t="s">
        <v>84</v>
      </c>
      <c r="E2821" t="s">
        <v>85</v>
      </c>
      <c r="F2821" t="s">
        <v>29</v>
      </c>
      <c r="G2821" t="s">
        <v>123</v>
      </c>
      <c r="H2821">
        <v>2</v>
      </c>
      <c r="I2821">
        <v>91.06</v>
      </c>
      <c r="J2821">
        <v>182.12</v>
      </c>
      <c r="K2821" t="s">
        <v>31</v>
      </c>
      <c r="L2821" t="s">
        <v>309</v>
      </c>
      <c r="M2821" t="s">
        <v>23</v>
      </c>
      <c r="N2821" t="s">
        <v>33</v>
      </c>
      <c r="O2821" t="s">
        <v>25</v>
      </c>
      <c r="P2821" t="s">
        <v>516</v>
      </c>
    </row>
    <row r="2822" spans="1:16" x14ac:dyDescent="0.25">
      <c r="A2822">
        <v>102087</v>
      </c>
      <c r="B2822" s="1">
        <v>45987</v>
      </c>
      <c r="C2822" t="s">
        <v>77</v>
      </c>
      <c r="D2822" t="s">
        <v>78</v>
      </c>
      <c r="E2822" t="s">
        <v>79</v>
      </c>
      <c r="F2822" t="s">
        <v>73</v>
      </c>
      <c r="G2822" t="s">
        <v>80</v>
      </c>
      <c r="H2822">
        <v>5</v>
      </c>
      <c r="I2822">
        <v>39.19</v>
      </c>
      <c r="J2822">
        <v>195.95</v>
      </c>
      <c r="K2822" t="s">
        <v>31</v>
      </c>
      <c r="L2822" t="s">
        <v>418</v>
      </c>
      <c r="M2822" t="s">
        <v>23</v>
      </c>
      <c r="N2822" t="s">
        <v>33</v>
      </c>
      <c r="O2822" t="s">
        <v>25</v>
      </c>
      <c r="P2822" t="s">
        <v>516</v>
      </c>
    </row>
    <row r="2823" spans="1:16" x14ac:dyDescent="0.25">
      <c r="A2823">
        <v>102324</v>
      </c>
      <c r="B2823" s="1">
        <v>45987</v>
      </c>
      <c r="C2823" t="s">
        <v>16</v>
      </c>
      <c r="D2823" t="s">
        <v>27</v>
      </c>
      <c r="E2823" t="s">
        <v>28</v>
      </c>
      <c r="F2823" t="s">
        <v>64</v>
      </c>
      <c r="G2823" t="s">
        <v>159</v>
      </c>
      <c r="H2823">
        <v>5</v>
      </c>
      <c r="I2823">
        <v>34.82</v>
      </c>
      <c r="J2823">
        <v>174.1</v>
      </c>
      <c r="K2823" t="s">
        <v>31</v>
      </c>
      <c r="L2823" t="s">
        <v>319</v>
      </c>
      <c r="M2823" t="s">
        <v>23</v>
      </c>
      <c r="N2823" t="s">
        <v>33</v>
      </c>
      <c r="O2823" t="s">
        <v>25</v>
      </c>
      <c r="P2823" t="s">
        <v>516</v>
      </c>
    </row>
    <row r="2824" spans="1:16" x14ac:dyDescent="0.25">
      <c r="A2824">
        <v>102366</v>
      </c>
      <c r="B2824" s="1">
        <v>45987</v>
      </c>
      <c r="C2824" t="s">
        <v>16</v>
      </c>
      <c r="D2824" t="s">
        <v>111</v>
      </c>
      <c r="E2824" t="s">
        <v>112</v>
      </c>
      <c r="F2824" t="s">
        <v>70</v>
      </c>
      <c r="G2824" t="s">
        <v>108</v>
      </c>
      <c r="H2824">
        <v>1</v>
      </c>
      <c r="I2824">
        <v>33.380000000000003</v>
      </c>
      <c r="J2824">
        <v>33.380000000000003</v>
      </c>
      <c r="K2824" t="s">
        <v>31</v>
      </c>
      <c r="L2824" t="s">
        <v>271</v>
      </c>
      <c r="M2824" t="s">
        <v>44</v>
      </c>
      <c r="N2824" t="s">
        <v>33</v>
      </c>
      <c r="O2824" t="s">
        <v>25</v>
      </c>
      <c r="P2824" t="s">
        <v>516</v>
      </c>
    </row>
    <row r="2825" spans="1:16" x14ac:dyDescent="0.25">
      <c r="A2825">
        <v>102650</v>
      </c>
      <c r="B2825" s="1">
        <v>45987</v>
      </c>
      <c r="C2825" t="s">
        <v>34</v>
      </c>
      <c r="D2825" t="s">
        <v>51</v>
      </c>
      <c r="E2825" t="s">
        <v>52</v>
      </c>
      <c r="F2825" t="s">
        <v>29</v>
      </c>
      <c r="G2825" t="s">
        <v>113</v>
      </c>
      <c r="H2825">
        <v>2</v>
      </c>
      <c r="I2825">
        <v>15.53</v>
      </c>
      <c r="J2825">
        <v>31.06</v>
      </c>
      <c r="K2825" t="s">
        <v>53</v>
      </c>
      <c r="L2825" t="s">
        <v>316</v>
      </c>
      <c r="M2825" t="s">
        <v>23</v>
      </c>
      <c r="N2825" t="s">
        <v>33</v>
      </c>
      <c r="O2825" t="s">
        <v>25</v>
      </c>
      <c r="P2825" t="s">
        <v>516</v>
      </c>
    </row>
    <row r="2826" spans="1:16" x14ac:dyDescent="0.25">
      <c r="A2826">
        <v>102789</v>
      </c>
      <c r="B2826" s="1">
        <v>45987</v>
      </c>
      <c r="C2826" t="s">
        <v>39</v>
      </c>
      <c r="D2826" t="s">
        <v>67</v>
      </c>
      <c r="E2826" t="s">
        <v>68</v>
      </c>
      <c r="F2826" t="s">
        <v>73</v>
      </c>
      <c r="G2826" t="s">
        <v>128</v>
      </c>
      <c r="H2826">
        <v>10</v>
      </c>
      <c r="I2826">
        <v>123.69</v>
      </c>
      <c r="J2826">
        <v>1236.9000000000001</v>
      </c>
      <c r="K2826" t="s">
        <v>21</v>
      </c>
      <c r="L2826" t="s">
        <v>340</v>
      </c>
      <c r="M2826" t="s">
        <v>23</v>
      </c>
      <c r="N2826" t="s">
        <v>33</v>
      </c>
      <c r="O2826" t="s">
        <v>25</v>
      </c>
      <c r="P2826" t="s">
        <v>516</v>
      </c>
    </row>
    <row r="2827" spans="1:16" x14ac:dyDescent="0.25">
      <c r="A2827">
        <v>102863</v>
      </c>
      <c r="B2827" s="1">
        <v>45987</v>
      </c>
      <c r="C2827" t="s">
        <v>77</v>
      </c>
      <c r="D2827" t="s">
        <v>205</v>
      </c>
      <c r="E2827" t="s">
        <v>206</v>
      </c>
      <c r="F2827" t="s">
        <v>29</v>
      </c>
      <c r="G2827" t="s">
        <v>100</v>
      </c>
      <c r="H2827">
        <v>1</v>
      </c>
      <c r="I2827">
        <v>49.65</v>
      </c>
      <c r="J2827">
        <v>49.65</v>
      </c>
      <c r="K2827" t="s">
        <v>59</v>
      </c>
      <c r="L2827" t="s">
        <v>467</v>
      </c>
      <c r="M2827" t="s">
        <v>23</v>
      </c>
      <c r="N2827" t="s">
        <v>33</v>
      </c>
      <c r="O2827" t="s">
        <v>25</v>
      </c>
      <c r="P2827" t="s">
        <v>516</v>
      </c>
    </row>
    <row r="2828" spans="1:16" x14ac:dyDescent="0.25">
      <c r="A2828">
        <v>100302</v>
      </c>
      <c r="B2828" s="1">
        <v>45988</v>
      </c>
      <c r="C2828" t="s">
        <v>39</v>
      </c>
      <c r="D2828" t="s">
        <v>56</v>
      </c>
      <c r="E2828" t="s">
        <v>57</v>
      </c>
      <c r="F2828" t="s">
        <v>19</v>
      </c>
      <c r="G2828" t="s">
        <v>42</v>
      </c>
      <c r="H2828">
        <v>1</v>
      </c>
      <c r="I2828">
        <v>15.79</v>
      </c>
      <c r="J2828">
        <v>15.79</v>
      </c>
      <c r="K2828" t="s">
        <v>59</v>
      </c>
      <c r="L2828" t="s">
        <v>374</v>
      </c>
      <c r="M2828" t="s">
        <v>23</v>
      </c>
      <c r="N2828" t="s">
        <v>45</v>
      </c>
      <c r="O2828" t="s">
        <v>25</v>
      </c>
      <c r="P2828" t="s">
        <v>516</v>
      </c>
    </row>
    <row r="2829" spans="1:16" x14ac:dyDescent="0.25">
      <c r="A2829">
        <v>100862</v>
      </c>
      <c r="B2829" s="1">
        <v>45988</v>
      </c>
      <c r="C2829" t="s">
        <v>16</v>
      </c>
      <c r="D2829" t="s">
        <v>146</v>
      </c>
      <c r="E2829" t="s">
        <v>147</v>
      </c>
      <c r="F2829" t="s">
        <v>19</v>
      </c>
      <c r="G2829" t="s">
        <v>37</v>
      </c>
      <c r="H2829">
        <v>1</v>
      </c>
      <c r="I2829">
        <v>23.52</v>
      </c>
      <c r="J2829">
        <v>23.52</v>
      </c>
      <c r="K2829" t="s">
        <v>59</v>
      </c>
      <c r="L2829" t="s">
        <v>255</v>
      </c>
      <c r="M2829" t="s">
        <v>23</v>
      </c>
      <c r="N2829" t="s">
        <v>45</v>
      </c>
      <c r="O2829" t="s">
        <v>25</v>
      </c>
      <c r="P2829" t="s">
        <v>516</v>
      </c>
    </row>
    <row r="2830" spans="1:16" x14ac:dyDescent="0.25">
      <c r="A2830">
        <v>100895</v>
      </c>
      <c r="B2830" s="1">
        <v>45988</v>
      </c>
      <c r="C2830" t="s">
        <v>61</v>
      </c>
      <c r="D2830" t="s">
        <v>62</v>
      </c>
      <c r="E2830" t="s">
        <v>63</v>
      </c>
      <c r="F2830" t="s">
        <v>29</v>
      </c>
      <c r="G2830" t="s">
        <v>30</v>
      </c>
      <c r="H2830">
        <v>2</v>
      </c>
      <c r="I2830">
        <v>65.44</v>
      </c>
      <c r="J2830">
        <v>130.88</v>
      </c>
      <c r="K2830" t="s">
        <v>59</v>
      </c>
      <c r="L2830" t="s">
        <v>446</v>
      </c>
      <c r="M2830" t="s">
        <v>23</v>
      </c>
      <c r="N2830" t="s">
        <v>45</v>
      </c>
      <c r="O2830" t="s">
        <v>25</v>
      </c>
      <c r="P2830" t="s">
        <v>516</v>
      </c>
    </row>
    <row r="2831" spans="1:16" x14ac:dyDescent="0.25">
      <c r="A2831">
        <v>100934</v>
      </c>
      <c r="B2831" s="1">
        <v>45988</v>
      </c>
      <c r="C2831" t="s">
        <v>34</v>
      </c>
      <c r="D2831" t="s">
        <v>51</v>
      </c>
      <c r="E2831" t="s">
        <v>52</v>
      </c>
      <c r="F2831" t="s">
        <v>29</v>
      </c>
      <c r="G2831" t="s">
        <v>58</v>
      </c>
      <c r="H2831">
        <v>1</v>
      </c>
      <c r="I2831">
        <v>72.73</v>
      </c>
      <c r="J2831">
        <v>72.73</v>
      </c>
      <c r="K2831" t="s">
        <v>53</v>
      </c>
      <c r="L2831" t="s">
        <v>135</v>
      </c>
      <c r="M2831" t="s">
        <v>102</v>
      </c>
      <c r="N2831" t="s">
        <v>45</v>
      </c>
      <c r="O2831" t="s">
        <v>25</v>
      </c>
      <c r="P2831" t="s">
        <v>516</v>
      </c>
    </row>
    <row r="2832" spans="1:16" x14ac:dyDescent="0.25">
      <c r="A2832">
        <v>101397</v>
      </c>
      <c r="B2832" s="1">
        <v>45988</v>
      </c>
      <c r="C2832" t="s">
        <v>61</v>
      </c>
      <c r="D2832" t="s">
        <v>90</v>
      </c>
      <c r="E2832" t="s">
        <v>91</v>
      </c>
      <c r="F2832" t="s">
        <v>19</v>
      </c>
      <c r="G2832" t="s">
        <v>48</v>
      </c>
      <c r="H2832">
        <v>2</v>
      </c>
      <c r="I2832">
        <v>45.21</v>
      </c>
      <c r="J2832">
        <v>90.42</v>
      </c>
      <c r="K2832" t="s">
        <v>59</v>
      </c>
      <c r="L2832" t="s">
        <v>192</v>
      </c>
      <c r="M2832" t="s">
        <v>44</v>
      </c>
      <c r="N2832" t="s">
        <v>45</v>
      </c>
      <c r="O2832" t="s">
        <v>25</v>
      </c>
      <c r="P2832" t="s">
        <v>516</v>
      </c>
    </row>
    <row r="2833" spans="1:16" x14ac:dyDescent="0.25">
      <c r="A2833">
        <v>101715</v>
      </c>
      <c r="B2833" s="1">
        <v>45988</v>
      </c>
      <c r="C2833" t="s">
        <v>77</v>
      </c>
      <c r="D2833" t="s">
        <v>78</v>
      </c>
      <c r="E2833" t="s">
        <v>79</v>
      </c>
      <c r="F2833" t="s">
        <v>73</v>
      </c>
      <c r="G2833" t="s">
        <v>80</v>
      </c>
      <c r="H2833">
        <v>1</v>
      </c>
      <c r="I2833">
        <v>41.13</v>
      </c>
      <c r="J2833">
        <v>41.13</v>
      </c>
      <c r="K2833" t="s">
        <v>59</v>
      </c>
      <c r="L2833" t="s">
        <v>460</v>
      </c>
      <c r="M2833" t="s">
        <v>23</v>
      </c>
      <c r="N2833" t="s">
        <v>45</v>
      </c>
      <c r="O2833" t="s">
        <v>25</v>
      </c>
      <c r="P2833" t="s">
        <v>516</v>
      </c>
    </row>
    <row r="2834" spans="1:16" x14ac:dyDescent="0.25">
      <c r="A2834">
        <v>101739</v>
      </c>
      <c r="B2834" s="1">
        <v>45988</v>
      </c>
      <c r="C2834" t="s">
        <v>39</v>
      </c>
      <c r="D2834" t="s">
        <v>40</v>
      </c>
      <c r="E2834" t="s">
        <v>41</v>
      </c>
      <c r="F2834" t="s">
        <v>73</v>
      </c>
      <c r="G2834" t="s">
        <v>80</v>
      </c>
      <c r="H2834">
        <v>5</v>
      </c>
      <c r="I2834">
        <v>40.270000000000003</v>
      </c>
      <c r="J2834">
        <v>201.35</v>
      </c>
      <c r="K2834" t="s">
        <v>59</v>
      </c>
      <c r="L2834" t="s">
        <v>258</v>
      </c>
      <c r="M2834" t="s">
        <v>23</v>
      </c>
      <c r="N2834" t="s">
        <v>45</v>
      </c>
      <c r="O2834" t="s">
        <v>25</v>
      </c>
      <c r="P2834" t="s">
        <v>516</v>
      </c>
    </row>
    <row r="2835" spans="1:16" x14ac:dyDescent="0.25">
      <c r="A2835">
        <v>102141</v>
      </c>
      <c r="B2835" s="1">
        <v>45988</v>
      </c>
      <c r="C2835" t="s">
        <v>16</v>
      </c>
      <c r="D2835" t="s">
        <v>111</v>
      </c>
      <c r="E2835" t="s">
        <v>112</v>
      </c>
      <c r="F2835" t="s">
        <v>73</v>
      </c>
      <c r="G2835" t="s">
        <v>116</v>
      </c>
      <c r="H2835">
        <v>5</v>
      </c>
      <c r="I2835">
        <v>188.62</v>
      </c>
      <c r="J2835">
        <v>943.1</v>
      </c>
      <c r="K2835" t="s">
        <v>31</v>
      </c>
      <c r="L2835" t="s">
        <v>211</v>
      </c>
      <c r="M2835" t="s">
        <v>23</v>
      </c>
      <c r="N2835" t="s">
        <v>45</v>
      </c>
      <c r="O2835" t="s">
        <v>25</v>
      </c>
      <c r="P2835" t="s">
        <v>516</v>
      </c>
    </row>
    <row r="2836" spans="1:16" x14ac:dyDescent="0.25">
      <c r="A2836">
        <v>102253</v>
      </c>
      <c r="B2836" s="1">
        <v>45988</v>
      </c>
      <c r="C2836" t="s">
        <v>61</v>
      </c>
      <c r="D2836" t="s">
        <v>84</v>
      </c>
      <c r="E2836" t="s">
        <v>85</v>
      </c>
      <c r="F2836" t="s">
        <v>29</v>
      </c>
      <c r="G2836" t="s">
        <v>30</v>
      </c>
      <c r="H2836">
        <v>1</v>
      </c>
      <c r="I2836">
        <v>64.05</v>
      </c>
      <c r="J2836">
        <v>64.05</v>
      </c>
      <c r="K2836" t="s">
        <v>53</v>
      </c>
      <c r="L2836" t="s">
        <v>412</v>
      </c>
      <c r="M2836" t="s">
        <v>23</v>
      </c>
      <c r="N2836" t="s">
        <v>45</v>
      </c>
      <c r="O2836" t="s">
        <v>25</v>
      </c>
      <c r="P2836" t="s">
        <v>516</v>
      </c>
    </row>
    <row r="2837" spans="1:16" x14ac:dyDescent="0.25">
      <c r="A2837">
        <v>102259</v>
      </c>
      <c r="B2837" s="1">
        <v>45988</v>
      </c>
      <c r="C2837" t="s">
        <v>61</v>
      </c>
      <c r="D2837" t="s">
        <v>90</v>
      </c>
      <c r="E2837" t="s">
        <v>91</v>
      </c>
      <c r="F2837" t="s">
        <v>73</v>
      </c>
      <c r="G2837" t="s">
        <v>126</v>
      </c>
      <c r="H2837">
        <v>1</v>
      </c>
      <c r="I2837">
        <v>30.43</v>
      </c>
      <c r="J2837">
        <v>30.43</v>
      </c>
      <c r="K2837" t="s">
        <v>31</v>
      </c>
      <c r="L2837" t="s">
        <v>479</v>
      </c>
      <c r="M2837" t="s">
        <v>44</v>
      </c>
      <c r="N2837" t="s">
        <v>45</v>
      </c>
      <c r="O2837" t="s">
        <v>25</v>
      </c>
      <c r="P2837" t="s">
        <v>516</v>
      </c>
    </row>
    <row r="2838" spans="1:16" x14ac:dyDescent="0.25">
      <c r="A2838">
        <v>102410</v>
      </c>
      <c r="B2838" s="1">
        <v>45988</v>
      </c>
      <c r="C2838" t="s">
        <v>61</v>
      </c>
      <c r="D2838" t="s">
        <v>62</v>
      </c>
      <c r="E2838" t="s">
        <v>63</v>
      </c>
      <c r="F2838" t="s">
        <v>73</v>
      </c>
      <c r="G2838" t="s">
        <v>183</v>
      </c>
      <c r="H2838">
        <v>1</v>
      </c>
      <c r="I2838">
        <v>23.95</v>
      </c>
      <c r="J2838">
        <v>23.95</v>
      </c>
      <c r="K2838" t="s">
        <v>59</v>
      </c>
      <c r="L2838" t="s">
        <v>471</v>
      </c>
      <c r="M2838" t="s">
        <v>23</v>
      </c>
      <c r="N2838" t="s">
        <v>45</v>
      </c>
      <c r="O2838" t="s">
        <v>25</v>
      </c>
      <c r="P2838" t="s">
        <v>516</v>
      </c>
    </row>
    <row r="2839" spans="1:16" x14ac:dyDescent="0.25">
      <c r="A2839">
        <v>102916</v>
      </c>
      <c r="B2839" s="1">
        <v>45988</v>
      </c>
      <c r="C2839" t="s">
        <v>61</v>
      </c>
      <c r="D2839" t="s">
        <v>84</v>
      </c>
      <c r="E2839" t="s">
        <v>85</v>
      </c>
      <c r="F2839" t="s">
        <v>64</v>
      </c>
      <c r="G2839" t="s">
        <v>140</v>
      </c>
      <c r="H2839">
        <v>5</v>
      </c>
      <c r="I2839">
        <v>144.53</v>
      </c>
      <c r="J2839">
        <v>722.65</v>
      </c>
      <c r="K2839" t="s">
        <v>21</v>
      </c>
      <c r="L2839" t="s">
        <v>173</v>
      </c>
      <c r="M2839" t="s">
        <v>23</v>
      </c>
      <c r="N2839" t="s">
        <v>45</v>
      </c>
      <c r="O2839" t="s">
        <v>25</v>
      </c>
      <c r="P2839" t="s">
        <v>516</v>
      </c>
    </row>
    <row r="2840" spans="1:16" x14ac:dyDescent="0.25">
      <c r="A2840">
        <v>100169</v>
      </c>
      <c r="B2840" s="1">
        <v>45989</v>
      </c>
      <c r="C2840" t="s">
        <v>16</v>
      </c>
      <c r="D2840" t="s">
        <v>146</v>
      </c>
      <c r="E2840" t="s">
        <v>147</v>
      </c>
      <c r="F2840" t="s">
        <v>29</v>
      </c>
      <c r="G2840" t="s">
        <v>30</v>
      </c>
      <c r="H2840">
        <v>1</v>
      </c>
      <c r="I2840">
        <v>62.07</v>
      </c>
      <c r="J2840">
        <v>62.07</v>
      </c>
      <c r="K2840" t="s">
        <v>53</v>
      </c>
      <c r="L2840" t="s">
        <v>300</v>
      </c>
      <c r="M2840" t="s">
        <v>44</v>
      </c>
      <c r="N2840" t="s">
        <v>24</v>
      </c>
      <c r="O2840" t="s">
        <v>25</v>
      </c>
      <c r="P2840" t="s">
        <v>516</v>
      </c>
    </row>
    <row r="2841" spans="1:16" x14ac:dyDescent="0.25">
      <c r="A2841">
        <v>100881</v>
      </c>
      <c r="B2841" s="1">
        <v>45989</v>
      </c>
      <c r="C2841" t="s">
        <v>16</v>
      </c>
      <c r="D2841" t="s">
        <v>146</v>
      </c>
      <c r="E2841" t="s">
        <v>147</v>
      </c>
      <c r="F2841" t="s">
        <v>64</v>
      </c>
      <c r="G2841" t="s">
        <v>65</v>
      </c>
      <c r="H2841">
        <v>5</v>
      </c>
      <c r="I2841">
        <v>24.2</v>
      </c>
      <c r="J2841">
        <v>121</v>
      </c>
      <c r="K2841" t="s">
        <v>31</v>
      </c>
      <c r="L2841" t="s">
        <v>304</v>
      </c>
      <c r="M2841" t="s">
        <v>23</v>
      </c>
      <c r="N2841" t="s">
        <v>24</v>
      </c>
      <c r="O2841" t="s">
        <v>25</v>
      </c>
      <c r="P2841" t="s">
        <v>516</v>
      </c>
    </row>
    <row r="2842" spans="1:16" x14ac:dyDescent="0.25">
      <c r="A2842">
        <v>100989</v>
      </c>
      <c r="B2842" s="1">
        <v>45989</v>
      </c>
      <c r="C2842" t="s">
        <v>61</v>
      </c>
      <c r="D2842" t="s">
        <v>90</v>
      </c>
      <c r="E2842" t="s">
        <v>91</v>
      </c>
      <c r="F2842" t="s">
        <v>29</v>
      </c>
      <c r="G2842" t="s">
        <v>58</v>
      </c>
      <c r="H2842">
        <v>5</v>
      </c>
      <c r="I2842">
        <v>75.66</v>
      </c>
      <c r="J2842">
        <v>378.3</v>
      </c>
      <c r="K2842" t="s">
        <v>53</v>
      </c>
      <c r="L2842" t="s">
        <v>329</v>
      </c>
      <c r="M2842" t="s">
        <v>23</v>
      </c>
      <c r="N2842" t="s">
        <v>24</v>
      </c>
      <c r="O2842" t="s">
        <v>25</v>
      </c>
      <c r="P2842" t="s">
        <v>516</v>
      </c>
    </row>
    <row r="2843" spans="1:16" x14ac:dyDescent="0.25">
      <c r="A2843">
        <v>101100</v>
      </c>
      <c r="B2843" s="1">
        <v>45989</v>
      </c>
      <c r="C2843" t="s">
        <v>34</v>
      </c>
      <c r="D2843" t="s">
        <v>35</v>
      </c>
      <c r="E2843" t="s">
        <v>36</v>
      </c>
      <c r="F2843" t="s">
        <v>29</v>
      </c>
      <c r="G2843" t="s">
        <v>123</v>
      </c>
      <c r="H2843">
        <v>2</v>
      </c>
      <c r="I2843">
        <v>94.09</v>
      </c>
      <c r="J2843">
        <v>188.18</v>
      </c>
      <c r="K2843" t="s">
        <v>21</v>
      </c>
      <c r="L2843" t="s">
        <v>239</v>
      </c>
      <c r="M2843" t="s">
        <v>23</v>
      </c>
      <c r="N2843" t="s">
        <v>24</v>
      </c>
      <c r="O2843" t="s">
        <v>25</v>
      </c>
      <c r="P2843" t="s">
        <v>516</v>
      </c>
    </row>
    <row r="2844" spans="1:16" x14ac:dyDescent="0.25">
      <c r="A2844">
        <v>101336</v>
      </c>
      <c r="B2844" s="1">
        <v>45989</v>
      </c>
      <c r="C2844" t="s">
        <v>39</v>
      </c>
      <c r="D2844" t="s">
        <v>118</v>
      </c>
      <c r="E2844" t="s">
        <v>119</v>
      </c>
      <c r="F2844" t="s">
        <v>73</v>
      </c>
      <c r="G2844" t="s">
        <v>128</v>
      </c>
      <c r="H2844">
        <v>3</v>
      </c>
      <c r="I2844">
        <v>126.17</v>
      </c>
      <c r="J2844">
        <v>378.51</v>
      </c>
      <c r="K2844" t="s">
        <v>21</v>
      </c>
      <c r="L2844" t="s">
        <v>218</v>
      </c>
      <c r="M2844" t="s">
        <v>23</v>
      </c>
      <c r="N2844" t="s">
        <v>24</v>
      </c>
      <c r="O2844" t="s">
        <v>25</v>
      </c>
      <c r="P2844" t="s">
        <v>516</v>
      </c>
    </row>
    <row r="2845" spans="1:16" x14ac:dyDescent="0.25">
      <c r="A2845">
        <v>101946</v>
      </c>
      <c r="B2845" s="1">
        <v>45989</v>
      </c>
      <c r="C2845" t="s">
        <v>61</v>
      </c>
      <c r="D2845" t="s">
        <v>84</v>
      </c>
      <c r="E2845" t="s">
        <v>85</v>
      </c>
      <c r="F2845" t="s">
        <v>19</v>
      </c>
      <c r="G2845" t="s">
        <v>42</v>
      </c>
      <c r="H2845">
        <v>1</v>
      </c>
      <c r="I2845">
        <v>15.52</v>
      </c>
      <c r="J2845">
        <v>15.52</v>
      </c>
      <c r="K2845" t="s">
        <v>59</v>
      </c>
      <c r="L2845" t="s">
        <v>436</v>
      </c>
      <c r="M2845" t="s">
        <v>23</v>
      </c>
      <c r="N2845" t="s">
        <v>24</v>
      </c>
      <c r="O2845" t="s">
        <v>25</v>
      </c>
      <c r="P2845" t="s">
        <v>516</v>
      </c>
    </row>
    <row r="2846" spans="1:16" x14ac:dyDescent="0.25">
      <c r="A2846">
        <v>102644</v>
      </c>
      <c r="B2846" s="1">
        <v>45989</v>
      </c>
      <c r="C2846" t="s">
        <v>16</v>
      </c>
      <c r="D2846" t="s">
        <v>17</v>
      </c>
      <c r="E2846" t="s">
        <v>18</v>
      </c>
      <c r="F2846" t="s">
        <v>73</v>
      </c>
      <c r="G2846" t="s">
        <v>183</v>
      </c>
      <c r="H2846">
        <v>10</v>
      </c>
      <c r="I2846">
        <v>25.76</v>
      </c>
      <c r="J2846">
        <v>257.60000000000002</v>
      </c>
      <c r="K2846" t="s">
        <v>21</v>
      </c>
      <c r="L2846" t="s">
        <v>303</v>
      </c>
      <c r="M2846" t="s">
        <v>23</v>
      </c>
      <c r="N2846" t="s">
        <v>24</v>
      </c>
      <c r="O2846" t="s">
        <v>25</v>
      </c>
      <c r="P2846" t="s">
        <v>516</v>
      </c>
    </row>
    <row r="2847" spans="1:16" x14ac:dyDescent="0.25">
      <c r="A2847">
        <v>100380</v>
      </c>
      <c r="B2847" s="1">
        <v>45990</v>
      </c>
      <c r="C2847" t="s">
        <v>16</v>
      </c>
      <c r="D2847" t="s">
        <v>111</v>
      </c>
      <c r="E2847" t="s">
        <v>112</v>
      </c>
      <c r="F2847" t="s">
        <v>70</v>
      </c>
      <c r="G2847" t="s">
        <v>86</v>
      </c>
      <c r="H2847">
        <v>3</v>
      </c>
      <c r="I2847">
        <v>27.41</v>
      </c>
      <c r="J2847">
        <v>82.23</v>
      </c>
      <c r="K2847" t="s">
        <v>21</v>
      </c>
      <c r="L2847" t="s">
        <v>158</v>
      </c>
      <c r="M2847" t="s">
        <v>23</v>
      </c>
      <c r="N2847" t="s">
        <v>50</v>
      </c>
      <c r="O2847" t="s">
        <v>14</v>
      </c>
      <c r="P2847" t="s">
        <v>516</v>
      </c>
    </row>
    <row r="2848" spans="1:16" x14ac:dyDescent="0.25">
      <c r="A2848">
        <v>100494</v>
      </c>
      <c r="B2848" s="1">
        <v>45990</v>
      </c>
      <c r="C2848" t="s">
        <v>61</v>
      </c>
      <c r="D2848" t="s">
        <v>90</v>
      </c>
      <c r="E2848" t="s">
        <v>91</v>
      </c>
      <c r="F2848" t="s">
        <v>64</v>
      </c>
      <c r="G2848" t="s">
        <v>159</v>
      </c>
      <c r="H2848">
        <v>1</v>
      </c>
      <c r="I2848">
        <v>35.19</v>
      </c>
      <c r="J2848">
        <v>35.19</v>
      </c>
      <c r="K2848" t="s">
        <v>31</v>
      </c>
      <c r="L2848" t="s">
        <v>260</v>
      </c>
      <c r="M2848" t="s">
        <v>44</v>
      </c>
      <c r="N2848" t="s">
        <v>50</v>
      </c>
      <c r="O2848" t="s">
        <v>14</v>
      </c>
      <c r="P2848" t="s">
        <v>516</v>
      </c>
    </row>
    <row r="2849" spans="1:16" x14ac:dyDescent="0.25">
      <c r="A2849">
        <v>101023</v>
      </c>
      <c r="B2849" s="1">
        <v>45990</v>
      </c>
      <c r="C2849" t="s">
        <v>61</v>
      </c>
      <c r="D2849" t="s">
        <v>90</v>
      </c>
      <c r="E2849" t="s">
        <v>91</v>
      </c>
      <c r="F2849" t="s">
        <v>64</v>
      </c>
      <c r="G2849" t="s">
        <v>65</v>
      </c>
      <c r="H2849">
        <v>3</v>
      </c>
      <c r="I2849">
        <v>26.19</v>
      </c>
      <c r="J2849">
        <v>78.569999999999993</v>
      </c>
      <c r="K2849" t="s">
        <v>59</v>
      </c>
      <c r="L2849" t="s">
        <v>216</v>
      </c>
      <c r="M2849" t="s">
        <v>23</v>
      </c>
      <c r="N2849" t="s">
        <v>50</v>
      </c>
      <c r="O2849" t="s">
        <v>14</v>
      </c>
      <c r="P2849" t="s">
        <v>516</v>
      </c>
    </row>
    <row r="2850" spans="1:16" x14ac:dyDescent="0.25">
      <c r="A2850">
        <v>101220</v>
      </c>
      <c r="B2850" s="1">
        <v>45990</v>
      </c>
      <c r="C2850" t="s">
        <v>16</v>
      </c>
      <c r="D2850" t="s">
        <v>27</v>
      </c>
      <c r="E2850" t="s">
        <v>28</v>
      </c>
      <c r="F2850" t="s">
        <v>73</v>
      </c>
      <c r="G2850" t="s">
        <v>74</v>
      </c>
      <c r="H2850">
        <v>1</v>
      </c>
      <c r="I2850">
        <v>53.48</v>
      </c>
      <c r="J2850">
        <v>53.48</v>
      </c>
      <c r="K2850" t="s">
        <v>59</v>
      </c>
      <c r="L2850" t="s">
        <v>174</v>
      </c>
      <c r="M2850" t="s">
        <v>102</v>
      </c>
      <c r="N2850" t="s">
        <v>50</v>
      </c>
      <c r="O2850" t="s">
        <v>14</v>
      </c>
      <c r="P2850" t="s">
        <v>516</v>
      </c>
    </row>
    <row r="2851" spans="1:16" x14ac:dyDescent="0.25">
      <c r="A2851">
        <v>101248</v>
      </c>
      <c r="B2851" s="1">
        <v>45990</v>
      </c>
      <c r="C2851" t="s">
        <v>77</v>
      </c>
      <c r="D2851" t="s">
        <v>205</v>
      </c>
      <c r="E2851" t="s">
        <v>206</v>
      </c>
      <c r="F2851" t="s">
        <v>73</v>
      </c>
      <c r="G2851" t="s">
        <v>80</v>
      </c>
      <c r="H2851">
        <v>5</v>
      </c>
      <c r="I2851">
        <v>40.29</v>
      </c>
      <c r="J2851">
        <v>201.45</v>
      </c>
      <c r="K2851" t="s">
        <v>21</v>
      </c>
      <c r="L2851" t="s">
        <v>364</v>
      </c>
      <c r="M2851" t="s">
        <v>102</v>
      </c>
      <c r="N2851" t="s">
        <v>50</v>
      </c>
      <c r="O2851" t="s">
        <v>14</v>
      </c>
      <c r="P2851" t="s">
        <v>516</v>
      </c>
    </row>
    <row r="2852" spans="1:16" x14ac:dyDescent="0.25">
      <c r="A2852">
        <v>101300</v>
      </c>
      <c r="B2852" s="1">
        <v>45990</v>
      </c>
      <c r="C2852" t="s">
        <v>39</v>
      </c>
      <c r="D2852" t="s">
        <v>56</v>
      </c>
      <c r="E2852" t="s">
        <v>57</v>
      </c>
      <c r="F2852" t="s">
        <v>64</v>
      </c>
      <c r="G2852" t="s">
        <v>65</v>
      </c>
      <c r="H2852">
        <v>1</v>
      </c>
      <c r="I2852">
        <v>23.97</v>
      </c>
      <c r="J2852">
        <v>23.97</v>
      </c>
      <c r="K2852" t="s">
        <v>53</v>
      </c>
      <c r="L2852" t="s">
        <v>254</v>
      </c>
      <c r="M2852" t="s">
        <v>23</v>
      </c>
      <c r="N2852" t="s">
        <v>50</v>
      </c>
      <c r="O2852" t="s">
        <v>14</v>
      </c>
      <c r="P2852" t="s">
        <v>516</v>
      </c>
    </row>
    <row r="2853" spans="1:16" x14ac:dyDescent="0.25">
      <c r="A2853">
        <v>102766</v>
      </c>
      <c r="B2853" s="1">
        <v>45990</v>
      </c>
      <c r="C2853" t="s">
        <v>61</v>
      </c>
      <c r="D2853" t="s">
        <v>62</v>
      </c>
      <c r="E2853" t="s">
        <v>63</v>
      </c>
      <c r="F2853" t="s">
        <v>29</v>
      </c>
      <c r="G2853" t="s">
        <v>113</v>
      </c>
      <c r="H2853">
        <v>1</v>
      </c>
      <c r="I2853">
        <v>14.71</v>
      </c>
      <c r="J2853">
        <v>14.71</v>
      </c>
      <c r="K2853" t="s">
        <v>53</v>
      </c>
      <c r="L2853" t="s">
        <v>22</v>
      </c>
      <c r="M2853" t="s">
        <v>23</v>
      </c>
      <c r="N2853" t="s">
        <v>50</v>
      </c>
      <c r="O2853" t="s">
        <v>14</v>
      </c>
      <c r="P2853" t="s">
        <v>516</v>
      </c>
    </row>
    <row r="2854" spans="1:16" x14ac:dyDescent="0.25">
      <c r="A2854">
        <v>100250</v>
      </c>
      <c r="B2854" s="1">
        <v>45991</v>
      </c>
      <c r="C2854" t="s">
        <v>16</v>
      </c>
      <c r="D2854" t="s">
        <v>111</v>
      </c>
      <c r="E2854" t="s">
        <v>112</v>
      </c>
      <c r="F2854" t="s">
        <v>73</v>
      </c>
      <c r="G2854" t="s">
        <v>116</v>
      </c>
      <c r="H2854">
        <v>1</v>
      </c>
      <c r="I2854">
        <v>196.93</v>
      </c>
      <c r="J2854">
        <v>196.93</v>
      </c>
      <c r="K2854" t="s">
        <v>53</v>
      </c>
      <c r="L2854" t="s">
        <v>155</v>
      </c>
      <c r="M2854" t="s">
        <v>44</v>
      </c>
      <c r="N2854" t="s">
        <v>76</v>
      </c>
      <c r="O2854" t="s">
        <v>14</v>
      </c>
      <c r="P2854" t="s">
        <v>516</v>
      </c>
    </row>
    <row r="2855" spans="1:16" x14ac:dyDescent="0.25">
      <c r="A2855">
        <v>100271</v>
      </c>
      <c r="B2855" s="1">
        <v>45991</v>
      </c>
      <c r="C2855" t="s">
        <v>61</v>
      </c>
      <c r="D2855" t="s">
        <v>90</v>
      </c>
      <c r="E2855" t="s">
        <v>91</v>
      </c>
      <c r="F2855" t="s">
        <v>29</v>
      </c>
      <c r="G2855" t="s">
        <v>123</v>
      </c>
      <c r="H2855">
        <v>1</v>
      </c>
      <c r="I2855">
        <v>92.35</v>
      </c>
      <c r="J2855">
        <v>92.35</v>
      </c>
      <c r="K2855" t="s">
        <v>59</v>
      </c>
      <c r="L2855" t="s">
        <v>445</v>
      </c>
      <c r="M2855" t="s">
        <v>23</v>
      </c>
      <c r="N2855" t="s">
        <v>76</v>
      </c>
      <c r="O2855" t="s">
        <v>14</v>
      </c>
      <c r="P2855" t="s">
        <v>516</v>
      </c>
    </row>
    <row r="2856" spans="1:16" x14ac:dyDescent="0.25">
      <c r="A2856">
        <v>101545</v>
      </c>
      <c r="B2856" s="1">
        <v>45991</v>
      </c>
      <c r="C2856" t="s">
        <v>77</v>
      </c>
      <c r="D2856" t="s">
        <v>151</v>
      </c>
      <c r="E2856" t="s">
        <v>152</v>
      </c>
      <c r="F2856" t="s">
        <v>73</v>
      </c>
      <c r="G2856" t="s">
        <v>128</v>
      </c>
      <c r="H2856">
        <v>1</v>
      </c>
      <c r="I2856">
        <v>135.66999999999999</v>
      </c>
      <c r="J2856">
        <v>135.66999999999999</v>
      </c>
      <c r="K2856" t="s">
        <v>53</v>
      </c>
      <c r="L2856" t="s">
        <v>340</v>
      </c>
      <c r="M2856" t="s">
        <v>23</v>
      </c>
      <c r="N2856" t="s">
        <v>76</v>
      </c>
      <c r="O2856" t="s">
        <v>14</v>
      </c>
      <c r="P2856" t="s">
        <v>516</v>
      </c>
    </row>
    <row r="2857" spans="1:16" x14ac:dyDescent="0.25">
      <c r="A2857">
        <v>102263</v>
      </c>
      <c r="B2857" s="1">
        <v>45991</v>
      </c>
      <c r="C2857" t="s">
        <v>16</v>
      </c>
      <c r="D2857" t="s">
        <v>198</v>
      </c>
      <c r="E2857" t="s">
        <v>199</v>
      </c>
      <c r="F2857" t="s">
        <v>70</v>
      </c>
      <c r="G2857" t="s">
        <v>132</v>
      </c>
      <c r="H2857">
        <v>5</v>
      </c>
      <c r="I2857">
        <v>19.82</v>
      </c>
      <c r="J2857">
        <v>99.1</v>
      </c>
      <c r="K2857" t="s">
        <v>31</v>
      </c>
      <c r="L2857" t="s">
        <v>221</v>
      </c>
      <c r="M2857" t="s">
        <v>102</v>
      </c>
      <c r="N2857" t="s">
        <v>76</v>
      </c>
      <c r="O2857" t="s">
        <v>14</v>
      </c>
      <c r="P2857" t="s">
        <v>516</v>
      </c>
    </row>
    <row r="2858" spans="1:16" x14ac:dyDescent="0.25">
      <c r="A2858">
        <v>102434</v>
      </c>
      <c r="B2858" s="1">
        <v>45991</v>
      </c>
      <c r="C2858" t="s">
        <v>34</v>
      </c>
      <c r="D2858" t="s">
        <v>51</v>
      </c>
      <c r="E2858" t="s">
        <v>52</v>
      </c>
      <c r="F2858" t="s">
        <v>73</v>
      </c>
      <c r="G2858" t="s">
        <v>126</v>
      </c>
      <c r="H2858">
        <v>2</v>
      </c>
      <c r="I2858">
        <v>30.2</v>
      </c>
      <c r="J2858">
        <v>60.4</v>
      </c>
      <c r="K2858" t="s">
        <v>31</v>
      </c>
      <c r="L2858" t="s">
        <v>191</v>
      </c>
      <c r="M2858" t="s">
        <v>44</v>
      </c>
      <c r="N2858" t="s">
        <v>76</v>
      </c>
      <c r="O2858" t="s">
        <v>14</v>
      </c>
      <c r="P2858" t="s">
        <v>516</v>
      </c>
    </row>
    <row r="2859" spans="1:16" x14ac:dyDescent="0.25">
      <c r="A2859">
        <v>102558</v>
      </c>
      <c r="B2859" s="1">
        <v>45991</v>
      </c>
      <c r="C2859" t="s">
        <v>77</v>
      </c>
      <c r="D2859" t="s">
        <v>78</v>
      </c>
      <c r="E2859" t="s">
        <v>79</v>
      </c>
      <c r="F2859" t="s">
        <v>70</v>
      </c>
      <c r="G2859" t="s">
        <v>132</v>
      </c>
      <c r="H2859">
        <v>3</v>
      </c>
      <c r="I2859">
        <v>19.48</v>
      </c>
      <c r="J2859">
        <v>58.44</v>
      </c>
      <c r="K2859" t="s">
        <v>21</v>
      </c>
      <c r="L2859" t="s">
        <v>157</v>
      </c>
      <c r="M2859" t="s">
        <v>23</v>
      </c>
      <c r="N2859" t="s">
        <v>76</v>
      </c>
      <c r="O2859" t="s">
        <v>14</v>
      </c>
      <c r="P2859" t="s">
        <v>516</v>
      </c>
    </row>
    <row r="2860" spans="1:16" x14ac:dyDescent="0.25">
      <c r="A2860">
        <v>102806</v>
      </c>
      <c r="B2860" s="1">
        <v>45991</v>
      </c>
      <c r="C2860" t="s">
        <v>39</v>
      </c>
      <c r="D2860" t="s">
        <v>56</v>
      </c>
      <c r="E2860" t="s">
        <v>57</v>
      </c>
      <c r="F2860" t="s">
        <v>73</v>
      </c>
      <c r="G2860" t="s">
        <v>183</v>
      </c>
      <c r="H2860">
        <v>2</v>
      </c>
      <c r="I2860">
        <v>26.13</v>
      </c>
      <c r="J2860">
        <v>52.26</v>
      </c>
      <c r="K2860" t="s">
        <v>59</v>
      </c>
      <c r="L2860" t="s">
        <v>510</v>
      </c>
      <c r="M2860" t="s">
        <v>23</v>
      </c>
      <c r="N2860" t="s">
        <v>76</v>
      </c>
      <c r="O2860" t="s">
        <v>14</v>
      </c>
      <c r="P2860" t="s">
        <v>516</v>
      </c>
    </row>
    <row r="2861" spans="1:16" x14ac:dyDescent="0.25">
      <c r="A2861">
        <v>102919</v>
      </c>
      <c r="B2861" s="1">
        <v>45991</v>
      </c>
      <c r="C2861" t="s">
        <v>34</v>
      </c>
      <c r="D2861" t="s">
        <v>35</v>
      </c>
      <c r="E2861" t="s">
        <v>36</v>
      </c>
      <c r="F2861" t="s">
        <v>29</v>
      </c>
      <c r="G2861" t="s">
        <v>58</v>
      </c>
      <c r="H2861">
        <v>5</v>
      </c>
      <c r="I2861">
        <v>72.540000000000006</v>
      </c>
      <c r="J2861">
        <v>362.7</v>
      </c>
      <c r="K2861" t="s">
        <v>21</v>
      </c>
      <c r="L2861" t="s">
        <v>354</v>
      </c>
      <c r="M2861" t="s">
        <v>102</v>
      </c>
      <c r="N2861" t="s">
        <v>76</v>
      </c>
      <c r="O2861" t="s">
        <v>14</v>
      </c>
      <c r="P2861" t="s">
        <v>516</v>
      </c>
    </row>
    <row r="2862" spans="1:16" x14ac:dyDescent="0.25">
      <c r="A2862">
        <v>100423</v>
      </c>
      <c r="B2862" s="1">
        <v>45992</v>
      </c>
      <c r="C2862" t="s">
        <v>61</v>
      </c>
      <c r="D2862" t="s">
        <v>62</v>
      </c>
      <c r="E2862" t="s">
        <v>63</v>
      </c>
      <c r="F2862" t="s">
        <v>29</v>
      </c>
      <c r="G2862" t="s">
        <v>58</v>
      </c>
      <c r="H2862">
        <v>1</v>
      </c>
      <c r="I2862">
        <v>77.260000000000005</v>
      </c>
      <c r="J2862">
        <v>77.260000000000005</v>
      </c>
      <c r="K2862" t="s">
        <v>31</v>
      </c>
      <c r="L2862" t="s">
        <v>121</v>
      </c>
      <c r="M2862" t="s">
        <v>102</v>
      </c>
      <c r="N2862" t="s">
        <v>82</v>
      </c>
      <c r="O2862" t="s">
        <v>25</v>
      </c>
      <c r="P2862" t="s">
        <v>517</v>
      </c>
    </row>
    <row r="2863" spans="1:16" x14ac:dyDescent="0.25">
      <c r="A2863">
        <v>101072</v>
      </c>
      <c r="B2863" s="1">
        <v>45992</v>
      </c>
      <c r="C2863" t="s">
        <v>77</v>
      </c>
      <c r="D2863" t="s">
        <v>78</v>
      </c>
      <c r="E2863" t="s">
        <v>79</v>
      </c>
      <c r="F2863" t="s">
        <v>73</v>
      </c>
      <c r="G2863" t="s">
        <v>116</v>
      </c>
      <c r="H2863">
        <v>1</v>
      </c>
      <c r="I2863">
        <v>183.84</v>
      </c>
      <c r="J2863">
        <v>183.84</v>
      </c>
      <c r="K2863" t="s">
        <v>21</v>
      </c>
      <c r="L2863" t="s">
        <v>477</v>
      </c>
      <c r="M2863" t="s">
        <v>102</v>
      </c>
      <c r="N2863" t="s">
        <v>82</v>
      </c>
      <c r="O2863" t="s">
        <v>25</v>
      </c>
      <c r="P2863" t="s">
        <v>517</v>
      </c>
    </row>
    <row r="2864" spans="1:16" x14ac:dyDescent="0.25">
      <c r="A2864">
        <v>101415</v>
      </c>
      <c r="B2864" s="1">
        <v>45992</v>
      </c>
      <c r="C2864" t="s">
        <v>39</v>
      </c>
      <c r="D2864" t="s">
        <v>93</v>
      </c>
      <c r="E2864" t="s">
        <v>93</v>
      </c>
      <c r="F2864" t="s">
        <v>70</v>
      </c>
      <c r="G2864" t="s">
        <v>86</v>
      </c>
      <c r="H2864">
        <v>3</v>
      </c>
      <c r="I2864">
        <v>28.97</v>
      </c>
      <c r="J2864">
        <v>86.91</v>
      </c>
      <c r="K2864" t="s">
        <v>31</v>
      </c>
      <c r="L2864" t="s">
        <v>263</v>
      </c>
      <c r="M2864" t="s">
        <v>102</v>
      </c>
      <c r="N2864" t="s">
        <v>82</v>
      </c>
      <c r="O2864" t="s">
        <v>25</v>
      </c>
      <c r="P2864" t="s">
        <v>517</v>
      </c>
    </row>
    <row r="2865" spans="1:16" x14ac:dyDescent="0.25">
      <c r="A2865">
        <v>101474</v>
      </c>
      <c r="B2865" s="1">
        <v>45992</v>
      </c>
      <c r="C2865" t="s">
        <v>16</v>
      </c>
      <c r="D2865" t="s">
        <v>17</v>
      </c>
      <c r="E2865" t="s">
        <v>18</v>
      </c>
      <c r="F2865" t="s">
        <v>19</v>
      </c>
      <c r="G2865" t="s">
        <v>42</v>
      </c>
      <c r="H2865">
        <v>10</v>
      </c>
      <c r="I2865">
        <v>15.55</v>
      </c>
      <c r="J2865">
        <v>155.5</v>
      </c>
      <c r="K2865" t="s">
        <v>59</v>
      </c>
      <c r="L2865" t="s">
        <v>398</v>
      </c>
      <c r="M2865" t="s">
        <v>23</v>
      </c>
      <c r="N2865" t="s">
        <v>82</v>
      </c>
      <c r="O2865" t="s">
        <v>25</v>
      </c>
      <c r="P2865" t="s">
        <v>517</v>
      </c>
    </row>
    <row r="2866" spans="1:16" x14ac:dyDescent="0.25">
      <c r="A2866">
        <v>101656</v>
      </c>
      <c r="B2866" s="1">
        <v>45992</v>
      </c>
      <c r="C2866" t="s">
        <v>39</v>
      </c>
      <c r="D2866" t="s">
        <v>93</v>
      </c>
      <c r="E2866" t="s">
        <v>93</v>
      </c>
      <c r="F2866" t="s">
        <v>29</v>
      </c>
      <c r="G2866" t="s">
        <v>113</v>
      </c>
      <c r="H2866">
        <v>1</v>
      </c>
      <c r="I2866">
        <v>14.78</v>
      </c>
      <c r="J2866">
        <v>14.78</v>
      </c>
      <c r="K2866" t="s">
        <v>53</v>
      </c>
      <c r="L2866" t="s">
        <v>325</v>
      </c>
      <c r="M2866" t="s">
        <v>23</v>
      </c>
      <c r="N2866" t="s">
        <v>82</v>
      </c>
      <c r="O2866" t="s">
        <v>25</v>
      </c>
      <c r="P2866" t="s">
        <v>517</v>
      </c>
    </row>
    <row r="2867" spans="1:16" x14ac:dyDescent="0.25">
      <c r="A2867">
        <v>102097</v>
      </c>
      <c r="B2867" s="1">
        <v>45992</v>
      </c>
      <c r="C2867" t="s">
        <v>34</v>
      </c>
      <c r="D2867" t="s">
        <v>51</v>
      </c>
      <c r="E2867" t="s">
        <v>52</v>
      </c>
      <c r="F2867" t="s">
        <v>70</v>
      </c>
      <c r="G2867" t="s">
        <v>86</v>
      </c>
      <c r="H2867">
        <v>2</v>
      </c>
      <c r="I2867">
        <v>27.87</v>
      </c>
      <c r="J2867">
        <v>55.74</v>
      </c>
      <c r="K2867" t="s">
        <v>31</v>
      </c>
      <c r="L2867" t="s">
        <v>287</v>
      </c>
      <c r="M2867" t="s">
        <v>23</v>
      </c>
      <c r="N2867" t="s">
        <v>82</v>
      </c>
      <c r="O2867" t="s">
        <v>25</v>
      </c>
      <c r="P2867" t="s">
        <v>517</v>
      </c>
    </row>
    <row r="2868" spans="1:16" x14ac:dyDescent="0.25">
      <c r="A2868">
        <v>102524</v>
      </c>
      <c r="B2868" s="1">
        <v>45992</v>
      </c>
      <c r="C2868" t="s">
        <v>16</v>
      </c>
      <c r="D2868" t="s">
        <v>27</v>
      </c>
      <c r="E2868" t="s">
        <v>28</v>
      </c>
      <c r="F2868" t="s">
        <v>73</v>
      </c>
      <c r="G2868" t="s">
        <v>183</v>
      </c>
      <c r="H2868">
        <v>1</v>
      </c>
      <c r="I2868">
        <v>23.83</v>
      </c>
      <c r="J2868">
        <v>23.83</v>
      </c>
      <c r="K2868" t="s">
        <v>21</v>
      </c>
      <c r="L2868" t="s">
        <v>378</v>
      </c>
      <c r="M2868" t="s">
        <v>102</v>
      </c>
      <c r="N2868" t="s">
        <v>82</v>
      </c>
      <c r="O2868" t="s">
        <v>25</v>
      </c>
      <c r="P2868" t="s">
        <v>517</v>
      </c>
    </row>
    <row r="2869" spans="1:16" x14ac:dyDescent="0.25">
      <c r="A2869">
        <v>102812</v>
      </c>
      <c r="B2869" s="1">
        <v>45992</v>
      </c>
      <c r="C2869" t="s">
        <v>34</v>
      </c>
      <c r="D2869" t="s">
        <v>164</v>
      </c>
      <c r="E2869" t="s">
        <v>165</v>
      </c>
      <c r="F2869" t="s">
        <v>73</v>
      </c>
      <c r="G2869" t="s">
        <v>80</v>
      </c>
      <c r="H2869">
        <v>1</v>
      </c>
      <c r="I2869">
        <v>39.44</v>
      </c>
      <c r="J2869">
        <v>39.44</v>
      </c>
      <c r="K2869" t="s">
        <v>53</v>
      </c>
      <c r="L2869" t="s">
        <v>320</v>
      </c>
      <c r="M2869" t="s">
        <v>23</v>
      </c>
      <c r="N2869" t="s">
        <v>82</v>
      </c>
      <c r="O2869" t="s">
        <v>25</v>
      </c>
      <c r="P2869" t="s">
        <v>517</v>
      </c>
    </row>
    <row r="2870" spans="1:16" x14ac:dyDescent="0.25">
      <c r="A2870">
        <v>102934</v>
      </c>
      <c r="B2870" s="1">
        <v>45992</v>
      </c>
      <c r="C2870" t="s">
        <v>39</v>
      </c>
      <c r="D2870" t="s">
        <v>93</v>
      </c>
      <c r="E2870" t="s">
        <v>93</v>
      </c>
      <c r="F2870" t="s">
        <v>29</v>
      </c>
      <c r="G2870" t="s">
        <v>58</v>
      </c>
      <c r="H2870">
        <v>3</v>
      </c>
      <c r="I2870">
        <v>77.8</v>
      </c>
      <c r="J2870">
        <v>233.4</v>
      </c>
      <c r="K2870" t="s">
        <v>53</v>
      </c>
      <c r="L2870" t="s">
        <v>381</v>
      </c>
      <c r="M2870" t="s">
        <v>23</v>
      </c>
      <c r="N2870" t="s">
        <v>82</v>
      </c>
      <c r="O2870" t="s">
        <v>25</v>
      </c>
      <c r="P2870" t="s">
        <v>517</v>
      </c>
    </row>
    <row r="2871" spans="1:16" x14ac:dyDescent="0.25">
      <c r="A2871">
        <v>100432</v>
      </c>
      <c r="B2871" s="1">
        <v>45993</v>
      </c>
      <c r="C2871" t="s">
        <v>16</v>
      </c>
      <c r="D2871" t="s">
        <v>146</v>
      </c>
      <c r="E2871" t="s">
        <v>147</v>
      </c>
      <c r="F2871" t="s">
        <v>73</v>
      </c>
      <c r="G2871" t="s">
        <v>74</v>
      </c>
      <c r="H2871">
        <v>2</v>
      </c>
      <c r="I2871">
        <v>53.72</v>
      </c>
      <c r="J2871">
        <v>107.44</v>
      </c>
      <c r="K2871" t="s">
        <v>53</v>
      </c>
      <c r="L2871" t="s">
        <v>340</v>
      </c>
      <c r="M2871" t="s">
        <v>23</v>
      </c>
      <c r="N2871" t="s">
        <v>55</v>
      </c>
      <c r="O2871" t="s">
        <v>25</v>
      </c>
      <c r="P2871" t="s">
        <v>517</v>
      </c>
    </row>
    <row r="2872" spans="1:16" x14ac:dyDescent="0.25">
      <c r="A2872">
        <v>100627</v>
      </c>
      <c r="B2872" s="1">
        <v>45993</v>
      </c>
      <c r="C2872" t="s">
        <v>34</v>
      </c>
      <c r="D2872" t="s">
        <v>51</v>
      </c>
      <c r="E2872" t="s">
        <v>52</v>
      </c>
      <c r="F2872" t="s">
        <v>29</v>
      </c>
      <c r="G2872" t="s">
        <v>123</v>
      </c>
      <c r="H2872">
        <v>1</v>
      </c>
      <c r="I2872">
        <v>89.45</v>
      </c>
      <c r="J2872">
        <v>89.45</v>
      </c>
      <c r="K2872" t="s">
        <v>21</v>
      </c>
      <c r="L2872" t="s">
        <v>338</v>
      </c>
      <c r="M2872" t="s">
        <v>23</v>
      </c>
      <c r="N2872" t="s">
        <v>55</v>
      </c>
      <c r="O2872" t="s">
        <v>25</v>
      </c>
      <c r="P2872" t="s">
        <v>517</v>
      </c>
    </row>
    <row r="2873" spans="1:16" x14ac:dyDescent="0.25">
      <c r="A2873">
        <v>100945</v>
      </c>
      <c r="B2873" s="1">
        <v>45993</v>
      </c>
      <c r="C2873" t="s">
        <v>61</v>
      </c>
      <c r="D2873" t="s">
        <v>62</v>
      </c>
      <c r="E2873" t="s">
        <v>63</v>
      </c>
      <c r="F2873" t="s">
        <v>73</v>
      </c>
      <c r="G2873" t="s">
        <v>74</v>
      </c>
      <c r="H2873">
        <v>3</v>
      </c>
      <c r="I2873">
        <v>54.08</v>
      </c>
      <c r="J2873">
        <v>162.24</v>
      </c>
      <c r="K2873" t="s">
        <v>21</v>
      </c>
      <c r="L2873" t="s">
        <v>482</v>
      </c>
      <c r="M2873" t="s">
        <v>23</v>
      </c>
      <c r="N2873" t="s">
        <v>55</v>
      </c>
      <c r="O2873" t="s">
        <v>25</v>
      </c>
      <c r="P2873" t="s">
        <v>517</v>
      </c>
    </row>
    <row r="2874" spans="1:16" x14ac:dyDescent="0.25">
      <c r="A2874">
        <v>100952</v>
      </c>
      <c r="B2874" s="1">
        <v>45993</v>
      </c>
      <c r="C2874" t="s">
        <v>61</v>
      </c>
      <c r="D2874" t="s">
        <v>62</v>
      </c>
      <c r="E2874" t="s">
        <v>63</v>
      </c>
      <c r="F2874" t="s">
        <v>29</v>
      </c>
      <c r="G2874" t="s">
        <v>113</v>
      </c>
      <c r="H2874">
        <v>5</v>
      </c>
      <c r="I2874">
        <v>14.35</v>
      </c>
      <c r="J2874">
        <v>71.75</v>
      </c>
      <c r="K2874" t="s">
        <v>21</v>
      </c>
      <c r="L2874" t="s">
        <v>235</v>
      </c>
      <c r="M2874" t="s">
        <v>23</v>
      </c>
      <c r="N2874" t="s">
        <v>55</v>
      </c>
      <c r="O2874" t="s">
        <v>25</v>
      </c>
      <c r="P2874" t="s">
        <v>517</v>
      </c>
    </row>
    <row r="2875" spans="1:16" x14ac:dyDescent="0.25">
      <c r="A2875">
        <v>102193</v>
      </c>
      <c r="B2875" s="1">
        <v>45993</v>
      </c>
      <c r="C2875" t="s">
        <v>77</v>
      </c>
      <c r="D2875" t="s">
        <v>103</v>
      </c>
      <c r="E2875" t="s">
        <v>104</v>
      </c>
      <c r="F2875" t="s">
        <v>73</v>
      </c>
      <c r="G2875" t="s">
        <v>126</v>
      </c>
      <c r="H2875">
        <v>1</v>
      </c>
      <c r="I2875">
        <v>29.1</v>
      </c>
      <c r="J2875">
        <v>29.1</v>
      </c>
      <c r="K2875" t="s">
        <v>59</v>
      </c>
      <c r="L2875" t="s">
        <v>437</v>
      </c>
      <c r="M2875" t="s">
        <v>102</v>
      </c>
      <c r="N2875" t="s">
        <v>55</v>
      </c>
      <c r="O2875" t="s">
        <v>25</v>
      </c>
      <c r="P2875" t="s">
        <v>517</v>
      </c>
    </row>
    <row r="2876" spans="1:16" x14ac:dyDescent="0.25">
      <c r="A2876">
        <v>102453</v>
      </c>
      <c r="B2876" s="1">
        <v>45993</v>
      </c>
      <c r="C2876" t="s">
        <v>39</v>
      </c>
      <c r="D2876" t="s">
        <v>93</v>
      </c>
      <c r="E2876" t="s">
        <v>93</v>
      </c>
      <c r="F2876" t="s">
        <v>73</v>
      </c>
      <c r="G2876" t="s">
        <v>74</v>
      </c>
      <c r="H2876">
        <v>1</v>
      </c>
      <c r="I2876">
        <v>55.86</v>
      </c>
      <c r="J2876">
        <v>55.86</v>
      </c>
      <c r="K2876" t="s">
        <v>53</v>
      </c>
      <c r="L2876" t="s">
        <v>465</v>
      </c>
      <c r="M2876" t="s">
        <v>23</v>
      </c>
      <c r="N2876" t="s">
        <v>55</v>
      </c>
      <c r="O2876" t="s">
        <v>25</v>
      </c>
      <c r="P2876" t="s">
        <v>517</v>
      </c>
    </row>
    <row r="2877" spans="1:16" x14ac:dyDescent="0.25">
      <c r="A2877">
        <v>100212</v>
      </c>
      <c r="B2877" s="1">
        <v>45994</v>
      </c>
      <c r="C2877" t="s">
        <v>34</v>
      </c>
      <c r="D2877" t="s">
        <v>35</v>
      </c>
      <c r="E2877" t="s">
        <v>36</v>
      </c>
      <c r="F2877" t="s">
        <v>73</v>
      </c>
      <c r="G2877" t="s">
        <v>80</v>
      </c>
      <c r="H2877">
        <v>2</v>
      </c>
      <c r="I2877">
        <v>41.74</v>
      </c>
      <c r="J2877">
        <v>83.48</v>
      </c>
      <c r="K2877" t="s">
        <v>53</v>
      </c>
      <c r="L2877" t="s">
        <v>332</v>
      </c>
      <c r="M2877" t="s">
        <v>102</v>
      </c>
      <c r="N2877" t="s">
        <v>33</v>
      </c>
      <c r="O2877" t="s">
        <v>25</v>
      </c>
      <c r="P2877" t="s">
        <v>517</v>
      </c>
    </row>
    <row r="2878" spans="1:16" x14ac:dyDescent="0.25">
      <c r="A2878">
        <v>100506</v>
      </c>
      <c r="B2878" s="1">
        <v>45994</v>
      </c>
      <c r="C2878" t="s">
        <v>61</v>
      </c>
      <c r="D2878" t="s">
        <v>90</v>
      </c>
      <c r="E2878" t="s">
        <v>91</v>
      </c>
      <c r="F2878" t="s">
        <v>73</v>
      </c>
      <c r="G2878" t="s">
        <v>74</v>
      </c>
      <c r="H2878">
        <v>2</v>
      </c>
      <c r="I2878">
        <v>56.26</v>
      </c>
      <c r="J2878">
        <v>112.52</v>
      </c>
      <c r="K2878" t="s">
        <v>59</v>
      </c>
      <c r="L2878" t="s">
        <v>180</v>
      </c>
      <c r="M2878" t="s">
        <v>23</v>
      </c>
      <c r="N2878" t="s">
        <v>33</v>
      </c>
      <c r="O2878" t="s">
        <v>25</v>
      </c>
      <c r="P2878" t="s">
        <v>517</v>
      </c>
    </row>
    <row r="2879" spans="1:16" x14ac:dyDescent="0.25">
      <c r="A2879">
        <v>101155</v>
      </c>
      <c r="B2879" s="1">
        <v>45994</v>
      </c>
      <c r="C2879" t="s">
        <v>39</v>
      </c>
      <c r="D2879" t="s">
        <v>40</v>
      </c>
      <c r="E2879" t="s">
        <v>41</v>
      </c>
      <c r="F2879" t="s">
        <v>19</v>
      </c>
      <c r="G2879" t="s">
        <v>48</v>
      </c>
      <c r="H2879">
        <v>2</v>
      </c>
      <c r="I2879">
        <v>44.82</v>
      </c>
      <c r="J2879">
        <v>89.64</v>
      </c>
      <c r="K2879" t="s">
        <v>21</v>
      </c>
      <c r="L2879" t="s">
        <v>120</v>
      </c>
      <c r="M2879" t="s">
        <v>44</v>
      </c>
      <c r="N2879" t="s">
        <v>33</v>
      </c>
      <c r="O2879" t="s">
        <v>25</v>
      </c>
      <c r="P2879" t="s">
        <v>517</v>
      </c>
    </row>
    <row r="2880" spans="1:16" x14ac:dyDescent="0.25">
      <c r="A2880">
        <v>101771</v>
      </c>
      <c r="B2880" s="1">
        <v>45994</v>
      </c>
      <c r="C2880" t="s">
        <v>61</v>
      </c>
      <c r="D2880" t="s">
        <v>90</v>
      </c>
      <c r="E2880" t="s">
        <v>91</v>
      </c>
      <c r="F2880" t="s">
        <v>73</v>
      </c>
      <c r="G2880" t="s">
        <v>128</v>
      </c>
      <c r="H2880">
        <v>1</v>
      </c>
      <c r="I2880">
        <v>132.85</v>
      </c>
      <c r="J2880">
        <v>132.85</v>
      </c>
      <c r="K2880" t="s">
        <v>53</v>
      </c>
      <c r="L2880" t="s">
        <v>96</v>
      </c>
      <c r="M2880" t="s">
        <v>23</v>
      </c>
      <c r="N2880" t="s">
        <v>33</v>
      </c>
      <c r="O2880" t="s">
        <v>25</v>
      </c>
      <c r="P2880" t="s">
        <v>517</v>
      </c>
    </row>
    <row r="2881" spans="1:16" x14ac:dyDescent="0.25">
      <c r="A2881">
        <v>101781</v>
      </c>
      <c r="B2881" s="1">
        <v>45994</v>
      </c>
      <c r="C2881" t="s">
        <v>34</v>
      </c>
      <c r="D2881" t="s">
        <v>51</v>
      </c>
      <c r="E2881" t="s">
        <v>52</v>
      </c>
      <c r="F2881" t="s">
        <v>70</v>
      </c>
      <c r="G2881" t="s">
        <v>108</v>
      </c>
      <c r="H2881">
        <v>10</v>
      </c>
      <c r="I2881">
        <v>34.03</v>
      </c>
      <c r="J2881">
        <v>340.3</v>
      </c>
      <c r="K2881" t="s">
        <v>59</v>
      </c>
      <c r="L2881" t="s">
        <v>317</v>
      </c>
      <c r="M2881" t="s">
        <v>23</v>
      </c>
      <c r="N2881" t="s">
        <v>33</v>
      </c>
      <c r="O2881" t="s">
        <v>25</v>
      </c>
      <c r="P2881" t="s">
        <v>517</v>
      </c>
    </row>
    <row r="2882" spans="1:16" x14ac:dyDescent="0.25">
      <c r="A2882">
        <v>101891</v>
      </c>
      <c r="B2882" s="1">
        <v>45994</v>
      </c>
      <c r="C2882" t="s">
        <v>16</v>
      </c>
      <c r="D2882" t="s">
        <v>111</v>
      </c>
      <c r="E2882" t="s">
        <v>112</v>
      </c>
      <c r="F2882" t="s">
        <v>73</v>
      </c>
      <c r="G2882" t="s">
        <v>80</v>
      </c>
      <c r="H2882">
        <v>1</v>
      </c>
      <c r="I2882">
        <v>39.58</v>
      </c>
      <c r="J2882">
        <v>39.58</v>
      </c>
      <c r="K2882" t="s">
        <v>21</v>
      </c>
      <c r="L2882" t="s">
        <v>81</v>
      </c>
      <c r="M2882" t="s">
        <v>23</v>
      </c>
      <c r="N2882" t="s">
        <v>33</v>
      </c>
      <c r="O2882" t="s">
        <v>25</v>
      </c>
      <c r="P2882" t="s">
        <v>517</v>
      </c>
    </row>
    <row r="2883" spans="1:16" x14ac:dyDescent="0.25">
      <c r="A2883">
        <v>102098</v>
      </c>
      <c r="B2883" s="1">
        <v>45994</v>
      </c>
      <c r="C2883" t="s">
        <v>16</v>
      </c>
      <c r="D2883" t="s">
        <v>17</v>
      </c>
      <c r="E2883" t="s">
        <v>18</v>
      </c>
      <c r="F2883" t="s">
        <v>70</v>
      </c>
      <c r="G2883" t="s">
        <v>143</v>
      </c>
      <c r="H2883">
        <v>10</v>
      </c>
      <c r="I2883">
        <v>124.11</v>
      </c>
      <c r="J2883">
        <v>1241.0999999999999</v>
      </c>
      <c r="K2883" t="s">
        <v>31</v>
      </c>
      <c r="L2883" t="s">
        <v>279</v>
      </c>
      <c r="M2883" t="s">
        <v>23</v>
      </c>
      <c r="N2883" t="s">
        <v>33</v>
      </c>
      <c r="O2883" t="s">
        <v>25</v>
      </c>
      <c r="P2883" t="s">
        <v>517</v>
      </c>
    </row>
    <row r="2884" spans="1:16" x14ac:dyDescent="0.25">
      <c r="A2884">
        <v>102254</v>
      </c>
      <c r="B2884" s="1">
        <v>45994</v>
      </c>
      <c r="C2884" t="s">
        <v>77</v>
      </c>
      <c r="D2884" t="s">
        <v>151</v>
      </c>
      <c r="E2884" t="s">
        <v>152</v>
      </c>
      <c r="F2884" t="s">
        <v>70</v>
      </c>
      <c r="G2884" t="s">
        <v>108</v>
      </c>
      <c r="H2884">
        <v>1</v>
      </c>
      <c r="I2884">
        <v>35.020000000000003</v>
      </c>
      <c r="J2884">
        <v>35.020000000000003</v>
      </c>
      <c r="K2884" t="s">
        <v>53</v>
      </c>
      <c r="L2884" t="s">
        <v>219</v>
      </c>
      <c r="M2884" t="s">
        <v>23</v>
      </c>
      <c r="N2884" t="s">
        <v>33</v>
      </c>
      <c r="O2884" t="s">
        <v>25</v>
      </c>
      <c r="P2884" t="s">
        <v>517</v>
      </c>
    </row>
    <row r="2885" spans="1:16" x14ac:dyDescent="0.25">
      <c r="A2885">
        <v>102809</v>
      </c>
      <c r="B2885" s="1">
        <v>45994</v>
      </c>
      <c r="C2885" t="s">
        <v>34</v>
      </c>
      <c r="D2885" t="s">
        <v>51</v>
      </c>
      <c r="E2885" t="s">
        <v>52</v>
      </c>
      <c r="F2885" t="s">
        <v>19</v>
      </c>
      <c r="G2885" t="s">
        <v>42</v>
      </c>
      <c r="H2885">
        <v>3</v>
      </c>
      <c r="I2885">
        <v>15.3</v>
      </c>
      <c r="J2885">
        <v>45.9</v>
      </c>
      <c r="K2885" t="s">
        <v>21</v>
      </c>
      <c r="L2885" t="s">
        <v>466</v>
      </c>
      <c r="M2885" t="s">
        <v>23</v>
      </c>
      <c r="N2885" t="s">
        <v>33</v>
      </c>
      <c r="O2885" t="s">
        <v>25</v>
      </c>
      <c r="P2885" t="s">
        <v>517</v>
      </c>
    </row>
    <row r="2886" spans="1:16" x14ac:dyDescent="0.25">
      <c r="A2886">
        <v>102810</v>
      </c>
      <c r="B2886" s="1">
        <v>45994</v>
      </c>
      <c r="C2886" t="s">
        <v>39</v>
      </c>
      <c r="D2886" t="s">
        <v>93</v>
      </c>
      <c r="E2886" t="s">
        <v>93</v>
      </c>
      <c r="F2886" t="s">
        <v>73</v>
      </c>
      <c r="G2886" t="s">
        <v>183</v>
      </c>
      <c r="H2886">
        <v>2</v>
      </c>
      <c r="I2886">
        <v>26.21</v>
      </c>
      <c r="J2886">
        <v>52.42</v>
      </c>
      <c r="K2886" t="s">
        <v>53</v>
      </c>
      <c r="L2886" t="s">
        <v>467</v>
      </c>
      <c r="M2886" t="s">
        <v>102</v>
      </c>
      <c r="N2886" t="s">
        <v>33</v>
      </c>
      <c r="O2886" t="s">
        <v>25</v>
      </c>
      <c r="P2886" t="s">
        <v>517</v>
      </c>
    </row>
    <row r="2887" spans="1:16" x14ac:dyDescent="0.25">
      <c r="A2887">
        <v>102840</v>
      </c>
      <c r="B2887" s="1">
        <v>45994</v>
      </c>
      <c r="C2887" t="s">
        <v>39</v>
      </c>
      <c r="D2887" t="s">
        <v>40</v>
      </c>
      <c r="E2887" t="s">
        <v>41</v>
      </c>
      <c r="F2887" t="s">
        <v>70</v>
      </c>
      <c r="G2887" t="s">
        <v>108</v>
      </c>
      <c r="H2887">
        <v>3</v>
      </c>
      <c r="I2887">
        <v>35.81</v>
      </c>
      <c r="J2887">
        <v>107.43</v>
      </c>
      <c r="K2887" t="s">
        <v>21</v>
      </c>
      <c r="L2887" t="s">
        <v>409</v>
      </c>
      <c r="M2887" t="s">
        <v>23</v>
      </c>
      <c r="N2887" t="s">
        <v>33</v>
      </c>
      <c r="O2887" t="s">
        <v>25</v>
      </c>
      <c r="P2887" t="s">
        <v>517</v>
      </c>
    </row>
    <row r="2888" spans="1:16" x14ac:dyDescent="0.25">
      <c r="A2888">
        <v>101034</v>
      </c>
      <c r="B2888" s="1">
        <v>45995</v>
      </c>
      <c r="C2888" t="s">
        <v>39</v>
      </c>
      <c r="D2888" t="s">
        <v>93</v>
      </c>
      <c r="E2888" t="s">
        <v>93</v>
      </c>
      <c r="F2888" t="s">
        <v>73</v>
      </c>
      <c r="G2888" t="s">
        <v>126</v>
      </c>
      <c r="H2888">
        <v>5</v>
      </c>
      <c r="I2888">
        <v>29.39</v>
      </c>
      <c r="J2888">
        <v>146.94999999999999</v>
      </c>
      <c r="K2888" t="s">
        <v>21</v>
      </c>
      <c r="L2888" t="s">
        <v>283</v>
      </c>
      <c r="M2888" t="s">
        <v>23</v>
      </c>
      <c r="N2888" t="s">
        <v>45</v>
      </c>
      <c r="O2888" t="s">
        <v>25</v>
      </c>
      <c r="P2888" t="s">
        <v>517</v>
      </c>
    </row>
    <row r="2889" spans="1:16" x14ac:dyDescent="0.25">
      <c r="A2889">
        <v>101199</v>
      </c>
      <c r="B2889" s="1">
        <v>45995</v>
      </c>
      <c r="C2889" t="s">
        <v>77</v>
      </c>
      <c r="D2889" t="s">
        <v>205</v>
      </c>
      <c r="E2889" t="s">
        <v>206</v>
      </c>
      <c r="F2889" t="s">
        <v>70</v>
      </c>
      <c r="G2889" t="s">
        <v>132</v>
      </c>
      <c r="H2889">
        <v>10</v>
      </c>
      <c r="I2889">
        <v>19.02</v>
      </c>
      <c r="J2889">
        <v>190.2</v>
      </c>
      <c r="K2889" t="s">
        <v>53</v>
      </c>
      <c r="L2889" t="s">
        <v>156</v>
      </c>
      <c r="M2889" t="s">
        <v>44</v>
      </c>
      <c r="N2889" t="s">
        <v>45</v>
      </c>
      <c r="O2889" t="s">
        <v>25</v>
      </c>
      <c r="P2889" t="s">
        <v>517</v>
      </c>
    </row>
    <row r="2890" spans="1:16" x14ac:dyDescent="0.25">
      <c r="A2890">
        <v>101251</v>
      </c>
      <c r="B2890" s="1">
        <v>45995</v>
      </c>
      <c r="C2890" t="s">
        <v>61</v>
      </c>
      <c r="D2890" t="s">
        <v>90</v>
      </c>
      <c r="E2890" t="s">
        <v>91</v>
      </c>
      <c r="F2890" t="s">
        <v>73</v>
      </c>
      <c r="G2890" t="s">
        <v>74</v>
      </c>
      <c r="H2890">
        <v>1</v>
      </c>
      <c r="I2890">
        <v>53.17</v>
      </c>
      <c r="J2890">
        <v>53.17</v>
      </c>
      <c r="K2890" t="s">
        <v>59</v>
      </c>
      <c r="L2890" t="s">
        <v>506</v>
      </c>
      <c r="M2890" t="s">
        <v>23</v>
      </c>
      <c r="N2890" t="s">
        <v>45</v>
      </c>
      <c r="O2890" t="s">
        <v>25</v>
      </c>
      <c r="P2890" t="s">
        <v>517</v>
      </c>
    </row>
    <row r="2891" spans="1:16" x14ac:dyDescent="0.25">
      <c r="A2891">
        <v>101705</v>
      </c>
      <c r="B2891" s="1">
        <v>45995</v>
      </c>
      <c r="C2891" t="s">
        <v>61</v>
      </c>
      <c r="D2891" t="s">
        <v>62</v>
      </c>
      <c r="E2891" t="s">
        <v>63</v>
      </c>
      <c r="F2891" t="s">
        <v>73</v>
      </c>
      <c r="G2891" t="s">
        <v>183</v>
      </c>
      <c r="H2891">
        <v>3</v>
      </c>
      <c r="I2891">
        <v>24.88</v>
      </c>
      <c r="J2891">
        <v>74.64</v>
      </c>
      <c r="K2891" t="s">
        <v>53</v>
      </c>
      <c r="L2891" t="s">
        <v>274</v>
      </c>
      <c r="M2891" t="s">
        <v>23</v>
      </c>
      <c r="N2891" t="s">
        <v>45</v>
      </c>
      <c r="O2891" t="s">
        <v>25</v>
      </c>
      <c r="P2891" t="s">
        <v>517</v>
      </c>
    </row>
    <row r="2892" spans="1:16" x14ac:dyDescent="0.25">
      <c r="A2892">
        <v>102017</v>
      </c>
      <c r="B2892" s="1">
        <v>45995</v>
      </c>
      <c r="C2892" t="s">
        <v>34</v>
      </c>
      <c r="D2892" t="s">
        <v>164</v>
      </c>
      <c r="E2892" t="s">
        <v>165</v>
      </c>
      <c r="F2892" t="s">
        <v>19</v>
      </c>
      <c r="G2892" t="s">
        <v>48</v>
      </c>
      <c r="H2892">
        <v>2</v>
      </c>
      <c r="I2892">
        <v>46.68</v>
      </c>
      <c r="J2892">
        <v>93.36</v>
      </c>
      <c r="K2892" t="s">
        <v>21</v>
      </c>
      <c r="L2892" t="s">
        <v>87</v>
      </c>
      <c r="M2892" t="s">
        <v>23</v>
      </c>
      <c r="N2892" t="s">
        <v>45</v>
      </c>
      <c r="O2892" t="s">
        <v>25</v>
      </c>
      <c r="P2892" t="s">
        <v>517</v>
      </c>
    </row>
    <row r="2893" spans="1:16" x14ac:dyDescent="0.25">
      <c r="A2893">
        <v>102318</v>
      </c>
      <c r="B2893" s="1">
        <v>45995</v>
      </c>
      <c r="C2893" t="s">
        <v>16</v>
      </c>
      <c r="D2893" t="s">
        <v>17</v>
      </c>
      <c r="E2893" t="s">
        <v>18</v>
      </c>
      <c r="F2893" t="s">
        <v>73</v>
      </c>
      <c r="G2893" t="s">
        <v>80</v>
      </c>
      <c r="H2893">
        <v>2</v>
      </c>
      <c r="I2893">
        <v>40.21</v>
      </c>
      <c r="J2893">
        <v>80.42</v>
      </c>
      <c r="K2893" t="s">
        <v>31</v>
      </c>
      <c r="L2893" t="s">
        <v>301</v>
      </c>
      <c r="M2893" t="s">
        <v>23</v>
      </c>
      <c r="N2893" t="s">
        <v>45</v>
      </c>
      <c r="O2893" t="s">
        <v>25</v>
      </c>
      <c r="P2893" t="s">
        <v>517</v>
      </c>
    </row>
    <row r="2894" spans="1:16" x14ac:dyDescent="0.25">
      <c r="A2894">
        <v>102690</v>
      </c>
      <c r="B2894" s="1">
        <v>45995</v>
      </c>
      <c r="C2894" t="s">
        <v>34</v>
      </c>
      <c r="D2894" t="s">
        <v>51</v>
      </c>
      <c r="E2894" t="s">
        <v>52</v>
      </c>
      <c r="F2894" t="s">
        <v>73</v>
      </c>
      <c r="G2894" t="s">
        <v>80</v>
      </c>
      <c r="H2894">
        <v>3</v>
      </c>
      <c r="I2894">
        <v>40.229999999999997</v>
      </c>
      <c r="J2894">
        <v>120.69</v>
      </c>
      <c r="K2894" t="s">
        <v>53</v>
      </c>
      <c r="L2894" t="s">
        <v>448</v>
      </c>
      <c r="M2894" t="s">
        <v>23</v>
      </c>
      <c r="N2894" t="s">
        <v>45</v>
      </c>
      <c r="O2894" t="s">
        <v>25</v>
      </c>
      <c r="P2894" t="s">
        <v>517</v>
      </c>
    </row>
    <row r="2895" spans="1:16" x14ac:dyDescent="0.25">
      <c r="A2895">
        <v>102703</v>
      </c>
      <c r="B2895" s="1">
        <v>45995</v>
      </c>
      <c r="C2895" t="s">
        <v>16</v>
      </c>
      <c r="D2895" t="s">
        <v>146</v>
      </c>
      <c r="E2895" t="s">
        <v>147</v>
      </c>
      <c r="F2895" t="s">
        <v>29</v>
      </c>
      <c r="G2895" t="s">
        <v>123</v>
      </c>
      <c r="H2895">
        <v>1</v>
      </c>
      <c r="I2895">
        <v>88.58</v>
      </c>
      <c r="J2895">
        <v>88.58</v>
      </c>
      <c r="K2895" t="s">
        <v>59</v>
      </c>
      <c r="L2895" t="s">
        <v>304</v>
      </c>
      <c r="M2895" t="s">
        <v>23</v>
      </c>
      <c r="N2895" t="s">
        <v>45</v>
      </c>
      <c r="O2895" t="s">
        <v>25</v>
      </c>
      <c r="P2895" t="s">
        <v>517</v>
      </c>
    </row>
    <row r="2896" spans="1:16" x14ac:dyDescent="0.25">
      <c r="A2896">
        <v>100158</v>
      </c>
      <c r="B2896" s="1">
        <v>45996</v>
      </c>
      <c r="C2896" t="s">
        <v>61</v>
      </c>
      <c r="D2896" t="s">
        <v>62</v>
      </c>
      <c r="E2896" t="s">
        <v>63</v>
      </c>
      <c r="F2896" t="s">
        <v>64</v>
      </c>
      <c r="G2896" t="s">
        <v>140</v>
      </c>
      <c r="H2896">
        <v>1</v>
      </c>
      <c r="I2896">
        <v>154.65</v>
      </c>
      <c r="J2896">
        <v>154.65</v>
      </c>
      <c r="K2896" t="s">
        <v>59</v>
      </c>
      <c r="L2896" t="s">
        <v>340</v>
      </c>
      <c r="M2896" t="s">
        <v>23</v>
      </c>
      <c r="N2896" t="s">
        <v>24</v>
      </c>
      <c r="O2896" t="s">
        <v>25</v>
      </c>
      <c r="P2896" t="s">
        <v>517</v>
      </c>
    </row>
    <row r="2897" spans="1:16" x14ac:dyDescent="0.25">
      <c r="A2897">
        <v>100401</v>
      </c>
      <c r="B2897" s="1">
        <v>45996</v>
      </c>
      <c r="C2897" t="s">
        <v>77</v>
      </c>
      <c r="D2897" t="s">
        <v>205</v>
      </c>
      <c r="E2897" t="s">
        <v>206</v>
      </c>
      <c r="F2897" t="s">
        <v>73</v>
      </c>
      <c r="G2897" t="s">
        <v>183</v>
      </c>
      <c r="H2897">
        <v>3</v>
      </c>
      <c r="I2897">
        <v>24</v>
      </c>
      <c r="J2897">
        <v>72</v>
      </c>
      <c r="K2897" t="s">
        <v>53</v>
      </c>
      <c r="L2897" t="s">
        <v>335</v>
      </c>
      <c r="M2897" t="s">
        <v>23</v>
      </c>
      <c r="N2897" t="s">
        <v>24</v>
      </c>
      <c r="O2897" t="s">
        <v>25</v>
      </c>
      <c r="P2897" t="s">
        <v>517</v>
      </c>
    </row>
    <row r="2898" spans="1:16" x14ac:dyDescent="0.25">
      <c r="A2898">
        <v>100743</v>
      </c>
      <c r="B2898" s="1">
        <v>45996</v>
      </c>
      <c r="C2898" t="s">
        <v>39</v>
      </c>
      <c r="D2898" t="s">
        <v>118</v>
      </c>
      <c r="E2898" t="s">
        <v>119</v>
      </c>
      <c r="F2898" t="s">
        <v>19</v>
      </c>
      <c r="G2898" t="s">
        <v>48</v>
      </c>
      <c r="H2898">
        <v>2</v>
      </c>
      <c r="I2898">
        <v>47.15</v>
      </c>
      <c r="J2898">
        <v>94.3</v>
      </c>
      <c r="K2898" t="s">
        <v>21</v>
      </c>
      <c r="L2898" t="s">
        <v>283</v>
      </c>
      <c r="M2898" t="s">
        <v>102</v>
      </c>
      <c r="N2898" t="s">
        <v>24</v>
      </c>
      <c r="O2898" t="s">
        <v>25</v>
      </c>
      <c r="P2898" t="s">
        <v>517</v>
      </c>
    </row>
    <row r="2899" spans="1:16" x14ac:dyDescent="0.25">
      <c r="A2899">
        <v>100965</v>
      </c>
      <c r="B2899" s="1">
        <v>45996</v>
      </c>
      <c r="C2899" t="s">
        <v>61</v>
      </c>
      <c r="D2899" t="s">
        <v>90</v>
      </c>
      <c r="E2899" t="s">
        <v>91</v>
      </c>
      <c r="F2899" t="s">
        <v>64</v>
      </c>
      <c r="G2899" t="s">
        <v>140</v>
      </c>
      <c r="H2899">
        <v>2</v>
      </c>
      <c r="I2899">
        <v>144.46</v>
      </c>
      <c r="J2899">
        <v>288.92</v>
      </c>
      <c r="K2899" t="s">
        <v>59</v>
      </c>
      <c r="L2899" t="s">
        <v>127</v>
      </c>
      <c r="M2899" t="s">
        <v>23</v>
      </c>
      <c r="N2899" t="s">
        <v>24</v>
      </c>
      <c r="O2899" t="s">
        <v>25</v>
      </c>
      <c r="P2899" t="s">
        <v>517</v>
      </c>
    </row>
    <row r="2900" spans="1:16" x14ac:dyDescent="0.25">
      <c r="A2900">
        <v>100967</v>
      </c>
      <c r="B2900" s="1">
        <v>45996</v>
      </c>
      <c r="C2900" t="s">
        <v>39</v>
      </c>
      <c r="D2900" t="s">
        <v>67</v>
      </c>
      <c r="E2900" t="s">
        <v>68</v>
      </c>
      <c r="F2900" t="s">
        <v>73</v>
      </c>
      <c r="G2900" t="s">
        <v>116</v>
      </c>
      <c r="H2900">
        <v>10</v>
      </c>
      <c r="I2900">
        <v>196.61</v>
      </c>
      <c r="J2900">
        <v>1966.1</v>
      </c>
      <c r="K2900" t="s">
        <v>59</v>
      </c>
      <c r="L2900" t="s">
        <v>477</v>
      </c>
      <c r="M2900" t="s">
        <v>23</v>
      </c>
      <c r="N2900" t="s">
        <v>24</v>
      </c>
      <c r="O2900" t="s">
        <v>25</v>
      </c>
      <c r="P2900" t="s">
        <v>517</v>
      </c>
    </row>
    <row r="2901" spans="1:16" x14ac:dyDescent="0.25">
      <c r="A2901">
        <v>101848</v>
      </c>
      <c r="B2901" s="1">
        <v>45996</v>
      </c>
      <c r="C2901" t="s">
        <v>61</v>
      </c>
      <c r="D2901" t="s">
        <v>62</v>
      </c>
      <c r="E2901" t="s">
        <v>63</v>
      </c>
      <c r="F2901" t="s">
        <v>73</v>
      </c>
      <c r="G2901" t="s">
        <v>80</v>
      </c>
      <c r="H2901">
        <v>1</v>
      </c>
      <c r="I2901">
        <v>40.11</v>
      </c>
      <c r="J2901">
        <v>40.11</v>
      </c>
      <c r="K2901" t="s">
        <v>31</v>
      </c>
      <c r="L2901" t="s">
        <v>150</v>
      </c>
      <c r="M2901" t="s">
        <v>102</v>
      </c>
      <c r="N2901" t="s">
        <v>24</v>
      </c>
      <c r="O2901" t="s">
        <v>25</v>
      </c>
      <c r="P2901" t="s">
        <v>517</v>
      </c>
    </row>
    <row r="2902" spans="1:16" x14ac:dyDescent="0.25">
      <c r="A2902">
        <v>100598</v>
      </c>
      <c r="B2902" s="1">
        <v>45997</v>
      </c>
      <c r="C2902" t="s">
        <v>16</v>
      </c>
      <c r="D2902" t="s">
        <v>111</v>
      </c>
      <c r="E2902" t="s">
        <v>112</v>
      </c>
      <c r="F2902" t="s">
        <v>29</v>
      </c>
      <c r="G2902" t="s">
        <v>30</v>
      </c>
      <c r="H2902">
        <v>1</v>
      </c>
      <c r="I2902">
        <v>63.65</v>
      </c>
      <c r="J2902">
        <v>63.65</v>
      </c>
      <c r="K2902" t="s">
        <v>21</v>
      </c>
      <c r="L2902" t="s">
        <v>382</v>
      </c>
      <c r="M2902" t="s">
        <v>23</v>
      </c>
      <c r="N2902" t="s">
        <v>50</v>
      </c>
      <c r="O2902" t="s">
        <v>14</v>
      </c>
      <c r="P2902" t="s">
        <v>517</v>
      </c>
    </row>
    <row r="2903" spans="1:16" x14ac:dyDescent="0.25">
      <c r="A2903">
        <v>100605</v>
      </c>
      <c r="B2903" s="1">
        <v>45997</v>
      </c>
      <c r="C2903" t="s">
        <v>77</v>
      </c>
      <c r="D2903" t="s">
        <v>78</v>
      </c>
      <c r="E2903" t="s">
        <v>79</v>
      </c>
      <c r="F2903" t="s">
        <v>70</v>
      </c>
      <c r="G2903" t="s">
        <v>86</v>
      </c>
      <c r="H2903">
        <v>10</v>
      </c>
      <c r="I2903">
        <v>29.1</v>
      </c>
      <c r="J2903">
        <v>291</v>
      </c>
      <c r="K2903" t="s">
        <v>21</v>
      </c>
      <c r="L2903" t="s">
        <v>417</v>
      </c>
      <c r="M2903" t="s">
        <v>23</v>
      </c>
      <c r="N2903" t="s">
        <v>50</v>
      </c>
      <c r="O2903" t="s">
        <v>14</v>
      </c>
      <c r="P2903" t="s">
        <v>517</v>
      </c>
    </row>
    <row r="2904" spans="1:16" x14ac:dyDescent="0.25">
      <c r="A2904">
        <v>100843</v>
      </c>
      <c r="B2904" s="1">
        <v>45997</v>
      </c>
      <c r="C2904" t="s">
        <v>77</v>
      </c>
      <c r="D2904" t="s">
        <v>151</v>
      </c>
      <c r="E2904" t="s">
        <v>152</v>
      </c>
      <c r="F2904" t="s">
        <v>64</v>
      </c>
      <c r="G2904" t="s">
        <v>65</v>
      </c>
      <c r="H2904">
        <v>3</v>
      </c>
      <c r="I2904">
        <v>25.22</v>
      </c>
      <c r="J2904">
        <v>75.66</v>
      </c>
      <c r="K2904" t="s">
        <v>59</v>
      </c>
      <c r="L2904" t="s">
        <v>215</v>
      </c>
      <c r="M2904" t="s">
        <v>23</v>
      </c>
      <c r="N2904" t="s">
        <v>50</v>
      </c>
      <c r="O2904" t="s">
        <v>14</v>
      </c>
      <c r="P2904" t="s">
        <v>517</v>
      </c>
    </row>
    <row r="2905" spans="1:16" x14ac:dyDescent="0.25">
      <c r="A2905">
        <v>101098</v>
      </c>
      <c r="B2905" s="1">
        <v>45997</v>
      </c>
      <c r="C2905" t="s">
        <v>39</v>
      </c>
      <c r="D2905" t="s">
        <v>56</v>
      </c>
      <c r="E2905" t="s">
        <v>57</v>
      </c>
      <c r="F2905" t="s">
        <v>73</v>
      </c>
      <c r="G2905" t="s">
        <v>80</v>
      </c>
      <c r="H2905">
        <v>3</v>
      </c>
      <c r="I2905">
        <v>38.299999999999997</v>
      </c>
      <c r="J2905">
        <v>114.9</v>
      </c>
      <c r="K2905" t="s">
        <v>21</v>
      </c>
      <c r="L2905" t="s">
        <v>169</v>
      </c>
      <c r="M2905" t="s">
        <v>23</v>
      </c>
      <c r="N2905" t="s">
        <v>50</v>
      </c>
      <c r="O2905" t="s">
        <v>14</v>
      </c>
      <c r="P2905" t="s">
        <v>517</v>
      </c>
    </row>
    <row r="2906" spans="1:16" x14ac:dyDescent="0.25">
      <c r="A2906">
        <v>101119</v>
      </c>
      <c r="B2906" s="1">
        <v>45997</v>
      </c>
      <c r="C2906" t="s">
        <v>39</v>
      </c>
      <c r="D2906" t="s">
        <v>40</v>
      </c>
      <c r="E2906" t="s">
        <v>41</v>
      </c>
      <c r="F2906" t="s">
        <v>73</v>
      </c>
      <c r="G2906" t="s">
        <v>183</v>
      </c>
      <c r="H2906">
        <v>5</v>
      </c>
      <c r="I2906">
        <v>24.49</v>
      </c>
      <c r="J2906">
        <v>122.45</v>
      </c>
      <c r="K2906" t="s">
        <v>59</v>
      </c>
      <c r="L2906" t="s">
        <v>327</v>
      </c>
      <c r="M2906" t="s">
        <v>23</v>
      </c>
      <c r="N2906" t="s">
        <v>50</v>
      </c>
      <c r="O2906" t="s">
        <v>14</v>
      </c>
      <c r="P2906" t="s">
        <v>517</v>
      </c>
    </row>
    <row r="2907" spans="1:16" x14ac:dyDescent="0.25">
      <c r="A2907">
        <v>101246</v>
      </c>
      <c r="B2907" s="1">
        <v>45997</v>
      </c>
      <c r="C2907" t="s">
        <v>39</v>
      </c>
      <c r="D2907" t="s">
        <v>40</v>
      </c>
      <c r="E2907" t="s">
        <v>41</v>
      </c>
      <c r="F2907" t="s">
        <v>64</v>
      </c>
      <c r="G2907" t="s">
        <v>105</v>
      </c>
      <c r="H2907">
        <v>3</v>
      </c>
      <c r="I2907">
        <v>31.08</v>
      </c>
      <c r="J2907">
        <v>93.24</v>
      </c>
      <c r="K2907" t="s">
        <v>59</v>
      </c>
      <c r="L2907" t="s">
        <v>508</v>
      </c>
      <c r="M2907" t="s">
        <v>44</v>
      </c>
      <c r="N2907" t="s">
        <v>50</v>
      </c>
      <c r="O2907" t="s">
        <v>14</v>
      </c>
      <c r="P2907" t="s">
        <v>517</v>
      </c>
    </row>
    <row r="2908" spans="1:16" x14ac:dyDescent="0.25">
      <c r="A2908">
        <v>101768</v>
      </c>
      <c r="B2908" s="1">
        <v>45997</v>
      </c>
      <c r="C2908" t="s">
        <v>61</v>
      </c>
      <c r="D2908" t="s">
        <v>62</v>
      </c>
      <c r="E2908" t="s">
        <v>63</v>
      </c>
      <c r="F2908" t="s">
        <v>29</v>
      </c>
      <c r="G2908" t="s">
        <v>100</v>
      </c>
      <c r="H2908">
        <v>1</v>
      </c>
      <c r="I2908">
        <v>47.93</v>
      </c>
      <c r="J2908">
        <v>47.93</v>
      </c>
      <c r="K2908" t="s">
        <v>21</v>
      </c>
      <c r="L2908" t="s">
        <v>94</v>
      </c>
      <c r="M2908" t="s">
        <v>102</v>
      </c>
      <c r="N2908" t="s">
        <v>50</v>
      </c>
      <c r="O2908" t="s">
        <v>14</v>
      </c>
      <c r="P2908" t="s">
        <v>517</v>
      </c>
    </row>
    <row r="2909" spans="1:16" x14ac:dyDescent="0.25">
      <c r="A2909">
        <v>101797</v>
      </c>
      <c r="B2909" s="1">
        <v>45997</v>
      </c>
      <c r="C2909" t="s">
        <v>61</v>
      </c>
      <c r="D2909" t="s">
        <v>84</v>
      </c>
      <c r="E2909" t="s">
        <v>85</v>
      </c>
      <c r="F2909" t="s">
        <v>19</v>
      </c>
      <c r="G2909" t="s">
        <v>48</v>
      </c>
      <c r="H2909">
        <v>1</v>
      </c>
      <c r="I2909">
        <v>43.68</v>
      </c>
      <c r="J2909">
        <v>43.68</v>
      </c>
      <c r="K2909" t="s">
        <v>53</v>
      </c>
      <c r="L2909" t="s">
        <v>157</v>
      </c>
      <c r="M2909" t="s">
        <v>23</v>
      </c>
      <c r="N2909" t="s">
        <v>50</v>
      </c>
      <c r="O2909" t="s">
        <v>14</v>
      </c>
      <c r="P2909" t="s">
        <v>517</v>
      </c>
    </row>
    <row r="2910" spans="1:16" x14ac:dyDescent="0.25">
      <c r="A2910">
        <v>101949</v>
      </c>
      <c r="B2910" s="1">
        <v>45997</v>
      </c>
      <c r="C2910" t="s">
        <v>61</v>
      </c>
      <c r="D2910" t="s">
        <v>62</v>
      </c>
      <c r="E2910" t="s">
        <v>63</v>
      </c>
      <c r="F2910" t="s">
        <v>29</v>
      </c>
      <c r="G2910" t="s">
        <v>58</v>
      </c>
      <c r="H2910">
        <v>2</v>
      </c>
      <c r="I2910">
        <v>77.150000000000006</v>
      </c>
      <c r="J2910">
        <v>154.30000000000001</v>
      </c>
      <c r="K2910" t="s">
        <v>53</v>
      </c>
      <c r="L2910" t="s">
        <v>99</v>
      </c>
      <c r="M2910" t="s">
        <v>44</v>
      </c>
      <c r="N2910" t="s">
        <v>50</v>
      </c>
      <c r="O2910" t="s">
        <v>14</v>
      </c>
      <c r="P2910" t="s">
        <v>517</v>
      </c>
    </row>
    <row r="2911" spans="1:16" x14ac:dyDescent="0.25">
      <c r="A2911">
        <v>102146</v>
      </c>
      <c r="B2911" s="1">
        <v>45997</v>
      </c>
      <c r="C2911" t="s">
        <v>39</v>
      </c>
      <c r="D2911" t="s">
        <v>67</v>
      </c>
      <c r="E2911" t="s">
        <v>68</v>
      </c>
      <c r="F2911" t="s">
        <v>73</v>
      </c>
      <c r="G2911" t="s">
        <v>128</v>
      </c>
      <c r="H2911">
        <v>1</v>
      </c>
      <c r="I2911">
        <v>129.94</v>
      </c>
      <c r="J2911">
        <v>129.94</v>
      </c>
      <c r="K2911" t="s">
        <v>21</v>
      </c>
      <c r="L2911" t="s">
        <v>150</v>
      </c>
      <c r="M2911" t="s">
        <v>23</v>
      </c>
      <c r="N2911" t="s">
        <v>50</v>
      </c>
      <c r="O2911" t="s">
        <v>14</v>
      </c>
      <c r="P2911" t="s">
        <v>517</v>
      </c>
    </row>
    <row r="2912" spans="1:16" x14ac:dyDescent="0.25">
      <c r="A2912">
        <v>100004</v>
      </c>
      <c r="B2912" s="1">
        <v>45998</v>
      </c>
      <c r="C2912" t="s">
        <v>61</v>
      </c>
      <c r="D2912" t="s">
        <v>84</v>
      </c>
      <c r="E2912" t="s">
        <v>85</v>
      </c>
      <c r="F2912" t="s">
        <v>70</v>
      </c>
      <c r="G2912" t="s">
        <v>143</v>
      </c>
      <c r="H2912">
        <v>10</v>
      </c>
      <c r="I2912">
        <v>120.42</v>
      </c>
      <c r="J2912">
        <v>1204.2</v>
      </c>
      <c r="K2912" t="s">
        <v>31</v>
      </c>
      <c r="L2912" t="s">
        <v>149</v>
      </c>
      <c r="M2912" t="s">
        <v>44</v>
      </c>
      <c r="N2912" t="s">
        <v>76</v>
      </c>
      <c r="O2912" t="s">
        <v>14</v>
      </c>
      <c r="P2912" t="s">
        <v>517</v>
      </c>
    </row>
    <row r="2913" spans="1:16" x14ac:dyDescent="0.25">
      <c r="A2913">
        <v>100349</v>
      </c>
      <c r="B2913" s="1">
        <v>45998</v>
      </c>
      <c r="C2913" t="s">
        <v>34</v>
      </c>
      <c r="D2913" t="s">
        <v>51</v>
      </c>
      <c r="E2913" t="s">
        <v>52</v>
      </c>
      <c r="F2913" t="s">
        <v>73</v>
      </c>
      <c r="G2913" t="s">
        <v>128</v>
      </c>
      <c r="H2913">
        <v>2</v>
      </c>
      <c r="I2913">
        <v>134.30000000000001</v>
      </c>
      <c r="J2913">
        <v>268.60000000000002</v>
      </c>
      <c r="K2913" t="s">
        <v>31</v>
      </c>
      <c r="L2913" t="s">
        <v>279</v>
      </c>
      <c r="M2913" t="s">
        <v>23</v>
      </c>
      <c r="N2913" t="s">
        <v>76</v>
      </c>
      <c r="O2913" t="s">
        <v>14</v>
      </c>
      <c r="P2913" t="s">
        <v>517</v>
      </c>
    </row>
    <row r="2914" spans="1:16" x14ac:dyDescent="0.25">
      <c r="A2914">
        <v>100678</v>
      </c>
      <c r="B2914" s="1">
        <v>45998</v>
      </c>
      <c r="C2914" t="s">
        <v>39</v>
      </c>
      <c r="D2914" t="s">
        <v>118</v>
      </c>
      <c r="E2914" t="s">
        <v>119</v>
      </c>
      <c r="F2914" t="s">
        <v>70</v>
      </c>
      <c r="G2914" t="s">
        <v>71</v>
      </c>
      <c r="H2914">
        <v>2</v>
      </c>
      <c r="I2914">
        <v>60.49</v>
      </c>
      <c r="J2914">
        <v>120.98</v>
      </c>
      <c r="K2914" t="s">
        <v>53</v>
      </c>
      <c r="L2914" t="s">
        <v>274</v>
      </c>
      <c r="M2914" t="s">
        <v>23</v>
      </c>
      <c r="N2914" t="s">
        <v>76</v>
      </c>
      <c r="O2914" t="s">
        <v>14</v>
      </c>
      <c r="P2914" t="s">
        <v>517</v>
      </c>
    </row>
    <row r="2915" spans="1:16" x14ac:dyDescent="0.25">
      <c r="A2915">
        <v>100891</v>
      </c>
      <c r="B2915" s="1">
        <v>45998</v>
      </c>
      <c r="C2915" t="s">
        <v>77</v>
      </c>
      <c r="D2915" t="s">
        <v>151</v>
      </c>
      <c r="E2915" t="s">
        <v>152</v>
      </c>
      <c r="F2915" t="s">
        <v>29</v>
      </c>
      <c r="G2915" t="s">
        <v>113</v>
      </c>
      <c r="H2915">
        <v>3</v>
      </c>
      <c r="I2915">
        <v>15.19</v>
      </c>
      <c r="J2915">
        <v>45.57</v>
      </c>
      <c r="K2915" t="s">
        <v>31</v>
      </c>
      <c r="L2915" t="s">
        <v>22</v>
      </c>
      <c r="M2915" t="s">
        <v>102</v>
      </c>
      <c r="N2915" t="s">
        <v>76</v>
      </c>
      <c r="O2915" t="s">
        <v>14</v>
      </c>
      <c r="P2915" t="s">
        <v>517</v>
      </c>
    </row>
    <row r="2916" spans="1:16" x14ac:dyDescent="0.25">
      <c r="A2916">
        <v>101104</v>
      </c>
      <c r="B2916" s="1">
        <v>45998</v>
      </c>
      <c r="C2916" t="s">
        <v>39</v>
      </c>
      <c r="D2916" t="s">
        <v>67</v>
      </c>
      <c r="E2916" t="s">
        <v>68</v>
      </c>
      <c r="F2916" t="s">
        <v>29</v>
      </c>
      <c r="G2916" t="s">
        <v>58</v>
      </c>
      <c r="H2916">
        <v>2</v>
      </c>
      <c r="I2916">
        <v>75.930000000000007</v>
      </c>
      <c r="J2916">
        <v>151.86000000000001</v>
      </c>
      <c r="K2916" t="s">
        <v>21</v>
      </c>
      <c r="L2916" t="s">
        <v>401</v>
      </c>
      <c r="M2916" t="s">
        <v>23</v>
      </c>
      <c r="N2916" t="s">
        <v>76</v>
      </c>
      <c r="O2916" t="s">
        <v>14</v>
      </c>
      <c r="P2916" t="s">
        <v>517</v>
      </c>
    </row>
    <row r="2917" spans="1:16" x14ac:dyDescent="0.25">
      <c r="A2917">
        <v>101214</v>
      </c>
      <c r="B2917" s="1">
        <v>45998</v>
      </c>
      <c r="C2917" t="s">
        <v>34</v>
      </c>
      <c r="D2917" t="s">
        <v>35</v>
      </c>
      <c r="E2917" t="s">
        <v>36</v>
      </c>
      <c r="F2917" t="s">
        <v>29</v>
      </c>
      <c r="G2917" t="s">
        <v>123</v>
      </c>
      <c r="H2917">
        <v>1</v>
      </c>
      <c r="I2917">
        <v>94.19</v>
      </c>
      <c r="J2917">
        <v>94.19</v>
      </c>
      <c r="K2917" t="s">
        <v>53</v>
      </c>
      <c r="L2917" t="s">
        <v>345</v>
      </c>
      <c r="M2917" t="s">
        <v>23</v>
      </c>
      <c r="N2917" t="s">
        <v>76</v>
      </c>
      <c r="O2917" t="s">
        <v>14</v>
      </c>
      <c r="P2917" t="s">
        <v>517</v>
      </c>
    </row>
    <row r="2918" spans="1:16" x14ac:dyDescent="0.25">
      <c r="A2918">
        <v>101835</v>
      </c>
      <c r="B2918" s="1">
        <v>45998</v>
      </c>
      <c r="C2918" t="s">
        <v>39</v>
      </c>
      <c r="D2918" t="s">
        <v>93</v>
      </c>
      <c r="E2918" t="s">
        <v>93</v>
      </c>
      <c r="F2918" t="s">
        <v>73</v>
      </c>
      <c r="G2918" t="s">
        <v>183</v>
      </c>
      <c r="H2918">
        <v>1</v>
      </c>
      <c r="I2918">
        <v>25.36</v>
      </c>
      <c r="J2918">
        <v>25.36</v>
      </c>
      <c r="K2918" t="s">
        <v>59</v>
      </c>
      <c r="L2918" t="s">
        <v>425</v>
      </c>
      <c r="M2918" t="s">
        <v>23</v>
      </c>
      <c r="N2918" t="s">
        <v>76</v>
      </c>
      <c r="O2918" t="s">
        <v>14</v>
      </c>
      <c r="P2918" t="s">
        <v>517</v>
      </c>
    </row>
    <row r="2919" spans="1:16" x14ac:dyDescent="0.25">
      <c r="A2919">
        <v>102353</v>
      </c>
      <c r="B2919" s="1">
        <v>45998</v>
      </c>
      <c r="C2919" t="s">
        <v>34</v>
      </c>
      <c r="D2919" t="s">
        <v>46</v>
      </c>
      <c r="E2919" t="s">
        <v>47</v>
      </c>
      <c r="F2919" t="s">
        <v>29</v>
      </c>
      <c r="G2919" t="s">
        <v>30</v>
      </c>
      <c r="H2919">
        <v>3</v>
      </c>
      <c r="I2919">
        <v>66.62</v>
      </c>
      <c r="J2919">
        <v>199.86</v>
      </c>
      <c r="K2919" t="s">
        <v>53</v>
      </c>
      <c r="L2919" t="s">
        <v>479</v>
      </c>
      <c r="M2919" t="s">
        <v>23</v>
      </c>
      <c r="N2919" t="s">
        <v>76</v>
      </c>
      <c r="O2919" t="s">
        <v>14</v>
      </c>
      <c r="P2919" t="s">
        <v>517</v>
      </c>
    </row>
    <row r="2920" spans="1:16" x14ac:dyDescent="0.25">
      <c r="A2920">
        <v>102573</v>
      </c>
      <c r="B2920" s="1">
        <v>45998</v>
      </c>
      <c r="C2920" t="s">
        <v>34</v>
      </c>
      <c r="D2920" t="s">
        <v>46</v>
      </c>
      <c r="E2920" t="s">
        <v>47</v>
      </c>
      <c r="F2920" t="s">
        <v>19</v>
      </c>
      <c r="G2920" t="s">
        <v>42</v>
      </c>
      <c r="H2920">
        <v>1</v>
      </c>
      <c r="I2920">
        <v>16.66</v>
      </c>
      <c r="J2920">
        <v>16.66</v>
      </c>
      <c r="K2920" t="s">
        <v>31</v>
      </c>
      <c r="L2920" t="s">
        <v>137</v>
      </c>
      <c r="M2920" t="s">
        <v>23</v>
      </c>
      <c r="N2920" t="s">
        <v>76</v>
      </c>
      <c r="O2920" t="s">
        <v>14</v>
      </c>
      <c r="P2920" t="s">
        <v>517</v>
      </c>
    </row>
    <row r="2921" spans="1:16" x14ac:dyDescent="0.25">
      <c r="A2921">
        <v>102653</v>
      </c>
      <c r="B2921" s="1">
        <v>45998</v>
      </c>
      <c r="C2921" t="s">
        <v>61</v>
      </c>
      <c r="D2921" t="s">
        <v>90</v>
      </c>
      <c r="E2921" t="s">
        <v>91</v>
      </c>
      <c r="F2921" t="s">
        <v>73</v>
      </c>
      <c r="G2921" t="s">
        <v>116</v>
      </c>
      <c r="H2921">
        <v>10</v>
      </c>
      <c r="I2921">
        <v>188.76</v>
      </c>
      <c r="J2921">
        <v>1887.6</v>
      </c>
      <c r="K2921" t="s">
        <v>21</v>
      </c>
      <c r="L2921" t="s">
        <v>271</v>
      </c>
      <c r="M2921" t="s">
        <v>23</v>
      </c>
      <c r="N2921" t="s">
        <v>76</v>
      </c>
      <c r="O2921" t="s">
        <v>14</v>
      </c>
      <c r="P2921" t="s">
        <v>517</v>
      </c>
    </row>
    <row r="2922" spans="1:16" x14ac:dyDescent="0.25">
      <c r="A2922">
        <v>100323</v>
      </c>
      <c r="B2922" s="1">
        <v>45999</v>
      </c>
      <c r="C2922" t="s">
        <v>16</v>
      </c>
      <c r="D2922" t="s">
        <v>17</v>
      </c>
      <c r="E2922" t="s">
        <v>18</v>
      </c>
      <c r="F2922" t="s">
        <v>19</v>
      </c>
      <c r="G2922" t="s">
        <v>37</v>
      </c>
      <c r="H2922">
        <v>2</v>
      </c>
      <c r="I2922">
        <v>22.15</v>
      </c>
      <c r="J2922">
        <v>44.3</v>
      </c>
      <c r="K2922" t="s">
        <v>31</v>
      </c>
      <c r="L2922" t="s">
        <v>124</v>
      </c>
      <c r="M2922" t="s">
        <v>102</v>
      </c>
      <c r="N2922" t="s">
        <v>82</v>
      </c>
      <c r="O2922" t="s">
        <v>25</v>
      </c>
      <c r="P2922" t="s">
        <v>517</v>
      </c>
    </row>
    <row r="2923" spans="1:16" x14ac:dyDescent="0.25">
      <c r="A2923">
        <v>100666</v>
      </c>
      <c r="B2923" s="1">
        <v>45999</v>
      </c>
      <c r="C2923" t="s">
        <v>34</v>
      </c>
      <c r="D2923" t="s">
        <v>164</v>
      </c>
      <c r="E2923" t="s">
        <v>165</v>
      </c>
      <c r="F2923" t="s">
        <v>73</v>
      </c>
      <c r="G2923" t="s">
        <v>80</v>
      </c>
      <c r="H2923">
        <v>2</v>
      </c>
      <c r="I2923">
        <v>41.62</v>
      </c>
      <c r="J2923">
        <v>83.24</v>
      </c>
      <c r="K2923" t="s">
        <v>53</v>
      </c>
      <c r="L2923" t="s">
        <v>339</v>
      </c>
      <c r="M2923" t="s">
        <v>23</v>
      </c>
      <c r="N2923" t="s">
        <v>82</v>
      </c>
      <c r="O2923" t="s">
        <v>25</v>
      </c>
      <c r="P2923" t="s">
        <v>517</v>
      </c>
    </row>
    <row r="2924" spans="1:16" x14ac:dyDescent="0.25">
      <c r="A2924">
        <v>101084</v>
      </c>
      <c r="B2924" s="1">
        <v>45999</v>
      </c>
      <c r="C2924" t="s">
        <v>77</v>
      </c>
      <c r="D2924" t="s">
        <v>103</v>
      </c>
      <c r="E2924" t="s">
        <v>104</v>
      </c>
      <c r="F2924" t="s">
        <v>64</v>
      </c>
      <c r="G2924" t="s">
        <v>65</v>
      </c>
      <c r="H2924">
        <v>10</v>
      </c>
      <c r="I2924">
        <v>24.3</v>
      </c>
      <c r="J2924">
        <v>243</v>
      </c>
      <c r="K2924" t="s">
        <v>21</v>
      </c>
      <c r="L2924" t="s">
        <v>215</v>
      </c>
      <c r="M2924" t="s">
        <v>23</v>
      </c>
      <c r="N2924" t="s">
        <v>82</v>
      </c>
      <c r="O2924" t="s">
        <v>25</v>
      </c>
      <c r="P2924" t="s">
        <v>517</v>
      </c>
    </row>
    <row r="2925" spans="1:16" x14ac:dyDescent="0.25">
      <c r="A2925">
        <v>101213</v>
      </c>
      <c r="B2925" s="1">
        <v>45999</v>
      </c>
      <c r="C2925" t="s">
        <v>34</v>
      </c>
      <c r="D2925" t="s">
        <v>51</v>
      </c>
      <c r="E2925" t="s">
        <v>52</v>
      </c>
      <c r="F2925" t="s">
        <v>70</v>
      </c>
      <c r="G2925" t="s">
        <v>71</v>
      </c>
      <c r="H2925">
        <v>1</v>
      </c>
      <c r="I2925">
        <v>57.56</v>
      </c>
      <c r="J2925">
        <v>57.56</v>
      </c>
      <c r="K2925" t="s">
        <v>31</v>
      </c>
      <c r="L2925" t="s">
        <v>95</v>
      </c>
      <c r="M2925" t="s">
        <v>23</v>
      </c>
      <c r="N2925" t="s">
        <v>82</v>
      </c>
      <c r="O2925" t="s">
        <v>25</v>
      </c>
      <c r="P2925" t="s">
        <v>517</v>
      </c>
    </row>
    <row r="2926" spans="1:16" x14ac:dyDescent="0.25">
      <c r="A2926">
        <v>101934</v>
      </c>
      <c r="B2926" s="1">
        <v>45999</v>
      </c>
      <c r="C2926" t="s">
        <v>16</v>
      </c>
      <c r="D2926" t="s">
        <v>27</v>
      </c>
      <c r="E2926" t="s">
        <v>28</v>
      </c>
      <c r="F2926" t="s">
        <v>73</v>
      </c>
      <c r="G2926" t="s">
        <v>80</v>
      </c>
      <c r="H2926">
        <v>3</v>
      </c>
      <c r="I2926">
        <v>40.17</v>
      </c>
      <c r="J2926">
        <v>120.51</v>
      </c>
      <c r="K2926" t="s">
        <v>31</v>
      </c>
      <c r="L2926" t="s">
        <v>360</v>
      </c>
      <c r="M2926" t="s">
        <v>102</v>
      </c>
      <c r="N2926" t="s">
        <v>82</v>
      </c>
      <c r="O2926" t="s">
        <v>25</v>
      </c>
      <c r="P2926" t="s">
        <v>517</v>
      </c>
    </row>
    <row r="2927" spans="1:16" x14ac:dyDescent="0.25">
      <c r="A2927">
        <v>102432</v>
      </c>
      <c r="B2927" s="1">
        <v>45999</v>
      </c>
      <c r="C2927" t="s">
        <v>16</v>
      </c>
      <c r="D2927" t="s">
        <v>27</v>
      </c>
      <c r="E2927" t="s">
        <v>28</v>
      </c>
      <c r="F2927" t="s">
        <v>29</v>
      </c>
      <c r="G2927" t="s">
        <v>100</v>
      </c>
      <c r="H2927">
        <v>1</v>
      </c>
      <c r="I2927">
        <v>49.66</v>
      </c>
      <c r="J2927">
        <v>49.66</v>
      </c>
      <c r="K2927" t="s">
        <v>31</v>
      </c>
      <c r="L2927" t="s">
        <v>515</v>
      </c>
      <c r="M2927" t="s">
        <v>23</v>
      </c>
      <c r="N2927" t="s">
        <v>82</v>
      </c>
      <c r="O2927" t="s">
        <v>25</v>
      </c>
      <c r="P2927" t="s">
        <v>517</v>
      </c>
    </row>
    <row r="2928" spans="1:16" x14ac:dyDescent="0.25">
      <c r="A2928">
        <v>102684</v>
      </c>
      <c r="B2928" s="1">
        <v>45999</v>
      </c>
      <c r="C2928" t="s">
        <v>16</v>
      </c>
      <c r="D2928" t="s">
        <v>17</v>
      </c>
      <c r="E2928" t="s">
        <v>18</v>
      </c>
      <c r="F2928" t="s">
        <v>19</v>
      </c>
      <c r="G2928" t="s">
        <v>37</v>
      </c>
      <c r="H2928">
        <v>5</v>
      </c>
      <c r="I2928">
        <v>23.14</v>
      </c>
      <c r="J2928">
        <v>115.7</v>
      </c>
      <c r="K2928" t="s">
        <v>21</v>
      </c>
      <c r="L2928" t="s">
        <v>308</v>
      </c>
      <c r="M2928" t="s">
        <v>23</v>
      </c>
      <c r="N2928" t="s">
        <v>82</v>
      </c>
      <c r="O2928" t="s">
        <v>25</v>
      </c>
      <c r="P2928" t="s">
        <v>517</v>
      </c>
    </row>
    <row r="2929" spans="1:16" x14ac:dyDescent="0.25">
      <c r="A2929">
        <v>102708</v>
      </c>
      <c r="B2929" s="1">
        <v>45999</v>
      </c>
      <c r="C2929" t="s">
        <v>39</v>
      </c>
      <c r="D2929" t="s">
        <v>118</v>
      </c>
      <c r="E2929" t="s">
        <v>119</v>
      </c>
      <c r="F2929" t="s">
        <v>19</v>
      </c>
      <c r="G2929" t="s">
        <v>20</v>
      </c>
      <c r="H2929">
        <v>10</v>
      </c>
      <c r="I2929">
        <v>38.65</v>
      </c>
      <c r="J2929">
        <v>386.5</v>
      </c>
      <c r="K2929" t="s">
        <v>21</v>
      </c>
      <c r="L2929" t="s">
        <v>176</v>
      </c>
      <c r="M2929" t="s">
        <v>23</v>
      </c>
      <c r="N2929" t="s">
        <v>82</v>
      </c>
      <c r="O2929" t="s">
        <v>25</v>
      </c>
      <c r="P2929" t="s">
        <v>517</v>
      </c>
    </row>
    <row r="2930" spans="1:16" x14ac:dyDescent="0.25">
      <c r="A2930">
        <v>100631</v>
      </c>
      <c r="B2930" s="1">
        <v>46000</v>
      </c>
      <c r="C2930" t="s">
        <v>16</v>
      </c>
      <c r="D2930" t="s">
        <v>198</v>
      </c>
      <c r="E2930" t="s">
        <v>199</v>
      </c>
      <c r="F2930" t="s">
        <v>73</v>
      </c>
      <c r="G2930" t="s">
        <v>116</v>
      </c>
      <c r="H2930">
        <v>5</v>
      </c>
      <c r="I2930">
        <v>193.7</v>
      </c>
      <c r="J2930">
        <v>968.5</v>
      </c>
      <c r="K2930" t="s">
        <v>31</v>
      </c>
      <c r="L2930" t="s">
        <v>163</v>
      </c>
      <c r="M2930" t="s">
        <v>23</v>
      </c>
      <c r="N2930" t="s">
        <v>55</v>
      </c>
      <c r="O2930" t="s">
        <v>25</v>
      </c>
      <c r="P2930" t="s">
        <v>517</v>
      </c>
    </row>
    <row r="2931" spans="1:16" x14ac:dyDescent="0.25">
      <c r="A2931">
        <v>101085</v>
      </c>
      <c r="B2931" s="1">
        <v>46000</v>
      </c>
      <c r="C2931" t="s">
        <v>16</v>
      </c>
      <c r="D2931" t="s">
        <v>198</v>
      </c>
      <c r="E2931" t="s">
        <v>199</v>
      </c>
      <c r="F2931" t="s">
        <v>70</v>
      </c>
      <c r="G2931" t="s">
        <v>86</v>
      </c>
      <c r="H2931">
        <v>1</v>
      </c>
      <c r="I2931">
        <v>28.86</v>
      </c>
      <c r="J2931">
        <v>28.86</v>
      </c>
      <c r="K2931" t="s">
        <v>53</v>
      </c>
      <c r="L2931" t="s">
        <v>455</v>
      </c>
      <c r="M2931" t="s">
        <v>23</v>
      </c>
      <c r="N2931" t="s">
        <v>55</v>
      </c>
      <c r="O2931" t="s">
        <v>25</v>
      </c>
      <c r="P2931" t="s">
        <v>517</v>
      </c>
    </row>
    <row r="2932" spans="1:16" x14ac:dyDescent="0.25">
      <c r="A2932">
        <v>101355</v>
      </c>
      <c r="B2932" s="1">
        <v>46000</v>
      </c>
      <c r="C2932" t="s">
        <v>16</v>
      </c>
      <c r="D2932" t="s">
        <v>27</v>
      </c>
      <c r="E2932" t="s">
        <v>28</v>
      </c>
      <c r="F2932" t="s">
        <v>70</v>
      </c>
      <c r="G2932" t="s">
        <v>132</v>
      </c>
      <c r="H2932">
        <v>1</v>
      </c>
      <c r="I2932">
        <v>20.350000000000001</v>
      </c>
      <c r="J2932">
        <v>20.350000000000001</v>
      </c>
      <c r="K2932" t="s">
        <v>31</v>
      </c>
      <c r="L2932" t="s">
        <v>315</v>
      </c>
      <c r="M2932" t="s">
        <v>23</v>
      </c>
      <c r="N2932" t="s">
        <v>55</v>
      </c>
      <c r="O2932" t="s">
        <v>25</v>
      </c>
      <c r="P2932" t="s">
        <v>517</v>
      </c>
    </row>
    <row r="2933" spans="1:16" x14ac:dyDescent="0.25">
      <c r="A2933">
        <v>102251</v>
      </c>
      <c r="B2933" s="1">
        <v>46000</v>
      </c>
      <c r="C2933" t="s">
        <v>34</v>
      </c>
      <c r="D2933" t="s">
        <v>35</v>
      </c>
      <c r="E2933" t="s">
        <v>36</v>
      </c>
      <c r="F2933" t="s">
        <v>29</v>
      </c>
      <c r="G2933" t="s">
        <v>123</v>
      </c>
      <c r="H2933">
        <v>2</v>
      </c>
      <c r="I2933">
        <v>87.86</v>
      </c>
      <c r="J2933">
        <v>175.72</v>
      </c>
      <c r="K2933" t="s">
        <v>59</v>
      </c>
      <c r="L2933" t="s">
        <v>383</v>
      </c>
      <c r="M2933" t="s">
        <v>44</v>
      </c>
      <c r="N2933" t="s">
        <v>55</v>
      </c>
      <c r="O2933" t="s">
        <v>25</v>
      </c>
      <c r="P2933" t="s">
        <v>517</v>
      </c>
    </row>
    <row r="2934" spans="1:16" x14ac:dyDescent="0.25">
      <c r="A2934">
        <v>102494</v>
      </c>
      <c r="B2934" s="1">
        <v>46000</v>
      </c>
      <c r="C2934" t="s">
        <v>16</v>
      </c>
      <c r="D2934" t="s">
        <v>198</v>
      </c>
      <c r="E2934" t="s">
        <v>199</v>
      </c>
      <c r="F2934" t="s">
        <v>19</v>
      </c>
      <c r="G2934" t="s">
        <v>20</v>
      </c>
      <c r="H2934">
        <v>3</v>
      </c>
      <c r="I2934">
        <v>39.5</v>
      </c>
      <c r="J2934">
        <v>118.5</v>
      </c>
      <c r="K2934" t="s">
        <v>21</v>
      </c>
      <c r="L2934" t="s">
        <v>374</v>
      </c>
      <c r="M2934" t="s">
        <v>23</v>
      </c>
      <c r="N2934" t="s">
        <v>55</v>
      </c>
      <c r="O2934" t="s">
        <v>25</v>
      </c>
      <c r="P2934" t="s">
        <v>517</v>
      </c>
    </row>
    <row r="2935" spans="1:16" x14ac:dyDescent="0.25">
      <c r="A2935">
        <v>102540</v>
      </c>
      <c r="B2935" s="1">
        <v>46000</v>
      </c>
      <c r="C2935" t="s">
        <v>61</v>
      </c>
      <c r="D2935" t="s">
        <v>84</v>
      </c>
      <c r="E2935" t="s">
        <v>85</v>
      </c>
      <c r="F2935" t="s">
        <v>70</v>
      </c>
      <c r="G2935" t="s">
        <v>132</v>
      </c>
      <c r="H2935">
        <v>3</v>
      </c>
      <c r="I2935">
        <v>19.03</v>
      </c>
      <c r="J2935">
        <v>57.09</v>
      </c>
      <c r="K2935" t="s">
        <v>59</v>
      </c>
      <c r="L2935" t="s">
        <v>185</v>
      </c>
      <c r="M2935" t="s">
        <v>102</v>
      </c>
      <c r="N2935" t="s">
        <v>55</v>
      </c>
      <c r="O2935" t="s">
        <v>25</v>
      </c>
      <c r="P2935" t="s">
        <v>517</v>
      </c>
    </row>
    <row r="2936" spans="1:16" x14ac:dyDescent="0.25">
      <c r="A2936">
        <v>100014</v>
      </c>
      <c r="B2936" s="1">
        <v>46001</v>
      </c>
      <c r="C2936" t="s">
        <v>61</v>
      </c>
      <c r="D2936" t="s">
        <v>90</v>
      </c>
      <c r="E2936" t="s">
        <v>91</v>
      </c>
      <c r="F2936" t="s">
        <v>64</v>
      </c>
      <c r="G2936" t="s">
        <v>65</v>
      </c>
      <c r="H2936">
        <v>10</v>
      </c>
      <c r="I2936">
        <v>25.78</v>
      </c>
      <c r="J2936">
        <v>257.8</v>
      </c>
      <c r="K2936" t="s">
        <v>53</v>
      </c>
      <c r="L2936" t="s">
        <v>382</v>
      </c>
      <c r="M2936" t="s">
        <v>102</v>
      </c>
      <c r="N2936" t="s">
        <v>33</v>
      </c>
      <c r="O2936" t="s">
        <v>25</v>
      </c>
      <c r="P2936" t="s">
        <v>517</v>
      </c>
    </row>
    <row r="2937" spans="1:16" x14ac:dyDescent="0.25">
      <c r="A2937">
        <v>100186</v>
      </c>
      <c r="B2937" s="1">
        <v>46001</v>
      </c>
      <c r="C2937" t="s">
        <v>16</v>
      </c>
      <c r="D2937" t="s">
        <v>17</v>
      </c>
      <c r="E2937" t="s">
        <v>18</v>
      </c>
      <c r="F2937" t="s">
        <v>73</v>
      </c>
      <c r="G2937" t="s">
        <v>128</v>
      </c>
      <c r="H2937">
        <v>1</v>
      </c>
      <c r="I2937">
        <v>136.03</v>
      </c>
      <c r="J2937">
        <v>136.03</v>
      </c>
      <c r="K2937" t="s">
        <v>21</v>
      </c>
      <c r="L2937" t="s">
        <v>178</v>
      </c>
      <c r="M2937" t="s">
        <v>23</v>
      </c>
      <c r="N2937" t="s">
        <v>33</v>
      </c>
      <c r="O2937" t="s">
        <v>25</v>
      </c>
      <c r="P2937" t="s">
        <v>517</v>
      </c>
    </row>
    <row r="2938" spans="1:16" x14ac:dyDescent="0.25">
      <c r="A2938">
        <v>100490</v>
      </c>
      <c r="B2938" s="1">
        <v>46001</v>
      </c>
      <c r="C2938" t="s">
        <v>61</v>
      </c>
      <c r="D2938" t="s">
        <v>84</v>
      </c>
      <c r="E2938" t="s">
        <v>85</v>
      </c>
      <c r="F2938" t="s">
        <v>70</v>
      </c>
      <c r="G2938" t="s">
        <v>86</v>
      </c>
      <c r="H2938">
        <v>2</v>
      </c>
      <c r="I2938">
        <v>27.25</v>
      </c>
      <c r="J2938">
        <v>54.5</v>
      </c>
      <c r="K2938" t="s">
        <v>59</v>
      </c>
      <c r="L2938" t="s">
        <v>287</v>
      </c>
      <c r="M2938" t="s">
        <v>102</v>
      </c>
      <c r="N2938" t="s">
        <v>33</v>
      </c>
      <c r="O2938" t="s">
        <v>25</v>
      </c>
      <c r="P2938" t="s">
        <v>517</v>
      </c>
    </row>
    <row r="2939" spans="1:16" x14ac:dyDescent="0.25">
      <c r="A2939">
        <v>100603</v>
      </c>
      <c r="B2939" s="1">
        <v>46001</v>
      </c>
      <c r="C2939" t="s">
        <v>61</v>
      </c>
      <c r="D2939" t="s">
        <v>62</v>
      </c>
      <c r="E2939" t="s">
        <v>63</v>
      </c>
      <c r="F2939" t="s">
        <v>73</v>
      </c>
      <c r="G2939" t="s">
        <v>183</v>
      </c>
      <c r="H2939">
        <v>1</v>
      </c>
      <c r="I2939">
        <v>25.4</v>
      </c>
      <c r="J2939">
        <v>25.4</v>
      </c>
      <c r="K2939" t="s">
        <v>21</v>
      </c>
      <c r="L2939" t="s">
        <v>496</v>
      </c>
      <c r="M2939" t="s">
        <v>23</v>
      </c>
      <c r="N2939" t="s">
        <v>33</v>
      </c>
      <c r="O2939" t="s">
        <v>25</v>
      </c>
      <c r="P2939" t="s">
        <v>517</v>
      </c>
    </row>
    <row r="2940" spans="1:16" x14ac:dyDescent="0.25">
      <c r="A2940">
        <v>100738</v>
      </c>
      <c r="B2940" s="1">
        <v>46001</v>
      </c>
      <c r="C2940" t="s">
        <v>61</v>
      </c>
      <c r="D2940" t="s">
        <v>90</v>
      </c>
      <c r="E2940" t="s">
        <v>91</v>
      </c>
      <c r="F2940" t="s">
        <v>64</v>
      </c>
      <c r="G2940" t="s">
        <v>159</v>
      </c>
      <c r="H2940">
        <v>3</v>
      </c>
      <c r="I2940">
        <v>35.46</v>
      </c>
      <c r="J2940">
        <v>106.38</v>
      </c>
      <c r="K2940" t="s">
        <v>53</v>
      </c>
      <c r="L2940" t="s">
        <v>231</v>
      </c>
      <c r="M2940" t="s">
        <v>102</v>
      </c>
      <c r="N2940" t="s">
        <v>33</v>
      </c>
      <c r="O2940" t="s">
        <v>25</v>
      </c>
      <c r="P2940" t="s">
        <v>517</v>
      </c>
    </row>
    <row r="2941" spans="1:16" x14ac:dyDescent="0.25">
      <c r="A2941">
        <v>101168</v>
      </c>
      <c r="B2941" s="1">
        <v>46001</v>
      </c>
      <c r="C2941" t="s">
        <v>77</v>
      </c>
      <c r="D2941" t="s">
        <v>151</v>
      </c>
      <c r="E2941" t="s">
        <v>152</v>
      </c>
      <c r="F2941" t="s">
        <v>73</v>
      </c>
      <c r="G2941" t="s">
        <v>183</v>
      </c>
      <c r="H2941">
        <v>10</v>
      </c>
      <c r="I2941">
        <v>24.18</v>
      </c>
      <c r="J2941">
        <v>241.8</v>
      </c>
      <c r="K2941" t="s">
        <v>31</v>
      </c>
      <c r="L2941" t="s">
        <v>359</v>
      </c>
      <c r="M2941" t="s">
        <v>23</v>
      </c>
      <c r="N2941" t="s">
        <v>33</v>
      </c>
      <c r="O2941" t="s">
        <v>25</v>
      </c>
      <c r="P2941" t="s">
        <v>517</v>
      </c>
    </row>
    <row r="2942" spans="1:16" x14ac:dyDescent="0.25">
      <c r="A2942">
        <v>101394</v>
      </c>
      <c r="B2942" s="1">
        <v>46001</v>
      </c>
      <c r="C2942" t="s">
        <v>39</v>
      </c>
      <c r="D2942" t="s">
        <v>56</v>
      </c>
      <c r="E2942" t="s">
        <v>57</v>
      </c>
      <c r="F2942" t="s">
        <v>73</v>
      </c>
      <c r="G2942" t="s">
        <v>126</v>
      </c>
      <c r="H2942">
        <v>2</v>
      </c>
      <c r="I2942">
        <v>31.03</v>
      </c>
      <c r="J2942">
        <v>62.06</v>
      </c>
      <c r="K2942" t="s">
        <v>53</v>
      </c>
      <c r="L2942" t="s">
        <v>269</v>
      </c>
      <c r="M2942" t="s">
        <v>23</v>
      </c>
      <c r="N2942" t="s">
        <v>33</v>
      </c>
      <c r="O2942" t="s">
        <v>25</v>
      </c>
      <c r="P2942" t="s">
        <v>517</v>
      </c>
    </row>
    <row r="2943" spans="1:16" x14ac:dyDescent="0.25">
      <c r="A2943">
        <v>101547</v>
      </c>
      <c r="B2943" s="1">
        <v>46001</v>
      </c>
      <c r="C2943" t="s">
        <v>61</v>
      </c>
      <c r="D2943" t="s">
        <v>84</v>
      </c>
      <c r="E2943" t="s">
        <v>85</v>
      </c>
      <c r="F2943" t="s">
        <v>73</v>
      </c>
      <c r="G2943" t="s">
        <v>116</v>
      </c>
      <c r="H2943">
        <v>2</v>
      </c>
      <c r="I2943">
        <v>196.17</v>
      </c>
      <c r="J2943">
        <v>392.34</v>
      </c>
      <c r="K2943" t="s">
        <v>21</v>
      </c>
      <c r="L2943" t="s">
        <v>439</v>
      </c>
      <c r="M2943" t="s">
        <v>23</v>
      </c>
      <c r="N2943" t="s">
        <v>33</v>
      </c>
      <c r="O2943" t="s">
        <v>25</v>
      </c>
      <c r="P2943" t="s">
        <v>517</v>
      </c>
    </row>
    <row r="2944" spans="1:16" x14ac:dyDescent="0.25">
      <c r="A2944">
        <v>101631</v>
      </c>
      <c r="B2944" s="1">
        <v>46001</v>
      </c>
      <c r="C2944" t="s">
        <v>61</v>
      </c>
      <c r="D2944" t="s">
        <v>62</v>
      </c>
      <c r="E2944" t="s">
        <v>63</v>
      </c>
      <c r="F2944" t="s">
        <v>70</v>
      </c>
      <c r="G2944" t="s">
        <v>132</v>
      </c>
      <c r="H2944">
        <v>1</v>
      </c>
      <c r="I2944">
        <v>19.05</v>
      </c>
      <c r="J2944">
        <v>19.05</v>
      </c>
      <c r="K2944" t="s">
        <v>21</v>
      </c>
      <c r="L2944" t="s">
        <v>364</v>
      </c>
      <c r="M2944" t="s">
        <v>23</v>
      </c>
      <c r="N2944" t="s">
        <v>33</v>
      </c>
      <c r="O2944" t="s">
        <v>25</v>
      </c>
      <c r="P2944" t="s">
        <v>517</v>
      </c>
    </row>
    <row r="2945" spans="1:16" x14ac:dyDescent="0.25">
      <c r="A2945">
        <v>101753</v>
      </c>
      <c r="B2945" s="1">
        <v>46001</v>
      </c>
      <c r="C2945" t="s">
        <v>61</v>
      </c>
      <c r="D2945" t="s">
        <v>84</v>
      </c>
      <c r="E2945" t="s">
        <v>85</v>
      </c>
      <c r="F2945" t="s">
        <v>64</v>
      </c>
      <c r="G2945" t="s">
        <v>140</v>
      </c>
      <c r="H2945">
        <v>2</v>
      </c>
      <c r="I2945">
        <v>143.5</v>
      </c>
      <c r="J2945">
        <v>287</v>
      </c>
      <c r="K2945" t="s">
        <v>21</v>
      </c>
      <c r="L2945" t="s">
        <v>261</v>
      </c>
      <c r="M2945" t="s">
        <v>23</v>
      </c>
      <c r="N2945" t="s">
        <v>33</v>
      </c>
      <c r="O2945" t="s">
        <v>25</v>
      </c>
      <c r="P2945" t="s">
        <v>517</v>
      </c>
    </row>
    <row r="2946" spans="1:16" x14ac:dyDescent="0.25">
      <c r="A2946">
        <v>102394</v>
      </c>
      <c r="B2946" s="1">
        <v>46001</v>
      </c>
      <c r="C2946" t="s">
        <v>16</v>
      </c>
      <c r="D2946" t="s">
        <v>17</v>
      </c>
      <c r="E2946" t="s">
        <v>18</v>
      </c>
      <c r="F2946" t="s">
        <v>19</v>
      </c>
      <c r="G2946" t="s">
        <v>42</v>
      </c>
      <c r="H2946">
        <v>1</v>
      </c>
      <c r="I2946">
        <v>15.72</v>
      </c>
      <c r="J2946">
        <v>15.72</v>
      </c>
      <c r="K2946" t="s">
        <v>53</v>
      </c>
      <c r="L2946" t="s">
        <v>495</v>
      </c>
      <c r="M2946" t="s">
        <v>23</v>
      </c>
      <c r="N2946" t="s">
        <v>33</v>
      </c>
      <c r="O2946" t="s">
        <v>25</v>
      </c>
      <c r="P2946" t="s">
        <v>517</v>
      </c>
    </row>
    <row r="2947" spans="1:16" x14ac:dyDescent="0.25">
      <c r="A2947">
        <v>102827</v>
      </c>
      <c r="B2947" s="1">
        <v>46001</v>
      </c>
      <c r="C2947" t="s">
        <v>16</v>
      </c>
      <c r="D2947" t="s">
        <v>111</v>
      </c>
      <c r="E2947" t="s">
        <v>112</v>
      </c>
      <c r="F2947" t="s">
        <v>70</v>
      </c>
      <c r="G2947" t="s">
        <v>108</v>
      </c>
      <c r="H2947">
        <v>1</v>
      </c>
      <c r="I2947">
        <v>35.549999999999997</v>
      </c>
      <c r="J2947">
        <v>35.549999999999997</v>
      </c>
      <c r="K2947" t="s">
        <v>53</v>
      </c>
      <c r="L2947" t="s">
        <v>450</v>
      </c>
      <c r="M2947" t="s">
        <v>23</v>
      </c>
      <c r="N2947" t="s">
        <v>33</v>
      </c>
      <c r="O2947" t="s">
        <v>25</v>
      </c>
      <c r="P2947" t="s">
        <v>517</v>
      </c>
    </row>
    <row r="2948" spans="1:16" x14ac:dyDescent="0.25">
      <c r="A2948">
        <v>101137</v>
      </c>
      <c r="B2948" s="1">
        <v>46002</v>
      </c>
      <c r="C2948" t="s">
        <v>61</v>
      </c>
      <c r="D2948" t="s">
        <v>84</v>
      </c>
      <c r="E2948" t="s">
        <v>85</v>
      </c>
      <c r="F2948" t="s">
        <v>73</v>
      </c>
      <c r="G2948" t="s">
        <v>126</v>
      </c>
      <c r="H2948">
        <v>1</v>
      </c>
      <c r="I2948">
        <v>29.64</v>
      </c>
      <c r="J2948">
        <v>29.64</v>
      </c>
      <c r="K2948" t="s">
        <v>31</v>
      </c>
      <c r="L2948" t="s">
        <v>281</v>
      </c>
      <c r="M2948" t="s">
        <v>23</v>
      </c>
      <c r="N2948" t="s">
        <v>45</v>
      </c>
      <c r="O2948" t="s">
        <v>25</v>
      </c>
      <c r="P2948" t="s">
        <v>517</v>
      </c>
    </row>
    <row r="2949" spans="1:16" x14ac:dyDescent="0.25">
      <c r="A2949">
        <v>101177</v>
      </c>
      <c r="B2949" s="1">
        <v>46002</v>
      </c>
      <c r="C2949" t="s">
        <v>61</v>
      </c>
      <c r="D2949" t="s">
        <v>62</v>
      </c>
      <c r="E2949" t="s">
        <v>63</v>
      </c>
      <c r="F2949" t="s">
        <v>70</v>
      </c>
      <c r="G2949" t="s">
        <v>108</v>
      </c>
      <c r="H2949">
        <v>3</v>
      </c>
      <c r="I2949">
        <v>36.590000000000003</v>
      </c>
      <c r="J2949">
        <v>109.77</v>
      </c>
      <c r="K2949" t="s">
        <v>31</v>
      </c>
      <c r="L2949" t="s">
        <v>300</v>
      </c>
      <c r="M2949" t="s">
        <v>23</v>
      </c>
      <c r="N2949" t="s">
        <v>45</v>
      </c>
      <c r="O2949" t="s">
        <v>25</v>
      </c>
      <c r="P2949" t="s">
        <v>517</v>
      </c>
    </row>
    <row r="2950" spans="1:16" x14ac:dyDescent="0.25">
      <c r="A2950">
        <v>101452</v>
      </c>
      <c r="B2950" s="1">
        <v>46002</v>
      </c>
      <c r="C2950" t="s">
        <v>61</v>
      </c>
      <c r="D2950" t="s">
        <v>84</v>
      </c>
      <c r="E2950" t="s">
        <v>85</v>
      </c>
      <c r="F2950" t="s">
        <v>64</v>
      </c>
      <c r="G2950" t="s">
        <v>159</v>
      </c>
      <c r="H2950">
        <v>3</v>
      </c>
      <c r="I2950">
        <v>36.21</v>
      </c>
      <c r="J2950">
        <v>108.63</v>
      </c>
      <c r="K2950" t="s">
        <v>59</v>
      </c>
      <c r="L2950" t="s">
        <v>245</v>
      </c>
      <c r="M2950" t="s">
        <v>23</v>
      </c>
      <c r="N2950" t="s">
        <v>45</v>
      </c>
      <c r="O2950" t="s">
        <v>25</v>
      </c>
      <c r="P2950" t="s">
        <v>517</v>
      </c>
    </row>
    <row r="2951" spans="1:16" x14ac:dyDescent="0.25">
      <c r="A2951">
        <v>101773</v>
      </c>
      <c r="B2951" s="1">
        <v>46002</v>
      </c>
      <c r="C2951" t="s">
        <v>39</v>
      </c>
      <c r="D2951" t="s">
        <v>118</v>
      </c>
      <c r="E2951" t="s">
        <v>119</v>
      </c>
      <c r="F2951" t="s">
        <v>19</v>
      </c>
      <c r="G2951" t="s">
        <v>20</v>
      </c>
      <c r="H2951">
        <v>5</v>
      </c>
      <c r="I2951">
        <v>38.1</v>
      </c>
      <c r="J2951">
        <v>190.5</v>
      </c>
      <c r="K2951" t="s">
        <v>21</v>
      </c>
      <c r="L2951" t="s">
        <v>405</v>
      </c>
      <c r="M2951" t="s">
        <v>44</v>
      </c>
      <c r="N2951" t="s">
        <v>45</v>
      </c>
      <c r="O2951" t="s">
        <v>25</v>
      </c>
      <c r="P2951" t="s">
        <v>517</v>
      </c>
    </row>
    <row r="2952" spans="1:16" x14ac:dyDescent="0.25">
      <c r="A2952">
        <v>101940</v>
      </c>
      <c r="B2952" s="1">
        <v>46002</v>
      </c>
      <c r="C2952" t="s">
        <v>77</v>
      </c>
      <c r="D2952" t="s">
        <v>205</v>
      </c>
      <c r="E2952" t="s">
        <v>206</v>
      </c>
      <c r="F2952" t="s">
        <v>73</v>
      </c>
      <c r="G2952" t="s">
        <v>183</v>
      </c>
      <c r="H2952">
        <v>1</v>
      </c>
      <c r="I2952">
        <v>24.08</v>
      </c>
      <c r="J2952">
        <v>24.08</v>
      </c>
      <c r="K2952" t="s">
        <v>53</v>
      </c>
      <c r="L2952" t="s">
        <v>310</v>
      </c>
      <c r="M2952" t="s">
        <v>23</v>
      </c>
      <c r="N2952" t="s">
        <v>45</v>
      </c>
      <c r="O2952" t="s">
        <v>25</v>
      </c>
      <c r="P2952" t="s">
        <v>517</v>
      </c>
    </row>
    <row r="2953" spans="1:16" x14ac:dyDescent="0.25">
      <c r="A2953">
        <v>102869</v>
      </c>
      <c r="B2953" s="1">
        <v>46002</v>
      </c>
      <c r="C2953" t="s">
        <v>16</v>
      </c>
      <c r="D2953" t="s">
        <v>111</v>
      </c>
      <c r="E2953" t="s">
        <v>112</v>
      </c>
      <c r="F2953" t="s">
        <v>73</v>
      </c>
      <c r="G2953" t="s">
        <v>183</v>
      </c>
      <c r="H2953">
        <v>1</v>
      </c>
      <c r="I2953">
        <v>26.14</v>
      </c>
      <c r="J2953">
        <v>26.14</v>
      </c>
      <c r="K2953" t="s">
        <v>59</v>
      </c>
      <c r="L2953" t="s">
        <v>178</v>
      </c>
      <c r="M2953" t="s">
        <v>23</v>
      </c>
      <c r="N2953" t="s">
        <v>45</v>
      </c>
      <c r="O2953" t="s">
        <v>25</v>
      </c>
      <c r="P2953" t="s">
        <v>517</v>
      </c>
    </row>
    <row r="2954" spans="1:16" x14ac:dyDescent="0.25">
      <c r="A2954">
        <v>102980</v>
      </c>
      <c r="B2954" s="1">
        <v>46002</v>
      </c>
      <c r="C2954" t="s">
        <v>39</v>
      </c>
      <c r="D2954" t="s">
        <v>67</v>
      </c>
      <c r="E2954" t="s">
        <v>68</v>
      </c>
      <c r="F2954" t="s">
        <v>70</v>
      </c>
      <c r="G2954" t="s">
        <v>86</v>
      </c>
      <c r="H2954">
        <v>1</v>
      </c>
      <c r="I2954">
        <v>28.93</v>
      </c>
      <c r="J2954">
        <v>28.93</v>
      </c>
      <c r="K2954" t="s">
        <v>21</v>
      </c>
      <c r="L2954" t="s">
        <v>337</v>
      </c>
      <c r="M2954" t="s">
        <v>23</v>
      </c>
      <c r="N2954" t="s">
        <v>45</v>
      </c>
      <c r="O2954" t="s">
        <v>25</v>
      </c>
      <c r="P2954" t="s">
        <v>517</v>
      </c>
    </row>
    <row r="2955" spans="1:16" x14ac:dyDescent="0.25">
      <c r="A2955">
        <v>100298</v>
      </c>
      <c r="B2955" s="1">
        <v>46003</v>
      </c>
      <c r="C2955" t="s">
        <v>61</v>
      </c>
      <c r="D2955" t="s">
        <v>90</v>
      </c>
      <c r="E2955" t="s">
        <v>91</v>
      </c>
      <c r="F2955" t="s">
        <v>19</v>
      </c>
      <c r="G2955" t="s">
        <v>37</v>
      </c>
      <c r="H2955">
        <v>2</v>
      </c>
      <c r="I2955">
        <v>23.16</v>
      </c>
      <c r="J2955">
        <v>46.32</v>
      </c>
      <c r="K2955" t="s">
        <v>53</v>
      </c>
      <c r="L2955" t="s">
        <v>176</v>
      </c>
      <c r="M2955" t="s">
        <v>23</v>
      </c>
      <c r="N2955" t="s">
        <v>24</v>
      </c>
      <c r="O2955" t="s">
        <v>25</v>
      </c>
      <c r="P2955" t="s">
        <v>517</v>
      </c>
    </row>
    <row r="2956" spans="1:16" x14ac:dyDescent="0.25">
      <c r="A2956">
        <v>101240</v>
      </c>
      <c r="B2956" s="1">
        <v>46003</v>
      </c>
      <c r="C2956" t="s">
        <v>34</v>
      </c>
      <c r="D2956" t="s">
        <v>51</v>
      </c>
      <c r="E2956" t="s">
        <v>52</v>
      </c>
      <c r="F2956" t="s">
        <v>70</v>
      </c>
      <c r="G2956" t="s">
        <v>132</v>
      </c>
      <c r="H2956">
        <v>2</v>
      </c>
      <c r="I2956">
        <v>20.399999999999999</v>
      </c>
      <c r="J2956">
        <v>40.799999999999997</v>
      </c>
      <c r="K2956" t="s">
        <v>31</v>
      </c>
      <c r="L2956" t="s">
        <v>288</v>
      </c>
      <c r="M2956" t="s">
        <v>23</v>
      </c>
      <c r="N2956" t="s">
        <v>24</v>
      </c>
      <c r="O2956" t="s">
        <v>25</v>
      </c>
      <c r="P2956" t="s">
        <v>517</v>
      </c>
    </row>
    <row r="2957" spans="1:16" x14ac:dyDescent="0.25">
      <c r="A2957">
        <v>101346</v>
      </c>
      <c r="B2957" s="1">
        <v>46003</v>
      </c>
      <c r="C2957" t="s">
        <v>39</v>
      </c>
      <c r="D2957" t="s">
        <v>118</v>
      </c>
      <c r="E2957" t="s">
        <v>119</v>
      </c>
      <c r="F2957" t="s">
        <v>29</v>
      </c>
      <c r="G2957" t="s">
        <v>123</v>
      </c>
      <c r="H2957">
        <v>5</v>
      </c>
      <c r="I2957">
        <v>88.84</v>
      </c>
      <c r="J2957">
        <v>444.2</v>
      </c>
      <c r="K2957" t="s">
        <v>21</v>
      </c>
      <c r="L2957" t="s">
        <v>493</v>
      </c>
      <c r="M2957" t="s">
        <v>102</v>
      </c>
      <c r="N2957" t="s">
        <v>24</v>
      </c>
      <c r="O2957" t="s">
        <v>25</v>
      </c>
      <c r="P2957" t="s">
        <v>517</v>
      </c>
    </row>
    <row r="2958" spans="1:16" x14ac:dyDescent="0.25">
      <c r="A2958">
        <v>102323</v>
      </c>
      <c r="B2958" s="1">
        <v>46003</v>
      </c>
      <c r="C2958" t="s">
        <v>39</v>
      </c>
      <c r="D2958" t="s">
        <v>118</v>
      </c>
      <c r="E2958" t="s">
        <v>119</v>
      </c>
      <c r="F2958" t="s">
        <v>29</v>
      </c>
      <c r="G2958" t="s">
        <v>123</v>
      </c>
      <c r="H2958">
        <v>2</v>
      </c>
      <c r="I2958">
        <v>90.05</v>
      </c>
      <c r="J2958">
        <v>180.1</v>
      </c>
      <c r="K2958" t="s">
        <v>59</v>
      </c>
      <c r="L2958" t="s">
        <v>243</v>
      </c>
      <c r="M2958" t="s">
        <v>23</v>
      </c>
      <c r="N2958" t="s">
        <v>24</v>
      </c>
      <c r="O2958" t="s">
        <v>25</v>
      </c>
      <c r="P2958" t="s">
        <v>517</v>
      </c>
    </row>
    <row r="2959" spans="1:16" x14ac:dyDescent="0.25">
      <c r="A2959">
        <v>102506</v>
      </c>
      <c r="B2959" s="1">
        <v>46003</v>
      </c>
      <c r="C2959" t="s">
        <v>61</v>
      </c>
      <c r="D2959" t="s">
        <v>90</v>
      </c>
      <c r="E2959" t="s">
        <v>91</v>
      </c>
      <c r="F2959" t="s">
        <v>70</v>
      </c>
      <c r="G2959" t="s">
        <v>143</v>
      </c>
      <c r="H2959">
        <v>5</v>
      </c>
      <c r="I2959">
        <v>116.65</v>
      </c>
      <c r="J2959">
        <v>583.25</v>
      </c>
      <c r="K2959" t="s">
        <v>59</v>
      </c>
      <c r="L2959" t="s">
        <v>421</v>
      </c>
      <c r="M2959" t="s">
        <v>44</v>
      </c>
      <c r="N2959" t="s">
        <v>24</v>
      </c>
      <c r="O2959" t="s">
        <v>25</v>
      </c>
      <c r="P2959" t="s">
        <v>517</v>
      </c>
    </row>
    <row r="2960" spans="1:16" x14ac:dyDescent="0.25">
      <c r="A2960">
        <v>102833</v>
      </c>
      <c r="B2960" s="1">
        <v>46003</v>
      </c>
      <c r="C2960" t="s">
        <v>34</v>
      </c>
      <c r="D2960" t="s">
        <v>51</v>
      </c>
      <c r="E2960" t="s">
        <v>52</v>
      </c>
      <c r="F2960" t="s">
        <v>29</v>
      </c>
      <c r="G2960" t="s">
        <v>100</v>
      </c>
      <c r="H2960">
        <v>10</v>
      </c>
      <c r="I2960">
        <v>50.49</v>
      </c>
      <c r="J2960">
        <v>504.9</v>
      </c>
      <c r="K2960" t="s">
        <v>53</v>
      </c>
      <c r="L2960" t="s">
        <v>141</v>
      </c>
      <c r="M2960" t="s">
        <v>44</v>
      </c>
      <c r="N2960" t="s">
        <v>24</v>
      </c>
      <c r="O2960" t="s">
        <v>25</v>
      </c>
      <c r="P2960" t="s">
        <v>517</v>
      </c>
    </row>
    <row r="2961" spans="1:16" x14ac:dyDescent="0.25">
      <c r="A2961">
        <v>100019</v>
      </c>
      <c r="B2961" s="1">
        <v>46004</v>
      </c>
      <c r="C2961" t="s">
        <v>39</v>
      </c>
      <c r="D2961" t="s">
        <v>118</v>
      </c>
      <c r="E2961" t="s">
        <v>119</v>
      </c>
      <c r="F2961" t="s">
        <v>29</v>
      </c>
      <c r="G2961" t="s">
        <v>100</v>
      </c>
      <c r="H2961">
        <v>1</v>
      </c>
      <c r="I2961">
        <v>50.86</v>
      </c>
      <c r="J2961">
        <v>50.86</v>
      </c>
      <c r="K2961" t="s">
        <v>21</v>
      </c>
      <c r="L2961" t="s">
        <v>503</v>
      </c>
      <c r="M2961" t="s">
        <v>102</v>
      </c>
      <c r="N2961" t="s">
        <v>50</v>
      </c>
      <c r="O2961" t="s">
        <v>14</v>
      </c>
      <c r="P2961" t="s">
        <v>517</v>
      </c>
    </row>
    <row r="2962" spans="1:16" x14ac:dyDescent="0.25">
      <c r="A2962">
        <v>100119</v>
      </c>
      <c r="B2962" s="1">
        <v>46004</v>
      </c>
      <c r="C2962" t="s">
        <v>39</v>
      </c>
      <c r="D2962" t="s">
        <v>67</v>
      </c>
      <c r="E2962" t="s">
        <v>68</v>
      </c>
      <c r="F2962" t="s">
        <v>29</v>
      </c>
      <c r="G2962" t="s">
        <v>58</v>
      </c>
      <c r="H2962">
        <v>1</v>
      </c>
      <c r="I2962">
        <v>72.89</v>
      </c>
      <c r="J2962">
        <v>72.89</v>
      </c>
      <c r="K2962" t="s">
        <v>53</v>
      </c>
      <c r="L2962" t="s">
        <v>280</v>
      </c>
      <c r="M2962" t="s">
        <v>23</v>
      </c>
      <c r="N2962" t="s">
        <v>50</v>
      </c>
      <c r="O2962" t="s">
        <v>14</v>
      </c>
      <c r="P2962" t="s">
        <v>517</v>
      </c>
    </row>
    <row r="2963" spans="1:16" x14ac:dyDescent="0.25">
      <c r="A2963">
        <v>100429</v>
      </c>
      <c r="B2963" s="1">
        <v>46004</v>
      </c>
      <c r="C2963" t="s">
        <v>34</v>
      </c>
      <c r="D2963" t="s">
        <v>46</v>
      </c>
      <c r="E2963" t="s">
        <v>47</v>
      </c>
      <c r="F2963" t="s">
        <v>19</v>
      </c>
      <c r="G2963" t="s">
        <v>42</v>
      </c>
      <c r="H2963">
        <v>3</v>
      </c>
      <c r="I2963">
        <v>15.98</v>
      </c>
      <c r="J2963">
        <v>47.94</v>
      </c>
      <c r="K2963" t="s">
        <v>21</v>
      </c>
      <c r="L2963" t="s">
        <v>473</v>
      </c>
      <c r="M2963" t="s">
        <v>23</v>
      </c>
      <c r="N2963" t="s">
        <v>50</v>
      </c>
      <c r="O2963" t="s">
        <v>14</v>
      </c>
      <c r="P2963" t="s">
        <v>517</v>
      </c>
    </row>
    <row r="2964" spans="1:16" x14ac:dyDescent="0.25">
      <c r="A2964">
        <v>101021</v>
      </c>
      <c r="B2964" s="1">
        <v>46004</v>
      </c>
      <c r="C2964" t="s">
        <v>39</v>
      </c>
      <c r="D2964" t="s">
        <v>40</v>
      </c>
      <c r="E2964" t="s">
        <v>41</v>
      </c>
      <c r="F2964" t="s">
        <v>70</v>
      </c>
      <c r="G2964" t="s">
        <v>143</v>
      </c>
      <c r="H2964">
        <v>10</v>
      </c>
      <c r="I2964">
        <v>125.23</v>
      </c>
      <c r="J2964">
        <v>1252.3</v>
      </c>
      <c r="K2964" t="s">
        <v>31</v>
      </c>
      <c r="L2964" t="s">
        <v>120</v>
      </c>
      <c r="M2964" t="s">
        <v>23</v>
      </c>
      <c r="N2964" t="s">
        <v>50</v>
      </c>
      <c r="O2964" t="s">
        <v>14</v>
      </c>
      <c r="P2964" t="s">
        <v>517</v>
      </c>
    </row>
    <row r="2965" spans="1:16" x14ac:dyDescent="0.25">
      <c r="A2965">
        <v>101524</v>
      </c>
      <c r="B2965" s="1">
        <v>46004</v>
      </c>
      <c r="C2965" t="s">
        <v>39</v>
      </c>
      <c r="D2965" t="s">
        <v>67</v>
      </c>
      <c r="E2965" t="s">
        <v>68</v>
      </c>
      <c r="F2965" t="s">
        <v>29</v>
      </c>
      <c r="G2965" t="s">
        <v>123</v>
      </c>
      <c r="H2965">
        <v>1</v>
      </c>
      <c r="I2965">
        <v>91.08</v>
      </c>
      <c r="J2965">
        <v>91.08</v>
      </c>
      <c r="K2965" t="s">
        <v>59</v>
      </c>
      <c r="L2965" t="s">
        <v>329</v>
      </c>
      <c r="M2965" t="s">
        <v>23</v>
      </c>
      <c r="N2965" t="s">
        <v>50</v>
      </c>
      <c r="O2965" t="s">
        <v>14</v>
      </c>
      <c r="P2965" t="s">
        <v>517</v>
      </c>
    </row>
    <row r="2966" spans="1:16" x14ac:dyDescent="0.25">
      <c r="A2966">
        <v>101760</v>
      </c>
      <c r="B2966" s="1">
        <v>46004</v>
      </c>
      <c r="C2966" t="s">
        <v>16</v>
      </c>
      <c r="D2966" t="s">
        <v>198</v>
      </c>
      <c r="E2966" t="s">
        <v>199</v>
      </c>
      <c r="F2966" t="s">
        <v>29</v>
      </c>
      <c r="G2966" t="s">
        <v>100</v>
      </c>
      <c r="H2966">
        <v>2</v>
      </c>
      <c r="I2966">
        <v>47.5</v>
      </c>
      <c r="J2966">
        <v>95</v>
      </c>
      <c r="K2966" t="s">
        <v>53</v>
      </c>
      <c r="L2966" t="s">
        <v>508</v>
      </c>
      <c r="M2966" t="s">
        <v>44</v>
      </c>
      <c r="N2966" t="s">
        <v>50</v>
      </c>
      <c r="O2966" t="s">
        <v>14</v>
      </c>
      <c r="P2966" t="s">
        <v>517</v>
      </c>
    </row>
    <row r="2967" spans="1:16" x14ac:dyDescent="0.25">
      <c r="A2967">
        <v>101930</v>
      </c>
      <c r="B2967" s="1">
        <v>46004</v>
      </c>
      <c r="C2967" t="s">
        <v>39</v>
      </c>
      <c r="D2967" t="s">
        <v>93</v>
      </c>
      <c r="E2967" t="s">
        <v>93</v>
      </c>
      <c r="F2967" t="s">
        <v>73</v>
      </c>
      <c r="G2967" t="s">
        <v>126</v>
      </c>
      <c r="H2967">
        <v>1</v>
      </c>
      <c r="I2967">
        <v>31.05</v>
      </c>
      <c r="J2967">
        <v>31.05</v>
      </c>
      <c r="K2967" t="s">
        <v>31</v>
      </c>
      <c r="L2967" t="s">
        <v>493</v>
      </c>
      <c r="M2967" t="s">
        <v>23</v>
      </c>
      <c r="N2967" t="s">
        <v>50</v>
      </c>
      <c r="O2967" t="s">
        <v>14</v>
      </c>
      <c r="P2967" t="s">
        <v>517</v>
      </c>
    </row>
    <row r="2968" spans="1:16" x14ac:dyDescent="0.25">
      <c r="A2968">
        <v>102044</v>
      </c>
      <c r="B2968" s="1">
        <v>46004</v>
      </c>
      <c r="C2968" t="s">
        <v>39</v>
      </c>
      <c r="D2968" t="s">
        <v>56</v>
      </c>
      <c r="E2968" t="s">
        <v>57</v>
      </c>
      <c r="F2968" t="s">
        <v>73</v>
      </c>
      <c r="G2968" t="s">
        <v>128</v>
      </c>
      <c r="H2968">
        <v>5</v>
      </c>
      <c r="I2968">
        <v>136.41999999999999</v>
      </c>
      <c r="J2968">
        <v>682.1</v>
      </c>
      <c r="K2968" t="s">
        <v>59</v>
      </c>
      <c r="L2968" t="s">
        <v>194</v>
      </c>
      <c r="M2968" t="s">
        <v>23</v>
      </c>
      <c r="N2968" t="s">
        <v>50</v>
      </c>
      <c r="O2968" t="s">
        <v>14</v>
      </c>
      <c r="P2968" t="s">
        <v>517</v>
      </c>
    </row>
    <row r="2969" spans="1:16" x14ac:dyDescent="0.25">
      <c r="A2969">
        <v>100579</v>
      </c>
      <c r="B2969" s="1">
        <v>46005</v>
      </c>
      <c r="C2969" t="s">
        <v>61</v>
      </c>
      <c r="D2969" t="s">
        <v>62</v>
      </c>
      <c r="E2969" t="s">
        <v>63</v>
      </c>
      <c r="F2969" t="s">
        <v>64</v>
      </c>
      <c r="G2969" t="s">
        <v>65</v>
      </c>
      <c r="H2969">
        <v>3</v>
      </c>
      <c r="I2969">
        <v>25.9</v>
      </c>
      <c r="J2969">
        <v>77.7</v>
      </c>
      <c r="K2969" t="s">
        <v>21</v>
      </c>
      <c r="L2969" t="s">
        <v>208</v>
      </c>
      <c r="M2969" t="s">
        <v>44</v>
      </c>
      <c r="N2969" t="s">
        <v>76</v>
      </c>
      <c r="O2969" t="s">
        <v>14</v>
      </c>
      <c r="P2969" t="s">
        <v>517</v>
      </c>
    </row>
    <row r="2970" spans="1:16" x14ac:dyDescent="0.25">
      <c r="A2970">
        <v>101995</v>
      </c>
      <c r="B2970" s="1">
        <v>46005</v>
      </c>
      <c r="C2970" t="s">
        <v>61</v>
      </c>
      <c r="D2970" t="s">
        <v>90</v>
      </c>
      <c r="E2970" t="s">
        <v>91</v>
      </c>
      <c r="F2970" t="s">
        <v>73</v>
      </c>
      <c r="G2970" t="s">
        <v>116</v>
      </c>
      <c r="H2970">
        <v>1</v>
      </c>
      <c r="I2970">
        <v>187.98</v>
      </c>
      <c r="J2970">
        <v>187.98</v>
      </c>
      <c r="K2970" t="s">
        <v>21</v>
      </c>
      <c r="L2970" t="s">
        <v>285</v>
      </c>
      <c r="M2970" t="s">
        <v>102</v>
      </c>
      <c r="N2970" t="s">
        <v>76</v>
      </c>
      <c r="O2970" t="s">
        <v>14</v>
      </c>
      <c r="P2970" t="s">
        <v>517</v>
      </c>
    </row>
    <row r="2971" spans="1:16" x14ac:dyDescent="0.25">
      <c r="A2971">
        <v>100931</v>
      </c>
      <c r="B2971" s="1">
        <v>46006</v>
      </c>
      <c r="C2971" t="s">
        <v>39</v>
      </c>
      <c r="D2971" t="s">
        <v>67</v>
      </c>
      <c r="E2971" t="s">
        <v>68</v>
      </c>
      <c r="F2971" t="s">
        <v>73</v>
      </c>
      <c r="G2971" t="s">
        <v>128</v>
      </c>
      <c r="H2971">
        <v>3</v>
      </c>
      <c r="I2971">
        <v>130.88</v>
      </c>
      <c r="J2971">
        <v>392.64</v>
      </c>
      <c r="K2971" t="s">
        <v>31</v>
      </c>
      <c r="L2971" t="s">
        <v>130</v>
      </c>
      <c r="M2971" t="s">
        <v>44</v>
      </c>
      <c r="N2971" t="s">
        <v>82</v>
      </c>
      <c r="O2971" t="s">
        <v>25</v>
      </c>
      <c r="P2971" t="s">
        <v>517</v>
      </c>
    </row>
    <row r="2972" spans="1:16" x14ac:dyDescent="0.25">
      <c r="A2972">
        <v>101351</v>
      </c>
      <c r="B2972" s="1">
        <v>46006</v>
      </c>
      <c r="C2972" t="s">
        <v>39</v>
      </c>
      <c r="D2972" t="s">
        <v>67</v>
      </c>
      <c r="E2972" t="s">
        <v>68</v>
      </c>
      <c r="F2972" t="s">
        <v>73</v>
      </c>
      <c r="G2972" t="s">
        <v>74</v>
      </c>
      <c r="H2972">
        <v>5</v>
      </c>
      <c r="I2972">
        <v>56.02</v>
      </c>
      <c r="J2972">
        <v>280.10000000000002</v>
      </c>
      <c r="K2972" t="s">
        <v>53</v>
      </c>
      <c r="L2972" t="s">
        <v>271</v>
      </c>
      <c r="M2972" t="s">
        <v>44</v>
      </c>
      <c r="N2972" t="s">
        <v>82</v>
      </c>
      <c r="O2972" t="s">
        <v>25</v>
      </c>
      <c r="P2972" t="s">
        <v>517</v>
      </c>
    </row>
    <row r="2973" spans="1:16" x14ac:dyDescent="0.25">
      <c r="A2973">
        <v>101370</v>
      </c>
      <c r="B2973" s="1">
        <v>46006</v>
      </c>
      <c r="C2973" t="s">
        <v>61</v>
      </c>
      <c r="D2973" t="s">
        <v>90</v>
      </c>
      <c r="E2973" t="s">
        <v>91</v>
      </c>
      <c r="F2973" t="s">
        <v>73</v>
      </c>
      <c r="G2973" t="s">
        <v>80</v>
      </c>
      <c r="H2973">
        <v>10</v>
      </c>
      <c r="I2973">
        <v>40.04</v>
      </c>
      <c r="J2973">
        <v>400.4</v>
      </c>
      <c r="K2973" t="s">
        <v>53</v>
      </c>
      <c r="L2973" t="s">
        <v>251</v>
      </c>
      <c r="M2973" t="s">
        <v>102</v>
      </c>
      <c r="N2973" t="s">
        <v>82</v>
      </c>
      <c r="O2973" t="s">
        <v>25</v>
      </c>
      <c r="P2973" t="s">
        <v>517</v>
      </c>
    </row>
    <row r="2974" spans="1:16" x14ac:dyDescent="0.25">
      <c r="A2974">
        <v>101432</v>
      </c>
      <c r="B2974" s="1">
        <v>46006</v>
      </c>
      <c r="C2974" t="s">
        <v>34</v>
      </c>
      <c r="D2974" t="s">
        <v>164</v>
      </c>
      <c r="E2974" t="s">
        <v>165</v>
      </c>
      <c r="F2974" t="s">
        <v>64</v>
      </c>
      <c r="G2974" t="s">
        <v>140</v>
      </c>
      <c r="H2974">
        <v>1</v>
      </c>
      <c r="I2974">
        <v>149.79</v>
      </c>
      <c r="J2974">
        <v>149.79</v>
      </c>
      <c r="K2974" t="s">
        <v>53</v>
      </c>
      <c r="L2974" t="s">
        <v>182</v>
      </c>
      <c r="M2974" t="s">
        <v>23</v>
      </c>
      <c r="N2974" t="s">
        <v>82</v>
      </c>
      <c r="O2974" t="s">
        <v>25</v>
      </c>
      <c r="P2974" t="s">
        <v>517</v>
      </c>
    </row>
    <row r="2975" spans="1:16" x14ac:dyDescent="0.25">
      <c r="A2975">
        <v>101886</v>
      </c>
      <c r="B2975" s="1">
        <v>46006</v>
      </c>
      <c r="C2975" t="s">
        <v>16</v>
      </c>
      <c r="D2975" t="s">
        <v>17</v>
      </c>
      <c r="E2975" t="s">
        <v>18</v>
      </c>
      <c r="F2975" t="s">
        <v>73</v>
      </c>
      <c r="G2975" t="s">
        <v>126</v>
      </c>
      <c r="H2975">
        <v>5</v>
      </c>
      <c r="I2975">
        <v>29.76</v>
      </c>
      <c r="J2975">
        <v>148.80000000000001</v>
      </c>
      <c r="K2975" t="s">
        <v>21</v>
      </c>
      <c r="L2975" t="s">
        <v>381</v>
      </c>
      <c r="M2975" t="s">
        <v>23</v>
      </c>
      <c r="N2975" t="s">
        <v>82</v>
      </c>
      <c r="O2975" t="s">
        <v>25</v>
      </c>
      <c r="P2975" t="s">
        <v>517</v>
      </c>
    </row>
    <row r="2976" spans="1:16" x14ac:dyDescent="0.25">
      <c r="A2976">
        <v>101977</v>
      </c>
      <c r="B2976" s="1">
        <v>46007</v>
      </c>
      <c r="C2976" t="s">
        <v>39</v>
      </c>
      <c r="D2976" t="s">
        <v>93</v>
      </c>
      <c r="E2976" t="s">
        <v>93</v>
      </c>
      <c r="F2976" t="s">
        <v>29</v>
      </c>
      <c r="G2976" t="s">
        <v>123</v>
      </c>
      <c r="H2976">
        <v>3</v>
      </c>
      <c r="I2976">
        <v>88.19</v>
      </c>
      <c r="J2976">
        <v>264.57</v>
      </c>
      <c r="K2976" t="s">
        <v>21</v>
      </c>
      <c r="L2976" t="s">
        <v>487</v>
      </c>
      <c r="M2976" t="s">
        <v>23</v>
      </c>
      <c r="N2976" t="s">
        <v>55</v>
      </c>
      <c r="O2976" t="s">
        <v>25</v>
      </c>
      <c r="P2976" t="s">
        <v>517</v>
      </c>
    </row>
    <row r="2977" spans="1:16" x14ac:dyDescent="0.25">
      <c r="A2977">
        <v>102077</v>
      </c>
      <c r="B2977" s="1">
        <v>46007</v>
      </c>
      <c r="C2977" t="s">
        <v>61</v>
      </c>
      <c r="D2977" t="s">
        <v>62</v>
      </c>
      <c r="E2977" t="s">
        <v>63</v>
      </c>
      <c r="F2977" t="s">
        <v>29</v>
      </c>
      <c r="G2977" t="s">
        <v>100</v>
      </c>
      <c r="H2977">
        <v>1</v>
      </c>
      <c r="I2977">
        <v>51.27</v>
      </c>
      <c r="J2977">
        <v>51.27</v>
      </c>
      <c r="K2977" t="s">
        <v>21</v>
      </c>
      <c r="L2977" t="s">
        <v>510</v>
      </c>
      <c r="M2977" t="s">
        <v>23</v>
      </c>
      <c r="N2977" t="s">
        <v>55</v>
      </c>
      <c r="O2977" t="s">
        <v>25</v>
      </c>
      <c r="P2977" t="s">
        <v>517</v>
      </c>
    </row>
    <row r="2978" spans="1:16" x14ac:dyDescent="0.25">
      <c r="A2978">
        <v>100221</v>
      </c>
      <c r="B2978" s="1">
        <v>46008</v>
      </c>
      <c r="C2978" t="s">
        <v>16</v>
      </c>
      <c r="D2978" t="s">
        <v>17</v>
      </c>
      <c r="E2978" t="s">
        <v>18</v>
      </c>
      <c r="F2978" t="s">
        <v>73</v>
      </c>
      <c r="G2978" t="s">
        <v>116</v>
      </c>
      <c r="H2978">
        <v>10</v>
      </c>
      <c r="I2978">
        <v>191.22</v>
      </c>
      <c r="J2978">
        <v>1912.2</v>
      </c>
      <c r="K2978" t="s">
        <v>59</v>
      </c>
      <c r="L2978" t="s">
        <v>341</v>
      </c>
      <c r="M2978" t="s">
        <v>102</v>
      </c>
      <c r="N2978" t="s">
        <v>33</v>
      </c>
      <c r="O2978" t="s">
        <v>25</v>
      </c>
      <c r="P2978" t="s">
        <v>517</v>
      </c>
    </row>
    <row r="2979" spans="1:16" x14ac:dyDescent="0.25">
      <c r="A2979">
        <v>101417</v>
      </c>
      <c r="B2979" s="1">
        <v>46008</v>
      </c>
      <c r="C2979" t="s">
        <v>39</v>
      </c>
      <c r="D2979" t="s">
        <v>118</v>
      </c>
      <c r="E2979" t="s">
        <v>119</v>
      </c>
      <c r="F2979" t="s">
        <v>64</v>
      </c>
      <c r="G2979" t="s">
        <v>159</v>
      </c>
      <c r="H2979">
        <v>10</v>
      </c>
      <c r="I2979">
        <v>36.64</v>
      </c>
      <c r="J2979">
        <v>366.4</v>
      </c>
      <c r="K2979" t="s">
        <v>31</v>
      </c>
      <c r="L2979" t="s">
        <v>107</v>
      </c>
      <c r="M2979" t="s">
        <v>44</v>
      </c>
      <c r="N2979" t="s">
        <v>33</v>
      </c>
      <c r="O2979" t="s">
        <v>25</v>
      </c>
      <c r="P2979" t="s">
        <v>517</v>
      </c>
    </row>
    <row r="2980" spans="1:16" x14ac:dyDescent="0.25">
      <c r="A2980">
        <v>102214</v>
      </c>
      <c r="B2980" s="1">
        <v>46008</v>
      </c>
      <c r="C2980" t="s">
        <v>77</v>
      </c>
      <c r="D2980" t="s">
        <v>103</v>
      </c>
      <c r="E2980" t="s">
        <v>104</v>
      </c>
      <c r="F2980" t="s">
        <v>73</v>
      </c>
      <c r="G2980" t="s">
        <v>74</v>
      </c>
      <c r="H2980">
        <v>10</v>
      </c>
      <c r="I2980">
        <v>54.18</v>
      </c>
      <c r="J2980">
        <v>541.79999999999995</v>
      </c>
      <c r="K2980" t="s">
        <v>21</v>
      </c>
      <c r="L2980" t="s">
        <v>154</v>
      </c>
      <c r="M2980" t="s">
        <v>23</v>
      </c>
      <c r="N2980" t="s">
        <v>33</v>
      </c>
      <c r="O2980" t="s">
        <v>25</v>
      </c>
      <c r="P2980" t="s">
        <v>517</v>
      </c>
    </row>
    <row r="2981" spans="1:16" x14ac:dyDescent="0.25">
      <c r="A2981">
        <v>102575</v>
      </c>
      <c r="B2981" s="1">
        <v>46009</v>
      </c>
      <c r="C2981" t="s">
        <v>39</v>
      </c>
      <c r="D2981" t="s">
        <v>40</v>
      </c>
      <c r="E2981" t="s">
        <v>41</v>
      </c>
      <c r="F2981" t="s">
        <v>73</v>
      </c>
      <c r="G2981" t="s">
        <v>183</v>
      </c>
      <c r="H2981">
        <v>1</v>
      </c>
      <c r="I2981">
        <v>25.57</v>
      </c>
      <c r="J2981">
        <v>25.57</v>
      </c>
      <c r="K2981" t="s">
        <v>31</v>
      </c>
      <c r="L2981" t="s">
        <v>333</v>
      </c>
      <c r="M2981" t="s">
        <v>44</v>
      </c>
      <c r="N2981" t="s">
        <v>45</v>
      </c>
      <c r="O2981" t="s">
        <v>25</v>
      </c>
      <c r="P2981" t="s">
        <v>517</v>
      </c>
    </row>
    <row r="2982" spans="1:16" x14ac:dyDescent="0.25">
      <c r="A2982">
        <v>100703</v>
      </c>
      <c r="B2982" s="1">
        <v>46010</v>
      </c>
      <c r="C2982" t="s">
        <v>16</v>
      </c>
      <c r="D2982" t="s">
        <v>27</v>
      </c>
      <c r="E2982" t="s">
        <v>28</v>
      </c>
      <c r="F2982" t="s">
        <v>73</v>
      </c>
      <c r="G2982" t="s">
        <v>126</v>
      </c>
      <c r="H2982">
        <v>2</v>
      </c>
      <c r="I2982">
        <v>29.95</v>
      </c>
      <c r="J2982">
        <v>59.9</v>
      </c>
      <c r="K2982" t="s">
        <v>31</v>
      </c>
      <c r="L2982" t="s">
        <v>269</v>
      </c>
      <c r="M2982" t="s">
        <v>23</v>
      </c>
      <c r="N2982" t="s">
        <v>24</v>
      </c>
      <c r="O2982" t="s">
        <v>25</v>
      </c>
      <c r="P2982" t="s">
        <v>517</v>
      </c>
    </row>
    <row r="2983" spans="1:16" x14ac:dyDescent="0.25">
      <c r="A2983">
        <v>101189</v>
      </c>
      <c r="B2983" s="1">
        <v>46010</v>
      </c>
      <c r="C2983" t="s">
        <v>34</v>
      </c>
      <c r="D2983" t="s">
        <v>164</v>
      </c>
      <c r="E2983" t="s">
        <v>165</v>
      </c>
      <c r="F2983" t="s">
        <v>19</v>
      </c>
      <c r="G2983" t="s">
        <v>37</v>
      </c>
      <c r="H2983">
        <v>10</v>
      </c>
      <c r="I2983">
        <v>23.24</v>
      </c>
      <c r="J2983">
        <v>232.4</v>
      </c>
      <c r="K2983" t="s">
        <v>31</v>
      </c>
      <c r="L2983" t="s">
        <v>144</v>
      </c>
      <c r="M2983" t="s">
        <v>23</v>
      </c>
      <c r="N2983" t="s">
        <v>24</v>
      </c>
      <c r="O2983" t="s">
        <v>25</v>
      </c>
      <c r="P2983" t="s">
        <v>517</v>
      </c>
    </row>
    <row r="2984" spans="1:16" x14ac:dyDescent="0.25">
      <c r="A2984">
        <v>101961</v>
      </c>
      <c r="B2984" s="1">
        <v>46010</v>
      </c>
      <c r="C2984" t="s">
        <v>16</v>
      </c>
      <c r="D2984" t="s">
        <v>198</v>
      </c>
      <c r="E2984" t="s">
        <v>199</v>
      </c>
      <c r="F2984" t="s">
        <v>64</v>
      </c>
      <c r="G2984" t="s">
        <v>65</v>
      </c>
      <c r="H2984">
        <v>1</v>
      </c>
      <c r="I2984">
        <v>25.11</v>
      </c>
      <c r="J2984">
        <v>25.11</v>
      </c>
      <c r="K2984" t="s">
        <v>59</v>
      </c>
      <c r="L2984" t="s">
        <v>238</v>
      </c>
      <c r="M2984" t="s">
        <v>23</v>
      </c>
      <c r="N2984" t="s">
        <v>24</v>
      </c>
      <c r="O2984" t="s">
        <v>25</v>
      </c>
      <c r="P2984" t="s">
        <v>517</v>
      </c>
    </row>
    <row r="2985" spans="1:16" x14ac:dyDescent="0.25">
      <c r="A2985">
        <v>102112</v>
      </c>
      <c r="B2985" s="1">
        <v>46010</v>
      </c>
      <c r="C2985" t="s">
        <v>77</v>
      </c>
      <c r="D2985" t="s">
        <v>205</v>
      </c>
      <c r="E2985" t="s">
        <v>206</v>
      </c>
      <c r="F2985" t="s">
        <v>73</v>
      </c>
      <c r="G2985" t="s">
        <v>74</v>
      </c>
      <c r="H2985">
        <v>5</v>
      </c>
      <c r="I2985">
        <v>54.71</v>
      </c>
      <c r="J2985">
        <v>273.55</v>
      </c>
      <c r="K2985" t="s">
        <v>59</v>
      </c>
      <c r="L2985" t="s">
        <v>256</v>
      </c>
      <c r="M2985" t="s">
        <v>23</v>
      </c>
      <c r="N2985" t="s">
        <v>24</v>
      </c>
      <c r="O2985" t="s">
        <v>25</v>
      </c>
      <c r="P2985" t="s">
        <v>517</v>
      </c>
    </row>
    <row r="2986" spans="1:16" x14ac:dyDescent="0.25">
      <c r="A2986">
        <v>102185</v>
      </c>
      <c r="B2986" s="1">
        <v>46010</v>
      </c>
      <c r="C2986" t="s">
        <v>77</v>
      </c>
      <c r="D2986" t="s">
        <v>78</v>
      </c>
      <c r="E2986" t="s">
        <v>79</v>
      </c>
      <c r="F2986" t="s">
        <v>70</v>
      </c>
      <c r="G2986" t="s">
        <v>143</v>
      </c>
      <c r="H2986">
        <v>1</v>
      </c>
      <c r="I2986">
        <v>125.64</v>
      </c>
      <c r="J2986">
        <v>125.64</v>
      </c>
      <c r="K2986" t="s">
        <v>59</v>
      </c>
      <c r="L2986" t="s">
        <v>135</v>
      </c>
      <c r="M2986" t="s">
        <v>23</v>
      </c>
      <c r="N2986" t="s">
        <v>24</v>
      </c>
      <c r="O2986" t="s">
        <v>25</v>
      </c>
      <c r="P2986" t="s">
        <v>517</v>
      </c>
    </row>
    <row r="2987" spans="1:16" x14ac:dyDescent="0.25">
      <c r="A2987">
        <v>102625</v>
      </c>
      <c r="B2987" s="1">
        <v>46011</v>
      </c>
      <c r="C2987" t="s">
        <v>61</v>
      </c>
      <c r="D2987" t="s">
        <v>62</v>
      </c>
      <c r="E2987" t="s">
        <v>63</v>
      </c>
      <c r="F2987" t="s">
        <v>29</v>
      </c>
      <c r="G2987" t="s">
        <v>58</v>
      </c>
      <c r="H2987">
        <v>10</v>
      </c>
      <c r="I2987">
        <v>74.739999999999995</v>
      </c>
      <c r="J2987">
        <v>747.4</v>
      </c>
      <c r="K2987" t="s">
        <v>59</v>
      </c>
      <c r="L2987" t="s">
        <v>471</v>
      </c>
      <c r="M2987" t="s">
        <v>23</v>
      </c>
      <c r="N2987" t="s">
        <v>50</v>
      </c>
      <c r="O2987" t="s">
        <v>14</v>
      </c>
      <c r="P2987" t="s">
        <v>517</v>
      </c>
    </row>
    <row r="2988" spans="1:16" x14ac:dyDescent="0.25">
      <c r="A2988">
        <v>102917</v>
      </c>
      <c r="B2988" s="1">
        <v>46011</v>
      </c>
      <c r="C2988" t="s">
        <v>39</v>
      </c>
      <c r="D2988" t="s">
        <v>67</v>
      </c>
      <c r="E2988" t="s">
        <v>68</v>
      </c>
      <c r="F2988" t="s">
        <v>64</v>
      </c>
      <c r="G2988" t="s">
        <v>105</v>
      </c>
      <c r="H2988">
        <v>1</v>
      </c>
      <c r="I2988">
        <v>28.51</v>
      </c>
      <c r="J2988">
        <v>28.51</v>
      </c>
      <c r="K2988" t="s">
        <v>53</v>
      </c>
      <c r="L2988" t="s">
        <v>433</v>
      </c>
      <c r="M2988" t="s">
        <v>44</v>
      </c>
      <c r="N2988" t="s">
        <v>50</v>
      </c>
      <c r="O2988" t="s">
        <v>14</v>
      </c>
      <c r="P2988" t="s">
        <v>517</v>
      </c>
    </row>
    <row r="2989" spans="1:16" x14ac:dyDescent="0.25">
      <c r="A2989">
        <v>101269</v>
      </c>
      <c r="B2989" s="1">
        <v>46012</v>
      </c>
      <c r="C2989" t="s">
        <v>61</v>
      </c>
      <c r="D2989" t="s">
        <v>62</v>
      </c>
      <c r="E2989" t="s">
        <v>63</v>
      </c>
      <c r="F2989" t="s">
        <v>64</v>
      </c>
      <c r="G2989" t="s">
        <v>140</v>
      </c>
      <c r="H2989">
        <v>2</v>
      </c>
      <c r="I2989">
        <v>144.4</v>
      </c>
      <c r="J2989">
        <v>288.8</v>
      </c>
      <c r="K2989" t="s">
        <v>59</v>
      </c>
      <c r="L2989" t="s">
        <v>135</v>
      </c>
      <c r="M2989" t="s">
        <v>23</v>
      </c>
      <c r="N2989" t="s">
        <v>76</v>
      </c>
      <c r="O2989" t="s">
        <v>14</v>
      </c>
      <c r="P2989" t="s">
        <v>517</v>
      </c>
    </row>
    <row r="2990" spans="1:16" x14ac:dyDescent="0.25">
      <c r="A2990">
        <v>101703</v>
      </c>
      <c r="B2990" s="1">
        <v>46012</v>
      </c>
      <c r="C2990" t="s">
        <v>16</v>
      </c>
      <c r="D2990" t="s">
        <v>27</v>
      </c>
      <c r="E2990" t="s">
        <v>28</v>
      </c>
      <c r="F2990" t="s">
        <v>29</v>
      </c>
      <c r="G2990" t="s">
        <v>123</v>
      </c>
      <c r="H2990">
        <v>1</v>
      </c>
      <c r="I2990">
        <v>89.74</v>
      </c>
      <c r="J2990">
        <v>89.74</v>
      </c>
      <c r="K2990" t="s">
        <v>59</v>
      </c>
      <c r="L2990" t="s">
        <v>227</v>
      </c>
      <c r="M2990" t="s">
        <v>23</v>
      </c>
      <c r="N2990" t="s">
        <v>76</v>
      </c>
      <c r="O2990" t="s">
        <v>14</v>
      </c>
      <c r="P2990" t="s">
        <v>517</v>
      </c>
    </row>
    <row r="2991" spans="1:16" x14ac:dyDescent="0.25">
      <c r="A2991">
        <v>101754</v>
      </c>
      <c r="B2991" s="1">
        <v>46012</v>
      </c>
      <c r="C2991" t="s">
        <v>34</v>
      </c>
      <c r="D2991" t="s">
        <v>35</v>
      </c>
      <c r="E2991" t="s">
        <v>36</v>
      </c>
      <c r="F2991" t="s">
        <v>73</v>
      </c>
      <c r="G2991" t="s">
        <v>74</v>
      </c>
      <c r="H2991">
        <v>1</v>
      </c>
      <c r="I2991">
        <v>55.86</v>
      </c>
      <c r="J2991">
        <v>55.86</v>
      </c>
      <c r="K2991" t="s">
        <v>21</v>
      </c>
      <c r="L2991" t="s">
        <v>458</v>
      </c>
      <c r="M2991" t="s">
        <v>23</v>
      </c>
      <c r="N2991" t="s">
        <v>76</v>
      </c>
      <c r="O2991" t="s">
        <v>14</v>
      </c>
      <c r="P2991" t="s">
        <v>517</v>
      </c>
    </row>
    <row r="2992" spans="1:16" x14ac:dyDescent="0.25">
      <c r="A2992">
        <v>101724</v>
      </c>
      <c r="B2992" s="1">
        <v>46013</v>
      </c>
      <c r="C2992" t="s">
        <v>39</v>
      </c>
      <c r="D2992" t="s">
        <v>67</v>
      </c>
      <c r="E2992" t="s">
        <v>68</v>
      </c>
      <c r="F2992" t="s">
        <v>73</v>
      </c>
      <c r="G2992" t="s">
        <v>126</v>
      </c>
      <c r="H2992">
        <v>2</v>
      </c>
      <c r="I2992">
        <v>31.46</v>
      </c>
      <c r="J2992">
        <v>62.92</v>
      </c>
      <c r="K2992" t="s">
        <v>53</v>
      </c>
      <c r="L2992" t="s">
        <v>101</v>
      </c>
      <c r="M2992" t="s">
        <v>23</v>
      </c>
      <c r="N2992" t="s">
        <v>82</v>
      </c>
      <c r="O2992" t="s">
        <v>25</v>
      </c>
      <c r="P2992" t="s">
        <v>517</v>
      </c>
    </row>
    <row r="2993" spans="1:16" x14ac:dyDescent="0.25">
      <c r="A2993">
        <v>101048</v>
      </c>
      <c r="B2993" s="1">
        <v>46015</v>
      </c>
      <c r="C2993" t="s">
        <v>16</v>
      </c>
      <c r="D2993" t="s">
        <v>27</v>
      </c>
      <c r="E2993" t="s">
        <v>28</v>
      </c>
      <c r="F2993" t="s">
        <v>73</v>
      </c>
      <c r="G2993" t="s">
        <v>183</v>
      </c>
      <c r="H2993">
        <v>1</v>
      </c>
      <c r="I2993">
        <v>24.69</v>
      </c>
      <c r="J2993">
        <v>24.69</v>
      </c>
      <c r="K2993" t="s">
        <v>53</v>
      </c>
      <c r="L2993" t="s">
        <v>478</v>
      </c>
      <c r="M2993" t="s">
        <v>23</v>
      </c>
      <c r="N2993" t="s">
        <v>33</v>
      </c>
      <c r="O2993" t="s">
        <v>25</v>
      </c>
      <c r="P2993" t="s">
        <v>517</v>
      </c>
    </row>
    <row r="2994" spans="1:16" x14ac:dyDescent="0.25">
      <c r="A2994">
        <v>101825</v>
      </c>
      <c r="B2994" s="1">
        <v>46015</v>
      </c>
      <c r="C2994" t="s">
        <v>77</v>
      </c>
      <c r="D2994" t="s">
        <v>78</v>
      </c>
      <c r="E2994" t="s">
        <v>79</v>
      </c>
      <c r="F2994" t="s">
        <v>73</v>
      </c>
      <c r="G2994" t="s">
        <v>128</v>
      </c>
      <c r="H2994">
        <v>1</v>
      </c>
      <c r="I2994">
        <v>136.06</v>
      </c>
      <c r="J2994">
        <v>136.06</v>
      </c>
      <c r="K2994" t="s">
        <v>53</v>
      </c>
      <c r="L2994" t="s">
        <v>499</v>
      </c>
      <c r="M2994" t="s">
        <v>23</v>
      </c>
      <c r="N2994" t="s">
        <v>33</v>
      </c>
      <c r="O2994" t="s">
        <v>25</v>
      </c>
      <c r="P2994" t="s">
        <v>517</v>
      </c>
    </row>
    <row r="2995" spans="1:16" x14ac:dyDescent="0.25">
      <c r="A2995">
        <v>100157</v>
      </c>
      <c r="B2995" s="1">
        <v>46016</v>
      </c>
      <c r="C2995" t="s">
        <v>61</v>
      </c>
      <c r="D2995" t="s">
        <v>84</v>
      </c>
      <c r="E2995" t="s">
        <v>85</v>
      </c>
      <c r="F2995" t="s">
        <v>73</v>
      </c>
      <c r="G2995" t="s">
        <v>126</v>
      </c>
      <c r="H2995">
        <v>2</v>
      </c>
      <c r="I2995">
        <v>30.57</v>
      </c>
      <c r="J2995">
        <v>61.14</v>
      </c>
      <c r="K2995" t="s">
        <v>53</v>
      </c>
      <c r="L2995" t="s">
        <v>438</v>
      </c>
      <c r="M2995" t="s">
        <v>44</v>
      </c>
      <c r="N2995" t="s">
        <v>45</v>
      </c>
      <c r="O2995" t="s">
        <v>25</v>
      </c>
      <c r="P2995" t="s">
        <v>517</v>
      </c>
    </row>
    <row r="2996" spans="1:16" x14ac:dyDescent="0.25">
      <c r="A2996">
        <v>101428</v>
      </c>
      <c r="B2996" s="1">
        <v>46016</v>
      </c>
      <c r="C2996" t="s">
        <v>16</v>
      </c>
      <c r="D2996" t="s">
        <v>111</v>
      </c>
      <c r="E2996" t="s">
        <v>112</v>
      </c>
      <c r="F2996" t="s">
        <v>73</v>
      </c>
      <c r="G2996" t="s">
        <v>80</v>
      </c>
      <c r="H2996">
        <v>1</v>
      </c>
      <c r="I2996">
        <v>38.58</v>
      </c>
      <c r="J2996">
        <v>38.58</v>
      </c>
      <c r="K2996" t="s">
        <v>59</v>
      </c>
      <c r="L2996" t="s">
        <v>232</v>
      </c>
      <c r="M2996" t="s">
        <v>23</v>
      </c>
      <c r="N2996" t="s">
        <v>45</v>
      </c>
      <c r="O2996" t="s">
        <v>25</v>
      </c>
      <c r="P2996" t="s">
        <v>517</v>
      </c>
    </row>
    <row r="2997" spans="1:16" x14ac:dyDescent="0.25">
      <c r="A2997">
        <v>100515</v>
      </c>
      <c r="B2997" s="1">
        <v>46017</v>
      </c>
      <c r="C2997" t="s">
        <v>61</v>
      </c>
      <c r="D2997" t="s">
        <v>84</v>
      </c>
      <c r="E2997" t="s">
        <v>85</v>
      </c>
      <c r="F2997" t="s">
        <v>70</v>
      </c>
      <c r="G2997" t="s">
        <v>143</v>
      </c>
      <c r="H2997">
        <v>2</v>
      </c>
      <c r="I2997">
        <v>123.58</v>
      </c>
      <c r="J2997">
        <v>247.16</v>
      </c>
      <c r="K2997" t="s">
        <v>31</v>
      </c>
      <c r="L2997" t="s">
        <v>286</v>
      </c>
      <c r="M2997" t="s">
        <v>23</v>
      </c>
      <c r="N2997" t="s">
        <v>24</v>
      </c>
      <c r="O2997" t="s">
        <v>25</v>
      </c>
      <c r="P2997" t="s">
        <v>517</v>
      </c>
    </row>
    <row r="2998" spans="1:16" x14ac:dyDescent="0.25">
      <c r="A2998">
        <v>102543</v>
      </c>
      <c r="B2998" s="1">
        <v>46017</v>
      </c>
      <c r="C2998" t="s">
        <v>61</v>
      </c>
      <c r="D2998" t="s">
        <v>62</v>
      </c>
      <c r="E2998" t="s">
        <v>63</v>
      </c>
      <c r="F2998" t="s">
        <v>64</v>
      </c>
      <c r="G2998" t="s">
        <v>105</v>
      </c>
      <c r="H2998">
        <v>3</v>
      </c>
      <c r="I2998">
        <v>31.1</v>
      </c>
      <c r="J2998">
        <v>93.3</v>
      </c>
      <c r="K2998" t="s">
        <v>21</v>
      </c>
      <c r="L2998" t="s">
        <v>265</v>
      </c>
      <c r="M2998" t="s">
        <v>44</v>
      </c>
      <c r="N2998" t="s">
        <v>24</v>
      </c>
      <c r="O2998" t="s">
        <v>25</v>
      </c>
      <c r="P2998" t="s">
        <v>517</v>
      </c>
    </row>
    <row r="2999" spans="1:16" x14ac:dyDescent="0.25">
      <c r="A2999">
        <v>100297</v>
      </c>
      <c r="B2999" s="1">
        <v>46019</v>
      </c>
      <c r="C2999" t="s">
        <v>34</v>
      </c>
      <c r="D2999" t="s">
        <v>35</v>
      </c>
      <c r="E2999" t="s">
        <v>36</v>
      </c>
      <c r="F2999" t="s">
        <v>73</v>
      </c>
      <c r="G2999" t="s">
        <v>116</v>
      </c>
      <c r="H2999">
        <v>3</v>
      </c>
      <c r="I2999">
        <v>195.06</v>
      </c>
      <c r="J2999">
        <v>585.17999999999995</v>
      </c>
      <c r="K2999" t="s">
        <v>53</v>
      </c>
      <c r="L2999" t="s">
        <v>87</v>
      </c>
      <c r="M2999" t="s">
        <v>102</v>
      </c>
      <c r="N2999" t="s">
        <v>76</v>
      </c>
      <c r="O2999" t="s">
        <v>14</v>
      </c>
      <c r="P2999" t="s">
        <v>517</v>
      </c>
    </row>
    <row r="3000" spans="1:16" x14ac:dyDescent="0.25">
      <c r="A3000">
        <v>100681</v>
      </c>
      <c r="B3000" s="1">
        <v>46020</v>
      </c>
      <c r="C3000" t="s">
        <v>39</v>
      </c>
      <c r="D3000" t="s">
        <v>118</v>
      </c>
      <c r="E3000" t="s">
        <v>119</v>
      </c>
      <c r="F3000" t="s">
        <v>64</v>
      </c>
      <c r="G3000" t="s">
        <v>140</v>
      </c>
      <c r="H3000">
        <v>3</v>
      </c>
      <c r="I3000">
        <v>156.69999999999999</v>
      </c>
      <c r="J3000">
        <v>470.1</v>
      </c>
      <c r="K3000" t="s">
        <v>53</v>
      </c>
      <c r="L3000" t="s">
        <v>417</v>
      </c>
      <c r="M3000" t="s">
        <v>44</v>
      </c>
      <c r="N3000" t="s">
        <v>82</v>
      </c>
      <c r="O3000" t="s">
        <v>25</v>
      </c>
      <c r="P3000" t="s">
        <v>517</v>
      </c>
    </row>
    <row r="3001" spans="1:16" x14ac:dyDescent="0.25">
      <c r="A3001">
        <v>100846</v>
      </c>
      <c r="B3001" s="1">
        <v>46021</v>
      </c>
      <c r="C3001" t="s">
        <v>39</v>
      </c>
      <c r="D3001" t="s">
        <v>40</v>
      </c>
      <c r="E3001" t="s">
        <v>41</v>
      </c>
      <c r="F3001" t="s">
        <v>29</v>
      </c>
      <c r="G3001" t="s">
        <v>113</v>
      </c>
      <c r="H3001">
        <v>1</v>
      </c>
      <c r="I3001">
        <v>14.82</v>
      </c>
      <c r="J3001">
        <v>14.82</v>
      </c>
      <c r="K3001" t="s">
        <v>53</v>
      </c>
      <c r="L3001" t="s">
        <v>106</v>
      </c>
      <c r="M3001" t="s">
        <v>23</v>
      </c>
      <c r="N3001" t="s">
        <v>55</v>
      </c>
      <c r="O3001" t="s">
        <v>25</v>
      </c>
      <c r="P3001" t="s">
        <v>517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F31A-BB76-4D3B-9272-FFE39AAD5197}">
  <dimension ref="A1"/>
  <sheetViews>
    <sheetView topLeftCell="G50" workbookViewId="0">
      <selection activeCell="L71" sqref="L71"/>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FE41-E48A-470C-A061-82F697A3EA74}">
  <dimension ref="A1"/>
  <sheetViews>
    <sheetView showGridLines="0" topLeftCell="O8" zoomScaleNormal="100" workbookViewId="0">
      <selection activeCell="AE16" sqref="AE1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691D-CEC8-4A11-ABE3-F555F9350263}">
  <dimension ref="A1"/>
  <sheetViews>
    <sheetView showGridLines="0" topLeftCell="A2" workbookViewId="0">
      <selection activeCell="P7" sqref="P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187A6-BA6C-44DB-BAA8-8A27484BE535}">
  <dimension ref="A1"/>
  <sheetViews>
    <sheetView showGridLines="0" workbookViewId="0">
      <selection activeCell="Q17" sqref="Q1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0DCA-32AD-408A-ACD5-3B120B61A551}">
  <dimension ref="A1"/>
  <sheetViews>
    <sheetView showGridLines="0" tabSelected="1"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074A3F26-D0D7-40F6-B0A2-24FF4540D2FC}">
  <ds:schemaRefs/>
</ds:datastoreItem>
</file>

<file path=customXml/itemProps2.xml><?xml version="1.0" encoding="utf-8"?>
<ds:datastoreItem xmlns:ds="http://schemas.openxmlformats.org/officeDocument/2006/customXml" ds:itemID="{4D66C6D3-60B6-4B86-B029-3C8E02968DE4}">
  <ds:schemaRefs/>
</ds:datastoreItem>
</file>

<file path=customXml/itemProps3.xml><?xml version="1.0" encoding="utf-8"?>
<ds:datastoreItem xmlns:ds="http://schemas.openxmlformats.org/officeDocument/2006/customXml" ds:itemID="{9458AF7D-DCFD-4B13-9979-95949E9E4AD0}">
  <ds:schemaRefs/>
</ds:datastoreItem>
</file>

<file path=customXml/itemProps4.xml><?xml version="1.0" encoding="utf-8"?>
<ds:datastoreItem xmlns:ds="http://schemas.openxmlformats.org/officeDocument/2006/customXml" ds:itemID="{11B7A374-C46F-4250-ABFC-A114E537BC95}">
  <ds:schemaRefs/>
</ds:datastoreItem>
</file>

<file path=customXml/itemProps5.xml><?xml version="1.0" encoding="utf-8"?>
<ds:datastoreItem xmlns:ds="http://schemas.openxmlformats.org/officeDocument/2006/customXml" ds:itemID="{0F023F84-45AC-49E9-9FFB-40FDB8BED070}">
  <ds:schemaRefs/>
</ds:datastoreItem>
</file>

<file path=customXml/itemProps6.xml><?xml version="1.0" encoding="utf-8"?>
<ds:datastoreItem xmlns:ds="http://schemas.openxmlformats.org/officeDocument/2006/customXml" ds:itemID="{44B5E915-EE8E-471C-8E56-6E4286B587DF}">
  <ds:schemaRefs/>
</ds:datastoreItem>
</file>

<file path=customXml/itemProps7.xml><?xml version="1.0" encoding="utf-8"?>
<ds:datastoreItem xmlns:ds="http://schemas.openxmlformats.org/officeDocument/2006/customXml" ds:itemID="{16890513-6A52-45B7-9B7B-7A1C478D314F}">
  <ds:schemaRefs/>
</ds:datastoreItem>
</file>

<file path=customXml/itemProps8.xml><?xml version="1.0" encoding="utf-8"?>
<ds:datastoreItem xmlns:ds="http://schemas.openxmlformats.org/officeDocument/2006/customXml" ds:itemID="{C503BAA9-C72D-4A81-87B6-02072807D11F}">
  <ds:schemaRefs/>
</ds:datastoreItem>
</file>

<file path=customXml/itemProps9.xml><?xml version="1.0" encoding="utf-8"?>
<ds:datastoreItem xmlns:ds="http://schemas.openxmlformats.org/officeDocument/2006/customXml" ds:itemID="{0E468EB5-A715-4354-B853-111066DC5E07}">
  <ds:schemaRefs/>
</ds:datastoreItem>
</file>

<file path=customXml/itemProps10.xml><?xml version="1.0" encoding="utf-8"?>
<ds:datastoreItem xmlns:ds="http://schemas.openxmlformats.org/officeDocument/2006/customXml" ds:itemID="{801FAD8C-7B81-49CD-A595-59B56D4589E4}">
  <ds:schemaRefs/>
</ds:datastoreItem>
</file>

<file path=customXml/itemProps11.xml><?xml version="1.0" encoding="utf-8"?>
<ds:datastoreItem xmlns:ds="http://schemas.openxmlformats.org/officeDocument/2006/customXml" ds:itemID="{A591D1DD-12BA-41CD-BA1F-88F4640FF8A3}">
  <ds:schemaRefs/>
</ds:datastoreItem>
</file>

<file path=customXml/itemProps12.xml><?xml version="1.0" encoding="utf-8"?>
<ds:datastoreItem xmlns:ds="http://schemas.openxmlformats.org/officeDocument/2006/customXml" ds:itemID="{F39E6B3F-5584-4A8F-BFDC-4FA53DF657C7}">
  <ds:schemaRefs/>
</ds:datastoreItem>
</file>

<file path=customXml/itemProps13.xml><?xml version="1.0" encoding="utf-8"?>
<ds:datastoreItem xmlns:ds="http://schemas.openxmlformats.org/officeDocument/2006/customXml" ds:itemID="{5576F551-A370-4A11-92F9-DB7F2D8238FE}">
  <ds:schemaRefs/>
</ds:datastoreItem>
</file>

<file path=customXml/itemProps14.xml><?xml version="1.0" encoding="utf-8"?>
<ds:datastoreItem xmlns:ds="http://schemas.openxmlformats.org/officeDocument/2006/customXml" ds:itemID="{126478CB-7948-4150-863A-935DC12D2199}">
  <ds:schemaRefs/>
</ds:datastoreItem>
</file>

<file path=customXml/itemProps15.xml><?xml version="1.0" encoding="utf-8"?>
<ds:datastoreItem xmlns:ds="http://schemas.openxmlformats.org/officeDocument/2006/customXml" ds:itemID="{81363497-C905-471C-9191-A7ED7B319124}">
  <ds:schemaRefs/>
</ds:datastoreItem>
</file>

<file path=customXml/itemProps16.xml><?xml version="1.0" encoding="utf-8"?>
<ds:datastoreItem xmlns:ds="http://schemas.openxmlformats.org/officeDocument/2006/customXml" ds:itemID="{7A7D5DA2-6CEB-4860-A228-D54CAACC55C3}">
  <ds:schemaRefs/>
</ds:datastoreItem>
</file>

<file path=customXml/itemProps17.xml><?xml version="1.0" encoding="utf-8"?>
<ds:datastoreItem xmlns:ds="http://schemas.openxmlformats.org/officeDocument/2006/customXml" ds:itemID="{345D27B8-E40F-4286-94EF-DF48A5013680}">
  <ds:schemaRefs/>
</ds:datastoreItem>
</file>

<file path=customXml/itemProps18.xml><?xml version="1.0" encoding="utf-8"?>
<ds:datastoreItem xmlns:ds="http://schemas.openxmlformats.org/officeDocument/2006/customXml" ds:itemID="{E1FF7042-6B13-4050-BE03-1E628BF3038A}">
  <ds:schemaRefs>
    <ds:schemaRef ds:uri="http://schemas.microsoft.com/DataMashup"/>
  </ds:schemaRefs>
</ds:datastoreItem>
</file>

<file path=customXml/itemProps19.xml><?xml version="1.0" encoding="utf-8"?>
<ds:datastoreItem xmlns:ds="http://schemas.openxmlformats.org/officeDocument/2006/customXml" ds:itemID="{357E146D-C74A-44A3-B521-265B35B3F65E}">
  <ds:schemaRefs/>
</ds:datastoreItem>
</file>

<file path=customXml/itemProps20.xml><?xml version="1.0" encoding="utf-8"?>
<ds:datastoreItem xmlns:ds="http://schemas.openxmlformats.org/officeDocument/2006/customXml" ds:itemID="{E34BBF61-0A3A-4DF1-8F0F-913870F4F2A9}">
  <ds:schemaRefs/>
</ds:datastoreItem>
</file>

<file path=customXml/itemProps21.xml><?xml version="1.0" encoding="utf-8"?>
<ds:datastoreItem xmlns:ds="http://schemas.openxmlformats.org/officeDocument/2006/customXml" ds:itemID="{58BFEE42-5023-4530-9086-575C9A91E09F}">
  <ds:schemaRefs/>
</ds:datastoreItem>
</file>

<file path=customXml/itemProps22.xml><?xml version="1.0" encoding="utf-8"?>
<ds:datastoreItem xmlns:ds="http://schemas.openxmlformats.org/officeDocument/2006/customXml" ds:itemID="{DE29E608-02E5-472F-8DB1-2F91C96F86F6}">
  <ds:schemaRefs/>
</ds:datastoreItem>
</file>

<file path=customXml/itemProps23.xml><?xml version="1.0" encoding="utf-8"?>
<ds:datastoreItem xmlns:ds="http://schemas.openxmlformats.org/officeDocument/2006/customXml" ds:itemID="{E71F8898-0112-4762-A974-CAF32864CEF1}">
  <ds:schemaRefs/>
</ds:datastoreItem>
</file>

<file path=customXml/itemProps24.xml><?xml version="1.0" encoding="utf-8"?>
<ds:datastoreItem xmlns:ds="http://schemas.openxmlformats.org/officeDocument/2006/customXml" ds:itemID="{31A4364E-78C3-4B4A-9874-649FE9F2497F}">
  <ds:schemaRefs/>
</ds:datastoreItem>
</file>

<file path=customXml/itemProps25.xml><?xml version="1.0" encoding="utf-8"?>
<ds:datastoreItem xmlns:ds="http://schemas.openxmlformats.org/officeDocument/2006/customXml" ds:itemID="{91B743FE-C59A-434D-85C3-587AA7F54AF1}">
  <ds:schemaRefs/>
</ds:datastoreItem>
</file>

<file path=customXml/itemProps26.xml><?xml version="1.0" encoding="utf-8"?>
<ds:datastoreItem xmlns:ds="http://schemas.openxmlformats.org/officeDocument/2006/customXml" ds:itemID="{BFCE5C77-ECBE-48CE-A18B-6A3B7EF2959D}">
  <ds:schemaRefs/>
</ds:datastoreItem>
</file>

<file path=customXml/itemProps27.xml><?xml version="1.0" encoding="utf-8"?>
<ds:datastoreItem xmlns:ds="http://schemas.openxmlformats.org/officeDocument/2006/customXml" ds:itemID="{F5A8D2DF-A93E-4DDD-A7A1-5965F6072260}">
  <ds:schemaRefs/>
</ds:datastoreItem>
</file>

<file path=customXml/itemProps28.xml><?xml version="1.0" encoding="utf-8"?>
<ds:datastoreItem xmlns:ds="http://schemas.openxmlformats.org/officeDocument/2006/customXml" ds:itemID="{4301BEF7-7D9A-4C24-A517-3137496387C4}">
  <ds:schemaRefs/>
</ds:datastoreItem>
</file>

<file path=customXml/itemProps29.xml><?xml version="1.0" encoding="utf-8"?>
<ds:datastoreItem xmlns:ds="http://schemas.openxmlformats.org/officeDocument/2006/customXml" ds:itemID="{AD0F1787-2FB6-4BD3-A38A-B95031D5811F}">
  <ds:schemaRefs/>
</ds:datastoreItem>
</file>

<file path=customXml/itemProps30.xml><?xml version="1.0" encoding="utf-8"?>
<ds:datastoreItem xmlns:ds="http://schemas.openxmlformats.org/officeDocument/2006/customXml" ds:itemID="{32E8AFF6-7B1C-43ED-BBE0-956C2CB640AC}">
  <ds:schemaRefs/>
</ds:datastoreItem>
</file>

<file path=customXml/itemProps31.xml><?xml version="1.0" encoding="utf-8"?>
<ds:datastoreItem xmlns:ds="http://schemas.openxmlformats.org/officeDocument/2006/customXml" ds:itemID="{58CE0BB4-3F93-4855-89AE-F3815784FDD3}">
  <ds:schemaRefs/>
</ds:datastoreItem>
</file>

<file path=customXml/itemProps32.xml><?xml version="1.0" encoding="utf-8"?>
<ds:datastoreItem xmlns:ds="http://schemas.openxmlformats.org/officeDocument/2006/customXml" ds:itemID="{89D418D9-E7F1-417E-A864-6C3A07EB5E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KPIS</vt:lpstr>
      <vt:lpstr>Reports</vt:lpstr>
      <vt:lpstr>Sheet2</vt:lpstr>
      <vt:lpstr>Sheet1 (2)</vt:lpstr>
      <vt:lpstr>Sheet1</vt:lpstr>
      <vt:lpstr>Excutive overview</vt:lpstr>
      <vt:lpstr>Revenue Leakage &amp; opportunity</vt:lpstr>
      <vt:lpstr>Product, Customer &amp;Channel</vt:lpstr>
      <vt:lpstr>Insights &amp; Recomendations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MUNIRUDEEN</dc:creator>
  <cp:lastModifiedBy>MUNIRUDEEN</cp:lastModifiedBy>
  <dcterms:created xsi:type="dcterms:W3CDTF">2026-08-26T16:01:17Z</dcterms:created>
  <dcterms:modified xsi:type="dcterms:W3CDTF">2026-09-15T17:24:42Z</dcterms:modified>
</cp:coreProperties>
</file>