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ricket Analytics\PBKS\"/>
    </mc:Choice>
  </mc:AlternateContent>
  <xr:revisionPtr revIDLastSave="0" documentId="13_ncr:1_{1F3DDF56-462E-4181-968A-64A6BDDF5263}" xr6:coauthVersionLast="47" xr6:coauthVersionMax="47" xr10:uidLastSave="{00000000-0000-0000-0000-000000000000}"/>
  <bookViews>
    <workbookView xWindow="-108" yWindow="-108" windowWidth="23256" windowHeight="12456" xr2:uid="{31441B2A-E08E-4D57-B5F5-EF49113D97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1" i="1"/>
  <c r="J22" i="1"/>
  <c r="J23" i="1"/>
  <c r="J24" i="1"/>
  <c r="J25" i="1"/>
  <c r="J26" i="1"/>
  <c r="J2" i="1"/>
  <c r="B4" i="2" l="1"/>
  <c r="C4" i="2"/>
  <c r="B14" i="2"/>
  <c r="D12" i="2"/>
  <c r="E12" i="2" s="1"/>
  <c r="D13" i="2"/>
  <c r="E13" i="2" s="1"/>
  <c r="C14" i="2"/>
  <c r="F16" i="2"/>
  <c r="F3" i="2"/>
  <c r="F2" i="2"/>
  <c r="E6" i="2" l="1"/>
  <c r="F4" i="2"/>
  <c r="D6" i="2" s="1"/>
  <c r="D14" i="2"/>
  <c r="E16" i="2" s="1"/>
</calcChain>
</file>

<file path=xl/sharedStrings.xml><?xml version="1.0" encoding="utf-8"?>
<sst xmlns="http://schemas.openxmlformats.org/spreadsheetml/2006/main" count="137" uniqueCount="54">
  <si>
    <t>Player ID</t>
  </si>
  <si>
    <t>Name</t>
  </si>
  <si>
    <t>Role</t>
  </si>
  <si>
    <t>Overseas</t>
  </si>
  <si>
    <t>Batting Average</t>
  </si>
  <si>
    <t>Strike Rate</t>
  </si>
  <si>
    <t>Bowling Economy</t>
  </si>
  <si>
    <t>Wickets</t>
  </si>
  <si>
    <t>Composite Score</t>
  </si>
  <si>
    <t>Shreyas Iyer</t>
  </si>
  <si>
    <t>Batsman</t>
  </si>
  <si>
    <t>No</t>
  </si>
  <si>
    <t>Runs</t>
  </si>
  <si>
    <t>BF</t>
  </si>
  <si>
    <t>Average</t>
  </si>
  <si>
    <t>Strike Rate</t>
  </si>
  <si>
    <t>Dismissals</t>
  </si>
  <si>
    <t>Avg</t>
  </si>
  <si>
    <t>Str</t>
  </si>
  <si>
    <t>NA</t>
  </si>
  <si>
    <t>Nehal Wadhera</t>
  </si>
  <si>
    <t>Vishnu Vinod</t>
  </si>
  <si>
    <t>Wicket-Keeper</t>
  </si>
  <si>
    <t>Harnoor Singh</t>
  </si>
  <si>
    <t>Pyla Avinash</t>
  </si>
  <si>
    <t>Shashank Singh</t>
  </si>
  <si>
    <t>Prabhsimran Singh</t>
  </si>
  <si>
    <t>Yes</t>
  </si>
  <si>
    <t>Josh Inglis</t>
  </si>
  <si>
    <t>Wkts</t>
  </si>
  <si>
    <t>Balls</t>
  </si>
  <si>
    <t>overs</t>
  </si>
  <si>
    <t>economy</t>
  </si>
  <si>
    <t>Economy</t>
  </si>
  <si>
    <t>Arshdeep Singh</t>
  </si>
  <si>
    <t>Bowler</t>
  </si>
  <si>
    <t>Yuzvendra Chahal</t>
  </si>
  <si>
    <t>Vijaykumar Vyshak</t>
  </si>
  <si>
    <t xml:space="preserve">Yash Thakur </t>
  </si>
  <si>
    <t>Kuldeep Sen</t>
  </si>
  <si>
    <t>Praveen Dubey</t>
  </si>
  <si>
    <t>Lockie Ferguson</t>
  </si>
  <si>
    <t>Xavier Bartlett</t>
  </si>
  <si>
    <t>All-Rounder</t>
  </si>
  <si>
    <t>Priyansh Arya</t>
  </si>
  <si>
    <t>Harpreet Brar</t>
  </si>
  <si>
    <t>Musheer Khan</t>
  </si>
  <si>
    <t>Suryansh Shedge</t>
  </si>
  <si>
    <t>Marcus Stoinis</t>
  </si>
  <si>
    <t>Glenn Maxwell</t>
  </si>
  <si>
    <t>Marco Jansen</t>
  </si>
  <si>
    <t>Azmatullah Omarzai</t>
  </si>
  <si>
    <t>Aaron Hardie</t>
  </si>
  <si>
    <t>Catches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</si>
</sst>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"/>
      <color rgb="FF222222"/>
      <name val="Segoe UI"/>
      <family val="2"/>
    </font>
    <font>
      <sz val="8"/>
      <color rgb="FF222222"/>
      <name val="Segoe UI"/>
      <family val="2"/>
    </font>
    <font>
      <sz val="8"/>
      <color rgb="FF48494A"/>
      <name val="Arial"/>
      <family val="2"/>
    </font>
    <font>
      <b/>
      <sz val="8"/>
      <color rgb="FF48494A"/>
      <name val="Arial"/>
      <family val="2"/>
    </font>
    <font>
      <sz val="8"/>
      <color rgb="FF6C6D6F"/>
      <name val="Arial"/>
      <family val="2"/>
    </font>
    <font>
      <sz val="11"/>
      <color rgb="FF48494A"/>
      <name val="Arial"/>
      <family val="2"/>
    </font>
    <font>
      <sz val="8"/>
      <color rgb="FF48494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0E36-B3E5-4853-A763-35AB14CAC4A8}">
  <dimension ref="A1:J26"/>
  <sheetViews>
    <sheetView tabSelected="1" workbookViewId="0">
      <selection activeCell="J22" sqref="J22"/>
    </sheetView>
  </sheetViews>
  <sheetFormatPr defaultRowHeight="14.4" x14ac:dyDescent="0.3"/>
  <cols>
    <col min="1" max="1" width="8.21875" bestFit="1" customWidth="1"/>
    <col min="2" max="2" width="15.88671875" bestFit="1" customWidth="1"/>
    <col min="3" max="3" width="13.109375" bestFit="1" customWidth="1"/>
    <col min="4" max="4" width="8.44140625" bestFit="1" customWidth="1"/>
    <col min="5" max="5" width="13.88671875" bestFit="1" customWidth="1"/>
    <col min="6" max="6" width="9.77734375" bestFit="1" customWidth="1"/>
    <col min="7" max="7" width="15.5546875" bestFit="1" customWidth="1"/>
    <col min="8" max="8" width="7.44140625" bestFit="1" customWidth="1"/>
    <col min="9" max="9" width="7.44140625" customWidth="1"/>
    <col min="10" max="10" width="14.88671875" bestFit="1" customWidth="1"/>
    <col min="11" max="11" width="5.88671875" bestFit="1" customWidth="1"/>
    <col min="13" max="13" width="10.21875" bestFit="1" customWidth="1"/>
    <col min="14" max="14" width="12.5546875" bestFit="1" customWidth="1"/>
    <col min="15" max="15" width="1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32.613545230880234</v>
      </c>
      <c r="F2">
        <v>134.02764627911381</v>
      </c>
      <c r="G2" t="s">
        <v>19</v>
      </c>
      <c r="H2" t="s">
        <v>19</v>
      </c>
      <c r="I2">
        <v>111</v>
      </c>
      <c r="J2">
        <f xml:space="preserve"> IF(
  C2="Batsman",
  (E2*0.5)+(F2*0.3)+(I2*0.2),
  IF(
    C2="Bowler",
    (H2*0.6)-(G2*0.2)+(I2*0.2),
    IF(
      C2="All-Rounder",
      (((E2*0.5)+(F2*0.3)+(I2*0.2)) + ((H2*0.6)-(G2*0.2)+(I2*0.2)))/2,
      IF(
        C2="Wicket-Keeper",
        (E2*0.4)+(F2*0.2)+(I2*0.4)
      )
    )
  )
)</f>
        <v>78.71506649917427</v>
      </c>
    </row>
    <row r="3" spans="1:10" x14ac:dyDescent="0.3">
      <c r="A3">
        <v>2</v>
      </c>
      <c r="B3" t="s">
        <v>20</v>
      </c>
      <c r="C3" t="s">
        <v>10</v>
      </c>
      <c r="D3" t="s">
        <v>11</v>
      </c>
      <c r="E3">
        <v>24.96</v>
      </c>
      <c r="F3">
        <v>134.80000000000001</v>
      </c>
      <c r="G3" t="s">
        <v>19</v>
      </c>
      <c r="H3" t="s">
        <v>19</v>
      </c>
      <c r="I3">
        <v>10</v>
      </c>
      <c r="J3">
        <f t="shared" ref="J3:J26" si="0" xml:space="preserve"> IF(
  C3="Batsman",
  (E3*0.5)+(F3*0.3)+(I3*0.2),
  IF(
    C3="Bowler",
    (H3*0.6)-(G3*0.2)+(I3*0.2),
    IF(
      C3="All-Rounder",
      (((E3*0.5)+(F3*0.3)+(I3*0.2)) + ((H3*0.6)-(G3*0.2)+(I3*0.2)))/2,
      IF(
        C3="Wicket-Keeper",
        (E3*0.4)+(F3*0.2)+(I3*0.4)
      )
    )
  )
)</f>
        <v>54.92</v>
      </c>
    </row>
    <row r="4" spans="1:10" x14ac:dyDescent="0.3">
      <c r="A4">
        <v>3</v>
      </c>
      <c r="B4" t="s">
        <v>23</v>
      </c>
      <c r="C4" t="s">
        <v>10</v>
      </c>
      <c r="D4" t="s">
        <v>11</v>
      </c>
      <c r="E4">
        <v>10</v>
      </c>
      <c r="F4">
        <v>89.28</v>
      </c>
      <c r="G4" t="s">
        <v>19</v>
      </c>
      <c r="H4" t="s">
        <v>19</v>
      </c>
      <c r="I4">
        <v>1</v>
      </c>
      <c r="J4">
        <f t="shared" si="0"/>
        <v>31.983999999999998</v>
      </c>
    </row>
    <row r="5" spans="1:10" x14ac:dyDescent="0.3">
      <c r="A5">
        <v>4</v>
      </c>
      <c r="B5" t="s">
        <v>24</v>
      </c>
      <c r="C5" t="s">
        <v>10</v>
      </c>
      <c r="D5" t="s">
        <v>11</v>
      </c>
      <c r="E5">
        <v>20.25</v>
      </c>
      <c r="F5">
        <v>117.39</v>
      </c>
      <c r="G5" t="s">
        <v>19</v>
      </c>
      <c r="H5" t="s">
        <v>19</v>
      </c>
      <c r="I5">
        <v>2</v>
      </c>
      <c r="J5">
        <f t="shared" si="0"/>
        <v>45.741999999999997</v>
      </c>
    </row>
    <row r="6" spans="1:10" x14ac:dyDescent="0.3">
      <c r="A6">
        <v>5</v>
      </c>
      <c r="B6" t="s">
        <v>25</v>
      </c>
      <c r="C6" t="s">
        <v>10</v>
      </c>
      <c r="D6" t="s">
        <v>11</v>
      </c>
      <c r="E6">
        <v>24.08</v>
      </c>
      <c r="F6">
        <v>143.03</v>
      </c>
      <c r="G6" t="s">
        <v>19</v>
      </c>
      <c r="H6" t="s">
        <v>19</v>
      </c>
      <c r="I6">
        <v>22</v>
      </c>
      <c r="J6">
        <f t="shared" si="0"/>
        <v>59.348999999999997</v>
      </c>
    </row>
    <row r="7" spans="1:10" x14ac:dyDescent="0.3">
      <c r="A7">
        <v>6</v>
      </c>
      <c r="B7" t="s">
        <v>21</v>
      </c>
      <c r="C7" t="s">
        <v>22</v>
      </c>
      <c r="D7" t="s">
        <v>11</v>
      </c>
      <c r="E7">
        <v>31.15</v>
      </c>
      <c r="F7">
        <v>142.22999999999999</v>
      </c>
      <c r="G7" t="s">
        <v>19</v>
      </c>
      <c r="H7" t="s">
        <v>19</v>
      </c>
      <c r="I7">
        <v>26</v>
      </c>
      <c r="J7">
        <f t="shared" si="0"/>
        <v>51.305999999999997</v>
      </c>
    </row>
    <row r="8" spans="1:10" x14ac:dyDescent="0.3">
      <c r="A8">
        <v>7</v>
      </c>
      <c r="B8" t="s">
        <v>26</v>
      </c>
      <c r="C8" t="s">
        <v>22</v>
      </c>
      <c r="D8" t="s">
        <v>11</v>
      </c>
      <c r="E8">
        <v>31.22</v>
      </c>
      <c r="F8">
        <v>145.76</v>
      </c>
      <c r="G8" t="s">
        <v>19</v>
      </c>
      <c r="H8" t="s">
        <v>19</v>
      </c>
      <c r="I8">
        <v>32</v>
      </c>
      <c r="J8">
        <f t="shared" si="0"/>
        <v>54.44</v>
      </c>
    </row>
    <row r="9" spans="1:10" x14ac:dyDescent="0.3">
      <c r="A9">
        <v>8</v>
      </c>
      <c r="B9" t="s">
        <v>28</v>
      </c>
      <c r="C9" t="s">
        <v>22</v>
      </c>
      <c r="D9" t="s">
        <v>27</v>
      </c>
      <c r="E9">
        <v>30.416649874987446</v>
      </c>
      <c r="F9">
        <v>149.52311078503303</v>
      </c>
      <c r="G9" t="s">
        <v>19</v>
      </c>
      <c r="H9" t="s">
        <v>19</v>
      </c>
      <c r="I9">
        <v>112</v>
      </c>
      <c r="J9">
        <f t="shared" si="0"/>
        <v>86.871282107001591</v>
      </c>
    </row>
    <row r="10" spans="1:10" x14ac:dyDescent="0.3">
      <c r="A10">
        <v>9</v>
      </c>
      <c r="B10" t="s">
        <v>34</v>
      </c>
      <c r="C10" t="s">
        <v>35</v>
      </c>
      <c r="D10" t="s">
        <v>11</v>
      </c>
      <c r="E10" t="s">
        <v>19</v>
      </c>
      <c r="F10" t="s">
        <v>19</v>
      </c>
      <c r="G10">
        <v>8.4146500981033352</v>
      </c>
      <c r="H10">
        <v>306</v>
      </c>
      <c r="I10">
        <v>52</v>
      </c>
      <c r="J10">
        <f t="shared" si="0"/>
        <v>192.31706998037933</v>
      </c>
    </row>
    <row r="11" spans="1:10" x14ac:dyDescent="0.3">
      <c r="A11">
        <v>10</v>
      </c>
      <c r="B11" t="s">
        <v>36</v>
      </c>
      <c r="C11" t="s">
        <v>35</v>
      </c>
      <c r="D11" t="s">
        <v>11</v>
      </c>
      <c r="E11" t="s">
        <v>19</v>
      </c>
      <c r="F11" t="s">
        <v>19</v>
      </c>
      <c r="G11">
        <v>7.7569452653978015</v>
      </c>
      <c r="H11">
        <v>460</v>
      </c>
      <c r="I11">
        <v>84</v>
      </c>
      <c r="J11">
        <f t="shared" si="0"/>
        <v>291.24861094692045</v>
      </c>
    </row>
    <row r="12" spans="1:10" x14ac:dyDescent="0.3">
      <c r="A12">
        <v>11</v>
      </c>
      <c r="B12" t="s">
        <v>37</v>
      </c>
      <c r="C12" t="s">
        <v>35</v>
      </c>
      <c r="D12" t="s">
        <v>11</v>
      </c>
      <c r="E12" t="s">
        <v>19</v>
      </c>
      <c r="F12" t="s">
        <v>19</v>
      </c>
      <c r="G12" s="8">
        <v>8.6199999999999992</v>
      </c>
      <c r="H12" s="5">
        <v>47</v>
      </c>
      <c r="I12" s="5">
        <v>8</v>
      </c>
      <c r="J12">
        <f t="shared" si="0"/>
        <v>28.076000000000001</v>
      </c>
    </row>
    <row r="13" spans="1:10" x14ac:dyDescent="0.3">
      <c r="A13">
        <v>12</v>
      </c>
      <c r="B13" t="s">
        <v>38</v>
      </c>
      <c r="C13" t="s">
        <v>35</v>
      </c>
      <c r="D13" t="s">
        <v>11</v>
      </c>
      <c r="E13" t="s">
        <v>19</v>
      </c>
      <c r="F13" t="s">
        <v>19</v>
      </c>
      <c r="G13" s="4">
        <v>8.11</v>
      </c>
      <c r="H13" s="5">
        <v>87</v>
      </c>
      <c r="I13" s="5">
        <v>15</v>
      </c>
      <c r="J13">
        <f t="shared" si="0"/>
        <v>53.577999999999996</v>
      </c>
    </row>
    <row r="14" spans="1:10" x14ac:dyDescent="0.3">
      <c r="A14">
        <v>13</v>
      </c>
      <c r="B14" t="s">
        <v>39</v>
      </c>
      <c r="C14" t="s">
        <v>35</v>
      </c>
      <c r="D14" t="s">
        <v>11</v>
      </c>
      <c r="E14" t="s">
        <v>19</v>
      </c>
      <c r="F14" t="s">
        <v>19</v>
      </c>
      <c r="G14" s="4">
        <v>8.93</v>
      </c>
      <c r="H14" s="5">
        <v>32</v>
      </c>
      <c r="I14" s="5">
        <v>6</v>
      </c>
      <c r="J14">
        <f t="shared" si="0"/>
        <v>18.613999999999997</v>
      </c>
    </row>
    <row r="15" spans="1:10" x14ac:dyDescent="0.3">
      <c r="A15">
        <v>14</v>
      </c>
      <c r="B15" t="s">
        <v>40</v>
      </c>
      <c r="C15" t="s">
        <v>35</v>
      </c>
      <c r="D15" t="s">
        <v>11</v>
      </c>
      <c r="E15" t="s">
        <v>19</v>
      </c>
      <c r="F15" t="s">
        <v>19</v>
      </c>
      <c r="G15" s="4">
        <v>7.17</v>
      </c>
      <c r="H15" s="5">
        <v>24</v>
      </c>
      <c r="I15" s="5">
        <v>15</v>
      </c>
      <c r="J15">
        <f t="shared" si="0"/>
        <v>15.965999999999998</v>
      </c>
    </row>
    <row r="16" spans="1:10" x14ac:dyDescent="0.3">
      <c r="A16">
        <v>15</v>
      </c>
      <c r="B16" t="s">
        <v>41</v>
      </c>
      <c r="C16" t="s">
        <v>35</v>
      </c>
      <c r="D16" t="s">
        <v>27</v>
      </c>
      <c r="E16" t="s">
        <v>19</v>
      </c>
      <c r="F16" t="s">
        <v>19</v>
      </c>
      <c r="G16">
        <v>7.5784017278617712</v>
      </c>
      <c r="H16">
        <v>277</v>
      </c>
      <c r="I16" s="5">
        <v>61</v>
      </c>
      <c r="J16">
        <f t="shared" si="0"/>
        <v>176.88431965442763</v>
      </c>
    </row>
    <row r="17" spans="1:10" x14ac:dyDescent="0.3">
      <c r="A17">
        <v>16</v>
      </c>
      <c r="B17" t="s">
        <v>42</v>
      </c>
      <c r="C17" t="s">
        <v>35</v>
      </c>
      <c r="D17" t="s">
        <v>27</v>
      </c>
      <c r="E17" t="s">
        <v>19</v>
      </c>
      <c r="F17" t="s">
        <v>19</v>
      </c>
      <c r="G17">
        <v>8.2157142857142862</v>
      </c>
      <c r="H17">
        <v>91</v>
      </c>
      <c r="I17" s="5">
        <v>35</v>
      </c>
      <c r="J17">
        <f t="shared" si="0"/>
        <v>59.956857142857146</v>
      </c>
    </row>
    <row r="18" spans="1:10" x14ac:dyDescent="0.3">
      <c r="A18">
        <v>17</v>
      </c>
      <c r="B18" t="s">
        <v>45</v>
      </c>
      <c r="C18" t="s">
        <v>43</v>
      </c>
      <c r="D18" t="s">
        <v>11</v>
      </c>
      <c r="E18" s="4">
        <v>16.52</v>
      </c>
      <c r="F18" s="4">
        <v>125.41</v>
      </c>
      <c r="G18" s="4">
        <v>7.29</v>
      </c>
      <c r="H18" s="5">
        <v>77</v>
      </c>
      <c r="I18" s="5">
        <v>25</v>
      </c>
      <c r="J18">
        <f t="shared" si="0"/>
        <v>50.3125</v>
      </c>
    </row>
    <row r="19" spans="1:10" x14ac:dyDescent="0.3">
      <c r="A19">
        <v>18</v>
      </c>
      <c r="B19" t="s">
        <v>44</v>
      </c>
      <c r="C19" t="s">
        <v>43</v>
      </c>
      <c r="D19" t="s">
        <v>11</v>
      </c>
      <c r="E19" s="4">
        <v>33.700000000000003</v>
      </c>
      <c r="F19" s="4">
        <v>166.56</v>
      </c>
      <c r="G19" s="4">
        <v>2</v>
      </c>
      <c r="H19" s="5">
        <v>1</v>
      </c>
      <c r="I19" s="5">
        <v>6</v>
      </c>
      <c r="J19">
        <f t="shared" si="0"/>
        <v>34.709000000000003</v>
      </c>
    </row>
    <row r="20" spans="1:10" ht="15" thickBot="1" x14ac:dyDescent="0.35">
      <c r="A20">
        <v>19</v>
      </c>
      <c r="B20" t="s">
        <v>46</v>
      </c>
      <c r="C20" t="s">
        <v>43</v>
      </c>
      <c r="D20" t="s">
        <v>11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</row>
    <row r="21" spans="1:10" ht="15" thickBot="1" x14ac:dyDescent="0.35">
      <c r="A21">
        <v>20</v>
      </c>
      <c r="B21" t="s">
        <v>47</v>
      </c>
      <c r="C21" t="s">
        <v>43</v>
      </c>
      <c r="D21" t="s">
        <v>11</v>
      </c>
      <c r="E21" s="9">
        <v>43.66</v>
      </c>
      <c r="F21" s="4">
        <v>251.92</v>
      </c>
      <c r="G21" s="4">
        <v>9.27</v>
      </c>
      <c r="H21" s="5">
        <v>8</v>
      </c>
      <c r="I21" s="5">
        <v>4</v>
      </c>
      <c r="J21">
        <f t="shared" si="0"/>
        <v>50.975999999999992</v>
      </c>
    </row>
    <row r="22" spans="1:10" x14ac:dyDescent="0.3">
      <c r="A22">
        <v>21</v>
      </c>
      <c r="B22" t="s">
        <v>48</v>
      </c>
      <c r="C22" t="s">
        <v>43</v>
      </c>
      <c r="D22" t="s">
        <v>27</v>
      </c>
      <c r="E22">
        <v>30.321307048535569</v>
      </c>
      <c r="F22">
        <v>139.00362318840581</v>
      </c>
      <c r="G22">
        <v>8.931024694862332</v>
      </c>
      <c r="H22">
        <v>203</v>
      </c>
      <c r="I22" s="5">
        <v>100</v>
      </c>
      <c r="J22">
        <f t="shared" si="0"/>
        <v>108.43776777090854</v>
      </c>
    </row>
    <row r="23" spans="1:10" x14ac:dyDescent="0.3">
      <c r="A23">
        <v>22</v>
      </c>
      <c r="B23" t="s">
        <v>49</v>
      </c>
      <c r="C23" t="s">
        <v>43</v>
      </c>
      <c r="D23" t="s">
        <v>27</v>
      </c>
      <c r="E23">
        <v>28.471729695063203</v>
      </c>
      <c r="F23">
        <v>154.66081593927893</v>
      </c>
      <c r="G23">
        <v>7.8521431380259541</v>
      </c>
      <c r="H23">
        <v>217</v>
      </c>
      <c r="I23" s="5">
        <v>286</v>
      </c>
      <c r="J23">
        <f t="shared" si="0"/>
        <v>151.83184050085504</v>
      </c>
    </row>
    <row r="24" spans="1:10" x14ac:dyDescent="0.3">
      <c r="A24">
        <v>23</v>
      </c>
      <c r="B24" t="s">
        <v>50</v>
      </c>
      <c r="C24" t="s">
        <v>43</v>
      </c>
      <c r="D24" t="s">
        <v>27</v>
      </c>
      <c r="E24">
        <v>20.63130911568366</v>
      </c>
      <c r="F24">
        <v>141.55672823218995</v>
      </c>
      <c r="G24">
        <v>8.1894150417827287</v>
      </c>
      <c r="H24">
        <v>128</v>
      </c>
      <c r="I24" s="5">
        <v>63</v>
      </c>
      <c r="J24">
        <f t="shared" si="0"/>
        <v>76.572395009571139</v>
      </c>
    </row>
    <row r="25" spans="1:10" x14ac:dyDescent="0.3">
      <c r="A25">
        <v>24</v>
      </c>
      <c r="B25" t="s">
        <v>51</v>
      </c>
      <c r="C25" t="s">
        <v>43</v>
      </c>
      <c r="D25" t="s">
        <v>27</v>
      </c>
      <c r="E25">
        <v>17.322373932597483</v>
      </c>
      <c r="F25">
        <v>125.26843235504653</v>
      </c>
      <c r="G25">
        <v>8.2720746590093324</v>
      </c>
      <c r="H25">
        <v>137</v>
      </c>
      <c r="I25" s="5">
        <v>53</v>
      </c>
      <c r="J25">
        <f t="shared" si="0"/>
        <v>73.993650870505419</v>
      </c>
    </row>
    <row r="26" spans="1:10" x14ac:dyDescent="0.3">
      <c r="A26">
        <v>25</v>
      </c>
      <c r="B26" t="s">
        <v>52</v>
      </c>
      <c r="C26" t="s">
        <v>43</v>
      </c>
      <c r="D26" t="s">
        <v>27</v>
      </c>
      <c r="E26">
        <v>25.674496382152107</v>
      </c>
      <c r="F26">
        <v>130.59885151763743</v>
      </c>
      <c r="G26">
        <v>8.6116910229645107</v>
      </c>
      <c r="H26">
        <v>51</v>
      </c>
      <c r="I26" s="5">
        <v>43</v>
      </c>
      <c r="J26">
        <f t="shared" si="0"/>
        <v>49.047282720887189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410B-2B2B-4E96-821D-57317AD20BD5}">
  <dimension ref="A1:F16"/>
  <sheetViews>
    <sheetView workbookViewId="0">
      <selection activeCell="E16" sqref="E16:F16"/>
    </sheetView>
  </sheetViews>
  <sheetFormatPr defaultRowHeight="14.4" x14ac:dyDescent="0.3"/>
  <cols>
    <col min="6" max="6" width="9.77734375" bestFit="1" customWidth="1"/>
  </cols>
  <sheetData>
    <row r="1" spans="1:6" x14ac:dyDescent="0.3">
      <c r="A1" s="1"/>
      <c r="B1" s="1" t="s">
        <v>12</v>
      </c>
      <c r="C1" s="1" t="s">
        <v>13</v>
      </c>
      <c r="D1" t="s">
        <v>14</v>
      </c>
      <c r="E1" t="s">
        <v>15</v>
      </c>
      <c r="F1" s="1" t="s">
        <v>16</v>
      </c>
    </row>
    <row r="2" spans="1:6" x14ac:dyDescent="0.3">
      <c r="A2" s="2"/>
      <c r="B2" s="5">
        <v>1245</v>
      </c>
      <c r="C2" s="4">
        <v>838</v>
      </c>
      <c r="D2" s="4">
        <v>31.92</v>
      </c>
      <c r="E2" s="2">
        <v>136.13</v>
      </c>
      <c r="F2">
        <f>B2/D2</f>
        <v>39.003759398496236</v>
      </c>
    </row>
    <row r="3" spans="1:6" x14ac:dyDescent="0.3">
      <c r="A3" s="4"/>
      <c r="B3" s="5">
        <v>6428</v>
      </c>
      <c r="C3" s="4">
        <v>4682</v>
      </c>
      <c r="D3" s="4">
        <v>30.03</v>
      </c>
      <c r="E3" s="3">
        <v>127.48</v>
      </c>
      <c r="F3">
        <f>B3/D3</f>
        <v>214.05261405261405</v>
      </c>
    </row>
    <row r="4" spans="1:6" x14ac:dyDescent="0.3">
      <c r="B4">
        <f>B2+B3</f>
        <v>7673</v>
      </c>
      <c r="C4">
        <f>C2+C3</f>
        <v>5520</v>
      </c>
      <c r="F4">
        <f t="shared" ref="F4" si="0">F2+F3</f>
        <v>253.05637345111029</v>
      </c>
    </row>
    <row r="5" spans="1:6" x14ac:dyDescent="0.3">
      <c r="D5" t="s">
        <v>17</v>
      </c>
      <c r="E5" t="s">
        <v>18</v>
      </c>
    </row>
    <row r="6" spans="1:6" x14ac:dyDescent="0.3">
      <c r="D6">
        <f>B4/F4</f>
        <v>30.321307048535569</v>
      </c>
      <c r="E6">
        <f>(B4/C4)*100</f>
        <v>139.00362318840581</v>
      </c>
    </row>
    <row r="10" spans="1:6" ht="15" thickBot="1" x14ac:dyDescent="0.35"/>
    <row r="11" spans="1:6" ht="15" thickBot="1" x14ac:dyDescent="0.35">
      <c r="A11" s="6" t="s">
        <v>29</v>
      </c>
      <c r="B11" s="7" t="s">
        <v>12</v>
      </c>
      <c r="C11" t="s">
        <v>30</v>
      </c>
      <c r="D11" t="s">
        <v>31</v>
      </c>
      <c r="E11" t="s">
        <v>32</v>
      </c>
    </row>
    <row r="12" spans="1:6" x14ac:dyDescent="0.3">
      <c r="A12" s="5">
        <v>99</v>
      </c>
      <c r="B12" s="4">
        <v>1812</v>
      </c>
      <c r="C12" s="4">
        <v>1310</v>
      </c>
      <c r="D12">
        <f>C12/6</f>
        <v>218.33333333333334</v>
      </c>
      <c r="E12">
        <f>B12/D12</f>
        <v>8.2992366412213734</v>
      </c>
    </row>
    <row r="13" spans="1:6" x14ac:dyDescent="0.3">
      <c r="A13" s="5">
        <v>207</v>
      </c>
      <c r="B13" s="4">
        <v>4621</v>
      </c>
      <c r="C13" s="4">
        <v>3277</v>
      </c>
      <c r="D13">
        <f>C13/6</f>
        <v>546.16666666666663</v>
      </c>
      <c r="E13">
        <f>B13/D13</f>
        <v>8.4607873054623131</v>
      </c>
    </row>
    <row r="14" spans="1:6" x14ac:dyDescent="0.3">
      <c r="B14">
        <f>B12+B13</f>
        <v>6433</v>
      </c>
      <c r="C14">
        <f>C12+C13</f>
        <v>4587</v>
      </c>
      <c r="D14">
        <f>D12+D13</f>
        <v>764.5</v>
      </c>
    </row>
    <row r="15" spans="1:6" x14ac:dyDescent="0.3">
      <c r="E15" t="s">
        <v>33</v>
      </c>
      <c r="F15" t="s">
        <v>29</v>
      </c>
    </row>
    <row r="16" spans="1:6" x14ac:dyDescent="0.3">
      <c r="E16">
        <f>B14/D14</f>
        <v>8.4146500981033352</v>
      </c>
      <c r="F16">
        <f>A12+A13</f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RAZAK BILAL</dc:creator>
  <cp:lastModifiedBy>ABDUL RAZAK BILAL</cp:lastModifiedBy>
  <dcterms:created xsi:type="dcterms:W3CDTF">2025-02-21T13:51:40Z</dcterms:created>
  <dcterms:modified xsi:type="dcterms:W3CDTF">2025-03-05T11:31:27Z</dcterms:modified>
</cp:coreProperties>
</file>