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_WorkPlace\#3 Продвижение\Интернет маркетинг-Goodline\2\"/>
    </mc:Choice>
  </mc:AlternateContent>
  <bookViews>
    <workbookView xWindow="0" yWindow="0" windowWidth="20490" windowHeight="7755"/>
  </bookViews>
  <sheets>
    <sheet name="Домашняя работа" sheetId="2" r:id="rId1"/>
    <sheet name="Медиаплан" sheetId="3" r:id="rId2"/>
  </sheets>
  <calcPr calcId="152511"/>
</workbook>
</file>

<file path=xl/calcChain.xml><?xml version="1.0" encoding="utf-8"?>
<calcChain xmlns="http://schemas.openxmlformats.org/spreadsheetml/2006/main">
  <c r="G12" i="3" l="1"/>
  <c r="G13" i="3"/>
  <c r="G14" i="3"/>
  <c r="G15" i="3"/>
  <c r="G16" i="3"/>
  <c r="G19" i="3"/>
  <c r="G11" i="3"/>
  <c r="F19" i="3"/>
  <c r="E19" i="3"/>
  <c r="E4" i="3"/>
  <c r="H4" i="3" s="1"/>
  <c r="D40" i="2" l="1"/>
  <c r="C40" i="2"/>
  <c r="B33" i="2"/>
  <c r="D33" i="2"/>
  <c r="C33" i="2"/>
  <c r="C28" i="2"/>
  <c r="C29" i="2"/>
  <c r="C30" i="2"/>
  <c r="C27" i="2"/>
  <c r="F24" i="2" l="1"/>
  <c r="D24" i="2"/>
  <c r="G19" i="2"/>
  <c r="F19" i="2"/>
  <c r="J12" i="2"/>
  <c r="G12" i="2"/>
</calcChain>
</file>

<file path=xl/sharedStrings.xml><?xml version="1.0" encoding="utf-8"?>
<sst xmlns="http://schemas.openxmlformats.org/spreadsheetml/2006/main" count="57" uniqueCount="39">
  <si>
    <t>Прибыль с клиента за период</t>
  </si>
  <si>
    <t>Средний чек</t>
  </si>
  <si>
    <t>Среднее число покупок</t>
  </si>
  <si>
    <t>Стоимость одного клиента</t>
  </si>
  <si>
    <t>Себестоимость</t>
  </si>
  <si>
    <t>Операционные расходы+желаемая прибыль со среднего чека</t>
  </si>
  <si>
    <t>Затраты на удержание</t>
  </si>
  <si>
    <t>Бюджет на маркетинг</t>
  </si>
  <si>
    <t>План продаж</t>
  </si>
  <si>
    <t>Доставка продуктов и еды восточной кухни</t>
  </si>
  <si>
    <t>Прибыль с клиента за период LTV</t>
  </si>
  <si>
    <t>Стоимость одного клиента CAC</t>
  </si>
  <si>
    <t>Доход</t>
  </si>
  <si>
    <t>Рентабельность</t>
  </si>
  <si>
    <t>Прибыль</t>
  </si>
  <si>
    <t>ОР</t>
  </si>
  <si>
    <t>Аренда</t>
  </si>
  <si>
    <t>Налог</t>
  </si>
  <si>
    <t>Сотрудники</t>
  </si>
  <si>
    <t>Ком/услуги</t>
  </si>
  <si>
    <t>10*500=5000</t>
  </si>
  <si>
    <t>Медиаплан</t>
  </si>
  <si>
    <t>Воронка</t>
  </si>
  <si>
    <t>Интерес</t>
  </si>
  <si>
    <t>Выбор</t>
  </si>
  <si>
    <t>Покупка</t>
  </si>
  <si>
    <t>Яндекс.Директ</t>
  </si>
  <si>
    <t>Google Ads</t>
  </si>
  <si>
    <t>VK</t>
  </si>
  <si>
    <t>Паблики</t>
  </si>
  <si>
    <t>Блогеры</t>
  </si>
  <si>
    <t>Рекламные листовки</t>
  </si>
  <si>
    <t>Тип канала</t>
  </si>
  <si>
    <t>Конверсионный</t>
  </si>
  <si>
    <t>Смешанный</t>
  </si>
  <si>
    <t>Поддерживающий</t>
  </si>
  <si>
    <t>Бюджет на месяц</t>
  </si>
  <si>
    <t>Количество клиента</t>
  </si>
  <si>
    <t>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</si>
</sst>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₽&quot;"/>
  </numFmts>
  <fonts count="6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sz val="14"/>
      <color rgb="FF00000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0" xfId="0" applyFont="1" applyAlignment="1"/>
    <xf numFmtId="2" fontId="0" fillId="0" borderId="0" xfId="0" applyNumberFormat="1" applyFont="1" applyAlignment="1"/>
    <xf numFmtId="164" fontId="0" fillId="0" borderId="0" xfId="0" applyNumberFormat="1" applyFont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5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0"/>
  <sheetViews>
    <sheetView tabSelected="1" topLeftCell="D8" workbookViewId="0">
      <selection activeCell="H12" sqref="H12"/>
    </sheetView>
  </sheetViews>
  <sheetFormatPr defaultColWidth="12.5703125" defaultRowHeight="15.75" customHeight="1" x14ac:dyDescent="0.2"/>
  <cols>
    <col min="1" max="1" width="22" customWidth="1"/>
    <col min="2" max="2" width="16.7109375" customWidth="1"/>
    <col min="3" max="3" width="19.7109375" customWidth="1"/>
    <col min="4" max="4" width="26" customWidth="1"/>
    <col min="5" max="5" width="17.7109375" customWidth="1"/>
    <col min="6" max="6" width="61.42578125" customWidth="1"/>
    <col min="7" max="7" width="31.7109375" customWidth="1"/>
    <col min="8" max="9" width="23.7109375" customWidth="1"/>
    <col min="10" max="10" width="21.85546875" customWidth="1"/>
  </cols>
  <sheetData>
    <row r="1" spans="1:10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  <c r="J1" s="3" t="s">
        <v>8</v>
      </c>
    </row>
    <row r="10" spans="1:10" ht="15.75" customHeight="1" x14ac:dyDescent="0.2">
      <c r="D10" s="2" t="s">
        <v>1</v>
      </c>
      <c r="E10" s="2" t="s">
        <v>4</v>
      </c>
      <c r="F10" s="2" t="s">
        <v>5</v>
      </c>
      <c r="G10" s="2" t="s">
        <v>6</v>
      </c>
      <c r="H10" s="3" t="s">
        <v>8</v>
      </c>
      <c r="I10" s="2" t="s">
        <v>2</v>
      </c>
      <c r="J10" s="3" t="s">
        <v>7</v>
      </c>
    </row>
    <row r="12" spans="1:10" ht="15.75" customHeight="1" x14ac:dyDescent="0.2">
      <c r="A12" s="9" t="s">
        <v>9</v>
      </c>
      <c r="B12" s="9"/>
      <c r="C12" s="9"/>
      <c r="D12">
        <v>550</v>
      </c>
      <c r="E12">
        <v>230</v>
      </c>
      <c r="F12">
        <v>200</v>
      </c>
      <c r="G12">
        <f>D12-E12-F12</f>
        <v>120</v>
      </c>
      <c r="H12">
        <v>450</v>
      </c>
      <c r="I12">
        <v>15</v>
      </c>
      <c r="J12">
        <f>H12*G12</f>
        <v>54000</v>
      </c>
    </row>
    <row r="13" spans="1:10" ht="15.75" customHeight="1" x14ac:dyDescent="0.2">
      <c r="A13" s="9"/>
      <c r="B13" s="9"/>
      <c r="C13" s="9"/>
    </row>
    <row r="14" spans="1:10" ht="15.75" customHeight="1" x14ac:dyDescent="0.2">
      <c r="A14" s="9"/>
      <c r="B14" s="9"/>
      <c r="C14" s="9"/>
    </row>
    <row r="17" spans="1:7" ht="15.75" customHeight="1" x14ac:dyDescent="0.2">
      <c r="F17" s="1" t="s">
        <v>10</v>
      </c>
      <c r="G17" s="2" t="s">
        <v>11</v>
      </c>
    </row>
    <row r="19" spans="1:7" ht="15.75" customHeight="1" x14ac:dyDescent="0.2">
      <c r="F19">
        <f>D12*I12</f>
        <v>8250</v>
      </c>
      <c r="G19">
        <f>I12*G12</f>
        <v>1800</v>
      </c>
    </row>
    <row r="22" spans="1:7" ht="15.75" customHeight="1" x14ac:dyDescent="0.2">
      <c r="D22" s="4" t="s">
        <v>12</v>
      </c>
      <c r="E22" s="4" t="s">
        <v>13</v>
      </c>
      <c r="F22" s="4" t="s">
        <v>14</v>
      </c>
    </row>
    <row r="24" spans="1:7" ht="15.75" customHeight="1" x14ac:dyDescent="0.2">
      <c r="D24">
        <f>D12*H12</f>
        <v>247500</v>
      </c>
      <c r="E24">
        <v>100</v>
      </c>
      <c r="F24">
        <f>E24*H12</f>
        <v>45000</v>
      </c>
    </row>
    <row r="25" spans="1:7" ht="15.75" customHeight="1" x14ac:dyDescent="0.2">
      <c r="A25" t="s">
        <v>15</v>
      </c>
    </row>
    <row r="27" spans="1:7" ht="15.75" customHeight="1" x14ac:dyDescent="0.2">
      <c r="A27" t="s">
        <v>16</v>
      </c>
      <c r="B27">
        <v>50000</v>
      </c>
      <c r="C27" s="5">
        <f>B27/30</f>
        <v>1666.6666666666667</v>
      </c>
    </row>
    <row r="28" spans="1:7" ht="15.75" customHeight="1" x14ac:dyDescent="0.2">
      <c r="A28" t="s">
        <v>17</v>
      </c>
      <c r="B28">
        <v>10000</v>
      </c>
      <c r="C28" s="5">
        <f t="shared" ref="C28:C30" si="0">B28/30</f>
        <v>333.33333333333331</v>
      </c>
    </row>
    <row r="29" spans="1:7" ht="15.75" customHeight="1" x14ac:dyDescent="0.2">
      <c r="A29" t="s">
        <v>18</v>
      </c>
      <c r="B29">
        <v>60000</v>
      </c>
      <c r="C29">
        <f t="shared" si="0"/>
        <v>2000</v>
      </c>
    </row>
    <row r="30" spans="1:7" ht="15.75" customHeight="1" x14ac:dyDescent="0.2">
      <c r="A30" t="s">
        <v>19</v>
      </c>
      <c r="B30">
        <v>20000</v>
      </c>
      <c r="C30" s="5">
        <f t="shared" si="0"/>
        <v>666.66666666666663</v>
      </c>
    </row>
    <row r="33" spans="1:4" ht="15.75" customHeight="1" x14ac:dyDescent="0.2">
      <c r="B33" s="6">
        <f>SUM(B27:B32)</f>
        <v>140000</v>
      </c>
      <c r="C33" s="6">
        <f>SUM(C27:C32)</f>
        <v>4666.666666666667</v>
      </c>
      <c r="D33" s="6">
        <f>C33*30</f>
        <v>140000</v>
      </c>
    </row>
    <row r="36" spans="1:4" ht="15.75" customHeight="1" x14ac:dyDescent="0.2">
      <c r="C36" t="s">
        <v>20</v>
      </c>
    </row>
    <row r="40" spans="1:4" ht="15.75" customHeight="1" x14ac:dyDescent="0.2">
      <c r="A40" t="s">
        <v>4</v>
      </c>
      <c r="B40">
        <v>200</v>
      </c>
      <c r="C40">
        <f>B40*300</f>
        <v>60000</v>
      </c>
      <c r="D40" s="6">
        <f>D33+C40</f>
        <v>200000</v>
      </c>
    </row>
  </sheetData>
  <mergeCells count="1">
    <mergeCell ref="A12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H19"/>
  <sheetViews>
    <sheetView topLeftCell="B1" workbookViewId="0">
      <selection activeCell="H12" sqref="H12"/>
    </sheetView>
  </sheetViews>
  <sheetFormatPr defaultColWidth="12.5703125" defaultRowHeight="15.75" customHeight="1" x14ac:dyDescent="0.2"/>
  <cols>
    <col min="1" max="1" width="16" customWidth="1"/>
    <col min="2" max="2" width="18.7109375" customWidth="1"/>
    <col min="3" max="3" width="19.140625" customWidth="1"/>
    <col min="4" max="4" width="36.28515625" customWidth="1"/>
    <col min="5" max="5" width="27.140625" customWidth="1"/>
    <col min="6" max="6" width="24.28515625" customWidth="1"/>
    <col min="7" max="7" width="23.7109375" customWidth="1"/>
    <col min="8" max="8" width="25.85546875" customWidth="1"/>
  </cols>
  <sheetData>
    <row r="2" spans="1:8" ht="15.75" customHeight="1" x14ac:dyDescent="0.2">
      <c r="B2" s="2" t="s">
        <v>1</v>
      </c>
      <c r="C2" s="2" t="s">
        <v>4</v>
      </c>
      <c r="D2" s="2" t="s">
        <v>5</v>
      </c>
      <c r="E2" s="2" t="s">
        <v>6</v>
      </c>
      <c r="F2" s="3" t="s">
        <v>8</v>
      </c>
      <c r="G2" s="2" t="s">
        <v>2</v>
      </c>
      <c r="H2" s="3" t="s">
        <v>7</v>
      </c>
    </row>
    <row r="4" spans="1:8" ht="15.75" customHeight="1" x14ac:dyDescent="0.2">
      <c r="B4">
        <v>500</v>
      </c>
      <c r="C4">
        <v>230</v>
      </c>
      <c r="D4">
        <v>200</v>
      </c>
      <c r="E4">
        <f>B4-C4-D4</f>
        <v>70</v>
      </c>
      <c r="F4">
        <v>600</v>
      </c>
      <c r="G4">
        <v>3</v>
      </c>
      <c r="H4" s="7">
        <f>F4*E4</f>
        <v>42000</v>
      </c>
    </row>
    <row r="9" spans="1:8" ht="15.75" customHeight="1" x14ac:dyDescent="0.2">
      <c r="A9" t="s">
        <v>22</v>
      </c>
      <c r="C9" t="s">
        <v>21</v>
      </c>
      <c r="D9" t="s">
        <v>32</v>
      </c>
      <c r="E9" t="s">
        <v>36</v>
      </c>
      <c r="F9" t="s">
        <v>37</v>
      </c>
      <c r="G9" t="s">
        <v>38</v>
      </c>
    </row>
    <row r="11" spans="1:8" ht="15.75" customHeight="1" x14ac:dyDescent="0.2">
      <c r="A11" s="8" t="s">
        <v>23</v>
      </c>
      <c r="C11" t="s">
        <v>26</v>
      </c>
      <c r="D11" t="s">
        <v>33</v>
      </c>
      <c r="E11">
        <v>7000</v>
      </c>
      <c r="F11">
        <v>110</v>
      </c>
      <c r="G11" s="5">
        <f>E11/F11</f>
        <v>63.636363636363633</v>
      </c>
    </row>
    <row r="12" spans="1:8" ht="15.75" customHeight="1" x14ac:dyDescent="0.2">
      <c r="A12" s="8" t="s">
        <v>24</v>
      </c>
      <c r="C12" t="s">
        <v>27</v>
      </c>
      <c r="D12" t="s">
        <v>33</v>
      </c>
      <c r="E12">
        <v>6000</v>
      </c>
      <c r="F12">
        <v>70</v>
      </c>
      <c r="G12" s="5">
        <f t="shared" ref="G12:G19" si="0">E12/F12</f>
        <v>85.714285714285708</v>
      </c>
    </row>
    <row r="13" spans="1:8" ht="15.75" customHeight="1" x14ac:dyDescent="0.2">
      <c r="A13" s="8" t="s">
        <v>25</v>
      </c>
      <c r="C13" t="s">
        <v>28</v>
      </c>
      <c r="D13" t="s">
        <v>33</v>
      </c>
      <c r="E13">
        <v>9000</v>
      </c>
      <c r="F13">
        <v>150</v>
      </c>
      <c r="G13" s="5">
        <f t="shared" si="0"/>
        <v>60</v>
      </c>
    </row>
    <row r="14" spans="1:8" ht="15.75" customHeight="1" x14ac:dyDescent="0.2">
      <c r="C14" t="s">
        <v>29</v>
      </c>
      <c r="D14" t="s">
        <v>34</v>
      </c>
      <c r="E14">
        <v>7000</v>
      </c>
      <c r="F14">
        <v>100</v>
      </c>
      <c r="G14" s="5">
        <f t="shared" si="0"/>
        <v>70</v>
      </c>
    </row>
    <row r="15" spans="1:8" ht="15.75" customHeight="1" x14ac:dyDescent="0.2">
      <c r="C15" t="s">
        <v>30</v>
      </c>
      <c r="D15" t="s">
        <v>35</v>
      </c>
      <c r="E15">
        <v>8000</v>
      </c>
      <c r="F15">
        <v>90</v>
      </c>
      <c r="G15" s="5">
        <f t="shared" si="0"/>
        <v>88.888888888888886</v>
      </c>
    </row>
    <row r="16" spans="1:8" ht="15.75" customHeight="1" x14ac:dyDescent="0.2">
      <c r="C16" t="s">
        <v>31</v>
      </c>
      <c r="D16" t="s">
        <v>35</v>
      </c>
      <c r="E16">
        <v>5000</v>
      </c>
      <c r="F16">
        <v>80</v>
      </c>
      <c r="G16" s="5">
        <f t="shared" si="0"/>
        <v>62.5</v>
      </c>
    </row>
    <row r="17" spans="5:7" ht="15.75" customHeight="1" x14ac:dyDescent="0.2">
      <c r="G17" s="5"/>
    </row>
    <row r="18" spans="5:7" ht="15.75" customHeight="1" x14ac:dyDescent="0.2">
      <c r="G18" s="5"/>
    </row>
    <row r="19" spans="5:7" ht="15.75" customHeight="1" x14ac:dyDescent="0.2">
      <c r="E19">
        <f>SUM(E11:E18)</f>
        <v>42000</v>
      </c>
      <c r="F19">
        <f>SUM(F11:F18)</f>
        <v>600</v>
      </c>
      <c r="G19" s="5">
        <f t="shared" si="0"/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Домашняя работа</vt:lpstr>
      <vt:lpstr>Медиаплан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researcher</cp:lastModifiedBy>
  <dcterms:modified xsi:type="dcterms:W3CDTF">2022-03-28T10:17:05Z</dcterms:modified>
</cp:coreProperties>
</file>