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r\Documents\CSCI323\projectMain\"/>
    </mc:Choice>
  </mc:AlternateContent>
  <xr:revisionPtr revIDLastSave="0" documentId="13_ncr:1_{11BDB564-FC99-472A-92B5-A07F6C98FC3C}" xr6:coauthVersionLast="47" xr6:coauthVersionMax="47" xr10:uidLastSave="{00000000-0000-0000-0000-000000000000}"/>
  <bookViews>
    <workbookView xWindow="-120" yWindow="-120" windowWidth="38640" windowHeight="21120" xr2:uid="{96C0BCC9-9F55-42DF-8478-CE8E8EC56E86}"/>
  </bookViews>
  <sheets>
    <sheet name="All" sheetId="1" r:id="rId1"/>
    <sheet name="ParcelCount" sheetId="2" r:id="rId2"/>
    <sheet name="FleetAvailable" sheetId="3" r:id="rId3"/>
    <sheet name="TotalParcelWeight" sheetId="4" r:id="rId4"/>
    <sheet name="AvgParcelWeight" sheetId="5" r:id="rId5"/>
    <sheet name="AvgParcelVolumeSize" sheetId="6" r:id="rId6"/>
    <sheet name="Holidays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33" i="1"/>
  <c r="P34" i="1"/>
  <c r="P49" i="1"/>
  <c r="P50" i="1"/>
  <c r="P65" i="1"/>
  <c r="P66" i="1"/>
  <c r="P81" i="1"/>
  <c r="P82" i="1"/>
  <c r="P97" i="1"/>
  <c r="P98" i="1"/>
  <c r="P113" i="1"/>
  <c r="P114" i="1"/>
  <c r="P129" i="1"/>
  <c r="P130" i="1"/>
  <c r="P145" i="1"/>
  <c r="P146" i="1"/>
  <c r="P161" i="1"/>
  <c r="P162" i="1"/>
  <c r="P173" i="1"/>
  <c r="P177" i="1"/>
  <c r="P178" i="1"/>
  <c r="P189" i="1"/>
  <c r="P193" i="1"/>
  <c r="P194" i="1"/>
  <c r="P205" i="1"/>
  <c r="P209" i="1"/>
  <c r="P210" i="1"/>
  <c r="P221" i="1"/>
  <c r="P225" i="1"/>
  <c r="P226" i="1"/>
  <c r="P237" i="1"/>
  <c r="P241" i="1"/>
  <c r="P242" i="1"/>
  <c r="P253" i="1"/>
  <c r="P257" i="1"/>
  <c r="P258" i="1"/>
  <c r="P269" i="1"/>
  <c r="P273" i="1"/>
  <c r="P274" i="1"/>
  <c r="P285" i="1"/>
  <c r="P289" i="1"/>
  <c r="P290" i="1"/>
  <c r="P301" i="1"/>
  <c r="P305" i="1"/>
  <c r="P306" i="1"/>
  <c r="P317" i="1"/>
  <c r="P321" i="1"/>
  <c r="P322" i="1"/>
  <c r="P333" i="1"/>
  <c r="P337" i="1"/>
  <c r="P338" i="1"/>
  <c r="P349" i="1"/>
  <c r="P353" i="1"/>
  <c r="P354" i="1"/>
  <c r="P365" i="1"/>
  <c r="P369" i="1"/>
  <c r="P370" i="1"/>
  <c r="P381" i="1"/>
  <c r="P385" i="1"/>
  <c r="P386" i="1"/>
  <c r="P397" i="1"/>
  <c r="P401" i="1"/>
  <c r="P402" i="1"/>
  <c r="P413" i="1"/>
  <c r="P417" i="1"/>
  <c r="P418" i="1"/>
  <c r="P429" i="1"/>
  <c r="P433" i="1"/>
  <c r="P434" i="1"/>
  <c r="P445" i="1"/>
  <c r="P449" i="1"/>
  <c r="P450" i="1"/>
  <c r="P461" i="1"/>
  <c r="P465" i="1"/>
  <c r="P466" i="1"/>
  <c r="P477" i="1"/>
  <c r="P481" i="1"/>
  <c r="P482" i="1"/>
  <c r="P493" i="1"/>
  <c r="P497" i="1"/>
  <c r="P498" i="1"/>
  <c r="P509" i="1"/>
  <c r="P513" i="1"/>
  <c r="P514" i="1"/>
  <c r="P525" i="1"/>
  <c r="P529" i="1"/>
  <c r="P530" i="1"/>
  <c r="P541" i="1"/>
  <c r="P545" i="1"/>
  <c r="P546" i="1"/>
  <c r="P557" i="1"/>
  <c r="P561" i="1"/>
  <c r="P562" i="1"/>
  <c r="P573" i="1"/>
  <c r="P577" i="1"/>
  <c r="P578" i="1"/>
  <c r="P589" i="1"/>
  <c r="P593" i="1"/>
  <c r="P594" i="1"/>
  <c r="P605" i="1"/>
  <c r="P609" i="1"/>
  <c r="P610" i="1"/>
  <c r="P621" i="1"/>
  <c r="P625" i="1"/>
  <c r="P626" i="1"/>
  <c r="P637" i="1"/>
  <c r="P641" i="1"/>
  <c r="P642" i="1"/>
  <c r="P653" i="1"/>
  <c r="P657" i="1"/>
  <c r="P658" i="1"/>
  <c r="P669" i="1"/>
  <c r="P673" i="1"/>
  <c r="P674" i="1"/>
  <c r="P685" i="1"/>
  <c r="P689" i="1"/>
  <c r="P690" i="1"/>
  <c r="P701" i="1"/>
  <c r="P705" i="1"/>
  <c r="P706" i="1"/>
  <c r="P717" i="1"/>
  <c r="P721" i="1"/>
  <c r="P722" i="1"/>
  <c r="P733" i="1"/>
  <c r="P737" i="1"/>
  <c r="P738" i="1"/>
  <c r="P749" i="1"/>
  <c r="P753" i="1"/>
  <c r="P754" i="1"/>
  <c r="P765" i="1"/>
  <c r="P769" i="1"/>
  <c r="P770" i="1"/>
  <c r="P781" i="1"/>
  <c r="P785" i="1"/>
  <c r="P786" i="1"/>
  <c r="P797" i="1"/>
  <c r="P801" i="1"/>
  <c r="P802" i="1"/>
  <c r="P813" i="1"/>
  <c r="P817" i="1"/>
  <c r="P818" i="1"/>
  <c r="P829" i="1"/>
  <c r="P833" i="1"/>
  <c r="P834" i="1"/>
  <c r="P845" i="1"/>
  <c r="P849" i="1"/>
  <c r="P850" i="1"/>
  <c r="P861" i="1"/>
  <c r="P865" i="1"/>
  <c r="P866" i="1"/>
  <c r="P877" i="1"/>
  <c r="P881" i="1"/>
  <c r="P882" i="1"/>
  <c r="P893" i="1"/>
  <c r="P897" i="1"/>
  <c r="P898" i="1"/>
  <c r="P909" i="1"/>
  <c r="P913" i="1"/>
  <c r="P914" i="1"/>
  <c r="P925" i="1"/>
  <c r="P929" i="1"/>
  <c r="P930" i="1"/>
  <c r="P941" i="1"/>
  <c r="P945" i="1"/>
  <c r="P946" i="1"/>
  <c r="P957" i="1"/>
  <c r="P961" i="1"/>
  <c r="P962" i="1"/>
  <c r="P973" i="1"/>
  <c r="P977" i="1"/>
  <c r="P978" i="1"/>
  <c r="P989" i="1"/>
  <c r="P993" i="1"/>
  <c r="P994" i="1"/>
  <c r="K28" i="1"/>
  <c r="B2" i="1"/>
  <c r="C2" i="1"/>
  <c r="D2" i="1"/>
  <c r="I2" i="1"/>
  <c r="J2" i="1"/>
  <c r="K2" i="1"/>
  <c r="N2" i="1"/>
  <c r="O2" i="1"/>
  <c r="B3" i="1"/>
  <c r="C3" i="1"/>
  <c r="D3" i="1"/>
  <c r="I3" i="1"/>
  <c r="J3" i="1"/>
  <c r="K3" i="1"/>
  <c r="N3" i="1"/>
  <c r="O3" i="1"/>
  <c r="F2" i="1" s="1"/>
  <c r="P2" i="1" s="1"/>
  <c r="B4" i="1"/>
  <c r="C4" i="1"/>
  <c r="D4" i="1"/>
  <c r="I4" i="1"/>
  <c r="J4" i="1"/>
  <c r="K4" i="1"/>
  <c r="N4" i="1"/>
  <c r="O4" i="1"/>
  <c r="F4" i="1" s="1"/>
  <c r="P4" i="1" s="1"/>
  <c r="B5" i="1"/>
  <c r="C5" i="1"/>
  <c r="D5" i="1"/>
  <c r="I5" i="1"/>
  <c r="J5" i="1"/>
  <c r="K5" i="1"/>
  <c r="N5" i="1"/>
  <c r="O5" i="1"/>
  <c r="F5" i="1" s="1"/>
  <c r="P5" i="1" s="1"/>
  <c r="C6" i="1"/>
  <c r="D6" i="1"/>
  <c r="I6" i="1"/>
  <c r="J6" i="1"/>
  <c r="K6" i="1"/>
  <c r="N6" i="1"/>
  <c r="O6" i="1"/>
  <c r="F6" i="1" s="1"/>
  <c r="P6" i="1" s="1"/>
  <c r="B7" i="1"/>
  <c r="C7" i="1"/>
  <c r="D7" i="1"/>
  <c r="I7" i="1"/>
  <c r="J7" i="1"/>
  <c r="K7" i="1"/>
  <c r="N7" i="1"/>
  <c r="O7" i="1"/>
  <c r="F7" i="1" s="1"/>
  <c r="P7" i="1" s="1"/>
  <c r="B8" i="1"/>
  <c r="C8" i="1"/>
  <c r="D8" i="1"/>
  <c r="I8" i="1"/>
  <c r="J8" i="1"/>
  <c r="K8" i="1"/>
  <c r="N8" i="1"/>
  <c r="O8" i="1"/>
  <c r="F8" i="1" s="1"/>
  <c r="P8" i="1" s="1"/>
  <c r="B9" i="1"/>
  <c r="C9" i="1"/>
  <c r="D9" i="1"/>
  <c r="I9" i="1"/>
  <c r="J9" i="1"/>
  <c r="K9" i="1"/>
  <c r="N9" i="1"/>
  <c r="O9" i="1"/>
  <c r="F9" i="1" s="1"/>
  <c r="P9" i="1" s="1"/>
  <c r="B10" i="1"/>
  <c r="C10" i="1"/>
  <c r="D10" i="1"/>
  <c r="I10" i="1"/>
  <c r="J10" i="1"/>
  <c r="K10" i="1"/>
  <c r="N10" i="1"/>
  <c r="O10" i="1"/>
  <c r="F10" i="1" s="1"/>
  <c r="P10" i="1" s="1"/>
  <c r="B11" i="1"/>
  <c r="C11" i="1"/>
  <c r="D11" i="1"/>
  <c r="I11" i="1"/>
  <c r="J11" i="1"/>
  <c r="K11" i="1"/>
  <c r="N11" i="1"/>
  <c r="O11" i="1"/>
  <c r="F11" i="1" s="1"/>
  <c r="P11" i="1" s="1"/>
  <c r="B12" i="1"/>
  <c r="C12" i="1"/>
  <c r="D12" i="1"/>
  <c r="I12" i="1"/>
  <c r="J12" i="1"/>
  <c r="K12" i="1"/>
  <c r="N12" i="1"/>
  <c r="O12" i="1"/>
  <c r="F12" i="1" s="1"/>
  <c r="P12" i="1" s="1"/>
  <c r="B13" i="1"/>
  <c r="C13" i="1"/>
  <c r="D13" i="1"/>
  <c r="I13" i="1"/>
  <c r="J13" i="1"/>
  <c r="K13" i="1"/>
  <c r="N13" i="1"/>
  <c r="O13" i="1"/>
  <c r="F13" i="1" s="1"/>
  <c r="P13" i="1" s="1"/>
  <c r="B14" i="1"/>
  <c r="C14" i="1"/>
  <c r="D14" i="1"/>
  <c r="J14" i="1"/>
  <c r="K14" i="1"/>
  <c r="N14" i="1"/>
  <c r="O14" i="1"/>
  <c r="F14" i="1" s="1"/>
  <c r="P14" i="1" s="1"/>
  <c r="B15" i="1"/>
  <c r="C15" i="1"/>
  <c r="D15" i="1"/>
  <c r="J15" i="1"/>
  <c r="K15" i="1"/>
  <c r="N15" i="1"/>
  <c r="O15" i="1"/>
  <c r="F15" i="1" s="1"/>
  <c r="P15" i="1" s="1"/>
  <c r="B16" i="1"/>
  <c r="C16" i="1"/>
  <c r="D16" i="1"/>
  <c r="J16" i="1"/>
  <c r="K16" i="1"/>
  <c r="N16" i="1"/>
  <c r="O16" i="1"/>
  <c r="F16" i="1" s="1"/>
  <c r="P16" i="1" s="1"/>
  <c r="B17" i="1"/>
  <c r="C17" i="1"/>
  <c r="D17" i="1"/>
  <c r="J17" i="1"/>
  <c r="K17" i="1"/>
  <c r="N17" i="1"/>
  <c r="O17" i="1"/>
  <c r="F17" i="1" s="1"/>
  <c r="B18" i="1"/>
  <c r="C18" i="1"/>
  <c r="D18" i="1"/>
  <c r="J18" i="1"/>
  <c r="K18" i="1"/>
  <c r="N18" i="1"/>
  <c r="O18" i="1"/>
  <c r="F18" i="1" s="1"/>
  <c r="B19" i="1"/>
  <c r="C19" i="1"/>
  <c r="D19" i="1"/>
  <c r="J19" i="1"/>
  <c r="K19" i="1"/>
  <c r="N19" i="1"/>
  <c r="O19" i="1"/>
  <c r="F19" i="1" s="1"/>
  <c r="P19" i="1" s="1"/>
  <c r="B20" i="1"/>
  <c r="C20" i="1"/>
  <c r="D20" i="1"/>
  <c r="J20" i="1"/>
  <c r="K20" i="1"/>
  <c r="N20" i="1"/>
  <c r="O20" i="1"/>
  <c r="F20" i="1" s="1"/>
  <c r="P20" i="1" s="1"/>
  <c r="B21" i="1"/>
  <c r="C21" i="1"/>
  <c r="D21" i="1"/>
  <c r="J21" i="1"/>
  <c r="K21" i="1"/>
  <c r="N21" i="1"/>
  <c r="O21" i="1"/>
  <c r="F21" i="1" s="1"/>
  <c r="P21" i="1" s="1"/>
  <c r="B22" i="1"/>
  <c r="C22" i="1"/>
  <c r="D22" i="1"/>
  <c r="J22" i="1"/>
  <c r="K22" i="1"/>
  <c r="N22" i="1"/>
  <c r="O22" i="1"/>
  <c r="F22" i="1" s="1"/>
  <c r="P22" i="1" s="1"/>
  <c r="B23" i="1"/>
  <c r="C23" i="1"/>
  <c r="D23" i="1"/>
  <c r="J23" i="1"/>
  <c r="K23" i="1"/>
  <c r="N23" i="1"/>
  <c r="O23" i="1"/>
  <c r="F23" i="1" s="1"/>
  <c r="P23" i="1" s="1"/>
  <c r="B24" i="1"/>
  <c r="C24" i="1"/>
  <c r="D24" i="1"/>
  <c r="J24" i="1"/>
  <c r="K24" i="1"/>
  <c r="N24" i="1"/>
  <c r="O24" i="1"/>
  <c r="F24" i="1" s="1"/>
  <c r="P24" i="1" s="1"/>
  <c r="B25" i="1"/>
  <c r="C25" i="1"/>
  <c r="D25" i="1"/>
  <c r="J25" i="1"/>
  <c r="K25" i="1"/>
  <c r="N25" i="1"/>
  <c r="O25" i="1"/>
  <c r="F25" i="1" s="1"/>
  <c r="P25" i="1" s="1"/>
  <c r="B26" i="1"/>
  <c r="C26" i="1"/>
  <c r="D26" i="1"/>
  <c r="J26" i="1"/>
  <c r="K26" i="1"/>
  <c r="N26" i="1"/>
  <c r="O26" i="1"/>
  <c r="F26" i="1" s="1"/>
  <c r="P26" i="1" s="1"/>
  <c r="B27" i="1"/>
  <c r="C27" i="1"/>
  <c r="D27" i="1"/>
  <c r="J27" i="1"/>
  <c r="K27" i="1"/>
  <c r="N27" i="1"/>
  <c r="O27" i="1"/>
  <c r="F27" i="1" s="1"/>
  <c r="P27" i="1" s="1"/>
  <c r="B28" i="1"/>
  <c r="C28" i="1"/>
  <c r="D28" i="1"/>
  <c r="J28" i="1"/>
  <c r="N28" i="1"/>
  <c r="O28" i="1"/>
  <c r="F28" i="1" s="1"/>
  <c r="P28" i="1" s="1"/>
  <c r="B29" i="1"/>
  <c r="C29" i="1"/>
  <c r="D29" i="1"/>
  <c r="J29" i="1"/>
  <c r="K29" i="1"/>
  <c r="N29" i="1"/>
  <c r="O29" i="1"/>
  <c r="F29" i="1" s="1"/>
  <c r="P29" i="1" s="1"/>
  <c r="B30" i="1"/>
  <c r="C30" i="1"/>
  <c r="D30" i="1"/>
  <c r="J30" i="1"/>
  <c r="K30" i="1"/>
  <c r="N30" i="1"/>
  <c r="O30" i="1"/>
  <c r="F30" i="1" s="1"/>
  <c r="P30" i="1" s="1"/>
  <c r="B31" i="1"/>
  <c r="C31" i="1"/>
  <c r="D31" i="1"/>
  <c r="I31" i="1"/>
  <c r="J31" i="1"/>
  <c r="K31" i="1"/>
  <c r="N31" i="1"/>
  <c r="O31" i="1"/>
  <c r="F31" i="1" s="1"/>
  <c r="P31" i="1" s="1"/>
  <c r="B32" i="1"/>
  <c r="C32" i="1"/>
  <c r="D32" i="1"/>
  <c r="I32" i="1"/>
  <c r="J32" i="1"/>
  <c r="K32" i="1"/>
  <c r="N32" i="1"/>
  <c r="O32" i="1"/>
  <c r="F32" i="1" s="1"/>
  <c r="P32" i="1" s="1"/>
  <c r="B33" i="1"/>
  <c r="C33" i="1"/>
  <c r="D33" i="1"/>
  <c r="I33" i="1"/>
  <c r="J33" i="1"/>
  <c r="K33" i="1"/>
  <c r="N33" i="1"/>
  <c r="O33" i="1"/>
  <c r="F33" i="1" s="1"/>
  <c r="B34" i="1"/>
  <c r="C34" i="1"/>
  <c r="D34" i="1"/>
  <c r="I34" i="1"/>
  <c r="J34" i="1"/>
  <c r="K34" i="1"/>
  <c r="N34" i="1"/>
  <c r="O34" i="1"/>
  <c r="F34" i="1" s="1"/>
  <c r="B35" i="1"/>
  <c r="C35" i="1"/>
  <c r="D35" i="1"/>
  <c r="I35" i="1"/>
  <c r="J35" i="1"/>
  <c r="K35" i="1"/>
  <c r="N35" i="1"/>
  <c r="O35" i="1"/>
  <c r="F35" i="1" s="1"/>
  <c r="P35" i="1" s="1"/>
  <c r="B36" i="1"/>
  <c r="C36" i="1"/>
  <c r="D36" i="1"/>
  <c r="I36" i="1"/>
  <c r="J36" i="1"/>
  <c r="K36" i="1"/>
  <c r="N36" i="1"/>
  <c r="O36" i="1"/>
  <c r="F36" i="1" s="1"/>
  <c r="P36" i="1" s="1"/>
  <c r="B37" i="1"/>
  <c r="C37" i="1"/>
  <c r="D37" i="1"/>
  <c r="I37" i="1"/>
  <c r="J37" i="1"/>
  <c r="K37" i="1"/>
  <c r="N37" i="1"/>
  <c r="O37" i="1"/>
  <c r="F37" i="1" s="1"/>
  <c r="P37" i="1" s="1"/>
  <c r="B38" i="1"/>
  <c r="C38" i="1"/>
  <c r="D38" i="1"/>
  <c r="I38" i="1"/>
  <c r="J38" i="1"/>
  <c r="K38" i="1"/>
  <c r="N38" i="1"/>
  <c r="O38" i="1"/>
  <c r="F38" i="1" s="1"/>
  <c r="P38" i="1" s="1"/>
  <c r="B39" i="1"/>
  <c r="C39" i="1"/>
  <c r="D39" i="1"/>
  <c r="I39" i="1"/>
  <c r="J39" i="1"/>
  <c r="K39" i="1"/>
  <c r="N39" i="1"/>
  <c r="O39" i="1"/>
  <c r="F39" i="1" s="1"/>
  <c r="P39" i="1" s="1"/>
  <c r="B40" i="1"/>
  <c r="C40" i="1"/>
  <c r="D40" i="1"/>
  <c r="I40" i="1"/>
  <c r="J40" i="1"/>
  <c r="K40" i="1"/>
  <c r="N40" i="1"/>
  <c r="O40" i="1"/>
  <c r="F40" i="1" s="1"/>
  <c r="P40" i="1" s="1"/>
  <c r="B41" i="1"/>
  <c r="C41" i="1"/>
  <c r="D41" i="1"/>
  <c r="I41" i="1"/>
  <c r="J41" i="1"/>
  <c r="K41" i="1"/>
  <c r="N41" i="1"/>
  <c r="O41" i="1"/>
  <c r="F41" i="1" s="1"/>
  <c r="P41" i="1" s="1"/>
  <c r="B42" i="1"/>
  <c r="C42" i="1"/>
  <c r="D42" i="1"/>
  <c r="I42" i="1"/>
  <c r="J42" i="1"/>
  <c r="K42" i="1"/>
  <c r="N42" i="1"/>
  <c r="O42" i="1"/>
  <c r="F42" i="1" s="1"/>
  <c r="P42" i="1" s="1"/>
  <c r="B43" i="1"/>
  <c r="C43" i="1"/>
  <c r="D43" i="1"/>
  <c r="I43" i="1"/>
  <c r="J43" i="1"/>
  <c r="K43" i="1"/>
  <c r="N43" i="1"/>
  <c r="O43" i="1"/>
  <c r="F43" i="1" s="1"/>
  <c r="P43" i="1" s="1"/>
  <c r="B44" i="1"/>
  <c r="C44" i="1"/>
  <c r="D44" i="1"/>
  <c r="I44" i="1"/>
  <c r="J44" i="1"/>
  <c r="K44" i="1"/>
  <c r="N44" i="1"/>
  <c r="O44" i="1"/>
  <c r="F44" i="1" s="1"/>
  <c r="P44" i="1" s="1"/>
  <c r="B45" i="1"/>
  <c r="C45" i="1"/>
  <c r="D45" i="1"/>
  <c r="I45" i="1"/>
  <c r="J45" i="1"/>
  <c r="K45" i="1"/>
  <c r="N45" i="1"/>
  <c r="O45" i="1"/>
  <c r="F45" i="1" s="1"/>
  <c r="P45" i="1" s="1"/>
  <c r="B46" i="1"/>
  <c r="C46" i="1"/>
  <c r="D46" i="1"/>
  <c r="I46" i="1"/>
  <c r="J46" i="1"/>
  <c r="K46" i="1"/>
  <c r="N46" i="1"/>
  <c r="O46" i="1"/>
  <c r="F46" i="1" s="1"/>
  <c r="P46" i="1" s="1"/>
  <c r="B47" i="1"/>
  <c r="C47" i="1"/>
  <c r="D47" i="1"/>
  <c r="I47" i="1"/>
  <c r="J47" i="1"/>
  <c r="K47" i="1"/>
  <c r="N47" i="1"/>
  <c r="O47" i="1"/>
  <c r="F47" i="1" s="1"/>
  <c r="P47" i="1" s="1"/>
  <c r="B48" i="1"/>
  <c r="C48" i="1"/>
  <c r="D48" i="1"/>
  <c r="I48" i="1"/>
  <c r="J48" i="1"/>
  <c r="K48" i="1"/>
  <c r="N48" i="1"/>
  <c r="O48" i="1"/>
  <c r="F48" i="1" s="1"/>
  <c r="P48" i="1" s="1"/>
  <c r="B49" i="1"/>
  <c r="C49" i="1"/>
  <c r="D49" i="1"/>
  <c r="I49" i="1"/>
  <c r="J49" i="1"/>
  <c r="K49" i="1"/>
  <c r="N49" i="1"/>
  <c r="O49" i="1"/>
  <c r="F49" i="1" s="1"/>
  <c r="B50" i="1"/>
  <c r="C50" i="1"/>
  <c r="D50" i="1"/>
  <c r="I50" i="1"/>
  <c r="J50" i="1"/>
  <c r="K50" i="1"/>
  <c r="N50" i="1"/>
  <c r="O50" i="1"/>
  <c r="F50" i="1" s="1"/>
  <c r="B51" i="1"/>
  <c r="C51" i="1"/>
  <c r="D51" i="1"/>
  <c r="I51" i="1"/>
  <c r="J51" i="1"/>
  <c r="K51" i="1"/>
  <c r="N51" i="1"/>
  <c r="O51" i="1"/>
  <c r="F51" i="1" s="1"/>
  <c r="P51" i="1" s="1"/>
  <c r="B52" i="1"/>
  <c r="C52" i="1"/>
  <c r="D52" i="1"/>
  <c r="I52" i="1"/>
  <c r="J52" i="1"/>
  <c r="K52" i="1"/>
  <c r="N52" i="1"/>
  <c r="O52" i="1"/>
  <c r="F52" i="1" s="1"/>
  <c r="P52" i="1" s="1"/>
  <c r="B53" i="1"/>
  <c r="C53" i="1"/>
  <c r="D53" i="1"/>
  <c r="I53" i="1"/>
  <c r="J53" i="1"/>
  <c r="K53" i="1"/>
  <c r="N53" i="1"/>
  <c r="O53" i="1"/>
  <c r="F53" i="1" s="1"/>
  <c r="P53" i="1" s="1"/>
  <c r="B54" i="1"/>
  <c r="C54" i="1"/>
  <c r="D54" i="1"/>
  <c r="I54" i="1"/>
  <c r="J54" i="1"/>
  <c r="K54" i="1"/>
  <c r="N54" i="1"/>
  <c r="O54" i="1"/>
  <c r="F54" i="1" s="1"/>
  <c r="P54" i="1" s="1"/>
  <c r="B55" i="1"/>
  <c r="C55" i="1"/>
  <c r="D55" i="1"/>
  <c r="I55" i="1"/>
  <c r="J55" i="1"/>
  <c r="K55" i="1"/>
  <c r="N55" i="1"/>
  <c r="O55" i="1"/>
  <c r="F55" i="1" s="1"/>
  <c r="P55" i="1" s="1"/>
  <c r="B56" i="1"/>
  <c r="C56" i="1"/>
  <c r="D56" i="1"/>
  <c r="I56" i="1"/>
  <c r="J56" i="1"/>
  <c r="K56" i="1"/>
  <c r="N56" i="1"/>
  <c r="O56" i="1"/>
  <c r="F56" i="1" s="1"/>
  <c r="P56" i="1" s="1"/>
  <c r="B57" i="1"/>
  <c r="C57" i="1"/>
  <c r="D57" i="1"/>
  <c r="I57" i="1"/>
  <c r="J57" i="1"/>
  <c r="K57" i="1"/>
  <c r="N57" i="1"/>
  <c r="O57" i="1"/>
  <c r="F57" i="1" s="1"/>
  <c r="P57" i="1" s="1"/>
  <c r="B58" i="1"/>
  <c r="C58" i="1"/>
  <c r="D58" i="1"/>
  <c r="I58" i="1"/>
  <c r="J58" i="1"/>
  <c r="K58" i="1"/>
  <c r="N58" i="1"/>
  <c r="O58" i="1"/>
  <c r="F58" i="1" s="1"/>
  <c r="P58" i="1" s="1"/>
  <c r="B59" i="1"/>
  <c r="C59" i="1"/>
  <c r="D59" i="1"/>
  <c r="I59" i="1"/>
  <c r="J59" i="1"/>
  <c r="K59" i="1"/>
  <c r="N59" i="1"/>
  <c r="O59" i="1"/>
  <c r="F59" i="1" s="1"/>
  <c r="P59" i="1" s="1"/>
  <c r="B60" i="1"/>
  <c r="C60" i="1"/>
  <c r="D60" i="1"/>
  <c r="I60" i="1"/>
  <c r="J60" i="1"/>
  <c r="K60" i="1"/>
  <c r="N60" i="1"/>
  <c r="O60" i="1"/>
  <c r="F60" i="1" s="1"/>
  <c r="P60" i="1" s="1"/>
  <c r="B61" i="1"/>
  <c r="C61" i="1"/>
  <c r="D61" i="1"/>
  <c r="I61" i="1"/>
  <c r="J61" i="1"/>
  <c r="K61" i="1"/>
  <c r="N61" i="1"/>
  <c r="O61" i="1"/>
  <c r="F61" i="1" s="1"/>
  <c r="P61" i="1" s="1"/>
  <c r="B62" i="1"/>
  <c r="C62" i="1"/>
  <c r="D62" i="1"/>
  <c r="I62" i="1"/>
  <c r="J62" i="1"/>
  <c r="K62" i="1"/>
  <c r="N62" i="1"/>
  <c r="O62" i="1"/>
  <c r="F62" i="1" s="1"/>
  <c r="P62" i="1" s="1"/>
  <c r="B63" i="1"/>
  <c r="C63" i="1"/>
  <c r="D63" i="1"/>
  <c r="I63" i="1"/>
  <c r="J63" i="1"/>
  <c r="K63" i="1"/>
  <c r="N63" i="1"/>
  <c r="O63" i="1"/>
  <c r="F63" i="1" s="1"/>
  <c r="P63" i="1" s="1"/>
  <c r="B64" i="1"/>
  <c r="C64" i="1"/>
  <c r="D64" i="1"/>
  <c r="I64" i="1"/>
  <c r="J64" i="1"/>
  <c r="K64" i="1"/>
  <c r="N64" i="1"/>
  <c r="O64" i="1"/>
  <c r="F64" i="1" s="1"/>
  <c r="P64" i="1" s="1"/>
  <c r="B65" i="1"/>
  <c r="C65" i="1"/>
  <c r="D65" i="1"/>
  <c r="I65" i="1"/>
  <c r="J65" i="1"/>
  <c r="K65" i="1"/>
  <c r="N65" i="1"/>
  <c r="O65" i="1"/>
  <c r="F65" i="1" s="1"/>
  <c r="B66" i="1"/>
  <c r="C66" i="1"/>
  <c r="D66" i="1"/>
  <c r="I66" i="1"/>
  <c r="J66" i="1"/>
  <c r="K66" i="1"/>
  <c r="N66" i="1"/>
  <c r="O66" i="1"/>
  <c r="F66" i="1" s="1"/>
  <c r="B67" i="1"/>
  <c r="C67" i="1"/>
  <c r="D67" i="1"/>
  <c r="I67" i="1"/>
  <c r="J67" i="1"/>
  <c r="K67" i="1"/>
  <c r="N67" i="1"/>
  <c r="O67" i="1"/>
  <c r="F67" i="1" s="1"/>
  <c r="P67" i="1" s="1"/>
  <c r="B68" i="1"/>
  <c r="C68" i="1"/>
  <c r="D68" i="1"/>
  <c r="I68" i="1"/>
  <c r="J68" i="1"/>
  <c r="K68" i="1"/>
  <c r="N68" i="1"/>
  <c r="O68" i="1"/>
  <c r="F68" i="1" s="1"/>
  <c r="P68" i="1" s="1"/>
  <c r="B69" i="1"/>
  <c r="C69" i="1"/>
  <c r="D69" i="1"/>
  <c r="I69" i="1"/>
  <c r="J69" i="1"/>
  <c r="K69" i="1"/>
  <c r="N69" i="1"/>
  <c r="O69" i="1"/>
  <c r="F69" i="1" s="1"/>
  <c r="P69" i="1" s="1"/>
  <c r="B70" i="1"/>
  <c r="C70" i="1"/>
  <c r="D70" i="1"/>
  <c r="I70" i="1"/>
  <c r="J70" i="1"/>
  <c r="K70" i="1"/>
  <c r="N70" i="1"/>
  <c r="O70" i="1"/>
  <c r="F70" i="1" s="1"/>
  <c r="P70" i="1" s="1"/>
  <c r="B71" i="1"/>
  <c r="C71" i="1"/>
  <c r="D71" i="1"/>
  <c r="I71" i="1"/>
  <c r="J71" i="1"/>
  <c r="K71" i="1"/>
  <c r="N71" i="1"/>
  <c r="O71" i="1"/>
  <c r="F71" i="1" s="1"/>
  <c r="P71" i="1" s="1"/>
  <c r="B72" i="1"/>
  <c r="C72" i="1"/>
  <c r="D72" i="1"/>
  <c r="I72" i="1"/>
  <c r="J72" i="1"/>
  <c r="K72" i="1"/>
  <c r="N72" i="1"/>
  <c r="O72" i="1"/>
  <c r="F72" i="1" s="1"/>
  <c r="P72" i="1" s="1"/>
  <c r="B73" i="1"/>
  <c r="C73" i="1"/>
  <c r="D73" i="1"/>
  <c r="I73" i="1"/>
  <c r="J73" i="1"/>
  <c r="K73" i="1"/>
  <c r="N73" i="1"/>
  <c r="O73" i="1"/>
  <c r="F73" i="1" s="1"/>
  <c r="P73" i="1" s="1"/>
  <c r="B74" i="1"/>
  <c r="C74" i="1"/>
  <c r="D74" i="1"/>
  <c r="I74" i="1"/>
  <c r="J74" i="1"/>
  <c r="K74" i="1"/>
  <c r="N74" i="1"/>
  <c r="O74" i="1"/>
  <c r="F74" i="1" s="1"/>
  <c r="P74" i="1" s="1"/>
  <c r="B75" i="1"/>
  <c r="C75" i="1"/>
  <c r="D75" i="1"/>
  <c r="I75" i="1"/>
  <c r="J75" i="1"/>
  <c r="K75" i="1"/>
  <c r="N75" i="1"/>
  <c r="O75" i="1"/>
  <c r="F75" i="1" s="1"/>
  <c r="P75" i="1" s="1"/>
  <c r="B76" i="1"/>
  <c r="C76" i="1"/>
  <c r="D76" i="1"/>
  <c r="I76" i="1"/>
  <c r="J76" i="1"/>
  <c r="K76" i="1"/>
  <c r="N76" i="1"/>
  <c r="O76" i="1"/>
  <c r="F76" i="1" s="1"/>
  <c r="P76" i="1" s="1"/>
  <c r="B77" i="1"/>
  <c r="C77" i="1"/>
  <c r="D77" i="1"/>
  <c r="I77" i="1"/>
  <c r="J77" i="1"/>
  <c r="K77" i="1"/>
  <c r="N77" i="1"/>
  <c r="O77" i="1"/>
  <c r="F77" i="1" s="1"/>
  <c r="P77" i="1" s="1"/>
  <c r="B78" i="1"/>
  <c r="C78" i="1"/>
  <c r="D78" i="1"/>
  <c r="I78" i="1"/>
  <c r="J78" i="1"/>
  <c r="K78" i="1"/>
  <c r="N78" i="1"/>
  <c r="O78" i="1"/>
  <c r="F78" i="1" s="1"/>
  <c r="P78" i="1" s="1"/>
  <c r="B79" i="1"/>
  <c r="C79" i="1"/>
  <c r="D79" i="1"/>
  <c r="I79" i="1"/>
  <c r="J79" i="1"/>
  <c r="K79" i="1"/>
  <c r="N79" i="1"/>
  <c r="O79" i="1"/>
  <c r="F79" i="1" s="1"/>
  <c r="P79" i="1" s="1"/>
  <c r="B80" i="1"/>
  <c r="C80" i="1"/>
  <c r="D80" i="1"/>
  <c r="I80" i="1"/>
  <c r="J80" i="1"/>
  <c r="K80" i="1"/>
  <c r="N80" i="1"/>
  <c r="O80" i="1"/>
  <c r="F80" i="1" s="1"/>
  <c r="P80" i="1" s="1"/>
  <c r="B81" i="1"/>
  <c r="C81" i="1"/>
  <c r="D81" i="1"/>
  <c r="I81" i="1"/>
  <c r="J81" i="1"/>
  <c r="K81" i="1"/>
  <c r="N81" i="1"/>
  <c r="O81" i="1"/>
  <c r="F81" i="1" s="1"/>
  <c r="B82" i="1"/>
  <c r="C82" i="1"/>
  <c r="D82" i="1"/>
  <c r="I82" i="1"/>
  <c r="J82" i="1"/>
  <c r="K82" i="1"/>
  <c r="N82" i="1"/>
  <c r="O82" i="1"/>
  <c r="F82" i="1" s="1"/>
  <c r="B83" i="1"/>
  <c r="C83" i="1"/>
  <c r="D83" i="1"/>
  <c r="I83" i="1"/>
  <c r="J83" i="1"/>
  <c r="K83" i="1"/>
  <c r="N83" i="1"/>
  <c r="O83" i="1"/>
  <c r="F83" i="1" s="1"/>
  <c r="P83" i="1" s="1"/>
  <c r="B84" i="1"/>
  <c r="C84" i="1"/>
  <c r="D84" i="1"/>
  <c r="I84" i="1"/>
  <c r="J84" i="1"/>
  <c r="K84" i="1"/>
  <c r="N84" i="1"/>
  <c r="O84" i="1"/>
  <c r="F84" i="1" s="1"/>
  <c r="P84" i="1" s="1"/>
  <c r="B85" i="1"/>
  <c r="C85" i="1"/>
  <c r="D85" i="1"/>
  <c r="I85" i="1"/>
  <c r="J85" i="1"/>
  <c r="K85" i="1"/>
  <c r="N85" i="1"/>
  <c r="O85" i="1"/>
  <c r="F85" i="1" s="1"/>
  <c r="P85" i="1" s="1"/>
  <c r="B86" i="1"/>
  <c r="C86" i="1"/>
  <c r="D86" i="1"/>
  <c r="I86" i="1"/>
  <c r="J86" i="1"/>
  <c r="K86" i="1"/>
  <c r="N86" i="1"/>
  <c r="O86" i="1"/>
  <c r="F86" i="1" s="1"/>
  <c r="P86" i="1" s="1"/>
  <c r="B87" i="1"/>
  <c r="C87" i="1"/>
  <c r="D87" i="1"/>
  <c r="I87" i="1"/>
  <c r="J87" i="1"/>
  <c r="K87" i="1"/>
  <c r="N87" i="1"/>
  <c r="O87" i="1"/>
  <c r="F87" i="1" s="1"/>
  <c r="P87" i="1" s="1"/>
  <c r="B88" i="1"/>
  <c r="C88" i="1"/>
  <c r="D88" i="1"/>
  <c r="I88" i="1"/>
  <c r="J88" i="1"/>
  <c r="K88" i="1"/>
  <c r="N88" i="1"/>
  <c r="O88" i="1"/>
  <c r="F88" i="1" s="1"/>
  <c r="P88" i="1" s="1"/>
  <c r="B89" i="1"/>
  <c r="C89" i="1"/>
  <c r="D89" i="1"/>
  <c r="I89" i="1"/>
  <c r="J89" i="1"/>
  <c r="K89" i="1"/>
  <c r="N89" i="1"/>
  <c r="O89" i="1"/>
  <c r="F89" i="1" s="1"/>
  <c r="P89" i="1" s="1"/>
  <c r="B90" i="1"/>
  <c r="C90" i="1"/>
  <c r="D90" i="1"/>
  <c r="I90" i="1"/>
  <c r="J90" i="1"/>
  <c r="K90" i="1"/>
  <c r="N90" i="1"/>
  <c r="O90" i="1"/>
  <c r="F90" i="1" s="1"/>
  <c r="P90" i="1" s="1"/>
  <c r="B91" i="1"/>
  <c r="C91" i="1"/>
  <c r="D91" i="1"/>
  <c r="I91" i="1"/>
  <c r="J91" i="1"/>
  <c r="K91" i="1"/>
  <c r="N91" i="1"/>
  <c r="O91" i="1"/>
  <c r="F91" i="1" s="1"/>
  <c r="P91" i="1" s="1"/>
  <c r="B92" i="1"/>
  <c r="C92" i="1"/>
  <c r="D92" i="1"/>
  <c r="I92" i="1"/>
  <c r="J92" i="1"/>
  <c r="K92" i="1"/>
  <c r="N92" i="1"/>
  <c r="O92" i="1"/>
  <c r="F92" i="1" s="1"/>
  <c r="P92" i="1" s="1"/>
  <c r="B93" i="1"/>
  <c r="C93" i="1"/>
  <c r="D93" i="1"/>
  <c r="I93" i="1"/>
  <c r="J93" i="1"/>
  <c r="K93" i="1"/>
  <c r="N93" i="1"/>
  <c r="O93" i="1"/>
  <c r="F93" i="1" s="1"/>
  <c r="P93" i="1" s="1"/>
  <c r="B94" i="1"/>
  <c r="C94" i="1"/>
  <c r="D94" i="1"/>
  <c r="I94" i="1"/>
  <c r="J94" i="1"/>
  <c r="K94" i="1"/>
  <c r="N94" i="1"/>
  <c r="O94" i="1"/>
  <c r="F94" i="1" s="1"/>
  <c r="P94" i="1" s="1"/>
  <c r="B95" i="1"/>
  <c r="C95" i="1"/>
  <c r="D95" i="1"/>
  <c r="I95" i="1"/>
  <c r="J95" i="1"/>
  <c r="K95" i="1"/>
  <c r="N95" i="1"/>
  <c r="O95" i="1"/>
  <c r="F95" i="1" s="1"/>
  <c r="P95" i="1" s="1"/>
  <c r="B96" i="1"/>
  <c r="C96" i="1"/>
  <c r="D96" i="1"/>
  <c r="I96" i="1"/>
  <c r="J96" i="1"/>
  <c r="K96" i="1"/>
  <c r="N96" i="1"/>
  <c r="O96" i="1"/>
  <c r="F96" i="1" s="1"/>
  <c r="P96" i="1" s="1"/>
  <c r="B97" i="1"/>
  <c r="C97" i="1"/>
  <c r="D97" i="1"/>
  <c r="I97" i="1"/>
  <c r="J97" i="1"/>
  <c r="K97" i="1"/>
  <c r="N97" i="1"/>
  <c r="O97" i="1"/>
  <c r="F97" i="1" s="1"/>
  <c r="B98" i="1"/>
  <c r="C98" i="1"/>
  <c r="D98" i="1"/>
  <c r="I98" i="1"/>
  <c r="J98" i="1"/>
  <c r="K98" i="1"/>
  <c r="N98" i="1"/>
  <c r="O98" i="1"/>
  <c r="F98" i="1" s="1"/>
  <c r="B99" i="1"/>
  <c r="C99" i="1"/>
  <c r="D99" i="1"/>
  <c r="I99" i="1"/>
  <c r="J99" i="1"/>
  <c r="K99" i="1"/>
  <c r="N99" i="1"/>
  <c r="O99" i="1"/>
  <c r="F99" i="1" s="1"/>
  <c r="P99" i="1" s="1"/>
  <c r="B100" i="1"/>
  <c r="C100" i="1"/>
  <c r="D100" i="1"/>
  <c r="I100" i="1"/>
  <c r="J100" i="1"/>
  <c r="K100" i="1"/>
  <c r="N100" i="1"/>
  <c r="O100" i="1"/>
  <c r="F100" i="1" s="1"/>
  <c r="P100" i="1" s="1"/>
  <c r="B101" i="1"/>
  <c r="C101" i="1"/>
  <c r="D101" i="1"/>
  <c r="I101" i="1"/>
  <c r="J101" i="1"/>
  <c r="K101" i="1"/>
  <c r="N101" i="1"/>
  <c r="O101" i="1"/>
  <c r="F101" i="1" s="1"/>
  <c r="P101" i="1" s="1"/>
  <c r="B102" i="1"/>
  <c r="C102" i="1"/>
  <c r="D102" i="1"/>
  <c r="I102" i="1"/>
  <c r="J102" i="1"/>
  <c r="K102" i="1"/>
  <c r="N102" i="1"/>
  <c r="O102" i="1"/>
  <c r="F102" i="1" s="1"/>
  <c r="P102" i="1" s="1"/>
  <c r="B103" i="1"/>
  <c r="C103" i="1"/>
  <c r="D103" i="1"/>
  <c r="I103" i="1"/>
  <c r="J103" i="1"/>
  <c r="K103" i="1"/>
  <c r="N103" i="1"/>
  <c r="O103" i="1"/>
  <c r="F103" i="1" s="1"/>
  <c r="P103" i="1" s="1"/>
  <c r="B104" i="1"/>
  <c r="C104" i="1"/>
  <c r="D104" i="1"/>
  <c r="I104" i="1"/>
  <c r="J104" i="1"/>
  <c r="K104" i="1"/>
  <c r="N104" i="1"/>
  <c r="O104" i="1"/>
  <c r="F104" i="1" s="1"/>
  <c r="P104" i="1" s="1"/>
  <c r="B105" i="1"/>
  <c r="C105" i="1"/>
  <c r="D105" i="1"/>
  <c r="I105" i="1"/>
  <c r="J105" i="1"/>
  <c r="K105" i="1"/>
  <c r="N105" i="1"/>
  <c r="O105" i="1"/>
  <c r="F105" i="1" s="1"/>
  <c r="P105" i="1" s="1"/>
  <c r="B106" i="1"/>
  <c r="C106" i="1"/>
  <c r="D106" i="1"/>
  <c r="I106" i="1"/>
  <c r="J106" i="1"/>
  <c r="K106" i="1"/>
  <c r="N106" i="1"/>
  <c r="O106" i="1"/>
  <c r="F106" i="1" s="1"/>
  <c r="P106" i="1" s="1"/>
  <c r="B107" i="1"/>
  <c r="C107" i="1"/>
  <c r="D107" i="1"/>
  <c r="I107" i="1"/>
  <c r="J107" i="1"/>
  <c r="K107" i="1"/>
  <c r="N107" i="1"/>
  <c r="O107" i="1"/>
  <c r="F107" i="1" s="1"/>
  <c r="P107" i="1" s="1"/>
  <c r="B108" i="1"/>
  <c r="C108" i="1"/>
  <c r="D108" i="1"/>
  <c r="I108" i="1"/>
  <c r="J108" i="1"/>
  <c r="K108" i="1"/>
  <c r="N108" i="1"/>
  <c r="O108" i="1"/>
  <c r="F108" i="1" s="1"/>
  <c r="P108" i="1" s="1"/>
  <c r="B109" i="1"/>
  <c r="C109" i="1"/>
  <c r="D109" i="1"/>
  <c r="I109" i="1"/>
  <c r="J109" i="1"/>
  <c r="K109" i="1"/>
  <c r="N109" i="1"/>
  <c r="O109" i="1"/>
  <c r="F109" i="1" s="1"/>
  <c r="P109" i="1" s="1"/>
  <c r="B110" i="1"/>
  <c r="C110" i="1"/>
  <c r="D110" i="1"/>
  <c r="I110" i="1"/>
  <c r="J110" i="1"/>
  <c r="K110" i="1"/>
  <c r="N110" i="1"/>
  <c r="O110" i="1"/>
  <c r="F110" i="1" s="1"/>
  <c r="P110" i="1" s="1"/>
  <c r="B111" i="1"/>
  <c r="C111" i="1"/>
  <c r="D111" i="1"/>
  <c r="I111" i="1"/>
  <c r="J111" i="1"/>
  <c r="K111" i="1"/>
  <c r="N111" i="1"/>
  <c r="O111" i="1"/>
  <c r="F111" i="1" s="1"/>
  <c r="P111" i="1" s="1"/>
  <c r="B112" i="1"/>
  <c r="C112" i="1"/>
  <c r="D112" i="1"/>
  <c r="I112" i="1"/>
  <c r="J112" i="1"/>
  <c r="K112" i="1"/>
  <c r="N112" i="1"/>
  <c r="O112" i="1"/>
  <c r="F112" i="1" s="1"/>
  <c r="P112" i="1" s="1"/>
  <c r="B113" i="1"/>
  <c r="C113" i="1"/>
  <c r="D113" i="1"/>
  <c r="I113" i="1"/>
  <c r="J113" i="1"/>
  <c r="K113" i="1"/>
  <c r="N113" i="1"/>
  <c r="O113" i="1"/>
  <c r="F113" i="1" s="1"/>
  <c r="B114" i="1"/>
  <c r="C114" i="1"/>
  <c r="D114" i="1"/>
  <c r="I114" i="1"/>
  <c r="J114" i="1"/>
  <c r="K114" i="1"/>
  <c r="N114" i="1"/>
  <c r="O114" i="1"/>
  <c r="F114" i="1" s="1"/>
  <c r="B115" i="1"/>
  <c r="C115" i="1"/>
  <c r="D115" i="1"/>
  <c r="I115" i="1"/>
  <c r="J115" i="1"/>
  <c r="K115" i="1"/>
  <c r="N115" i="1"/>
  <c r="O115" i="1"/>
  <c r="F115" i="1" s="1"/>
  <c r="P115" i="1" s="1"/>
  <c r="B116" i="1"/>
  <c r="C116" i="1"/>
  <c r="D116" i="1"/>
  <c r="I116" i="1"/>
  <c r="J116" i="1"/>
  <c r="K116" i="1"/>
  <c r="N116" i="1"/>
  <c r="O116" i="1"/>
  <c r="F116" i="1" s="1"/>
  <c r="P116" i="1" s="1"/>
  <c r="B117" i="1"/>
  <c r="C117" i="1"/>
  <c r="D117" i="1"/>
  <c r="I117" i="1"/>
  <c r="J117" i="1"/>
  <c r="K117" i="1"/>
  <c r="N117" i="1"/>
  <c r="O117" i="1"/>
  <c r="F117" i="1" s="1"/>
  <c r="P117" i="1" s="1"/>
  <c r="B118" i="1"/>
  <c r="C118" i="1"/>
  <c r="D118" i="1"/>
  <c r="I118" i="1"/>
  <c r="J118" i="1"/>
  <c r="K118" i="1"/>
  <c r="N118" i="1"/>
  <c r="O118" i="1"/>
  <c r="F118" i="1" s="1"/>
  <c r="P118" i="1" s="1"/>
  <c r="B119" i="1"/>
  <c r="C119" i="1"/>
  <c r="D119" i="1"/>
  <c r="I119" i="1"/>
  <c r="J119" i="1"/>
  <c r="K119" i="1"/>
  <c r="N119" i="1"/>
  <c r="O119" i="1"/>
  <c r="F119" i="1" s="1"/>
  <c r="P119" i="1" s="1"/>
  <c r="B120" i="1"/>
  <c r="C120" i="1"/>
  <c r="D120" i="1"/>
  <c r="I120" i="1"/>
  <c r="J120" i="1"/>
  <c r="K120" i="1"/>
  <c r="N120" i="1"/>
  <c r="O120" i="1"/>
  <c r="F120" i="1" s="1"/>
  <c r="P120" i="1" s="1"/>
  <c r="B121" i="1"/>
  <c r="C121" i="1"/>
  <c r="D121" i="1"/>
  <c r="I121" i="1"/>
  <c r="J121" i="1"/>
  <c r="K121" i="1"/>
  <c r="N121" i="1"/>
  <c r="O121" i="1"/>
  <c r="F121" i="1" s="1"/>
  <c r="P121" i="1" s="1"/>
  <c r="B122" i="1"/>
  <c r="C122" i="1"/>
  <c r="D122" i="1"/>
  <c r="I122" i="1"/>
  <c r="J122" i="1"/>
  <c r="K122" i="1"/>
  <c r="N122" i="1"/>
  <c r="O122" i="1"/>
  <c r="F122" i="1" s="1"/>
  <c r="P122" i="1" s="1"/>
  <c r="B123" i="1"/>
  <c r="C123" i="1"/>
  <c r="D123" i="1"/>
  <c r="I123" i="1"/>
  <c r="J123" i="1"/>
  <c r="K123" i="1"/>
  <c r="N123" i="1"/>
  <c r="O123" i="1"/>
  <c r="F123" i="1" s="1"/>
  <c r="P123" i="1" s="1"/>
  <c r="B124" i="1"/>
  <c r="C124" i="1"/>
  <c r="D124" i="1"/>
  <c r="I124" i="1"/>
  <c r="J124" i="1"/>
  <c r="K124" i="1"/>
  <c r="N124" i="1"/>
  <c r="O124" i="1"/>
  <c r="F124" i="1" s="1"/>
  <c r="P124" i="1" s="1"/>
  <c r="B125" i="1"/>
  <c r="C125" i="1"/>
  <c r="D125" i="1"/>
  <c r="I125" i="1"/>
  <c r="J125" i="1"/>
  <c r="K125" i="1"/>
  <c r="N125" i="1"/>
  <c r="O125" i="1"/>
  <c r="F125" i="1" s="1"/>
  <c r="P125" i="1" s="1"/>
  <c r="B126" i="1"/>
  <c r="C126" i="1"/>
  <c r="D126" i="1"/>
  <c r="I126" i="1"/>
  <c r="J126" i="1"/>
  <c r="K126" i="1"/>
  <c r="N126" i="1"/>
  <c r="O126" i="1"/>
  <c r="F126" i="1" s="1"/>
  <c r="P126" i="1" s="1"/>
  <c r="B127" i="1"/>
  <c r="C127" i="1"/>
  <c r="D127" i="1"/>
  <c r="I127" i="1"/>
  <c r="J127" i="1"/>
  <c r="K127" i="1"/>
  <c r="N127" i="1"/>
  <c r="O127" i="1"/>
  <c r="F127" i="1" s="1"/>
  <c r="P127" i="1" s="1"/>
  <c r="B128" i="1"/>
  <c r="C128" i="1"/>
  <c r="D128" i="1"/>
  <c r="I128" i="1"/>
  <c r="J128" i="1"/>
  <c r="K128" i="1"/>
  <c r="N128" i="1"/>
  <c r="O128" i="1"/>
  <c r="F128" i="1" s="1"/>
  <c r="P128" i="1" s="1"/>
  <c r="B129" i="1"/>
  <c r="C129" i="1"/>
  <c r="D129" i="1"/>
  <c r="I129" i="1"/>
  <c r="J129" i="1"/>
  <c r="K129" i="1"/>
  <c r="N129" i="1"/>
  <c r="O129" i="1"/>
  <c r="F129" i="1" s="1"/>
  <c r="B130" i="1"/>
  <c r="C130" i="1"/>
  <c r="D130" i="1"/>
  <c r="I130" i="1"/>
  <c r="J130" i="1"/>
  <c r="K130" i="1"/>
  <c r="N130" i="1"/>
  <c r="O130" i="1"/>
  <c r="F130" i="1" s="1"/>
  <c r="B131" i="1"/>
  <c r="C131" i="1"/>
  <c r="D131" i="1"/>
  <c r="I131" i="1"/>
  <c r="J131" i="1"/>
  <c r="K131" i="1"/>
  <c r="N131" i="1"/>
  <c r="O131" i="1"/>
  <c r="F131" i="1" s="1"/>
  <c r="P131" i="1" s="1"/>
  <c r="B132" i="1"/>
  <c r="C132" i="1"/>
  <c r="D132" i="1"/>
  <c r="I132" i="1"/>
  <c r="J132" i="1"/>
  <c r="K132" i="1"/>
  <c r="N132" i="1"/>
  <c r="O132" i="1"/>
  <c r="F132" i="1" s="1"/>
  <c r="P132" i="1" s="1"/>
  <c r="B133" i="1"/>
  <c r="C133" i="1"/>
  <c r="D133" i="1"/>
  <c r="I133" i="1"/>
  <c r="J133" i="1"/>
  <c r="K133" i="1"/>
  <c r="N133" i="1"/>
  <c r="O133" i="1"/>
  <c r="F133" i="1" s="1"/>
  <c r="P133" i="1" s="1"/>
  <c r="B134" i="1"/>
  <c r="C134" i="1"/>
  <c r="D134" i="1"/>
  <c r="I134" i="1"/>
  <c r="J134" i="1"/>
  <c r="K134" i="1"/>
  <c r="N134" i="1"/>
  <c r="O134" i="1"/>
  <c r="F134" i="1" s="1"/>
  <c r="P134" i="1" s="1"/>
  <c r="B135" i="1"/>
  <c r="C135" i="1"/>
  <c r="D135" i="1"/>
  <c r="I135" i="1"/>
  <c r="J135" i="1"/>
  <c r="K135" i="1"/>
  <c r="N135" i="1"/>
  <c r="O135" i="1"/>
  <c r="F135" i="1" s="1"/>
  <c r="P135" i="1" s="1"/>
  <c r="B136" i="1"/>
  <c r="C136" i="1"/>
  <c r="D136" i="1"/>
  <c r="I136" i="1"/>
  <c r="J136" i="1"/>
  <c r="K136" i="1"/>
  <c r="N136" i="1"/>
  <c r="O136" i="1"/>
  <c r="F136" i="1" s="1"/>
  <c r="P136" i="1" s="1"/>
  <c r="B137" i="1"/>
  <c r="C137" i="1"/>
  <c r="D137" i="1"/>
  <c r="I137" i="1"/>
  <c r="J137" i="1"/>
  <c r="K137" i="1"/>
  <c r="N137" i="1"/>
  <c r="O137" i="1"/>
  <c r="F137" i="1" s="1"/>
  <c r="P137" i="1" s="1"/>
  <c r="B138" i="1"/>
  <c r="C138" i="1"/>
  <c r="D138" i="1"/>
  <c r="I138" i="1"/>
  <c r="J138" i="1"/>
  <c r="K138" i="1"/>
  <c r="N138" i="1"/>
  <c r="O138" i="1"/>
  <c r="F138" i="1" s="1"/>
  <c r="P138" i="1" s="1"/>
  <c r="B139" i="1"/>
  <c r="C139" i="1"/>
  <c r="D139" i="1"/>
  <c r="I139" i="1"/>
  <c r="J139" i="1"/>
  <c r="K139" i="1"/>
  <c r="N139" i="1"/>
  <c r="O139" i="1"/>
  <c r="F139" i="1" s="1"/>
  <c r="P139" i="1" s="1"/>
  <c r="B140" i="1"/>
  <c r="C140" i="1"/>
  <c r="D140" i="1"/>
  <c r="I140" i="1"/>
  <c r="J140" i="1"/>
  <c r="K140" i="1"/>
  <c r="N140" i="1"/>
  <c r="O140" i="1"/>
  <c r="F140" i="1" s="1"/>
  <c r="P140" i="1" s="1"/>
  <c r="B141" i="1"/>
  <c r="C141" i="1"/>
  <c r="D141" i="1"/>
  <c r="I141" i="1"/>
  <c r="J141" i="1"/>
  <c r="K141" i="1"/>
  <c r="N141" i="1"/>
  <c r="O141" i="1"/>
  <c r="F141" i="1" s="1"/>
  <c r="P141" i="1" s="1"/>
  <c r="B142" i="1"/>
  <c r="C142" i="1"/>
  <c r="D142" i="1"/>
  <c r="I142" i="1"/>
  <c r="J142" i="1"/>
  <c r="K142" i="1"/>
  <c r="N142" i="1"/>
  <c r="O142" i="1"/>
  <c r="F142" i="1" s="1"/>
  <c r="P142" i="1" s="1"/>
  <c r="B143" i="1"/>
  <c r="C143" i="1"/>
  <c r="D143" i="1"/>
  <c r="I143" i="1"/>
  <c r="J143" i="1"/>
  <c r="K143" i="1"/>
  <c r="N143" i="1"/>
  <c r="O143" i="1"/>
  <c r="F143" i="1" s="1"/>
  <c r="P143" i="1" s="1"/>
  <c r="B144" i="1"/>
  <c r="C144" i="1"/>
  <c r="D144" i="1"/>
  <c r="I144" i="1"/>
  <c r="J144" i="1"/>
  <c r="K144" i="1"/>
  <c r="N144" i="1"/>
  <c r="O144" i="1"/>
  <c r="F144" i="1" s="1"/>
  <c r="P144" i="1" s="1"/>
  <c r="B145" i="1"/>
  <c r="C145" i="1"/>
  <c r="D145" i="1"/>
  <c r="I145" i="1"/>
  <c r="J145" i="1"/>
  <c r="K145" i="1"/>
  <c r="N145" i="1"/>
  <c r="O145" i="1"/>
  <c r="F145" i="1" s="1"/>
  <c r="B146" i="1"/>
  <c r="C146" i="1"/>
  <c r="D146" i="1"/>
  <c r="I146" i="1"/>
  <c r="J146" i="1"/>
  <c r="K146" i="1"/>
  <c r="N146" i="1"/>
  <c r="O146" i="1"/>
  <c r="F146" i="1" s="1"/>
  <c r="B147" i="1"/>
  <c r="C147" i="1"/>
  <c r="D147" i="1"/>
  <c r="I147" i="1"/>
  <c r="J147" i="1"/>
  <c r="K147" i="1"/>
  <c r="N147" i="1"/>
  <c r="O147" i="1"/>
  <c r="F147" i="1" s="1"/>
  <c r="P147" i="1" s="1"/>
  <c r="B148" i="1"/>
  <c r="C148" i="1"/>
  <c r="D148" i="1"/>
  <c r="I148" i="1"/>
  <c r="J148" i="1"/>
  <c r="K148" i="1"/>
  <c r="N148" i="1"/>
  <c r="O148" i="1"/>
  <c r="F148" i="1" s="1"/>
  <c r="P148" i="1" s="1"/>
  <c r="B149" i="1"/>
  <c r="C149" i="1"/>
  <c r="D149" i="1"/>
  <c r="I149" i="1"/>
  <c r="J149" i="1"/>
  <c r="K149" i="1"/>
  <c r="N149" i="1"/>
  <c r="O149" i="1"/>
  <c r="F149" i="1" s="1"/>
  <c r="P149" i="1" s="1"/>
  <c r="B150" i="1"/>
  <c r="C150" i="1"/>
  <c r="D150" i="1"/>
  <c r="I150" i="1"/>
  <c r="J150" i="1"/>
  <c r="K150" i="1"/>
  <c r="N150" i="1"/>
  <c r="O150" i="1"/>
  <c r="F150" i="1" s="1"/>
  <c r="P150" i="1" s="1"/>
  <c r="B151" i="1"/>
  <c r="C151" i="1"/>
  <c r="D151" i="1"/>
  <c r="I151" i="1"/>
  <c r="J151" i="1"/>
  <c r="K151" i="1"/>
  <c r="N151" i="1"/>
  <c r="O151" i="1"/>
  <c r="F151" i="1" s="1"/>
  <c r="P151" i="1" s="1"/>
  <c r="B152" i="1"/>
  <c r="C152" i="1"/>
  <c r="D152" i="1"/>
  <c r="I152" i="1"/>
  <c r="J152" i="1"/>
  <c r="K152" i="1"/>
  <c r="N152" i="1"/>
  <c r="O152" i="1"/>
  <c r="F152" i="1" s="1"/>
  <c r="P152" i="1" s="1"/>
  <c r="B153" i="1"/>
  <c r="C153" i="1"/>
  <c r="D153" i="1"/>
  <c r="I153" i="1"/>
  <c r="J153" i="1"/>
  <c r="K153" i="1"/>
  <c r="N153" i="1"/>
  <c r="O153" i="1"/>
  <c r="F153" i="1" s="1"/>
  <c r="P153" i="1" s="1"/>
  <c r="B154" i="1"/>
  <c r="C154" i="1"/>
  <c r="D154" i="1"/>
  <c r="I154" i="1"/>
  <c r="J154" i="1"/>
  <c r="K154" i="1"/>
  <c r="N154" i="1"/>
  <c r="O154" i="1"/>
  <c r="F154" i="1" s="1"/>
  <c r="P154" i="1" s="1"/>
  <c r="B155" i="1"/>
  <c r="C155" i="1"/>
  <c r="D155" i="1"/>
  <c r="I155" i="1"/>
  <c r="J155" i="1"/>
  <c r="K155" i="1"/>
  <c r="N155" i="1"/>
  <c r="O155" i="1"/>
  <c r="F155" i="1" s="1"/>
  <c r="P155" i="1" s="1"/>
  <c r="B156" i="1"/>
  <c r="C156" i="1"/>
  <c r="D156" i="1"/>
  <c r="I156" i="1"/>
  <c r="J156" i="1"/>
  <c r="K156" i="1"/>
  <c r="N156" i="1"/>
  <c r="O156" i="1"/>
  <c r="F156" i="1" s="1"/>
  <c r="P156" i="1" s="1"/>
  <c r="B157" i="1"/>
  <c r="C157" i="1"/>
  <c r="D157" i="1"/>
  <c r="I157" i="1"/>
  <c r="J157" i="1"/>
  <c r="K157" i="1"/>
  <c r="N157" i="1"/>
  <c r="O157" i="1"/>
  <c r="F157" i="1" s="1"/>
  <c r="P157" i="1" s="1"/>
  <c r="B158" i="1"/>
  <c r="C158" i="1"/>
  <c r="D158" i="1"/>
  <c r="I158" i="1"/>
  <c r="J158" i="1"/>
  <c r="K158" i="1"/>
  <c r="N158" i="1"/>
  <c r="O158" i="1"/>
  <c r="F158" i="1" s="1"/>
  <c r="P158" i="1" s="1"/>
  <c r="B159" i="1"/>
  <c r="C159" i="1"/>
  <c r="D159" i="1"/>
  <c r="I159" i="1"/>
  <c r="J159" i="1"/>
  <c r="K159" i="1"/>
  <c r="N159" i="1"/>
  <c r="O159" i="1"/>
  <c r="F159" i="1" s="1"/>
  <c r="P159" i="1" s="1"/>
  <c r="B160" i="1"/>
  <c r="C160" i="1"/>
  <c r="D160" i="1"/>
  <c r="I160" i="1"/>
  <c r="J160" i="1"/>
  <c r="K160" i="1"/>
  <c r="N160" i="1"/>
  <c r="O160" i="1"/>
  <c r="F160" i="1" s="1"/>
  <c r="P160" i="1" s="1"/>
  <c r="B161" i="1"/>
  <c r="C161" i="1"/>
  <c r="D161" i="1"/>
  <c r="I161" i="1"/>
  <c r="J161" i="1"/>
  <c r="K161" i="1"/>
  <c r="N161" i="1"/>
  <c r="O161" i="1"/>
  <c r="F161" i="1" s="1"/>
  <c r="B162" i="1"/>
  <c r="C162" i="1"/>
  <c r="D162" i="1"/>
  <c r="I162" i="1"/>
  <c r="J162" i="1"/>
  <c r="K162" i="1"/>
  <c r="N162" i="1"/>
  <c r="O162" i="1"/>
  <c r="F162" i="1" s="1"/>
  <c r="B163" i="1"/>
  <c r="C163" i="1"/>
  <c r="D163" i="1"/>
  <c r="I163" i="1"/>
  <c r="J163" i="1"/>
  <c r="K163" i="1"/>
  <c r="N163" i="1"/>
  <c r="O163" i="1"/>
  <c r="F163" i="1" s="1"/>
  <c r="P163" i="1" s="1"/>
  <c r="B164" i="1"/>
  <c r="C164" i="1"/>
  <c r="D164" i="1"/>
  <c r="I164" i="1"/>
  <c r="J164" i="1"/>
  <c r="K164" i="1"/>
  <c r="N164" i="1"/>
  <c r="O164" i="1"/>
  <c r="F164" i="1" s="1"/>
  <c r="P164" i="1" s="1"/>
  <c r="B165" i="1"/>
  <c r="C165" i="1"/>
  <c r="D165" i="1"/>
  <c r="I165" i="1"/>
  <c r="J165" i="1"/>
  <c r="K165" i="1"/>
  <c r="N165" i="1"/>
  <c r="O165" i="1"/>
  <c r="F165" i="1" s="1"/>
  <c r="P165" i="1" s="1"/>
  <c r="B166" i="1"/>
  <c r="C166" i="1"/>
  <c r="D166" i="1"/>
  <c r="I166" i="1"/>
  <c r="J166" i="1"/>
  <c r="K166" i="1"/>
  <c r="N166" i="1"/>
  <c r="O166" i="1"/>
  <c r="F166" i="1" s="1"/>
  <c r="P166" i="1" s="1"/>
  <c r="B167" i="1"/>
  <c r="C167" i="1"/>
  <c r="D167" i="1"/>
  <c r="I167" i="1"/>
  <c r="J167" i="1"/>
  <c r="K167" i="1"/>
  <c r="N167" i="1"/>
  <c r="O167" i="1"/>
  <c r="F167" i="1" s="1"/>
  <c r="P167" i="1" s="1"/>
  <c r="B168" i="1"/>
  <c r="C168" i="1"/>
  <c r="D168" i="1"/>
  <c r="I168" i="1"/>
  <c r="J168" i="1"/>
  <c r="K168" i="1"/>
  <c r="N168" i="1"/>
  <c r="O168" i="1"/>
  <c r="F168" i="1" s="1"/>
  <c r="P168" i="1" s="1"/>
  <c r="B169" i="1"/>
  <c r="C169" i="1"/>
  <c r="D169" i="1"/>
  <c r="I169" i="1"/>
  <c r="J169" i="1"/>
  <c r="K169" i="1"/>
  <c r="N169" i="1"/>
  <c r="O169" i="1"/>
  <c r="F169" i="1" s="1"/>
  <c r="P169" i="1" s="1"/>
  <c r="B170" i="1"/>
  <c r="C170" i="1"/>
  <c r="D170" i="1"/>
  <c r="I170" i="1"/>
  <c r="J170" i="1"/>
  <c r="K170" i="1"/>
  <c r="N170" i="1"/>
  <c r="O170" i="1"/>
  <c r="F170" i="1" s="1"/>
  <c r="P170" i="1" s="1"/>
  <c r="B171" i="1"/>
  <c r="C171" i="1"/>
  <c r="D171" i="1"/>
  <c r="I171" i="1"/>
  <c r="J171" i="1"/>
  <c r="K171" i="1"/>
  <c r="N171" i="1"/>
  <c r="O171" i="1"/>
  <c r="F171" i="1" s="1"/>
  <c r="P171" i="1" s="1"/>
  <c r="B172" i="1"/>
  <c r="C172" i="1"/>
  <c r="D172" i="1"/>
  <c r="I172" i="1"/>
  <c r="J172" i="1"/>
  <c r="K172" i="1"/>
  <c r="N172" i="1"/>
  <c r="O172" i="1"/>
  <c r="F172" i="1" s="1"/>
  <c r="P172" i="1" s="1"/>
  <c r="B173" i="1"/>
  <c r="C173" i="1"/>
  <c r="D173" i="1"/>
  <c r="I173" i="1"/>
  <c r="J173" i="1"/>
  <c r="K173" i="1"/>
  <c r="N173" i="1"/>
  <c r="O173" i="1"/>
  <c r="F173" i="1" s="1"/>
  <c r="B174" i="1"/>
  <c r="C174" i="1"/>
  <c r="D174" i="1"/>
  <c r="I174" i="1"/>
  <c r="J174" i="1"/>
  <c r="K174" i="1"/>
  <c r="N174" i="1"/>
  <c r="O174" i="1"/>
  <c r="F174" i="1" s="1"/>
  <c r="P174" i="1" s="1"/>
  <c r="B175" i="1"/>
  <c r="C175" i="1"/>
  <c r="D175" i="1"/>
  <c r="I175" i="1"/>
  <c r="J175" i="1"/>
  <c r="K175" i="1"/>
  <c r="N175" i="1"/>
  <c r="O175" i="1"/>
  <c r="F175" i="1" s="1"/>
  <c r="P175" i="1" s="1"/>
  <c r="B176" i="1"/>
  <c r="C176" i="1"/>
  <c r="D176" i="1"/>
  <c r="I176" i="1"/>
  <c r="J176" i="1"/>
  <c r="K176" i="1"/>
  <c r="N176" i="1"/>
  <c r="O176" i="1"/>
  <c r="F176" i="1" s="1"/>
  <c r="P176" i="1" s="1"/>
  <c r="B177" i="1"/>
  <c r="C177" i="1"/>
  <c r="D177" i="1"/>
  <c r="I177" i="1"/>
  <c r="J177" i="1"/>
  <c r="K177" i="1"/>
  <c r="N177" i="1"/>
  <c r="O177" i="1"/>
  <c r="F177" i="1" s="1"/>
  <c r="B178" i="1"/>
  <c r="C178" i="1"/>
  <c r="D178" i="1"/>
  <c r="I178" i="1"/>
  <c r="J178" i="1"/>
  <c r="K178" i="1"/>
  <c r="N178" i="1"/>
  <c r="O178" i="1"/>
  <c r="F178" i="1" s="1"/>
  <c r="B179" i="1"/>
  <c r="C179" i="1"/>
  <c r="D179" i="1"/>
  <c r="I179" i="1"/>
  <c r="J179" i="1"/>
  <c r="K179" i="1"/>
  <c r="N179" i="1"/>
  <c r="O179" i="1"/>
  <c r="F179" i="1" s="1"/>
  <c r="P179" i="1" s="1"/>
  <c r="B180" i="1"/>
  <c r="C180" i="1"/>
  <c r="D180" i="1"/>
  <c r="I180" i="1"/>
  <c r="J180" i="1"/>
  <c r="K180" i="1"/>
  <c r="N180" i="1"/>
  <c r="O180" i="1"/>
  <c r="F180" i="1" s="1"/>
  <c r="P180" i="1" s="1"/>
  <c r="B181" i="1"/>
  <c r="C181" i="1"/>
  <c r="D181" i="1"/>
  <c r="I181" i="1"/>
  <c r="J181" i="1"/>
  <c r="K181" i="1"/>
  <c r="N181" i="1"/>
  <c r="O181" i="1"/>
  <c r="F181" i="1" s="1"/>
  <c r="P181" i="1" s="1"/>
  <c r="B182" i="1"/>
  <c r="C182" i="1"/>
  <c r="D182" i="1"/>
  <c r="I182" i="1"/>
  <c r="J182" i="1"/>
  <c r="K182" i="1"/>
  <c r="N182" i="1"/>
  <c r="O182" i="1"/>
  <c r="F182" i="1" s="1"/>
  <c r="P182" i="1" s="1"/>
  <c r="B183" i="1"/>
  <c r="C183" i="1"/>
  <c r="D183" i="1"/>
  <c r="I183" i="1"/>
  <c r="J183" i="1"/>
  <c r="K183" i="1"/>
  <c r="N183" i="1"/>
  <c r="O183" i="1"/>
  <c r="F183" i="1" s="1"/>
  <c r="P183" i="1" s="1"/>
  <c r="B184" i="1"/>
  <c r="C184" i="1"/>
  <c r="D184" i="1"/>
  <c r="I184" i="1"/>
  <c r="J184" i="1"/>
  <c r="K184" i="1"/>
  <c r="N184" i="1"/>
  <c r="O184" i="1"/>
  <c r="F184" i="1" s="1"/>
  <c r="P184" i="1" s="1"/>
  <c r="B185" i="1"/>
  <c r="C185" i="1"/>
  <c r="D185" i="1"/>
  <c r="I185" i="1"/>
  <c r="J185" i="1"/>
  <c r="K185" i="1"/>
  <c r="N185" i="1"/>
  <c r="O185" i="1"/>
  <c r="F185" i="1" s="1"/>
  <c r="P185" i="1" s="1"/>
  <c r="B186" i="1"/>
  <c r="C186" i="1"/>
  <c r="D186" i="1"/>
  <c r="I186" i="1"/>
  <c r="J186" i="1"/>
  <c r="K186" i="1"/>
  <c r="N186" i="1"/>
  <c r="O186" i="1"/>
  <c r="F186" i="1" s="1"/>
  <c r="P186" i="1" s="1"/>
  <c r="B187" i="1"/>
  <c r="C187" i="1"/>
  <c r="D187" i="1"/>
  <c r="I187" i="1"/>
  <c r="J187" i="1"/>
  <c r="K187" i="1"/>
  <c r="N187" i="1"/>
  <c r="O187" i="1"/>
  <c r="F187" i="1" s="1"/>
  <c r="P187" i="1" s="1"/>
  <c r="B188" i="1"/>
  <c r="C188" i="1"/>
  <c r="D188" i="1"/>
  <c r="I188" i="1"/>
  <c r="J188" i="1"/>
  <c r="K188" i="1"/>
  <c r="N188" i="1"/>
  <c r="O188" i="1"/>
  <c r="F188" i="1" s="1"/>
  <c r="P188" i="1" s="1"/>
  <c r="B189" i="1"/>
  <c r="C189" i="1"/>
  <c r="D189" i="1"/>
  <c r="I189" i="1"/>
  <c r="J189" i="1"/>
  <c r="K189" i="1"/>
  <c r="N189" i="1"/>
  <c r="O189" i="1"/>
  <c r="F189" i="1" s="1"/>
  <c r="B190" i="1"/>
  <c r="C190" i="1"/>
  <c r="D190" i="1"/>
  <c r="I190" i="1"/>
  <c r="J190" i="1"/>
  <c r="K190" i="1"/>
  <c r="N190" i="1"/>
  <c r="O190" i="1"/>
  <c r="F190" i="1" s="1"/>
  <c r="P190" i="1" s="1"/>
  <c r="B191" i="1"/>
  <c r="C191" i="1"/>
  <c r="D191" i="1"/>
  <c r="I191" i="1"/>
  <c r="J191" i="1"/>
  <c r="K191" i="1"/>
  <c r="N191" i="1"/>
  <c r="O191" i="1"/>
  <c r="F191" i="1" s="1"/>
  <c r="P191" i="1" s="1"/>
  <c r="B192" i="1"/>
  <c r="C192" i="1"/>
  <c r="D192" i="1"/>
  <c r="I192" i="1"/>
  <c r="J192" i="1"/>
  <c r="K192" i="1"/>
  <c r="N192" i="1"/>
  <c r="O192" i="1"/>
  <c r="F192" i="1" s="1"/>
  <c r="P192" i="1" s="1"/>
  <c r="B193" i="1"/>
  <c r="C193" i="1"/>
  <c r="D193" i="1"/>
  <c r="I193" i="1"/>
  <c r="J193" i="1"/>
  <c r="K193" i="1"/>
  <c r="N193" i="1"/>
  <c r="O193" i="1"/>
  <c r="F193" i="1" s="1"/>
  <c r="B194" i="1"/>
  <c r="C194" i="1"/>
  <c r="D194" i="1"/>
  <c r="I194" i="1"/>
  <c r="J194" i="1"/>
  <c r="K194" i="1"/>
  <c r="N194" i="1"/>
  <c r="O194" i="1"/>
  <c r="F194" i="1" s="1"/>
  <c r="B195" i="1"/>
  <c r="C195" i="1"/>
  <c r="D195" i="1"/>
  <c r="I195" i="1"/>
  <c r="J195" i="1"/>
  <c r="K195" i="1"/>
  <c r="N195" i="1"/>
  <c r="O195" i="1"/>
  <c r="F195" i="1" s="1"/>
  <c r="P195" i="1" s="1"/>
  <c r="B196" i="1"/>
  <c r="C196" i="1"/>
  <c r="D196" i="1"/>
  <c r="I196" i="1"/>
  <c r="J196" i="1"/>
  <c r="K196" i="1"/>
  <c r="N196" i="1"/>
  <c r="O196" i="1"/>
  <c r="F196" i="1" s="1"/>
  <c r="P196" i="1" s="1"/>
  <c r="B197" i="1"/>
  <c r="C197" i="1"/>
  <c r="D197" i="1"/>
  <c r="I197" i="1"/>
  <c r="J197" i="1"/>
  <c r="K197" i="1"/>
  <c r="N197" i="1"/>
  <c r="O197" i="1"/>
  <c r="F197" i="1" s="1"/>
  <c r="P197" i="1" s="1"/>
  <c r="B198" i="1"/>
  <c r="C198" i="1"/>
  <c r="D198" i="1"/>
  <c r="I198" i="1"/>
  <c r="J198" i="1"/>
  <c r="K198" i="1"/>
  <c r="N198" i="1"/>
  <c r="O198" i="1"/>
  <c r="F198" i="1" s="1"/>
  <c r="P198" i="1" s="1"/>
  <c r="B199" i="1"/>
  <c r="C199" i="1"/>
  <c r="D199" i="1"/>
  <c r="I199" i="1"/>
  <c r="J199" i="1"/>
  <c r="K199" i="1"/>
  <c r="N199" i="1"/>
  <c r="O199" i="1"/>
  <c r="F199" i="1" s="1"/>
  <c r="P199" i="1" s="1"/>
  <c r="B200" i="1"/>
  <c r="C200" i="1"/>
  <c r="D200" i="1"/>
  <c r="I200" i="1"/>
  <c r="J200" i="1"/>
  <c r="K200" i="1"/>
  <c r="N200" i="1"/>
  <c r="O200" i="1"/>
  <c r="F200" i="1" s="1"/>
  <c r="P200" i="1" s="1"/>
  <c r="B201" i="1"/>
  <c r="C201" i="1"/>
  <c r="D201" i="1"/>
  <c r="I201" i="1"/>
  <c r="J201" i="1"/>
  <c r="K201" i="1"/>
  <c r="N201" i="1"/>
  <c r="O201" i="1"/>
  <c r="F201" i="1" s="1"/>
  <c r="P201" i="1" s="1"/>
  <c r="B202" i="1"/>
  <c r="C202" i="1"/>
  <c r="D202" i="1"/>
  <c r="I202" i="1"/>
  <c r="J202" i="1"/>
  <c r="K202" i="1"/>
  <c r="N202" i="1"/>
  <c r="O202" i="1"/>
  <c r="F202" i="1" s="1"/>
  <c r="P202" i="1" s="1"/>
  <c r="B203" i="1"/>
  <c r="C203" i="1"/>
  <c r="D203" i="1"/>
  <c r="I203" i="1"/>
  <c r="J203" i="1"/>
  <c r="K203" i="1"/>
  <c r="N203" i="1"/>
  <c r="O203" i="1"/>
  <c r="F203" i="1" s="1"/>
  <c r="P203" i="1" s="1"/>
  <c r="B204" i="1"/>
  <c r="C204" i="1"/>
  <c r="D204" i="1"/>
  <c r="I204" i="1"/>
  <c r="J204" i="1"/>
  <c r="K204" i="1"/>
  <c r="N204" i="1"/>
  <c r="O204" i="1"/>
  <c r="F204" i="1" s="1"/>
  <c r="P204" i="1" s="1"/>
  <c r="B205" i="1"/>
  <c r="C205" i="1"/>
  <c r="D205" i="1"/>
  <c r="I205" i="1"/>
  <c r="J205" i="1"/>
  <c r="K205" i="1"/>
  <c r="N205" i="1"/>
  <c r="O205" i="1"/>
  <c r="F205" i="1" s="1"/>
  <c r="B206" i="1"/>
  <c r="C206" i="1"/>
  <c r="D206" i="1"/>
  <c r="I206" i="1"/>
  <c r="J206" i="1"/>
  <c r="K206" i="1"/>
  <c r="N206" i="1"/>
  <c r="O206" i="1"/>
  <c r="F206" i="1" s="1"/>
  <c r="P206" i="1" s="1"/>
  <c r="B207" i="1"/>
  <c r="C207" i="1"/>
  <c r="D207" i="1"/>
  <c r="I207" i="1"/>
  <c r="J207" i="1"/>
  <c r="K207" i="1"/>
  <c r="N207" i="1"/>
  <c r="O207" i="1"/>
  <c r="F207" i="1" s="1"/>
  <c r="P207" i="1" s="1"/>
  <c r="B208" i="1"/>
  <c r="C208" i="1"/>
  <c r="D208" i="1"/>
  <c r="I208" i="1"/>
  <c r="J208" i="1"/>
  <c r="K208" i="1"/>
  <c r="N208" i="1"/>
  <c r="O208" i="1"/>
  <c r="F208" i="1" s="1"/>
  <c r="P208" i="1" s="1"/>
  <c r="B209" i="1"/>
  <c r="C209" i="1"/>
  <c r="D209" i="1"/>
  <c r="I209" i="1"/>
  <c r="J209" i="1"/>
  <c r="K209" i="1"/>
  <c r="N209" i="1"/>
  <c r="O209" i="1"/>
  <c r="F209" i="1" s="1"/>
  <c r="B210" i="1"/>
  <c r="C210" i="1"/>
  <c r="D210" i="1"/>
  <c r="I210" i="1"/>
  <c r="J210" i="1"/>
  <c r="K210" i="1"/>
  <c r="N210" i="1"/>
  <c r="O210" i="1"/>
  <c r="F210" i="1" s="1"/>
  <c r="B211" i="1"/>
  <c r="C211" i="1"/>
  <c r="D211" i="1"/>
  <c r="I211" i="1"/>
  <c r="J211" i="1"/>
  <c r="K211" i="1"/>
  <c r="N211" i="1"/>
  <c r="O211" i="1"/>
  <c r="F211" i="1" s="1"/>
  <c r="P211" i="1" s="1"/>
  <c r="B212" i="1"/>
  <c r="C212" i="1"/>
  <c r="D212" i="1"/>
  <c r="I212" i="1"/>
  <c r="J212" i="1"/>
  <c r="K212" i="1"/>
  <c r="N212" i="1"/>
  <c r="O212" i="1"/>
  <c r="F212" i="1" s="1"/>
  <c r="P212" i="1" s="1"/>
  <c r="B213" i="1"/>
  <c r="C213" i="1"/>
  <c r="D213" i="1"/>
  <c r="I213" i="1"/>
  <c r="J213" i="1"/>
  <c r="K213" i="1"/>
  <c r="N213" i="1"/>
  <c r="O213" i="1"/>
  <c r="F213" i="1" s="1"/>
  <c r="P213" i="1" s="1"/>
  <c r="B214" i="1"/>
  <c r="C214" i="1"/>
  <c r="D214" i="1"/>
  <c r="I214" i="1"/>
  <c r="J214" i="1"/>
  <c r="K214" i="1"/>
  <c r="N214" i="1"/>
  <c r="O214" i="1"/>
  <c r="F214" i="1" s="1"/>
  <c r="P214" i="1" s="1"/>
  <c r="B215" i="1"/>
  <c r="C215" i="1"/>
  <c r="D215" i="1"/>
  <c r="I215" i="1"/>
  <c r="J215" i="1"/>
  <c r="K215" i="1"/>
  <c r="N215" i="1"/>
  <c r="O215" i="1"/>
  <c r="F215" i="1" s="1"/>
  <c r="P215" i="1" s="1"/>
  <c r="B216" i="1"/>
  <c r="C216" i="1"/>
  <c r="D216" i="1"/>
  <c r="I216" i="1"/>
  <c r="J216" i="1"/>
  <c r="K216" i="1"/>
  <c r="N216" i="1"/>
  <c r="O216" i="1"/>
  <c r="F216" i="1" s="1"/>
  <c r="P216" i="1" s="1"/>
  <c r="B217" i="1"/>
  <c r="C217" i="1"/>
  <c r="D217" i="1"/>
  <c r="I217" i="1"/>
  <c r="J217" i="1"/>
  <c r="K217" i="1"/>
  <c r="N217" i="1"/>
  <c r="O217" i="1"/>
  <c r="F217" i="1" s="1"/>
  <c r="P217" i="1" s="1"/>
  <c r="B218" i="1"/>
  <c r="C218" i="1"/>
  <c r="D218" i="1"/>
  <c r="I218" i="1"/>
  <c r="J218" i="1"/>
  <c r="K218" i="1"/>
  <c r="N218" i="1"/>
  <c r="O218" i="1"/>
  <c r="F218" i="1" s="1"/>
  <c r="P218" i="1" s="1"/>
  <c r="B219" i="1"/>
  <c r="C219" i="1"/>
  <c r="D219" i="1"/>
  <c r="I219" i="1"/>
  <c r="J219" i="1"/>
  <c r="K219" i="1"/>
  <c r="N219" i="1"/>
  <c r="O219" i="1"/>
  <c r="F219" i="1" s="1"/>
  <c r="P219" i="1" s="1"/>
  <c r="B220" i="1"/>
  <c r="C220" i="1"/>
  <c r="D220" i="1"/>
  <c r="I220" i="1"/>
  <c r="J220" i="1"/>
  <c r="K220" i="1"/>
  <c r="N220" i="1"/>
  <c r="O220" i="1"/>
  <c r="F220" i="1" s="1"/>
  <c r="P220" i="1" s="1"/>
  <c r="B221" i="1"/>
  <c r="C221" i="1"/>
  <c r="D221" i="1"/>
  <c r="I221" i="1"/>
  <c r="J221" i="1"/>
  <c r="K221" i="1"/>
  <c r="N221" i="1"/>
  <c r="O221" i="1"/>
  <c r="F221" i="1" s="1"/>
  <c r="B222" i="1"/>
  <c r="C222" i="1"/>
  <c r="D222" i="1"/>
  <c r="I222" i="1"/>
  <c r="J222" i="1"/>
  <c r="K222" i="1"/>
  <c r="N222" i="1"/>
  <c r="O222" i="1"/>
  <c r="F222" i="1" s="1"/>
  <c r="P222" i="1" s="1"/>
  <c r="B223" i="1"/>
  <c r="C223" i="1"/>
  <c r="D223" i="1"/>
  <c r="I223" i="1"/>
  <c r="J223" i="1"/>
  <c r="K223" i="1"/>
  <c r="N223" i="1"/>
  <c r="O223" i="1"/>
  <c r="F223" i="1" s="1"/>
  <c r="P223" i="1" s="1"/>
  <c r="B224" i="1"/>
  <c r="C224" i="1"/>
  <c r="D224" i="1"/>
  <c r="I224" i="1"/>
  <c r="J224" i="1"/>
  <c r="K224" i="1"/>
  <c r="N224" i="1"/>
  <c r="O224" i="1"/>
  <c r="F224" i="1" s="1"/>
  <c r="P224" i="1" s="1"/>
  <c r="B225" i="1"/>
  <c r="C225" i="1"/>
  <c r="D225" i="1"/>
  <c r="I225" i="1"/>
  <c r="J225" i="1"/>
  <c r="K225" i="1"/>
  <c r="N225" i="1"/>
  <c r="O225" i="1"/>
  <c r="F225" i="1" s="1"/>
  <c r="B226" i="1"/>
  <c r="C226" i="1"/>
  <c r="D226" i="1"/>
  <c r="I226" i="1"/>
  <c r="J226" i="1"/>
  <c r="K226" i="1"/>
  <c r="N226" i="1"/>
  <c r="O226" i="1"/>
  <c r="F226" i="1" s="1"/>
  <c r="B227" i="1"/>
  <c r="C227" i="1"/>
  <c r="D227" i="1"/>
  <c r="I227" i="1"/>
  <c r="J227" i="1"/>
  <c r="K227" i="1"/>
  <c r="N227" i="1"/>
  <c r="O227" i="1"/>
  <c r="F227" i="1" s="1"/>
  <c r="P227" i="1" s="1"/>
  <c r="B228" i="1"/>
  <c r="C228" i="1"/>
  <c r="D228" i="1"/>
  <c r="I228" i="1"/>
  <c r="J228" i="1"/>
  <c r="K228" i="1"/>
  <c r="N228" i="1"/>
  <c r="O228" i="1"/>
  <c r="F228" i="1" s="1"/>
  <c r="P228" i="1" s="1"/>
  <c r="B229" i="1"/>
  <c r="C229" i="1"/>
  <c r="D229" i="1"/>
  <c r="I229" i="1"/>
  <c r="J229" i="1"/>
  <c r="K229" i="1"/>
  <c r="N229" i="1"/>
  <c r="O229" i="1"/>
  <c r="F229" i="1" s="1"/>
  <c r="P229" i="1" s="1"/>
  <c r="B230" i="1"/>
  <c r="C230" i="1"/>
  <c r="D230" i="1"/>
  <c r="I230" i="1"/>
  <c r="J230" i="1"/>
  <c r="K230" i="1"/>
  <c r="N230" i="1"/>
  <c r="O230" i="1"/>
  <c r="F230" i="1" s="1"/>
  <c r="P230" i="1" s="1"/>
  <c r="B231" i="1"/>
  <c r="C231" i="1"/>
  <c r="D231" i="1"/>
  <c r="I231" i="1"/>
  <c r="J231" i="1"/>
  <c r="K231" i="1"/>
  <c r="N231" i="1"/>
  <c r="O231" i="1"/>
  <c r="F231" i="1" s="1"/>
  <c r="P231" i="1" s="1"/>
  <c r="B232" i="1"/>
  <c r="C232" i="1"/>
  <c r="D232" i="1"/>
  <c r="I232" i="1"/>
  <c r="J232" i="1"/>
  <c r="K232" i="1"/>
  <c r="N232" i="1"/>
  <c r="O232" i="1"/>
  <c r="F232" i="1" s="1"/>
  <c r="P232" i="1" s="1"/>
  <c r="B233" i="1"/>
  <c r="C233" i="1"/>
  <c r="D233" i="1"/>
  <c r="I233" i="1"/>
  <c r="J233" i="1"/>
  <c r="K233" i="1"/>
  <c r="N233" i="1"/>
  <c r="O233" i="1"/>
  <c r="F233" i="1" s="1"/>
  <c r="P233" i="1" s="1"/>
  <c r="B234" i="1"/>
  <c r="C234" i="1"/>
  <c r="D234" i="1"/>
  <c r="I234" i="1"/>
  <c r="J234" i="1"/>
  <c r="K234" i="1"/>
  <c r="N234" i="1"/>
  <c r="O234" i="1"/>
  <c r="F234" i="1" s="1"/>
  <c r="P234" i="1" s="1"/>
  <c r="B235" i="1"/>
  <c r="C235" i="1"/>
  <c r="D235" i="1"/>
  <c r="I235" i="1"/>
  <c r="J235" i="1"/>
  <c r="K235" i="1"/>
  <c r="N235" i="1"/>
  <c r="O235" i="1"/>
  <c r="F235" i="1" s="1"/>
  <c r="P235" i="1" s="1"/>
  <c r="B236" i="1"/>
  <c r="C236" i="1"/>
  <c r="D236" i="1"/>
  <c r="I236" i="1"/>
  <c r="J236" i="1"/>
  <c r="K236" i="1"/>
  <c r="N236" i="1"/>
  <c r="O236" i="1"/>
  <c r="F236" i="1" s="1"/>
  <c r="P236" i="1" s="1"/>
  <c r="B237" i="1"/>
  <c r="C237" i="1"/>
  <c r="D237" i="1"/>
  <c r="I237" i="1"/>
  <c r="J237" i="1"/>
  <c r="K237" i="1"/>
  <c r="N237" i="1"/>
  <c r="O237" i="1"/>
  <c r="F237" i="1" s="1"/>
  <c r="B238" i="1"/>
  <c r="C238" i="1"/>
  <c r="D238" i="1"/>
  <c r="I238" i="1"/>
  <c r="J238" i="1"/>
  <c r="K238" i="1"/>
  <c r="N238" i="1"/>
  <c r="O238" i="1"/>
  <c r="F238" i="1" s="1"/>
  <c r="P238" i="1" s="1"/>
  <c r="B239" i="1"/>
  <c r="C239" i="1"/>
  <c r="D239" i="1"/>
  <c r="I239" i="1"/>
  <c r="J239" i="1"/>
  <c r="K239" i="1"/>
  <c r="N239" i="1"/>
  <c r="O239" i="1"/>
  <c r="F239" i="1" s="1"/>
  <c r="P239" i="1" s="1"/>
  <c r="B240" i="1"/>
  <c r="C240" i="1"/>
  <c r="D240" i="1"/>
  <c r="I240" i="1"/>
  <c r="J240" i="1"/>
  <c r="K240" i="1"/>
  <c r="N240" i="1"/>
  <c r="O240" i="1"/>
  <c r="F240" i="1" s="1"/>
  <c r="P240" i="1" s="1"/>
  <c r="B241" i="1"/>
  <c r="C241" i="1"/>
  <c r="D241" i="1"/>
  <c r="I241" i="1"/>
  <c r="J241" i="1"/>
  <c r="K241" i="1"/>
  <c r="N241" i="1"/>
  <c r="O241" i="1"/>
  <c r="F241" i="1" s="1"/>
  <c r="B242" i="1"/>
  <c r="C242" i="1"/>
  <c r="D242" i="1"/>
  <c r="I242" i="1"/>
  <c r="J242" i="1"/>
  <c r="K242" i="1"/>
  <c r="N242" i="1"/>
  <c r="O242" i="1"/>
  <c r="F242" i="1" s="1"/>
  <c r="B243" i="1"/>
  <c r="C243" i="1"/>
  <c r="D243" i="1"/>
  <c r="I243" i="1"/>
  <c r="J243" i="1"/>
  <c r="K243" i="1"/>
  <c r="N243" i="1"/>
  <c r="O243" i="1"/>
  <c r="F243" i="1" s="1"/>
  <c r="P243" i="1" s="1"/>
  <c r="B244" i="1"/>
  <c r="C244" i="1"/>
  <c r="D244" i="1"/>
  <c r="I244" i="1"/>
  <c r="J244" i="1"/>
  <c r="K244" i="1"/>
  <c r="N244" i="1"/>
  <c r="O244" i="1"/>
  <c r="F244" i="1" s="1"/>
  <c r="P244" i="1" s="1"/>
  <c r="B245" i="1"/>
  <c r="C245" i="1"/>
  <c r="D245" i="1"/>
  <c r="I245" i="1"/>
  <c r="J245" i="1"/>
  <c r="K245" i="1"/>
  <c r="N245" i="1"/>
  <c r="O245" i="1"/>
  <c r="F245" i="1" s="1"/>
  <c r="P245" i="1" s="1"/>
  <c r="B246" i="1"/>
  <c r="C246" i="1"/>
  <c r="D246" i="1"/>
  <c r="I246" i="1"/>
  <c r="J246" i="1"/>
  <c r="K246" i="1"/>
  <c r="N246" i="1"/>
  <c r="O246" i="1"/>
  <c r="F246" i="1" s="1"/>
  <c r="P246" i="1" s="1"/>
  <c r="B247" i="1"/>
  <c r="C247" i="1"/>
  <c r="D247" i="1"/>
  <c r="I247" i="1"/>
  <c r="J247" i="1"/>
  <c r="K247" i="1"/>
  <c r="N247" i="1"/>
  <c r="O247" i="1"/>
  <c r="F247" i="1" s="1"/>
  <c r="P247" i="1" s="1"/>
  <c r="B248" i="1"/>
  <c r="C248" i="1"/>
  <c r="D248" i="1"/>
  <c r="I248" i="1"/>
  <c r="J248" i="1"/>
  <c r="K248" i="1"/>
  <c r="N248" i="1"/>
  <c r="O248" i="1"/>
  <c r="F248" i="1" s="1"/>
  <c r="P248" i="1" s="1"/>
  <c r="B249" i="1"/>
  <c r="C249" i="1"/>
  <c r="D249" i="1"/>
  <c r="I249" i="1"/>
  <c r="J249" i="1"/>
  <c r="K249" i="1"/>
  <c r="N249" i="1"/>
  <c r="O249" i="1"/>
  <c r="F249" i="1" s="1"/>
  <c r="P249" i="1" s="1"/>
  <c r="B250" i="1"/>
  <c r="C250" i="1"/>
  <c r="D250" i="1"/>
  <c r="I250" i="1"/>
  <c r="J250" i="1"/>
  <c r="K250" i="1"/>
  <c r="N250" i="1"/>
  <c r="O250" i="1"/>
  <c r="F250" i="1" s="1"/>
  <c r="P250" i="1" s="1"/>
  <c r="B251" i="1"/>
  <c r="C251" i="1"/>
  <c r="D251" i="1"/>
  <c r="I251" i="1"/>
  <c r="J251" i="1"/>
  <c r="K251" i="1"/>
  <c r="N251" i="1"/>
  <c r="O251" i="1"/>
  <c r="F251" i="1" s="1"/>
  <c r="P251" i="1" s="1"/>
  <c r="B252" i="1"/>
  <c r="C252" i="1"/>
  <c r="D252" i="1"/>
  <c r="I252" i="1"/>
  <c r="J252" i="1"/>
  <c r="K252" i="1"/>
  <c r="N252" i="1"/>
  <c r="O252" i="1"/>
  <c r="F252" i="1" s="1"/>
  <c r="P252" i="1" s="1"/>
  <c r="B253" i="1"/>
  <c r="C253" i="1"/>
  <c r="D253" i="1"/>
  <c r="I253" i="1"/>
  <c r="J253" i="1"/>
  <c r="K253" i="1"/>
  <c r="N253" i="1"/>
  <c r="O253" i="1"/>
  <c r="F253" i="1" s="1"/>
  <c r="B254" i="1"/>
  <c r="C254" i="1"/>
  <c r="D254" i="1"/>
  <c r="I254" i="1"/>
  <c r="J254" i="1"/>
  <c r="K254" i="1"/>
  <c r="N254" i="1"/>
  <c r="O254" i="1"/>
  <c r="F254" i="1" s="1"/>
  <c r="P254" i="1" s="1"/>
  <c r="B255" i="1"/>
  <c r="C255" i="1"/>
  <c r="D255" i="1"/>
  <c r="I255" i="1"/>
  <c r="J255" i="1"/>
  <c r="K255" i="1"/>
  <c r="N255" i="1"/>
  <c r="O255" i="1"/>
  <c r="F255" i="1" s="1"/>
  <c r="P255" i="1" s="1"/>
  <c r="B256" i="1"/>
  <c r="C256" i="1"/>
  <c r="D256" i="1"/>
  <c r="I256" i="1"/>
  <c r="J256" i="1"/>
  <c r="K256" i="1"/>
  <c r="N256" i="1"/>
  <c r="O256" i="1"/>
  <c r="F256" i="1" s="1"/>
  <c r="P256" i="1" s="1"/>
  <c r="B257" i="1"/>
  <c r="C257" i="1"/>
  <c r="D257" i="1"/>
  <c r="I257" i="1"/>
  <c r="J257" i="1"/>
  <c r="K257" i="1"/>
  <c r="N257" i="1"/>
  <c r="O257" i="1"/>
  <c r="F257" i="1" s="1"/>
  <c r="B258" i="1"/>
  <c r="C258" i="1"/>
  <c r="D258" i="1"/>
  <c r="I258" i="1"/>
  <c r="J258" i="1"/>
  <c r="K258" i="1"/>
  <c r="N258" i="1"/>
  <c r="O258" i="1"/>
  <c r="F258" i="1" s="1"/>
  <c r="B259" i="1"/>
  <c r="C259" i="1"/>
  <c r="D259" i="1"/>
  <c r="I259" i="1"/>
  <c r="J259" i="1"/>
  <c r="K259" i="1"/>
  <c r="N259" i="1"/>
  <c r="O259" i="1"/>
  <c r="F259" i="1" s="1"/>
  <c r="P259" i="1" s="1"/>
  <c r="B260" i="1"/>
  <c r="C260" i="1"/>
  <c r="D260" i="1"/>
  <c r="I260" i="1"/>
  <c r="J260" i="1"/>
  <c r="K260" i="1"/>
  <c r="N260" i="1"/>
  <c r="O260" i="1"/>
  <c r="F260" i="1" s="1"/>
  <c r="P260" i="1" s="1"/>
  <c r="B261" i="1"/>
  <c r="C261" i="1"/>
  <c r="D261" i="1"/>
  <c r="I261" i="1"/>
  <c r="J261" i="1"/>
  <c r="K261" i="1"/>
  <c r="N261" i="1"/>
  <c r="O261" i="1"/>
  <c r="F261" i="1" s="1"/>
  <c r="P261" i="1" s="1"/>
  <c r="B262" i="1"/>
  <c r="C262" i="1"/>
  <c r="D262" i="1"/>
  <c r="I262" i="1"/>
  <c r="J262" i="1"/>
  <c r="K262" i="1"/>
  <c r="N262" i="1"/>
  <c r="O262" i="1"/>
  <c r="F262" i="1" s="1"/>
  <c r="P262" i="1" s="1"/>
  <c r="B263" i="1"/>
  <c r="C263" i="1"/>
  <c r="D263" i="1"/>
  <c r="I263" i="1"/>
  <c r="J263" i="1"/>
  <c r="K263" i="1"/>
  <c r="N263" i="1"/>
  <c r="O263" i="1"/>
  <c r="F263" i="1" s="1"/>
  <c r="P263" i="1" s="1"/>
  <c r="B264" i="1"/>
  <c r="C264" i="1"/>
  <c r="D264" i="1"/>
  <c r="I264" i="1"/>
  <c r="J264" i="1"/>
  <c r="K264" i="1"/>
  <c r="N264" i="1"/>
  <c r="O264" i="1"/>
  <c r="F264" i="1" s="1"/>
  <c r="P264" i="1" s="1"/>
  <c r="B265" i="1"/>
  <c r="C265" i="1"/>
  <c r="D265" i="1"/>
  <c r="I265" i="1"/>
  <c r="J265" i="1"/>
  <c r="K265" i="1"/>
  <c r="N265" i="1"/>
  <c r="O265" i="1"/>
  <c r="F265" i="1" s="1"/>
  <c r="P265" i="1" s="1"/>
  <c r="B266" i="1"/>
  <c r="C266" i="1"/>
  <c r="D266" i="1"/>
  <c r="I266" i="1"/>
  <c r="J266" i="1"/>
  <c r="K266" i="1"/>
  <c r="N266" i="1"/>
  <c r="O266" i="1"/>
  <c r="F266" i="1" s="1"/>
  <c r="P266" i="1" s="1"/>
  <c r="B267" i="1"/>
  <c r="C267" i="1"/>
  <c r="D267" i="1"/>
  <c r="I267" i="1"/>
  <c r="J267" i="1"/>
  <c r="K267" i="1"/>
  <c r="N267" i="1"/>
  <c r="O267" i="1"/>
  <c r="F267" i="1" s="1"/>
  <c r="P267" i="1" s="1"/>
  <c r="B268" i="1"/>
  <c r="C268" i="1"/>
  <c r="D268" i="1"/>
  <c r="I268" i="1"/>
  <c r="J268" i="1"/>
  <c r="K268" i="1"/>
  <c r="N268" i="1"/>
  <c r="O268" i="1"/>
  <c r="F268" i="1" s="1"/>
  <c r="P268" i="1" s="1"/>
  <c r="B269" i="1"/>
  <c r="C269" i="1"/>
  <c r="D269" i="1"/>
  <c r="I269" i="1"/>
  <c r="J269" i="1"/>
  <c r="K269" i="1"/>
  <c r="N269" i="1"/>
  <c r="O269" i="1"/>
  <c r="F269" i="1" s="1"/>
  <c r="B270" i="1"/>
  <c r="C270" i="1"/>
  <c r="D270" i="1"/>
  <c r="I270" i="1"/>
  <c r="J270" i="1"/>
  <c r="K270" i="1"/>
  <c r="N270" i="1"/>
  <c r="O270" i="1"/>
  <c r="F270" i="1" s="1"/>
  <c r="P270" i="1" s="1"/>
  <c r="B271" i="1"/>
  <c r="C271" i="1"/>
  <c r="D271" i="1"/>
  <c r="I271" i="1"/>
  <c r="J271" i="1"/>
  <c r="K271" i="1"/>
  <c r="N271" i="1"/>
  <c r="O271" i="1"/>
  <c r="F271" i="1" s="1"/>
  <c r="P271" i="1" s="1"/>
  <c r="B272" i="1"/>
  <c r="C272" i="1"/>
  <c r="D272" i="1"/>
  <c r="I272" i="1"/>
  <c r="J272" i="1"/>
  <c r="K272" i="1"/>
  <c r="N272" i="1"/>
  <c r="O272" i="1"/>
  <c r="F272" i="1" s="1"/>
  <c r="P272" i="1" s="1"/>
  <c r="B273" i="1"/>
  <c r="C273" i="1"/>
  <c r="D273" i="1"/>
  <c r="I273" i="1"/>
  <c r="J273" i="1"/>
  <c r="K273" i="1"/>
  <c r="N273" i="1"/>
  <c r="O273" i="1"/>
  <c r="F273" i="1" s="1"/>
  <c r="B274" i="1"/>
  <c r="C274" i="1"/>
  <c r="D274" i="1"/>
  <c r="I274" i="1"/>
  <c r="J274" i="1"/>
  <c r="K274" i="1"/>
  <c r="N274" i="1"/>
  <c r="O274" i="1"/>
  <c r="F274" i="1" s="1"/>
  <c r="B275" i="1"/>
  <c r="C275" i="1"/>
  <c r="D275" i="1"/>
  <c r="I275" i="1"/>
  <c r="J275" i="1"/>
  <c r="K275" i="1"/>
  <c r="N275" i="1"/>
  <c r="O275" i="1"/>
  <c r="F275" i="1" s="1"/>
  <c r="P275" i="1" s="1"/>
  <c r="B276" i="1"/>
  <c r="C276" i="1"/>
  <c r="D276" i="1"/>
  <c r="I276" i="1"/>
  <c r="J276" i="1"/>
  <c r="K276" i="1"/>
  <c r="N276" i="1"/>
  <c r="O276" i="1"/>
  <c r="F276" i="1" s="1"/>
  <c r="P276" i="1" s="1"/>
  <c r="B277" i="1"/>
  <c r="C277" i="1"/>
  <c r="D277" i="1"/>
  <c r="I277" i="1"/>
  <c r="J277" i="1"/>
  <c r="K277" i="1"/>
  <c r="N277" i="1"/>
  <c r="O277" i="1"/>
  <c r="F277" i="1" s="1"/>
  <c r="P277" i="1" s="1"/>
  <c r="B278" i="1"/>
  <c r="C278" i="1"/>
  <c r="D278" i="1"/>
  <c r="I278" i="1"/>
  <c r="J278" i="1"/>
  <c r="K278" i="1"/>
  <c r="N278" i="1"/>
  <c r="O278" i="1"/>
  <c r="F278" i="1" s="1"/>
  <c r="P278" i="1" s="1"/>
  <c r="B279" i="1"/>
  <c r="C279" i="1"/>
  <c r="D279" i="1"/>
  <c r="I279" i="1"/>
  <c r="J279" i="1"/>
  <c r="K279" i="1"/>
  <c r="N279" i="1"/>
  <c r="O279" i="1"/>
  <c r="F279" i="1" s="1"/>
  <c r="P279" i="1" s="1"/>
  <c r="B280" i="1"/>
  <c r="C280" i="1"/>
  <c r="D280" i="1"/>
  <c r="I280" i="1"/>
  <c r="J280" i="1"/>
  <c r="K280" i="1"/>
  <c r="N280" i="1"/>
  <c r="O280" i="1"/>
  <c r="F280" i="1" s="1"/>
  <c r="P280" i="1" s="1"/>
  <c r="B281" i="1"/>
  <c r="C281" i="1"/>
  <c r="D281" i="1"/>
  <c r="I281" i="1"/>
  <c r="J281" i="1"/>
  <c r="K281" i="1"/>
  <c r="N281" i="1"/>
  <c r="O281" i="1"/>
  <c r="F281" i="1" s="1"/>
  <c r="P281" i="1" s="1"/>
  <c r="B282" i="1"/>
  <c r="C282" i="1"/>
  <c r="D282" i="1"/>
  <c r="I282" i="1"/>
  <c r="J282" i="1"/>
  <c r="K282" i="1"/>
  <c r="N282" i="1"/>
  <c r="O282" i="1"/>
  <c r="F282" i="1" s="1"/>
  <c r="P282" i="1" s="1"/>
  <c r="B283" i="1"/>
  <c r="C283" i="1"/>
  <c r="D283" i="1"/>
  <c r="I283" i="1"/>
  <c r="J283" i="1"/>
  <c r="K283" i="1"/>
  <c r="N283" i="1"/>
  <c r="O283" i="1"/>
  <c r="F283" i="1" s="1"/>
  <c r="P283" i="1" s="1"/>
  <c r="B284" i="1"/>
  <c r="C284" i="1"/>
  <c r="D284" i="1"/>
  <c r="I284" i="1"/>
  <c r="J284" i="1"/>
  <c r="K284" i="1"/>
  <c r="N284" i="1"/>
  <c r="O284" i="1"/>
  <c r="F284" i="1" s="1"/>
  <c r="P284" i="1" s="1"/>
  <c r="B285" i="1"/>
  <c r="C285" i="1"/>
  <c r="D285" i="1"/>
  <c r="I285" i="1"/>
  <c r="J285" i="1"/>
  <c r="K285" i="1"/>
  <c r="N285" i="1"/>
  <c r="O285" i="1"/>
  <c r="F285" i="1" s="1"/>
  <c r="B286" i="1"/>
  <c r="C286" i="1"/>
  <c r="D286" i="1"/>
  <c r="I286" i="1"/>
  <c r="J286" i="1"/>
  <c r="K286" i="1"/>
  <c r="N286" i="1"/>
  <c r="O286" i="1"/>
  <c r="F286" i="1" s="1"/>
  <c r="P286" i="1" s="1"/>
  <c r="B287" i="1"/>
  <c r="C287" i="1"/>
  <c r="D287" i="1"/>
  <c r="I287" i="1"/>
  <c r="J287" i="1"/>
  <c r="K287" i="1"/>
  <c r="N287" i="1"/>
  <c r="O287" i="1"/>
  <c r="F287" i="1" s="1"/>
  <c r="P287" i="1" s="1"/>
  <c r="B288" i="1"/>
  <c r="C288" i="1"/>
  <c r="D288" i="1"/>
  <c r="I288" i="1"/>
  <c r="J288" i="1"/>
  <c r="K288" i="1"/>
  <c r="N288" i="1"/>
  <c r="O288" i="1"/>
  <c r="F288" i="1" s="1"/>
  <c r="P288" i="1" s="1"/>
  <c r="B289" i="1"/>
  <c r="C289" i="1"/>
  <c r="D289" i="1"/>
  <c r="I289" i="1"/>
  <c r="J289" i="1"/>
  <c r="K289" i="1"/>
  <c r="N289" i="1"/>
  <c r="O289" i="1"/>
  <c r="F289" i="1" s="1"/>
  <c r="B290" i="1"/>
  <c r="C290" i="1"/>
  <c r="D290" i="1"/>
  <c r="I290" i="1"/>
  <c r="J290" i="1"/>
  <c r="K290" i="1"/>
  <c r="N290" i="1"/>
  <c r="O290" i="1"/>
  <c r="F290" i="1" s="1"/>
  <c r="B291" i="1"/>
  <c r="C291" i="1"/>
  <c r="D291" i="1"/>
  <c r="I291" i="1"/>
  <c r="J291" i="1"/>
  <c r="K291" i="1"/>
  <c r="N291" i="1"/>
  <c r="O291" i="1"/>
  <c r="F291" i="1" s="1"/>
  <c r="P291" i="1" s="1"/>
  <c r="B292" i="1"/>
  <c r="C292" i="1"/>
  <c r="D292" i="1"/>
  <c r="I292" i="1"/>
  <c r="J292" i="1"/>
  <c r="K292" i="1"/>
  <c r="N292" i="1"/>
  <c r="O292" i="1"/>
  <c r="F292" i="1" s="1"/>
  <c r="P292" i="1" s="1"/>
  <c r="B293" i="1"/>
  <c r="C293" i="1"/>
  <c r="D293" i="1"/>
  <c r="I293" i="1"/>
  <c r="J293" i="1"/>
  <c r="K293" i="1"/>
  <c r="N293" i="1"/>
  <c r="O293" i="1"/>
  <c r="F293" i="1" s="1"/>
  <c r="P293" i="1" s="1"/>
  <c r="B294" i="1"/>
  <c r="C294" i="1"/>
  <c r="D294" i="1"/>
  <c r="I294" i="1"/>
  <c r="J294" i="1"/>
  <c r="K294" i="1"/>
  <c r="N294" i="1"/>
  <c r="O294" i="1"/>
  <c r="F294" i="1" s="1"/>
  <c r="P294" i="1" s="1"/>
  <c r="B295" i="1"/>
  <c r="C295" i="1"/>
  <c r="D295" i="1"/>
  <c r="I295" i="1"/>
  <c r="J295" i="1"/>
  <c r="K295" i="1"/>
  <c r="N295" i="1"/>
  <c r="O295" i="1"/>
  <c r="F295" i="1" s="1"/>
  <c r="P295" i="1" s="1"/>
  <c r="B296" i="1"/>
  <c r="C296" i="1"/>
  <c r="D296" i="1"/>
  <c r="I296" i="1"/>
  <c r="J296" i="1"/>
  <c r="K296" i="1"/>
  <c r="N296" i="1"/>
  <c r="O296" i="1"/>
  <c r="F296" i="1" s="1"/>
  <c r="P296" i="1" s="1"/>
  <c r="B297" i="1"/>
  <c r="C297" i="1"/>
  <c r="D297" i="1"/>
  <c r="I297" i="1"/>
  <c r="J297" i="1"/>
  <c r="K297" i="1"/>
  <c r="N297" i="1"/>
  <c r="O297" i="1"/>
  <c r="F297" i="1" s="1"/>
  <c r="P297" i="1" s="1"/>
  <c r="B298" i="1"/>
  <c r="C298" i="1"/>
  <c r="D298" i="1"/>
  <c r="I298" i="1"/>
  <c r="J298" i="1"/>
  <c r="K298" i="1"/>
  <c r="N298" i="1"/>
  <c r="O298" i="1"/>
  <c r="F298" i="1" s="1"/>
  <c r="P298" i="1" s="1"/>
  <c r="B299" i="1"/>
  <c r="C299" i="1"/>
  <c r="D299" i="1"/>
  <c r="I299" i="1"/>
  <c r="J299" i="1"/>
  <c r="K299" i="1"/>
  <c r="N299" i="1"/>
  <c r="O299" i="1"/>
  <c r="F299" i="1" s="1"/>
  <c r="P299" i="1" s="1"/>
  <c r="B300" i="1"/>
  <c r="C300" i="1"/>
  <c r="D300" i="1"/>
  <c r="I300" i="1"/>
  <c r="J300" i="1"/>
  <c r="K300" i="1"/>
  <c r="N300" i="1"/>
  <c r="O300" i="1"/>
  <c r="F300" i="1" s="1"/>
  <c r="P300" i="1" s="1"/>
  <c r="B301" i="1"/>
  <c r="C301" i="1"/>
  <c r="D301" i="1"/>
  <c r="I301" i="1"/>
  <c r="J301" i="1"/>
  <c r="K301" i="1"/>
  <c r="N301" i="1"/>
  <c r="O301" i="1"/>
  <c r="F301" i="1" s="1"/>
  <c r="B302" i="1"/>
  <c r="C302" i="1"/>
  <c r="D302" i="1"/>
  <c r="I302" i="1"/>
  <c r="J302" i="1"/>
  <c r="K302" i="1"/>
  <c r="N302" i="1"/>
  <c r="O302" i="1"/>
  <c r="F302" i="1" s="1"/>
  <c r="P302" i="1" s="1"/>
  <c r="B303" i="1"/>
  <c r="C303" i="1"/>
  <c r="D303" i="1"/>
  <c r="I303" i="1"/>
  <c r="J303" i="1"/>
  <c r="K303" i="1"/>
  <c r="N303" i="1"/>
  <c r="O303" i="1"/>
  <c r="F303" i="1" s="1"/>
  <c r="P303" i="1" s="1"/>
  <c r="B304" i="1"/>
  <c r="C304" i="1"/>
  <c r="D304" i="1"/>
  <c r="I304" i="1"/>
  <c r="J304" i="1"/>
  <c r="K304" i="1"/>
  <c r="N304" i="1"/>
  <c r="O304" i="1"/>
  <c r="F304" i="1" s="1"/>
  <c r="P304" i="1" s="1"/>
  <c r="B305" i="1"/>
  <c r="C305" i="1"/>
  <c r="D305" i="1"/>
  <c r="I305" i="1"/>
  <c r="J305" i="1"/>
  <c r="K305" i="1"/>
  <c r="N305" i="1"/>
  <c r="O305" i="1"/>
  <c r="F305" i="1" s="1"/>
  <c r="B306" i="1"/>
  <c r="C306" i="1"/>
  <c r="D306" i="1"/>
  <c r="I306" i="1"/>
  <c r="J306" i="1"/>
  <c r="K306" i="1"/>
  <c r="N306" i="1"/>
  <c r="O306" i="1"/>
  <c r="F306" i="1" s="1"/>
  <c r="B307" i="1"/>
  <c r="C307" i="1"/>
  <c r="D307" i="1"/>
  <c r="I307" i="1"/>
  <c r="J307" i="1"/>
  <c r="K307" i="1"/>
  <c r="N307" i="1"/>
  <c r="O307" i="1"/>
  <c r="F307" i="1" s="1"/>
  <c r="P307" i="1" s="1"/>
  <c r="B308" i="1"/>
  <c r="C308" i="1"/>
  <c r="D308" i="1"/>
  <c r="I308" i="1"/>
  <c r="J308" i="1"/>
  <c r="K308" i="1"/>
  <c r="N308" i="1"/>
  <c r="O308" i="1"/>
  <c r="F308" i="1" s="1"/>
  <c r="P308" i="1" s="1"/>
  <c r="B309" i="1"/>
  <c r="C309" i="1"/>
  <c r="D309" i="1"/>
  <c r="I309" i="1"/>
  <c r="J309" i="1"/>
  <c r="K309" i="1"/>
  <c r="N309" i="1"/>
  <c r="O309" i="1"/>
  <c r="F309" i="1" s="1"/>
  <c r="P309" i="1" s="1"/>
  <c r="B310" i="1"/>
  <c r="C310" i="1"/>
  <c r="D310" i="1"/>
  <c r="I310" i="1"/>
  <c r="J310" i="1"/>
  <c r="K310" i="1"/>
  <c r="N310" i="1"/>
  <c r="O310" i="1"/>
  <c r="F310" i="1" s="1"/>
  <c r="P310" i="1" s="1"/>
  <c r="B311" i="1"/>
  <c r="C311" i="1"/>
  <c r="D311" i="1"/>
  <c r="I311" i="1"/>
  <c r="J311" i="1"/>
  <c r="K311" i="1"/>
  <c r="N311" i="1"/>
  <c r="O311" i="1"/>
  <c r="F311" i="1" s="1"/>
  <c r="P311" i="1" s="1"/>
  <c r="B312" i="1"/>
  <c r="C312" i="1"/>
  <c r="D312" i="1"/>
  <c r="I312" i="1"/>
  <c r="J312" i="1"/>
  <c r="K312" i="1"/>
  <c r="N312" i="1"/>
  <c r="O312" i="1"/>
  <c r="F312" i="1" s="1"/>
  <c r="P312" i="1" s="1"/>
  <c r="B313" i="1"/>
  <c r="C313" i="1"/>
  <c r="D313" i="1"/>
  <c r="I313" i="1"/>
  <c r="J313" i="1"/>
  <c r="K313" i="1"/>
  <c r="N313" i="1"/>
  <c r="O313" i="1"/>
  <c r="F313" i="1" s="1"/>
  <c r="P313" i="1" s="1"/>
  <c r="B314" i="1"/>
  <c r="C314" i="1"/>
  <c r="D314" i="1"/>
  <c r="I314" i="1"/>
  <c r="J314" i="1"/>
  <c r="K314" i="1"/>
  <c r="N314" i="1"/>
  <c r="O314" i="1"/>
  <c r="F314" i="1" s="1"/>
  <c r="P314" i="1" s="1"/>
  <c r="B315" i="1"/>
  <c r="C315" i="1"/>
  <c r="D315" i="1"/>
  <c r="I315" i="1"/>
  <c r="J315" i="1"/>
  <c r="K315" i="1"/>
  <c r="N315" i="1"/>
  <c r="O315" i="1"/>
  <c r="F315" i="1" s="1"/>
  <c r="P315" i="1" s="1"/>
  <c r="B316" i="1"/>
  <c r="C316" i="1"/>
  <c r="D316" i="1"/>
  <c r="I316" i="1"/>
  <c r="J316" i="1"/>
  <c r="K316" i="1"/>
  <c r="N316" i="1"/>
  <c r="O316" i="1"/>
  <c r="F316" i="1" s="1"/>
  <c r="P316" i="1" s="1"/>
  <c r="B317" i="1"/>
  <c r="C317" i="1"/>
  <c r="D317" i="1"/>
  <c r="I317" i="1"/>
  <c r="J317" i="1"/>
  <c r="K317" i="1"/>
  <c r="N317" i="1"/>
  <c r="O317" i="1"/>
  <c r="F317" i="1" s="1"/>
  <c r="B318" i="1"/>
  <c r="C318" i="1"/>
  <c r="D318" i="1"/>
  <c r="I318" i="1"/>
  <c r="J318" i="1"/>
  <c r="K318" i="1"/>
  <c r="N318" i="1"/>
  <c r="O318" i="1"/>
  <c r="F318" i="1" s="1"/>
  <c r="P318" i="1" s="1"/>
  <c r="B319" i="1"/>
  <c r="C319" i="1"/>
  <c r="D319" i="1"/>
  <c r="I319" i="1"/>
  <c r="J319" i="1"/>
  <c r="K319" i="1"/>
  <c r="N319" i="1"/>
  <c r="O319" i="1"/>
  <c r="F319" i="1" s="1"/>
  <c r="P319" i="1" s="1"/>
  <c r="B320" i="1"/>
  <c r="C320" i="1"/>
  <c r="D320" i="1"/>
  <c r="I320" i="1"/>
  <c r="J320" i="1"/>
  <c r="K320" i="1"/>
  <c r="N320" i="1"/>
  <c r="O320" i="1"/>
  <c r="F320" i="1" s="1"/>
  <c r="P320" i="1" s="1"/>
  <c r="B321" i="1"/>
  <c r="C321" i="1"/>
  <c r="D321" i="1"/>
  <c r="I321" i="1"/>
  <c r="J321" i="1"/>
  <c r="K321" i="1"/>
  <c r="N321" i="1"/>
  <c r="O321" i="1"/>
  <c r="F321" i="1" s="1"/>
  <c r="B322" i="1"/>
  <c r="C322" i="1"/>
  <c r="D322" i="1"/>
  <c r="I322" i="1"/>
  <c r="J322" i="1"/>
  <c r="K322" i="1"/>
  <c r="N322" i="1"/>
  <c r="O322" i="1"/>
  <c r="F322" i="1" s="1"/>
  <c r="B323" i="1"/>
  <c r="C323" i="1"/>
  <c r="D323" i="1"/>
  <c r="I323" i="1"/>
  <c r="J323" i="1"/>
  <c r="K323" i="1"/>
  <c r="N323" i="1"/>
  <c r="O323" i="1"/>
  <c r="F323" i="1" s="1"/>
  <c r="P323" i="1" s="1"/>
  <c r="B324" i="1"/>
  <c r="C324" i="1"/>
  <c r="D324" i="1"/>
  <c r="I324" i="1"/>
  <c r="J324" i="1"/>
  <c r="K324" i="1"/>
  <c r="N324" i="1"/>
  <c r="O324" i="1"/>
  <c r="F324" i="1" s="1"/>
  <c r="P324" i="1" s="1"/>
  <c r="B325" i="1"/>
  <c r="C325" i="1"/>
  <c r="D325" i="1"/>
  <c r="I325" i="1"/>
  <c r="J325" i="1"/>
  <c r="K325" i="1"/>
  <c r="N325" i="1"/>
  <c r="O325" i="1"/>
  <c r="F325" i="1" s="1"/>
  <c r="P325" i="1" s="1"/>
  <c r="B326" i="1"/>
  <c r="C326" i="1"/>
  <c r="D326" i="1"/>
  <c r="I326" i="1"/>
  <c r="J326" i="1"/>
  <c r="K326" i="1"/>
  <c r="N326" i="1"/>
  <c r="O326" i="1"/>
  <c r="F326" i="1" s="1"/>
  <c r="P326" i="1" s="1"/>
  <c r="B327" i="1"/>
  <c r="C327" i="1"/>
  <c r="D327" i="1"/>
  <c r="I327" i="1"/>
  <c r="J327" i="1"/>
  <c r="K327" i="1"/>
  <c r="N327" i="1"/>
  <c r="O327" i="1"/>
  <c r="F327" i="1" s="1"/>
  <c r="P327" i="1" s="1"/>
  <c r="B328" i="1"/>
  <c r="C328" i="1"/>
  <c r="D328" i="1"/>
  <c r="I328" i="1"/>
  <c r="J328" i="1"/>
  <c r="K328" i="1"/>
  <c r="N328" i="1"/>
  <c r="O328" i="1"/>
  <c r="F328" i="1" s="1"/>
  <c r="P328" i="1" s="1"/>
  <c r="B329" i="1"/>
  <c r="C329" i="1"/>
  <c r="D329" i="1"/>
  <c r="I329" i="1"/>
  <c r="J329" i="1"/>
  <c r="K329" i="1"/>
  <c r="N329" i="1"/>
  <c r="O329" i="1"/>
  <c r="F329" i="1" s="1"/>
  <c r="P329" i="1" s="1"/>
  <c r="B330" i="1"/>
  <c r="C330" i="1"/>
  <c r="D330" i="1"/>
  <c r="I330" i="1"/>
  <c r="J330" i="1"/>
  <c r="K330" i="1"/>
  <c r="N330" i="1"/>
  <c r="O330" i="1"/>
  <c r="F330" i="1" s="1"/>
  <c r="P330" i="1" s="1"/>
  <c r="B331" i="1"/>
  <c r="C331" i="1"/>
  <c r="D331" i="1"/>
  <c r="I331" i="1"/>
  <c r="J331" i="1"/>
  <c r="K331" i="1"/>
  <c r="N331" i="1"/>
  <c r="O331" i="1"/>
  <c r="F331" i="1" s="1"/>
  <c r="P331" i="1" s="1"/>
  <c r="B332" i="1"/>
  <c r="C332" i="1"/>
  <c r="D332" i="1"/>
  <c r="I332" i="1"/>
  <c r="J332" i="1"/>
  <c r="K332" i="1"/>
  <c r="N332" i="1"/>
  <c r="O332" i="1"/>
  <c r="F332" i="1" s="1"/>
  <c r="P332" i="1" s="1"/>
  <c r="B333" i="1"/>
  <c r="C333" i="1"/>
  <c r="D333" i="1"/>
  <c r="I333" i="1"/>
  <c r="J333" i="1"/>
  <c r="K333" i="1"/>
  <c r="N333" i="1"/>
  <c r="O333" i="1"/>
  <c r="F333" i="1" s="1"/>
  <c r="B334" i="1"/>
  <c r="C334" i="1"/>
  <c r="D334" i="1"/>
  <c r="I334" i="1"/>
  <c r="J334" i="1"/>
  <c r="K334" i="1"/>
  <c r="N334" i="1"/>
  <c r="O334" i="1"/>
  <c r="F334" i="1" s="1"/>
  <c r="P334" i="1" s="1"/>
  <c r="B335" i="1"/>
  <c r="C335" i="1"/>
  <c r="D335" i="1"/>
  <c r="I335" i="1"/>
  <c r="J335" i="1"/>
  <c r="K335" i="1"/>
  <c r="N335" i="1"/>
  <c r="O335" i="1"/>
  <c r="F335" i="1" s="1"/>
  <c r="P335" i="1" s="1"/>
  <c r="B336" i="1"/>
  <c r="C336" i="1"/>
  <c r="D336" i="1"/>
  <c r="I336" i="1"/>
  <c r="J336" i="1"/>
  <c r="K336" i="1"/>
  <c r="N336" i="1"/>
  <c r="O336" i="1"/>
  <c r="F336" i="1" s="1"/>
  <c r="P336" i="1" s="1"/>
  <c r="B337" i="1"/>
  <c r="C337" i="1"/>
  <c r="D337" i="1"/>
  <c r="I337" i="1"/>
  <c r="J337" i="1"/>
  <c r="K337" i="1"/>
  <c r="N337" i="1"/>
  <c r="O337" i="1"/>
  <c r="F337" i="1" s="1"/>
  <c r="B338" i="1"/>
  <c r="C338" i="1"/>
  <c r="D338" i="1"/>
  <c r="I338" i="1"/>
  <c r="J338" i="1"/>
  <c r="K338" i="1"/>
  <c r="N338" i="1"/>
  <c r="O338" i="1"/>
  <c r="F338" i="1" s="1"/>
  <c r="B339" i="1"/>
  <c r="C339" i="1"/>
  <c r="D339" i="1"/>
  <c r="I339" i="1"/>
  <c r="J339" i="1"/>
  <c r="K339" i="1"/>
  <c r="N339" i="1"/>
  <c r="O339" i="1"/>
  <c r="F339" i="1" s="1"/>
  <c r="P339" i="1" s="1"/>
  <c r="B340" i="1"/>
  <c r="C340" i="1"/>
  <c r="D340" i="1"/>
  <c r="I340" i="1"/>
  <c r="J340" i="1"/>
  <c r="K340" i="1"/>
  <c r="N340" i="1"/>
  <c r="O340" i="1"/>
  <c r="F340" i="1" s="1"/>
  <c r="P340" i="1" s="1"/>
  <c r="B341" i="1"/>
  <c r="C341" i="1"/>
  <c r="D341" i="1"/>
  <c r="I341" i="1"/>
  <c r="J341" i="1"/>
  <c r="K341" i="1"/>
  <c r="N341" i="1"/>
  <c r="O341" i="1"/>
  <c r="F341" i="1" s="1"/>
  <c r="P341" i="1" s="1"/>
  <c r="B342" i="1"/>
  <c r="C342" i="1"/>
  <c r="D342" i="1"/>
  <c r="I342" i="1"/>
  <c r="J342" i="1"/>
  <c r="K342" i="1"/>
  <c r="N342" i="1"/>
  <c r="O342" i="1"/>
  <c r="F342" i="1" s="1"/>
  <c r="P342" i="1" s="1"/>
  <c r="B343" i="1"/>
  <c r="C343" i="1"/>
  <c r="D343" i="1"/>
  <c r="I343" i="1"/>
  <c r="J343" i="1"/>
  <c r="K343" i="1"/>
  <c r="N343" i="1"/>
  <c r="O343" i="1"/>
  <c r="F343" i="1" s="1"/>
  <c r="P343" i="1" s="1"/>
  <c r="B344" i="1"/>
  <c r="C344" i="1"/>
  <c r="D344" i="1"/>
  <c r="I344" i="1"/>
  <c r="J344" i="1"/>
  <c r="K344" i="1"/>
  <c r="N344" i="1"/>
  <c r="O344" i="1"/>
  <c r="F344" i="1" s="1"/>
  <c r="P344" i="1" s="1"/>
  <c r="B345" i="1"/>
  <c r="C345" i="1"/>
  <c r="D345" i="1"/>
  <c r="I345" i="1"/>
  <c r="J345" i="1"/>
  <c r="K345" i="1"/>
  <c r="N345" i="1"/>
  <c r="O345" i="1"/>
  <c r="F345" i="1" s="1"/>
  <c r="P345" i="1" s="1"/>
  <c r="B346" i="1"/>
  <c r="C346" i="1"/>
  <c r="D346" i="1"/>
  <c r="I346" i="1"/>
  <c r="J346" i="1"/>
  <c r="K346" i="1"/>
  <c r="N346" i="1"/>
  <c r="O346" i="1"/>
  <c r="F346" i="1" s="1"/>
  <c r="P346" i="1" s="1"/>
  <c r="B347" i="1"/>
  <c r="C347" i="1"/>
  <c r="D347" i="1"/>
  <c r="I347" i="1"/>
  <c r="J347" i="1"/>
  <c r="K347" i="1"/>
  <c r="N347" i="1"/>
  <c r="O347" i="1"/>
  <c r="F347" i="1" s="1"/>
  <c r="P347" i="1" s="1"/>
  <c r="B348" i="1"/>
  <c r="C348" i="1"/>
  <c r="D348" i="1"/>
  <c r="I348" i="1"/>
  <c r="J348" i="1"/>
  <c r="K348" i="1"/>
  <c r="N348" i="1"/>
  <c r="O348" i="1"/>
  <c r="F348" i="1" s="1"/>
  <c r="P348" i="1" s="1"/>
  <c r="B349" i="1"/>
  <c r="C349" i="1"/>
  <c r="D349" i="1"/>
  <c r="I349" i="1"/>
  <c r="J349" i="1"/>
  <c r="K349" i="1"/>
  <c r="N349" i="1"/>
  <c r="O349" i="1"/>
  <c r="F349" i="1" s="1"/>
  <c r="B350" i="1"/>
  <c r="C350" i="1"/>
  <c r="D350" i="1"/>
  <c r="I350" i="1"/>
  <c r="J350" i="1"/>
  <c r="K350" i="1"/>
  <c r="N350" i="1"/>
  <c r="O350" i="1"/>
  <c r="F350" i="1" s="1"/>
  <c r="P350" i="1" s="1"/>
  <c r="B351" i="1"/>
  <c r="C351" i="1"/>
  <c r="D351" i="1"/>
  <c r="I351" i="1"/>
  <c r="J351" i="1"/>
  <c r="K351" i="1"/>
  <c r="N351" i="1"/>
  <c r="O351" i="1"/>
  <c r="F351" i="1" s="1"/>
  <c r="P351" i="1" s="1"/>
  <c r="B352" i="1"/>
  <c r="C352" i="1"/>
  <c r="D352" i="1"/>
  <c r="I352" i="1"/>
  <c r="J352" i="1"/>
  <c r="K352" i="1"/>
  <c r="N352" i="1"/>
  <c r="O352" i="1"/>
  <c r="F352" i="1" s="1"/>
  <c r="P352" i="1" s="1"/>
  <c r="B353" i="1"/>
  <c r="C353" i="1"/>
  <c r="D353" i="1"/>
  <c r="I353" i="1"/>
  <c r="J353" i="1"/>
  <c r="K353" i="1"/>
  <c r="N353" i="1"/>
  <c r="O353" i="1"/>
  <c r="F353" i="1" s="1"/>
  <c r="B354" i="1"/>
  <c r="C354" i="1"/>
  <c r="D354" i="1"/>
  <c r="I354" i="1"/>
  <c r="J354" i="1"/>
  <c r="K354" i="1"/>
  <c r="N354" i="1"/>
  <c r="O354" i="1"/>
  <c r="F354" i="1" s="1"/>
  <c r="B355" i="1"/>
  <c r="C355" i="1"/>
  <c r="D355" i="1"/>
  <c r="I355" i="1"/>
  <c r="J355" i="1"/>
  <c r="K355" i="1"/>
  <c r="N355" i="1"/>
  <c r="O355" i="1"/>
  <c r="F355" i="1" s="1"/>
  <c r="P355" i="1" s="1"/>
  <c r="B356" i="1"/>
  <c r="C356" i="1"/>
  <c r="D356" i="1"/>
  <c r="I356" i="1"/>
  <c r="J356" i="1"/>
  <c r="K356" i="1"/>
  <c r="N356" i="1"/>
  <c r="O356" i="1"/>
  <c r="F356" i="1" s="1"/>
  <c r="P356" i="1" s="1"/>
  <c r="B357" i="1"/>
  <c r="C357" i="1"/>
  <c r="D357" i="1"/>
  <c r="I357" i="1"/>
  <c r="J357" i="1"/>
  <c r="K357" i="1"/>
  <c r="N357" i="1"/>
  <c r="O357" i="1"/>
  <c r="F357" i="1" s="1"/>
  <c r="P357" i="1" s="1"/>
  <c r="B358" i="1"/>
  <c r="C358" i="1"/>
  <c r="D358" i="1"/>
  <c r="I358" i="1"/>
  <c r="J358" i="1"/>
  <c r="K358" i="1"/>
  <c r="N358" i="1"/>
  <c r="O358" i="1"/>
  <c r="F358" i="1" s="1"/>
  <c r="P358" i="1" s="1"/>
  <c r="B359" i="1"/>
  <c r="C359" i="1"/>
  <c r="D359" i="1"/>
  <c r="I359" i="1"/>
  <c r="J359" i="1"/>
  <c r="K359" i="1"/>
  <c r="N359" i="1"/>
  <c r="O359" i="1"/>
  <c r="F359" i="1" s="1"/>
  <c r="P359" i="1" s="1"/>
  <c r="B360" i="1"/>
  <c r="C360" i="1"/>
  <c r="D360" i="1"/>
  <c r="I360" i="1"/>
  <c r="J360" i="1"/>
  <c r="K360" i="1"/>
  <c r="N360" i="1"/>
  <c r="O360" i="1"/>
  <c r="F360" i="1" s="1"/>
  <c r="P360" i="1" s="1"/>
  <c r="B361" i="1"/>
  <c r="C361" i="1"/>
  <c r="D361" i="1"/>
  <c r="I361" i="1"/>
  <c r="J361" i="1"/>
  <c r="K361" i="1"/>
  <c r="N361" i="1"/>
  <c r="O361" i="1"/>
  <c r="F361" i="1" s="1"/>
  <c r="P361" i="1" s="1"/>
  <c r="B362" i="1"/>
  <c r="C362" i="1"/>
  <c r="D362" i="1"/>
  <c r="I362" i="1"/>
  <c r="J362" i="1"/>
  <c r="K362" i="1"/>
  <c r="N362" i="1"/>
  <c r="O362" i="1"/>
  <c r="F362" i="1" s="1"/>
  <c r="P362" i="1" s="1"/>
  <c r="B363" i="1"/>
  <c r="C363" i="1"/>
  <c r="D363" i="1"/>
  <c r="I363" i="1"/>
  <c r="J363" i="1"/>
  <c r="K363" i="1"/>
  <c r="N363" i="1"/>
  <c r="O363" i="1"/>
  <c r="F363" i="1" s="1"/>
  <c r="P363" i="1" s="1"/>
  <c r="B364" i="1"/>
  <c r="C364" i="1"/>
  <c r="D364" i="1"/>
  <c r="I364" i="1"/>
  <c r="J364" i="1"/>
  <c r="K364" i="1"/>
  <c r="N364" i="1"/>
  <c r="O364" i="1"/>
  <c r="F364" i="1" s="1"/>
  <c r="P364" i="1" s="1"/>
  <c r="B365" i="1"/>
  <c r="C365" i="1"/>
  <c r="D365" i="1"/>
  <c r="I365" i="1"/>
  <c r="J365" i="1"/>
  <c r="K365" i="1"/>
  <c r="N365" i="1"/>
  <c r="O365" i="1"/>
  <c r="F365" i="1" s="1"/>
  <c r="B366" i="1"/>
  <c r="C366" i="1"/>
  <c r="D366" i="1"/>
  <c r="I366" i="1"/>
  <c r="J366" i="1"/>
  <c r="K366" i="1"/>
  <c r="N366" i="1"/>
  <c r="O366" i="1"/>
  <c r="F366" i="1" s="1"/>
  <c r="P366" i="1" s="1"/>
  <c r="B367" i="1"/>
  <c r="C367" i="1"/>
  <c r="D367" i="1"/>
  <c r="I367" i="1"/>
  <c r="J367" i="1"/>
  <c r="K367" i="1"/>
  <c r="N367" i="1"/>
  <c r="O367" i="1"/>
  <c r="F367" i="1" s="1"/>
  <c r="P367" i="1" s="1"/>
  <c r="B368" i="1"/>
  <c r="C368" i="1"/>
  <c r="D368" i="1"/>
  <c r="I368" i="1"/>
  <c r="J368" i="1"/>
  <c r="K368" i="1"/>
  <c r="N368" i="1"/>
  <c r="O368" i="1"/>
  <c r="F368" i="1" s="1"/>
  <c r="P368" i="1" s="1"/>
  <c r="B369" i="1"/>
  <c r="C369" i="1"/>
  <c r="D369" i="1"/>
  <c r="I369" i="1"/>
  <c r="J369" i="1"/>
  <c r="K369" i="1"/>
  <c r="N369" i="1"/>
  <c r="O369" i="1"/>
  <c r="F369" i="1" s="1"/>
  <c r="B370" i="1"/>
  <c r="C370" i="1"/>
  <c r="D370" i="1"/>
  <c r="I370" i="1"/>
  <c r="J370" i="1"/>
  <c r="K370" i="1"/>
  <c r="N370" i="1"/>
  <c r="O370" i="1"/>
  <c r="F370" i="1" s="1"/>
  <c r="B371" i="1"/>
  <c r="C371" i="1"/>
  <c r="D371" i="1"/>
  <c r="I371" i="1"/>
  <c r="J371" i="1"/>
  <c r="K371" i="1"/>
  <c r="N371" i="1"/>
  <c r="O371" i="1"/>
  <c r="F371" i="1" s="1"/>
  <c r="P371" i="1" s="1"/>
  <c r="B372" i="1"/>
  <c r="C372" i="1"/>
  <c r="D372" i="1"/>
  <c r="I372" i="1"/>
  <c r="J372" i="1"/>
  <c r="K372" i="1"/>
  <c r="N372" i="1"/>
  <c r="O372" i="1"/>
  <c r="F372" i="1" s="1"/>
  <c r="P372" i="1" s="1"/>
  <c r="B373" i="1"/>
  <c r="C373" i="1"/>
  <c r="D373" i="1"/>
  <c r="I373" i="1"/>
  <c r="J373" i="1"/>
  <c r="K373" i="1"/>
  <c r="N373" i="1"/>
  <c r="O373" i="1"/>
  <c r="F373" i="1" s="1"/>
  <c r="P373" i="1" s="1"/>
  <c r="B374" i="1"/>
  <c r="C374" i="1"/>
  <c r="D374" i="1"/>
  <c r="I374" i="1"/>
  <c r="J374" i="1"/>
  <c r="K374" i="1"/>
  <c r="N374" i="1"/>
  <c r="O374" i="1"/>
  <c r="F374" i="1" s="1"/>
  <c r="P374" i="1" s="1"/>
  <c r="B375" i="1"/>
  <c r="C375" i="1"/>
  <c r="D375" i="1"/>
  <c r="I375" i="1"/>
  <c r="J375" i="1"/>
  <c r="K375" i="1"/>
  <c r="N375" i="1"/>
  <c r="O375" i="1"/>
  <c r="F375" i="1" s="1"/>
  <c r="P375" i="1" s="1"/>
  <c r="B376" i="1"/>
  <c r="C376" i="1"/>
  <c r="D376" i="1"/>
  <c r="I376" i="1"/>
  <c r="J376" i="1"/>
  <c r="K376" i="1"/>
  <c r="N376" i="1"/>
  <c r="O376" i="1"/>
  <c r="F376" i="1" s="1"/>
  <c r="P376" i="1" s="1"/>
  <c r="B377" i="1"/>
  <c r="C377" i="1"/>
  <c r="D377" i="1"/>
  <c r="I377" i="1"/>
  <c r="J377" i="1"/>
  <c r="K377" i="1"/>
  <c r="N377" i="1"/>
  <c r="O377" i="1"/>
  <c r="F377" i="1" s="1"/>
  <c r="P377" i="1" s="1"/>
  <c r="B378" i="1"/>
  <c r="C378" i="1"/>
  <c r="D378" i="1"/>
  <c r="I378" i="1"/>
  <c r="J378" i="1"/>
  <c r="K378" i="1"/>
  <c r="N378" i="1"/>
  <c r="O378" i="1"/>
  <c r="F378" i="1" s="1"/>
  <c r="P378" i="1" s="1"/>
  <c r="B379" i="1"/>
  <c r="C379" i="1"/>
  <c r="D379" i="1"/>
  <c r="I379" i="1"/>
  <c r="J379" i="1"/>
  <c r="K379" i="1"/>
  <c r="N379" i="1"/>
  <c r="O379" i="1"/>
  <c r="F379" i="1" s="1"/>
  <c r="P379" i="1" s="1"/>
  <c r="B380" i="1"/>
  <c r="C380" i="1"/>
  <c r="D380" i="1"/>
  <c r="I380" i="1"/>
  <c r="J380" i="1"/>
  <c r="K380" i="1"/>
  <c r="N380" i="1"/>
  <c r="O380" i="1"/>
  <c r="F380" i="1" s="1"/>
  <c r="P380" i="1" s="1"/>
  <c r="B381" i="1"/>
  <c r="C381" i="1"/>
  <c r="D381" i="1"/>
  <c r="I381" i="1"/>
  <c r="J381" i="1"/>
  <c r="K381" i="1"/>
  <c r="N381" i="1"/>
  <c r="O381" i="1"/>
  <c r="F381" i="1" s="1"/>
  <c r="B382" i="1"/>
  <c r="C382" i="1"/>
  <c r="D382" i="1"/>
  <c r="I382" i="1"/>
  <c r="J382" i="1"/>
  <c r="K382" i="1"/>
  <c r="N382" i="1"/>
  <c r="O382" i="1"/>
  <c r="F382" i="1" s="1"/>
  <c r="P382" i="1" s="1"/>
  <c r="B383" i="1"/>
  <c r="C383" i="1"/>
  <c r="D383" i="1"/>
  <c r="I383" i="1"/>
  <c r="J383" i="1"/>
  <c r="K383" i="1"/>
  <c r="N383" i="1"/>
  <c r="O383" i="1"/>
  <c r="F383" i="1" s="1"/>
  <c r="P383" i="1" s="1"/>
  <c r="B384" i="1"/>
  <c r="C384" i="1"/>
  <c r="D384" i="1"/>
  <c r="I384" i="1"/>
  <c r="J384" i="1"/>
  <c r="K384" i="1"/>
  <c r="N384" i="1"/>
  <c r="O384" i="1"/>
  <c r="F384" i="1" s="1"/>
  <c r="P384" i="1" s="1"/>
  <c r="B385" i="1"/>
  <c r="C385" i="1"/>
  <c r="D385" i="1"/>
  <c r="I385" i="1"/>
  <c r="J385" i="1"/>
  <c r="K385" i="1"/>
  <c r="N385" i="1"/>
  <c r="O385" i="1"/>
  <c r="F385" i="1" s="1"/>
  <c r="B386" i="1"/>
  <c r="C386" i="1"/>
  <c r="D386" i="1"/>
  <c r="I386" i="1"/>
  <c r="J386" i="1"/>
  <c r="K386" i="1"/>
  <c r="N386" i="1"/>
  <c r="O386" i="1"/>
  <c r="F386" i="1" s="1"/>
  <c r="B387" i="1"/>
  <c r="C387" i="1"/>
  <c r="D387" i="1"/>
  <c r="I387" i="1"/>
  <c r="J387" i="1"/>
  <c r="K387" i="1"/>
  <c r="N387" i="1"/>
  <c r="O387" i="1"/>
  <c r="F387" i="1" s="1"/>
  <c r="P387" i="1" s="1"/>
  <c r="B388" i="1"/>
  <c r="C388" i="1"/>
  <c r="D388" i="1"/>
  <c r="I388" i="1"/>
  <c r="J388" i="1"/>
  <c r="K388" i="1"/>
  <c r="N388" i="1"/>
  <c r="O388" i="1"/>
  <c r="F388" i="1" s="1"/>
  <c r="P388" i="1" s="1"/>
  <c r="B389" i="1"/>
  <c r="C389" i="1"/>
  <c r="D389" i="1"/>
  <c r="I389" i="1"/>
  <c r="J389" i="1"/>
  <c r="K389" i="1"/>
  <c r="N389" i="1"/>
  <c r="O389" i="1"/>
  <c r="F389" i="1" s="1"/>
  <c r="P389" i="1" s="1"/>
  <c r="B390" i="1"/>
  <c r="C390" i="1"/>
  <c r="D390" i="1"/>
  <c r="I390" i="1"/>
  <c r="J390" i="1"/>
  <c r="K390" i="1"/>
  <c r="N390" i="1"/>
  <c r="O390" i="1"/>
  <c r="F390" i="1" s="1"/>
  <c r="P390" i="1" s="1"/>
  <c r="B391" i="1"/>
  <c r="C391" i="1"/>
  <c r="D391" i="1"/>
  <c r="I391" i="1"/>
  <c r="J391" i="1"/>
  <c r="K391" i="1"/>
  <c r="N391" i="1"/>
  <c r="O391" i="1"/>
  <c r="F391" i="1" s="1"/>
  <c r="P391" i="1" s="1"/>
  <c r="B392" i="1"/>
  <c r="C392" i="1"/>
  <c r="D392" i="1"/>
  <c r="I392" i="1"/>
  <c r="J392" i="1"/>
  <c r="K392" i="1"/>
  <c r="N392" i="1"/>
  <c r="O392" i="1"/>
  <c r="F392" i="1" s="1"/>
  <c r="P392" i="1" s="1"/>
  <c r="B393" i="1"/>
  <c r="C393" i="1"/>
  <c r="D393" i="1"/>
  <c r="I393" i="1"/>
  <c r="J393" i="1"/>
  <c r="K393" i="1"/>
  <c r="N393" i="1"/>
  <c r="O393" i="1"/>
  <c r="F393" i="1" s="1"/>
  <c r="P393" i="1" s="1"/>
  <c r="B394" i="1"/>
  <c r="C394" i="1"/>
  <c r="D394" i="1"/>
  <c r="I394" i="1"/>
  <c r="J394" i="1"/>
  <c r="K394" i="1"/>
  <c r="N394" i="1"/>
  <c r="O394" i="1"/>
  <c r="F394" i="1" s="1"/>
  <c r="P394" i="1" s="1"/>
  <c r="B395" i="1"/>
  <c r="C395" i="1"/>
  <c r="D395" i="1"/>
  <c r="I395" i="1"/>
  <c r="J395" i="1"/>
  <c r="K395" i="1"/>
  <c r="N395" i="1"/>
  <c r="O395" i="1"/>
  <c r="F395" i="1" s="1"/>
  <c r="P395" i="1" s="1"/>
  <c r="B396" i="1"/>
  <c r="C396" i="1"/>
  <c r="D396" i="1"/>
  <c r="I396" i="1"/>
  <c r="J396" i="1"/>
  <c r="K396" i="1"/>
  <c r="N396" i="1"/>
  <c r="O396" i="1"/>
  <c r="F396" i="1" s="1"/>
  <c r="P396" i="1" s="1"/>
  <c r="B397" i="1"/>
  <c r="C397" i="1"/>
  <c r="D397" i="1"/>
  <c r="I397" i="1"/>
  <c r="J397" i="1"/>
  <c r="K397" i="1"/>
  <c r="N397" i="1"/>
  <c r="O397" i="1"/>
  <c r="F397" i="1" s="1"/>
  <c r="B398" i="1"/>
  <c r="C398" i="1"/>
  <c r="D398" i="1"/>
  <c r="I398" i="1"/>
  <c r="J398" i="1"/>
  <c r="K398" i="1"/>
  <c r="N398" i="1"/>
  <c r="O398" i="1"/>
  <c r="F398" i="1" s="1"/>
  <c r="P398" i="1" s="1"/>
  <c r="B399" i="1"/>
  <c r="C399" i="1"/>
  <c r="D399" i="1"/>
  <c r="I399" i="1"/>
  <c r="J399" i="1"/>
  <c r="K399" i="1"/>
  <c r="N399" i="1"/>
  <c r="O399" i="1"/>
  <c r="F399" i="1" s="1"/>
  <c r="P399" i="1" s="1"/>
  <c r="B400" i="1"/>
  <c r="C400" i="1"/>
  <c r="D400" i="1"/>
  <c r="I400" i="1"/>
  <c r="J400" i="1"/>
  <c r="K400" i="1"/>
  <c r="N400" i="1"/>
  <c r="O400" i="1"/>
  <c r="F400" i="1" s="1"/>
  <c r="P400" i="1" s="1"/>
  <c r="B401" i="1"/>
  <c r="C401" i="1"/>
  <c r="D401" i="1"/>
  <c r="I401" i="1"/>
  <c r="J401" i="1"/>
  <c r="K401" i="1"/>
  <c r="N401" i="1"/>
  <c r="O401" i="1"/>
  <c r="F401" i="1" s="1"/>
  <c r="B402" i="1"/>
  <c r="C402" i="1"/>
  <c r="D402" i="1"/>
  <c r="I402" i="1"/>
  <c r="J402" i="1"/>
  <c r="K402" i="1"/>
  <c r="N402" i="1"/>
  <c r="O402" i="1"/>
  <c r="F402" i="1" s="1"/>
  <c r="B403" i="1"/>
  <c r="C403" i="1"/>
  <c r="D403" i="1"/>
  <c r="I403" i="1"/>
  <c r="J403" i="1"/>
  <c r="K403" i="1"/>
  <c r="N403" i="1"/>
  <c r="O403" i="1"/>
  <c r="F403" i="1" s="1"/>
  <c r="P403" i="1" s="1"/>
  <c r="B404" i="1"/>
  <c r="C404" i="1"/>
  <c r="D404" i="1"/>
  <c r="I404" i="1"/>
  <c r="J404" i="1"/>
  <c r="K404" i="1"/>
  <c r="N404" i="1"/>
  <c r="O404" i="1"/>
  <c r="F404" i="1" s="1"/>
  <c r="P404" i="1" s="1"/>
  <c r="B405" i="1"/>
  <c r="C405" i="1"/>
  <c r="D405" i="1"/>
  <c r="I405" i="1"/>
  <c r="J405" i="1"/>
  <c r="K405" i="1"/>
  <c r="N405" i="1"/>
  <c r="O405" i="1"/>
  <c r="F405" i="1" s="1"/>
  <c r="P405" i="1" s="1"/>
  <c r="B406" i="1"/>
  <c r="C406" i="1"/>
  <c r="D406" i="1"/>
  <c r="I406" i="1"/>
  <c r="J406" i="1"/>
  <c r="K406" i="1"/>
  <c r="N406" i="1"/>
  <c r="O406" i="1"/>
  <c r="F406" i="1" s="1"/>
  <c r="P406" i="1" s="1"/>
  <c r="B407" i="1"/>
  <c r="C407" i="1"/>
  <c r="D407" i="1"/>
  <c r="I407" i="1"/>
  <c r="J407" i="1"/>
  <c r="K407" i="1"/>
  <c r="N407" i="1"/>
  <c r="O407" i="1"/>
  <c r="F407" i="1" s="1"/>
  <c r="P407" i="1" s="1"/>
  <c r="B408" i="1"/>
  <c r="C408" i="1"/>
  <c r="D408" i="1"/>
  <c r="I408" i="1"/>
  <c r="J408" i="1"/>
  <c r="K408" i="1"/>
  <c r="N408" i="1"/>
  <c r="O408" i="1"/>
  <c r="F408" i="1" s="1"/>
  <c r="P408" i="1" s="1"/>
  <c r="B409" i="1"/>
  <c r="C409" i="1"/>
  <c r="D409" i="1"/>
  <c r="I409" i="1"/>
  <c r="J409" i="1"/>
  <c r="K409" i="1"/>
  <c r="N409" i="1"/>
  <c r="O409" i="1"/>
  <c r="F409" i="1" s="1"/>
  <c r="P409" i="1" s="1"/>
  <c r="B410" i="1"/>
  <c r="C410" i="1"/>
  <c r="D410" i="1"/>
  <c r="I410" i="1"/>
  <c r="J410" i="1"/>
  <c r="K410" i="1"/>
  <c r="N410" i="1"/>
  <c r="O410" i="1"/>
  <c r="F410" i="1" s="1"/>
  <c r="P410" i="1" s="1"/>
  <c r="B411" i="1"/>
  <c r="C411" i="1"/>
  <c r="D411" i="1"/>
  <c r="I411" i="1"/>
  <c r="J411" i="1"/>
  <c r="K411" i="1"/>
  <c r="N411" i="1"/>
  <c r="O411" i="1"/>
  <c r="F411" i="1" s="1"/>
  <c r="P411" i="1" s="1"/>
  <c r="B412" i="1"/>
  <c r="C412" i="1"/>
  <c r="D412" i="1"/>
  <c r="I412" i="1"/>
  <c r="J412" i="1"/>
  <c r="K412" i="1"/>
  <c r="N412" i="1"/>
  <c r="O412" i="1"/>
  <c r="F412" i="1" s="1"/>
  <c r="P412" i="1" s="1"/>
  <c r="B413" i="1"/>
  <c r="C413" i="1"/>
  <c r="D413" i="1"/>
  <c r="I413" i="1"/>
  <c r="J413" i="1"/>
  <c r="K413" i="1"/>
  <c r="N413" i="1"/>
  <c r="O413" i="1"/>
  <c r="F413" i="1" s="1"/>
  <c r="B414" i="1"/>
  <c r="C414" i="1"/>
  <c r="D414" i="1"/>
  <c r="I414" i="1"/>
  <c r="J414" i="1"/>
  <c r="K414" i="1"/>
  <c r="N414" i="1"/>
  <c r="O414" i="1"/>
  <c r="F414" i="1" s="1"/>
  <c r="P414" i="1" s="1"/>
  <c r="B415" i="1"/>
  <c r="C415" i="1"/>
  <c r="D415" i="1"/>
  <c r="I415" i="1"/>
  <c r="J415" i="1"/>
  <c r="K415" i="1"/>
  <c r="N415" i="1"/>
  <c r="O415" i="1"/>
  <c r="F415" i="1" s="1"/>
  <c r="P415" i="1" s="1"/>
  <c r="B416" i="1"/>
  <c r="C416" i="1"/>
  <c r="D416" i="1"/>
  <c r="I416" i="1"/>
  <c r="J416" i="1"/>
  <c r="K416" i="1"/>
  <c r="N416" i="1"/>
  <c r="O416" i="1"/>
  <c r="F416" i="1" s="1"/>
  <c r="P416" i="1" s="1"/>
  <c r="B417" i="1"/>
  <c r="C417" i="1"/>
  <c r="D417" i="1"/>
  <c r="I417" i="1"/>
  <c r="J417" i="1"/>
  <c r="K417" i="1"/>
  <c r="N417" i="1"/>
  <c r="O417" i="1"/>
  <c r="F417" i="1" s="1"/>
  <c r="B418" i="1"/>
  <c r="C418" i="1"/>
  <c r="D418" i="1"/>
  <c r="I418" i="1"/>
  <c r="J418" i="1"/>
  <c r="K418" i="1"/>
  <c r="N418" i="1"/>
  <c r="O418" i="1"/>
  <c r="F418" i="1" s="1"/>
  <c r="B419" i="1"/>
  <c r="C419" i="1"/>
  <c r="D419" i="1"/>
  <c r="I419" i="1"/>
  <c r="J419" i="1"/>
  <c r="K419" i="1"/>
  <c r="N419" i="1"/>
  <c r="O419" i="1"/>
  <c r="F419" i="1" s="1"/>
  <c r="P419" i="1" s="1"/>
  <c r="B420" i="1"/>
  <c r="C420" i="1"/>
  <c r="D420" i="1"/>
  <c r="I420" i="1"/>
  <c r="J420" i="1"/>
  <c r="K420" i="1"/>
  <c r="N420" i="1"/>
  <c r="O420" i="1"/>
  <c r="F420" i="1" s="1"/>
  <c r="P420" i="1" s="1"/>
  <c r="B421" i="1"/>
  <c r="C421" i="1"/>
  <c r="D421" i="1"/>
  <c r="I421" i="1"/>
  <c r="J421" i="1"/>
  <c r="K421" i="1"/>
  <c r="N421" i="1"/>
  <c r="O421" i="1"/>
  <c r="F421" i="1" s="1"/>
  <c r="P421" i="1" s="1"/>
  <c r="B422" i="1"/>
  <c r="C422" i="1"/>
  <c r="D422" i="1"/>
  <c r="I422" i="1"/>
  <c r="J422" i="1"/>
  <c r="K422" i="1"/>
  <c r="N422" i="1"/>
  <c r="O422" i="1"/>
  <c r="F422" i="1" s="1"/>
  <c r="P422" i="1" s="1"/>
  <c r="B423" i="1"/>
  <c r="C423" i="1"/>
  <c r="D423" i="1"/>
  <c r="I423" i="1"/>
  <c r="J423" i="1"/>
  <c r="K423" i="1"/>
  <c r="N423" i="1"/>
  <c r="O423" i="1"/>
  <c r="F423" i="1" s="1"/>
  <c r="P423" i="1" s="1"/>
  <c r="B424" i="1"/>
  <c r="C424" i="1"/>
  <c r="D424" i="1"/>
  <c r="I424" i="1"/>
  <c r="J424" i="1"/>
  <c r="K424" i="1"/>
  <c r="N424" i="1"/>
  <c r="O424" i="1"/>
  <c r="F424" i="1" s="1"/>
  <c r="P424" i="1" s="1"/>
  <c r="B425" i="1"/>
  <c r="C425" i="1"/>
  <c r="D425" i="1"/>
  <c r="I425" i="1"/>
  <c r="J425" i="1"/>
  <c r="K425" i="1"/>
  <c r="N425" i="1"/>
  <c r="O425" i="1"/>
  <c r="F425" i="1" s="1"/>
  <c r="P425" i="1" s="1"/>
  <c r="B426" i="1"/>
  <c r="C426" i="1"/>
  <c r="D426" i="1"/>
  <c r="I426" i="1"/>
  <c r="J426" i="1"/>
  <c r="K426" i="1"/>
  <c r="N426" i="1"/>
  <c r="O426" i="1"/>
  <c r="F426" i="1" s="1"/>
  <c r="P426" i="1" s="1"/>
  <c r="B427" i="1"/>
  <c r="C427" i="1"/>
  <c r="D427" i="1"/>
  <c r="I427" i="1"/>
  <c r="J427" i="1"/>
  <c r="K427" i="1"/>
  <c r="N427" i="1"/>
  <c r="O427" i="1"/>
  <c r="F427" i="1" s="1"/>
  <c r="P427" i="1" s="1"/>
  <c r="B428" i="1"/>
  <c r="C428" i="1"/>
  <c r="D428" i="1"/>
  <c r="I428" i="1"/>
  <c r="J428" i="1"/>
  <c r="K428" i="1"/>
  <c r="N428" i="1"/>
  <c r="O428" i="1"/>
  <c r="F428" i="1" s="1"/>
  <c r="P428" i="1" s="1"/>
  <c r="B429" i="1"/>
  <c r="C429" i="1"/>
  <c r="D429" i="1"/>
  <c r="I429" i="1"/>
  <c r="J429" i="1"/>
  <c r="K429" i="1"/>
  <c r="N429" i="1"/>
  <c r="O429" i="1"/>
  <c r="F429" i="1" s="1"/>
  <c r="B430" i="1"/>
  <c r="C430" i="1"/>
  <c r="D430" i="1"/>
  <c r="I430" i="1"/>
  <c r="J430" i="1"/>
  <c r="K430" i="1"/>
  <c r="N430" i="1"/>
  <c r="O430" i="1"/>
  <c r="F430" i="1" s="1"/>
  <c r="P430" i="1" s="1"/>
  <c r="B431" i="1"/>
  <c r="C431" i="1"/>
  <c r="D431" i="1"/>
  <c r="I431" i="1"/>
  <c r="J431" i="1"/>
  <c r="K431" i="1"/>
  <c r="N431" i="1"/>
  <c r="O431" i="1"/>
  <c r="F431" i="1" s="1"/>
  <c r="P431" i="1" s="1"/>
  <c r="B432" i="1"/>
  <c r="C432" i="1"/>
  <c r="D432" i="1"/>
  <c r="I432" i="1"/>
  <c r="J432" i="1"/>
  <c r="K432" i="1"/>
  <c r="N432" i="1"/>
  <c r="O432" i="1"/>
  <c r="F432" i="1" s="1"/>
  <c r="P432" i="1" s="1"/>
  <c r="B433" i="1"/>
  <c r="C433" i="1"/>
  <c r="D433" i="1"/>
  <c r="I433" i="1"/>
  <c r="J433" i="1"/>
  <c r="K433" i="1"/>
  <c r="N433" i="1"/>
  <c r="O433" i="1"/>
  <c r="F433" i="1" s="1"/>
  <c r="B434" i="1"/>
  <c r="C434" i="1"/>
  <c r="D434" i="1"/>
  <c r="I434" i="1"/>
  <c r="J434" i="1"/>
  <c r="K434" i="1"/>
  <c r="N434" i="1"/>
  <c r="O434" i="1"/>
  <c r="F434" i="1" s="1"/>
  <c r="B435" i="1"/>
  <c r="C435" i="1"/>
  <c r="D435" i="1"/>
  <c r="I435" i="1"/>
  <c r="J435" i="1"/>
  <c r="K435" i="1"/>
  <c r="N435" i="1"/>
  <c r="O435" i="1"/>
  <c r="F435" i="1" s="1"/>
  <c r="P435" i="1" s="1"/>
  <c r="B436" i="1"/>
  <c r="C436" i="1"/>
  <c r="D436" i="1"/>
  <c r="I436" i="1"/>
  <c r="J436" i="1"/>
  <c r="K436" i="1"/>
  <c r="N436" i="1"/>
  <c r="O436" i="1"/>
  <c r="F436" i="1" s="1"/>
  <c r="P436" i="1" s="1"/>
  <c r="B437" i="1"/>
  <c r="C437" i="1"/>
  <c r="D437" i="1"/>
  <c r="I437" i="1"/>
  <c r="J437" i="1"/>
  <c r="K437" i="1"/>
  <c r="N437" i="1"/>
  <c r="O437" i="1"/>
  <c r="F437" i="1" s="1"/>
  <c r="P437" i="1" s="1"/>
  <c r="B438" i="1"/>
  <c r="C438" i="1"/>
  <c r="D438" i="1"/>
  <c r="I438" i="1"/>
  <c r="J438" i="1"/>
  <c r="K438" i="1"/>
  <c r="N438" i="1"/>
  <c r="O438" i="1"/>
  <c r="F438" i="1" s="1"/>
  <c r="P438" i="1" s="1"/>
  <c r="B439" i="1"/>
  <c r="C439" i="1"/>
  <c r="D439" i="1"/>
  <c r="I439" i="1"/>
  <c r="J439" i="1"/>
  <c r="K439" i="1"/>
  <c r="N439" i="1"/>
  <c r="O439" i="1"/>
  <c r="F439" i="1" s="1"/>
  <c r="P439" i="1" s="1"/>
  <c r="B440" i="1"/>
  <c r="C440" i="1"/>
  <c r="D440" i="1"/>
  <c r="I440" i="1"/>
  <c r="J440" i="1"/>
  <c r="K440" i="1"/>
  <c r="N440" i="1"/>
  <c r="O440" i="1"/>
  <c r="F440" i="1" s="1"/>
  <c r="P440" i="1" s="1"/>
  <c r="B441" i="1"/>
  <c r="C441" i="1"/>
  <c r="D441" i="1"/>
  <c r="I441" i="1"/>
  <c r="J441" i="1"/>
  <c r="K441" i="1"/>
  <c r="N441" i="1"/>
  <c r="O441" i="1"/>
  <c r="F441" i="1" s="1"/>
  <c r="P441" i="1" s="1"/>
  <c r="B442" i="1"/>
  <c r="C442" i="1"/>
  <c r="D442" i="1"/>
  <c r="I442" i="1"/>
  <c r="J442" i="1"/>
  <c r="K442" i="1"/>
  <c r="N442" i="1"/>
  <c r="O442" i="1"/>
  <c r="F442" i="1" s="1"/>
  <c r="P442" i="1" s="1"/>
  <c r="B443" i="1"/>
  <c r="C443" i="1"/>
  <c r="D443" i="1"/>
  <c r="I443" i="1"/>
  <c r="J443" i="1"/>
  <c r="K443" i="1"/>
  <c r="N443" i="1"/>
  <c r="O443" i="1"/>
  <c r="F443" i="1" s="1"/>
  <c r="P443" i="1" s="1"/>
  <c r="B444" i="1"/>
  <c r="C444" i="1"/>
  <c r="D444" i="1"/>
  <c r="I444" i="1"/>
  <c r="J444" i="1"/>
  <c r="K444" i="1"/>
  <c r="N444" i="1"/>
  <c r="O444" i="1"/>
  <c r="F444" i="1" s="1"/>
  <c r="P444" i="1" s="1"/>
  <c r="B445" i="1"/>
  <c r="C445" i="1"/>
  <c r="D445" i="1"/>
  <c r="I445" i="1"/>
  <c r="J445" i="1"/>
  <c r="K445" i="1"/>
  <c r="N445" i="1"/>
  <c r="O445" i="1"/>
  <c r="F445" i="1" s="1"/>
  <c r="B446" i="1"/>
  <c r="C446" i="1"/>
  <c r="D446" i="1"/>
  <c r="I446" i="1"/>
  <c r="J446" i="1"/>
  <c r="K446" i="1"/>
  <c r="N446" i="1"/>
  <c r="O446" i="1"/>
  <c r="F446" i="1" s="1"/>
  <c r="P446" i="1" s="1"/>
  <c r="B447" i="1"/>
  <c r="C447" i="1"/>
  <c r="D447" i="1"/>
  <c r="I447" i="1"/>
  <c r="J447" i="1"/>
  <c r="K447" i="1"/>
  <c r="N447" i="1"/>
  <c r="O447" i="1"/>
  <c r="F447" i="1" s="1"/>
  <c r="P447" i="1" s="1"/>
  <c r="B448" i="1"/>
  <c r="C448" i="1"/>
  <c r="D448" i="1"/>
  <c r="I448" i="1"/>
  <c r="J448" i="1"/>
  <c r="K448" i="1"/>
  <c r="N448" i="1"/>
  <c r="O448" i="1"/>
  <c r="F448" i="1" s="1"/>
  <c r="P448" i="1" s="1"/>
  <c r="B449" i="1"/>
  <c r="C449" i="1"/>
  <c r="D449" i="1"/>
  <c r="I449" i="1"/>
  <c r="J449" i="1"/>
  <c r="K449" i="1"/>
  <c r="N449" i="1"/>
  <c r="O449" i="1"/>
  <c r="F449" i="1" s="1"/>
  <c r="B450" i="1"/>
  <c r="C450" i="1"/>
  <c r="D450" i="1"/>
  <c r="I450" i="1"/>
  <c r="J450" i="1"/>
  <c r="K450" i="1"/>
  <c r="N450" i="1"/>
  <c r="O450" i="1"/>
  <c r="F450" i="1" s="1"/>
  <c r="B451" i="1"/>
  <c r="C451" i="1"/>
  <c r="D451" i="1"/>
  <c r="I451" i="1"/>
  <c r="J451" i="1"/>
  <c r="K451" i="1"/>
  <c r="N451" i="1"/>
  <c r="O451" i="1"/>
  <c r="F451" i="1" s="1"/>
  <c r="P451" i="1" s="1"/>
  <c r="B452" i="1"/>
  <c r="C452" i="1"/>
  <c r="D452" i="1"/>
  <c r="I452" i="1"/>
  <c r="J452" i="1"/>
  <c r="K452" i="1"/>
  <c r="N452" i="1"/>
  <c r="O452" i="1"/>
  <c r="F452" i="1" s="1"/>
  <c r="P452" i="1" s="1"/>
  <c r="B453" i="1"/>
  <c r="C453" i="1"/>
  <c r="D453" i="1"/>
  <c r="I453" i="1"/>
  <c r="J453" i="1"/>
  <c r="K453" i="1"/>
  <c r="N453" i="1"/>
  <c r="O453" i="1"/>
  <c r="F453" i="1" s="1"/>
  <c r="P453" i="1" s="1"/>
  <c r="B454" i="1"/>
  <c r="C454" i="1"/>
  <c r="D454" i="1"/>
  <c r="I454" i="1"/>
  <c r="J454" i="1"/>
  <c r="K454" i="1"/>
  <c r="N454" i="1"/>
  <c r="O454" i="1"/>
  <c r="F454" i="1" s="1"/>
  <c r="P454" i="1" s="1"/>
  <c r="B455" i="1"/>
  <c r="C455" i="1"/>
  <c r="D455" i="1"/>
  <c r="I455" i="1"/>
  <c r="J455" i="1"/>
  <c r="K455" i="1"/>
  <c r="N455" i="1"/>
  <c r="O455" i="1"/>
  <c r="F455" i="1" s="1"/>
  <c r="P455" i="1" s="1"/>
  <c r="B456" i="1"/>
  <c r="C456" i="1"/>
  <c r="D456" i="1"/>
  <c r="I456" i="1"/>
  <c r="J456" i="1"/>
  <c r="K456" i="1"/>
  <c r="N456" i="1"/>
  <c r="O456" i="1"/>
  <c r="F456" i="1" s="1"/>
  <c r="P456" i="1" s="1"/>
  <c r="B457" i="1"/>
  <c r="C457" i="1"/>
  <c r="D457" i="1"/>
  <c r="I457" i="1"/>
  <c r="J457" i="1"/>
  <c r="K457" i="1"/>
  <c r="N457" i="1"/>
  <c r="O457" i="1"/>
  <c r="F457" i="1" s="1"/>
  <c r="P457" i="1" s="1"/>
  <c r="B458" i="1"/>
  <c r="C458" i="1"/>
  <c r="D458" i="1"/>
  <c r="I458" i="1"/>
  <c r="J458" i="1"/>
  <c r="K458" i="1"/>
  <c r="N458" i="1"/>
  <c r="O458" i="1"/>
  <c r="F458" i="1" s="1"/>
  <c r="P458" i="1" s="1"/>
  <c r="B459" i="1"/>
  <c r="C459" i="1"/>
  <c r="D459" i="1"/>
  <c r="I459" i="1"/>
  <c r="J459" i="1"/>
  <c r="K459" i="1"/>
  <c r="N459" i="1"/>
  <c r="O459" i="1"/>
  <c r="F459" i="1" s="1"/>
  <c r="P459" i="1" s="1"/>
  <c r="B460" i="1"/>
  <c r="C460" i="1"/>
  <c r="D460" i="1"/>
  <c r="I460" i="1"/>
  <c r="J460" i="1"/>
  <c r="K460" i="1"/>
  <c r="N460" i="1"/>
  <c r="O460" i="1"/>
  <c r="F460" i="1" s="1"/>
  <c r="P460" i="1" s="1"/>
  <c r="B461" i="1"/>
  <c r="C461" i="1"/>
  <c r="D461" i="1"/>
  <c r="I461" i="1"/>
  <c r="J461" i="1"/>
  <c r="K461" i="1"/>
  <c r="N461" i="1"/>
  <c r="O461" i="1"/>
  <c r="F461" i="1" s="1"/>
  <c r="B462" i="1"/>
  <c r="C462" i="1"/>
  <c r="D462" i="1"/>
  <c r="I462" i="1"/>
  <c r="J462" i="1"/>
  <c r="K462" i="1"/>
  <c r="N462" i="1"/>
  <c r="O462" i="1"/>
  <c r="F462" i="1" s="1"/>
  <c r="P462" i="1" s="1"/>
  <c r="B463" i="1"/>
  <c r="C463" i="1"/>
  <c r="D463" i="1"/>
  <c r="I463" i="1"/>
  <c r="J463" i="1"/>
  <c r="K463" i="1"/>
  <c r="N463" i="1"/>
  <c r="O463" i="1"/>
  <c r="F463" i="1" s="1"/>
  <c r="P463" i="1" s="1"/>
  <c r="B464" i="1"/>
  <c r="C464" i="1"/>
  <c r="D464" i="1"/>
  <c r="I464" i="1"/>
  <c r="J464" i="1"/>
  <c r="K464" i="1"/>
  <c r="N464" i="1"/>
  <c r="O464" i="1"/>
  <c r="F464" i="1" s="1"/>
  <c r="P464" i="1" s="1"/>
  <c r="B465" i="1"/>
  <c r="C465" i="1"/>
  <c r="D465" i="1"/>
  <c r="I465" i="1"/>
  <c r="J465" i="1"/>
  <c r="K465" i="1"/>
  <c r="N465" i="1"/>
  <c r="O465" i="1"/>
  <c r="F465" i="1" s="1"/>
  <c r="B466" i="1"/>
  <c r="C466" i="1"/>
  <c r="D466" i="1"/>
  <c r="I466" i="1"/>
  <c r="J466" i="1"/>
  <c r="K466" i="1"/>
  <c r="N466" i="1"/>
  <c r="O466" i="1"/>
  <c r="F466" i="1" s="1"/>
  <c r="B467" i="1"/>
  <c r="C467" i="1"/>
  <c r="D467" i="1"/>
  <c r="I467" i="1"/>
  <c r="J467" i="1"/>
  <c r="K467" i="1"/>
  <c r="N467" i="1"/>
  <c r="O467" i="1"/>
  <c r="F467" i="1" s="1"/>
  <c r="P467" i="1" s="1"/>
  <c r="B468" i="1"/>
  <c r="C468" i="1"/>
  <c r="D468" i="1"/>
  <c r="I468" i="1"/>
  <c r="J468" i="1"/>
  <c r="K468" i="1"/>
  <c r="N468" i="1"/>
  <c r="O468" i="1"/>
  <c r="F468" i="1" s="1"/>
  <c r="P468" i="1" s="1"/>
  <c r="B469" i="1"/>
  <c r="C469" i="1"/>
  <c r="D469" i="1"/>
  <c r="I469" i="1"/>
  <c r="J469" i="1"/>
  <c r="K469" i="1"/>
  <c r="N469" i="1"/>
  <c r="O469" i="1"/>
  <c r="F469" i="1" s="1"/>
  <c r="P469" i="1" s="1"/>
  <c r="B470" i="1"/>
  <c r="C470" i="1"/>
  <c r="D470" i="1"/>
  <c r="I470" i="1"/>
  <c r="J470" i="1"/>
  <c r="K470" i="1"/>
  <c r="N470" i="1"/>
  <c r="O470" i="1"/>
  <c r="F470" i="1" s="1"/>
  <c r="P470" i="1" s="1"/>
  <c r="B471" i="1"/>
  <c r="C471" i="1"/>
  <c r="D471" i="1"/>
  <c r="I471" i="1"/>
  <c r="J471" i="1"/>
  <c r="K471" i="1"/>
  <c r="N471" i="1"/>
  <c r="O471" i="1"/>
  <c r="F471" i="1" s="1"/>
  <c r="P471" i="1" s="1"/>
  <c r="B472" i="1"/>
  <c r="C472" i="1"/>
  <c r="D472" i="1"/>
  <c r="I472" i="1"/>
  <c r="J472" i="1"/>
  <c r="K472" i="1"/>
  <c r="N472" i="1"/>
  <c r="O472" i="1"/>
  <c r="F472" i="1" s="1"/>
  <c r="P472" i="1" s="1"/>
  <c r="B473" i="1"/>
  <c r="C473" i="1"/>
  <c r="D473" i="1"/>
  <c r="I473" i="1"/>
  <c r="J473" i="1"/>
  <c r="K473" i="1"/>
  <c r="N473" i="1"/>
  <c r="O473" i="1"/>
  <c r="F473" i="1" s="1"/>
  <c r="P473" i="1" s="1"/>
  <c r="B474" i="1"/>
  <c r="C474" i="1"/>
  <c r="D474" i="1"/>
  <c r="I474" i="1"/>
  <c r="J474" i="1"/>
  <c r="K474" i="1"/>
  <c r="N474" i="1"/>
  <c r="O474" i="1"/>
  <c r="F474" i="1" s="1"/>
  <c r="P474" i="1" s="1"/>
  <c r="B475" i="1"/>
  <c r="C475" i="1"/>
  <c r="D475" i="1"/>
  <c r="I475" i="1"/>
  <c r="J475" i="1"/>
  <c r="K475" i="1"/>
  <c r="N475" i="1"/>
  <c r="O475" i="1"/>
  <c r="F475" i="1" s="1"/>
  <c r="P475" i="1" s="1"/>
  <c r="B476" i="1"/>
  <c r="C476" i="1"/>
  <c r="D476" i="1"/>
  <c r="I476" i="1"/>
  <c r="J476" i="1"/>
  <c r="K476" i="1"/>
  <c r="N476" i="1"/>
  <c r="O476" i="1"/>
  <c r="F476" i="1" s="1"/>
  <c r="P476" i="1" s="1"/>
  <c r="B477" i="1"/>
  <c r="C477" i="1"/>
  <c r="D477" i="1"/>
  <c r="I477" i="1"/>
  <c r="J477" i="1"/>
  <c r="K477" i="1"/>
  <c r="N477" i="1"/>
  <c r="O477" i="1"/>
  <c r="F477" i="1" s="1"/>
  <c r="B478" i="1"/>
  <c r="C478" i="1"/>
  <c r="D478" i="1"/>
  <c r="I478" i="1"/>
  <c r="J478" i="1"/>
  <c r="K478" i="1"/>
  <c r="N478" i="1"/>
  <c r="O478" i="1"/>
  <c r="F478" i="1" s="1"/>
  <c r="P478" i="1" s="1"/>
  <c r="B479" i="1"/>
  <c r="C479" i="1"/>
  <c r="D479" i="1"/>
  <c r="I479" i="1"/>
  <c r="J479" i="1"/>
  <c r="K479" i="1"/>
  <c r="N479" i="1"/>
  <c r="O479" i="1"/>
  <c r="F479" i="1" s="1"/>
  <c r="P479" i="1" s="1"/>
  <c r="B480" i="1"/>
  <c r="C480" i="1"/>
  <c r="D480" i="1"/>
  <c r="I480" i="1"/>
  <c r="J480" i="1"/>
  <c r="K480" i="1"/>
  <c r="N480" i="1"/>
  <c r="O480" i="1"/>
  <c r="F480" i="1" s="1"/>
  <c r="P480" i="1" s="1"/>
  <c r="B481" i="1"/>
  <c r="C481" i="1"/>
  <c r="D481" i="1"/>
  <c r="I481" i="1"/>
  <c r="J481" i="1"/>
  <c r="K481" i="1"/>
  <c r="N481" i="1"/>
  <c r="O481" i="1"/>
  <c r="F481" i="1" s="1"/>
  <c r="B482" i="1"/>
  <c r="C482" i="1"/>
  <c r="D482" i="1"/>
  <c r="I482" i="1"/>
  <c r="J482" i="1"/>
  <c r="K482" i="1"/>
  <c r="N482" i="1"/>
  <c r="O482" i="1"/>
  <c r="F482" i="1" s="1"/>
  <c r="B483" i="1"/>
  <c r="C483" i="1"/>
  <c r="D483" i="1"/>
  <c r="I483" i="1"/>
  <c r="J483" i="1"/>
  <c r="K483" i="1"/>
  <c r="N483" i="1"/>
  <c r="O483" i="1"/>
  <c r="F483" i="1" s="1"/>
  <c r="P483" i="1" s="1"/>
  <c r="B484" i="1"/>
  <c r="C484" i="1"/>
  <c r="D484" i="1"/>
  <c r="I484" i="1"/>
  <c r="J484" i="1"/>
  <c r="K484" i="1"/>
  <c r="N484" i="1"/>
  <c r="O484" i="1"/>
  <c r="F484" i="1" s="1"/>
  <c r="P484" i="1" s="1"/>
  <c r="B485" i="1"/>
  <c r="C485" i="1"/>
  <c r="D485" i="1"/>
  <c r="I485" i="1"/>
  <c r="J485" i="1"/>
  <c r="K485" i="1"/>
  <c r="N485" i="1"/>
  <c r="O485" i="1"/>
  <c r="F485" i="1" s="1"/>
  <c r="P485" i="1" s="1"/>
  <c r="B486" i="1"/>
  <c r="C486" i="1"/>
  <c r="D486" i="1"/>
  <c r="I486" i="1"/>
  <c r="J486" i="1"/>
  <c r="K486" i="1"/>
  <c r="N486" i="1"/>
  <c r="O486" i="1"/>
  <c r="F486" i="1" s="1"/>
  <c r="P486" i="1" s="1"/>
  <c r="B487" i="1"/>
  <c r="C487" i="1"/>
  <c r="D487" i="1"/>
  <c r="I487" i="1"/>
  <c r="J487" i="1"/>
  <c r="K487" i="1"/>
  <c r="N487" i="1"/>
  <c r="O487" i="1"/>
  <c r="F487" i="1" s="1"/>
  <c r="P487" i="1" s="1"/>
  <c r="B488" i="1"/>
  <c r="C488" i="1"/>
  <c r="D488" i="1"/>
  <c r="I488" i="1"/>
  <c r="J488" i="1"/>
  <c r="K488" i="1"/>
  <c r="N488" i="1"/>
  <c r="O488" i="1"/>
  <c r="F488" i="1" s="1"/>
  <c r="P488" i="1" s="1"/>
  <c r="B489" i="1"/>
  <c r="C489" i="1"/>
  <c r="D489" i="1"/>
  <c r="I489" i="1"/>
  <c r="J489" i="1"/>
  <c r="K489" i="1"/>
  <c r="N489" i="1"/>
  <c r="O489" i="1"/>
  <c r="F489" i="1" s="1"/>
  <c r="P489" i="1" s="1"/>
  <c r="B490" i="1"/>
  <c r="C490" i="1"/>
  <c r="D490" i="1"/>
  <c r="I490" i="1"/>
  <c r="J490" i="1"/>
  <c r="K490" i="1"/>
  <c r="N490" i="1"/>
  <c r="O490" i="1"/>
  <c r="F490" i="1" s="1"/>
  <c r="P490" i="1" s="1"/>
  <c r="B491" i="1"/>
  <c r="C491" i="1"/>
  <c r="D491" i="1"/>
  <c r="I491" i="1"/>
  <c r="J491" i="1"/>
  <c r="K491" i="1"/>
  <c r="N491" i="1"/>
  <c r="O491" i="1"/>
  <c r="F491" i="1" s="1"/>
  <c r="P491" i="1" s="1"/>
  <c r="B492" i="1"/>
  <c r="C492" i="1"/>
  <c r="D492" i="1"/>
  <c r="I492" i="1"/>
  <c r="J492" i="1"/>
  <c r="K492" i="1"/>
  <c r="N492" i="1"/>
  <c r="O492" i="1"/>
  <c r="F492" i="1" s="1"/>
  <c r="P492" i="1" s="1"/>
  <c r="B493" i="1"/>
  <c r="C493" i="1"/>
  <c r="D493" i="1"/>
  <c r="I493" i="1"/>
  <c r="J493" i="1"/>
  <c r="K493" i="1"/>
  <c r="N493" i="1"/>
  <c r="O493" i="1"/>
  <c r="F493" i="1" s="1"/>
  <c r="B494" i="1"/>
  <c r="C494" i="1"/>
  <c r="D494" i="1"/>
  <c r="I494" i="1"/>
  <c r="J494" i="1"/>
  <c r="K494" i="1"/>
  <c r="N494" i="1"/>
  <c r="O494" i="1"/>
  <c r="F494" i="1" s="1"/>
  <c r="P494" i="1" s="1"/>
  <c r="B495" i="1"/>
  <c r="C495" i="1"/>
  <c r="D495" i="1"/>
  <c r="I495" i="1"/>
  <c r="J495" i="1"/>
  <c r="K495" i="1"/>
  <c r="N495" i="1"/>
  <c r="O495" i="1"/>
  <c r="F495" i="1" s="1"/>
  <c r="P495" i="1" s="1"/>
  <c r="B496" i="1"/>
  <c r="C496" i="1"/>
  <c r="D496" i="1"/>
  <c r="I496" i="1"/>
  <c r="J496" i="1"/>
  <c r="K496" i="1"/>
  <c r="N496" i="1"/>
  <c r="O496" i="1"/>
  <c r="F496" i="1" s="1"/>
  <c r="P496" i="1" s="1"/>
  <c r="B497" i="1"/>
  <c r="C497" i="1"/>
  <c r="D497" i="1"/>
  <c r="I497" i="1"/>
  <c r="J497" i="1"/>
  <c r="K497" i="1"/>
  <c r="N497" i="1"/>
  <c r="O497" i="1"/>
  <c r="F497" i="1" s="1"/>
  <c r="B498" i="1"/>
  <c r="C498" i="1"/>
  <c r="D498" i="1"/>
  <c r="I498" i="1"/>
  <c r="J498" i="1"/>
  <c r="K498" i="1"/>
  <c r="N498" i="1"/>
  <c r="O498" i="1"/>
  <c r="F498" i="1" s="1"/>
  <c r="B499" i="1"/>
  <c r="C499" i="1"/>
  <c r="D499" i="1"/>
  <c r="I499" i="1"/>
  <c r="J499" i="1"/>
  <c r="K499" i="1"/>
  <c r="N499" i="1"/>
  <c r="O499" i="1"/>
  <c r="F499" i="1" s="1"/>
  <c r="P499" i="1" s="1"/>
  <c r="B500" i="1"/>
  <c r="C500" i="1"/>
  <c r="D500" i="1"/>
  <c r="I500" i="1"/>
  <c r="J500" i="1"/>
  <c r="K500" i="1"/>
  <c r="N500" i="1"/>
  <c r="O500" i="1"/>
  <c r="F500" i="1" s="1"/>
  <c r="P500" i="1" s="1"/>
  <c r="B501" i="1"/>
  <c r="C501" i="1"/>
  <c r="D501" i="1"/>
  <c r="I501" i="1"/>
  <c r="J501" i="1"/>
  <c r="K501" i="1"/>
  <c r="N501" i="1"/>
  <c r="O501" i="1"/>
  <c r="F501" i="1" s="1"/>
  <c r="P501" i="1" s="1"/>
  <c r="B502" i="1"/>
  <c r="C502" i="1"/>
  <c r="D502" i="1"/>
  <c r="I502" i="1"/>
  <c r="J502" i="1"/>
  <c r="K502" i="1"/>
  <c r="N502" i="1"/>
  <c r="O502" i="1"/>
  <c r="F502" i="1" s="1"/>
  <c r="P502" i="1" s="1"/>
  <c r="B503" i="1"/>
  <c r="C503" i="1"/>
  <c r="D503" i="1"/>
  <c r="I503" i="1"/>
  <c r="J503" i="1"/>
  <c r="K503" i="1"/>
  <c r="N503" i="1"/>
  <c r="O503" i="1"/>
  <c r="F503" i="1" s="1"/>
  <c r="P503" i="1" s="1"/>
  <c r="B504" i="1"/>
  <c r="C504" i="1"/>
  <c r="D504" i="1"/>
  <c r="I504" i="1"/>
  <c r="J504" i="1"/>
  <c r="K504" i="1"/>
  <c r="N504" i="1"/>
  <c r="O504" i="1"/>
  <c r="F504" i="1" s="1"/>
  <c r="P504" i="1" s="1"/>
  <c r="B505" i="1"/>
  <c r="C505" i="1"/>
  <c r="D505" i="1"/>
  <c r="I505" i="1"/>
  <c r="J505" i="1"/>
  <c r="K505" i="1"/>
  <c r="N505" i="1"/>
  <c r="O505" i="1"/>
  <c r="F505" i="1" s="1"/>
  <c r="P505" i="1" s="1"/>
  <c r="B506" i="1"/>
  <c r="C506" i="1"/>
  <c r="D506" i="1"/>
  <c r="I506" i="1"/>
  <c r="J506" i="1"/>
  <c r="K506" i="1"/>
  <c r="N506" i="1"/>
  <c r="O506" i="1"/>
  <c r="F506" i="1" s="1"/>
  <c r="P506" i="1" s="1"/>
  <c r="B507" i="1"/>
  <c r="C507" i="1"/>
  <c r="D507" i="1"/>
  <c r="I507" i="1"/>
  <c r="J507" i="1"/>
  <c r="K507" i="1"/>
  <c r="N507" i="1"/>
  <c r="O507" i="1"/>
  <c r="F507" i="1" s="1"/>
  <c r="P507" i="1" s="1"/>
  <c r="B508" i="1"/>
  <c r="C508" i="1"/>
  <c r="D508" i="1"/>
  <c r="I508" i="1"/>
  <c r="J508" i="1"/>
  <c r="K508" i="1"/>
  <c r="N508" i="1"/>
  <c r="O508" i="1"/>
  <c r="F508" i="1" s="1"/>
  <c r="P508" i="1" s="1"/>
  <c r="B509" i="1"/>
  <c r="C509" i="1"/>
  <c r="D509" i="1"/>
  <c r="I509" i="1"/>
  <c r="J509" i="1"/>
  <c r="K509" i="1"/>
  <c r="N509" i="1"/>
  <c r="O509" i="1"/>
  <c r="F509" i="1" s="1"/>
  <c r="B510" i="1"/>
  <c r="C510" i="1"/>
  <c r="D510" i="1"/>
  <c r="I510" i="1"/>
  <c r="J510" i="1"/>
  <c r="K510" i="1"/>
  <c r="N510" i="1"/>
  <c r="O510" i="1"/>
  <c r="F510" i="1" s="1"/>
  <c r="P510" i="1" s="1"/>
  <c r="B511" i="1"/>
  <c r="C511" i="1"/>
  <c r="D511" i="1"/>
  <c r="I511" i="1"/>
  <c r="J511" i="1"/>
  <c r="K511" i="1"/>
  <c r="N511" i="1"/>
  <c r="O511" i="1"/>
  <c r="F511" i="1" s="1"/>
  <c r="P511" i="1" s="1"/>
  <c r="B512" i="1"/>
  <c r="C512" i="1"/>
  <c r="D512" i="1"/>
  <c r="I512" i="1"/>
  <c r="J512" i="1"/>
  <c r="K512" i="1"/>
  <c r="N512" i="1"/>
  <c r="O512" i="1"/>
  <c r="F512" i="1" s="1"/>
  <c r="P512" i="1" s="1"/>
  <c r="B513" i="1"/>
  <c r="C513" i="1"/>
  <c r="D513" i="1"/>
  <c r="I513" i="1"/>
  <c r="J513" i="1"/>
  <c r="K513" i="1"/>
  <c r="N513" i="1"/>
  <c r="O513" i="1"/>
  <c r="F513" i="1" s="1"/>
  <c r="B514" i="1"/>
  <c r="C514" i="1"/>
  <c r="D514" i="1"/>
  <c r="I514" i="1"/>
  <c r="J514" i="1"/>
  <c r="K514" i="1"/>
  <c r="N514" i="1"/>
  <c r="O514" i="1"/>
  <c r="F514" i="1" s="1"/>
  <c r="B515" i="1"/>
  <c r="C515" i="1"/>
  <c r="D515" i="1"/>
  <c r="I515" i="1"/>
  <c r="J515" i="1"/>
  <c r="K515" i="1"/>
  <c r="N515" i="1"/>
  <c r="O515" i="1"/>
  <c r="F515" i="1" s="1"/>
  <c r="P515" i="1" s="1"/>
  <c r="B516" i="1"/>
  <c r="C516" i="1"/>
  <c r="D516" i="1"/>
  <c r="I516" i="1"/>
  <c r="J516" i="1"/>
  <c r="K516" i="1"/>
  <c r="N516" i="1"/>
  <c r="O516" i="1"/>
  <c r="F516" i="1" s="1"/>
  <c r="P516" i="1" s="1"/>
  <c r="B517" i="1"/>
  <c r="C517" i="1"/>
  <c r="D517" i="1"/>
  <c r="I517" i="1"/>
  <c r="J517" i="1"/>
  <c r="K517" i="1"/>
  <c r="N517" i="1"/>
  <c r="O517" i="1"/>
  <c r="F517" i="1" s="1"/>
  <c r="P517" i="1" s="1"/>
  <c r="B518" i="1"/>
  <c r="C518" i="1"/>
  <c r="D518" i="1"/>
  <c r="I518" i="1"/>
  <c r="J518" i="1"/>
  <c r="K518" i="1"/>
  <c r="N518" i="1"/>
  <c r="O518" i="1"/>
  <c r="F518" i="1" s="1"/>
  <c r="P518" i="1" s="1"/>
  <c r="B519" i="1"/>
  <c r="C519" i="1"/>
  <c r="D519" i="1"/>
  <c r="I519" i="1"/>
  <c r="J519" i="1"/>
  <c r="K519" i="1"/>
  <c r="N519" i="1"/>
  <c r="O519" i="1"/>
  <c r="F519" i="1" s="1"/>
  <c r="P519" i="1" s="1"/>
  <c r="B520" i="1"/>
  <c r="C520" i="1"/>
  <c r="D520" i="1"/>
  <c r="I520" i="1"/>
  <c r="J520" i="1"/>
  <c r="K520" i="1"/>
  <c r="N520" i="1"/>
  <c r="O520" i="1"/>
  <c r="F520" i="1" s="1"/>
  <c r="P520" i="1" s="1"/>
  <c r="B521" i="1"/>
  <c r="C521" i="1"/>
  <c r="D521" i="1"/>
  <c r="I521" i="1"/>
  <c r="J521" i="1"/>
  <c r="K521" i="1"/>
  <c r="N521" i="1"/>
  <c r="O521" i="1"/>
  <c r="F521" i="1" s="1"/>
  <c r="P521" i="1" s="1"/>
  <c r="B522" i="1"/>
  <c r="C522" i="1"/>
  <c r="D522" i="1"/>
  <c r="I522" i="1"/>
  <c r="J522" i="1"/>
  <c r="K522" i="1"/>
  <c r="N522" i="1"/>
  <c r="O522" i="1"/>
  <c r="F522" i="1" s="1"/>
  <c r="P522" i="1" s="1"/>
  <c r="B523" i="1"/>
  <c r="C523" i="1"/>
  <c r="D523" i="1"/>
  <c r="I523" i="1"/>
  <c r="J523" i="1"/>
  <c r="K523" i="1"/>
  <c r="N523" i="1"/>
  <c r="O523" i="1"/>
  <c r="F523" i="1" s="1"/>
  <c r="P523" i="1" s="1"/>
  <c r="B524" i="1"/>
  <c r="C524" i="1"/>
  <c r="D524" i="1"/>
  <c r="I524" i="1"/>
  <c r="J524" i="1"/>
  <c r="K524" i="1"/>
  <c r="N524" i="1"/>
  <c r="O524" i="1"/>
  <c r="F524" i="1" s="1"/>
  <c r="P524" i="1" s="1"/>
  <c r="B525" i="1"/>
  <c r="C525" i="1"/>
  <c r="D525" i="1"/>
  <c r="I525" i="1"/>
  <c r="J525" i="1"/>
  <c r="K525" i="1"/>
  <c r="N525" i="1"/>
  <c r="O525" i="1"/>
  <c r="F525" i="1" s="1"/>
  <c r="B526" i="1"/>
  <c r="C526" i="1"/>
  <c r="D526" i="1"/>
  <c r="I526" i="1"/>
  <c r="J526" i="1"/>
  <c r="K526" i="1"/>
  <c r="N526" i="1"/>
  <c r="O526" i="1"/>
  <c r="F526" i="1" s="1"/>
  <c r="P526" i="1" s="1"/>
  <c r="B527" i="1"/>
  <c r="C527" i="1"/>
  <c r="D527" i="1"/>
  <c r="I527" i="1"/>
  <c r="J527" i="1"/>
  <c r="K527" i="1"/>
  <c r="N527" i="1"/>
  <c r="O527" i="1"/>
  <c r="F527" i="1" s="1"/>
  <c r="P527" i="1" s="1"/>
  <c r="B528" i="1"/>
  <c r="C528" i="1"/>
  <c r="D528" i="1"/>
  <c r="I528" i="1"/>
  <c r="J528" i="1"/>
  <c r="K528" i="1"/>
  <c r="N528" i="1"/>
  <c r="O528" i="1"/>
  <c r="F528" i="1" s="1"/>
  <c r="P528" i="1" s="1"/>
  <c r="B529" i="1"/>
  <c r="C529" i="1"/>
  <c r="D529" i="1"/>
  <c r="I529" i="1"/>
  <c r="J529" i="1"/>
  <c r="K529" i="1"/>
  <c r="N529" i="1"/>
  <c r="O529" i="1"/>
  <c r="F529" i="1" s="1"/>
  <c r="B530" i="1"/>
  <c r="C530" i="1"/>
  <c r="D530" i="1"/>
  <c r="I530" i="1"/>
  <c r="J530" i="1"/>
  <c r="K530" i="1"/>
  <c r="N530" i="1"/>
  <c r="O530" i="1"/>
  <c r="F530" i="1" s="1"/>
  <c r="B531" i="1"/>
  <c r="C531" i="1"/>
  <c r="D531" i="1"/>
  <c r="I531" i="1"/>
  <c r="J531" i="1"/>
  <c r="K531" i="1"/>
  <c r="N531" i="1"/>
  <c r="O531" i="1"/>
  <c r="F531" i="1" s="1"/>
  <c r="P531" i="1" s="1"/>
  <c r="B532" i="1"/>
  <c r="C532" i="1"/>
  <c r="D532" i="1"/>
  <c r="I532" i="1"/>
  <c r="J532" i="1"/>
  <c r="K532" i="1"/>
  <c r="N532" i="1"/>
  <c r="O532" i="1"/>
  <c r="F532" i="1" s="1"/>
  <c r="P532" i="1" s="1"/>
  <c r="B533" i="1"/>
  <c r="C533" i="1"/>
  <c r="D533" i="1"/>
  <c r="I533" i="1"/>
  <c r="J533" i="1"/>
  <c r="K533" i="1"/>
  <c r="N533" i="1"/>
  <c r="O533" i="1"/>
  <c r="F533" i="1" s="1"/>
  <c r="P533" i="1" s="1"/>
  <c r="B534" i="1"/>
  <c r="C534" i="1"/>
  <c r="D534" i="1"/>
  <c r="I534" i="1"/>
  <c r="J534" i="1"/>
  <c r="K534" i="1"/>
  <c r="N534" i="1"/>
  <c r="O534" i="1"/>
  <c r="F534" i="1" s="1"/>
  <c r="P534" i="1" s="1"/>
  <c r="B535" i="1"/>
  <c r="C535" i="1"/>
  <c r="D535" i="1"/>
  <c r="I535" i="1"/>
  <c r="J535" i="1"/>
  <c r="K535" i="1"/>
  <c r="N535" i="1"/>
  <c r="O535" i="1"/>
  <c r="F535" i="1" s="1"/>
  <c r="P535" i="1" s="1"/>
  <c r="B536" i="1"/>
  <c r="C536" i="1"/>
  <c r="D536" i="1"/>
  <c r="I536" i="1"/>
  <c r="J536" i="1"/>
  <c r="K536" i="1"/>
  <c r="N536" i="1"/>
  <c r="O536" i="1"/>
  <c r="F536" i="1" s="1"/>
  <c r="P536" i="1" s="1"/>
  <c r="B537" i="1"/>
  <c r="C537" i="1"/>
  <c r="D537" i="1"/>
  <c r="I537" i="1"/>
  <c r="J537" i="1"/>
  <c r="K537" i="1"/>
  <c r="N537" i="1"/>
  <c r="O537" i="1"/>
  <c r="F537" i="1" s="1"/>
  <c r="P537" i="1" s="1"/>
  <c r="B538" i="1"/>
  <c r="C538" i="1"/>
  <c r="D538" i="1"/>
  <c r="I538" i="1"/>
  <c r="J538" i="1"/>
  <c r="K538" i="1"/>
  <c r="N538" i="1"/>
  <c r="O538" i="1"/>
  <c r="F538" i="1" s="1"/>
  <c r="P538" i="1" s="1"/>
  <c r="B539" i="1"/>
  <c r="C539" i="1"/>
  <c r="D539" i="1"/>
  <c r="I539" i="1"/>
  <c r="J539" i="1"/>
  <c r="K539" i="1"/>
  <c r="N539" i="1"/>
  <c r="O539" i="1"/>
  <c r="F539" i="1" s="1"/>
  <c r="P539" i="1" s="1"/>
  <c r="B540" i="1"/>
  <c r="C540" i="1"/>
  <c r="D540" i="1"/>
  <c r="I540" i="1"/>
  <c r="J540" i="1"/>
  <c r="K540" i="1"/>
  <c r="N540" i="1"/>
  <c r="O540" i="1"/>
  <c r="F540" i="1" s="1"/>
  <c r="P540" i="1" s="1"/>
  <c r="B541" i="1"/>
  <c r="C541" i="1"/>
  <c r="D541" i="1"/>
  <c r="I541" i="1"/>
  <c r="J541" i="1"/>
  <c r="K541" i="1"/>
  <c r="N541" i="1"/>
  <c r="O541" i="1"/>
  <c r="F541" i="1" s="1"/>
  <c r="B542" i="1"/>
  <c r="C542" i="1"/>
  <c r="D542" i="1"/>
  <c r="I542" i="1"/>
  <c r="J542" i="1"/>
  <c r="K542" i="1"/>
  <c r="N542" i="1"/>
  <c r="O542" i="1"/>
  <c r="F542" i="1" s="1"/>
  <c r="P542" i="1" s="1"/>
  <c r="B543" i="1"/>
  <c r="C543" i="1"/>
  <c r="D543" i="1"/>
  <c r="I543" i="1"/>
  <c r="J543" i="1"/>
  <c r="K543" i="1"/>
  <c r="N543" i="1"/>
  <c r="O543" i="1"/>
  <c r="F543" i="1" s="1"/>
  <c r="P543" i="1" s="1"/>
  <c r="B544" i="1"/>
  <c r="C544" i="1"/>
  <c r="D544" i="1"/>
  <c r="I544" i="1"/>
  <c r="J544" i="1"/>
  <c r="K544" i="1"/>
  <c r="N544" i="1"/>
  <c r="O544" i="1"/>
  <c r="F544" i="1" s="1"/>
  <c r="P544" i="1" s="1"/>
  <c r="B545" i="1"/>
  <c r="C545" i="1"/>
  <c r="D545" i="1"/>
  <c r="I545" i="1"/>
  <c r="J545" i="1"/>
  <c r="K545" i="1"/>
  <c r="N545" i="1"/>
  <c r="O545" i="1"/>
  <c r="F545" i="1" s="1"/>
  <c r="B546" i="1"/>
  <c r="C546" i="1"/>
  <c r="D546" i="1"/>
  <c r="I546" i="1"/>
  <c r="J546" i="1"/>
  <c r="K546" i="1"/>
  <c r="N546" i="1"/>
  <c r="O546" i="1"/>
  <c r="F546" i="1" s="1"/>
  <c r="B547" i="1"/>
  <c r="C547" i="1"/>
  <c r="D547" i="1"/>
  <c r="I547" i="1"/>
  <c r="J547" i="1"/>
  <c r="K547" i="1"/>
  <c r="N547" i="1"/>
  <c r="O547" i="1"/>
  <c r="F547" i="1" s="1"/>
  <c r="P547" i="1" s="1"/>
  <c r="B548" i="1"/>
  <c r="C548" i="1"/>
  <c r="D548" i="1"/>
  <c r="I548" i="1"/>
  <c r="J548" i="1"/>
  <c r="K548" i="1"/>
  <c r="N548" i="1"/>
  <c r="O548" i="1"/>
  <c r="F548" i="1" s="1"/>
  <c r="P548" i="1" s="1"/>
  <c r="B549" i="1"/>
  <c r="C549" i="1"/>
  <c r="D549" i="1"/>
  <c r="I549" i="1"/>
  <c r="J549" i="1"/>
  <c r="K549" i="1"/>
  <c r="N549" i="1"/>
  <c r="O549" i="1"/>
  <c r="F549" i="1" s="1"/>
  <c r="P549" i="1" s="1"/>
  <c r="B550" i="1"/>
  <c r="C550" i="1"/>
  <c r="D550" i="1"/>
  <c r="I550" i="1"/>
  <c r="J550" i="1"/>
  <c r="K550" i="1"/>
  <c r="N550" i="1"/>
  <c r="O550" i="1"/>
  <c r="F550" i="1" s="1"/>
  <c r="P550" i="1" s="1"/>
  <c r="B551" i="1"/>
  <c r="C551" i="1"/>
  <c r="D551" i="1"/>
  <c r="I551" i="1"/>
  <c r="J551" i="1"/>
  <c r="K551" i="1"/>
  <c r="N551" i="1"/>
  <c r="O551" i="1"/>
  <c r="F551" i="1" s="1"/>
  <c r="P551" i="1" s="1"/>
  <c r="B552" i="1"/>
  <c r="C552" i="1"/>
  <c r="D552" i="1"/>
  <c r="I552" i="1"/>
  <c r="J552" i="1"/>
  <c r="K552" i="1"/>
  <c r="N552" i="1"/>
  <c r="O552" i="1"/>
  <c r="F552" i="1" s="1"/>
  <c r="P552" i="1" s="1"/>
  <c r="B553" i="1"/>
  <c r="C553" i="1"/>
  <c r="D553" i="1"/>
  <c r="I553" i="1"/>
  <c r="J553" i="1"/>
  <c r="K553" i="1"/>
  <c r="N553" i="1"/>
  <c r="O553" i="1"/>
  <c r="F553" i="1" s="1"/>
  <c r="P553" i="1" s="1"/>
  <c r="B554" i="1"/>
  <c r="C554" i="1"/>
  <c r="D554" i="1"/>
  <c r="I554" i="1"/>
  <c r="J554" i="1"/>
  <c r="K554" i="1"/>
  <c r="N554" i="1"/>
  <c r="O554" i="1"/>
  <c r="F554" i="1" s="1"/>
  <c r="P554" i="1" s="1"/>
  <c r="B555" i="1"/>
  <c r="C555" i="1"/>
  <c r="D555" i="1"/>
  <c r="I555" i="1"/>
  <c r="J555" i="1"/>
  <c r="K555" i="1"/>
  <c r="N555" i="1"/>
  <c r="O555" i="1"/>
  <c r="F555" i="1" s="1"/>
  <c r="P555" i="1" s="1"/>
  <c r="B556" i="1"/>
  <c r="C556" i="1"/>
  <c r="D556" i="1"/>
  <c r="I556" i="1"/>
  <c r="J556" i="1"/>
  <c r="K556" i="1"/>
  <c r="N556" i="1"/>
  <c r="O556" i="1"/>
  <c r="F556" i="1" s="1"/>
  <c r="P556" i="1" s="1"/>
  <c r="B557" i="1"/>
  <c r="C557" i="1"/>
  <c r="D557" i="1"/>
  <c r="I557" i="1"/>
  <c r="J557" i="1"/>
  <c r="K557" i="1"/>
  <c r="N557" i="1"/>
  <c r="O557" i="1"/>
  <c r="F557" i="1" s="1"/>
  <c r="B558" i="1"/>
  <c r="C558" i="1"/>
  <c r="D558" i="1"/>
  <c r="I558" i="1"/>
  <c r="J558" i="1"/>
  <c r="K558" i="1"/>
  <c r="N558" i="1"/>
  <c r="O558" i="1"/>
  <c r="F558" i="1" s="1"/>
  <c r="P558" i="1" s="1"/>
  <c r="B559" i="1"/>
  <c r="C559" i="1"/>
  <c r="D559" i="1"/>
  <c r="I559" i="1"/>
  <c r="J559" i="1"/>
  <c r="K559" i="1"/>
  <c r="N559" i="1"/>
  <c r="O559" i="1"/>
  <c r="F559" i="1" s="1"/>
  <c r="P559" i="1" s="1"/>
  <c r="B560" i="1"/>
  <c r="C560" i="1"/>
  <c r="D560" i="1"/>
  <c r="I560" i="1"/>
  <c r="J560" i="1"/>
  <c r="K560" i="1"/>
  <c r="N560" i="1"/>
  <c r="O560" i="1"/>
  <c r="F560" i="1" s="1"/>
  <c r="P560" i="1" s="1"/>
  <c r="B561" i="1"/>
  <c r="C561" i="1"/>
  <c r="D561" i="1"/>
  <c r="I561" i="1"/>
  <c r="J561" i="1"/>
  <c r="K561" i="1"/>
  <c r="N561" i="1"/>
  <c r="O561" i="1"/>
  <c r="F561" i="1" s="1"/>
  <c r="B562" i="1"/>
  <c r="C562" i="1"/>
  <c r="D562" i="1"/>
  <c r="I562" i="1"/>
  <c r="J562" i="1"/>
  <c r="K562" i="1"/>
  <c r="N562" i="1"/>
  <c r="O562" i="1"/>
  <c r="F562" i="1" s="1"/>
  <c r="B563" i="1"/>
  <c r="C563" i="1"/>
  <c r="D563" i="1"/>
  <c r="I563" i="1"/>
  <c r="J563" i="1"/>
  <c r="K563" i="1"/>
  <c r="N563" i="1"/>
  <c r="O563" i="1"/>
  <c r="F563" i="1" s="1"/>
  <c r="P563" i="1" s="1"/>
  <c r="B564" i="1"/>
  <c r="C564" i="1"/>
  <c r="D564" i="1"/>
  <c r="I564" i="1"/>
  <c r="J564" i="1"/>
  <c r="K564" i="1"/>
  <c r="N564" i="1"/>
  <c r="O564" i="1"/>
  <c r="F564" i="1" s="1"/>
  <c r="P564" i="1" s="1"/>
  <c r="B565" i="1"/>
  <c r="C565" i="1"/>
  <c r="D565" i="1"/>
  <c r="I565" i="1"/>
  <c r="J565" i="1"/>
  <c r="K565" i="1"/>
  <c r="N565" i="1"/>
  <c r="O565" i="1"/>
  <c r="F565" i="1" s="1"/>
  <c r="P565" i="1" s="1"/>
  <c r="B566" i="1"/>
  <c r="C566" i="1"/>
  <c r="D566" i="1"/>
  <c r="I566" i="1"/>
  <c r="J566" i="1"/>
  <c r="K566" i="1"/>
  <c r="N566" i="1"/>
  <c r="O566" i="1"/>
  <c r="F566" i="1" s="1"/>
  <c r="P566" i="1" s="1"/>
  <c r="B567" i="1"/>
  <c r="C567" i="1"/>
  <c r="D567" i="1"/>
  <c r="I567" i="1"/>
  <c r="J567" i="1"/>
  <c r="K567" i="1"/>
  <c r="N567" i="1"/>
  <c r="O567" i="1"/>
  <c r="F567" i="1" s="1"/>
  <c r="P567" i="1" s="1"/>
  <c r="B568" i="1"/>
  <c r="C568" i="1"/>
  <c r="D568" i="1"/>
  <c r="I568" i="1"/>
  <c r="J568" i="1"/>
  <c r="K568" i="1"/>
  <c r="N568" i="1"/>
  <c r="O568" i="1"/>
  <c r="F568" i="1" s="1"/>
  <c r="P568" i="1" s="1"/>
  <c r="B569" i="1"/>
  <c r="C569" i="1"/>
  <c r="D569" i="1"/>
  <c r="I569" i="1"/>
  <c r="J569" i="1"/>
  <c r="K569" i="1"/>
  <c r="N569" i="1"/>
  <c r="O569" i="1"/>
  <c r="F569" i="1" s="1"/>
  <c r="P569" i="1" s="1"/>
  <c r="B570" i="1"/>
  <c r="C570" i="1"/>
  <c r="D570" i="1"/>
  <c r="I570" i="1"/>
  <c r="J570" i="1"/>
  <c r="K570" i="1"/>
  <c r="N570" i="1"/>
  <c r="O570" i="1"/>
  <c r="F570" i="1" s="1"/>
  <c r="P570" i="1" s="1"/>
  <c r="B571" i="1"/>
  <c r="C571" i="1"/>
  <c r="D571" i="1"/>
  <c r="I571" i="1"/>
  <c r="J571" i="1"/>
  <c r="K571" i="1"/>
  <c r="N571" i="1"/>
  <c r="O571" i="1"/>
  <c r="F571" i="1" s="1"/>
  <c r="P571" i="1" s="1"/>
  <c r="B572" i="1"/>
  <c r="C572" i="1"/>
  <c r="D572" i="1"/>
  <c r="I572" i="1"/>
  <c r="J572" i="1"/>
  <c r="K572" i="1"/>
  <c r="N572" i="1"/>
  <c r="O572" i="1"/>
  <c r="F572" i="1" s="1"/>
  <c r="P572" i="1" s="1"/>
  <c r="B573" i="1"/>
  <c r="C573" i="1"/>
  <c r="D573" i="1"/>
  <c r="I573" i="1"/>
  <c r="J573" i="1"/>
  <c r="K573" i="1"/>
  <c r="N573" i="1"/>
  <c r="O573" i="1"/>
  <c r="F573" i="1" s="1"/>
  <c r="B574" i="1"/>
  <c r="C574" i="1"/>
  <c r="D574" i="1"/>
  <c r="I574" i="1"/>
  <c r="J574" i="1"/>
  <c r="K574" i="1"/>
  <c r="N574" i="1"/>
  <c r="O574" i="1"/>
  <c r="F574" i="1" s="1"/>
  <c r="P574" i="1" s="1"/>
  <c r="B575" i="1"/>
  <c r="C575" i="1"/>
  <c r="D575" i="1"/>
  <c r="I575" i="1"/>
  <c r="J575" i="1"/>
  <c r="K575" i="1"/>
  <c r="N575" i="1"/>
  <c r="O575" i="1"/>
  <c r="F575" i="1" s="1"/>
  <c r="P575" i="1" s="1"/>
  <c r="B576" i="1"/>
  <c r="C576" i="1"/>
  <c r="D576" i="1"/>
  <c r="I576" i="1"/>
  <c r="J576" i="1"/>
  <c r="K576" i="1"/>
  <c r="N576" i="1"/>
  <c r="O576" i="1"/>
  <c r="F576" i="1" s="1"/>
  <c r="P576" i="1" s="1"/>
  <c r="B577" i="1"/>
  <c r="C577" i="1"/>
  <c r="D577" i="1"/>
  <c r="I577" i="1"/>
  <c r="J577" i="1"/>
  <c r="K577" i="1"/>
  <c r="N577" i="1"/>
  <c r="O577" i="1"/>
  <c r="F577" i="1" s="1"/>
  <c r="B578" i="1"/>
  <c r="C578" i="1"/>
  <c r="D578" i="1"/>
  <c r="I578" i="1"/>
  <c r="J578" i="1"/>
  <c r="K578" i="1"/>
  <c r="N578" i="1"/>
  <c r="O578" i="1"/>
  <c r="F578" i="1" s="1"/>
  <c r="B579" i="1"/>
  <c r="C579" i="1"/>
  <c r="D579" i="1"/>
  <c r="I579" i="1"/>
  <c r="J579" i="1"/>
  <c r="K579" i="1"/>
  <c r="N579" i="1"/>
  <c r="O579" i="1"/>
  <c r="F579" i="1" s="1"/>
  <c r="P579" i="1" s="1"/>
  <c r="B580" i="1"/>
  <c r="C580" i="1"/>
  <c r="D580" i="1"/>
  <c r="I580" i="1"/>
  <c r="J580" i="1"/>
  <c r="K580" i="1"/>
  <c r="N580" i="1"/>
  <c r="O580" i="1"/>
  <c r="F580" i="1" s="1"/>
  <c r="P580" i="1" s="1"/>
  <c r="B581" i="1"/>
  <c r="C581" i="1"/>
  <c r="D581" i="1"/>
  <c r="I581" i="1"/>
  <c r="J581" i="1"/>
  <c r="K581" i="1"/>
  <c r="N581" i="1"/>
  <c r="O581" i="1"/>
  <c r="F581" i="1" s="1"/>
  <c r="P581" i="1" s="1"/>
  <c r="B582" i="1"/>
  <c r="C582" i="1"/>
  <c r="D582" i="1"/>
  <c r="I582" i="1"/>
  <c r="J582" i="1"/>
  <c r="K582" i="1"/>
  <c r="N582" i="1"/>
  <c r="O582" i="1"/>
  <c r="F582" i="1" s="1"/>
  <c r="P582" i="1" s="1"/>
  <c r="B583" i="1"/>
  <c r="C583" i="1"/>
  <c r="D583" i="1"/>
  <c r="I583" i="1"/>
  <c r="J583" i="1"/>
  <c r="K583" i="1"/>
  <c r="N583" i="1"/>
  <c r="O583" i="1"/>
  <c r="F583" i="1" s="1"/>
  <c r="P583" i="1" s="1"/>
  <c r="B584" i="1"/>
  <c r="C584" i="1"/>
  <c r="D584" i="1"/>
  <c r="I584" i="1"/>
  <c r="J584" i="1"/>
  <c r="K584" i="1"/>
  <c r="N584" i="1"/>
  <c r="O584" i="1"/>
  <c r="F584" i="1" s="1"/>
  <c r="P584" i="1" s="1"/>
  <c r="B585" i="1"/>
  <c r="C585" i="1"/>
  <c r="D585" i="1"/>
  <c r="I585" i="1"/>
  <c r="J585" i="1"/>
  <c r="K585" i="1"/>
  <c r="N585" i="1"/>
  <c r="O585" i="1"/>
  <c r="F585" i="1" s="1"/>
  <c r="P585" i="1" s="1"/>
  <c r="B586" i="1"/>
  <c r="C586" i="1"/>
  <c r="D586" i="1"/>
  <c r="I586" i="1"/>
  <c r="J586" i="1"/>
  <c r="K586" i="1"/>
  <c r="N586" i="1"/>
  <c r="O586" i="1"/>
  <c r="F586" i="1" s="1"/>
  <c r="P586" i="1" s="1"/>
  <c r="B587" i="1"/>
  <c r="C587" i="1"/>
  <c r="D587" i="1"/>
  <c r="I587" i="1"/>
  <c r="J587" i="1"/>
  <c r="K587" i="1"/>
  <c r="N587" i="1"/>
  <c r="O587" i="1"/>
  <c r="F587" i="1" s="1"/>
  <c r="P587" i="1" s="1"/>
  <c r="B588" i="1"/>
  <c r="C588" i="1"/>
  <c r="D588" i="1"/>
  <c r="I588" i="1"/>
  <c r="J588" i="1"/>
  <c r="K588" i="1"/>
  <c r="N588" i="1"/>
  <c r="O588" i="1"/>
  <c r="F588" i="1" s="1"/>
  <c r="P588" i="1" s="1"/>
  <c r="B589" i="1"/>
  <c r="C589" i="1"/>
  <c r="D589" i="1"/>
  <c r="I589" i="1"/>
  <c r="J589" i="1"/>
  <c r="K589" i="1"/>
  <c r="N589" i="1"/>
  <c r="O589" i="1"/>
  <c r="F589" i="1" s="1"/>
  <c r="B590" i="1"/>
  <c r="C590" i="1"/>
  <c r="D590" i="1"/>
  <c r="I590" i="1"/>
  <c r="J590" i="1"/>
  <c r="K590" i="1"/>
  <c r="N590" i="1"/>
  <c r="O590" i="1"/>
  <c r="F590" i="1" s="1"/>
  <c r="P590" i="1" s="1"/>
  <c r="B591" i="1"/>
  <c r="C591" i="1"/>
  <c r="D591" i="1"/>
  <c r="I591" i="1"/>
  <c r="J591" i="1"/>
  <c r="K591" i="1"/>
  <c r="N591" i="1"/>
  <c r="O591" i="1"/>
  <c r="F591" i="1" s="1"/>
  <c r="P591" i="1" s="1"/>
  <c r="B592" i="1"/>
  <c r="C592" i="1"/>
  <c r="D592" i="1"/>
  <c r="I592" i="1"/>
  <c r="J592" i="1"/>
  <c r="K592" i="1"/>
  <c r="N592" i="1"/>
  <c r="O592" i="1"/>
  <c r="F592" i="1" s="1"/>
  <c r="P592" i="1" s="1"/>
  <c r="B593" i="1"/>
  <c r="C593" i="1"/>
  <c r="D593" i="1"/>
  <c r="I593" i="1"/>
  <c r="J593" i="1"/>
  <c r="K593" i="1"/>
  <c r="N593" i="1"/>
  <c r="O593" i="1"/>
  <c r="F593" i="1" s="1"/>
  <c r="B594" i="1"/>
  <c r="C594" i="1"/>
  <c r="D594" i="1"/>
  <c r="I594" i="1"/>
  <c r="J594" i="1"/>
  <c r="K594" i="1"/>
  <c r="N594" i="1"/>
  <c r="O594" i="1"/>
  <c r="F594" i="1" s="1"/>
  <c r="B595" i="1"/>
  <c r="C595" i="1"/>
  <c r="D595" i="1"/>
  <c r="I595" i="1"/>
  <c r="J595" i="1"/>
  <c r="K595" i="1"/>
  <c r="N595" i="1"/>
  <c r="O595" i="1"/>
  <c r="F595" i="1" s="1"/>
  <c r="P595" i="1" s="1"/>
  <c r="B596" i="1"/>
  <c r="C596" i="1"/>
  <c r="D596" i="1"/>
  <c r="I596" i="1"/>
  <c r="J596" i="1"/>
  <c r="K596" i="1"/>
  <c r="N596" i="1"/>
  <c r="O596" i="1"/>
  <c r="F596" i="1" s="1"/>
  <c r="P596" i="1" s="1"/>
  <c r="B597" i="1"/>
  <c r="C597" i="1"/>
  <c r="D597" i="1"/>
  <c r="I597" i="1"/>
  <c r="J597" i="1"/>
  <c r="K597" i="1"/>
  <c r="N597" i="1"/>
  <c r="O597" i="1"/>
  <c r="F597" i="1" s="1"/>
  <c r="P597" i="1" s="1"/>
  <c r="B598" i="1"/>
  <c r="C598" i="1"/>
  <c r="D598" i="1"/>
  <c r="I598" i="1"/>
  <c r="J598" i="1"/>
  <c r="K598" i="1"/>
  <c r="N598" i="1"/>
  <c r="O598" i="1"/>
  <c r="F598" i="1" s="1"/>
  <c r="P598" i="1" s="1"/>
  <c r="B599" i="1"/>
  <c r="C599" i="1"/>
  <c r="D599" i="1"/>
  <c r="I599" i="1"/>
  <c r="J599" i="1"/>
  <c r="K599" i="1"/>
  <c r="N599" i="1"/>
  <c r="O599" i="1"/>
  <c r="F599" i="1" s="1"/>
  <c r="P599" i="1" s="1"/>
  <c r="B600" i="1"/>
  <c r="C600" i="1"/>
  <c r="D600" i="1"/>
  <c r="I600" i="1"/>
  <c r="J600" i="1"/>
  <c r="K600" i="1"/>
  <c r="N600" i="1"/>
  <c r="O600" i="1"/>
  <c r="F600" i="1" s="1"/>
  <c r="P600" i="1" s="1"/>
  <c r="B601" i="1"/>
  <c r="C601" i="1"/>
  <c r="D601" i="1"/>
  <c r="I601" i="1"/>
  <c r="J601" i="1"/>
  <c r="K601" i="1"/>
  <c r="N601" i="1"/>
  <c r="O601" i="1"/>
  <c r="F601" i="1" s="1"/>
  <c r="P601" i="1" s="1"/>
  <c r="B602" i="1"/>
  <c r="C602" i="1"/>
  <c r="D602" i="1"/>
  <c r="I602" i="1"/>
  <c r="J602" i="1"/>
  <c r="K602" i="1"/>
  <c r="N602" i="1"/>
  <c r="O602" i="1"/>
  <c r="F602" i="1" s="1"/>
  <c r="P602" i="1" s="1"/>
  <c r="B603" i="1"/>
  <c r="C603" i="1"/>
  <c r="D603" i="1"/>
  <c r="I603" i="1"/>
  <c r="J603" i="1"/>
  <c r="K603" i="1"/>
  <c r="N603" i="1"/>
  <c r="O603" i="1"/>
  <c r="F603" i="1" s="1"/>
  <c r="P603" i="1" s="1"/>
  <c r="B604" i="1"/>
  <c r="C604" i="1"/>
  <c r="D604" i="1"/>
  <c r="I604" i="1"/>
  <c r="J604" i="1"/>
  <c r="K604" i="1"/>
  <c r="N604" i="1"/>
  <c r="O604" i="1"/>
  <c r="F604" i="1" s="1"/>
  <c r="P604" i="1" s="1"/>
  <c r="B605" i="1"/>
  <c r="C605" i="1"/>
  <c r="D605" i="1"/>
  <c r="I605" i="1"/>
  <c r="J605" i="1"/>
  <c r="K605" i="1"/>
  <c r="N605" i="1"/>
  <c r="O605" i="1"/>
  <c r="F605" i="1" s="1"/>
  <c r="B606" i="1"/>
  <c r="C606" i="1"/>
  <c r="D606" i="1"/>
  <c r="I606" i="1"/>
  <c r="J606" i="1"/>
  <c r="K606" i="1"/>
  <c r="N606" i="1"/>
  <c r="O606" i="1"/>
  <c r="F606" i="1" s="1"/>
  <c r="P606" i="1" s="1"/>
  <c r="B607" i="1"/>
  <c r="C607" i="1"/>
  <c r="D607" i="1"/>
  <c r="I607" i="1"/>
  <c r="J607" i="1"/>
  <c r="K607" i="1"/>
  <c r="N607" i="1"/>
  <c r="O607" i="1"/>
  <c r="F607" i="1" s="1"/>
  <c r="P607" i="1" s="1"/>
  <c r="B608" i="1"/>
  <c r="C608" i="1"/>
  <c r="D608" i="1"/>
  <c r="I608" i="1"/>
  <c r="J608" i="1"/>
  <c r="K608" i="1"/>
  <c r="N608" i="1"/>
  <c r="O608" i="1"/>
  <c r="F608" i="1" s="1"/>
  <c r="P608" i="1" s="1"/>
  <c r="B609" i="1"/>
  <c r="C609" i="1"/>
  <c r="D609" i="1"/>
  <c r="I609" i="1"/>
  <c r="J609" i="1"/>
  <c r="K609" i="1"/>
  <c r="N609" i="1"/>
  <c r="O609" i="1"/>
  <c r="F609" i="1" s="1"/>
  <c r="B610" i="1"/>
  <c r="C610" i="1"/>
  <c r="D610" i="1"/>
  <c r="I610" i="1"/>
  <c r="J610" i="1"/>
  <c r="K610" i="1"/>
  <c r="N610" i="1"/>
  <c r="O610" i="1"/>
  <c r="F610" i="1" s="1"/>
  <c r="B611" i="1"/>
  <c r="C611" i="1"/>
  <c r="D611" i="1"/>
  <c r="I611" i="1"/>
  <c r="J611" i="1"/>
  <c r="K611" i="1"/>
  <c r="N611" i="1"/>
  <c r="O611" i="1"/>
  <c r="F611" i="1" s="1"/>
  <c r="P611" i="1" s="1"/>
  <c r="B612" i="1"/>
  <c r="C612" i="1"/>
  <c r="D612" i="1"/>
  <c r="I612" i="1"/>
  <c r="J612" i="1"/>
  <c r="K612" i="1"/>
  <c r="N612" i="1"/>
  <c r="O612" i="1"/>
  <c r="F612" i="1" s="1"/>
  <c r="P612" i="1" s="1"/>
  <c r="B613" i="1"/>
  <c r="C613" i="1"/>
  <c r="D613" i="1"/>
  <c r="I613" i="1"/>
  <c r="J613" i="1"/>
  <c r="K613" i="1"/>
  <c r="N613" i="1"/>
  <c r="O613" i="1"/>
  <c r="F613" i="1" s="1"/>
  <c r="P613" i="1" s="1"/>
  <c r="B614" i="1"/>
  <c r="C614" i="1"/>
  <c r="D614" i="1"/>
  <c r="I614" i="1"/>
  <c r="J614" i="1"/>
  <c r="K614" i="1"/>
  <c r="N614" i="1"/>
  <c r="O614" i="1"/>
  <c r="F614" i="1" s="1"/>
  <c r="P614" i="1" s="1"/>
  <c r="B615" i="1"/>
  <c r="C615" i="1"/>
  <c r="D615" i="1"/>
  <c r="I615" i="1"/>
  <c r="J615" i="1"/>
  <c r="K615" i="1"/>
  <c r="N615" i="1"/>
  <c r="O615" i="1"/>
  <c r="F615" i="1" s="1"/>
  <c r="P615" i="1" s="1"/>
  <c r="B616" i="1"/>
  <c r="C616" i="1"/>
  <c r="D616" i="1"/>
  <c r="I616" i="1"/>
  <c r="J616" i="1"/>
  <c r="K616" i="1"/>
  <c r="N616" i="1"/>
  <c r="O616" i="1"/>
  <c r="F616" i="1" s="1"/>
  <c r="P616" i="1" s="1"/>
  <c r="B617" i="1"/>
  <c r="C617" i="1"/>
  <c r="D617" i="1"/>
  <c r="I617" i="1"/>
  <c r="J617" i="1"/>
  <c r="K617" i="1"/>
  <c r="N617" i="1"/>
  <c r="O617" i="1"/>
  <c r="F617" i="1" s="1"/>
  <c r="P617" i="1" s="1"/>
  <c r="B618" i="1"/>
  <c r="C618" i="1"/>
  <c r="D618" i="1"/>
  <c r="I618" i="1"/>
  <c r="J618" i="1"/>
  <c r="K618" i="1"/>
  <c r="N618" i="1"/>
  <c r="O618" i="1"/>
  <c r="F618" i="1" s="1"/>
  <c r="P618" i="1" s="1"/>
  <c r="B619" i="1"/>
  <c r="C619" i="1"/>
  <c r="D619" i="1"/>
  <c r="I619" i="1"/>
  <c r="J619" i="1"/>
  <c r="K619" i="1"/>
  <c r="N619" i="1"/>
  <c r="O619" i="1"/>
  <c r="F619" i="1" s="1"/>
  <c r="P619" i="1" s="1"/>
  <c r="B620" i="1"/>
  <c r="C620" i="1"/>
  <c r="D620" i="1"/>
  <c r="I620" i="1"/>
  <c r="J620" i="1"/>
  <c r="K620" i="1"/>
  <c r="N620" i="1"/>
  <c r="O620" i="1"/>
  <c r="F620" i="1" s="1"/>
  <c r="P620" i="1" s="1"/>
  <c r="B621" i="1"/>
  <c r="C621" i="1"/>
  <c r="D621" i="1"/>
  <c r="I621" i="1"/>
  <c r="J621" i="1"/>
  <c r="K621" i="1"/>
  <c r="N621" i="1"/>
  <c r="O621" i="1"/>
  <c r="F621" i="1" s="1"/>
  <c r="B622" i="1"/>
  <c r="C622" i="1"/>
  <c r="D622" i="1"/>
  <c r="I622" i="1"/>
  <c r="J622" i="1"/>
  <c r="K622" i="1"/>
  <c r="N622" i="1"/>
  <c r="O622" i="1"/>
  <c r="F622" i="1" s="1"/>
  <c r="P622" i="1" s="1"/>
  <c r="B623" i="1"/>
  <c r="C623" i="1"/>
  <c r="D623" i="1"/>
  <c r="I623" i="1"/>
  <c r="J623" i="1"/>
  <c r="K623" i="1"/>
  <c r="N623" i="1"/>
  <c r="O623" i="1"/>
  <c r="F623" i="1" s="1"/>
  <c r="P623" i="1" s="1"/>
  <c r="B624" i="1"/>
  <c r="C624" i="1"/>
  <c r="D624" i="1"/>
  <c r="I624" i="1"/>
  <c r="J624" i="1"/>
  <c r="K624" i="1"/>
  <c r="N624" i="1"/>
  <c r="O624" i="1"/>
  <c r="F624" i="1" s="1"/>
  <c r="P624" i="1" s="1"/>
  <c r="B625" i="1"/>
  <c r="C625" i="1"/>
  <c r="D625" i="1"/>
  <c r="I625" i="1"/>
  <c r="J625" i="1"/>
  <c r="K625" i="1"/>
  <c r="N625" i="1"/>
  <c r="O625" i="1"/>
  <c r="F625" i="1" s="1"/>
  <c r="B626" i="1"/>
  <c r="C626" i="1"/>
  <c r="D626" i="1"/>
  <c r="I626" i="1"/>
  <c r="J626" i="1"/>
  <c r="K626" i="1"/>
  <c r="N626" i="1"/>
  <c r="O626" i="1"/>
  <c r="F626" i="1" s="1"/>
  <c r="B627" i="1"/>
  <c r="C627" i="1"/>
  <c r="D627" i="1"/>
  <c r="I627" i="1"/>
  <c r="J627" i="1"/>
  <c r="K627" i="1"/>
  <c r="N627" i="1"/>
  <c r="O627" i="1"/>
  <c r="F627" i="1" s="1"/>
  <c r="P627" i="1" s="1"/>
  <c r="B628" i="1"/>
  <c r="C628" i="1"/>
  <c r="D628" i="1"/>
  <c r="I628" i="1"/>
  <c r="J628" i="1"/>
  <c r="K628" i="1"/>
  <c r="N628" i="1"/>
  <c r="O628" i="1"/>
  <c r="F628" i="1" s="1"/>
  <c r="P628" i="1" s="1"/>
  <c r="B629" i="1"/>
  <c r="C629" i="1"/>
  <c r="D629" i="1"/>
  <c r="I629" i="1"/>
  <c r="J629" i="1"/>
  <c r="K629" i="1"/>
  <c r="N629" i="1"/>
  <c r="O629" i="1"/>
  <c r="F629" i="1" s="1"/>
  <c r="P629" i="1" s="1"/>
  <c r="B630" i="1"/>
  <c r="C630" i="1"/>
  <c r="D630" i="1"/>
  <c r="I630" i="1"/>
  <c r="J630" i="1"/>
  <c r="K630" i="1"/>
  <c r="N630" i="1"/>
  <c r="O630" i="1"/>
  <c r="F630" i="1" s="1"/>
  <c r="P630" i="1" s="1"/>
  <c r="B631" i="1"/>
  <c r="C631" i="1"/>
  <c r="D631" i="1"/>
  <c r="I631" i="1"/>
  <c r="J631" i="1"/>
  <c r="K631" i="1"/>
  <c r="N631" i="1"/>
  <c r="O631" i="1"/>
  <c r="F631" i="1" s="1"/>
  <c r="P631" i="1" s="1"/>
  <c r="B632" i="1"/>
  <c r="C632" i="1"/>
  <c r="D632" i="1"/>
  <c r="I632" i="1"/>
  <c r="J632" i="1"/>
  <c r="K632" i="1"/>
  <c r="N632" i="1"/>
  <c r="O632" i="1"/>
  <c r="F632" i="1" s="1"/>
  <c r="P632" i="1" s="1"/>
  <c r="B633" i="1"/>
  <c r="C633" i="1"/>
  <c r="D633" i="1"/>
  <c r="I633" i="1"/>
  <c r="J633" i="1"/>
  <c r="K633" i="1"/>
  <c r="N633" i="1"/>
  <c r="O633" i="1"/>
  <c r="F633" i="1" s="1"/>
  <c r="P633" i="1" s="1"/>
  <c r="B634" i="1"/>
  <c r="C634" i="1"/>
  <c r="D634" i="1"/>
  <c r="I634" i="1"/>
  <c r="J634" i="1"/>
  <c r="K634" i="1"/>
  <c r="N634" i="1"/>
  <c r="O634" i="1"/>
  <c r="F634" i="1" s="1"/>
  <c r="P634" i="1" s="1"/>
  <c r="B635" i="1"/>
  <c r="C635" i="1"/>
  <c r="D635" i="1"/>
  <c r="I635" i="1"/>
  <c r="J635" i="1"/>
  <c r="K635" i="1"/>
  <c r="N635" i="1"/>
  <c r="O635" i="1"/>
  <c r="F635" i="1" s="1"/>
  <c r="P635" i="1" s="1"/>
  <c r="B636" i="1"/>
  <c r="C636" i="1"/>
  <c r="D636" i="1"/>
  <c r="I636" i="1"/>
  <c r="J636" i="1"/>
  <c r="K636" i="1"/>
  <c r="N636" i="1"/>
  <c r="O636" i="1"/>
  <c r="F636" i="1" s="1"/>
  <c r="P636" i="1" s="1"/>
  <c r="B637" i="1"/>
  <c r="C637" i="1"/>
  <c r="D637" i="1"/>
  <c r="I637" i="1"/>
  <c r="J637" i="1"/>
  <c r="K637" i="1"/>
  <c r="N637" i="1"/>
  <c r="O637" i="1"/>
  <c r="F637" i="1" s="1"/>
  <c r="B638" i="1"/>
  <c r="C638" i="1"/>
  <c r="D638" i="1"/>
  <c r="I638" i="1"/>
  <c r="J638" i="1"/>
  <c r="K638" i="1"/>
  <c r="N638" i="1"/>
  <c r="O638" i="1"/>
  <c r="F638" i="1" s="1"/>
  <c r="P638" i="1" s="1"/>
  <c r="B639" i="1"/>
  <c r="C639" i="1"/>
  <c r="D639" i="1"/>
  <c r="I639" i="1"/>
  <c r="J639" i="1"/>
  <c r="K639" i="1"/>
  <c r="N639" i="1"/>
  <c r="O639" i="1"/>
  <c r="F639" i="1" s="1"/>
  <c r="P639" i="1" s="1"/>
  <c r="B640" i="1"/>
  <c r="C640" i="1"/>
  <c r="D640" i="1"/>
  <c r="I640" i="1"/>
  <c r="J640" i="1"/>
  <c r="K640" i="1"/>
  <c r="N640" i="1"/>
  <c r="O640" i="1"/>
  <c r="F640" i="1" s="1"/>
  <c r="P640" i="1" s="1"/>
  <c r="B641" i="1"/>
  <c r="C641" i="1"/>
  <c r="D641" i="1"/>
  <c r="I641" i="1"/>
  <c r="J641" i="1"/>
  <c r="K641" i="1"/>
  <c r="N641" i="1"/>
  <c r="O641" i="1"/>
  <c r="F641" i="1" s="1"/>
  <c r="B642" i="1"/>
  <c r="C642" i="1"/>
  <c r="D642" i="1"/>
  <c r="I642" i="1"/>
  <c r="J642" i="1"/>
  <c r="K642" i="1"/>
  <c r="N642" i="1"/>
  <c r="O642" i="1"/>
  <c r="F642" i="1" s="1"/>
  <c r="B643" i="1"/>
  <c r="C643" i="1"/>
  <c r="D643" i="1"/>
  <c r="I643" i="1"/>
  <c r="J643" i="1"/>
  <c r="K643" i="1"/>
  <c r="N643" i="1"/>
  <c r="O643" i="1"/>
  <c r="F643" i="1" s="1"/>
  <c r="P643" i="1" s="1"/>
  <c r="B644" i="1"/>
  <c r="C644" i="1"/>
  <c r="D644" i="1"/>
  <c r="I644" i="1"/>
  <c r="J644" i="1"/>
  <c r="K644" i="1"/>
  <c r="N644" i="1"/>
  <c r="O644" i="1"/>
  <c r="F644" i="1" s="1"/>
  <c r="P644" i="1" s="1"/>
  <c r="B645" i="1"/>
  <c r="C645" i="1"/>
  <c r="D645" i="1"/>
  <c r="I645" i="1"/>
  <c r="J645" i="1"/>
  <c r="K645" i="1"/>
  <c r="N645" i="1"/>
  <c r="O645" i="1"/>
  <c r="F645" i="1" s="1"/>
  <c r="P645" i="1" s="1"/>
  <c r="B646" i="1"/>
  <c r="C646" i="1"/>
  <c r="D646" i="1"/>
  <c r="I646" i="1"/>
  <c r="J646" i="1"/>
  <c r="K646" i="1"/>
  <c r="N646" i="1"/>
  <c r="O646" i="1"/>
  <c r="F646" i="1" s="1"/>
  <c r="P646" i="1" s="1"/>
  <c r="B647" i="1"/>
  <c r="C647" i="1"/>
  <c r="D647" i="1"/>
  <c r="I647" i="1"/>
  <c r="J647" i="1"/>
  <c r="K647" i="1"/>
  <c r="N647" i="1"/>
  <c r="O647" i="1"/>
  <c r="F647" i="1" s="1"/>
  <c r="P647" i="1" s="1"/>
  <c r="B648" i="1"/>
  <c r="C648" i="1"/>
  <c r="D648" i="1"/>
  <c r="I648" i="1"/>
  <c r="J648" i="1"/>
  <c r="K648" i="1"/>
  <c r="N648" i="1"/>
  <c r="O648" i="1"/>
  <c r="F648" i="1" s="1"/>
  <c r="P648" i="1" s="1"/>
  <c r="B649" i="1"/>
  <c r="C649" i="1"/>
  <c r="D649" i="1"/>
  <c r="I649" i="1"/>
  <c r="J649" i="1"/>
  <c r="K649" i="1"/>
  <c r="N649" i="1"/>
  <c r="O649" i="1"/>
  <c r="F649" i="1" s="1"/>
  <c r="P649" i="1" s="1"/>
  <c r="B650" i="1"/>
  <c r="C650" i="1"/>
  <c r="D650" i="1"/>
  <c r="I650" i="1"/>
  <c r="J650" i="1"/>
  <c r="K650" i="1"/>
  <c r="N650" i="1"/>
  <c r="O650" i="1"/>
  <c r="F650" i="1" s="1"/>
  <c r="P650" i="1" s="1"/>
  <c r="B651" i="1"/>
  <c r="C651" i="1"/>
  <c r="D651" i="1"/>
  <c r="I651" i="1"/>
  <c r="J651" i="1"/>
  <c r="K651" i="1"/>
  <c r="N651" i="1"/>
  <c r="O651" i="1"/>
  <c r="F651" i="1" s="1"/>
  <c r="P651" i="1" s="1"/>
  <c r="B652" i="1"/>
  <c r="C652" i="1"/>
  <c r="D652" i="1"/>
  <c r="I652" i="1"/>
  <c r="J652" i="1"/>
  <c r="K652" i="1"/>
  <c r="N652" i="1"/>
  <c r="O652" i="1"/>
  <c r="F652" i="1" s="1"/>
  <c r="P652" i="1" s="1"/>
  <c r="B653" i="1"/>
  <c r="C653" i="1"/>
  <c r="D653" i="1"/>
  <c r="I653" i="1"/>
  <c r="J653" i="1"/>
  <c r="K653" i="1"/>
  <c r="N653" i="1"/>
  <c r="O653" i="1"/>
  <c r="F653" i="1" s="1"/>
  <c r="B654" i="1"/>
  <c r="C654" i="1"/>
  <c r="D654" i="1"/>
  <c r="I654" i="1"/>
  <c r="J654" i="1"/>
  <c r="K654" i="1"/>
  <c r="N654" i="1"/>
  <c r="O654" i="1"/>
  <c r="F654" i="1" s="1"/>
  <c r="P654" i="1" s="1"/>
  <c r="B655" i="1"/>
  <c r="C655" i="1"/>
  <c r="D655" i="1"/>
  <c r="I655" i="1"/>
  <c r="J655" i="1"/>
  <c r="K655" i="1"/>
  <c r="N655" i="1"/>
  <c r="O655" i="1"/>
  <c r="F655" i="1" s="1"/>
  <c r="P655" i="1" s="1"/>
  <c r="B656" i="1"/>
  <c r="C656" i="1"/>
  <c r="D656" i="1"/>
  <c r="I656" i="1"/>
  <c r="J656" i="1"/>
  <c r="K656" i="1"/>
  <c r="N656" i="1"/>
  <c r="O656" i="1"/>
  <c r="F656" i="1" s="1"/>
  <c r="P656" i="1" s="1"/>
  <c r="B657" i="1"/>
  <c r="C657" i="1"/>
  <c r="D657" i="1"/>
  <c r="I657" i="1"/>
  <c r="J657" i="1"/>
  <c r="K657" i="1"/>
  <c r="N657" i="1"/>
  <c r="O657" i="1"/>
  <c r="F657" i="1" s="1"/>
  <c r="B658" i="1"/>
  <c r="C658" i="1"/>
  <c r="D658" i="1"/>
  <c r="I658" i="1"/>
  <c r="J658" i="1"/>
  <c r="K658" i="1"/>
  <c r="N658" i="1"/>
  <c r="O658" i="1"/>
  <c r="F658" i="1" s="1"/>
  <c r="B659" i="1"/>
  <c r="C659" i="1"/>
  <c r="D659" i="1"/>
  <c r="I659" i="1"/>
  <c r="J659" i="1"/>
  <c r="K659" i="1"/>
  <c r="N659" i="1"/>
  <c r="O659" i="1"/>
  <c r="F659" i="1" s="1"/>
  <c r="P659" i="1" s="1"/>
  <c r="B660" i="1"/>
  <c r="C660" i="1"/>
  <c r="D660" i="1"/>
  <c r="I660" i="1"/>
  <c r="J660" i="1"/>
  <c r="K660" i="1"/>
  <c r="N660" i="1"/>
  <c r="O660" i="1"/>
  <c r="F660" i="1" s="1"/>
  <c r="P660" i="1" s="1"/>
  <c r="B661" i="1"/>
  <c r="C661" i="1"/>
  <c r="D661" i="1"/>
  <c r="I661" i="1"/>
  <c r="J661" i="1"/>
  <c r="K661" i="1"/>
  <c r="N661" i="1"/>
  <c r="O661" i="1"/>
  <c r="F661" i="1" s="1"/>
  <c r="P661" i="1" s="1"/>
  <c r="B662" i="1"/>
  <c r="C662" i="1"/>
  <c r="D662" i="1"/>
  <c r="I662" i="1"/>
  <c r="J662" i="1"/>
  <c r="K662" i="1"/>
  <c r="N662" i="1"/>
  <c r="O662" i="1"/>
  <c r="F662" i="1" s="1"/>
  <c r="P662" i="1" s="1"/>
  <c r="B663" i="1"/>
  <c r="C663" i="1"/>
  <c r="D663" i="1"/>
  <c r="I663" i="1"/>
  <c r="J663" i="1"/>
  <c r="K663" i="1"/>
  <c r="N663" i="1"/>
  <c r="O663" i="1"/>
  <c r="F663" i="1" s="1"/>
  <c r="P663" i="1" s="1"/>
  <c r="B664" i="1"/>
  <c r="C664" i="1"/>
  <c r="D664" i="1"/>
  <c r="I664" i="1"/>
  <c r="J664" i="1"/>
  <c r="K664" i="1"/>
  <c r="N664" i="1"/>
  <c r="O664" i="1"/>
  <c r="F664" i="1" s="1"/>
  <c r="P664" i="1" s="1"/>
  <c r="B665" i="1"/>
  <c r="C665" i="1"/>
  <c r="D665" i="1"/>
  <c r="I665" i="1"/>
  <c r="J665" i="1"/>
  <c r="K665" i="1"/>
  <c r="N665" i="1"/>
  <c r="O665" i="1"/>
  <c r="F665" i="1" s="1"/>
  <c r="P665" i="1" s="1"/>
  <c r="B666" i="1"/>
  <c r="C666" i="1"/>
  <c r="D666" i="1"/>
  <c r="I666" i="1"/>
  <c r="J666" i="1"/>
  <c r="K666" i="1"/>
  <c r="N666" i="1"/>
  <c r="O666" i="1"/>
  <c r="F666" i="1" s="1"/>
  <c r="P666" i="1" s="1"/>
  <c r="B667" i="1"/>
  <c r="C667" i="1"/>
  <c r="D667" i="1"/>
  <c r="I667" i="1"/>
  <c r="J667" i="1"/>
  <c r="K667" i="1"/>
  <c r="N667" i="1"/>
  <c r="O667" i="1"/>
  <c r="F667" i="1" s="1"/>
  <c r="P667" i="1" s="1"/>
  <c r="B668" i="1"/>
  <c r="C668" i="1"/>
  <c r="D668" i="1"/>
  <c r="I668" i="1"/>
  <c r="J668" i="1"/>
  <c r="K668" i="1"/>
  <c r="N668" i="1"/>
  <c r="O668" i="1"/>
  <c r="F668" i="1" s="1"/>
  <c r="P668" i="1" s="1"/>
  <c r="B669" i="1"/>
  <c r="C669" i="1"/>
  <c r="D669" i="1"/>
  <c r="I669" i="1"/>
  <c r="J669" i="1"/>
  <c r="K669" i="1"/>
  <c r="N669" i="1"/>
  <c r="O669" i="1"/>
  <c r="F669" i="1" s="1"/>
  <c r="B670" i="1"/>
  <c r="C670" i="1"/>
  <c r="D670" i="1"/>
  <c r="I670" i="1"/>
  <c r="J670" i="1"/>
  <c r="K670" i="1"/>
  <c r="N670" i="1"/>
  <c r="O670" i="1"/>
  <c r="F670" i="1" s="1"/>
  <c r="P670" i="1" s="1"/>
  <c r="B671" i="1"/>
  <c r="C671" i="1"/>
  <c r="D671" i="1"/>
  <c r="I671" i="1"/>
  <c r="J671" i="1"/>
  <c r="K671" i="1"/>
  <c r="N671" i="1"/>
  <c r="O671" i="1"/>
  <c r="F671" i="1" s="1"/>
  <c r="P671" i="1" s="1"/>
  <c r="B672" i="1"/>
  <c r="C672" i="1"/>
  <c r="D672" i="1"/>
  <c r="I672" i="1"/>
  <c r="J672" i="1"/>
  <c r="K672" i="1"/>
  <c r="N672" i="1"/>
  <c r="O672" i="1"/>
  <c r="F672" i="1" s="1"/>
  <c r="P672" i="1" s="1"/>
  <c r="B673" i="1"/>
  <c r="C673" i="1"/>
  <c r="D673" i="1"/>
  <c r="I673" i="1"/>
  <c r="J673" i="1"/>
  <c r="K673" i="1"/>
  <c r="N673" i="1"/>
  <c r="O673" i="1"/>
  <c r="F673" i="1" s="1"/>
  <c r="B674" i="1"/>
  <c r="C674" i="1"/>
  <c r="D674" i="1"/>
  <c r="I674" i="1"/>
  <c r="J674" i="1"/>
  <c r="K674" i="1"/>
  <c r="N674" i="1"/>
  <c r="O674" i="1"/>
  <c r="F674" i="1" s="1"/>
  <c r="B675" i="1"/>
  <c r="C675" i="1"/>
  <c r="D675" i="1"/>
  <c r="I675" i="1"/>
  <c r="J675" i="1"/>
  <c r="K675" i="1"/>
  <c r="N675" i="1"/>
  <c r="O675" i="1"/>
  <c r="F675" i="1" s="1"/>
  <c r="P675" i="1" s="1"/>
  <c r="B676" i="1"/>
  <c r="C676" i="1"/>
  <c r="D676" i="1"/>
  <c r="I676" i="1"/>
  <c r="J676" i="1"/>
  <c r="K676" i="1"/>
  <c r="N676" i="1"/>
  <c r="O676" i="1"/>
  <c r="F676" i="1" s="1"/>
  <c r="P676" i="1" s="1"/>
  <c r="B677" i="1"/>
  <c r="C677" i="1"/>
  <c r="D677" i="1"/>
  <c r="I677" i="1"/>
  <c r="J677" i="1"/>
  <c r="K677" i="1"/>
  <c r="N677" i="1"/>
  <c r="O677" i="1"/>
  <c r="F677" i="1" s="1"/>
  <c r="P677" i="1" s="1"/>
  <c r="B678" i="1"/>
  <c r="C678" i="1"/>
  <c r="D678" i="1"/>
  <c r="I678" i="1"/>
  <c r="J678" i="1"/>
  <c r="K678" i="1"/>
  <c r="N678" i="1"/>
  <c r="O678" i="1"/>
  <c r="F678" i="1" s="1"/>
  <c r="P678" i="1" s="1"/>
  <c r="B679" i="1"/>
  <c r="C679" i="1"/>
  <c r="D679" i="1"/>
  <c r="I679" i="1"/>
  <c r="J679" i="1"/>
  <c r="K679" i="1"/>
  <c r="N679" i="1"/>
  <c r="O679" i="1"/>
  <c r="F679" i="1" s="1"/>
  <c r="P679" i="1" s="1"/>
  <c r="B680" i="1"/>
  <c r="C680" i="1"/>
  <c r="D680" i="1"/>
  <c r="I680" i="1"/>
  <c r="J680" i="1"/>
  <c r="K680" i="1"/>
  <c r="N680" i="1"/>
  <c r="O680" i="1"/>
  <c r="F680" i="1" s="1"/>
  <c r="P680" i="1" s="1"/>
  <c r="B681" i="1"/>
  <c r="C681" i="1"/>
  <c r="D681" i="1"/>
  <c r="I681" i="1"/>
  <c r="J681" i="1"/>
  <c r="K681" i="1"/>
  <c r="N681" i="1"/>
  <c r="O681" i="1"/>
  <c r="F681" i="1" s="1"/>
  <c r="P681" i="1" s="1"/>
  <c r="B682" i="1"/>
  <c r="C682" i="1"/>
  <c r="D682" i="1"/>
  <c r="I682" i="1"/>
  <c r="J682" i="1"/>
  <c r="K682" i="1"/>
  <c r="N682" i="1"/>
  <c r="O682" i="1"/>
  <c r="F682" i="1" s="1"/>
  <c r="P682" i="1" s="1"/>
  <c r="B683" i="1"/>
  <c r="C683" i="1"/>
  <c r="D683" i="1"/>
  <c r="I683" i="1"/>
  <c r="J683" i="1"/>
  <c r="K683" i="1"/>
  <c r="N683" i="1"/>
  <c r="O683" i="1"/>
  <c r="F683" i="1" s="1"/>
  <c r="P683" i="1" s="1"/>
  <c r="B684" i="1"/>
  <c r="C684" i="1"/>
  <c r="D684" i="1"/>
  <c r="I684" i="1"/>
  <c r="J684" i="1"/>
  <c r="K684" i="1"/>
  <c r="N684" i="1"/>
  <c r="O684" i="1"/>
  <c r="F684" i="1" s="1"/>
  <c r="P684" i="1" s="1"/>
  <c r="B685" i="1"/>
  <c r="C685" i="1"/>
  <c r="D685" i="1"/>
  <c r="I685" i="1"/>
  <c r="J685" i="1"/>
  <c r="K685" i="1"/>
  <c r="N685" i="1"/>
  <c r="O685" i="1"/>
  <c r="F685" i="1" s="1"/>
  <c r="B686" i="1"/>
  <c r="C686" i="1"/>
  <c r="D686" i="1"/>
  <c r="I686" i="1"/>
  <c r="J686" i="1"/>
  <c r="K686" i="1"/>
  <c r="N686" i="1"/>
  <c r="O686" i="1"/>
  <c r="F686" i="1" s="1"/>
  <c r="P686" i="1" s="1"/>
  <c r="B687" i="1"/>
  <c r="C687" i="1"/>
  <c r="D687" i="1"/>
  <c r="I687" i="1"/>
  <c r="J687" i="1"/>
  <c r="K687" i="1"/>
  <c r="N687" i="1"/>
  <c r="O687" i="1"/>
  <c r="F687" i="1" s="1"/>
  <c r="P687" i="1" s="1"/>
  <c r="B688" i="1"/>
  <c r="C688" i="1"/>
  <c r="D688" i="1"/>
  <c r="I688" i="1"/>
  <c r="J688" i="1"/>
  <c r="K688" i="1"/>
  <c r="N688" i="1"/>
  <c r="O688" i="1"/>
  <c r="F688" i="1" s="1"/>
  <c r="P688" i="1" s="1"/>
  <c r="B689" i="1"/>
  <c r="C689" i="1"/>
  <c r="D689" i="1"/>
  <c r="I689" i="1"/>
  <c r="J689" i="1"/>
  <c r="K689" i="1"/>
  <c r="N689" i="1"/>
  <c r="O689" i="1"/>
  <c r="F689" i="1" s="1"/>
  <c r="B690" i="1"/>
  <c r="C690" i="1"/>
  <c r="D690" i="1"/>
  <c r="I690" i="1"/>
  <c r="J690" i="1"/>
  <c r="K690" i="1"/>
  <c r="N690" i="1"/>
  <c r="O690" i="1"/>
  <c r="F690" i="1" s="1"/>
  <c r="B691" i="1"/>
  <c r="C691" i="1"/>
  <c r="D691" i="1"/>
  <c r="I691" i="1"/>
  <c r="J691" i="1"/>
  <c r="K691" i="1"/>
  <c r="N691" i="1"/>
  <c r="O691" i="1"/>
  <c r="F691" i="1" s="1"/>
  <c r="P691" i="1" s="1"/>
  <c r="B692" i="1"/>
  <c r="C692" i="1"/>
  <c r="D692" i="1"/>
  <c r="I692" i="1"/>
  <c r="J692" i="1"/>
  <c r="K692" i="1"/>
  <c r="N692" i="1"/>
  <c r="O692" i="1"/>
  <c r="F692" i="1" s="1"/>
  <c r="P692" i="1" s="1"/>
  <c r="B693" i="1"/>
  <c r="C693" i="1"/>
  <c r="D693" i="1"/>
  <c r="I693" i="1"/>
  <c r="J693" i="1"/>
  <c r="K693" i="1"/>
  <c r="N693" i="1"/>
  <c r="O693" i="1"/>
  <c r="F693" i="1" s="1"/>
  <c r="P693" i="1" s="1"/>
  <c r="B694" i="1"/>
  <c r="C694" i="1"/>
  <c r="D694" i="1"/>
  <c r="I694" i="1"/>
  <c r="J694" i="1"/>
  <c r="K694" i="1"/>
  <c r="N694" i="1"/>
  <c r="O694" i="1"/>
  <c r="F694" i="1" s="1"/>
  <c r="P694" i="1" s="1"/>
  <c r="B695" i="1"/>
  <c r="C695" i="1"/>
  <c r="D695" i="1"/>
  <c r="I695" i="1"/>
  <c r="J695" i="1"/>
  <c r="K695" i="1"/>
  <c r="N695" i="1"/>
  <c r="O695" i="1"/>
  <c r="F695" i="1" s="1"/>
  <c r="P695" i="1" s="1"/>
  <c r="B696" i="1"/>
  <c r="C696" i="1"/>
  <c r="D696" i="1"/>
  <c r="I696" i="1"/>
  <c r="J696" i="1"/>
  <c r="K696" i="1"/>
  <c r="N696" i="1"/>
  <c r="O696" i="1"/>
  <c r="F696" i="1" s="1"/>
  <c r="P696" i="1" s="1"/>
  <c r="B697" i="1"/>
  <c r="C697" i="1"/>
  <c r="D697" i="1"/>
  <c r="I697" i="1"/>
  <c r="J697" i="1"/>
  <c r="K697" i="1"/>
  <c r="N697" i="1"/>
  <c r="O697" i="1"/>
  <c r="F697" i="1" s="1"/>
  <c r="P697" i="1" s="1"/>
  <c r="B698" i="1"/>
  <c r="C698" i="1"/>
  <c r="D698" i="1"/>
  <c r="I698" i="1"/>
  <c r="J698" i="1"/>
  <c r="K698" i="1"/>
  <c r="N698" i="1"/>
  <c r="O698" i="1"/>
  <c r="F698" i="1" s="1"/>
  <c r="P698" i="1" s="1"/>
  <c r="B699" i="1"/>
  <c r="C699" i="1"/>
  <c r="D699" i="1"/>
  <c r="I699" i="1"/>
  <c r="J699" i="1"/>
  <c r="K699" i="1"/>
  <c r="N699" i="1"/>
  <c r="O699" i="1"/>
  <c r="F699" i="1" s="1"/>
  <c r="P699" i="1" s="1"/>
  <c r="B700" i="1"/>
  <c r="C700" i="1"/>
  <c r="D700" i="1"/>
  <c r="I700" i="1"/>
  <c r="J700" i="1"/>
  <c r="K700" i="1"/>
  <c r="N700" i="1"/>
  <c r="O700" i="1"/>
  <c r="F700" i="1" s="1"/>
  <c r="P700" i="1" s="1"/>
  <c r="B701" i="1"/>
  <c r="C701" i="1"/>
  <c r="D701" i="1"/>
  <c r="I701" i="1"/>
  <c r="J701" i="1"/>
  <c r="K701" i="1"/>
  <c r="N701" i="1"/>
  <c r="O701" i="1"/>
  <c r="F701" i="1" s="1"/>
  <c r="B702" i="1"/>
  <c r="C702" i="1"/>
  <c r="D702" i="1"/>
  <c r="I702" i="1"/>
  <c r="J702" i="1"/>
  <c r="K702" i="1"/>
  <c r="N702" i="1"/>
  <c r="O702" i="1"/>
  <c r="F702" i="1" s="1"/>
  <c r="P702" i="1" s="1"/>
  <c r="B703" i="1"/>
  <c r="C703" i="1"/>
  <c r="D703" i="1"/>
  <c r="I703" i="1"/>
  <c r="J703" i="1"/>
  <c r="K703" i="1"/>
  <c r="N703" i="1"/>
  <c r="O703" i="1"/>
  <c r="F703" i="1" s="1"/>
  <c r="P703" i="1" s="1"/>
  <c r="B704" i="1"/>
  <c r="C704" i="1"/>
  <c r="D704" i="1"/>
  <c r="I704" i="1"/>
  <c r="J704" i="1"/>
  <c r="K704" i="1"/>
  <c r="N704" i="1"/>
  <c r="O704" i="1"/>
  <c r="F704" i="1" s="1"/>
  <c r="P704" i="1" s="1"/>
  <c r="B705" i="1"/>
  <c r="C705" i="1"/>
  <c r="D705" i="1"/>
  <c r="I705" i="1"/>
  <c r="J705" i="1"/>
  <c r="K705" i="1"/>
  <c r="N705" i="1"/>
  <c r="O705" i="1"/>
  <c r="F705" i="1" s="1"/>
  <c r="B706" i="1"/>
  <c r="C706" i="1"/>
  <c r="D706" i="1"/>
  <c r="I706" i="1"/>
  <c r="J706" i="1"/>
  <c r="K706" i="1"/>
  <c r="N706" i="1"/>
  <c r="O706" i="1"/>
  <c r="F706" i="1" s="1"/>
  <c r="B707" i="1"/>
  <c r="C707" i="1"/>
  <c r="D707" i="1"/>
  <c r="I707" i="1"/>
  <c r="J707" i="1"/>
  <c r="K707" i="1"/>
  <c r="N707" i="1"/>
  <c r="O707" i="1"/>
  <c r="F707" i="1" s="1"/>
  <c r="P707" i="1" s="1"/>
  <c r="B708" i="1"/>
  <c r="C708" i="1"/>
  <c r="D708" i="1"/>
  <c r="I708" i="1"/>
  <c r="J708" i="1"/>
  <c r="K708" i="1"/>
  <c r="N708" i="1"/>
  <c r="O708" i="1"/>
  <c r="F708" i="1" s="1"/>
  <c r="P708" i="1" s="1"/>
  <c r="B709" i="1"/>
  <c r="C709" i="1"/>
  <c r="D709" i="1"/>
  <c r="I709" i="1"/>
  <c r="J709" i="1"/>
  <c r="K709" i="1"/>
  <c r="N709" i="1"/>
  <c r="O709" i="1"/>
  <c r="F709" i="1" s="1"/>
  <c r="P709" i="1" s="1"/>
  <c r="B710" i="1"/>
  <c r="C710" i="1"/>
  <c r="D710" i="1"/>
  <c r="I710" i="1"/>
  <c r="J710" i="1"/>
  <c r="K710" i="1"/>
  <c r="N710" i="1"/>
  <c r="O710" i="1"/>
  <c r="F710" i="1" s="1"/>
  <c r="P710" i="1" s="1"/>
  <c r="B711" i="1"/>
  <c r="C711" i="1"/>
  <c r="D711" i="1"/>
  <c r="I711" i="1"/>
  <c r="J711" i="1"/>
  <c r="K711" i="1"/>
  <c r="N711" i="1"/>
  <c r="O711" i="1"/>
  <c r="F711" i="1" s="1"/>
  <c r="P711" i="1" s="1"/>
  <c r="B712" i="1"/>
  <c r="C712" i="1"/>
  <c r="D712" i="1"/>
  <c r="I712" i="1"/>
  <c r="J712" i="1"/>
  <c r="K712" i="1"/>
  <c r="N712" i="1"/>
  <c r="O712" i="1"/>
  <c r="F712" i="1" s="1"/>
  <c r="P712" i="1" s="1"/>
  <c r="B713" i="1"/>
  <c r="C713" i="1"/>
  <c r="D713" i="1"/>
  <c r="I713" i="1"/>
  <c r="J713" i="1"/>
  <c r="K713" i="1"/>
  <c r="N713" i="1"/>
  <c r="O713" i="1"/>
  <c r="F713" i="1" s="1"/>
  <c r="P713" i="1" s="1"/>
  <c r="B714" i="1"/>
  <c r="C714" i="1"/>
  <c r="D714" i="1"/>
  <c r="I714" i="1"/>
  <c r="J714" i="1"/>
  <c r="K714" i="1"/>
  <c r="N714" i="1"/>
  <c r="O714" i="1"/>
  <c r="F714" i="1" s="1"/>
  <c r="P714" i="1" s="1"/>
  <c r="B715" i="1"/>
  <c r="C715" i="1"/>
  <c r="D715" i="1"/>
  <c r="I715" i="1"/>
  <c r="J715" i="1"/>
  <c r="K715" i="1"/>
  <c r="N715" i="1"/>
  <c r="O715" i="1"/>
  <c r="F715" i="1" s="1"/>
  <c r="P715" i="1" s="1"/>
  <c r="B716" i="1"/>
  <c r="C716" i="1"/>
  <c r="D716" i="1"/>
  <c r="I716" i="1"/>
  <c r="J716" i="1"/>
  <c r="K716" i="1"/>
  <c r="N716" i="1"/>
  <c r="O716" i="1"/>
  <c r="F716" i="1" s="1"/>
  <c r="P716" i="1" s="1"/>
  <c r="B717" i="1"/>
  <c r="C717" i="1"/>
  <c r="D717" i="1"/>
  <c r="I717" i="1"/>
  <c r="J717" i="1"/>
  <c r="K717" i="1"/>
  <c r="N717" i="1"/>
  <c r="O717" i="1"/>
  <c r="F717" i="1" s="1"/>
  <c r="B718" i="1"/>
  <c r="C718" i="1"/>
  <c r="D718" i="1"/>
  <c r="I718" i="1"/>
  <c r="J718" i="1"/>
  <c r="K718" i="1"/>
  <c r="N718" i="1"/>
  <c r="O718" i="1"/>
  <c r="F718" i="1" s="1"/>
  <c r="P718" i="1" s="1"/>
  <c r="B719" i="1"/>
  <c r="C719" i="1"/>
  <c r="D719" i="1"/>
  <c r="I719" i="1"/>
  <c r="J719" i="1"/>
  <c r="K719" i="1"/>
  <c r="N719" i="1"/>
  <c r="O719" i="1"/>
  <c r="F719" i="1" s="1"/>
  <c r="P719" i="1" s="1"/>
  <c r="B720" i="1"/>
  <c r="C720" i="1"/>
  <c r="D720" i="1"/>
  <c r="I720" i="1"/>
  <c r="J720" i="1"/>
  <c r="K720" i="1"/>
  <c r="N720" i="1"/>
  <c r="O720" i="1"/>
  <c r="F720" i="1" s="1"/>
  <c r="P720" i="1" s="1"/>
  <c r="B721" i="1"/>
  <c r="C721" i="1"/>
  <c r="D721" i="1"/>
  <c r="I721" i="1"/>
  <c r="J721" i="1"/>
  <c r="K721" i="1"/>
  <c r="N721" i="1"/>
  <c r="O721" i="1"/>
  <c r="F721" i="1" s="1"/>
  <c r="B722" i="1"/>
  <c r="C722" i="1"/>
  <c r="D722" i="1"/>
  <c r="I722" i="1"/>
  <c r="J722" i="1"/>
  <c r="K722" i="1"/>
  <c r="N722" i="1"/>
  <c r="O722" i="1"/>
  <c r="F722" i="1" s="1"/>
  <c r="B723" i="1"/>
  <c r="C723" i="1"/>
  <c r="D723" i="1"/>
  <c r="I723" i="1"/>
  <c r="J723" i="1"/>
  <c r="K723" i="1"/>
  <c r="N723" i="1"/>
  <c r="O723" i="1"/>
  <c r="F723" i="1" s="1"/>
  <c r="P723" i="1" s="1"/>
  <c r="B724" i="1"/>
  <c r="C724" i="1"/>
  <c r="D724" i="1"/>
  <c r="I724" i="1"/>
  <c r="J724" i="1"/>
  <c r="K724" i="1"/>
  <c r="N724" i="1"/>
  <c r="O724" i="1"/>
  <c r="F724" i="1" s="1"/>
  <c r="P724" i="1" s="1"/>
  <c r="B725" i="1"/>
  <c r="C725" i="1"/>
  <c r="D725" i="1"/>
  <c r="I725" i="1"/>
  <c r="J725" i="1"/>
  <c r="K725" i="1"/>
  <c r="N725" i="1"/>
  <c r="O725" i="1"/>
  <c r="F725" i="1" s="1"/>
  <c r="P725" i="1" s="1"/>
  <c r="B726" i="1"/>
  <c r="C726" i="1"/>
  <c r="D726" i="1"/>
  <c r="I726" i="1"/>
  <c r="J726" i="1"/>
  <c r="K726" i="1"/>
  <c r="N726" i="1"/>
  <c r="O726" i="1"/>
  <c r="F726" i="1" s="1"/>
  <c r="P726" i="1" s="1"/>
  <c r="B727" i="1"/>
  <c r="C727" i="1"/>
  <c r="D727" i="1"/>
  <c r="I727" i="1"/>
  <c r="J727" i="1"/>
  <c r="K727" i="1"/>
  <c r="N727" i="1"/>
  <c r="O727" i="1"/>
  <c r="F727" i="1" s="1"/>
  <c r="P727" i="1" s="1"/>
  <c r="B728" i="1"/>
  <c r="C728" i="1"/>
  <c r="D728" i="1"/>
  <c r="I728" i="1"/>
  <c r="J728" i="1"/>
  <c r="K728" i="1"/>
  <c r="N728" i="1"/>
  <c r="O728" i="1"/>
  <c r="F728" i="1" s="1"/>
  <c r="P728" i="1" s="1"/>
  <c r="B729" i="1"/>
  <c r="C729" i="1"/>
  <c r="D729" i="1"/>
  <c r="I729" i="1"/>
  <c r="J729" i="1"/>
  <c r="K729" i="1"/>
  <c r="N729" i="1"/>
  <c r="O729" i="1"/>
  <c r="F729" i="1" s="1"/>
  <c r="P729" i="1" s="1"/>
  <c r="B730" i="1"/>
  <c r="C730" i="1"/>
  <c r="D730" i="1"/>
  <c r="I730" i="1"/>
  <c r="J730" i="1"/>
  <c r="K730" i="1"/>
  <c r="N730" i="1"/>
  <c r="O730" i="1"/>
  <c r="F730" i="1" s="1"/>
  <c r="P730" i="1" s="1"/>
  <c r="B731" i="1"/>
  <c r="C731" i="1"/>
  <c r="D731" i="1"/>
  <c r="I731" i="1"/>
  <c r="J731" i="1"/>
  <c r="K731" i="1"/>
  <c r="N731" i="1"/>
  <c r="O731" i="1"/>
  <c r="F731" i="1" s="1"/>
  <c r="P731" i="1" s="1"/>
  <c r="B732" i="1"/>
  <c r="C732" i="1"/>
  <c r="D732" i="1"/>
  <c r="I732" i="1"/>
  <c r="J732" i="1"/>
  <c r="K732" i="1"/>
  <c r="N732" i="1"/>
  <c r="O732" i="1"/>
  <c r="F732" i="1" s="1"/>
  <c r="P732" i="1" s="1"/>
  <c r="B733" i="1"/>
  <c r="C733" i="1"/>
  <c r="D733" i="1"/>
  <c r="I733" i="1"/>
  <c r="J733" i="1"/>
  <c r="K733" i="1"/>
  <c r="N733" i="1"/>
  <c r="O733" i="1"/>
  <c r="F733" i="1" s="1"/>
  <c r="B734" i="1"/>
  <c r="C734" i="1"/>
  <c r="D734" i="1"/>
  <c r="I734" i="1"/>
  <c r="J734" i="1"/>
  <c r="K734" i="1"/>
  <c r="N734" i="1"/>
  <c r="O734" i="1"/>
  <c r="F734" i="1" s="1"/>
  <c r="P734" i="1" s="1"/>
  <c r="B735" i="1"/>
  <c r="C735" i="1"/>
  <c r="D735" i="1"/>
  <c r="I735" i="1"/>
  <c r="J735" i="1"/>
  <c r="K735" i="1"/>
  <c r="N735" i="1"/>
  <c r="O735" i="1"/>
  <c r="F735" i="1" s="1"/>
  <c r="P735" i="1" s="1"/>
  <c r="B736" i="1"/>
  <c r="C736" i="1"/>
  <c r="D736" i="1"/>
  <c r="I736" i="1"/>
  <c r="J736" i="1"/>
  <c r="K736" i="1"/>
  <c r="N736" i="1"/>
  <c r="O736" i="1"/>
  <c r="F736" i="1" s="1"/>
  <c r="P736" i="1" s="1"/>
  <c r="B737" i="1"/>
  <c r="C737" i="1"/>
  <c r="D737" i="1"/>
  <c r="I737" i="1"/>
  <c r="J737" i="1"/>
  <c r="K737" i="1"/>
  <c r="N737" i="1"/>
  <c r="O737" i="1"/>
  <c r="F737" i="1" s="1"/>
  <c r="B738" i="1"/>
  <c r="C738" i="1"/>
  <c r="D738" i="1"/>
  <c r="I738" i="1"/>
  <c r="J738" i="1"/>
  <c r="K738" i="1"/>
  <c r="N738" i="1"/>
  <c r="O738" i="1"/>
  <c r="F738" i="1" s="1"/>
  <c r="B739" i="1"/>
  <c r="C739" i="1"/>
  <c r="D739" i="1"/>
  <c r="I739" i="1"/>
  <c r="J739" i="1"/>
  <c r="K739" i="1"/>
  <c r="N739" i="1"/>
  <c r="O739" i="1"/>
  <c r="F739" i="1" s="1"/>
  <c r="P739" i="1" s="1"/>
  <c r="B740" i="1"/>
  <c r="C740" i="1"/>
  <c r="D740" i="1"/>
  <c r="I740" i="1"/>
  <c r="J740" i="1"/>
  <c r="K740" i="1"/>
  <c r="N740" i="1"/>
  <c r="O740" i="1"/>
  <c r="F740" i="1" s="1"/>
  <c r="P740" i="1" s="1"/>
  <c r="B741" i="1"/>
  <c r="C741" i="1"/>
  <c r="D741" i="1"/>
  <c r="I741" i="1"/>
  <c r="J741" i="1"/>
  <c r="K741" i="1"/>
  <c r="N741" i="1"/>
  <c r="O741" i="1"/>
  <c r="F741" i="1" s="1"/>
  <c r="P741" i="1" s="1"/>
  <c r="B742" i="1"/>
  <c r="C742" i="1"/>
  <c r="D742" i="1"/>
  <c r="I742" i="1"/>
  <c r="J742" i="1"/>
  <c r="K742" i="1"/>
  <c r="N742" i="1"/>
  <c r="O742" i="1"/>
  <c r="F742" i="1" s="1"/>
  <c r="P742" i="1" s="1"/>
  <c r="B743" i="1"/>
  <c r="C743" i="1"/>
  <c r="D743" i="1"/>
  <c r="I743" i="1"/>
  <c r="J743" i="1"/>
  <c r="K743" i="1"/>
  <c r="N743" i="1"/>
  <c r="O743" i="1"/>
  <c r="F743" i="1" s="1"/>
  <c r="P743" i="1" s="1"/>
  <c r="B744" i="1"/>
  <c r="C744" i="1"/>
  <c r="D744" i="1"/>
  <c r="I744" i="1"/>
  <c r="J744" i="1"/>
  <c r="K744" i="1"/>
  <c r="N744" i="1"/>
  <c r="O744" i="1"/>
  <c r="F744" i="1" s="1"/>
  <c r="P744" i="1" s="1"/>
  <c r="B745" i="1"/>
  <c r="C745" i="1"/>
  <c r="D745" i="1"/>
  <c r="I745" i="1"/>
  <c r="J745" i="1"/>
  <c r="K745" i="1"/>
  <c r="N745" i="1"/>
  <c r="O745" i="1"/>
  <c r="F745" i="1" s="1"/>
  <c r="P745" i="1" s="1"/>
  <c r="B746" i="1"/>
  <c r="C746" i="1"/>
  <c r="D746" i="1"/>
  <c r="I746" i="1"/>
  <c r="J746" i="1"/>
  <c r="K746" i="1"/>
  <c r="N746" i="1"/>
  <c r="O746" i="1"/>
  <c r="F746" i="1" s="1"/>
  <c r="P746" i="1" s="1"/>
  <c r="B747" i="1"/>
  <c r="C747" i="1"/>
  <c r="D747" i="1"/>
  <c r="I747" i="1"/>
  <c r="J747" i="1"/>
  <c r="K747" i="1"/>
  <c r="N747" i="1"/>
  <c r="O747" i="1"/>
  <c r="F747" i="1" s="1"/>
  <c r="P747" i="1" s="1"/>
  <c r="B748" i="1"/>
  <c r="C748" i="1"/>
  <c r="D748" i="1"/>
  <c r="I748" i="1"/>
  <c r="J748" i="1"/>
  <c r="K748" i="1"/>
  <c r="N748" i="1"/>
  <c r="O748" i="1"/>
  <c r="F748" i="1" s="1"/>
  <c r="P748" i="1" s="1"/>
  <c r="B749" i="1"/>
  <c r="C749" i="1"/>
  <c r="D749" i="1"/>
  <c r="I749" i="1"/>
  <c r="J749" i="1"/>
  <c r="K749" i="1"/>
  <c r="N749" i="1"/>
  <c r="O749" i="1"/>
  <c r="F749" i="1" s="1"/>
  <c r="B750" i="1"/>
  <c r="C750" i="1"/>
  <c r="D750" i="1"/>
  <c r="I750" i="1"/>
  <c r="J750" i="1"/>
  <c r="K750" i="1"/>
  <c r="N750" i="1"/>
  <c r="O750" i="1"/>
  <c r="F750" i="1" s="1"/>
  <c r="P750" i="1" s="1"/>
  <c r="B751" i="1"/>
  <c r="C751" i="1"/>
  <c r="D751" i="1"/>
  <c r="I751" i="1"/>
  <c r="J751" i="1"/>
  <c r="K751" i="1"/>
  <c r="N751" i="1"/>
  <c r="O751" i="1"/>
  <c r="F751" i="1" s="1"/>
  <c r="P751" i="1" s="1"/>
  <c r="B752" i="1"/>
  <c r="C752" i="1"/>
  <c r="D752" i="1"/>
  <c r="I752" i="1"/>
  <c r="J752" i="1"/>
  <c r="K752" i="1"/>
  <c r="N752" i="1"/>
  <c r="O752" i="1"/>
  <c r="F752" i="1" s="1"/>
  <c r="P752" i="1" s="1"/>
  <c r="B753" i="1"/>
  <c r="C753" i="1"/>
  <c r="D753" i="1"/>
  <c r="I753" i="1"/>
  <c r="J753" i="1"/>
  <c r="K753" i="1"/>
  <c r="N753" i="1"/>
  <c r="O753" i="1"/>
  <c r="F753" i="1" s="1"/>
  <c r="B754" i="1"/>
  <c r="C754" i="1"/>
  <c r="D754" i="1"/>
  <c r="I754" i="1"/>
  <c r="J754" i="1"/>
  <c r="K754" i="1"/>
  <c r="N754" i="1"/>
  <c r="O754" i="1"/>
  <c r="F754" i="1" s="1"/>
  <c r="B755" i="1"/>
  <c r="C755" i="1"/>
  <c r="D755" i="1"/>
  <c r="I755" i="1"/>
  <c r="J755" i="1"/>
  <c r="K755" i="1"/>
  <c r="N755" i="1"/>
  <c r="O755" i="1"/>
  <c r="F755" i="1" s="1"/>
  <c r="P755" i="1" s="1"/>
  <c r="B756" i="1"/>
  <c r="C756" i="1"/>
  <c r="D756" i="1"/>
  <c r="I756" i="1"/>
  <c r="J756" i="1"/>
  <c r="K756" i="1"/>
  <c r="N756" i="1"/>
  <c r="O756" i="1"/>
  <c r="F756" i="1" s="1"/>
  <c r="P756" i="1" s="1"/>
  <c r="B757" i="1"/>
  <c r="C757" i="1"/>
  <c r="D757" i="1"/>
  <c r="I757" i="1"/>
  <c r="J757" i="1"/>
  <c r="K757" i="1"/>
  <c r="N757" i="1"/>
  <c r="O757" i="1"/>
  <c r="F757" i="1" s="1"/>
  <c r="P757" i="1" s="1"/>
  <c r="B758" i="1"/>
  <c r="C758" i="1"/>
  <c r="D758" i="1"/>
  <c r="I758" i="1"/>
  <c r="J758" i="1"/>
  <c r="K758" i="1"/>
  <c r="N758" i="1"/>
  <c r="O758" i="1"/>
  <c r="F758" i="1" s="1"/>
  <c r="P758" i="1" s="1"/>
  <c r="B759" i="1"/>
  <c r="C759" i="1"/>
  <c r="D759" i="1"/>
  <c r="I759" i="1"/>
  <c r="J759" i="1"/>
  <c r="K759" i="1"/>
  <c r="N759" i="1"/>
  <c r="O759" i="1"/>
  <c r="F759" i="1" s="1"/>
  <c r="P759" i="1" s="1"/>
  <c r="B760" i="1"/>
  <c r="C760" i="1"/>
  <c r="D760" i="1"/>
  <c r="I760" i="1"/>
  <c r="J760" i="1"/>
  <c r="K760" i="1"/>
  <c r="N760" i="1"/>
  <c r="O760" i="1"/>
  <c r="F760" i="1" s="1"/>
  <c r="P760" i="1" s="1"/>
  <c r="B761" i="1"/>
  <c r="C761" i="1"/>
  <c r="D761" i="1"/>
  <c r="I761" i="1"/>
  <c r="J761" i="1"/>
  <c r="K761" i="1"/>
  <c r="N761" i="1"/>
  <c r="O761" i="1"/>
  <c r="F761" i="1" s="1"/>
  <c r="P761" i="1" s="1"/>
  <c r="B762" i="1"/>
  <c r="C762" i="1"/>
  <c r="D762" i="1"/>
  <c r="I762" i="1"/>
  <c r="J762" i="1"/>
  <c r="K762" i="1"/>
  <c r="N762" i="1"/>
  <c r="O762" i="1"/>
  <c r="F762" i="1" s="1"/>
  <c r="P762" i="1" s="1"/>
  <c r="B763" i="1"/>
  <c r="C763" i="1"/>
  <c r="D763" i="1"/>
  <c r="I763" i="1"/>
  <c r="J763" i="1"/>
  <c r="K763" i="1"/>
  <c r="N763" i="1"/>
  <c r="O763" i="1"/>
  <c r="F763" i="1" s="1"/>
  <c r="P763" i="1" s="1"/>
  <c r="B764" i="1"/>
  <c r="C764" i="1"/>
  <c r="D764" i="1"/>
  <c r="I764" i="1"/>
  <c r="J764" i="1"/>
  <c r="K764" i="1"/>
  <c r="N764" i="1"/>
  <c r="O764" i="1"/>
  <c r="F764" i="1" s="1"/>
  <c r="P764" i="1" s="1"/>
  <c r="B765" i="1"/>
  <c r="C765" i="1"/>
  <c r="D765" i="1"/>
  <c r="I765" i="1"/>
  <c r="J765" i="1"/>
  <c r="K765" i="1"/>
  <c r="N765" i="1"/>
  <c r="O765" i="1"/>
  <c r="F765" i="1" s="1"/>
  <c r="B766" i="1"/>
  <c r="C766" i="1"/>
  <c r="D766" i="1"/>
  <c r="I766" i="1"/>
  <c r="J766" i="1"/>
  <c r="K766" i="1"/>
  <c r="N766" i="1"/>
  <c r="O766" i="1"/>
  <c r="F766" i="1" s="1"/>
  <c r="P766" i="1" s="1"/>
  <c r="B767" i="1"/>
  <c r="C767" i="1"/>
  <c r="D767" i="1"/>
  <c r="I767" i="1"/>
  <c r="J767" i="1"/>
  <c r="K767" i="1"/>
  <c r="N767" i="1"/>
  <c r="O767" i="1"/>
  <c r="F767" i="1" s="1"/>
  <c r="P767" i="1" s="1"/>
  <c r="B768" i="1"/>
  <c r="C768" i="1"/>
  <c r="D768" i="1"/>
  <c r="I768" i="1"/>
  <c r="J768" i="1"/>
  <c r="K768" i="1"/>
  <c r="N768" i="1"/>
  <c r="O768" i="1"/>
  <c r="F768" i="1" s="1"/>
  <c r="P768" i="1" s="1"/>
  <c r="B769" i="1"/>
  <c r="C769" i="1"/>
  <c r="D769" i="1"/>
  <c r="I769" i="1"/>
  <c r="J769" i="1"/>
  <c r="K769" i="1"/>
  <c r="N769" i="1"/>
  <c r="O769" i="1"/>
  <c r="F769" i="1" s="1"/>
  <c r="B770" i="1"/>
  <c r="C770" i="1"/>
  <c r="D770" i="1"/>
  <c r="I770" i="1"/>
  <c r="J770" i="1"/>
  <c r="K770" i="1"/>
  <c r="N770" i="1"/>
  <c r="O770" i="1"/>
  <c r="F770" i="1" s="1"/>
  <c r="B771" i="1"/>
  <c r="C771" i="1"/>
  <c r="D771" i="1"/>
  <c r="I771" i="1"/>
  <c r="J771" i="1"/>
  <c r="K771" i="1"/>
  <c r="N771" i="1"/>
  <c r="O771" i="1"/>
  <c r="F771" i="1" s="1"/>
  <c r="P771" i="1" s="1"/>
  <c r="B772" i="1"/>
  <c r="C772" i="1"/>
  <c r="D772" i="1"/>
  <c r="I772" i="1"/>
  <c r="J772" i="1"/>
  <c r="K772" i="1"/>
  <c r="N772" i="1"/>
  <c r="O772" i="1"/>
  <c r="F772" i="1" s="1"/>
  <c r="P772" i="1" s="1"/>
  <c r="B773" i="1"/>
  <c r="C773" i="1"/>
  <c r="D773" i="1"/>
  <c r="I773" i="1"/>
  <c r="J773" i="1"/>
  <c r="K773" i="1"/>
  <c r="N773" i="1"/>
  <c r="O773" i="1"/>
  <c r="F773" i="1" s="1"/>
  <c r="P773" i="1" s="1"/>
  <c r="B774" i="1"/>
  <c r="C774" i="1"/>
  <c r="D774" i="1"/>
  <c r="I774" i="1"/>
  <c r="J774" i="1"/>
  <c r="K774" i="1"/>
  <c r="N774" i="1"/>
  <c r="O774" i="1"/>
  <c r="F774" i="1" s="1"/>
  <c r="P774" i="1" s="1"/>
  <c r="B775" i="1"/>
  <c r="C775" i="1"/>
  <c r="D775" i="1"/>
  <c r="I775" i="1"/>
  <c r="J775" i="1"/>
  <c r="K775" i="1"/>
  <c r="N775" i="1"/>
  <c r="O775" i="1"/>
  <c r="F775" i="1" s="1"/>
  <c r="P775" i="1" s="1"/>
  <c r="B776" i="1"/>
  <c r="C776" i="1"/>
  <c r="D776" i="1"/>
  <c r="I776" i="1"/>
  <c r="J776" i="1"/>
  <c r="K776" i="1"/>
  <c r="N776" i="1"/>
  <c r="O776" i="1"/>
  <c r="F776" i="1" s="1"/>
  <c r="P776" i="1" s="1"/>
  <c r="B777" i="1"/>
  <c r="C777" i="1"/>
  <c r="D777" i="1"/>
  <c r="I777" i="1"/>
  <c r="J777" i="1"/>
  <c r="K777" i="1"/>
  <c r="N777" i="1"/>
  <c r="O777" i="1"/>
  <c r="F777" i="1" s="1"/>
  <c r="P777" i="1" s="1"/>
  <c r="B778" i="1"/>
  <c r="C778" i="1"/>
  <c r="D778" i="1"/>
  <c r="I778" i="1"/>
  <c r="J778" i="1"/>
  <c r="K778" i="1"/>
  <c r="N778" i="1"/>
  <c r="O778" i="1"/>
  <c r="F778" i="1" s="1"/>
  <c r="P778" i="1" s="1"/>
  <c r="B779" i="1"/>
  <c r="C779" i="1"/>
  <c r="D779" i="1"/>
  <c r="I779" i="1"/>
  <c r="J779" i="1"/>
  <c r="K779" i="1"/>
  <c r="N779" i="1"/>
  <c r="O779" i="1"/>
  <c r="F779" i="1" s="1"/>
  <c r="P779" i="1" s="1"/>
  <c r="B780" i="1"/>
  <c r="C780" i="1"/>
  <c r="D780" i="1"/>
  <c r="I780" i="1"/>
  <c r="J780" i="1"/>
  <c r="K780" i="1"/>
  <c r="N780" i="1"/>
  <c r="O780" i="1"/>
  <c r="F780" i="1" s="1"/>
  <c r="P780" i="1" s="1"/>
  <c r="B781" i="1"/>
  <c r="C781" i="1"/>
  <c r="D781" i="1"/>
  <c r="I781" i="1"/>
  <c r="J781" i="1"/>
  <c r="K781" i="1"/>
  <c r="N781" i="1"/>
  <c r="O781" i="1"/>
  <c r="F781" i="1" s="1"/>
  <c r="B782" i="1"/>
  <c r="C782" i="1"/>
  <c r="D782" i="1"/>
  <c r="I782" i="1"/>
  <c r="J782" i="1"/>
  <c r="K782" i="1"/>
  <c r="N782" i="1"/>
  <c r="O782" i="1"/>
  <c r="F782" i="1" s="1"/>
  <c r="P782" i="1" s="1"/>
  <c r="B783" i="1"/>
  <c r="C783" i="1"/>
  <c r="D783" i="1"/>
  <c r="I783" i="1"/>
  <c r="J783" i="1"/>
  <c r="K783" i="1"/>
  <c r="N783" i="1"/>
  <c r="O783" i="1"/>
  <c r="F783" i="1" s="1"/>
  <c r="P783" i="1" s="1"/>
  <c r="B784" i="1"/>
  <c r="C784" i="1"/>
  <c r="D784" i="1"/>
  <c r="I784" i="1"/>
  <c r="J784" i="1"/>
  <c r="K784" i="1"/>
  <c r="N784" i="1"/>
  <c r="O784" i="1"/>
  <c r="F784" i="1" s="1"/>
  <c r="P784" i="1" s="1"/>
  <c r="B785" i="1"/>
  <c r="C785" i="1"/>
  <c r="D785" i="1"/>
  <c r="I785" i="1"/>
  <c r="J785" i="1"/>
  <c r="K785" i="1"/>
  <c r="N785" i="1"/>
  <c r="O785" i="1"/>
  <c r="F785" i="1" s="1"/>
  <c r="B786" i="1"/>
  <c r="C786" i="1"/>
  <c r="D786" i="1"/>
  <c r="I786" i="1"/>
  <c r="J786" i="1"/>
  <c r="K786" i="1"/>
  <c r="N786" i="1"/>
  <c r="O786" i="1"/>
  <c r="F786" i="1" s="1"/>
  <c r="B787" i="1"/>
  <c r="C787" i="1"/>
  <c r="D787" i="1"/>
  <c r="I787" i="1"/>
  <c r="J787" i="1"/>
  <c r="K787" i="1"/>
  <c r="N787" i="1"/>
  <c r="O787" i="1"/>
  <c r="F787" i="1" s="1"/>
  <c r="P787" i="1" s="1"/>
  <c r="B788" i="1"/>
  <c r="C788" i="1"/>
  <c r="D788" i="1"/>
  <c r="I788" i="1"/>
  <c r="J788" i="1"/>
  <c r="K788" i="1"/>
  <c r="N788" i="1"/>
  <c r="O788" i="1"/>
  <c r="F788" i="1" s="1"/>
  <c r="P788" i="1" s="1"/>
  <c r="B789" i="1"/>
  <c r="C789" i="1"/>
  <c r="D789" i="1"/>
  <c r="I789" i="1"/>
  <c r="J789" i="1"/>
  <c r="K789" i="1"/>
  <c r="N789" i="1"/>
  <c r="O789" i="1"/>
  <c r="F789" i="1" s="1"/>
  <c r="P789" i="1" s="1"/>
  <c r="B790" i="1"/>
  <c r="C790" i="1"/>
  <c r="D790" i="1"/>
  <c r="I790" i="1"/>
  <c r="J790" i="1"/>
  <c r="K790" i="1"/>
  <c r="N790" i="1"/>
  <c r="O790" i="1"/>
  <c r="F790" i="1" s="1"/>
  <c r="P790" i="1" s="1"/>
  <c r="B791" i="1"/>
  <c r="C791" i="1"/>
  <c r="D791" i="1"/>
  <c r="I791" i="1"/>
  <c r="J791" i="1"/>
  <c r="K791" i="1"/>
  <c r="N791" i="1"/>
  <c r="O791" i="1"/>
  <c r="F791" i="1" s="1"/>
  <c r="P791" i="1" s="1"/>
  <c r="B792" i="1"/>
  <c r="C792" i="1"/>
  <c r="D792" i="1"/>
  <c r="I792" i="1"/>
  <c r="J792" i="1"/>
  <c r="K792" i="1"/>
  <c r="N792" i="1"/>
  <c r="O792" i="1"/>
  <c r="F792" i="1" s="1"/>
  <c r="P792" i="1" s="1"/>
  <c r="B793" i="1"/>
  <c r="C793" i="1"/>
  <c r="D793" i="1"/>
  <c r="I793" i="1"/>
  <c r="J793" i="1"/>
  <c r="K793" i="1"/>
  <c r="N793" i="1"/>
  <c r="O793" i="1"/>
  <c r="F793" i="1" s="1"/>
  <c r="P793" i="1" s="1"/>
  <c r="B794" i="1"/>
  <c r="C794" i="1"/>
  <c r="D794" i="1"/>
  <c r="I794" i="1"/>
  <c r="J794" i="1"/>
  <c r="K794" i="1"/>
  <c r="N794" i="1"/>
  <c r="O794" i="1"/>
  <c r="F794" i="1" s="1"/>
  <c r="P794" i="1" s="1"/>
  <c r="B795" i="1"/>
  <c r="C795" i="1"/>
  <c r="D795" i="1"/>
  <c r="I795" i="1"/>
  <c r="J795" i="1"/>
  <c r="K795" i="1"/>
  <c r="N795" i="1"/>
  <c r="O795" i="1"/>
  <c r="F795" i="1" s="1"/>
  <c r="P795" i="1" s="1"/>
  <c r="B796" i="1"/>
  <c r="C796" i="1"/>
  <c r="D796" i="1"/>
  <c r="I796" i="1"/>
  <c r="J796" i="1"/>
  <c r="K796" i="1"/>
  <c r="N796" i="1"/>
  <c r="O796" i="1"/>
  <c r="F796" i="1" s="1"/>
  <c r="P796" i="1" s="1"/>
  <c r="B797" i="1"/>
  <c r="C797" i="1"/>
  <c r="D797" i="1"/>
  <c r="I797" i="1"/>
  <c r="J797" i="1"/>
  <c r="K797" i="1"/>
  <c r="N797" i="1"/>
  <c r="O797" i="1"/>
  <c r="F797" i="1" s="1"/>
  <c r="B798" i="1"/>
  <c r="C798" i="1"/>
  <c r="D798" i="1"/>
  <c r="I798" i="1"/>
  <c r="J798" i="1"/>
  <c r="K798" i="1"/>
  <c r="N798" i="1"/>
  <c r="O798" i="1"/>
  <c r="F798" i="1" s="1"/>
  <c r="P798" i="1" s="1"/>
  <c r="B799" i="1"/>
  <c r="C799" i="1"/>
  <c r="D799" i="1"/>
  <c r="I799" i="1"/>
  <c r="J799" i="1"/>
  <c r="K799" i="1"/>
  <c r="N799" i="1"/>
  <c r="O799" i="1"/>
  <c r="F799" i="1" s="1"/>
  <c r="P799" i="1" s="1"/>
  <c r="B800" i="1"/>
  <c r="C800" i="1"/>
  <c r="D800" i="1"/>
  <c r="I800" i="1"/>
  <c r="J800" i="1"/>
  <c r="K800" i="1"/>
  <c r="N800" i="1"/>
  <c r="O800" i="1"/>
  <c r="F800" i="1" s="1"/>
  <c r="P800" i="1" s="1"/>
  <c r="B801" i="1"/>
  <c r="C801" i="1"/>
  <c r="D801" i="1"/>
  <c r="I801" i="1"/>
  <c r="J801" i="1"/>
  <c r="K801" i="1"/>
  <c r="N801" i="1"/>
  <c r="O801" i="1"/>
  <c r="F801" i="1" s="1"/>
  <c r="B802" i="1"/>
  <c r="C802" i="1"/>
  <c r="D802" i="1"/>
  <c r="I802" i="1"/>
  <c r="J802" i="1"/>
  <c r="K802" i="1"/>
  <c r="N802" i="1"/>
  <c r="O802" i="1"/>
  <c r="F802" i="1" s="1"/>
  <c r="B803" i="1"/>
  <c r="C803" i="1"/>
  <c r="D803" i="1"/>
  <c r="I803" i="1"/>
  <c r="J803" i="1"/>
  <c r="K803" i="1"/>
  <c r="N803" i="1"/>
  <c r="O803" i="1"/>
  <c r="F803" i="1" s="1"/>
  <c r="P803" i="1" s="1"/>
  <c r="B804" i="1"/>
  <c r="C804" i="1"/>
  <c r="D804" i="1"/>
  <c r="I804" i="1"/>
  <c r="J804" i="1"/>
  <c r="K804" i="1"/>
  <c r="N804" i="1"/>
  <c r="O804" i="1"/>
  <c r="F804" i="1" s="1"/>
  <c r="P804" i="1" s="1"/>
  <c r="B805" i="1"/>
  <c r="C805" i="1"/>
  <c r="D805" i="1"/>
  <c r="I805" i="1"/>
  <c r="J805" i="1"/>
  <c r="K805" i="1"/>
  <c r="N805" i="1"/>
  <c r="O805" i="1"/>
  <c r="F805" i="1" s="1"/>
  <c r="P805" i="1" s="1"/>
  <c r="B806" i="1"/>
  <c r="C806" i="1"/>
  <c r="D806" i="1"/>
  <c r="I806" i="1"/>
  <c r="J806" i="1"/>
  <c r="K806" i="1"/>
  <c r="N806" i="1"/>
  <c r="O806" i="1"/>
  <c r="F806" i="1" s="1"/>
  <c r="P806" i="1" s="1"/>
  <c r="B807" i="1"/>
  <c r="C807" i="1"/>
  <c r="D807" i="1"/>
  <c r="I807" i="1"/>
  <c r="J807" i="1"/>
  <c r="K807" i="1"/>
  <c r="N807" i="1"/>
  <c r="O807" i="1"/>
  <c r="F807" i="1" s="1"/>
  <c r="P807" i="1" s="1"/>
  <c r="B808" i="1"/>
  <c r="C808" i="1"/>
  <c r="D808" i="1"/>
  <c r="I808" i="1"/>
  <c r="J808" i="1"/>
  <c r="K808" i="1"/>
  <c r="N808" i="1"/>
  <c r="O808" i="1"/>
  <c r="F808" i="1" s="1"/>
  <c r="P808" i="1" s="1"/>
  <c r="B809" i="1"/>
  <c r="C809" i="1"/>
  <c r="D809" i="1"/>
  <c r="I809" i="1"/>
  <c r="J809" i="1"/>
  <c r="K809" i="1"/>
  <c r="N809" i="1"/>
  <c r="O809" i="1"/>
  <c r="F809" i="1" s="1"/>
  <c r="P809" i="1" s="1"/>
  <c r="B810" i="1"/>
  <c r="C810" i="1"/>
  <c r="D810" i="1"/>
  <c r="I810" i="1"/>
  <c r="J810" i="1"/>
  <c r="K810" i="1"/>
  <c r="N810" i="1"/>
  <c r="O810" i="1"/>
  <c r="F810" i="1" s="1"/>
  <c r="P810" i="1" s="1"/>
  <c r="B811" i="1"/>
  <c r="C811" i="1"/>
  <c r="D811" i="1"/>
  <c r="I811" i="1"/>
  <c r="J811" i="1"/>
  <c r="K811" i="1"/>
  <c r="N811" i="1"/>
  <c r="O811" i="1"/>
  <c r="F811" i="1" s="1"/>
  <c r="P811" i="1" s="1"/>
  <c r="B812" i="1"/>
  <c r="C812" i="1"/>
  <c r="D812" i="1"/>
  <c r="I812" i="1"/>
  <c r="J812" i="1"/>
  <c r="K812" i="1"/>
  <c r="N812" i="1"/>
  <c r="O812" i="1"/>
  <c r="F812" i="1" s="1"/>
  <c r="P812" i="1" s="1"/>
  <c r="B813" i="1"/>
  <c r="C813" i="1"/>
  <c r="D813" i="1"/>
  <c r="I813" i="1"/>
  <c r="J813" i="1"/>
  <c r="K813" i="1"/>
  <c r="N813" i="1"/>
  <c r="O813" i="1"/>
  <c r="F813" i="1" s="1"/>
  <c r="B814" i="1"/>
  <c r="C814" i="1"/>
  <c r="D814" i="1"/>
  <c r="I814" i="1"/>
  <c r="J814" i="1"/>
  <c r="K814" i="1"/>
  <c r="N814" i="1"/>
  <c r="O814" i="1"/>
  <c r="F814" i="1" s="1"/>
  <c r="P814" i="1" s="1"/>
  <c r="B815" i="1"/>
  <c r="C815" i="1"/>
  <c r="D815" i="1"/>
  <c r="I815" i="1"/>
  <c r="J815" i="1"/>
  <c r="K815" i="1"/>
  <c r="N815" i="1"/>
  <c r="O815" i="1"/>
  <c r="F815" i="1" s="1"/>
  <c r="P815" i="1" s="1"/>
  <c r="B816" i="1"/>
  <c r="C816" i="1"/>
  <c r="D816" i="1"/>
  <c r="I816" i="1"/>
  <c r="J816" i="1"/>
  <c r="K816" i="1"/>
  <c r="N816" i="1"/>
  <c r="O816" i="1"/>
  <c r="F816" i="1" s="1"/>
  <c r="P816" i="1" s="1"/>
  <c r="B817" i="1"/>
  <c r="C817" i="1"/>
  <c r="D817" i="1"/>
  <c r="I817" i="1"/>
  <c r="J817" i="1"/>
  <c r="K817" i="1"/>
  <c r="N817" i="1"/>
  <c r="O817" i="1"/>
  <c r="F817" i="1" s="1"/>
  <c r="B818" i="1"/>
  <c r="C818" i="1"/>
  <c r="D818" i="1"/>
  <c r="I818" i="1"/>
  <c r="J818" i="1"/>
  <c r="K818" i="1"/>
  <c r="N818" i="1"/>
  <c r="O818" i="1"/>
  <c r="F818" i="1" s="1"/>
  <c r="B819" i="1"/>
  <c r="C819" i="1"/>
  <c r="D819" i="1"/>
  <c r="I819" i="1"/>
  <c r="J819" i="1"/>
  <c r="K819" i="1"/>
  <c r="N819" i="1"/>
  <c r="O819" i="1"/>
  <c r="F819" i="1" s="1"/>
  <c r="P819" i="1" s="1"/>
  <c r="B820" i="1"/>
  <c r="C820" i="1"/>
  <c r="D820" i="1"/>
  <c r="I820" i="1"/>
  <c r="J820" i="1"/>
  <c r="K820" i="1"/>
  <c r="N820" i="1"/>
  <c r="O820" i="1"/>
  <c r="F820" i="1" s="1"/>
  <c r="P820" i="1" s="1"/>
  <c r="B821" i="1"/>
  <c r="C821" i="1"/>
  <c r="D821" i="1"/>
  <c r="I821" i="1"/>
  <c r="J821" i="1"/>
  <c r="K821" i="1"/>
  <c r="N821" i="1"/>
  <c r="O821" i="1"/>
  <c r="F821" i="1" s="1"/>
  <c r="P821" i="1" s="1"/>
  <c r="B822" i="1"/>
  <c r="C822" i="1"/>
  <c r="D822" i="1"/>
  <c r="I822" i="1"/>
  <c r="J822" i="1"/>
  <c r="K822" i="1"/>
  <c r="N822" i="1"/>
  <c r="O822" i="1"/>
  <c r="F822" i="1" s="1"/>
  <c r="P822" i="1" s="1"/>
  <c r="B823" i="1"/>
  <c r="C823" i="1"/>
  <c r="D823" i="1"/>
  <c r="I823" i="1"/>
  <c r="J823" i="1"/>
  <c r="K823" i="1"/>
  <c r="N823" i="1"/>
  <c r="O823" i="1"/>
  <c r="F823" i="1" s="1"/>
  <c r="P823" i="1" s="1"/>
  <c r="B824" i="1"/>
  <c r="C824" i="1"/>
  <c r="D824" i="1"/>
  <c r="I824" i="1"/>
  <c r="J824" i="1"/>
  <c r="K824" i="1"/>
  <c r="N824" i="1"/>
  <c r="O824" i="1"/>
  <c r="F824" i="1" s="1"/>
  <c r="P824" i="1" s="1"/>
  <c r="B825" i="1"/>
  <c r="C825" i="1"/>
  <c r="D825" i="1"/>
  <c r="I825" i="1"/>
  <c r="J825" i="1"/>
  <c r="K825" i="1"/>
  <c r="N825" i="1"/>
  <c r="O825" i="1"/>
  <c r="F825" i="1" s="1"/>
  <c r="P825" i="1" s="1"/>
  <c r="B826" i="1"/>
  <c r="C826" i="1"/>
  <c r="D826" i="1"/>
  <c r="I826" i="1"/>
  <c r="J826" i="1"/>
  <c r="K826" i="1"/>
  <c r="N826" i="1"/>
  <c r="O826" i="1"/>
  <c r="F826" i="1" s="1"/>
  <c r="P826" i="1" s="1"/>
  <c r="B827" i="1"/>
  <c r="C827" i="1"/>
  <c r="D827" i="1"/>
  <c r="I827" i="1"/>
  <c r="J827" i="1"/>
  <c r="K827" i="1"/>
  <c r="N827" i="1"/>
  <c r="O827" i="1"/>
  <c r="F827" i="1" s="1"/>
  <c r="P827" i="1" s="1"/>
  <c r="B828" i="1"/>
  <c r="C828" i="1"/>
  <c r="D828" i="1"/>
  <c r="I828" i="1"/>
  <c r="J828" i="1"/>
  <c r="K828" i="1"/>
  <c r="N828" i="1"/>
  <c r="O828" i="1"/>
  <c r="F828" i="1" s="1"/>
  <c r="P828" i="1" s="1"/>
  <c r="B829" i="1"/>
  <c r="C829" i="1"/>
  <c r="D829" i="1"/>
  <c r="I829" i="1"/>
  <c r="J829" i="1"/>
  <c r="K829" i="1"/>
  <c r="N829" i="1"/>
  <c r="O829" i="1"/>
  <c r="F829" i="1" s="1"/>
  <c r="B830" i="1"/>
  <c r="C830" i="1"/>
  <c r="D830" i="1"/>
  <c r="I830" i="1"/>
  <c r="J830" i="1"/>
  <c r="K830" i="1"/>
  <c r="N830" i="1"/>
  <c r="O830" i="1"/>
  <c r="F830" i="1" s="1"/>
  <c r="P830" i="1" s="1"/>
  <c r="B831" i="1"/>
  <c r="C831" i="1"/>
  <c r="D831" i="1"/>
  <c r="I831" i="1"/>
  <c r="J831" i="1"/>
  <c r="K831" i="1"/>
  <c r="N831" i="1"/>
  <c r="O831" i="1"/>
  <c r="F831" i="1" s="1"/>
  <c r="P831" i="1" s="1"/>
  <c r="B832" i="1"/>
  <c r="C832" i="1"/>
  <c r="D832" i="1"/>
  <c r="I832" i="1"/>
  <c r="J832" i="1"/>
  <c r="K832" i="1"/>
  <c r="N832" i="1"/>
  <c r="O832" i="1"/>
  <c r="F832" i="1" s="1"/>
  <c r="P832" i="1" s="1"/>
  <c r="B833" i="1"/>
  <c r="C833" i="1"/>
  <c r="D833" i="1"/>
  <c r="I833" i="1"/>
  <c r="J833" i="1"/>
  <c r="K833" i="1"/>
  <c r="N833" i="1"/>
  <c r="O833" i="1"/>
  <c r="F833" i="1" s="1"/>
  <c r="B834" i="1"/>
  <c r="C834" i="1"/>
  <c r="D834" i="1"/>
  <c r="I834" i="1"/>
  <c r="J834" i="1"/>
  <c r="K834" i="1"/>
  <c r="N834" i="1"/>
  <c r="O834" i="1"/>
  <c r="F834" i="1" s="1"/>
  <c r="B835" i="1"/>
  <c r="C835" i="1"/>
  <c r="D835" i="1"/>
  <c r="I835" i="1"/>
  <c r="J835" i="1"/>
  <c r="K835" i="1"/>
  <c r="N835" i="1"/>
  <c r="O835" i="1"/>
  <c r="F835" i="1" s="1"/>
  <c r="P835" i="1" s="1"/>
  <c r="B836" i="1"/>
  <c r="C836" i="1"/>
  <c r="D836" i="1"/>
  <c r="I836" i="1"/>
  <c r="J836" i="1"/>
  <c r="K836" i="1"/>
  <c r="N836" i="1"/>
  <c r="O836" i="1"/>
  <c r="F836" i="1" s="1"/>
  <c r="P836" i="1" s="1"/>
  <c r="B837" i="1"/>
  <c r="C837" i="1"/>
  <c r="D837" i="1"/>
  <c r="I837" i="1"/>
  <c r="J837" i="1"/>
  <c r="K837" i="1"/>
  <c r="N837" i="1"/>
  <c r="O837" i="1"/>
  <c r="F837" i="1" s="1"/>
  <c r="P837" i="1" s="1"/>
  <c r="B838" i="1"/>
  <c r="C838" i="1"/>
  <c r="D838" i="1"/>
  <c r="I838" i="1"/>
  <c r="J838" i="1"/>
  <c r="K838" i="1"/>
  <c r="N838" i="1"/>
  <c r="O838" i="1"/>
  <c r="F838" i="1" s="1"/>
  <c r="P838" i="1" s="1"/>
  <c r="B839" i="1"/>
  <c r="C839" i="1"/>
  <c r="D839" i="1"/>
  <c r="I839" i="1"/>
  <c r="J839" i="1"/>
  <c r="K839" i="1"/>
  <c r="N839" i="1"/>
  <c r="O839" i="1"/>
  <c r="F839" i="1" s="1"/>
  <c r="P839" i="1" s="1"/>
  <c r="B840" i="1"/>
  <c r="C840" i="1"/>
  <c r="D840" i="1"/>
  <c r="I840" i="1"/>
  <c r="J840" i="1"/>
  <c r="K840" i="1"/>
  <c r="N840" i="1"/>
  <c r="O840" i="1"/>
  <c r="F840" i="1" s="1"/>
  <c r="P840" i="1" s="1"/>
  <c r="B841" i="1"/>
  <c r="C841" i="1"/>
  <c r="D841" i="1"/>
  <c r="I841" i="1"/>
  <c r="J841" i="1"/>
  <c r="K841" i="1"/>
  <c r="N841" i="1"/>
  <c r="O841" i="1"/>
  <c r="F841" i="1" s="1"/>
  <c r="P841" i="1" s="1"/>
  <c r="B842" i="1"/>
  <c r="C842" i="1"/>
  <c r="D842" i="1"/>
  <c r="I842" i="1"/>
  <c r="J842" i="1"/>
  <c r="K842" i="1"/>
  <c r="N842" i="1"/>
  <c r="O842" i="1"/>
  <c r="F842" i="1" s="1"/>
  <c r="P842" i="1" s="1"/>
  <c r="B843" i="1"/>
  <c r="C843" i="1"/>
  <c r="D843" i="1"/>
  <c r="I843" i="1"/>
  <c r="J843" i="1"/>
  <c r="K843" i="1"/>
  <c r="N843" i="1"/>
  <c r="O843" i="1"/>
  <c r="F843" i="1" s="1"/>
  <c r="P843" i="1" s="1"/>
  <c r="B844" i="1"/>
  <c r="C844" i="1"/>
  <c r="D844" i="1"/>
  <c r="I844" i="1"/>
  <c r="J844" i="1"/>
  <c r="K844" i="1"/>
  <c r="N844" i="1"/>
  <c r="O844" i="1"/>
  <c r="F844" i="1" s="1"/>
  <c r="P844" i="1" s="1"/>
  <c r="B845" i="1"/>
  <c r="C845" i="1"/>
  <c r="D845" i="1"/>
  <c r="I845" i="1"/>
  <c r="J845" i="1"/>
  <c r="K845" i="1"/>
  <c r="N845" i="1"/>
  <c r="O845" i="1"/>
  <c r="F845" i="1" s="1"/>
  <c r="B846" i="1"/>
  <c r="C846" i="1"/>
  <c r="D846" i="1"/>
  <c r="I846" i="1"/>
  <c r="J846" i="1"/>
  <c r="K846" i="1"/>
  <c r="N846" i="1"/>
  <c r="O846" i="1"/>
  <c r="F846" i="1" s="1"/>
  <c r="P846" i="1" s="1"/>
  <c r="B847" i="1"/>
  <c r="C847" i="1"/>
  <c r="D847" i="1"/>
  <c r="I847" i="1"/>
  <c r="J847" i="1"/>
  <c r="K847" i="1"/>
  <c r="N847" i="1"/>
  <c r="O847" i="1"/>
  <c r="F847" i="1" s="1"/>
  <c r="P847" i="1" s="1"/>
  <c r="B848" i="1"/>
  <c r="C848" i="1"/>
  <c r="D848" i="1"/>
  <c r="I848" i="1"/>
  <c r="J848" i="1"/>
  <c r="K848" i="1"/>
  <c r="N848" i="1"/>
  <c r="O848" i="1"/>
  <c r="F848" i="1" s="1"/>
  <c r="P848" i="1" s="1"/>
  <c r="B849" i="1"/>
  <c r="C849" i="1"/>
  <c r="D849" i="1"/>
  <c r="I849" i="1"/>
  <c r="J849" i="1"/>
  <c r="K849" i="1"/>
  <c r="N849" i="1"/>
  <c r="O849" i="1"/>
  <c r="F849" i="1" s="1"/>
  <c r="B850" i="1"/>
  <c r="C850" i="1"/>
  <c r="D850" i="1"/>
  <c r="I850" i="1"/>
  <c r="J850" i="1"/>
  <c r="K850" i="1"/>
  <c r="N850" i="1"/>
  <c r="O850" i="1"/>
  <c r="F850" i="1" s="1"/>
  <c r="B851" i="1"/>
  <c r="C851" i="1"/>
  <c r="D851" i="1"/>
  <c r="I851" i="1"/>
  <c r="J851" i="1"/>
  <c r="K851" i="1"/>
  <c r="N851" i="1"/>
  <c r="O851" i="1"/>
  <c r="F851" i="1" s="1"/>
  <c r="P851" i="1" s="1"/>
  <c r="B852" i="1"/>
  <c r="C852" i="1"/>
  <c r="D852" i="1"/>
  <c r="I852" i="1"/>
  <c r="J852" i="1"/>
  <c r="K852" i="1"/>
  <c r="N852" i="1"/>
  <c r="O852" i="1"/>
  <c r="F852" i="1" s="1"/>
  <c r="P852" i="1" s="1"/>
  <c r="B853" i="1"/>
  <c r="C853" i="1"/>
  <c r="D853" i="1"/>
  <c r="I853" i="1"/>
  <c r="J853" i="1"/>
  <c r="K853" i="1"/>
  <c r="N853" i="1"/>
  <c r="O853" i="1"/>
  <c r="F853" i="1" s="1"/>
  <c r="P853" i="1" s="1"/>
  <c r="B854" i="1"/>
  <c r="C854" i="1"/>
  <c r="D854" i="1"/>
  <c r="I854" i="1"/>
  <c r="J854" i="1"/>
  <c r="K854" i="1"/>
  <c r="N854" i="1"/>
  <c r="O854" i="1"/>
  <c r="F854" i="1" s="1"/>
  <c r="P854" i="1" s="1"/>
  <c r="B855" i="1"/>
  <c r="C855" i="1"/>
  <c r="D855" i="1"/>
  <c r="I855" i="1"/>
  <c r="J855" i="1"/>
  <c r="K855" i="1"/>
  <c r="N855" i="1"/>
  <c r="O855" i="1"/>
  <c r="F855" i="1" s="1"/>
  <c r="P855" i="1" s="1"/>
  <c r="B856" i="1"/>
  <c r="C856" i="1"/>
  <c r="D856" i="1"/>
  <c r="I856" i="1"/>
  <c r="J856" i="1"/>
  <c r="K856" i="1"/>
  <c r="N856" i="1"/>
  <c r="O856" i="1"/>
  <c r="F856" i="1" s="1"/>
  <c r="P856" i="1" s="1"/>
  <c r="B857" i="1"/>
  <c r="C857" i="1"/>
  <c r="D857" i="1"/>
  <c r="I857" i="1"/>
  <c r="J857" i="1"/>
  <c r="K857" i="1"/>
  <c r="N857" i="1"/>
  <c r="O857" i="1"/>
  <c r="F857" i="1" s="1"/>
  <c r="P857" i="1" s="1"/>
  <c r="B858" i="1"/>
  <c r="C858" i="1"/>
  <c r="D858" i="1"/>
  <c r="I858" i="1"/>
  <c r="J858" i="1"/>
  <c r="K858" i="1"/>
  <c r="N858" i="1"/>
  <c r="O858" i="1"/>
  <c r="F858" i="1" s="1"/>
  <c r="P858" i="1" s="1"/>
  <c r="B859" i="1"/>
  <c r="C859" i="1"/>
  <c r="D859" i="1"/>
  <c r="I859" i="1"/>
  <c r="J859" i="1"/>
  <c r="K859" i="1"/>
  <c r="N859" i="1"/>
  <c r="O859" i="1"/>
  <c r="F859" i="1" s="1"/>
  <c r="P859" i="1" s="1"/>
  <c r="B860" i="1"/>
  <c r="C860" i="1"/>
  <c r="D860" i="1"/>
  <c r="I860" i="1"/>
  <c r="J860" i="1"/>
  <c r="K860" i="1"/>
  <c r="N860" i="1"/>
  <c r="O860" i="1"/>
  <c r="F860" i="1" s="1"/>
  <c r="P860" i="1" s="1"/>
  <c r="B861" i="1"/>
  <c r="C861" i="1"/>
  <c r="D861" i="1"/>
  <c r="I861" i="1"/>
  <c r="J861" i="1"/>
  <c r="K861" i="1"/>
  <c r="N861" i="1"/>
  <c r="O861" i="1"/>
  <c r="F861" i="1" s="1"/>
  <c r="B862" i="1"/>
  <c r="C862" i="1"/>
  <c r="D862" i="1"/>
  <c r="I862" i="1"/>
  <c r="J862" i="1"/>
  <c r="K862" i="1"/>
  <c r="N862" i="1"/>
  <c r="O862" i="1"/>
  <c r="F862" i="1" s="1"/>
  <c r="P862" i="1" s="1"/>
  <c r="B863" i="1"/>
  <c r="C863" i="1"/>
  <c r="D863" i="1"/>
  <c r="I863" i="1"/>
  <c r="J863" i="1"/>
  <c r="K863" i="1"/>
  <c r="N863" i="1"/>
  <c r="O863" i="1"/>
  <c r="F863" i="1" s="1"/>
  <c r="P863" i="1" s="1"/>
  <c r="B864" i="1"/>
  <c r="C864" i="1"/>
  <c r="D864" i="1"/>
  <c r="I864" i="1"/>
  <c r="J864" i="1"/>
  <c r="K864" i="1"/>
  <c r="N864" i="1"/>
  <c r="O864" i="1"/>
  <c r="F864" i="1" s="1"/>
  <c r="P864" i="1" s="1"/>
  <c r="B865" i="1"/>
  <c r="C865" i="1"/>
  <c r="D865" i="1"/>
  <c r="I865" i="1"/>
  <c r="J865" i="1"/>
  <c r="K865" i="1"/>
  <c r="N865" i="1"/>
  <c r="O865" i="1"/>
  <c r="F865" i="1" s="1"/>
  <c r="B866" i="1"/>
  <c r="C866" i="1"/>
  <c r="D866" i="1"/>
  <c r="I866" i="1"/>
  <c r="J866" i="1"/>
  <c r="K866" i="1"/>
  <c r="N866" i="1"/>
  <c r="O866" i="1"/>
  <c r="F866" i="1" s="1"/>
  <c r="B867" i="1"/>
  <c r="C867" i="1"/>
  <c r="D867" i="1"/>
  <c r="I867" i="1"/>
  <c r="J867" i="1"/>
  <c r="K867" i="1"/>
  <c r="N867" i="1"/>
  <c r="O867" i="1"/>
  <c r="F867" i="1" s="1"/>
  <c r="P867" i="1" s="1"/>
  <c r="B868" i="1"/>
  <c r="C868" i="1"/>
  <c r="D868" i="1"/>
  <c r="I868" i="1"/>
  <c r="J868" i="1"/>
  <c r="K868" i="1"/>
  <c r="N868" i="1"/>
  <c r="O868" i="1"/>
  <c r="F868" i="1" s="1"/>
  <c r="P868" i="1" s="1"/>
  <c r="B869" i="1"/>
  <c r="C869" i="1"/>
  <c r="D869" i="1"/>
  <c r="I869" i="1"/>
  <c r="J869" i="1"/>
  <c r="K869" i="1"/>
  <c r="N869" i="1"/>
  <c r="O869" i="1"/>
  <c r="F869" i="1" s="1"/>
  <c r="P869" i="1" s="1"/>
  <c r="B870" i="1"/>
  <c r="C870" i="1"/>
  <c r="D870" i="1"/>
  <c r="I870" i="1"/>
  <c r="J870" i="1"/>
  <c r="K870" i="1"/>
  <c r="N870" i="1"/>
  <c r="O870" i="1"/>
  <c r="F870" i="1" s="1"/>
  <c r="P870" i="1" s="1"/>
  <c r="B871" i="1"/>
  <c r="C871" i="1"/>
  <c r="D871" i="1"/>
  <c r="I871" i="1"/>
  <c r="J871" i="1"/>
  <c r="K871" i="1"/>
  <c r="N871" i="1"/>
  <c r="O871" i="1"/>
  <c r="F871" i="1" s="1"/>
  <c r="P871" i="1" s="1"/>
  <c r="B872" i="1"/>
  <c r="C872" i="1"/>
  <c r="D872" i="1"/>
  <c r="I872" i="1"/>
  <c r="J872" i="1"/>
  <c r="K872" i="1"/>
  <c r="N872" i="1"/>
  <c r="O872" i="1"/>
  <c r="F872" i="1" s="1"/>
  <c r="P872" i="1" s="1"/>
  <c r="B873" i="1"/>
  <c r="C873" i="1"/>
  <c r="D873" i="1"/>
  <c r="I873" i="1"/>
  <c r="J873" i="1"/>
  <c r="K873" i="1"/>
  <c r="N873" i="1"/>
  <c r="O873" i="1"/>
  <c r="F873" i="1" s="1"/>
  <c r="P873" i="1" s="1"/>
  <c r="B874" i="1"/>
  <c r="C874" i="1"/>
  <c r="D874" i="1"/>
  <c r="I874" i="1"/>
  <c r="J874" i="1"/>
  <c r="K874" i="1"/>
  <c r="N874" i="1"/>
  <c r="O874" i="1"/>
  <c r="F874" i="1" s="1"/>
  <c r="P874" i="1" s="1"/>
  <c r="B875" i="1"/>
  <c r="C875" i="1"/>
  <c r="D875" i="1"/>
  <c r="I875" i="1"/>
  <c r="J875" i="1"/>
  <c r="K875" i="1"/>
  <c r="N875" i="1"/>
  <c r="O875" i="1"/>
  <c r="F875" i="1" s="1"/>
  <c r="P875" i="1" s="1"/>
  <c r="B876" i="1"/>
  <c r="C876" i="1"/>
  <c r="D876" i="1"/>
  <c r="I876" i="1"/>
  <c r="J876" i="1"/>
  <c r="K876" i="1"/>
  <c r="N876" i="1"/>
  <c r="O876" i="1"/>
  <c r="F876" i="1" s="1"/>
  <c r="P876" i="1" s="1"/>
  <c r="B877" i="1"/>
  <c r="C877" i="1"/>
  <c r="D877" i="1"/>
  <c r="I877" i="1"/>
  <c r="J877" i="1"/>
  <c r="K877" i="1"/>
  <c r="N877" i="1"/>
  <c r="O877" i="1"/>
  <c r="F877" i="1" s="1"/>
  <c r="B878" i="1"/>
  <c r="C878" i="1"/>
  <c r="D878" i="1"/>
  <c r="I878" i="1"/>
  <c r="J878" i="1"/>
  <c r="K878" i="1"/>
  <c r="N878" i="1"/>
  <c r="O878" i="1"/>
  <c r="F878" i="1" s="1"/>
  <c r="P878" i="1" s="1"/>
  <c r="B879" i="1"/>
  <c r="C879" i="1"/>
  <c r="D879" i="1"/>
  <c r="I879" i="1"/>
  <c r="J879" i="1"/>
  <c r="K879" i="1"/>
  <c r="N879" i="1"/>
  <c r="O879" i="1"/>
  <c r="F879" i="1" s="1"/>
  <c r="P879" i="1" s="1"/>
  <c r="B880" i="1"/>
  <c r="C880" i="1"/>
  <c r="D880" i="1"/>
  <c r="I880" i="1"/>
  <c r="J880" i="1"/>
  <c r="K880" i="1"/>
  <c r="N880" i="1"/>
  <c r="O880" i="1"/>
  <c r="F880" i="1" s="1"/>
  <c r="P880" i="1" s="1"/>
  <c r="B881" i="1"/>
  <c r="C881" i="1"/>
  <c r="D881" i="1"/>
  <c r="I881" i="1"/>
  <c r="J881" i="1"/>
  <c r="K881" i="1"/>
  <c r="N881" i="1"/>
  <c r="O881" i="1"/>
  <c r="F881" i="1" s="1"/>
  <c r="B882" i="1"/>
  <c r="C882" i="1"/>
  <c r="D882" i="1"/>
  <c r="I882" i="1"/>
  <c r="J882" i="1"/>
  <c r="K882" i="1"/>
  <c r="N882" i="1"/>
  <c r="O882" i="1"/>
  <c r="F882" i="1" s="1"/>
  <c r="B883" i="1"/>
  <c r="C883" i="1"/>
  <c r="D883" i="1"/>
  <c r="I883" i="1"/>
  <c r="J883" i="1"/>
  <c r="K883" i="1"/>
  <c r="N883" i="1"/>
  <c r="O883" i="1"/>
  <c r="F883" i="1" s="1"/>
  <c r="P883" i="1" s="1"/>
  <c r="B884" i="1"/>
  <c r="C884" i="1"/>
  <c r="D884" i="1"/>
  <c r="I884" i="1"/>
  <c r="J884" i="1"/>
  <c r="K884" i="1"/>
  <c r="N884" i="1"/>
  <c r="O884" i="1"/>
  <c r="F884" i="1" s="1"/>
  <c r="P884" i="1" s="1"/>
  <c r="B885" i="1"/>
  <c r="C885" i="1"/>
  <c r="D885" i="1"/>
  <c r="I885" i="1"/>
  <c r="J885" i="1"/>
  <c r="K885" i="1"/>
  <c r="N885" i="1"/>
  <c r="O885" i="1"/>
  <c r="F885" i="1" s="1"/>
  <c r="P885" i="1" s="1"/>
  <c r="B886" i="1"/>
  <c r="C886" i="1"/>
  <c r="D886" i="1"/>
  <c r="I886" i="1"/>
  <c r="J886" i="1"/>
  <c r="K886" i="1"/>
  <c r="N886" i="1"/>
  <c r="O886" i="1"/>
  <c r="F886" i="1" s="1"/>
  <c r="P886" i="1" s="1"/>
  <c r="B887" i="1"/>
  <c r="C887" i="1"/>
  <c r="D887" i="1"/>
  <c r="I887" i="1"/>
  <c r="J887" i="1"/>
  <c r="K887" i="1"/>
  <c r="N887" i="1"/>
  <c r="O887" i="1"/>
  <c r="F887" i="1" s="1"/>
  <c r="P887" i="1" s="1"/>
  <c r="B888" i="1"/>
  <c r="C888" i="1"/>
  <c r="D888" i="1"/>
  <c r="I888" i="1"/>
  <c r="J888" i="1"/>
  <c r="K888" i="1"/>
  <c r="N888" i="1"/>
  <c r="O888" i="1"/>
  <c r="F888" i="1" s="1"/>
  <c r="P888" i="1" s="1"/>
  <c r="B889" i="1"/>
  <c r="C889" i="1"/>
  <c r="D889" i="1"/>
  <c r="I889" i="1"/>
  <c r="J889" i="1"/>
  <c r="K889" i="1"/>
  <c r="N889" i="1"/>
  <c r="O889" i="1"/>
  <c r="F889" i="1" s="1"/>
  <c r="P889" i="1" s="1"/>
  <c r="B890" i="1"/>
  <c r="C890" i="1"/>
  <c r="D890" i="1"/>
  <c r="I890" i="1"/>
  <c r="J890" i="1"/>
  <c r="K890" i="1"/>
  <c r="N890" i="1"/>
  <c r="O890" i="1"/>
  <c r="F890" i="1" s="1"/>
  <c r="P890" i="1" s="1"/>
  <c r="B891" i="1"/>
  <c r="C891" i="1"/>
  <c r="D891" i="1"/>
  <c r="I891" i="1"/>
  <c r="J891" i="1"/>
  <c r="K891" i="1"/>
  <c r="N891" i="1"/>
  <c r="O891" i="1"/>
  <c r="F891" i="1" s="1"/>
  <c r="P891" i="1" s="1"/>
  <c r="B892" i="1"/>
  <c r="C892" i="1"/>
  <c r="D892" i="1"/>
  <c r="I892" i="1"/>
  <c r="J892" i="1"/>
  <c r="K892" i="1"/>
  <c r="N892" i="1"/>
  <c r="O892" i="1"/>
  <c r="F892" i="1" s="1"/>
  <c r="P892" i="1" s="1"/>
  <c r="B893" i="1"/>
  <c r="C893" i="1"/>
  <c r="D893" i="1"/>
  <c r="I893" i="1"/>
  <c r="J893" i="1"/>
  <c r="K893" i="1"/>
  <c r="N893" i="1"/>
  <c r="O893" i="1"/>
  <c r="F893" i="1" s="1"/>
  <c r="B894" i="1"/>
  <c r="C894" i="1"/>
  <c r="D894" i="1"/>
  <c r="I894" i="1"/>
  <c r="J894" i="1"/>
  <c r="K894" i="1"/>
  <c r="N894" i="1"/>
  <c r="O894" i="1"/>
  <c r="F894" i="1" s="1"/>
  <c r="P894" i="1" s="1"/>
  <c r="B895" i="1"/>
  <c r="C895" i="1"/>
  <c r="D895" i="1"/>
  <c r="I895" i="1"/>
  <c r="J895" i="1"/>
  <c r="K895" i="1"/>
  <c r="N895" i="1"/>
  <c r="O895" i="1"/>
  <c r="F895" i="1" s="1"/>
  <c r="P895" i="1" s="1"/>
  <c r="B896" i="1"/>
  <c r="C896" i="1"/>
  <c r="D896" i="1"/>
  <c r="I896" i="1"/>
  <c r="J896" i="1"/>
  <c r="K896" i="1"/>
  <c r="N896" i="1"/>
  <c r="O896" i="1"/>
  <c r="F896" i="1" s="1"/>
  <c r="P896" i="1" s="1"/>
  <c r="B897" i="1"/>
  <c r="C897" i="1"/>
  <c r="D897" i="1"/>
  <c r="I897" i="1"/>
  <c r="J897" i="1"/>
  <c r="K897" i="1"/>
  <c r="N897" i="1"/>
  <c r="O897" i="1"/>
  <c r="F897" i="1" s="1"/>
  <c r="B898" i="1"/>
  <c r="C898" i="1"/>
  <c r="D898" i="1"/>
  <c r="I898" i="1"/>
  <c r="J898" i="1"/>
  <c r="K898" i="1"/>
  <c r="N898" i="1"/>
  <c r="O898" i="1"/>
  <c r="F898" i="1" s="1"/>
  <c r="B899" i="1"/>
  <c r="C899" i="1"/>
  <c r="D899" i="1"/>
  <c r="I899" i="1"/>
  <c r="J899" i="1"/>
  <c r="K899" i="1"/>
  <c r="N899" i="1"/>
  <c r="O899" i="1"/>
  <c r="F899" i="1" s="1"/>
  <c r="P899" i="1" s="1"/>
  <c r="B900" i="1"/>
  <c r="C900" i="1"/>
  <c r="D900" i="1"/>
  <c r="I900" i="1"/>
  <c r="J900" i="1"/>
  <c r="K900" i="1"/>
  <c r="N900" i="1"/>
  <c r="O900" i="1"/>
  <c r="F900" i="1" s="1"/>
  <c r="P900" i="1" s="1"/>
  <c r="B901" i="1"/>
  <c r="C901" i="1"/>
  <c r="D901" i="1"/>
  <c r="I901" i="1"/>
  <c r="J901" i="1"/>
  <c r="K901" i="1"/>
  <c r="N901" i="1"/>
  <c r="O901" i="1"/>
  <c r="F901" i="1" s="1"/>
  <c r="P901" i="1" s="1"/>
  <c r="B902" i="1"/>
  <c r="C902" i="1"/>
  <c r="D902" i="1"/>
  <c r="I902" i="1"/>
  <c r="J902" i="1"/>
  <c r="K902" i="1"/>
  <c r="N902" i="1"/>
  <c r="O902" i="1"/>
  <c r="F902" i="1" s="1"/>
  <c r="P902" i="1" s="1"/>
  <c r="B903" i="1"/>
  <c r="C903" i="1"/>
  <c r="D903" i="1"/>
  <c r="I903" i="1"/>
  <c r="J903" i="1"/>
  <c r="K903" i="1"/>
  <c r="N903" i="1"/>
  <c r="O903" i="1"/>
  <c r="F903" i="1" s="1"/>
  <c r="P903" i="1" s="1"/>
  <c r="B904" i="1"/>
  <c r="C904" i="1"/>
  <c r="D904" i="1"/>
  <c r="I904" i="1"/>
  <c r="J904" i="1"/>
  <c r="K904" i="1"/>
  <c r="N904" i="1"/>
  <c r="O904" i="1"/>
  <c r="F904" i="1" s="1"/>
  <c r="P904" i="1" s="1"/>
  <c r="B905" i="1"/>
  <c r="C905" i="1"/>
  <c r="D905" i="1"/>
  <c r="I905" i="1"/>
  <c r="J905" i="1"/>
  <c r="K905" i="1"/>
  <c r="N905" i="1"/>
  <c r="O905" i="1"/>
  <c r="F905" i="1" s="1"/>
  <c r="P905" i="1" s="1"/>
  <c r="B906" i="1"/>
  <c r="C906" i="1"/>
  <c r="D906" i="1"/>
  <c r="I906" i="1"/>
  <c r="J906" i="1"/>
  <c r="K906" i="1"/>
  <c r="N906" i="1"/>
  <c r="O906" i="1"/>
  <c r="F906" i="1" s="1"/>
  <c r="P906" i="1" s="1"/>
  <c r="B907" i="1"/>
  <c r="C907" i="1"/>
  <c r="D907" i="1"/>
  <c r="I907" i="1"/>
  <c r="J907" i="1"/>
  <c r="K907" i="1"/>
  <c r="N907" i="1"/>
  <c r="O907" i="1"/>
  <c r="F907" i="1" s="1"/>
  <c r="P907" i="1" s="1"/>
  <c r="B908" i="1"/>
  <c r="C908" i="1"/>
  <c r="D908" i="1"/>
  <c r="I908" i="1"/>
  <c r="J908" i="1"/>
  <c r="K908" i="1"/>
  <c r="N908" i="1"/>
  <c r="O908" i="1"/>
  <c r="F908" i="1" s="1"/>
  <c r="P908" i="1" s="1"/>
  <c r="B909" i="1"/>
  <c r="C909" i="1"/>
  <c r="D909" i="1"/>
  <c r="I909" i="1"/>
  <c r="J909" i="1"/>
  <c r="K909" i="1"/>
  <c r="N909" i="1"/>
  <c r="O909" i="1"/>
  <c r="F909" i="1" s="1"/>
  <c r="B910" i="1"/>
  <c r="C910" i="1"/>
  <c r="D910" i="1"/>
  <c r="I910" i="1"/>
  <c r="J910" i="1"/>
  <c r="K910" i="1"/>
  <c r="N910" i="1"/>
  <c r="O910" i="1"/>
  <c r="F910" i="1" s="1"/>
  <c r="P910" i="1" s="1"/>
  <c r="B911" i="1"/>
  <c r="C911" i="1"/>
  <c r="D911" i="1"/>
  <c r="I911" i="1"/>
  <c r="J911" i="1"/>
  <c r="K911" i="1"/>
  <c r="N911" i="1"/>
  <c r="O911" i="1"/>
  <c r="F911" i="1" s="1"/>
  <c r="P911" i="1" s="1"/>
  <c r="B912" i="1"/>
  <c r="C912" i="1"/>
  <c r="D912" i="1"/>
  <c r="I912" i="1"/>
  <c r="J912" i="1"/>
  <c r="K912" i="1"/>
  <c r="N912" i="1"/>
  <c r="O912" i="1"/>
  <c r="F912" i="1" s="1"/>
  <c r="P912" i="1" s="1"/>
  <c r="B913" i="1"/>
  <c r="C913" i="1"/>
  <c r="D913" i="1"/>
  <c r="I913" i="1"/>
  <c r="J913" i="1"/>
  <c r="K913" i="1"/>
  <c r="N913" i="1"/>
  <c r="O913" i="1"/>
  <c r="F913" i="1" s="1"/>
  <c r="B914" i="1"/>
  <c r="C914" i="1"/>
  <c r="D914" i="1"/>
  <c r="I914" i="1"/>
  <c r="J914" i="1"/>
  <c r="K914" i="1"/>
  <c r="N914" i="1"/>
  <c r="O914" i="1"/>
  <c r="F914" i="1" s="1"/>
  <c r="B915" i="1"/>
  <c r="C915" i="1"/>
  <c r="D915" i="1"/>
  <c r="I915" i="1"/>
  <c r="J915" i="1"/>
  <c r="K915" i="1"/>
  <c r="N915" i="1"/>
  <c r="O915" i="1"/>
  <c r="F915" i="1" s="1"/>
  <c r="P915" i="1" s="1"/>
  <c r="B916" i="1"/>
  <c r="C916" i="1"/>
  <c r="D916" i="1"/>
  <c r="I916" i="1"/>
  <c r="J916" i="1"/>
  <c r="K916" i="1"/>
  <c r="N916" i="1"/>
  <c r="O916" i="1"/>
  <c r="F916" i="1" s="1"/>
  <c r="P916" i="1" s="1"/>
  <c r="B917" i="1"/>
  <c r="C917" i="1"/>
  <c r="D917" i="1"/>
  <c r="I917" i="1"/>
  <c r="J917" i="1"/>
  <c r="K917" i="1"/>
  <c r="N917" i="1"/>
  <c r="O917" i="1"/>
  <c r="F917" i="1" s="1"/>
  <c r="P917" i="1" s="1"/>
  <c r="B918" i="1"/>
  <c r="C918" i="1"/>
  <c r="D918" i="1"/>
  <c r="I918" i="1"/>
  <c r="J918" i="1"/>
  <c r="K918" i="1"/>
  <c r="N918" i="1"/>
  <c r="O918" i="1"/>
  <c r="F918" i="1" s="1"/>
  <c r="P918" i="1" s="1"/>
  <c r="B919" i="1"/>
  <c r="C919" i="1"/>
  <c r="D919" i="1"/>
  <c r="I919" i="1"/>
  <c r="J919" i="1"/>
  <c r="K919" i="1"/>
  <c r="N919" i="1"/>
  <c r="O919" i="1"/>
  <c r="F919" i="1" s="1"/>
  <c r="P919" i="1" s="1"/>
  <c r="B920" i="1"/>
  <c r="C920" i="1"/>
  <c r="D920" i="1"/>
  <c r="I920" i="1"/>
  <c r="J920" i="1"/>
  <c r="K920" i="1"/>
  <c r="N920" i="1"/>
  <c r="O920" i="1"/>
  <c r="F920" i="1" s="1"/>
  <c r="P920" i="1" s="1"/>
  <c r="B921" i="1"/>
  <c r="C921" i="1"/>
  <c r="D921" i="1"/>
  <c r="I921" i="1"/>
  <c r="J921" i="1"/>
  <c r="K921" i="1"/>
  <c r="N921" i="1"/>
  <c r="O921" i="1"/>
  <c r="F921" i="1" s="1"/>
  <c r="P921" i="1" s="1"/>
  <c r="B922" i="1"/>
  <c r="C922" i="1"/>
  <c r="D922" i="1"/>
  <c r="I922" i="1"/>
  <c r="J922" i="1"/>
  <c r="K922" i="1"/>
  <c r="N922" i="1"/>
  <c r="O922" i="1"/>
  <c r="F922" i="1" s="1"/>
  <c r="P922" i="1" s="1"/>
  <c r="B923" i="1"/>
  <c r="C923" i="1"/>
  <c r="D923" i="1"/>
  <c r="I923" i="1"/>
  <c r="J923" i="1"/>
  <c r="K923" i="1"/>
  <c r="N923" i="1"/>
  <c r="O923" i="1"/>
  <c r="F923" i="1" s="1"/>
  <c r="P923" i="1" s="1"/>
  <c r="B924" i="1"/>
  <c r="C924" i="1"/>
  <c r="D924" i="1"/>
  <c r="I924" i="1"/>
  <c r="J924" i="1"/>
  <c r="K924" i="1"/>
  <c r="N924" i="1"/>
  <c r="O924" i="1"/>
  <c r="F924" i="1" s="1"/>
  <c r="P924" i="1" s="1"/>
  <c r="B925" i="1"/>
  <c r="C925" i="1"/>
  <c r="D925" i="1"/>
  <c r="I925" i="1"/>
  <c r="J925" i="1"/>
  <c r="K925" i="1"/>
  <c r="N925" i="1"/>
  <c r="O925" i="1"/>
  <c r="F925" i="1" s="1"/>
  <c r="B926" i="1"/>
  <c r="C926" i="1"/>
  <c r="D926" i="1"/>
  <c r="I926" i="1"/>
  <c r="J926" i="1"/>
  <c r="K926" i="1"/>
  <c r="N926" i="1"/>
  <c r="O926" i="1"/>
  <c r="F926" i="1" s="1"/>
  <c r="P926" i="1" s="1"/>
  <c r="B927" i="1"/>
  <c r="C927" i="1"/>
  <c r="D927" i="1"/>
  <c r="I927" i="1"/>
  <c r="J927" i="1"/>
  <c r="K927" i="1"/>
  <c r="N927" i="1"/>
  <c r="O927" i="1"/>
  <c r="F927" i="1" s="1"/>
  <c r="P927" i="1" s="1"/>
  <c r="B928" i="1"/>
  <c r="C928" i="1"/>
  <c r="D928" i="1"/>
  <c r="I928" i="1"/>
  <c r="J928" i="1"/>
  <c r="K928" i="1"/>
  <c r="N928" i="1"/>
  <c r="O928" i="1"/>
  <c r="F928" i="1" s="1"/>
  <c r="P928" i="1" s="1"/>
  <c r="B929" i="1"/>
  <c r="C929" i="1"/>
  <c r="D929" i="1"/>
  <c r="I929" i="1"/>
  <c r="J929" i="1"/>
  <c r="K929" i="1"/>
  <c r="N929" i="1"/>
  <c r="O929" i="1"/>
  <c r="F929" i="1" s="1"/>
  <c r="B930" i="1"/>
  <c r="C930" i="1"/>
  <c r="D930" i="1"/>
  <c r="I930" i="1"/>
  <c r="J930" i="1"/>
  <c r="K930" i="1"/>
  <c r="N930" i="1"/>
  <c r="O930" i="1"/>
  <c r="F930" i="1" s="1"/>
  <c r="B931" i="1"/>
  <c r="C931" i="1"/>
  <c r="D931" i="1"/>
  <c r="I931" i="1"/>
  <c r="J931" i="1"/>
  <c r="K931" i="1"/>
  <c r="N931" i="1"/>
  <c r="O931" i="1"/>
  <c r="F931" i="1" s="1"/>
  <c r="P931" i="1" s="1"/>
  <c r="B932" i="1"/>
  <c r="C932" i="1"/>
  <c r="D932" i="1"/>
  <c r="I932" i="1"/>
  <c r="J932" i="1"/>
  <c r="K932" i="1"/>
  <c r="N932" i="1"/>
  <c r="O932" i="1"/>
  <c r="F932" i="1" s="1"/>
  <c r="P932" i="1" s="1"/>
  <c r="B933" i="1"/>
  <c r="C933" i="1"/>
  <c r="D933" i="1"/>
  <c r="I933" i="1"/>
  <c r="J933" i="1"/>
  <c r="K933" i="1"/>
  <c r="N933" i="1"/>
  <c r="O933" i="1"/>
  <c r="F933" i="1" s="1"/>
  <c r="P933" i="1" s="1"/>
  <c r="B934" i="1"/>
  <c r="C934" i="1"/>
  <c r="D934" i="1"/>
  <c r="I934" i="1"/>
  <c r="J934" i="1"/>
  <c r="K934" i="1"/>
  <c r="N934" i="1"/>
  <c r="O934" i="1"/>
  <c r="F934" i="1" s="1"/>
  <c r="P934" i="1" s="1"/>
  <c r="B935" i="1"/>
  <c r="C935" i="1"/>
  <c r="D935" i="1"/>
  <c r="I935" i="1"/>
  <c r="J935" i="1"/>
  <c r="K935" i="1"/>
  <c r="N935" i="1"/>
  <c r="O935" i="1"/>
  <c r="F935" i="1" s="1"/>
  <c r="P935" i="1" s="1"/>
  <c r="B936" i="1"/>
  <c r="C936" i="1"/>
  <c r="D936" i="1"/>
  <c r="I936" i="1"/>
  <c r="J936" i="1"/>
  <c r="K936" i="1"/>
  <c r="N936" i="1"/>
  <c r="O936" i="1"/>
  <c r="F936" i="1" s="1"/>
  <c r="P936" i="1" s="1"/>
  <c r="B937" i="1"/>
  <c r="C937" i="1"/>
  <c r="D937" i="1"/>
  <c r="I937" i="1"/>
  <c r="J937" i="1"/>
  <c r="K937" i="1"/>
  <c r="N937" i="1"/>
  <c r="O937" i="1"/>
  <c r="F937" i="1" s="1"/>
  <c r="P937" i="1" s="1"/>
  <c r="B938" i="1"/>
  <c r="C938" i="1"/>
  <c r="D938" i="1"/>
  <c r="I938" i="1"/>
  <c r="J938" i="1"/>
  <c r="K938" i="1"/>
  <c r="N938" i="1"/>
  <c r="O938" i="1"/>
  <c r="F938" i="1" s="1"/>
  <c r="P938" i="1" s="1"/>
  <c r="B939" i="1"/>
  <c r="C939" i="1"/>
  <c r="D939" i="1"/>
  <c r="I939" i="1"/>
  <c r="J939" i="1"/>
  <c r="K939" i="1"/>
  <c r="N939" i="1"/>
  <c r="O939" i="1"/>
  <c r="F939" i="1" s="1"/>
  <c r="P939" i="1" s="1"/>
  <c r="B940" i="1"/>
  <c r="C940" i="1"/>
  <c r="D940" i="1"/>
  <c r="I940" i="1"/>
  <c r="J940" i="1"/>
  <c r="K940" i="1"/>
  <c r="N940" i="1"/>
  <c r="O940" i="1"/>
  <c r="F940" i="1" s="1"/>
  <c r="P940" i="1" s="1"/>
  <c r="B941" i="1"/>
  <c r="C941" i="1"/>
  <c r="D941" i="1"/>
  <c r="I941" i="1"/>
  <c r="J941" i="1"/>
  <c r="K941" i="1"/>
  <c r="N941" i="1"/>
  <c r="O941" i="1"/>
  <c r="F941" i="1" s="1"/>
  <c r="B942" i="1"/>
  <c r="C942" i="1"/>
  <c r="D942" i="1"/>
  <c r="I942" i="1"/>
  <c r="J942" i="1"/>
  <c r="K942" i="1"/>
  <c r="N942" i="1"/>
  <c r="O942" i="1"/>
  <c r="F942" i="1" s="1"/>
  <c r="P942" i="1" s="1"/>
  <c r="B943" i="1"/>
  <c r="C943" i="1"/>
  <c r="D943" i="1"/>
  <c r="I943" i="1"/>
  <c r="J943" i="1"/>
  <c r="K943" i="1"/>
  <c r="N943" i="1"/>
  <c r="O943" i="1"/>
  <c r="F943" i="1" s="1"/>
  <c r="P943" i="1" s="1"/>
  <c r="B944" i="1"/>
  <c r="C944" i="1"/>
  <c r="D944" i="1"/>
  <c r="I944" i="1"/>
  <c r="J944" i="1"/>
  <c r="K944" i="1"/>
  <c r="N944" i="1"/>
  <c r="O944" i="1"/>
  <c r="F944" i="1" s="1"/>
  <c r="P944" i="1" s="1"/>
  <c r="B945" i="1"/>
  <c r="C945" i="1"/>
  <c r="D945" i="1"/>
  <c r="I945" i="1"/>
  <c r="J945" i="1"/>
  <c r="K945" i="1"/>
  <c r="N945" i="1"/>
  <c r="O945" i="1"/>
  <c r="F945" i="1" s="1"/>
  <c r="B946" i="1"/>
  <c r="C946" i="1"/>
  <c r="D946" i="1"/>
  <c r="I946" i="1"/>
  <c r="J946" i="1"/>
  <c r="K946" i="1"/>
  <c r="N946" i="1"/>
  <c r="O946" i="1"/>
  <c r="F946" i="1" s="1"/>
  <c r="B947" i="1"/>
  <c r="C947" i="1"/>
  <c r="D947" i="1"/>
  <c r="I947" i="1"/>
  <c r="J947" i="1"/>
  <c r="K947" i="1"/>
  <c r="N947" i="1"/>
  <c r="O947" i="1"/>
  <c r="F947" i="1" s="1"/>
  <c r="P947" i="1" s="1"/>
  <c r="B948" i="1"/>
  <c r="C948" i="1"/>
  <c r="D948" i="1"/>
  <c r="I948" i="1"/>
  <c r="J948" i="1"/>
  <c r="K948" i="1"/>
  <c r="N948" i="1"/>
  <c r="O948" i="1"/>
  <c r="F948" i="1" s="1"/>
  <c r="P948" i="1" s="1"/>
  <c r="B949" i="1"/>
  <c r="C949" i="1"/>
  <c r="D949" i="1"/>
  <c r="I949" i="1"/>
  <c r="J949" i="1"/>
  <c r="K949" i="1"/>
  <c r="N949" i="1"/>
  <c r="O949" i="1"/>
  <c r="F949" i="1" s="1"/>
  <c r="P949" i="1" s="1"/>
  <c r="B950" i="1"/>
  <c r="C950" i="1"/>
  <c r="D950" i="1"/>
  <c r="I950" i="1"/>
  <c r="J950" i="1"/>
  <c r="K950" i="1"/>
  <c r="N950" i="1"/>
  <c r="O950" i="1"/>
  <c r="F950" i="1" s="1"/>
  <c r="P950" i="1" s="1"/>
  <c r="B951" i="1"/>
  <c r="C951" i="1"/>
  <c r="D951" i="1"/>
  <c r="I951" i="1"/>
  <c r="J951" i="1"/>
  <c r="K951" i="1"/>
  <c r="N951" i="1"/>
  <c r="O951" i="1"/>
  <c r="F951" i="1" s="1"/>
  <c r="P951" i="1" s="1"/>
  <c r="B952" i="1"/>
  <c r="C952" i="1"/>
  <c r="D952" i="1"/>
  <c r="I952" i="1"/>
  <c r="J952" i="1"/>
  <c r="K952" i="1"/>
  <c r="N952" i="1"/>
  <c r="O952" i="1"/>
  <c r="F952" i="1" s="1"/>
  <c r="P952" i="1" s="1"/>
  <c r="B953" i="1"/>
  <c r="C953" i="1"/>
  <c r="D953" i="1"/>
  <c r="I953" i="1"/>
  <c r="J953" i="1"/>
  <c r="K953" i="1"/>
  <c r="N953" i="1"/>
  <c r="O953" i="1"/>
  <c r="F953" i="1" s="1"/>
  <c r="P953" i="1" s="1"/>
  <c r="B954" i="1"/>
  <c r="C954" i="1"/>
  <c r="D954" i="1"/>
  <c r="I954" i="1"/>
  <c r="J954" i="1"/>
  <c r="K954" i="1"/>
  <c r="N954" i="1"/>
  <c r="O954" i="1"/>
  <c r="F954" i="1" s="1"/>
  <c r="P954" i="1" s="1"/>
  <c r="B955" i="1"/>
  <c r="C955" i="1"/>
  <c r="D955" i="1"/>
  <c r="I955" i="1"/>
  <c r="J955" i="1"/>
  <c r="K955" i="1"/>
  <c r="N955" i="1"/>
  <c r="O955" i="1"/>
  <c r="F955" i="1" s="1"/>
  <c r="P955" i="1" s="1"/>
  <c r="B956" i="1"/>
  <c r="C956" i="1"/>
  <c r="D956" i="1"/>
  <c r="I956" i="1"/>
  <c r="J956" i="1"/>
  <c r="K956" i="1"/>
  <c r="N956" i="1"/>
  <c r="O956" i="1"/>
  <c r="F956" i="1" s="1"/>
  <c r="P956" i="1" s="1"/>
  <c r="B957" i="1"/>
  <c r="C957" i="1"/>
  <c r="D957" i="1"/>
  <c r="I957" i="1"/>
  <c r="J957" i="1"/>
  <c r="K957" i="1"/>
  <c r="N957" i="1"/>
  <c r="O957" i="1"/>
  <c r="F957" i="1" s="1"/>
  <c r="B958" i="1"/>
  <c r="C958" i="1"/>
  <c r="D958" i="1"/>
  <c r="I958" i="1"/>
  <c r="J958" i="1"/>
  <c r="K958" i="1"/>
  <c r="N958" i="1"/>
  <c r="O958" i="1"/>
  <c r="F958" i="1" s="1"/>
  <c r="P958" i="1" s="1"/>
  <c r="B959" i="1"/>
  <c r="C959" i="1"/>
  <c r="D959" i="1"/>
  <c r="I959" i="1"/>
  <c r="J959" i="1"/>
  <c r="K959" i="1"/>
  <c r="N959" i="1"/>
  <c r="O959" i="1"/>
  <c r="F959" i="1" s="1"/>
  <c r="P959" i="1" s="1"/>
  <c r="B960" i="1"/>
  <c r="C960" i="1"/>
  <c r="D960" i="1"/>
  <c r="I960" i="1"/>
  <c r="J960" i="1"/>
  <c r="K960" i="1"/>
  <c r="N960" i="1"/>
  <c r="O960" i="1"/>
  <c r="F960" i="1" s="1"/>
  <c r="P960" i="1" s="1"/>
  <c r="B961" i="1"/>
  <c r="C961" i="1"/>
  <c r="D961" i="1"/>
  <c r="I961" i="1"/>
  <c r="J961" i="1"/>
  <c r="K961" i="1"/>
  <c r="N961" i="1"/>
  <c r="O961" i="1"/>
  <c r="F961" i="1" s="1"/>
  <c r="B962" i="1"/>
  <c r="C962" i="1"/>
  <c r="D962" i="1"/>
  <c r="I962" i="1"/>
  <c r="J962" i="1"/>
  <c r="K962" i="1"/>
  <c r="N962" i="1"/>
  <c r="O962" i="1"/>
  <c r="F962" i="1" s="1"/>
  <c r="B963" i="1"/>
  <c r="C963" i="1"/>
  <c r="D963" i="1"/>
  <c r="I963" i="1"/>
  <c r="J963" i="1"/>
  <c r="K963" i="1"/>
  <c r="N963" i="1"/>
  <c r="O963" i="1"/>
  <c r="F963" i="1" s="1"/>
  <c r="P963" i="1" s="1"/>
  <c r="B964" i="1"/>
  <c r="C964" i="1"/>
  <c r="D964" i="1"/>
  <c r="I964" i="1"/>
  <c r="J964" i="1"/>
  <c r="K964" i="1"/>
  <c r="N964" i="1"/>
  <c r="O964" i="1"/>
  <c r="F964" i="1" s="1"/>
  <c r="P964" i="1" s="1"/>
  <c r="B965" i="1"/>
  <c r="C965" i="1"/>
  <c r="D965" i="1"/>
  <c r="I965" i="1"/>
  <c r="J965" i="1"/>
  <c r="K965" i="1"/>
  <c r="N965" i="1"/>
  <c r="O965" i="1"/>
  <c r="F965" i="1" s="1"/>
  <c r="P965" i="1" s="1"/>
  <c r="B966" i="1"/>
  <c r="C966" i="1"/>
  <c r="D966" i="1"/>
  <c r="I966" i="1"/>
  <c r="J966" i="1"/>
  <c r="K966" i="1"/>
  <c r="N966" i="1"/>
  <c r="O966" i="1"/>
  <c r="F966" i="1" s="1"/>
  <c r="P966" i="1" s="1"/>
  <c r="B967" i="1"/>
  <c r="C967" i="1"/>
  <c r="D967" i="1"/>
  <c r="I967" i="1"/>
  <c r="J967" i="1"/>
  <c r="K967" i="1"/>
  <c r="N967" i="1"/>
  <c r="O967" i="1"/>
  <c r="F967" i="1" s="1"/>
  <c r="P967" i="1" s="1"/>
  <c r="B968" i="1"/>
  <c r="C968" i="1"/>
  <c r="D968" i="1"/>
  <c r="I968" i="1"/>
  <c r="J968" i="1"/>
  <c r="K968" i="1"/>
  <c r="N968" i="1"/>
  <c r="O968" i="1"/>
  <c r="F968" i="1" s="1"/>
  <c r="P968" i="1" s="1"/>
  <c r="B969" i="1"/>
  <c r="C969" i="1"/>
  <c r="D969" i="1"/>
  <c r="I969" i="1"/>
  <c r="J969" i="1"/>
  <c r="K969" i="1"/>
  <c r="N969" i="1"/>
  <c r="O969" i="1"/>
  <c r="F969" i="1" s="1"/>
  <c r="P969" i="1" s="1"/>
  <c r="B970" i="1"/>
  <c r="C970" i="1"/>
  <c r="D970" i="1"/>
  <c r="I970" i="1"/>
  <c r="J970" i="1"/>
  <c r="K970" i="1"/>
  <c r="N970" i="1"/>
  <c r="O970" i="1"/>
  <c r="F970" i="1" s="1"/>
  <c r="P970" i="1" s="1"/>
  <c r="B971" i="1"/>
  <c r="C971" i="1"/>
  <c r="D971" i="1"/>
  <c r="I971" i="1"/>
  <c r="J971" i="1"/>
  <c r="K971" i="1"/>
  <c r="N971" i="1"/>
  <c r="O971" i="1"/>
  <c r="F971" i="1" s="1"/>
  <c r="P971" i="1" s="1"/>
  <c r="B972" i="1"/>
  <c r="C972" i="1"/>
  <c r="D972" i="1"/>
  <c r="I972" i="1"/>
  <c r="J972" i="1"/>
  <c r="K972" i="1"/>
  <c r="N972" i="1"/>
  <c r="O972" i="1"/>
  <c r="F972" i="1" s="1"/>
  <c r="P972" i="1" s="1"/>
  <c r="B973" i="1"/>
  <c r="C973" i="1"/>
  <c r="D973" i="1"/>
  <c r="I973" i="1"/>
  <c r="J973" i="1"/>
  <c r="K973" i="1"/>
  <c r="N973" i="1"/>
  <c r="O973" i="1"/>
  <c r="F973" i="1" s="1"/>
  <c r="B974" i="1"/>
  <c r="C974" i="1"/>
  <c r="D974" i="1"/>
  <c r="I974" i="1"/>
  <c r="J974" i="1"/>
  <c r="K974" i="1"/>
  <c r="N974" i="1"/>
  <c r="O974" i="1"/>
  <c r="F974" i="1" s="1"/>
  <c r="P974" i="1" s="1"/>
  <c r="B975" i="1"/>
  <c r="C975" i="1"/>
  <c r="D975" i="1"/>
  <c r="I975" i="1"/>
  <c r="J975" i="1"/>
  <c r="K975" i="1"/>
  <c r="N975" i="1"/>
  <c r="O975" i="1"/>
  <c r="F975" i="1" s="1"/>
  <c r="P975" i="1" s="1"/>
  <c r="B976" i="1"/>
  <c r="C976" i="1"/>
  <c r="D976" i="1"/>
  <c r="I976" i="1"/>
  <c r="J976" i="1"/>
  <c r="K976" i="1"/>
  <c r="N976" i="1"/>
  <c r="O976" i="1"/>
  <c r="F976" i="1" s="1"/>
  <c r="P976" i="1" s="1"/>
  <c r="B977" i="1"/>
  <c r="C977" i="1"/>
  <c r="D977" i="1"/>
  <c r="I977" i="1"/>
  <c r="J977" i="1"/>
  <c r="K977" i="1"/>
  <c r="N977" i="1"/>
  <c r="O977" i="1"/>
  <c r="F977" i="1" s="1"/>
  <c r="B978" i="1"/>
  <c r="C978" i="1"/>
  <c r="D978" i="1"/>
  <c r="I978" i="1"/>
  <c r="J978" i="1"/>
  <c r="K978" i="1"/>
  <c r="N978" i="1"/>
  <c r="O978" i="1"/>
  <c r="F978" i="1" s="1"/>
  <c r="B979" i="1"/>
  <c r="C979" i="1"/>
  <c r="D979" i="1"/>
  <c r="I979" i="1"/>
  <c r="J979" i="1"/>
  <c r="K979" i="1"/>
  <c r="N979" i="1"/>
  <c r="O979" i="1"/>
  <c r="F979" i="1" s="1"/>
  <c r="P979" i="1" s="1"/>
  <c r="B980" i="1"/>
  <c r="C980" i="1"/>
  <c r="D980" i="1"/>
  <c r="I980" i="1"/>
  <c r="J980" i="1"/>
  <c r="K980" i="1"/>
  <c r="N980" i="1"/>
  <c r="O980" i="1"/>
  <c r="F980" i="1" s="1"/>
  <c r="P980" i="1" s="1"/>
  <c r="B981" i="1"/>
  <c r="C981" i="1"/>
  <c r="D981" i="1"/>
  <c r="I981" i="1"/>
  <c r="J981" i="1"/>
  <c r="K981" i="1"/>
  <c r="N981" i="1"/>
  <c r="O981" i="1"/>
  <c r="F981" i="1" s="1"/>
  <c r="P981" i="1" s="1"/>
  <c r="B982" i="1"/>
  <c r="C982" i="1"/>
  <c r="D982" i="1"/>
  <c r="I982" i="1"/>
  <c r="J982" i="1"/>
  <c r="K982" i="1"/>
  <c r="N982" i="1"/>
  <c r="O982" i="1"/>
  <c r="F982" i="1" s="1"/>
  <c r="P982" i="1" s="1"/>
  <c r="B983" i="1"/>
  <c r="C983" i="1"/>
  <c r="D983" i="1"/>
  <c r="I983" i="1"/>
  <c r="J983" i="1"/>
  <c r="K983" i="1"/>
  <c r="N983" i="1"/>
  <c r="O983" i="1"/>
  <c r="F983" i="1" s="1"/>
  <c r="P983" i="1" s="1"/>
  <c r="B984" i="1"/>
  <c r="C984" i="1"/>
  <c r="D984" i="1"/>
  <c r="I984" i="1"/>
  <c r="J984" i="1"/>
  <c r="K984" i="1"/>
  <c r="N984" i="1"/>
  <c r="O984" i="1"/>
  <c r="F984" i="1" s="1"/>
  <c r="P984" i="1" s="1"/>
  <c r="B985" i="1"/>
  <c r="C985" i="1"/>
  <c r="D985" i="1"/>
  <c r="I985" i="1"/>
  <c r="J985" i="1"/>
  <c r="K985" i="1"/>
  <c r="N985" i="1"/>
  <c r="O985" i="1"/>
  <c r="F985" i="1" s="1"/>
  <c r="P985" i="1" s="1"/>
  <c r="B986" i="1"/>
  <c r="C986" i="1"/>
  <c r="D986" i="1"/>
  <c r="I986" i="1"/>
  <c r="J986" i="1"/>
  <c r="K986" i="1"/>
  <c r="N986" i="1"/>
  <c r="O986" i="1"/>
  <c r="F986" i="1" s="1"/>
  <c r="P986" i="1" s="1"/>
  <c r="B987" i="1"/>
  <c r="C987" i="1"/>
  <c r="D987" i="1"/>
  <c r="I987" i="1"/>
  <c r="J987" i="1"/>
  <c r="K987" i="1"/>
  <c r="N987" i="1"/>
  <c r="O987" i="1"/>
  <c r="F987" i="1" s="1"/>
  <c r="P987" i="1" s="1"/>
  <c r="B988" i="1"/>
  <c r="C988" i="1"/>
  <c r="D988" i="1"/>
  <c r="I988" i="1"/>
  <c r="J988" i="1"/>
  <c r="K988" i="1"/>
  <c r="N988" i="1"/>
  <c r="O988" i="1"/>
  <c r="F988" i="1" s="1"/>
  <c r="P988" i="1" s="1"/>
  <c r="B989" i="1"/>
  <c r="C989" i="1"/>
  <c r="D989" i="1"/>
  <c r="I989" i="1"/>
  <c r="J989" i="1"/>
  <c r="K989" i="1"/>
  <c r="N989" i="1"/>
  <c r="O989" i="1"/>
  <c r="F989" i="1" s="1"/>
  <c r="B990" i="1"/>
  <c r="C990" i="1"/>
  <c r="D990" i="1"/>
  <c r="I990" i="1"/>
  <c r="J990" i="1"/>
  <c r="K990" i="1"/>
  <c r="N990" i="1"/>
  <c r="O990" i="1"/>
  <c r="F990" i="1" s="1"/>
  <c r="P990" i="1" s="1"/>
  <c r="B991" i="1"/>
  <c r="C991" i="1"/>
  <c r="D991" i="1"/>
  <c r="I991" i="1"/>
  <c r="J991" i="1"/>
  <c r="K991" i="1"/>
  <c r="N991" i="1"/>
  <c r="O991" i="1"/>
  <c r="F991" i="1" s="1"/>
  <c r="P991" i="1" s="1"/>
  <c r="B992" i="1"/>
  <c r="C992" i="1"/>
  <c r="D992" i="1"/>
  <c r="I992" i="1"/>
  <c r="J992" i="1"/>
  <c r="K992" i="1"/>
  <c r="N992" i="1"/>
  <c r="O992" i="1"/>
  <c r="F992" i="1" s="1"/>
  <c r="P992" i="1" s="1"/>
  <c r="B993" i="1"/>
  <c r="C993" i="1"/>
  <c r="D993" i="1"/>
  <c r="I993" i="1"/>
  <c r="J993" i="1"/>
  <c r="K993" i="1"/>
  <c r="N993" i="1"/>
  <c r="O993" i="1"/>
  <c r="F993" i="1" s="1"/>
  <c r="B994" i="1"/>
  <c r="C994" i="1"/>
  <c r="D994" i="1"/>
  <c r="I994" i="1"/>
  <c r="J994" i="1"/>
  <c r="K994" i="1"/>
  <c r="N994" i="1"/>
  <c r="O994" i="1"/>
  <c r="F994" i="1" s="1"/>
  <c r="B995" i="1"/>
  <c r="C995" i="1"/>
  <c r="D995" i="1"/>
  <c r="I995" i="1"/>
  <c r="J995" i="1"/>
  <c r="K995" i="1"/>
  <c r="N995" i="1"/>
  <c r="O995" i="1"/>
  <c r="F995" i="1" s="1"/>
  <c r="P995" i="1" s="1"/>
  <c r="B996" i="1"/>
  <c r="C996" i="1"/>
  <c r="D996" i="1"/>
  <c r="I996" i="1"/>
  <c r="J996" i="1"/>
  <c r="K996" i="1"/>
  <c r="N996" i="1"/>
  <c r="O996" i="1"/>
  <c r="F996" i="1" s="1"/>
  <c r="P996" i="1" s="1"/>
  <c r="B997" i="1"/>
  <c r="C997" i="1"/>
  <c r="D997" i="1"/>
  <c r="I997" i="1"/>
  <c r="J997" i="1"/>
  <c r="K997" i="1"/>
  <c r="N997" i="1"/>
  <c r="O997" i="1"/>
  <c r="F997" i="1" s="1"/>
  <c r="P997" i="1" s="1"/>
  <c r="B998" i="1"/>
  <c r="C998" i="1"/>
  <c r="D998" i="1"/>
  <c r="I998" i="1"/>
  <c r="J998" i="1"/>
  <c r="K998" i="1"/>
  <c r="N998" i="1"/>
  <c r="O998" i="1"/>
  <c r="F998" i="1" s="1"/>
  <c r="P998" i="1" s="1"/>
  <c r="B999" i="1"/>
  <c r="C999" i="1"/>
  <c r="D999" i="1"/>
  <c r="I999" i="1"/>
  <c r="J999" i="1"/>
  <c r="K999" i="1"/>
  <c r="N999" i="1"/>
  <c r="O999" i="1"/>
  <c r="F999" i="1" s="1"/>
  <c r="P999" i="1" s="1"/>
  <c r="B1000" i="1"/>
  <c r="C1000" i="1"/>
  <c r="D1000" i="1"/>
  <c r="I1000" i="1"/>
  <c r="J1000" i="1"/>
  <c r="K1000" i="1"/>
  <c r="N1000" i="1"/>
  <c r="O1000" i="1"/>
  <c r="F1000" i="1" s="1"/>
  <c r="P1000" i="1" s="1"/>
  <c r="F3" i="1" l="1"/>
  <c r="P3" i="1" s="1"/>
</calcChain>
</file>

<file path=xl/sharedStrings.xml><?xml version="1.0" encoding="utf-8"?>
<sst xmlns="http://schemas.openxmlformats.org/spreadsheetml/2006/main" count="2072" uniqueCount="36">
  <si>
    <t>date</t>
  </si>
  <si>
    <t>year</t>
  </si>
  <si>
    <t>month</t>
  </si>
  <si>
    <t>day</t>
  </si>
  <si>
    <t>parcel_count</t>
  </si>
  <si>
    <t>fleet_utilization</t>
  </si>
  <si>
    <t>day_of_week</t>
  </si>
  <si>
    <t>is_weekend</t>
  </si>
  <si>
    <t>is_holiday</t>
  </si>
  <si>
    <t>is_holiday_soon</t>
  </si>
  <si>
    <t>holiday_label</t>
  </si>
  <si>
    <t>fleet_available_3</t>
  </si>
  <si>
    <t>total_parcel_weight</t>
  </si>
  <si>
    <t>avg_parcel_weight</t>
  </si>
  <si>
    <t>avg_parcel_volume_size</t>
  </si>
  <si>
    <t>surge_level</t>
  </si>
  <si>
    <t>Saturday</t>
  </si>
  <si>
    <t>Yes</t>
  </si>
  <si>
    <t>Sunday</t>
  </si>
  <si>
    <t>Monday</t>
  </si>
  <si>
    <t>No</t>
  </si>
  <si>
    <t>Tuesday</t>
  </si>
  <si>
    <t>Wednesday</t>
  </si>
  <si>
    <t>Thursday</t>
  </si>
  <si>
    <t>Friday</t>
  </si>
  <si>
    <t>ds</t>
  </si>
  <si>
    <t>y</t>
  </si>
  <si>
    <t>holiday</t>
  </si>
  <si>
    <t>New Year</t>
  </si>
  <si>
    <t>Valentine's Day</t>
  </si>
  <si>
    <t>Back to School</t>
  </si>
  <si>
    <t>Islamic New Year</t>
  </si>
  <si>
    <t>Mawlid (Prophet's Birthday)</t>
  </si>
  <si>
    <t>Dubai Shopping Festival</t>
  </si>
  <si>
    <t>UAE National Day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</si>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</sst>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-&quot;mm&quot;-&quot;yy"/>
    <numFmt numFmtId="165" formatCode="yyyy\-mm\-dd;@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rgb="FF000000"/>
      <name val="&quot;Aptos Narrow&quot;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64" fontId="3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164" fontId="3" fillId="0" borderId="1" xfId="0" applyNumberFormat="1" applyFont="1" applyBorder="1"/>
    <xf numFmtId="0" fontId="2" fillId="6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7" borderId="0" xfId="0" applyFont="1" applyFill="1"/>
    <xf numFmtId="0" fontId="4" fillId="0" borderId="0" xfId="0" applyFont="1" applyAlignment="1">
      <alignment horizontal="right"/>
    </xf>
    <xf numFmtId="0" fontId="2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2" xfId="0" applyFont="1" applyBorder="1"/>
    <xf numFmtId="0" fontId="5" fillId="0" borderId="0" xfId="0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1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dur\Documents\CSCI323\projectMain\ParcelData3.xlsx" TargetMode="External"/><Relationship Id="rId1" Type="http://schemas.openxmlformats.org/officeDocument/2006/relationships/externalLinkPath" Target="ParcelDat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holidays"/>
    </sheetNames>
    <sheetDataSet>
      <sheetData sheetId="0"/>
      <sheetData sheetId="1"/>
      <sheetData sheetId="2"/>
      <sheetData sheetId="3">
        <row r="2">
          <cell r="B2">
            <v>44562</v>
          </cell>
          <cell r="C2">
            <v>44562</v>
          </cell>
        </row>
        <row r="3">
          <cell r="B3">
            <v>44606</v>
          </cell>
          <cell r="C3">
            <v>44606</v>
          </cell>
        </row>
        <row r="4">
          <cell r="B4">
            <v>44794</v>
          </cell>
          <cell r="C4">
            <v>44801</v>
          </cell>
        </row>
        <row r="5">
          <cell r="B5">
            <v>44772</v>
          </cell>
          <cell r="C5">
            <v>44772</v>
          </cell>
        </row>
        <row r="6">
          <cell r="B6">
            <v>44841</v>
          </cell>
          <cell r="C6">
            <v>44841</v>
          </cell>
        </row>
        <row r="7">
          <cell r="B7">
            <v>44910</v>
          </cell>
          <cell r="C7">
            <v>44955</v>
          </cell>
        </row>
        <row r="8">
          <cell r="B8">
            <v>44920</v>
          </cell>
          <cell r="C8">
            <v>44920</v>
          </cell>
        </row>
        <row r="9">
          <cell r="B9">
            <v>44896</v>
          </cell>
          <cell r="C9">
            <v>44897</v>
          </cell>
        </row>
        <row r="10">
          <cell r="B10">
            <v>44927</v>
          </cell>
          <cell r="C10">
            <v>44927</v>
          </cell>
        </row>
        <row r="11">
          <cell r="B11">
            <v>44971</v>
          </cell>
          <cell r="C11">
            <v>44971</v>
          </cell>
        </row>
        <row r="12">
          <cell r="B12">
            <v>45017</v>
          </cell>
          <cell r="C12">
            <v>45040</v>
          </cell>
        </row>
        <row r="13">
          <cell r="B13">
            <v>45104</v>
          </cell>
          <cell r="C13">
            <v>45107</v>
          </cell>
        </row>
        <row r="14">
          <cell r="B14">
            <v>45126</v>
          </cell>
          <cell r="C14">
            <v>45126</v>
          </cell>
        </row>
        <row r="15">
          <cell r="B15">
            <v>45165</v>
          </cell>
          <cell r="C15">
            <v>45172</v>
          </cell>
        </row>
        <row r="16">
          <cell r="B16">
            <v>45196</v>
          </cell>
          <cell r="C16">
            <v>45196</v>
          </cell>
        </row>
        <row r="17">
          <cell r="B17">
            <v>45275</v>
          </cell>
          <cell r="C17">
            <v>45320</v>
          </cell>
        </row>
        <row r="18">
          <cell r="B18">
            <v>45261</v>
          </cell>
          <cell r="C18">
            <v>45262</v>
          </cell>
        </row>
        <row r="19">
          <cell r="B19">
            <v>45285</v>
          </cell>
          <cell r="C19">
            <v>45285</v>
          </cell>
        </row>
        <row r="20">
          <cell r="B20">
            <v>45292</v>
          </cell>
          <cell r="C20">
            <v>45292</v>
          </cell>
        </row>
        <row r="21">
          <cell r="B21">
            <v>45336</v>
          </cell>
          <cell r="C21">
            <v>45336</v>
          </cell>
        </row>
        <row r="22">
          <cell r="B22">
            <v>45361</v>
          </cell>
          <cell r="C22">
            <v>45392</v>
          </cell>
        </row>
        <row r="23">
          <cell r="B23">
            <v>45458</v>
          </cell>
          <cell r="C23">
            <v>45461</v>
          </cell>
        </row>
        <row r="24">
          <cell r="B24">
            <v>45480</v>
          </cell>
          <cell r="C24">
            <v>45480</v>
          </cell>
        </row>
        <row r="25">
          <cell r="B25">
            <v>45529</v>
          </cell>
          <cell r="C25">
            <v>45536</v>
          </cell>
        </row>
        <row r="26">
          <cell r="B26">
            <v>45550</v>
          </cell>
          <cell r="C26">
            <v>45550</v>
          </cell>
        </row>
        <row r="27">
          <cell r="B27">
            <v>44562</v>
          </cell>
          <cell r="C27">
            <v>44590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1193-FAF7-4BCB-A9C1-411F89AFEFE6}">
  <dimension ref="A1:P1000"/>
  <sheetViews>
    <sheetView tabSelected="1" zoomScaleNormal="100" workbookViewId="0">
      <selection activeCell="P2" sqref="P2"/>
    </sheetView>
  </sheetViews>
  <sheetFormatPr defaultRowHeight="15"/>
  <cols>
    <col min="1" max="10" width="16" customWidth="1"/>
    <col min="11" max="11" width="32" customWidth="1"/>
    <col min="12" max="12" width="16" customWidth="1"/>
    <col min="13" max="13" width="23.42578125" customWidth="1"/>
    <col min="14" max="16" width="16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4">
        <v>44562</v>
      </c>
      <c r="B2" s="2">
        <f t="shared" ref="B2:B256" si="0">YEAR(A2)</f>
        <v>2022</v>
      </c>
      <c r="C2" s="2">
        <f t="shared" ref="C2:C256" si="1">MONTH(A2)</f>
        <v>1</v>
      </c>
      <c r="D2" s="2">
        <f t="shared" ref="D2:D256" si="2">DAY(A2)</f>
        <v>1</v>
      </c>
      <c r="E2" s="5">
        <v>10592</v>
      </c>
      <c r="F2" s="3">
        <f ca="1">(E3 * O3) / (L3 * 10) * 100</f>
        <v>95.183822185798135</v>
      </c>
      <c r="G2" s="2" t="s">
        <v>16</v>
      </c>
      <c r="H2" s="6" t="s">
        <v>17</v>
      </c>
      <c r="I2" s="2">
        <f>IF(SUMPRODUCT((A2&gt;=[1]holidays!B$2:B1097)*(A2&lt;=[1]holidays!C$2:C1097))&gt;0, 1, 0)</f>
        <v>1</v>
      </c>
      <c r="J2" s="2">
        <f>IF(SUMPRODUCT((A2&gt;=[1]holidays!B$2:B1097 - 4)*(A2&lt;[1]holidays!B$2:B1097))&gt;0, 1, 0)</f>
        <v>0</v>
      </c>
      <c r="K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A2,
      A2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"),"New Year")</f>
        <v>New Year</v>
      </c>
      <c r="L2" s="2">
        <v>122</v>
      </c>
      <c r="M2" s="2">
        <v>8147.8</v>
      </c>
      <c r="N2" s="3">
        <f t="shared" ref="N2:N65" si="3">M2/E2</f>
        <v>0.76924093655589121</v>
      </c>
      <c r="O2" s="2">
        <f t="shared" ref="O2:O256" ca="1" si="4">RAND() * (0.12 - 0.1) + 0.1</f>
        <v>0.10956241029772042</v>
      </c>
      <c r="P2" s="3" t="str">
        <f ca="1">IF(F2&gt;100, "High Surge", IF(F2&gt;=92, "Mild Surge", IF(F2&gt;=80, "Low Surge", "No Surge")))</f>
        <v>Mild Surge</v>
      </c>
    </row>
    <row r="3" spans="1:16">
      <c r="A3" s="4">
        <v>44563</v>
      </c>
      <c r="B3" s="2">
        <f t="shared" si="0"/>
        <v>2022</v>
      </c>
      <c r="C3" s="2">
        <f t="shared" si="1"/>
        <v>1</v>
      </c>
      <c r="D3" s="2">
        <f t="shared" si="2"/>
        <v>2</v>
      </c>
      <c r="E3" s="5">
        <v>9672</v>
      </c>
      <c r="F3" s="3">
        <f ca="1">(E4 * O4) / (L4 * 10) * 100</f>
        <v>85.254101153363052</v>
      </c>
      <c r="G3" s="2" t="s">
        <v>18</v>
      </c>
      <c r="H3" s="6" t="s">
        <v>17</v>
      </c>
      <c r="I3" s="2">
        <f>IF(SUMPRODUCT((A3&gt;=[1]holidays!B$2:B1097)*(A3&lt;=[1]holidays!C$2:C1097))&gt;0, 1, 0)</f>
        <v>1</v>
      </c>
      <c r="J3" s="2">
        <f>IF(SUMPRODUCT((A3&gt;=[1]holidays!B$2:B1097 - 4)*(A3&lt;[1]holidays!B$2:B1097))&gt;0, 1, 0)</f>
        <v>0</v>
      </c>
      <c r="K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A3,
      A3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3" s="3">
        <v>113</v>
      </c>
      <c r="M3" s="3">
        <v>10225.19</v>
      </c>
      <c r="N3" s="3">
        <f t="shared" si="3"/>
        <v>1.0571949958643507</v>
      </c>
      <c r="O3" s="2">
        <f t="shared" ca="1" si="4"/>
        <v>0.11120525131301892</v>
      </c>
      <c r="P3" s="3" t="str">
        <f t="shared" ref="P3:P66" ca="1" si="5">IF(F3&gt;100, "High Surge", IF(F3&gt;=92, "Mild Surge", IF(F3&gt;=80, "Low Surge", "No Surge")))</f>
        <v>Low Surge</v>
      </c>
    </row>
    <row r="4" spans="1:16">
      <c r="A4" s="4">
        <v>44564</v>
      </c>
      <c r="B4" s="2">
        <f t="shared" si="0"/>
        <v>2022</v>
      </c>
      <c r="C4" s="2">
        <f t="shared" si="1"/>
        <v>1</v>
      </c>
      <c r="D4" s="2">
        <f t="shared" si="2"/>
        <v>3</v>
      </c>
      <c r="E4" s="7">
        <v>8763</v>
      </c>
      <c r="F4" s="3">
        <f t="shared" ref="F4:F67" ca="1" si="6">(E4 * O4) / (L4 * 10) * 100</f>
        <v>85.254101153363052</v>
      </c>
      <c r="G4" s="2" t="s">
        <v>19</v>
      </c>
      <c r="H4" s="2" t="s">
        <v>20</v>
      </c>
      <c r="I4" s="2">
        <f>IF(SUMPRODUCT((A4&gt;=[1]holidays!B$2:B1097)*(A4&lt;=[1]holidays!C$2:C1097))&gt;0, 1, 0)</f>
        <v>1</v>
      </c>
      <c r="J4" s="2">
        <f>IF(SUMPRODUCT((A4&gt;=[1]holidays!B$2:B1097 - 4)*(A4&lt;[1]holidays!B$2:B1097))&gt;0, 1, 0)</f>
        <v>0</v>
      </c>
      <c r="K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A4,
      A4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4" s="3">
        <v>119</v>
      </c>
      <c r="M4" s="3">
        <v>8305.5</v>
      </c>
      <c r="N4" s="3">
        <f t="shared" si="3"/>
        <v>0.94779185210544337</v>
      </c>
      <c r="O4" s="2">
        <f t="shared" ca="1" si="4"/>
        <v>0.11577357112005253</v>
      </c>
      <c r="P4" s="3" t="str">
        <f t="shared" ca="1" si="5"/>
        <v>Low Surge</v>
      </c>
    </row>
    <row r="5" spans="1:16">
      <c r="A5" s="4">
        <v>44565</v>
      </c>
      <c r="B5" s="2">
        <f t="shared" si="0"/>
        <v>2022</v>
      </c>
      <c r="C5" s="2">
        <f t="shared" si="1"/>
        <v>1</v>
      </c>
      <c r="D5" s="2">
        <f t="shared" si="2"/>
        <v>4</v>
      </c>
      <c r="E5" s="8">
        <v>8912</v>
      </c>
      <c r="F5" s="3">
        <f t="shared" ca="1" si="6"/>
        <v>92.439224430007044</v>
      </c>
      <c r="G5" s="2" t="s">
        <v>21</v>
      </c>
      <c r="H5" s="2" t="s">
        <v>20</v>
      </c>
      <c r="I5" s="2">
        <f>IF(SUMPRODUCT((A5&gt;=[1]holidays!B$2:B1097)*(A5&lt;=[1]holidays!C$2:C1097))&gt;0, 1, 0)</f>
        <v>1</v>
      </c>
      <c r="J5" s="2">
        <f>IF(SUMPRODUCT((A5&gt;=[1]holidays!B$2:B1097 - 4)*(A5&lt;[1]holidays!B$2:B1097))&gt;0, 1, 0)</f>
        <v>0</v>
      </c>
      <c r="K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A5,
      A5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5" s="3">
        <v>113</v>
      </c>
      <c r="M5" s="3">
        <v>7672.14</v>
      </c>
      <c r="N5" s="3">
        <f t="shared" si="3"/>
        <v>0.86087746858168768</v>
      </c>
      <c r="O5" s="2">
        <f t="shared" ca="1" si="4"/>
        <v>0.11720862164038146</v>
      </c>
      <c r="P5" s="3" t="str">
        <f t="shared" ca="1" si="5"/>
        <v>Mild Surge</v>
      </c>
    </row>
    <row r="6" spans="1:16">
      <c r="A6" s="4">
        <v>44566</v>
      </c>
      <c r="B6" s="2">
        <v>2022</v>
      </c>
      <c r="C6" s="2">
        <f t="shared" si="1"/>
        <v>1</v>
      </c>
      <c r="D6" s="2">
        <f t="shared" si="2"/>
        <v>5</v>
      </c>
      <c r="E6" s="8">
        <v>8012</v>
      </c>
      <c r="F6" s="3">
        <f t="shared" ca="1" si="6"/>
        <v>72.254279091755677</v>
      </c>
      <c r="G6" s="2" t="s">
        <v>22</v>
      </c>
      <c r="H6" s="2" t="s">
        <v>20</v>
      </c>
      <c r="I6" s="2">
        <f>IF(SUMPRODUCT((A6&gt;=[1]holidays!B$2:B1097)*(A6&lt;=[1]holidays!C$2:C1097))&gt;0, 1, 0)</f>
        <v>1</v>
      </c>
      <c r="J6" s="2">
        <f>IF(SUMPRODUCT((A6&gt;=[1]holidays!B$2:B1097 - 4)*(A6&lt;[1]holidays!B$2:B1097))&gt;0, 1, 0)</f>
        <v>0</v>
      </c>
      <c r="K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A6,
      A6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6" s="3">
        <v>118</v>
      </c>
      <c r="M6" s="3">
        <v>15004.81</v>
      </c>
      <c r="N6" s="3">
        <f t="shared" si="3"/>
        <v>1.8727920619071392</v>
      </c>
      <c r="O6" s="2">
        <f t="shared" ca="1" si="4"/>
        <v>0.10641543850258575</v>
      </c>
      <c r="P6" s="3" t="str">
        <f t="shared" ca="1" si="5"/>
        <v>No Surge</v>
      </c>
    </row>
    <row r="7" spans="1:16">
      <c r="A7" s="4">
        <v>44567</v>
      </c>
      <c r="B7" s="2">
        <f t="shared" si="0"/>
        <v>2022</v>
      </c>
      <c r="C7" s="2">
        <f t="shared" si="1"/>
        <v>1</v>
      </c>
      <c r="D7" s="2">
        <f t="shared" si="2"/>
        <v>6</v>
      </c>
      <c r="E7" s="8">
        <v>9012</v>
      </c>
      <c r="F7" s="3">
        <f t="shared" ca="1" si="6"/>
        <v>78.721786916681609</v>
      </c>
      <c r="G7" s="2" t="s">
        <v>23</v>
      </c>
      <c r="H7" s="2" t="s">
        <v>20</v>
      </c>
      <c r="I7" s="2">
        <f>IF(SUMPRODUCT((A7&gt;=[1]holidays!B$2:B1097)*(A7&lt;=[1]holidays!C$2:C1097))&gt;0, 1, 0)</f>
        <v>1</v>
      </c>
      <c r="J7" s="2">
        <f>IF(SUMPRODUCT((A7&gt;=[1]holidays!B$2:B1097 - 4)*(A7&lt;[1]holidays!B$2:B1097))&gt;0, 1, 0)</f>
        <v>0</v>
      </c>
      <c r="K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A7,
      A7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7" s="3">
        <v>119</v>
      </c>
      <c r="M7" s="3">
        <v>15285.38</v>
      </c>
      <c r="N7" s="3">
        <f t="shared" si="3"/>
        <v>1.6961140701287172</v>
      </c>
      <c r="O7" s="2">
        <f t="shared" ca="1" si="4"/>
        <v>0.10394909723796172</v>
      </c>
      <c r="P7" s="3" t="str">
        <f t="shared" ca="1" si="5"/>
        <v>No Surge</v>
      </c>
    </row>
    <row r="8" spans="1:16">
      <c r="A8" s="4">
        <v>44568</v>
      </c>
      <c r="B8" s="2">
        <f t="shared" si="0"/>
        <v>2022</v>
      </c>
      <c r="C8" s="2">
        <f t="shared" si="1"/>
        <v>1</v>
      </c>
      <c r="D8" s="2">
        <f t="shared" si="2"/>
        <v>7</v>
      </c>
      <c r="E8" s="9">
        <v>9231</v>
      </c>
      <c r="F8" s="3">
        <f t="shared" ca="1" si="6"/>
        <v>80.757535380521858</v>
      </c>
      <c r="G8" s="2" t="s">
        <v>24</v>
      </c>
      <c r="H8" s="2" t="s">
        <v>20</v>
      </c>
      <c r="I8" s="2">
        <f>IF(SUMPRODUCT((A8&gt;=[1]holidays!B$2:B1097)*(A8&lt;=[1]holidays!C$2:C1097))&gt;0, 1, 0)</f>
        <v>1</v>
      </c>
      <c r="J8" s="2">
        <f>IF(SUMPRODUCT((A8&gt;=[1]holidays!B$2:B1097 - 4)*(A8&lt;[1]holidays!B$2:B1097))&gt;0, 1, 0)</f>
        <v>0</v>
      </c>
      <c r="K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A8,
      A8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8" s="3">
        <v>118</v>
      </c>
      <c r="M8" s="3">
        <v>16564.599999999999</v>
      </c>
      <c r="N8" s="3">
        <f t="shared" si="3"/>
        <v>1.7944534719965333</v>
      </c>
      <c r="O8" s="2">
        <f t="shared" ca="1" si="4"/>
        <v>0.10323246858305253</v>
      </c>
      <c r="P8" s="3" t="str">
        <f t="shared" ca="1" si="5"/>
        <v>Low Surge</v>
      </c>
    </row>
    <row r="9" spans="1:16">
      <c r="A9" s="4">
        <v>44569</v>
      </c>
      <c r="B9" s="2">
        <f t="shared" si="0"/>
        <v>2022</v>
      </c>
      <c r="C9" s="2">
        <f t="shared" si="1"/>
        <v>1</v>
      </c>
      <c r="D9" s="2">
        <f t="shared" si="2"/>
        <v>8</v>
      </c>
      <c r="E9" s="9">
        <v>10887</v>
      </c>
      <c r="F9" s="3">
        <f t="shared" ca="1" si="6"/>
        <v>105.8625944942206</v>
      </c>
      <c r="G9" s="2" t="s">
        <v>16</v>
      </c>
      <c r="H9" s="6" t="s">
        <v>17</v>
      </c>
      <c r="I9" s="2">
        <f>IF(SUMPRODUCT((A9&gt;=[1]holidays!B$2:B1097)*(A9&lt;=[1]holidays!C$2:C1097))&gt;0, 1, 0)</f>
        <v>1</v>
      </c>
      <c r="J9" s="2">
        <f>IF(SUMPRODUCT((A9&gt;=[1]holidays!B$2:B1097 - 4)*(A9&lt;[1]holidays!B$2:B1097))&gt;0, 1, 0)</f>
        <v>0</v>
      </c>
      <c r="K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A9,
      A9 &lt;= TO_DATE(DATE(2000 + VALUE(RIGHT(holidays!$C$2:$C1097, 2)), VALUE(MID(holidays!$C$2:$C1097, FIND(""-"", holidays!$C$2"&amp;":$C1097)+1,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9" s="3">
        <v>119</v>
      </c>
      <c r="M9" s="3">
        <v>12555.5</v>
      </c>
      <c r="N9" s="3">
        <f t="shared" si="3"/>
        <v>1.1532561770919445</v>
      </c>
      <c r="O9" s="2">
        <f t="shared" ca="1" si="4"/>
        <v>0.11571276517692891</v>
      </c>
      <c r="P9" s="3" t="str">
        <f t="shared" ca="1" si="5"/>
        <v>High Surge</v>
      </c>
    </row>
    <row r="10" spans="1:16">
      <c r="A10" s="4">
        <v>44570</v>
      </c>
      <c r="B10" s="2">
        <f t="shared" si="0"/>
        <v>2022</v>
      </c>
      <c r="C10" s="2">
        <f t="shared" si="1"/>
        <v>1</v>
      </c>
      <c r="D10" s="2">
        <f t="shared" si="2"/>
        <v>9</v>
      </c>
      <c r="E10" s="9">
        <v>11402</v>
      </c>
      <c r="F10" s="3">
        <f t="shared" ca="1" si="6"/>
        <v>115.5718158042089</v>
      </c>
      <c r="G10" s="2" t="s">
        <v>18</v>
      </c>
      <c r="H10" s="6" t="s">
        <v>17</v>
      </c>
      <c r="I10" s="2">
        <f>IF(SUMPRODUCT((A10&gt;=[1]holidays!B$2:B1097)*(A10&lt;=[1]holidays!C$2:C1097))&gt;0, 1, 0)</f>
        <v>1</v>
      </c>
      <c r="J10" s="2">
        <f>IF(SUMPRODUCT((A10&gt;=[1]holidays!B$2:B1097 - 4)*(A10&lt;[1]holidays!B$2:B1097))&gt;0, 1, 0)</f>
        <v>0</v>
      </c>
      <c r="K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A10,
      A10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0" s="3">
        <v>118</v>
      </c>
      <c r="M10" s="2">
        <v>18387.47</v>
      </c>
      <c r="N10" s="3">
        <f t="shared" si="3"/>
        <v>1.6126530433257324</v>
      </c>
      <c r="O10" s="2">
        <f t="shared" ca="1" si="4"/>
        <v>0.11960598373001799</v>
      </c>
      <c r="P10" s="3" t="str">
        <f t="shared" ca="1" si="5"/>
        <v>High Surge</v>
      </c>
    </row>
    <row r="11" spans="1:16">
      <c r="A11" s="4">
        <v>44571</v>
      </c>
      <c r="B11" s="2">
        <f t="shared" si="0"/>
        <v>2022</v>
      </c>
      <c r="C11" s="2">
        <f t="shared" si="1"/>
        <v>1</v>
      </c>
      <c r="D11" s="2">
        <f t="shared" si="2"/>
        <v>10</v>
      </c>
      <c r="E11" s="9">
        <v>9654</v>
      </c>
      <c r="F11" s="3">
        <f t="shared" ca="1" si="6"/>
        <v>88.893425288498349</v>
      </c>
      <c r="G11" s="2" t="s">
        <v>19</v>
      </c>
      <c r="H11" s="2" t="s">
        <v>20</v>
      </c>
      <c r="I11" s="2">
        <f>IF(SUMPRODUCT((A11&gt;=[1]holidays!B$2:B1097)*(A11&lt;=[1]holidays!C$2:C1097))&gt;0, 1, 0)</f>
        <v>1</v>
      </c>
      <c r="J11" s="2">
        <f>IF(SUMPRODUCT((A11&gt;=[1]holidays!B$2:B1097 - 4)*(A11&lt;[1]holidays!B$2:B1097))&gt;0, 1, 0)</f>
        <v>0</v>
      </c>
      <c r="K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A11,
      A11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1" s="3">
        <v>120</v>
      </c>
      <c r="M11" s="2">
        <v>15420.34</v>
      </c>
      <c r="N11" s="3">
        <f t="shared" si="3"/>
        <v>1.5973006007872386</v>
      </c>
      <c r="O11" s="2">
        <f t="shared" ca="1" si="4"/>
        <v>0.11049524585270148</v>
      </c>
      <c r="P11" s="3" t="str">
        <f t="shared" ca="1" si="5"/>
        <v>Low Surge</v>
      </c>
    </row>
    <row r="12" spans="1:16">
      <c r="A12" s="4">
        <v>44572</v>
      </c>
      <c r="B12" s="2">
        <f t="shared" si="0"/>
        <v>2022</v>
      </c>
      <c r="C12" s="2">
        <f t="shared" si="1"/>
        <v>1</v>
      </c>
      <c r="D12" s="2">
        <f t="shared" si="2"/>
        <v>11</v>
      </c>
      <c r="E12" s="9">
        <v>10125</v>
      </c>
      <c r="F12" s="3">
        <f t="shared" ca="1" si="6"/>
        <v>89.067252621361391</v>
      </c>
      <c r="G12" s="2" t="s">
        <v>21</v>
      </c>
      <c r="H12" s="2" t="s">
        <v>20</v>
      </c>
      <c r="I12" s="2">
        <f>IF(SUMPRODUCT((A12&gt;=[1]holidays!B$2:B1097)*(A12&lt;=[1]holidays!C$2:C1097))&gt;0, 1, 0)</f>
        <v>1</v>
      </c>
      <c r="J12" s="2">
        <f>IF(SUMPRODUCT((A12&gt;=[1]holidays!B$2:B1097 - 4)*(A12&lt;[1]holidays!B$2:B1097))&gt;0, 1, 0)</f>
        <v>0</v>
      </c>
      <c r="K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A12,
      A12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2" s="3">
        <v>120</v>
      </c>
      <c r="M12" s="3">
        <v>16888.810000000001</v>
      </c>
      <c r="N12" s="3">
        <f t="shared" si="3"/>
        <v>1.6680306172839507</v>
      </c>
      <c r="O12" s="2">
        <f t="shared" ca="1" si="4"/>
        <v>0.10556118829198387</v>
      </c>
      <c r="P12" s="3" t="str">
        <f t="shared" ca="1" si="5"/>
        <v>Low Surge</v>
      </c>
    </row>
    <row r="13" spans="1:16">
      <c r="A13" s="4">
        <v>44573</v>
      </c>
      <c r="B13" s="2">
        <f t="shared" si="0"/>
        <v>2022</v>
      </c>
      <c r="C13" s="2">
        <f t="shared" si="1"/>
        <v>1</v>
      </c>
      <c r="D13" s="2">
        <f t="shared" si="2"/>
        <v>12</v>
      </c>
      <c r="E13" s="9">
        <v>11763</v>
      </c>
      <c r="F13" s="3">
        <f t="shared" ca="1" si="6"/>
        <v>116.17310714618793</v>
      </c>
      <c r="G13" s="2" t="s">
        <v>22</v>
      </c>
      <c r="H13" s="2" t="s">
        <v>20</v>
      </c>
      <c r="I13" s="2">
        <f>IF(SUMPRODUCT((A13&gt;=[1]holidays!B$2:B1097)*(A13&lt;=[1]holidays!C$2:C1097))&gt;0, 1, 0)</f>
        <v>1</v>
      </c>
      <c r="J13" s="2">
        <f>IF(SUMPRODUCT((A13&gt;=[1]holidays!B$2:B1097 - 4)*(A13&lt;[1]holidays!B$2:B1097))&gt;0, 1, 0)</f>
        <v>0</v>
      </c>
      <c r="K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A13,
      A13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3" s="3">
        <v>111</v>
      </c>
      <c r="M13" s="3">
        <v>18637.919999999998</v>
      </c>
      <c r="N13" s="3">
        <f t="shared" si="3"/>
        <v>1.584452945677123</v>
      </c>
      <c r="O13" s="2">
        <f t="shared" ca="1" si="4"/>
        <v>0.10962522224965453</v>
      </c>
      <c r="P13" s="3" t="str">
        <f t="shared" ca="1" si="5"/>
        <v>High Surge</v>
      </c>
    </row>
    <row r="14" spans="1:16">
      <c r="A14" s="4">
        <v>44574</v>
      </c>
      <c r="B14" s="2">
        <f t="shared" si="0"/>
        <v>2022</v>
      </c>
      <c r="C14" s="2">
        <f t="shared" si="1"/>
        <v>1</v>
      </c>
      <c r="D14" s="2">
        <f t="shared" si="2"/>
        <v>13</v>
      </c>
      <c r="E14" s="10">
        <v>7283</v>
      </c>
      <c r="F14" s="3">
        <f t="shared" ca="1" si="6"/>
        <v>70.528718692668079</v>
      </c>
      <c r="G14" s="2" t="s">
        <v>23</v>
      </c>
      <c r="H14" s="2" t="s">
        <v>20</v>
      </c>
      <c r="I14" s="2">
        <v>0</v>
      </c>
      <c r="J14" s="2">
        <f>IF(SUMPRODUCT((A14&gt;=[1]holidays!B$2:B1097 - 4)*(A14&lt;[1]holidays!B$2:B1097))&gt;0, 1, 0)</f>
        <v>0</v>
      </c>
      <c r="K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A14,
      A14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4" s="3">
        <v>112</v>
      </c>
      <c r="M14" s="3">
        <v>16606.75</v>
      </c>
      <c r="N14" s="3">
        <f t="shared" si="3"/>
        <v>2.2802073321433474</v>
      </c>
      <c r="O14" s="2">
        <f t="shared" ca="1" si="4"/>
        <v>0.10846102558806571</v>
      </c>
      <c r="P14" s="3" t="str">
        <f t="shared" ca="1" si="5"/>
        <v>No Surge</v>
      </c>
    </row>
    <row r="15" spans="1:16">
      <c r="A15" s="4">
        <v>44575</v>
      </c>
      <c r="B15" s="2">
        <f t="shared" si="0"/>
        <v>2022</v>
      </c>
      <c r="C15" s="2">
        <f t="shared" si="1"/>
        <v>1</v>
      </c>
      <c r="D15" s="2">
        <f t="shared" si="2"/>
        <v>14</v>
      </c>
      <c r="E15" s="10">
        <v>7999</v>
      </c>
      <c r="F15" s="3">
        <f t="shared" ca="1" si="6"/>
        <v>85.039794585663373</v>
      </c>
      <c r="G15" s="2" t="s">
        <v>24</v>
      </c>
      <c r="H15" s="2" t="s">
        <v>20</v>
      </c>
      <c r="I15" s="2">
        <v>0</v>
      </c>
      <c r="J15" s="2">
        <f>IF(SUMPRODUCT((A15&gt;=[1]holidays!B$2:B1097 - 4)*(A15&lt;[1]holidays!B$2:B1097))&gt;0, 1, 0)</f>
        <v>0</v>
      </c>
      <c r="K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A15,
      A15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5" s="3">
        <v>109</v>
      </c>
      <c r="M15" s="3">
        <v>17432.599999999999</v>
      </c>
      <c r="N15" s="3">
        <f t="shared" si="3"/>
        <v>2.1793474184273034</v>
      </c>
      <c r="O15" s="2">
        <f t="shared" ca="1" si="4"/>
        <v>0.11588120527362555</v>
      </c>
      <c r="P15" s="3" t="str">
        <f t="shared" ca="1" si="5"/>
        <v>Low Surge</v>
      </c>
    </row>
    <row r="16" spans="1:16">
      <c r="A16" s="4">
        <v>44576</v>
      </c>
      <c r="B16" s="2">
        <f t="shared" si="0"/>
        <v>2022</v>
      </c>
      <c r="C16" s="2">
        <f t="shared" si="1"/>
        <v>1</v>
      </c>
      <c r="D16" s="2">
        <f t="shared" si="2"/>
        <v>15</v>
      </c>
      <c r="E16" s="10">
        <v>8923</v>
      </c>
      <c r="F16" s="3">
        <f t="shared" ca="1" si="6"/>
        <v>93.097605610942466</v>
      </c>
      <c r="G16" s="2" t="s">
        <v>16</v>
      </c>
      <c r="H16" s="6" t="s">
        <v>17</v>
      </c>
      <c r="I16" s="2">
        <v>0</v>
      </c>
      <c r="J16" s="2">
        <f>IF(SUMPRODUCT((A16&gt;=[1]holidays!B$2:B1097 - 4)*(A16&lt;[1]holidays!B$2:B1097))&gt;0, 1, 0)</f>
        <v>0</v>
      </c>
      <c r="K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A16,
      A16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6" s="3">
        <v>101</v>
      </c>
      <c r="M16" s="3">
        <v>22147.439999999999</v>
      </c>
      <c r="N16" s="3">
        <f t="shared" si="3"/>
        <v>2.4820620867421268</v>
      </c>
      <c r="O16" s="2">
        <f t="shared" ca="1" si="4"/>
        <v>0.10537776719382706</v>
      </c>
      <c r="P16" s="3" t="str">
        <f t="shared" ca="1" si="5"/>
        <v>Mild Surge</v>
      </c>
    </row>
    <row r="17" spans="1:16">
      <c r="A17" s="4">
        <v>44577</v>
      </c>
      <c r="B17" s="2">
        <f t="shared" si="0"/>
        <v>2022</v>
      </c>
      <c r="C17" s="2">
        <f t="shared" si="1"/>
        <v>1</v>
      </c>
      <c r="D17" s="2">
        <f t="shared" si="2"/>
        <v>16</v>
      </c>
      <c r="E17" s="10">
        <v>8129</v>
      </c>
      <c r="F17" s="3">
        <f t="shared" ca="1" si="6"/>
        <v>88.452158119212569</v>
      </c>
      <c r="G17" s="2" t="s">
        <v>18</v>
      </c>
      <c r="H17" s="6" t="s">
        <v>17</v>
      </c>
      <c r="I17" s="2">
        <v>0</v>
      </c>
      <c r="J17" s="2">
        <f>IF(SUMPRODUCT((A17&gt;=[1]holidays!B$2:B1097 - 4)*(A17&lt;[1]holidays!B$2:B1097))&gt;0, 1, 0)</f>
        <v>0</v>
      </c>
      <c r="K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A17,
      A17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7" s="3">
        <v>102</v>
      </c>
      <c r="M17" s="3">
        <v>21716.29</v>
      </c>
      <c r="N17" s="3">
        <f t="shared" si="3"/>
        <v>2.6714589740435479</v>
      </c>
      <c r="O17" s="2">
        <f t="shared" ca="1" si="4"/>
        <v>0.11098683882592794</v>
      </c>
      <c r="P17" s="3" t="str">
        <f t="shared" ca="1" si="5"/>
        <v>Low Surge</v>
      </c>
    </row>
    <row r="18" spans="1:16">
      <c r="A18" s="4">
        <v>44578</v>
      </c>
      <c r="B18" s="2">
        <f t="shared" si="0"/>
        <v>2022</v>
      </c>
      <c r="C18" s="2">
        <f t="shared" si="1"/>
        <v>1</v>
      </c>
      <c r="D18" s="2">
        <f t="shared" si="2"/>
        <v>17</v>
      </c>
      <c r="E18" s="10">
        <v>6238</v>
      </c>
      <c r="F18" s="3">
        <f t="shared" ca="1" si="6"/>
        <v>65.609005391858076</v>
      </c>
      <c r="G18" s="2" t="s">
        <v>19</v>
      </c>
      <c r="H18" s="2" t="s">
        <v>20</v>
      </c>
      <c r="I18" s="2">
        <v>0</v>
      </c>
      <c r="J18" s="2">
        <f>IF(SUMPRODUCT((A18&gt;=[1]holidays!B$2:B1097 - 4)*(A18&lt;[1]holidays!B$2:B1097))&gt;0, 1, 0)</f>
        <v>0</v>
      </c>
      <c r="K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A18,
      A18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8" s="3">
        <v>114</v>
      </c>
      <c r="M18" s="3">
        <v>16459.990000000002</v>
      </c>
      <c r="N18" s="3">
        <f t="shared" si="3"/>
        <v>2.6386646361013146</v>
      </c>
      <c r="O18" s="2">
        <f t="shared" ca="1" si="4"/>
        <v>0.11990103582353032</v>
      </c>
      <c r="P18" s="3" t="str">
        <f t="shared" ca="1" si="5"/>
        <v>No Surge</v>
      </c>
    </row>
    <row r="19" spans="1:16">
      <c r="A19" s="4">
        <v>44579</v>
      </c>
      <c r="B19" s="2">
        <f t="shared" si="0"/>
        <v>2022</v>
      </c>
      <c r="C19" s="2">
        <f t="shared" si="1"/>
        <v>1</v>
      </c>
      <c r="D19" s="2">
        <f t="shared" si="2"/>
        <v>18</v>
      </c>
      <c r="E19" s="10">
        <v>6123</v>
      </c>
      <c r="F19" s="3">
        <f t="shared" ca="1" si="6"/>
        <v>55.556567455827846</v>
      </c>
      <c r="G19" s="2" t="s">
        <v>21</v>
      </c>
      <c r="H19" s="2" t="s">
        <v>20</v>
      </c>
      <c r="I19" s="2">
        <v>0</v>
      </c>
      <c r="J19" s="2">
        <f>IF(SUMPRODUCT((A19&gt;=[1]holidays!B$2:B1097 - 4)*(A19&lt;[1]holidays!B$2:B1097))&gt;0, 1, 0)</f>
        <v>0</v>
      </c>
      <c r="K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A19,
      A19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19" s="3">
        <v>116</v>
      </c>
      <c r="M19" s="3">
        <v>25358.47</v>
      </c>
      <c r="N19" s="3">
        <f t="shared" si="3"/>
        <v>4.1415106973705704</v>
      </c>
      <c r="O19" s="2">
        <f t="shared" ca="1" si="4"/>
        <v>0.10525170381963138</v>
      </c>
      <c r="P19" s="3" t="str">
        <f t="shared" ca="1" si="5"/>
        <v>No Surge</v>
      </c>
    </row>
    <row r="20" spans="1:16">
      <c r="A20" s="4">
        <v>44580</v>
      </c>
      <c r="B20" s="2">
        <f t="shared" si="0"/>
        <v>2022</v>
      </c>
      <c r="C20" s="2">
        <f t="shared" si="1"/>
        <v>1</v>
      </c>
      <c r="D20" s="2">
        <f t="shared" si="2"/>
        <v>19</v>
      </c>
      <c r="E20" s="10">
        <v>5912</v>
      </c>
      <c r="F20" s="3">
        <f t="shared" ca="1" si="6"/>
        <v>63.111505749812025</v>
      </c>
      <c r="G20" s="2" t="s">
        <v>22</v>
      </c>
      <c r="H20" s="2" t="s">
        <v>20</v>
      </c>
      <c r="I20" s="2">
        <v>0</v>
      </c>
      <c r="J20" s="2">
        <f>IF(SUMPRODUCT((A20&gt;=[1]holidays!B$2:B1097 - 4)*(A20&lt;[1]holidays!B$2:B1097))&gt;0, 1, 0)</f>
        <v>0</v>
      </c>
      <c r="K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A20,
      A20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0" s="3">
        <v>112</v>
      </c>
      <c r="M20" s="3">
        <v>17943.61</v>
      </c>
      <c r="N20" s="3">
        <f t="shared" si="3"/>
        <v>3.0351167117726661</v>
      </c>
      <c r="O20" s="2">
        <f t="shared" ca="1" si="4"/>
        <v>0.11956171589950856</v>
      </c>
      <c r="P20" s="3" t="str">
        <f t="shared" ca="1" si="5"/>
        <v>No Surge</v>
      </c>
    </row>
    <row r="21" spans="1:16">
      <c r="A21" s="4">
        <v>44581</v>
      </c>
      <c r="B21" s="2">
        <f t="shared" si="0"/>
        <v>2022</v>
      </c>
      <c r="C21" s="2">
        <f t="shared" si="1"/>
        <v>1</v>
      </c>
      <c r="D21" s="2">
        <f t="shared" si="2"/>
        <v>20</v>
      </c>
      <c r="E21" s="10">
        <v>6712</v>
      </c>
      <c r="F21" s="3">
        <f t="shared" ca="1" si="6"/>
        <v>58.157585992288674</v>
      </c>
      <c r="G21" s="2" t="s">
        <v>23</v>
      </c>
      <c r="H21" s="2" t="s">
        <v>20</v>
      </c>
      <c r="I21" s="2">
        <v>0</v>
      </c>
      <c r="J21" s="2">
        <f>IF(SUMPRODUCT((A21&gt;=[1]holidays!B$2:B1097 - 4)*(A21&lt;[1]holidays!B$2:B1097))&gt;0, 1, 0)</f>
        <v>0</v>
      </c>
      <c r="K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A21,
      A21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1" s="3">
        <v>116</v>
      </c>
      <c r="M21" s="3">
        <v>14734.55</v>
      </c>
      <c r="N21" s="3">
        <f t="shared" si="3"/>
        <v>2.1952547675804528</v>
      </c>
      <c r="O21" s="2">
        <f t="shared" ca="1" si="4"/>
        <v>0.10051072668512345</v>
      </c>
      <c r="P21" s="3" t="str">
        <f t="shared" ca="1" si="5"/>
        <v>No Surge</v>
      </c>
    </row>
    <row r="22" spans="1:16">
      <c r="A22" s="4">
        <v>44582</v>
      </c>
      <c r="B22" s="2">
        <f t="shared" si="0"/>
        <v>2022</v>
      </c>
      <c r="C22" s="2">
        <f t="shared" si="1"/>
        <v>1</v>
      </c>
      <c r="D22" s="2">
        <f t="shared" si="2"/>
        <v>21</v>
      </c>
      <c r="E22" s="10">
        <v>8130</v>
      </c>
      <c r="F22" s="3">
        <f t="shared" ca="1" si="6"/>
        <v>82.949619308206749</v>
      </c>
      <c r="G22" s="2" t="s">
        <v>24</v>
      </c>
      <c r="H22" s="2" t="s">
        <v>20</v>
      </c>
      <c r="I22" s="2">
        <v>0</v>
      </c>
      <c r="J22" s="2">
        <f>IF(SUMPRODUCT((A22&gt;=[1]holidays!B$2:B1097 - 4)*(A22&lt;[1]holidays!B$2:B1097))&gt;0, 1, 0)</f>
        <v>0</v>
      </c>
      <c r="K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A22,
      A22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2" s="3">
        <v>102</v>
      </c>
      <c r="M22" s="3">
        <v>21424.28</v>
      </c>
      <c r="N22" s="3">
        <f t="shared" si="3"/>
        <v>2.6352127921279211</v>
      </c>
      <c r="O22" s="2">
        <f t="shared" ca="1" si="4"/>
        <v>0.104069633080407</v>
      </c>
      <c r="P22" s="3" t="str">
        <f t="shared" ca="1" si="5"/>
        <v>Low Surge</v>
      </c>
    </row>
    <row r="23" spans="1:16">
      <c r="A23" s="4">
        <v>44583</v>
      </c>
      <c r="B23" s="2">
        <f t="shared" si="0"/>
        <v>2022</v>
      </c>
      <c r="C23" s="2">
        <f t="shared" si="1"/>
        <v>1</v>
      </c>
      <c r="D23" s="2">
        <f t="shared" si="2"/>
        <v>22</v>
      </c>
      <c r="E23" s="10">
        <v>9123</v>
      </c>
      <c r="F23" s="3">
        <f t="shared" ca="1" si="6"/>
        <v>97.975363132012703</v>
      </c>
      <c r="G23" s="2" t="s">
        <v>16</v>
      </c>
      <c r="H23" s="6" t="s">
        <v>17</v>
      </c>
      <c r="I23" s="2">
        <v>0</v>
      </c>
      <c r="J23" s="2">
        <f>IF(SUMPRODUCT((A23&gt;=[1]holidays!B$2:B1097 - 4)*(A23&lt;[1]holidays!B$2:B1097))&gt;0, 1, 0)</f>
        <v>0</v>
      </c>
      <c r="K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A23,
      A23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3" s="3">
        <v>106</v>
      </c>
      <c r="M23" s="3">
        <v>21722.240000000002</v>
      </c>
      <c r="N23" s="3">
        <f t="shared" si="3"/>
        <v>2.3810413241258361</v>
      </c>
      <c r="O23" s="2">
        <f t="shared" ca="1" si="4"/>
        <v>0.11383742729358047</v>
      </c>
      <c r="P23" s="3" t="str">
        <f t="shared" ca="1" si="5"/>
        <v>Mild Surge</v>
      </c>
    </row>
    <row r="24" spans="1:16">
      <c r="A24" s="4">
        <v>44584</v>
      </c>
      <c r="B24" s="2">
        <f t="shared" si="0"/>
        <v>2022</v>
      </c>
      <c r="C24" s="2">
        <f t="shared" si="1"/>
        <v>1</v>
      </c>
      <c r="D24" s="2">
        <f t="shared" si="2"/>
        <v>23</v>
      </c>
      <c r="E24" s="10">
        <v>7924</v>
      </c>
      <c r="F24" s="3">
        <f t="shared" ca="1" si="6"/>
        <v>79.833120072402323</v>
      </c>
      <c r="G24" s="2" t="s">
        <v>18</v>
      </c>
      <c r="H24" s="6" t="s">
        <v>17</v>
      </c>
      <c r="I24" s="2">
        <v>0</v>
      </c>
      <c r="J24" s="2">
        <f>IF(SUMPRODUCT((A24&gt;=[1]holidays!B$2:B1097 - 4)*(A24&lt;[1]holidays!B$2:B1097))&gt;0, 1, 0)</f>
        <v>0</v>
      </c>
      <c r="K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A24,
      A24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4" s="3">
        <v>108</v>
      </c>
      <c r="M24" s="3">
        <v>13258.62</v>
      </c>
      <c r="N24" s="3">
        <f t="shared" si="3"/>
        <v>1.6732231196365472</v>
      </c>
      <c r="O24" s="2">
        <f t="shared" ca="1" si="4"/>
        <v>0.10880839182003346</v>
      </c>
      <c r="P24" s="3" t="str">
        <f t="shared" ca="1" si="5"/>
        <v>No Surge</v>
      </c>
    </row>
    <row r="25" spans="1:16">
      <c r="A25" s="4">
        <v>44585</v>
      </c>
      <c r="B25" s="2">
        <f t="shared" si="0"/>
        <v>2022</v>
      </c>
      <c r="C25" s="2">
        <f t="shared" si="1"/>
        <v>1</v>
      </c>
      <c r="D25" s="2">
        <f t="shared" si="2"/>
        <v>24</v>
      </c>
      <c r="E25" s="10">
        <v>6273</v>
      </c>
      <c r="F25" s="3">
        <f t="shared" ca="1" si="6"/>
        <v>57.330498129347227</v>
      </c>
      <c r="G25" s="2" t="s">
        <v>19</v>
      </c>
      <c r="H25" s="2" t="s">
        <v>20</v>
      </c>
      <c r="I25" s="2">
        <v>0</v>
      </c>
      <c r="J25" s="2">
        <f>IF(SUMPRODUCT((A25&gt;=[1]holidays!B$2:B1097 - 4)*(A25&lt;[1]holidays!B$2:B1097))&gt;0, 1, 0)</f>
        <v>0</v>
      </c>
      <c r="K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A25,
      A25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5" s="3">
        <v>115</v>
      </c>
      <c r="M25" s="3">
        <v>25346.17</v>
      </c>
      <c r="N25" s="3">
        <f t="shared" si="3"/>
        <v>4.0405180934162281</v>
      </c>
      <c r="O25" s="2">
        <f t="shared" ca="1" si="4"/>
        <v>0.10510134361350121</v>
      </c>
      <c r="P25" s="3" t="str">
        <f t="shared" ca="1" si="5"/>
        <v>No Surge</v>
      </c>
    </row>
    <row r="26" spans="1:16">
      <c r="A26" s="4">
        <v>44586</v>
      </c>
      <c r="B26" s="2">
        <f t="shared" si="0"/>
        <v>2022</v>
      </c>
      <c r="C26" s="2">
        <f t="shared" si="1"/>
        <v>1</v>
      </c>
      <c r="D26" s="2">
        <f t="shared" si="2"/>
        <v>25</v>
      </c>
      <c r="E26" s="10">
        <v>6128</v>
      </c>
      <c r="F26" s="3">
        <f t="shared" ca="1" si="6"/>
        <v>54.607177921639973</v>
      </c>
      <c r="G26" s="2" t="s">
        <v>21</v>
      </c>
      <c r="H26" s="2" t="s">
        <v>20</v>
      </c>
      <c r="I26" s="2">
        <v>0</v>
      </c>
      <c r="J26" s="2">
        <f>IF(SUMPRODUCT((A26&gt;=[1]holidays!B$2:B1097 - 4)*(A26&lt;[1]holidays!B$2:B1097))&gt;0, 1, 0)</f>
        <v>0</v>
      </c>
      <c r="K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A26,
      A26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6" s="3">
        <v>119</v>
      </c>
      <c r="M26" s="3">
        <v>17797.09</v>
      </c>
      <c r="N26" s="3">
        <f t="shared" si="3"/>
        <v>2.904224869451697</v>
      </c>
      <c r="O26" s="2">
        <f t="shared" ca="1" si="4"/>
        <v>0.10604200673425518</v>
      </c>
      <c r="P26" s="3" t="str">
        <f t="shared" ca="1" si="5"/>
        <v>No Surge</v>
      </c>
    </row>
    <row r="27" spans="1:16">
      <c r="A27" s="4">
        <v>44587</v>
      </c>
      <c r="B27" s="2">
        <f t="shared" si="0"/>
        <v>2022</v>
      </c>
      <c r="C27" s="2">
        <f t="shared" si="1"/>
        <v>1</v>
      </c>
      <c r="D27" s="2">
        <f t="shared" si="2"/>
        <v>26</v>
      </c>
      <c r="E27" s="10">
        <v>5823</v>
      </c>
      <c r="F27" s="3">
        <f t="shared" ca="1" si="6"/>
        <v>50.565084883934098</v>
      </c>
      <c r="G27" s="2" t="s">
        <v>22</v>
      </c>
      <c r="H27" s="2" t="s">
        <v>20</v>
      </c>
      <c r="I27" s="2">
        <v>0</v>
      </c>
      <c r="J27" s="2">
        <f>IF(SUMPRODUCT((A27&gt;=[1]holidays!B$2:B1097 - 4)*(A27&lt;[1]holidays!B$2:B1097))&gt;0, 1, 0)</f>
        <v>0</v>
      </c>
      <c r="K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A27,
      A27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7" s="3">
        <v>117</v>
      </c>
      <c r="M27" s="3">
        <v>13189.3</v>
      </c>
      <c r="N27" s="3">
        <f t="shared" si="3"/>
        <v>2.2650352052206766</v>
      </c>
      <c r="O27" s="2">
        <f t="shared" ca="1" si="4"/>
        <v>0.10159908863850747</v>
      </c>
      <c r="P27" s="3" t="str">
        <f t="shared" ca="1" si="5"/>
        <v>No Surge</v>
      </c>
    </row>
    <row r="28" spans="1:16">
      <c r="A28" s="4">
        <v>44588</v>
      </c>
      <c r="B28" s="2">
        <f t="shared" si="0"/>
        <v>2022</v>
      </c>
      <c r="C28" s="2">
        <f t="shared" si="1"/>
        <v>1</v>
      </c>
      <c r="D28" s="2">
        <f t="shared" si="2"/>
        <v>27</v>
      </c>
      <c r="E28" s="10">
        <v>6832</v>
      </c>
      <c r="F28" s="3">
        <f t="shared" ca="1" si="6"/>
        <v>57.233274965733663</v>
      </c>
      <c r="G28" s="2" t="s">
        <v>23</v>
      </c>
      <c r="H28" s="2" t="s">
        <v>20</v>
      </c>
      <c r="I28" s="2">
        <v>0</v>
      </c>
      <c r="J28" s="2">
        <f>IF(SUMPRODUCT((A28&gt;=[1]holidays!B$2:B1097 - 4)*(A28&lt;[1]holidays!B$2:B1097))&gt;0, 1, 0)</f>
        <v>0</v>
      </c>
      <c r="K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A28,
      A28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8" s="3">
        <v>120</v>
      </c>
      <c r="M28" s="3">
        <v>22680.87</v>
      </c>
      <c r="N28" s="3">
        <f t="shared" si="3"/>
        <v>3.3197994730679157</v>
      </c>
      <c r="O28" s="2">
        <f t="shared" ca="1" si="4"/>
        <v>0.10052682956510596</v>
      </c>
      <c r="P28" s="3" t="str">
        <f t="shared" ca="1" si="5"/>
        <v>No Surge</v>
      </c>
    </row>
    <row r="29" spans="1:16">
      <c r="A29" s="4">
        <v>44589</v>
      </c>
      <c r="B29" s="2">
        <f t="shared" si="0"/>
        <v>2022</v>
      </c>
      <c r="C29" s="2">
        <f t="shared" si="1"/>
        <v>1</v>
      </c>
      <c r="D29" s="2">
        <f t="shared" si="2"/>
        <v>28</v>
      </c>
      <c r="E29" s="10">
        <v>7892</v>
      </c>
      <c r="F29" s="3">
        <f t="shared" ca="1" si="6"/>
        <v>69.719695494608729</v>
      </c>
      <c r="G29" s="2" t="s">
        <v>24</v>
      </c>
      <c r="H29" s="2" t="s">
        <v>20</v>
      </c>
      <c r="I29" s="2">
        <v>0</v>
      </c>
      <c r="J29" s="2">
        <f>IF(SUMPRODUCT((A29&gt;=[1]holidays!B$2:B1097 - 4)*(A29&lt;[1]holidays!B$2:B1097))&gt;0, 1, 0)</f>
        <v>0</v>
      </c>
      <c r="K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A29,
      A29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29" s="3">
        <v>119</v>
      </c>
      <c r="M29" s="3">
        <v>17560.8</v>
      </c>
      <c r="N29" s="3">
        <f t="shared" si="3"/>
        <v>2.2251393816523062</v>
      </c>
      <c r="O29" s="2">
        <f t="shared" ca="1" si="4"/>
        <v>0.10512726512745107</v>
      </c>
      <c r="P29" s="3" t="str">
        <f t="shared" ca="1" si="5"/>
        <v>No Surge</v>
      </c>
    </row>
    <row r="30" spans="1:16">
      <c r="A30" s="4">
        <v>44590</v>
      </c>
      <c r="B30" s="2">
        <f t="shared" si="0"/>
        <v>2022</v>
      </c>
      <c r="C30" s="2">
        <f t="shared" si="1"/>
        <v>1</v>
      </c>
      <c r="D30" s="2">
        <f t="shared" si="2"/>
        <v>29</v>
      </c>
      <c r="E30" s="10">
        <v>8122</v>
      </c>
      <c r="F30" s="3">
        <f t="shared" ca="1" si="6"/>
        <v>80.618820054247735</v>
      </c>
      <c r="G30" s="2" t="s">
        <v>16</v>
      </c>
      <c r="H30" s="6" t="s">
        <v>17</v>
      </c>
      <c r="I30" s="2">
        <v>0</v>
      </c>
      <c r="J30" s="2">
        <f>IF(SUMPRODUCT((A30&gt;=[1]holidays!B$2:B1097 - 4)*(A30&lt;[1]holidays!B$2:B1097))&gt;0, 1, 0)</f>
        <v>0</v>
      </c>
      <c r="K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A30,
      A30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"),"Dubai Shopping Festival 2022")</f>
        <v>Dubai Shopping Festival 2022</v>
      </c>
      <c r="L30" s="3">
        <v>113</v>
      </c>
      <c r="M30" s="3">
        <v>19078.3</v>
      </c>
      <c r="N30" s="3">
        <f t="shared" si="3"/>
        <v>2.3489657719773454</v>
      </c>
      <c r="O30" s="2">
        <f t="shared" ca="1" si="4"/>
        <v>0.11216358860046778</v>
      </c>
      <c r="P30" s="3" t="str">
        <f t="shared" ca="1" si="5"/>
        <v>Low Surge</v>
      </c>
    </row>
    <row r="31" spans="1:16">
      <c r="A31" s="4">
        <v>44591</v>
      </c>
      <c r="B31" s="2">
        <f t="shared" si="0"/>
        <v>2022</v>
      </c>
      <c r="C31" s="2">
        <f t="shared" si="1"/>
        <v>1</v>
      </c>
      <c r="D31" s="2">
        <f t="shared" si="2"/>
        <v>30</v>
      </c>
      <c r="E31" s="10">
        <v>8423</v>
      </c>
      <c r="F31" s="3">
        <f t="shared" ca="1" si="6"/>
        <v>88.120739845895528</v>
      </c>
      <c r="G31" s="2" t="s">
        <v>18</v>
      </c>
      <c r="H31" s="6" t="s">
        <v>17</v>
      </c>
      <c r="I31" s="2">
        <f>IF(SUMPRODUCT((A31&gt;=[1]holidays!B$2:B1097)*(A31&lt;=[1]holidays!C$2:C1097))&gt;0, 1, 0)</f>
        <v>0</v>
      </c>
      <c r="J31" s="2">
        <f>IF(SUMPRODUCT((A31&gt;=[1]holidays!B$2:B1097 - 4)*(A31&lt;[1]holidays!B$2:B1097))&gt;0, 1, 0)</f>
        <v>0</v>
      </c>
      <c r="K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A31,
      A31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" s="3">
        <v>114</v>
      </c>
      <c r="M31" s="2">
        <v>22916.71</v>
      </c>
      <c r="N31" s="3">
        <f t="shared" si="3"/>
        <v>2.7207301436542797</v>
      </c>
      <c r="O31" s="2">
        <f t="shared" ca="1" si="4"/>
        <v>0.11926587133363517</v>
      </c>
      <c r="P31" s="3" t="str">
        <f t="shared" ca="1" si="5"/>
        <v>Low Surge</v>
      </c>
    </row>
    <row r="32" spans="1:16">
      <c r="A32" s="11">
        <v>44592</v>
      </c>
      <c r="B32" s="2">
        <f t="shared" si="0"/>
        <v>2022</v>
      </c>
      <c r="C32" s="2">
        <f t="shared" si="1"/>
        <v>1</v>
      </c>
      <c r="D32" s="2">
        <f t="shared" si="2"/>
        <v>31</v>
      </c>
      <c r="E32" s="12">
        <v>10234</v>
      </c>
      <c r="F32" s="3">
        <f t="shared" ca="1" si="6"/>
        <v>116.12305237714079</v>
      </c>
      <c r="G32" s="13" t="s">
        <v>19</v>
      </c>
      <c r="H32" s="13" t="s">
        <v>20</v>
      </c>
      <c r="I32" s="13">
        <f>IF(SUMPRODUCT((A32&gt;=[1]holidays!B$2:B1097)*(A32&lt;=[1]holidays!C$2:C1097))&gt;0, 1, 0)</f>
        <v>0</v>
      </c>
      <c r="J32" s="13">
        <f>IF(SUMPRODUCT((A32&gt;=[1]holidays!B$2:B1097 - 4)*(A32&lt;[1]holidays!B$2:B1097))&gt;0, 1, 0)</f>
        <v>0</v>
      </c>
      <c r="K32" s="13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A32,
      A32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" s="3">
        <v>100</v>
      </c>
      <c r="M32" s="14">
        <v>29625.91</v>
      </c>
      <c r="N32" s="14">
        <f t="shared" si="3"/>
        <v>2.8948514754739105</v>
      </c>
      <c r="O32" s="2">
        <f t="shared" ca="1" si="4"/>
        <v>0.11346790343672153</v>
      </c>
      <c r="P32" s="3" t="str">
        <f t="shared" ca="1" si="5"/>
        <v>High Surge</v>
      </c>
    </row>
    <row r="33" spans="1:16">
      <c r="A33" s="4">
        <v>44593</v>
      </c>
      <c r="B33" s="2">
        <f t="shared" si="0"/>
        <v>2022</v>
      </c>
      <c r="C33" s="2">
        <f t="shared" si="1"/>
        <v>2</v>
      </c>
      <c r="D33" s="2">
        <f t="shared" si="2"/>
        <v>1</v>
      </c>
      <c r="E33" s="2">
        <v>9232</v>
      </c>
      <c r="F33" s="3">
        <f t="shared" ca="1" si="6"/>
        <v>94.450869490161978</v>
      </c>
      <c r="G33" s="2" t="s">
        <v>21</v>
      </c>
      <c r="H33" s="2" t="s">
        <v>20</v>
      </c>
      <c r="I33" s="2">
        <f>IF(SUMPRODUCT((A33&gt;=[1]holidays!B$2:B1097)*(A33&lt;=[1]holidays!C$2:C1097))&gt;0, 1, 0)</f>
        <v>0</v>
      </c>
      <c r="J33" s="2">
        <f>IF(SUMPRODUCT((A33&gt;=[1]holidays!B$2:B1097 - 4)*(A33&lt;[1]holidays!B$2:B1097))&gt;0, 1, 0)</f>
        <v>0</v>
      </c>
      <c r="K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A33,
      A33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" s="3">
        <v>102</v>
      </c>
      <c r="M33" s="3">
        <v>12507.89</v>
      </c>
      <c r="N33" s="3">
        <f t="shared" si="3"/>
        <v>1.3548407712305026</v>
      </c>
      <c r="O33" s="2">
        <f t="shared" ca="1" si="4"/>
        <v>0.10435429688037826</v>
      </c>
      <c r="P33" s="3" t="str">
        <f t="shared" ca="1" si="5"/>
        <v>Mild Surge</v>
      </c>
    </row>
    <row r="34" spans="1:16">
      <c r="A34" s="4">
        <v>44594</v>
      </c>
      <c r="B34" s="2">
        <f t="shared" si="0"/>
        <v>2022</v>
      </c>
      <c r="C34" s="2">
        <f t="shared" si="1"/>
        <v>2</v>
      </c>
      <c r="D34" s="2">
        <f t="shared" si="2"/>
        <v>2</v>
      </c>
      <c r="E34" s="2">
        <v>8123</v>
      </c>
      <c r="F34" s="3">
        <f t="shared" ca="1" si="6"/>
        <v>70.850093346611061</v>
      </c>
      <c r="G34" s="2" t="s">
        <v>22</v>
      </c>
      <c r="H34" s="2" t="s">
        <v>20</v>
      </c>
      <c r="I34" s="2">
        <f>IF(SUMPRODUCT((A34&gt;=[1]holidays!B$2:B1097)*(A34&lt;=[1]holidays!C$2:C1097))&gt;0, 1, 0)</f>
        <v>0</v>
      </c>
      <c r="J34" s="2">
        <f>IF(SUMPRODUCT((A34&gt;=[1]holidays!B$2:B1097 - 4)*(A34&lt;[1]holidays!B$2:B1097))&gt;0, 1, 0)</f>
        <v>0</v>
      </c>
      <c r="K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A34,
      A34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" s="3">
        <v>118</v>
      </c>
      <c r="M34" s="3">
        <v>9880.76</v>
      </c>
      <c r="N34" s="3">
        <f t="shared" si="3"/>
        <v>1.2163929582666502</v>
      </c>
      <c r="O34" s="2">
        <f t="shared" ca="1" si="4"/>
        <v>0.1029214700837142</v>
      </c>
      <c r="P34" s="3" t="str">
        <f t="shared" ca="1" si="5"/>
        <v>No Surge</v>
      </c>
    </row>
    <row r="35" spans="1:16">
      <c r="A35" s="4">
        <v>44595</v>
      </c>
      <c r="B35" s="2">
        <f t="shared" si="0"/>
        <v>2022</v>
      </c>
      <c r="C35" s="2">
        <f t="shared" si="1"/>
        <v>2</v>
      </c>
      <c r="D35" s="2">
        <f t="shared" si="2"/>
        <v>3</v>
      </c>
      <c r="E35" s="2">
        <v>6234</v>
      </c>
      <c r="F35" s="3">
        <f t="shared" ca="1" si="6"/>
        <v>58.607486654436812</v>
      </c>
      <c r="G35" s="2" t="s">
        <v>23</v>
      </c>
      <c r="H35" s="2" t="s">
        <v>20</v>
      </c>
      <c r="I35" s="2">
        <f>IF(SUMPRODUCT((A35&gt;=[1]holidays!B$2:B1097)*(A35&lt;=[1]holidays!C$2:C1097))&gt;0, 1, 0)</f>
        <v>0</v>
      </c>
      <c r="J35" s="2">
        <f>IF(SUMPRODUCT((A35&gt;=[1]holidays!B$2:B1097 - 4)*(A35&lt;[1]holidays!B$2:B1097))&gt;0, 1, 0)</f>
        <v>0</v>
      </c>
      <c r="K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A35,
      A35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5" s="3">
        <v>113</v>
      </c>
      <c r="M35" s="3">
        <v>8494.0499999999993</v>
      </c>
      <c r="N35" s="3">
        <f t="shared" si="3"/>
        <v>1.3625360923965351</v>
      </c>
      <c r="O35" s="2">
        <f t="shared" ca="1" si="4"/>
        <v>0.10623429566813217</v>
      </c>
      <c r="P35" s="3" t="str">
        <f t="shared" ca="1" si="5"/>
        <v>No Surge</v>
      </c>
    </row>
    <row r="36" spans="1:16">
      <c r="A36" s="4">
        <v>44596</v>
      </c>
      <c r="B36" s="2">
        <f t="shared" si="0"/>
        <v>2022</v>
      </c>
      <c r="C36" s="2">
        <f t="shared" si="1"/>
        <v>2</v>
      </c>
      <c r="D36" s="2">
        <f t="shared" si="2"/>
        <v>4</v>
      </c>
      <c r="E36" s="2">
        <v>6120</v>
      </c>
      <c r="F36" s="3">
        <f t="shared" ca="1" si="6"/>
        <v>60.726571756830836</v>
      </c>
      <c r="G36" s="2" t="s">
        <v>24</v>
      </c>
      <c r="H36" s="2" t="s">
        <v>20</v>
      </c>
      <c r="I36" s="2">
        <f>IF(SUMPRODUCT((A36&gt;=[1]holidays!B$2:B1097)*(A36&lt;=[1]holidays!C$2:C1097))&gt;0, 1, 0)</f>
        <v>0</v>
      </c>
      <c r="J36" s="2">
        <f>IF(SUMPRODUCT((A36&gt;=[1]holidays!B$2:B1097 - 4)*(A36&lt;[1]holidays!B$2:B1097))&gt;0, 1, 0)</f>
        <v>0</v>
      </c>
      <c r="K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A36,
      A36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6" s="3">
        <v>107</v>
      </c>
      <c r="M36" s="3">
        <v>8395.4</v>
      </c>
      <c r="N36" s="3">
        <f t="shared" si="3"/>
        <v>1.3717973856209149</v>
      </c>
      <c r="O36" s="2">
        <f t="shared" ca="1" si="4"/>
        <v>0.10617227415001471</v>
      </c>
      <c r="P36" s="3" t="str">
        <f t="shared" ca="1" si="5"/>
        <v>No Surge</v>
      </c>
    </row>
    <row r="37" spans="1:16">
      <c r="A37" s="4">
        <v>44597</v>
      </c>
      <c r="B37" s="2">
        <f t="shared" si="0"/>
        <v>2022</v>
      </c>
      <c r="C37" s="2">
        <f t="shared" si="1"/>
        <v>2</v>
      </c>
      <c r="D37" s="2">
        <f t="shared" si="2"/>
        <v>5</v>
      </c>
      <c r="E37" s="2">
        <v>8222</v>
      </c>
      <c r="F37" s="3">
        <f t="shared" ca="1" si="6"/>
        <v>95.522487686547933</v>
      </c>
      <c r="G37" s="2" t="s">
        <v>16</v>
      </c>
      <c r="H37" s="2" t="s">
        <v>17</v>
      </c>
      <c r="I37" s="2">
        <f>IF(SUMPRODUCT((A37&gt;=[1]holidays!B$2:B1097)*(A37&lt;=[1]holidays!C$2:C1097))&gt;0, 1, 0)</f>
        <v>0</v>
      </c>
      <c r="J37" s="2">
        <f>IF(SUMPRODUCT((A37&gt;=[1]holidays!B$2:B1097 - 4)*(A37&lt;[1]holidays!B$2:B1097))&gt;0, 1, 0)</f>
        <v>0</v>
      </c>
      <c r="K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A37,
      A37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7" s="3">
        <v>103</v>
      </c>
      <c r="M37" s="3">
        <v>11104.87</v>
      </c>
      <c r="N37" s="3">
        <f t="shared" si="3"/>
        <v>1.3506288007783995</v>
      </c>
      <c r="O37" s="2">
        <f t="shared" ca="1" si="4"/>
        <v>0.11966451266984234</v>
      </c>
      <c r="P37" s="3" t="str">
        <f t="shared" ca="1" si="5"/>
        <v>Mild Surge</v>
      </c>
    </row>
    <row r="38" spans="1:16">
      <c r="A38" s="4">
        <v>44598</v>
      </c>
      <c r="B38" s="2">
        <f t="shared" si="0"/>
        <v>2022</v>
      </c>
      <c r="C38" s="2">
        <f t="shared" si="1"/>
        <v>2</v>
      </c>
      <c r="D38" s="2">
        <f t="shared" si="2"/>
        <v>6</v>
      </c>
      <c r="E38" s="2">
        <v>7820</v>
      </c>
      <c r="F38" s="3">
        <f t="shared" ca="1" si="6"/>
        <v>74.455551973995668</v>
      </c>
      <c r="G38" s="2" t="s">
        <v>18</v>
      </c>
      <c r="H38" s="2" t="s">
        <v>17</v>
      </c>
      <c r="I38" s="2">
        <f>IF(SUMPRODUCT((A38&gt;=[1]holidays!B$2:B1097)*(A38&lt;=[1]holidays!C$2:C1097))&gt;0, 1, 0)</f>
        <v>0</v>
      </c>
      <c r="J38" s="2">
        <f>IF(SUMPRODUCT((A38&gt;=[1]holidays!B$2:B1097 - 4)*(A38&lt;[1]holidays!B$2:B1097))&gt;0, 1, 0)</f>
        <v>0</v>
      </c>
      <c r="K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A38,
      A38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8" s="3">
        <v>108</v>
      </c>
      <c r="M38" s="3">
        <v>3540.83</v>
      </c>
      <c r="N38" s="3">
        <f t="shared" si="3"/>
        <v>0.45279156010230176</v>
      </c>
      <c r="O38" s="2">
        <f t="shared" ca="1" si="4"/>
        <v>0.10282863955487893</v>
      </c>
      <c r="P38" s="3" t="str">
        <f t="shared" ca="1" si="5"/>
        <v>No Surge</v>
      </c>
    </row>
    <row r="39" spans="1:16">
      <c r="A39" s="4">
        <v>44599</v>
      </c>
      <c r="B39" s="2">
        <f t="shared" si="0"/>
        <v>2022</v>
      </c>
      <c r="C39" s="2">
        <f t="shared" si="1"/>
        <v>2</v>
      </c>
      <c r="D39" s="2">
        <f t="shared" si="2"/>
        <v>7</v>
      </c>
      <c r="E39" s="3">
        <v>6255</v>
      </c>
      <c r="F39" s="3">
        <f t="shared" ca="1" si="6"/>
        <v>62.177945610098817</v>
      </c>
      <c r="G39" s="2" t="s">
        <v>19</v>
      </c>
      <c r="H39" s="2" t="s">
        <v>20</v>
      </c>
      <c r="I39" s="2">
        <f>IF(SUMPRODUCT((A39&gt;=[1]holidays!B$2:B1097)*(A39&lt;=[1]holidays!C$2:C1097))&gt;0, 1, 0)</f>
        <v>0</v>
      </c>
      <c r="J39" s="2">
        <f>IF(SUMPRODUCT((A39&gt;=[1]holidays!B$2:B1097 - 4)*(A39&lt;[1]holidays!B$2:B1097))&gt;0, 1, 0)</f>
        <v>0</v>
      </c>
      <c r="K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A39,
      A39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9" s="3">
        <v>109</v>
      </c>
      <c r="M39" s="3">
        <v>10614.01</v>
      </c>
      <c r="N39" s="3">
        <f t="shared" si="3"/>
        <v>1.6968840927258193</v>
      </c>
      <c r="O39" s="2">
        <f t="shared" ca="1" si="4"/>
        <v>0.10835165581935684</v>
      </c>
      <c r="P39" s="3" t="str">
        <f t="shared" ca="1" si="5"/>
        <v>No Surge</v>
      </c>
    </row>
    <row r="40" spans="1:16">
      <c r="A40" s="4">
        <v>44600</v>
      </c>
      <c r="B40" s="2">
        <f t="shared" si="0"/>
        <v>2022</v>
      </c>
      <c r="C40" s="2">
        <f t="shared" si="1"/>
        <v>2</v>
      </c>
      <c r="D40" s="2">
        <f t="shared" si="2"/>
        <v>8</v>
      </c>
      <c r="E40" s="2">
        <v>6020</v>
      </c>
      <c r="F40" s="3">
        <f t="shared" ca="1" si="6"/>
        <v>66.722473122939206</v>
      </c>
      <c r="G40" s="2" t="s">
        <v>21</v>
      </c>
      <c r="H40" s="2" t="s">
        <v>20</v>
      </c>
      <c r="I40" s="2">
        <f>IF(SUMPRODUCT((A40&gt;=[1]holidays!B$2:B1097)*(A40&lt;=[1]holidays!C$2:C1097))&gt;0, 1, 0)</f>
        <v>0</v>
      </c>
      <c r="J40" s="2">
        <f>IF(SUMPRODUCT((A40&gt;=[1]holidays!B$2:B1097 - 4)*(A40&lt;[1]holidays!B$2:B1097))&gt;0, 1, 0)</f>
        <v>0</v>
      </c>
      <c r="K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A40,
      A40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" s="3">
        <v>107</v>
      </c>
      <c r="M40" s="3">
        <v>8885.1200000000008</v>
      </c>
      <c r="N40" s="3">
        <f t="shared" si="3"/>
        <v>1.4759335548172758</v>
      </c>
      <c r="O40" s="2">
        <f t="shared" ca="1" si="4"/>
        <v>0.11859310006901154</v>
      </c>
      <c r="P40" s="3" t="str">
        <f t="shared" ca="1" si="5"/>
        <v>No Surge</v>
      </c>
    </row>
    <row r="41" spans="1:16">
      <c r="A41" s="4">
        <v>44601</v>
      </c>
      <c r="B41" s="2">
        <f t="shared" si="0"/>
        <v>2022</v>
      </c>
      <c r="C41" s="2">
        <f t="shared" si="1"/>
        <v>2</v>
      </c>
      <c r="D41" s="2">
        <f t="shared" si="2"/>
        <v>9</v>
      </c>
      <c r="E41" s="2">
        <v>4920</v>
      </c>
      <c r="F41" s="3">
        <f t="shared" ca="1" si="6"/>
        <v>46.510804411857052</v>
      </c>
      <c r="G41" s="2" t="s">
        <v>22</v>
      </c>
      <c r="H41" s="2" t="s">
        <v>20</v>
      </c>
      <c r="I41" s="2">
        <f>IF(SUMPRODUCT((A41&gt;=[1]holidays!B$2:B1097)*(A41&lt;=[1]holidays!C$2:C1097))&gt;0, 1, 0)</f>
        <v>0</v>
      </c>
      <c r="J41" s="2">
        <f>IF(SUMPRODUCT((A41&gt;=[1]holidays!B$2:B1097 - 4)*(A41&lt;[1]holidays!B$2:B1097))&gt;0, 1, 0)</f>
        <v>0</v>
      </c>
      <c r="K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A41,
      A41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" s="3">
        <v>120</v>
      </c>
      <c r="M41" s="3">
        <v>6760.64</v>
      </c>
      <c r="N41" s="3">
        <f t="shared" si="3"/>
        <v>1.3741138211382113</v>
      </c>
      <c r="O41" s="2">
        <f t="shared" ca="1" si="4"/>
        <v>0.11344098637038307</v>
      </c>
      <c r="P41" s="3" t="str">
        <f t="shared" ca="1" si="5"/>
        <v>No Surge</v>
      </c>
    </row>
    <row r="42" spans="1:16">
      <c r="A42" s="4">
        <v>44602</v>
      </c>
      <c r="B42" s="2">
        <f t="shared" si="0"/>
        <v>2022</v>
      </c>
      <c r="C42" s="2">
        <f t="shared" si="1"/>
        <v>2</v>
      </c>
      <c r="D42" s="2">
        <f t="shared" si="2"/>
        <v>10</v>
      </c>
      <c r="E42" s="2">
        <v>5300</v>
      </c>
      <c r="F42" s="3">
        <f t="shared" ca="1" si="6"/>
        <v>52.844714099358683</v>
      </c>
      <c r="G42" s="2" t="s">
        <v>23</v>
      </c>
      <c r="H42" s="2" t="s">
        <v>20</v>
      </c>
      <c r="I42" s="2">
        <f>IF(SUMPRODUCT((A42&gt;=[1]holidays!B$2:B1097)*(A42&lt;=[1]holidays!C$2:C1097))&gt;0, 1, 0)</f>
        <v>0</v>
      </c>
      <c r="J42" s="15">
        <f>IF(SUMPRODUCT((A42&gt;=[1]holidays!B$2:B1097 - 4)*(A42&lt;[1]holidays!B$2:B1097))&gt;0, 1, 0)</f>
        <v>1</v>
      </c>
      <c r="K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A42,
      A42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" s="3">
        <v>115</v>
      </c>
      <c r="M42" s="3">
        <v>6292.82</v>
      </c>
      <c r="N42" s="3">
        <f t="shared" si="3"/>
        <v>1.1873245283018867</v>
      </c>
      <c r="O42" s="2">
        <f t="shared" ca="1" si="4"/>
        <v>0.11466305889483486</v>
      </c>
      <c r="P42" s="3" t="str">
        <f t="shared" ca="1" si="5"/>
        <v>No Surge</v>
      </c>
    </row>
    <row r="43" spans="1:16">
      <c r="A43" s="4">
        <v>44603</v>
      </c>
      <c r="B43" s="2">
        <f t="shared" si="0"/>
        <v>2022</v>
      </c>
      <c r="C43" s="2">
        <f t="shared" si="1"/>
        <v>2</v>
      </c>
      <c r="D43" s="2">
        <f t="shared" si="2"/>
        <v>11</v>
      </c>
      <c r="E43" s="2">
        <v>6232</v>
      </c>
      <c r="F43" s="3">
        <f t="shared" ca="1" si="6"/>
        <v>58.187787740603603</v>
      </c>
      <c r="G43" s="2" t="s">
        <v>24</v>
      </c>
      <c r="H43" s="2" t="s">
        <v>20</v>
      </c>
      <c r="I43" s="2">
        <f>IF(SUMPRODUCT((A43&gt;=[1]holidays!B$2:B1097)*(A43&lt;=[1]holidays!C$2:C1097))&gt;0, 1, 0)</f>
        <v>0</v>
      </c>
      <c r="J43" s="15">
        <f>IF(SUMPRODUCT((A43&gt;=[1]holidays!B$2:B1097 - 4)*(A43&lt;[1]holidays!B$2:B1097))&gt;0, 1, 0)</f>
        <v>1</v>
      </c>
      <c r="K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A43,
      A43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" s="3">
        <v>118</v>
      </c>
      <c r="M43" s="3">
        <v>9265.09</v>
      </c>
      <c r="N43" s="3">
        <f t="shared" si="3"/>
        <v>1.4866960847240052</v>
      </c>
      <c r="O43" s="2">
        <f t="shared" ca="1" si="4"/>
        <v>0.11017584970139963</v>
      </c>
      <c r="P43" s="3" t="str">
        <f t="shared" ca="1" si="5"/>
        <v>No Surge</v>
      </c>
    </row>
    <row r="44" spans="1:16">
      <c r="A44" s="4">
        <v>44604</v>
      </c>
      <c r="B44" s="2">
        <f t="shared" si="0"/>
        <v>2022</v>
      </c>
      <c r="C44" s="2">
        <f t="shared" si="1"/>
        <v>2</v>
      </c>
      <c r="D44" s="2">
        <f t="shared" si="2"/>
        <v>12</v>
      </c>
      <c r="E44" s="2">
        <v>7230</v>
      </c>
      <c r="F44" s="3">
        <f t="shared" ca="1" si="6"/>
        <v>74.04973645398087</v>
      </c>
      <c r="G44" s="2" t="s">
        <v>16</v>
      </c>
      <c r="H44" s="2" t="s">
        <v>17</v>
      </c>
      <c r="I44" s="2">
        <f>IF(SUMPRODUCT((A44&gt;=[1]holidays!B$2:B1097)*(A44&lt;=[1]holidays!C$2:C1097))&gt;0, 1, 0)</f>
        <v>0</v>
      </c>
      <c r="J44" s="15">
        <f>IF(SUMPRODUCT((A44&gt;=[1]holidays!B$2:B1097 - 4)*(A44&lt;[1]holidays!B$2:B1097))&gt;0, 1, 0)</f>
        <v>1</v>
      </c>
      <c r="K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A44,
      A44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" s="3">
        <v>112</v>
      </c>
      <c r="M44" s="3">
        <v>7884.49</v>
      </c>
      <c r="N44" s="3">
        <f t="shared" si="3"/>
        <v>1.090524204702628</v>
      </c>
      <c r="O44" s="2">
        <f t="shared" ca="1" si="4"/>
        <v>0.11471051843493579</v>
      </c>
      <c r="P44" s="3" t="str">
        <f t="shared" ca="1" si="5"/>
        <v>No Surge</v>
      </c>
    </row>
    <row r="45" spans="1:16">
      <c r="A45" s="4">
        <v>44605</v>
      </c>
      <c r="B45" s="2">
        <f t="shared" si="0"/>
        <v>2022</v>
      </c>
      <c r="C45" s="2">
        <f t="shared" si="1"/>
        <v>2</v>
      </c>
      <c r="D45" s="2">
        <f t="shared" si="2"/>
        <v>13</v>
      </c>
      <c r="E45" s="2">
        <v>8320</v>
      </c>
      <c r="F45" s="3">
        <f t="shared" ca="1" si="6"/>
        <v>84.155780116138018</v>
      </c>
      <c r="G45" s="2" t="s">
        <v>18</v>
      </c>
      <c r="H45" s="2" t="s">
        <v>17</v>
      </c>
      <c r="I45" s="2">
        <f>IF(SUMPRODUCT((A45&gt;=[1]holidays!B$2:B1097)*(A45&lt;=[1]holidays!C$2:C1097))&gt;0, 1, 0)</f>
        <v>0</v>
      </c>
      <c r="J45" s="15">
        <f>IF(SUMPRODUCT((A45&gt;=[1]holidays!B$2:B1097 - 4)*(A45&lt;[1]holidays!B$2:B1097))&gt;0, 1, 0)</f>
        <v>1</v>
      </c>
      <c r="K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A45,
      A45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" s="3">
        <v>110</v>
      </c>
      <c r="M45" s="3">
        <v>8169.16</v>
      </c>
      <c r="N45" s="3">
        <f t="shared" si="3"/>
        <v>0.98187019230769224</v>
      </c>
      <c r="O45" s="2">
        <f t="shared" ca="1" si="4"/>
        <v>0.11126365159585555</v>
      </c>
      <c r="P45" s="3" t="str">
        <f t="shared" ca="1" si="5"/>
        <v>Low Surge</v>
      </c>
    </row>
    <row r="46" spans="1:16">
      <c r="A46" s="4">
        <v>44606</v>
      </c>
      <c r="B46" s="2">
        <f t="shared" si="0"/>
        <v>2022</v>
      </c>
      <c r="C46" s="2">
        <f t="shared" si="1"/>
        <v>2</v>
      </c>
      <c r="D46" s="2">
        <f t="shared" si="2"/>
        <v>14</v>
      </c>
      <c r="E46" s="10">
        <v>8520</v>
      </c>
      <c r="F46" s="3">
        <f t="shared" ca="1" si="6"/>
        <v>96.164047636453702</v>
      </c>
      <c r="G46" s="2" t="s">
        <v>19</v>
      </c>
      <c r="H46" s="2" t="s">
        <v>20</v>
      </c>
      <c r="I46" s="2">
        <f>IF(SUMPRODUCT((A46&gt;=[1]holidays!B$2:B1097)*(A46&lt;=[1]holidays!C$2:C1097))&gt;0, 1, 0)</f>
        <v>1</v>
      </c>
      <c r="J46" s="2">
        <f>IF(SUMPRODUCT((A46&gt;=[1]holidays!B$2:B1097 - 4)*(A46&lt;[1]holidays!B$2:B1097))&gt;0, 1, 0)</f>
        <v>0</v>
      </c>
      <c r="K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A46,
      A46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"),"Valentine’s Day")</f>
        <v>Valentine’s Day</v>
      </c>
      <c r="L46" s="3">
        <v>100</v>
      </c>
      <c r="M46" s="3">
        <v>12754.04</v>
      </c>
      <c r="N46" s="3">
        <f t="shared" si="3"/>
        <v>1.4969530516431926</v>
      </c>
      <c r="O46" s="2">
        <f t="shared" ca="1" si="4"/>
        <v>0.11286860051226962</v>
      </c>
      <c r="P46" s="3" t="str">
        <f t="shared" ca="1" si="5"/>
        <v>Mild Surge</v>
      </c>
    </row>
    <row r="47" spans="1:16">
      <c r="A47" s="4">
        <v>44607</v>
      </c>
      <c r="B47" s="2">
        <f t="shared" si="0"/>
        <v>2022</v>
      </c>
      <c r="C47" s="2">
        <f t="shared" si="1"/>
        <v>2</v>
      </c>
      <c r="D47" s="2">
        <f t="shared" si="2"/>
        <v>15</v>
      </c>
      <c r="E47" s="2">
        <v>7063</v>
      </c>
      <c r="F47" s="3">
        <f t="shared" ca="1" si="6"/>
        <v>73.113849961039676</v>
      </c>
      <c r="G47" s="2" t="s">
        <v>21</v>
      </c>
      <c r="H47" s="2" t="s">
        <v>20</v>
      </c>
      <c r="I47" s="2">
        <f>IF(SUMPRODUCT((A47&gt;=[1]holidays!B$2:B1097)*(A47&lt;=[1]holidays!C$2:C1097))&gt;0, 1, 0)</f>
        <v>0</v>
      </c>
      <c r="J47" s="2">
        <f>IF(SUMPRODUCT((A47&gt;=[1]holidays!B$2:B1097 - 4)*(A47&lt;[1]holidays!B$2:B1097))&gt;0, 1, 0)</f>
        <v>0</v>
      </c>
      <c r="K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A47,
      A47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7" s="3">
        <v>100</v>
      </c>
      <c r="M47" s="3">
        <v>8977.68</v>
      </c>
      <c r="N47" s="3">
        <f t="shared" si="3"/>
        <v>1.2710859408183492</v>
      </c>
      <c r="O47" s="2">
        <f t="shared" ca="1" si="4"/>
        <v>0.10351670672665961</v>
      </c>
      <c r="P47" s="3" t="str">
        <f t="shared" ca="1" si="5"/>
        <v>No Surge</v>
      </c>
    </row>
    <row r="48" spans="1:16">
      <c r="A48" s="4">
        <v>44608</v>
      </c>
      <c r="B48" s="2">
        <f t="shared" si="0"/>
        <v>2022</v>
      </c>
      <c r="C48" s="2">
        <f t="shared" si="1"/>
        <v>2</v>
      </c>
      <c r="D48" s="2">
        <f t="shared" si="2"/>
        <v>16</v>
      </c>
      <c r="E48" s="2">
        <v>5230</v>
      </c>
      <c r="F48" s="3">
        <f t="shared" ca="1" si="6"/>
        <v>47.577196497507799</v>
      </c>
      <c r="G48" s="2" t="s">
        <v>22</v>
      </c>
      <c r="H48" s="2" t="s">
        <v>20</v>
      </c>
      <c r="I48" s="2">
        <f>IF(SUMPRODUCT((A48&gt;=[1]holidays!B$2:B1097)*(A48&lt;=[1]holidays!C$2:C1097))&gt;0, 1, 0)</f>
        <v>0</v>
      </c>
      <c r="J48" s="2">
        <f>IF(SUMPRODUCT((A48&gt;=[1]holidays!B$2:B1097 - 4)*(A48&lt;[1]holidays!B$2:B1097))&gt;0, 1, 0)</f>
        <v>0</v>
      </c>
      <c r="K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A48,
      A48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" s="3">
        <v>114</v>
      </c>
      <c r="M48" s="3">
        <v>8382.7800000000007</v>
      </c>
      <c r="N48" s="3">
        <f t="shared" si="3"/>
        <v>1.6028260038240918</v>
      </c>
      <c r="O48" s="2">
        <f t="shared" ca="1" si="4"/>
        <v>0.1037055525949501</v>
      </c>
      <c r="P48" s="3" t="str">
        <f t="shared" ca="1" si="5"/>
        <v>No Surge</v>
      </c>
    </row>
    <row r="49" spans="1:16">
      <c r="A49" s="4">
        <v>44609</v>
      </c>
      <c r="B49" s="2">
        <f t="shared" si="0"/>
        <v>2022</v>
      </c>
      <c r="C49" s="2">
        <f t="shared" si="1"/>
        <v>2</v>
      </c>
      <c r="D49" s="2">
        <f t="shared" si="2"/>
        <v>17</v>
      </c>
      <c r="E49" s="2">
        <v>4923</v>
      </c>
      <c r="F49" s="3">
        <f t="shared" ca="1" si="6"/>
        <v>45.072314354253116</v>
      </c>
      <c r="G49" s="2" t="s">
        <v>23</v>
      </c>
      <c r="H49" s="2" t="s">
        <v>20</v>
      </c>
      <c r="I49" s="2">
        <f>IF(SUMPRODUCT((A49&gt;=[1]holidays!B$2:B1097)*(A49&lt;=[1]holidays!C$2:C1097))&gt;0, 1, 0)</f>
        <v>0</v>
      </c>
      <c r="J49" s="2">
        <f>IF(SUMPRODUCT((A49&gt;=[1]holidays!B$2:B1097 - 4)*(A49&lt;[1]holidays!B$2:B1097))&gt;0, 1, 0)</f>
        <v>0</v>
      </c>
      <c r="K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A49,
      A49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" s="3">
        <v>115</v>
      </c>
      <c r="M49" s="3">
        <v>4632.59</v>
      </c>
      <c r="N49" s="3">
        <f t="shared" si="3"/>
        <v>0.94100954702417228</v>
      </c>
      <c r="O49" s="2">
        <f t="shared" ca="1" si="4"/>
        <v>0.10528775443305116</v>
      </c>
      <c r="P49" s="3" t="str">
        <f t="shared" ca="1" si="5"/>
        <v>No Surge</v>
      </c>
    </row>
    <row r="50" spans="1:16">
      <c r="A50" s="4">
        <v>44610</v>
      </c>
      <c r="B50" s="2">
        <f t="shared" si="0"/>
        <v>2022</v>
      </c>
      <c r="C50" s="2">
        <f t="shared" si="1"/>
        <v>2</v>
      </c>
      <c r="D50" s="2">
        <f t="shared" si="2"/>
        <v>18</v>
      </c>
      <c r="E50" s="3">
        <v>5987</v>
      </c>
      <c r="F50" s="3">
        <f t="shared" ca="1" si="6"/>
        <v>60.362021762131491</v>
      </c>
      <c r="G50" s="2" t="s">
        <v>24</v>
      </c>
      <c r="H50" s="2" t="s">
        <v>20</v>
      </c>
      <c r="I50" s="2">
        <f>IF(SUMPRODUCT((A50&gt;=[1]holidays!B$2:B1097)*(A50&lt;=[1]holidays!C$2:C1097))&gt;0, 1, 0)</f>
        <v>0</v>
      </c>
      <c r="J50" s="2">
        <f>IF(SUMPRODUCT((A50&gt;=[1]holidays!B$2:B1097 - 4)*(A50&lt;[1]holidays!B$2:B1097))&gt;0, 1, 0)</f>
        <v>0</v>
      </c>
      <c r="K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A50,
      A50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" s="3">
        <v>101</v>
      </c>
      <c r="M50" s="3">
        <v>8614.57</v>
      </c>
      <c r="N50" s="3">
        <f t="shared" si="3"/>
        <v>1.4388792383497577</v>
      </c>
      <c r="O50" s="2">
        <f t="shared" ca="1" si="4"/>
        <v>0.10183003504217941</v>
      </c>
      <c r="P50" s="3" t="str">
        <f t="shared" ca="1" si="5"/>
        <v>No Surge</v>
      </c>
    </row>
    <row r="51" spans="1:16">
      <c r="A51" s="4">
        <v>44611</v>
      </c>
      <c r="B51" s="2">
        <f t="shared" si="0"/>
        <v>2022</v>
      </c>
      <c r="C51" s="2">
        <f t="shared" si="1"/>
        <v>2</v>
      </c>
      <c r="D51" s="2">
        <f t="shared" si="2"/>
        <v>19</v>
      </c>
      <c r="E51" s="2">
        <v>7202</v>
      </c>
      <c r="F51" s="3">
        <f t="shared" ca="1" si="6"/>
        <v>71.85800640930951</v>
      </c>
      <c r="G51" s="2" t="s">
        <v>16</v>
      </c>
      <c r="H51" s="2" t="s">
        <v>17</v>
      </c>
      <c r="I51" s="2">
        <f>IF(SUMPRODUCT((A51&gt;=[1]holidays!B$2:B1097)*(A51&lt;=[1]holidays!C$2:C1097))&gt;0, 1, 0)</f>
        <v>0</v>
      </c>
      <c r="J51" s="2">
        <f>IF(SUMPRODUCT((A51&gt;=[1]holidays!B$2:B1097 - 4)*(A51&lt;[1]holidays!B$2:B1097))&gt;0, 1, 0)</f>
        <v>0</v>
      </c>
      <c r="K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A51,
      A51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" s="3">
        <v>106</v>
      </c>
      <c r="M51" s="3">
        <v>12166.4</v>
      </c>
      <c r="N51" s="3">
        <f t="shared" si="3"/>
        <v>1.6893085254096083</v>
      </c>
      <c r="O51" s="2">
        <f t="shared" ca="1" si="4"/>
        <v>0.10576157566490987</v>
      </c>
      <c r="P51" s="3" t="str">
        <f t="shared" ca="1" si="5"/>
        <v>No Surge</v>
      </c>
    </row>
    <row r="52" spans="1:16">
      <c r="A52" s="4">
        <v>44612</v>
      </c>
      <c r="B52" s="2">
        <f t="shared" si="0"/>
        <v>2022</v>
      </c>
      <c r="C52" s="2">
        <f t="shared" si="1"/>
        <v>2</v>
      </c>
      <c r="D52" s="2">
        <f t="shared" si="2"/>
        <v>20</v>
      </c>
      <c r="E52" s="3">
        <v>7409</v>
      </c>
      <c r="F52" s="3">
        <f t="shared" ca="1" si="6"/>
        <v>80.691752140713163</v>
      </c>
      <c r="G52" s="2" t="s">
        <v>18</v>
      </c>
      <c r="H52" s="2" t="s">
        <v>17</v>
      </c>
      <c r="I52" s="2">
        <f>IF(SUMPRODUCT((A52&gt;=[1]holidays!B$2:B1097)*(A52&lt;=[1]holidays!C$2:C1097))&gt;0, 1, 0)</f>
        <v>0</v>
      </c>
      <c r="J52" s="2">
        <f>IF(SUMPRODUCT((A52&gt;=[1]holidays!B$2:B1097 - 4)*(A52&lt;[1]holidays!B$2:B1097))&gt;0, 1, 0)</f>
        <v>0</v>
      </c>
      <c r="K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A52,
      A52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" s="3">
        <v>102</v>
      </c>
      <c r="M52" s="3">
        <v>5161.28</v>
      </c>
      <c r="N52" s="3">
        <f t="shared" si="3"/>
        <v>0.6966230260493993</v>
      </c>
      <c r="O52" s="2">
        <f t="shared" ca="1" si="4"/>
        <v>0.11108865863615526</v>
      </c>
      <c r="P52" s="3" t="str">
        <f t="shared" ca="1" si="5"/>
        <v>Low Surge</v>
      </c>
    </row>
    <row r="53" spans="1:16">
      <c r="A53" s="4">
        <v>44613</v>
      </c>
      <c r="B53" s="2">
        <f t="shared" si="0"/>
        <v>2022</v>
      </c>
      <c r="C53" s="2">
        <f t="shared" si="1"/>
        <v>2</v>
      </c>
      <c r="D53" s="2">
        <f t="shared" si="2"/>
        <v>21</v>
      </c>
      <c r="E53" s="3">
        <v>6258</v>
      </c>
      <c r="F53" s="3">
        <f t="shared" ca="1" si="6"/>
        <v>69.588512419275034</v>
      </c>
      <c r="G53" s="2" t="s">
        <v>19</v>
      </c>
      <c r="H53" s="2" t="s">
        <v>20</v>
      </c>
      <c r="I53" s="2">
        <f>IF(SUMPRODUCT((A53&gt;=[1]holidays!B$2:B1097)*(A53&lt;=[1]holidays!C$2:C1097))&gt;0, 1, 0)</f>
        <v>0</v>
      </c>
      <c r="J53" s="2">
        <f>IF(SUMPRODUCT((A53&gt;=[1]holidays!B$2:B1097 - 4)*(A53&lt;[1]holidays!B$2:B1097))&gt;0, 1, 0)</f>
        <v>0</v>
      </c>
      <c r="K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A53,
      A53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" s="3">
        <v>104</v>
      </c>
      <c r="M53" s="3">
        <v>9074.7000000000007</v>
      </c>
      <c r="N53" s="3">
        <f t="shared" si="3"/>
        <v>1.4500958772770856</v>
      </c>
      <c r="O53" s="2">
        <f t="shared" ca="1" si="4"/>
        <v>0.11564725617776613</v>
      </c>
      <c r="P53" s="3" t="str">
        <f t="shared" ca="1" si="5"/>
        <v>No Surge</v>
      </c>
    </row>
    <row r="54" spans="1:16">
      <c r="A54" s="4">
        <v>44614</v>
      </c>
      <c r="B54" s="2">
        <f t="shared" si="0"/>
        <v>2022</v>
      </c>
      <c r="C54" s="2">
        <f t="shared" si="1"/>
        <v>2</v>
      </c>
      <c r="D54" s="2">
        <f t="shared" si="2"/>
        <v>22</v>
      </c>
      <c r="E54" s="2">
        <v>5744</v>
      </c>
      <c r="F54" s="3">
        <f t="shared" ca="1" si="6"/>
        <v>53.76858550648118</v>
      </c>
      <c r="G54" s="2" t="s">
        <v>21</v>
      </c>
      <c r="H54" s="2" t="s">
        <v>20</v>
      </c>
      <c r="I54" s="2">
        <f>IF(SUMPRODUCT((A54&gt;=[1]holidays!B$2:B1097)*(A54&lt;=[1]holidays!C$2:C1097))&gt;0, 1, 0)</f>
        <v>0</v>
      </c>
      <c r="J54" s="2">
        <f>IF(SUMPRODUCT((A54&gt;=[1]holidays!B$2:B1097 - 4)*(A54&lt;[1]holidays!B$2:B1097))&gt;0, 1, 0)</f>
        <v>0</v>
      </c>
      <c r="K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A54,
      A54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" s="3">
        <v>109</v>
      </c>
      <c r="M54" s="3">
        <v>7518.69</v>
      </c>
      <c r="N54" s="3">
        <f t="shared" si="3"/>
        <v>1.3089641364902507</v>
      </c>
      <c r="O54" s="2">
        <f t="shared" ca="1" si="4"/>
        <v>0.10203300522643539</v>
      </c>
      <c r="P54" s="3" t="str">
        <f t="shared" ca="1" si="5"/>
        <v>No Surge</v>
      </c>
    </row>
    <row r="55" spans="1:16">
      <c r="A55" s="4">
        <v>44615</v>
      </c>
      <c r="B55" s="2">
        <f t="shared" si="0"/>
        <v>2022</v>
      </c>
      <c r="C55" s="2">
        <f t="shared" si="1"/>
        <v>2</v>
      </c>
      <c r="D55" s="2">
        <f t="shared" si="2"/>
        <v>23</v>
      </c>
      <c r="E55" s="2">
        <v>5423</v>
      </c>
      <c r="F55" s="3">
        <f t="shared" ca="1" si="6"/>
        <v>50.98922956454777</v>
      </c>
      <c r="G55" s="2" t="s">
        <v>22</v>
      </c>
      <c r="H55" s="2" t="s">
        <v>20</v>
      </c>
      <c r="I55" s="2">
        <f>IF(SUMPRODUCT((A55&gt;=[1]holidays!B$2:B1097)*(A55&lt;=[1]holidays!C$2:C1097))&gt;0, 1, 0)</f>
        <v>0</v>
      </c>
      <c r="J55" s="2">
        <f>IF(SUMPRODUCT((A55&gt;=[1]holidays!B$2:B1097 - 4)*(A55&lt;[1]holidays!B$2:B1097))&gt;0, 1, 0)</f>
        <v>0</v>
      </c>
      <c r="K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A55,
      A55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" s="3">
        <v>113</v>
      </c>
      <c r="M55" s="3">
        <v>4912</v>
      </c>
      <c r="N55" s="3">
        <f t="shared" si="3"/>
        <v>0.90577171307394433</v>
      </c>
      <c r="O55" s="2">
        <f t="shared" ca="1" si="4"/>
        <v>0.10624714993165954</v>
      </c>
      <c r="P55" s="3" t="str">
        <f t="shared" ca="1" si="5"/>
        <v>No Surge</v>
      </c>
    </row>
    <row r="56" spans="1:16">
      <c r="A56" s="4">
        <v>44616</v>
      </c>
      <c r="B56" s="2">
        <f t="shared" si="0"/>
        <v>2022</v>
      </c>
      <c r="C56" s="2">
        <f t="shared" si="1"/>
        <v>2</v>
      </c>
      <c r="D56" s="2">
        <f t="shared" si="2"/>
        <v>24</v>
      </c>
      <c r="E56" s="2">
        <v>5009</v>
      </c>
      <c r="F56" s="3">
        <f t="shared" ca="1" si="6"/>
        <v>45.653292967210461</v>
      </c>
      <c r="G56" s="2" t="s">
        <v>23</v>
      </c>
      <c r="H56" s="2" t="s">
        <v>20</v>
      </c>
      <c r="I56" s="2">
        <f>IF(SUMPRODUCT((A56&gt;=[1]holidays!B$2:B1097)*(A56&lt;=[1]holidays!C$2:C1097))&gt;0, 1, 0)</f>
        <v>0</v>
      </c>
      <c r="J56" s="2">
        <f>IF(SUMPRODUCT((A56&gt;=[1]holidays!B$2:B1097 - 4)*(A56&lt;[1]holidays!B$2:B1097))&gt;0, 1, 0)</f>
        <v>0</v>
      </c>
      <c r="K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A56,
      A56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" s="3">
        <v>116</v>
      </c>
      <c r="M56" s="3">
        <v>4825.53</v>
      </c>
      <c r="N56" s="3">
        <f t="shared" si="3"/>
        <v>0.96337193052505488</v>
      </c>
      <c r="O56" s="2">
        <f t="shared" ca="1" si="4"/>
        <v>0.10572533408257963</v>
      </c>
      <c r="P56" s="3" t="str">
        <f t="shared" ca="1" si="5"/>
        <v>No Surge</v>
      </c>
    </row>
    <row r="57" spans="1:16">
      <c r="A57" s="4">
        <v>44617</v>
      </c>
      <c r="B57" s="2">
        <f t="shared" si="0"/>
        <v>2022</v>
      </c>
      <c r="C57" s="2">
        <f t="shared" si="1"/>
        <v>2</v>
      </c>
      <c r="D57" s="2">
        <f t="shared" si="2"/>
        <v>25</v>
      </c>
      <c r="E57" s="2">
        <v>6234</v>
      </c>
      <c r="F57" s="3">
        <f t="shared" ca="1" si="6"/>
        <v>61.225054399402488</v>
      </c>
      <c r="G57" s="2" t="s">
        <v>24</v>
      </c>
      <c r="H57" s="2" t="s">
        <v>20</v>
      </c>
      <c r="I57" s="2">
        <f>IF(SUMPRODUCT((A57&gt;=[1]holidays!B$2:B1097)*(A57&lt;=[1]holidays!C$2:C1097))&gt;0, 1, 0)</f>
        <v>0</v>
      </c>
      <c r="J57" s="2">
        <f>IF(SUMPRODUCT((A57&gt;=[1]holidays!B$2:B1097 - 4)*(A57&lt;[1]holidays!B$2:B1097))&gt;0, 1, 0)</f>
        <v>0</v>
      </c>
      <c r="K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A57,
      A57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" s="3">
        <v>115</v>
      </c>
      <c r="M57" s="3">
        <v>9165.35</v>
      </c>
      <c r="N57" s="3">
        <f t="shared" si="3"/>
        <v>1.4702197625922362</v>
      </c>
      <c r="O57" s="2">
        <f t="shared" ca="1" si="4"/>
        <v>0.11294323477592695</v>
      </c>
      <c r="P57" s="3" t="str">
        <f t="shared" ca="1" si="5"/>
        <v>No Surge</v>
      </c>
    </row>
    <row r="58" spans="1:16">
      <c r="A58" s="4">
        <v>44618</v>
      </c>
      <c r="B58" s="2">
        <f t="shared" si="0"/>
        <v>2022</v>
      </c>
      <c r="C58" s="2">
        <f t="shared" si="1"/>
        <v>2</v>
      </c>
      <c r="D58" s="2">
        <f t="shared" si="2"/>
        <v>26</v>
      </c>
      <c r="E58" s="2">
        <v>7123</v>
      </c>
      <c r="F58" s="3">
        <f t="shared" ca="1" si="6"/>
        <v>62.46538949238478</v>
      </c>
      <c r="G58" s="2" t="s">
        <v>16</v>
      </c>
      <c r="H58" s="2" t="s">
        <v>17</v>
      </c>
      <c r="I58" s="2">
        <f>IF(SUMPRODUCT((A58&gt;=[1]holidays!B$2:B1097)*(A58&lt;=[1]holidays!C$2:C1097))&gt;0, 1, 0)</f>
        <v>0</v>
      </c>
      <c r="J58" s="2">
        <f>IF(SUMPRODUCT((A58&gt;=[1]holidays!B$2:B1097 - 4)*(A58&lt;[1]holidays!B$2:B1097))&gt;0, 1, 0)</f>
        <v>0</v>
      </c>
      <c r="K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A58,
      A58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" s="3">
        <v>120</v>
      </c>
      <c r="M58" s="3">
        <v>10989.38</v>
      </c>
      <c r="N58" s="3">
        <f t="shared" si="3"/>
        <v>1.5428021900884457</v>
      </c>
      <c r="O58" s="2">
        <f t="shared" ca="1" si="4"/>
        <v>0.10523440599587497</v>
      </c>
      <c r="P58" s="3" t="str">
        <f t="shared" ca="1" si="5"/>
        <v>No Surge</v>
      </c>
    </row>
    <row r="59" spans="1:16">
      <c r="A59" s="4">
        <v>44619</v>
      </c>
      <c r="B59" s="2">
        <f t="shared" si="0"/>
        <v>2022</v>
      </c>
      <c r="C59" s="2">
        <f t="shared" si="1"/>
        <v>2</v>
      </c>
      <c r="D59" s="2">
        <f t="shared" si="2"/>
        <v>27</v>
      </c>
      <c r="E59" s="2">
        <v>8312</v>
      </c>
      <c r="F59" s="3">
        <f t="shared" ca="1" si="6"/>
        <v>72.476232639086447</v>
      </c>
      <c r="G59" s="2" t="s">
        <v>18</v>
      </c>
      <c r="H59" s="2" t="s">
        <v>17</v>
      </c>
      <c r="I59" s="2">
        <f>IF(SUMPRODUCT((A59&gt;=[1]holidays!B$2:B1097)*(A59&lt;=[1]holidays!C$2:C1097))&gt;0, 1, 0)</f>
        <v>0</v>
      </c>
      <c r="J59" s="2">
        <f>IF(SUMPRODUCT((A59&gt;=[1]holidays!B$2:B1097 - 4)*(A59&lt;[1]holidays!B$2:B1097))&gt;0, 1, 0)</f>
        <v>0</v>
      </c>
      <c r="K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A59,
      A59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" s="3">
        <v>119</v>
      </c>
      <c r="M59" s="3">
        <v>6210.92</v>
      </c>
      <c r="N59" s="3">
        <f t="shared" si="3"/>
        <v>0.74722329162656398</v>
      </c>
      <c r="O59" s="2">
        <f t="shared" ca="1" si="4"/>
        <v>0.10376169013536198</v>
      </c>
      <c r="P59" s="3" t="str">
        <f t="shared" ca="1" si="5"/>
        <v>No Surge</v>
      </c>
    </row>
    <row r="60" spans="1:16">
      <c r="A60" s="4">
        <v>44620</v>
      </c>
      <c r="B60" s="2">
        <f t="shared" si="0"/>
        <v>2022</v>
      </c>
      <c r="C60" s="2">
        <f t="shared" si="1"/>
        <v>2</v>
      </c>
      <c r="D60" s="2">
        <f t="shared" si="2"/>
        <v>28</v>
      </c>
      <c r="E60" s="2">
        <v>8712</v>
      </c>
      <c r="F60" s="3">
        <f t="shared" ca="1" si="6"/>
        <v>79.926251925264125</v>
      </c>
      <c r="G60" s="2" t="s">
        <v>19</v>
      </c>
      <c r="H60" s="2" t="s">
        <v>20</v>
      </c>
      <c r="I60" s="2">
        <f>IF(SUMPRODUCT((A60&gt;=[1]holidays!B$2:B1097)*(A60&lt;=[1]holidays!C$2:C1097))&gt;0, 1, 0)</f>
        <v>0</v>
      </c>
      <c r="J60" s="2">
        <f>IF(SUMPRODUCT((A60&gt;=[1]holidays!B$2:B1097 - 4)*(A60&lt;[1]holidays!B$2:B1097))&gt;0, 1, 0)</f>
        <v>0</v>
      </c>
      <c r="K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A60,
      A60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0" s="3">
        <v>119</v>
      </c>
      <c r="M60" s="3">
        <v>5205.71</v>
      </c>
      <c r="N60" s="3">
        <f t="shared" si="3"/>
        <v>0.59753328741965106</v>
      </c>
      <c r="O60" s="2">
        <f t="shared" ca="1" si="4"/>
        <v>0.10917382896127677</v>
      </c>
      <c r="P60" s="3" t="str">
        <f t="shared" ca="1" si="5"/>
        <v>No Surge</v>
      </c>
    </row>
    <row r="61" spans="1:16">
      <c r="A61" s="4">
        <v>44621</v>
      </c>
      <c r="B61" s="2">
        <f t="shared" si="0"/>
        <v>2022</v>
      </c>
      <c r="C61" s="2">
        <f t="shared" si="1"/>
        <v>3</v>
      </c>
      <c r="D61" s="2">
        <f t="shared" si="2"/>
        <v>1</v>
      </c>
      <c r="E61" s="2">
        <v>8232</v>
      </c>
      <c r="F61" s="3">
        <f t="shared" ca="1" si="6"/>
        <v>87.55377000250904</v>
      </c>
      <c r="G61" s="2" t="s">
        <v>21</v>
      </c>
      <c r="H61" s="2" t="s">
        <v>20</v>
      </c>
      <c r="I61" s="2">
        <f>IF(SUMPRODUCT((A61&gt;=[1]holidays!B$2:B1097)*(A61&lt;=[1]holidays!C$2:C1097))&gt;0, 1, 0)</f>
        <v>0</v>
      </c>
      <c r="J61" s="2">
        <f>IF(SUMPRODUCT((A61&gt;=[1]holidays!B$2:B1097 - 4)*(A61&lt;[1]holidays!B$2:B1097))&gt;0, 1, 0)</f>
        <v>0</v>
      </c>
      <c r="K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A61,
      A61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" s="3">
        <v>112</v>
      </c>
      <c r="M61" s="3">
        <v>14849.75</v>
      </c>
      <c r="N61" s="3">
        <f t="shared" si="3"/>
        <v>1.8039054907677357</v>
      </c>
      <c r="O61" s="2">
        <f t="shared" ca="1" si="4"/>
        <v>0.11912077551361774</v>
      </c>
      <c r="P61" s="3" t="str">
        <f t="shared" ca="1" si="5"/>
        <v>Low Surge</v>
      </c>
    </row>
    <row r="62" spans="1:16">
      <c r="A62" s="4">
        <v>44622</v>
      </c>
      <c r="B62" s="2">
        <f t="shared" si="0"/>
        <v>2022</v>
      </c>
      <c r="C62" s="2">
        <f t="shared" si="1"/>
        <v>3</v>
      </c>
      <c r="D62" s="2">
        <f t="shared" si="2"/>
        <v>2</v>
      </c>
      <c r="E62" s="2">
        <v>7621</v>
      </c>
      <c r="F62" s="3">
        <f t="shared" ca="1" si="6"/>
        <v>73.794721067081298</v>
      </c>
      <c r="G62" s="2" t="s">
        <v>22</v>
      </c>
      <c r="H62" s="2" t="s">
        <v>20</v>
      </c>
      <c r="I62" s="2">
        <f>IF(SUMPRODUCT((A62&gt;=[1]holidays!B$2:B1097)*(A62&lt;=[1]holidays!C$2:C1097))&gt;0, 1, 0)</f>
        <v>0</v>
      </c>
      <c r="J62" s="2">
        <f>IF(SUMPRODUCT((A62&gt;=[1]holidays!B$2:B1097 - 4)*(A62&lt;[1]holidays!B$2:B1097))&gt;0, 1, 0)</f>
        <v>0</v>
      </c>
      <c r="K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A62,
      A62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" s="3">
        <v>118</v>
      </c>
      <c r="M62" s="3">
        <v>12387.28</v>
      </c>
      <c r="N62" s="3">
        <f t="shared" si="3"/>
        <v>1.6254139876656608</v>
      </c>
      <c r="O62" s="2">
        <f t="shared" ca="1" si="4"/>
        <v>0.1142602950520351</v>
      </c>
      <c r="P62" s="3" t="str">
        <f t="shared" ca="1" si="5"/>
        <v>No Surge</v>
      </c>
    </row>
    <row r="63" spans="1:16">
      <c r="A63" s="4">
        <v>44623</v>
      </c>
      <c r="B63" s="2">
        <f t="shared" si="0"/>
        <v>2022</v>
      </c>
      <c r="C63" s="2">
        <f t="shared" si="1"/>
        <v>3</v>
      </c>
      <c r="D63" s="2">
        <f t="shared" si="2"/>
        <v>3</v>
      </c>
      <c r="E63" s="2">
        <v>7132</v>
      </c>
      <c r="F63" s="3">
        <f t="shared" ca="1" si="6"/>
        <v>72.309529353467099</v>
      </c>
      <c r="G63" s="2" t="s">
        <v>23</v>
      </c>
      <c r="H63" s="2" t="s">
        <v>20</v>
      </c>
      <c r="I63" s="2">
        <f>IF(SUMPRODUCT((A63&gt;=[1]holidays!B$2:B1097)*(A63&lt;=[1]holidays!C$2:C1097))&gt;0, 1, 0)</f>
        <v>0</v>
      </c>
      <c r="J63" s="2">
        <f>IF(SUMPRODUCT((A63&gt;=[1]holidays!B$2:B1097 - 4)*(A63&lt;[1]holidays!B$2:B1097))&gt;0, 1, 0)</f>
        <v>0</v>
      </c>
      <c r="K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A63,
      A63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" s="3">
        <v>111</v>
      </c>
      <c r="M63" s="3">
        <v>2982.89</v>
      </c>
      <c r="N63" s="3">
        <f t="shared" si="3"/>
        <v>0.41824032529444755</v>
      </c>
      <c r="O63" s="2">
        <f t="shared" ca="1" si="4"/>
        <v>0.11254006952095973</v>
      </c>
      <c r="P63" s="3" t="str">
        <f t="shared" ca="1" si="5"/>
        <v>No Surge</v>
      </c>
    </row>
    <row r="64" spans="1:16">
      <c r="A64" s="4">
        <v>44624</v>
      </c>
      <c r="B64" s="2">
        <f t="shared" si="0"/>
        <v>2022</v>
      </c>
      <c r="C64" s="2">
        <f t="shared" si="1"/>
        <v>3</v>
      </c>
      <c r="D64" s="2">
        <f t="shared" si="2"/>
        <v>4</v>
      </c>
      <c r="E64" s="2">
        <v>6732</v>
      </c>
      <c r="F64" s="3">
        <f t="shared" ca="1" si="6"/>
        <v>76.156455881720191</v>
      </c>
      <c r="G64" s="2" t="s">
        <v>24</v>
      </c>
      <c r="H64" s="2" t="s">
        <v>20</v>
      </c>
      <c r="I64" s="2">
        <f>IF(SUMPRODUCT((A64&gt;=[1]holidays!B$2:B1097)*(A64&lt;=[1]holidays!C$2:C1097))&gt;0, 1, 0)</f>
        <v>0</v>
      </c>
      <c r="J64" s="2">
        <f>IF(SUMPRODUCT((A64&gt;=[1]holidays!B$2:B1097 - 4)*(A64&lt;[1]holidays!B$2:B1097))&gt;0, 1, 0)</f>
        <v>0</v>
      </c>
      <c r="K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A64,
      A64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" s="3">
        <v>101</v>
      </c>
      <c r="M64" s="3">
        <v>4970</v>
      </c>
      <c r="N64" s="3">
        <f t="shared" si="3"/>
        <v>0.73826500297088538</v>
      </c>
      <c r="O64" s="2">
        <f t="shared" ca="1" si="4"/>
        <v>0.11425730903228964</v>
      </c>
      <c r="P64" s="3" t="str">
        <f t="shared" ca="1" si="5"/>
        <v>No Surge</v>
      </c>
    </row>
    <row r="65" spans="1:16">
      <c r="A65" s="4">
        <v>44625</v>
      </c>
      <c r="B65" s="2">
        <f t="shared" si="0"/>
        <v>2022</v>
      </c>
      <c r="C65" s="2">
        <f t="shared" si="1"/>
        <v>3</v>
      </c>
      <c r="D65" s="2">
        <f t="shared" si="2"/>
        <v>5</v>
      </c>
      <c r="E65" s="3">
        <v>6834</v>
      </c>
      <c r="F65" s="3">
        <f t="shared" ca="1" si="6"/>
        <v>67.076763546099556</v>
      </c>
      <c r="G65" s="2" t="s">
        <v>16</v>
      </c>
      <c r="H65" s="2" t="s">
        <v>17</v>
      </c>
      <c r="I65" s="2">
        <f>IF(SUMPRODUCT((A65&gt;=[1]holidays!B$2:B1097)*(A65&lt;=[1]holidays!C$2:C1097))&gt;0, 1, 0)</f>
        <v>0</v>
      </c>
      <c r="J65" s="2">
        <f>IF(SUMPRODUCT((A65&gt;=[1]holidays!B$2:B1097 - 4)*(A65&lt;[1]holidays!B$2:B1097))&gt;0, 1, 0)</f>
        <v>0</v>
      </c>
      <c r="K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A65,
      A65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" s="3">
        <v>109</v>
      </c>
      <c r="M65" s="3">
        <v>12359.39</v>
      </c>
      <c r="N65" s="3">
        <f t="shared" si="3"/>
        <v>1.8085147790459466</v>
      </c>
      <c r="O65" s="2">
        <f t="shared" ca="1" si="4"/>
        <v>0.10698518037057145</v>
      </c>
      <c r="P65" s="3" t="str">
        <f t="shared" ca="1" si="5"/>
        <v>No Surge</v>
      </c>
    </row>
    <row r="66" spans="1:16">
      <c r="A66" s="4">
        <v>44626</v>
      </c>
      <c r="B66" s="2">
        <f t="shared" si="0"/>
        <v>2022</v>
      </c>
      <c r="C66" s="2">
        <f t="shared" si="1"/>
        <v>3</v>
      </c>
      <c r="D66" s="2">
        <f t="shared" si="2"/>
        <v>6</v>
      </c>
      <c r="E66" s="3">
        <v>7156</v>
      </c>
      <c r="F66" s="3">
        <f t="shared" ca="1" si="6"/>
        <v>85.379870407392232</v>
      </c>
      <c r="G66" s="2" t="s">
        <v>18</v>
      </c>
      <c r="H66" s="2" t="s">
        <v>17</v>
      </c>
      <c r="I66" s="2">
        <f>IF(SUMPRODUCT((A66&gt;=[1]holidays!B$2:B1097)*(A66&lt;=[1]holidays!C$2:C1097))&gt;0, 1, 0)</f>
        <v>0</v>
      </c>
      <c r="J66" s="2">
        <f>IF(SUMPRODUCT((A66&gt;=[1]holidays!B$2:B1097 - 4)*(A66&lt;[1]holidays!B$2:B1097))&gt;0, 1, 0)</f>
        <v>0</v>
      </c>
      <c r="K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A66,
      A66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" s="3">
        <v>100</v>
      </c>
      <c r="M66" s="3">
        <v>8458.7199999999993</v>
      </c>
      <c r="N66" s="3">
        <f t="shared" ref="N66:N129" si="7">M66/E66</f>
        <v>1.1820458356623811</v>
      </c>
      <c r="O66" s="2">
        <f t="shared" ca="1" si="4"/>
        <v>0.11931228396784828</v>
      </c>
      <c r="P66" s="3" t="str">
        <f t="shared" ca="1" si="5"/>
        <v>Low Surge</v>
      </c>
    </row>
    <row r="67" spans="1:16">
      <c r="A67" s="4">
        <v>44627</v>
      </c>
      <c r="B67" s="2">
        <f t="shared" si="0"/>
        <v>2022</v>
      </c>
      <c r="C67" s="2">
        <f t="shared" si="1"/>
        <v>3</v>
      </c>
      <c r="D67" s="2">
        <f t="shared" si="2"/>
        <v>7</v>
      </c>
      <c r="E67" s="3">
        <v>6478</v>
      </c>
      <c r="F67" s="3">
        <f t="shared" ca="1" si="6"/>
        <v>63.131465312505632</v>
      </c>
      <c r="G67" s="2" t="s">
        <v>19</v>
      </c>
      <c r="H67" s="2" t="s">
        <v>20</v>
      </c>
      <c r="I67" s="2">
        <f>IF(SUMPRODUCT((A67&gt;=[1]holidays!B$2:B1097)*(A67&lt;=[1]holidays!C$2:C1097))&gt;0, 1, 0)</f>
        <v>0</v>
      </c>
      <c r="J67" s="2">
        <f>IF(SUMPRODUCT((A67&gt;=[1]holidays!B$2:B1097 - 4)*(A67&lt;[1]holidays!B$2:B1097))&gt;0, 1, 0)</f>
        <v>0</v>
      </c>
      <c r="K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A67,
      A67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" s="3">
        <v>110</v>
      </c>
      <c r="M67" s="3">
        <v>5313.71</v>
      </c>
      <c r="N67" s="3">
        <f t="shared" si="7"/>
        <v>0.82027014510651441</v>
      </c>
      <c r="O67" s="2">
        <f t="shared" ca="1" si="4"/>
        <v>0.10720069750502655</v>
      </c>
      <c r="P67" s="3" t="str">
        <f t="shared" ref="P67:P130" ca="1" si="8">IF(F67&gt;100, "High Surge", IF(F67&gt;=92, "Mild Surge", IF(F67&gt;=80, "Low Surge", "No Surge")))</f>
        <v>No Surge</v>
      </c>
    </row>
    <row r="68" spans="1:16">
      <c r="A68" s="4">
        <v>44628</v>
      </c>
      <c r="B68" s="2">
        <f t="shared" si="0"/>
        <v>2022</v>
      </c>
      <c r="C68" s="2">
        <f t="shared" si="1"/>
        <v>3</v>
      </c>
      <c r="D68" s="2">
        <f t="shared" si="2"/>
        <v>8</v>
      </c>
      <c r="E68" s="2">
        <v>5232</v>
      </c>
      <c r="F68" s="3">
        <f t="shared" ref="F68:F131" ca="1" si="9">(E68 * O68) / (L68 * 10) * 100</f>
        <v>61.558242050011422</v>
      </c>
      <c r="G68" s="2" t="s">
        <v>21</v>
      </c>
      <c r="H68" s="2" t="s">
        <v>20</v>
      </c>
      <c r="I68" s="2">
        <f>IF(SUMPRODUCT((A68&gt;=[1]holidays!B$2:B1097)*(A68&lt;=[1]holidays!C$2:C1097))&gt;0, 1, 0)</f>
        <v>0</v>
      </c>
      <c r="J68" s="2">
        <f>IF(SUMPRODUCT((A68&gt;=[1]holidays!B$2:B1097 - 4)*(A68&lt;[1]holidays!B$2:B1097))&gt;0, 1, 0)</f>
        <v>0</v>
      </c>
      <c r="K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A68,
      A68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" s="3">
        <v>101</v>
      </c>
      <c r="M68" s="3">
        <v>5606.64</v>
      </c>
      <c r="N68" s="3">
        <f t="shared" si="7"/>
        <v>1.071605504587156</v>
      </c>
      <c r="O68" s="2">
        <f t="shared" ca="1" si="4"/>
        <v>0.11883376236718565</v>
      </c>
      <c r="P68" s="3" t="str">
        <f t="shared" ca="1" si="8"/>
        <v>No Surge</v>
      </c>
    </row>
    <row r="69" spans="1:16">
      <c r="A69" s="4">
        <v>44629</v>
      </c>
      <c r="B69" s="2">
        <f t="shared" si="0"/>
        <v>2022</v>
      </c>
      <c r="C69" s="2">
        <f t="shared" si="1"/>
        <v>3</v>
      </c>
      <c r="D69" s="2">
        <f t="shared" si="2"/>
        <v>9</v>
      </c>
      <c r="E69" s="2">
        <v>5111</v>
      </c>
      <c r="F69" s="3">
        <f t="shared" ca="1" si="9"/>
        <v>48.546757092320568</v>
      </c>
      <c r="G69" s="2" t="s">
        <v>22</v>
      </c>
      <c r="H69" s="2" t="s">
        <v>20</v>
      </c>
      <c r="I69" s="2">
        <f>IF(SUMPRODUCT((A69&gt;=[1]holidays!B$2:B1097)*(A69&lt;=[1]holidays!C$2:C1097))&gt;0, 1, 0)</f>
        <v>0</v>
      </c>
      <c r="J69" s="2">
        <f>IF(SUMPRODUCT((A69&gt;=[1]holidays!B$2:B1097 - 4)*(A69&lt;[1]holidays!B$2:B1097))&gt;0, 1, 0)</f>
        <v>0</v>
      </c>
      <c r="K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A69,
      A69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" s="3">
        <v>112</v>
      </c>
      <c r="M69" s="3">
        <v>6107.65</v>
      </c>
      <c r="N69" s="3">
        <f t="shared" si="7"/>
        <v>1.1950009782821365</v>
      </c>
      <c r="O69" s="2">
        <f t="shared" ca="1" si="4"/>
        <v>0.10638303256387993</v>
      </c>
      <c r="P69" s="3" t="str">
        <f t="shared" ca="1" si="8"/>
        <v>No Surge</v>
      </c>
    </row>
    <row r="70" spans="1:16">
      <c r="A70" s="4">
        <v>44630</v>
      </c>
      <c r="B70" s="2">
        <f t="shared" si="0"/>
        <v>2022</v>
      </c>
      <c r="C70" s="2">
        <f t="shared" si="1"/>
        <v>3</v>
      </c>
      <c r="D70" s="2">
        <f t="shared" si="2"/>
        <v>10</v>
      </c>
      <c r="E70" s="2">
        <v>5823</v>
      </c>
      <c r="F70" s="3">
        <f t="shared" ca="1" si="9"/>
        <v>65.44271415717121</v>
      </c>
      <c r="G70" s="2" t="s">
        <v>23</v>
      </c>
      <c r="H70" s="2" t="s">
        <v>20</v>
      </c>
      <c r="I70" s="2">
        <f>IF(SUMPRODUCT((A70&gt;=[1]holidays!B$2:B1097)*(A70&lt;=[1]holidays!C$2:C1097))&gt;0, 1, 0)</f>
        <v>0</v>
      </c>
      <c r="J70" s="2">
        <f>IF(SUMPRODUCT((A70&gt;=[1]holidays!B$2:B1097 - 4)*(A70&lt;[1]holidays!B$2:B1097))&gt;0, 1, 0)</f>
        <v>0</v>
      </c>
      <c r="K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A70,
      A70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" s="3">
        <v>100</v>
      </c>
      <c r="M70" s="3">
        <v>7653.51</v>
      </c>
      <c r="N70" s="3">
        <f t="shared" si="7"/>
        <v>1.3143585780525502</v>
      </c>
      <c r="O70" s="2">
        <f t="shared" ca="1" si="4"/>
        <v>0.11238659480881198</v>
      </c>
      <c r="P70" s="3" t="str">
        <f t="shared" ca="1" si="8"/>
        <v>No Surge</v>
      </c>
    </row>
    <row r="71" spans="1:16">
      <c r="A71" s="4">
        <v>44631</v>
      </c>
      <c r="B71" s="2">
        <f t="shared" si="0"/>
        <v>2022</v>
      </c>
      <c r="C71" s="2">
        <f t="shared" si="1"/>
        <v>3</v>
      </c>
      <c r="D71" s="2">
        <f t="shared" si="2"/>
        <v>11</v>
      </c>
      <c r="E71" s="2">
        <v>6234</v>
      </c>
      <c r="F71" s="3">
        <f t="shared" ca="1" si="9"/>
        <v>59.33083869878606</v>
      </c>
      <c r="G71" s="2" t="s">
        <v>24</v>
      </c>
      <c r="H71" s="2" t="s">
        <v>20</v>
      </c>
      <c r="I71" s="2">
        <f>IF(SUMPRODUCT((A71&gt;=[1]holidays!B$2:B1097)*(A71&lt;=[1]holidays!C$2:C1097))&gt;0, 1, 0)</f>
        <v>0</v>
      </c>
      <c r="J71" s="2">
        <f>IF(SUMPRODUCT((A71&gt;=[1]holidays!B$2:B1097 - 4)*(A71&lt;[1]holidays!B$2:B1097))&gt;0, 1, 0)</f>
        <v>0</v>
      </c>
      <c r="K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A71,
      A71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1" s="3">
        <v>106</v>
      </c>
      <c r="M71" s="3">
        <v>10805.63</v>
      </c>
      <c r="N71" s="3">
        <f t="shared" si="7"/>
        <v>1.7333381456528711</v>
      </c>
      <c r="O71" s="2">
        <f t="shared" ca="1" si="4"/>
        <v>0.1008833638445833</v>
      </c>
      <c r="P71" s="3" t="str">
        <f t="shared" ca="1" si="8"/>
        <v>No Surge</v>
      </c>
    </row>
    <row r="72" spans="1:16">
      <c r="A72" s="4">
        <v>44632</v>
      </c>
      <c r="B72" s="2">
        <f t="shared" si="0"/>
        <v>2022</v>
      </c>
      <c r="C72" s="2">
        <f t="shared" si="1"/>
        <v>3</v>
      </c>
      <c r="D72" s="2">
        <f t="shared" si="2"/>
        <v>12</v>
      </c>
      <c r="E72" s="3">
        <v>7318</v>
      </c>
      <c r="F72" s="3">
        <f t="shared" ca="1" si="9"/>
        <v>69.410922945938751</v>
      </c>
      <c r="G72" s="2" t="s">
        <v>16</v>
      </c>
      <c r="H72" s="2" t="s">
        <v>17</v>
      </c>
      <c r="I72" s="2">
        <f>IF(SUMPRODUCT((A72&gt;=[1]holidays!B$2:B1097)*(A72&lt;=[1]holidays!C$2:C1097))&gt;0, 1, 0)</f>
        <v>0</v>
      </c>
      <c r="J72" s="2">
        <f>IF(SUMPRODUCT((A72&gt;=[1]holidays!B$2:B1097 - 4)*(A72&lt;[1]holidays!B$2:B1097))&gt;0, 1, 0)</f>
        <v>0</v>
      </c>
      <c r="K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A72,
      A72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2" s="3">
        <v>120</v>
      </c>
      <c r="M72" s="3">
        <v>4757.04</v>
      </c>
      <c r="N72" s="3">
        <f t="shared" si="7"/>
        <v>0.65004646078163431</v>
      </c>
      <c r="O72" s="2">
        <f t="shared" ca="1" si="4"/>
        <v>0.11381949649511681</v>
      </c>
      <c r="P72" s="3" t="str">
        <f t="shared" ca="1" si="8"/>
        <v>No Surge</v>
      </c>
    </row>
    <row r="73" spans="1:16">
      <c r="A73" s="4">
        <v>44633</v>
      </c>
      <c r="B73" s="2">
        <f t="shared" si="0"/>
        <v>2022</v>
      </c>
      <c r="C73" s="2">
        <f t="shared" si="1"/>
        <v>3</v>
      </c>
      <c r="D73" s="2">
        <f t="shared" si="2"/>
        <v>13</v>
      </c>
      <c r="E73" s="2">
        <v>6423</v>
      </c>
      <c r="F73" s="3">
        <f t="shared" ca="1" si="9"/>
        <v>65.574137702007178</v>
      </c>
      <c r="G73" s="2" t="s">
        <v>18</v>
      </c>
      <c r="H73" s="2" t="s">
        <v>17</v>
      </c>
      <c r="I73" s="2">
        <f>IF(SUMPRODUCT((A73&gt;=[1]holidays!B$2:B1097)*(A73&lt;=[1]holidays!C$2:C1097))&gt;0, 1, 0)</f>
        <v>0</v>
      </c>
      <c r="J73" s="2">
        <f>IF(SUMPRODUCT((A73&gt;=[1]holidays!B$2:B1097 - 4)*(A73&lt;[1]holidays!B$2:B1097))&gt;0, 1, 0)</f>
        <v>0</v>
      </c>
      <c r="K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A73,
      A73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3" s="3">
        <v>104</v>
      </c>
      <c r="M73" s="3">
        <v>7962.16</v>
      </c>
      <c r="N73" s="3">
        <f t="shared" si="7"/>
        <v>1.2396325704499456</v>
      </c>
      <c r="O73" s="2">
        <f t="shared" ca="1" si="4"/>
        <v>0.10617640231992444</v>
      </c>
      <c r="P73" s="3" t="str">
        <f t="shared" ca="1" si="8"/>
        <v>No Surge</v>
      </c>
    </row>
    <row r="74" spans="1:16">
      <c r="A74" s="4">
        <v>44634</v>
      </c>
      <c r="B74" s="2">
        <f t="shared" si="0"/>
        <v>2022</v>
      </c>
      <c r="C74" s="2">
        <f t="shared" si="1"/>
        <v>3</v>
      </c>
      <c r="D74" s="2">
        <f t="shared" si="2"/>
        <v>14</v>
      </c>
      <c r="E74" s="2">
        <v>5123</v>
      </c>
      <c r="F74" s="3">
        <f t="shared" ca="1" si="9"/>
        <v>54.640684531229688</v>
      </c>
      <c r="G74" s="2" t="s">
        <v>19</v>
      </c>
      <c r="H74" s="2" t="s">
        <v>20</v>
      </c>
      <c r="I74" s="2">
        <f>IF(SUMPRODUCT((A74&gt;=[1]holidays!B$2:B1097)*(A74&lt;=[1]holidays!C$2:C1097))&gt;0, 1, 0)</f>
        <v>0</v>
      </c>
      <c r="J74" s="2">
        <f>IF(SUMPRODUCT((A74&gt;=[1]holidays!B$2:B1097 - 4)*(A74&lt;[1]holidays!B$2:B1097))&gt;0, 1, 0)</f>
        <v>0</v>
      </c>
      <c r="K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A74,
      A74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4" s="3">
        <v>104</v>
      </c>
      <c r="M74" s="3">
        <v>6608.5</v>
      </c>
      <c r="N74" s="3">
        <f t="shared" si="7"/>
        <v>1.2899668163185634</v>
      </c>
      <c r="O74" s="2">
        <f t="shared" ca="1" si="4"/>
        <v>0.11092389598375733</v>
      </c>
      <c r="P74" s="3" t="str">
        <f t="shared" ca="1" si="8"/>
        <v>No Surge</v>
      </c>
    </row>
    <row r="75" spans="1:16">
      <c r="A75" s="4">
        <v>44635</v>
      </c>
      <c r="B75" s="2">
        <f t="shared" si="0"/>
        <v>2022</v>
      </c>
      <c r="C75" s="2">
        <f t="shared" si="1"/>
        <v>3</v>
      </c>
      <c r="D75" s="2">
        <f t="shared" si="2"/>
        <v>15</v>
      </c>
      <c r="E75" s="2">
        <v>8323</v>
      </c>
      <c r="F75" s="3">
        <f t="shared" ca="1" si="9"/>
        <v>93.119407334684439</v>
      </c>
      <c r="G75" s="2" t="s">
        <v>21</v>
      </c>
      <c r="H75" s="2" t="s">
        <v>20</v>
      </c>
      <c r="I75" s="2">
        <f>IF(SUMPRODUCT((A75&gt;=[1]holidays!B$2:B1097)*(A75&lt;=[1]holidays!C$2:C1097))&gt;0, 1, 0)</f>
        <v>0</v>
      </c>
      <c r="J75" s="2">
        <f>IF(SUMPRODUCT((A75&gt;=[1]holidays!B$2:B1097 - 4)*(A75&lt;[1]holidays!B$2:B1097))&gt;0, 1, 0)</f>
        <v>0</v>
      </c>
      <c r="K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A75,
      A75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5" s="3">
        <v>104</v>
      </c>
      <c r="M75" s="3">
        <v>11987.84</v>
      </c>
      <c r="N75" s="3">
        <f t="shared" si="7"/>
        <v>1.4403268052384957</v>
      </c>
      <c r="O75" s="2">
        <f t="shared" ca="1" si="4"/>
        <v>0.11635730340991449</v>
      </c>
      <c r="P75" s="3" t="str">
        <f t="shared" ca="1" si="8"/>
        <v>Mild Surge</v>
      </c>
    </row>
    <row r="76" spans="1:16">
      <c r="A76" s="4">
        <v>44636</v>
      </c>
      <c r="B76" s="2">
        <f t="shared" si="0"/>
        <v>2022</v>
      </c>
      <c r="C76" s="2">
        <f t="shared" si="1"/>
        <v>3</v>
      </c>
      <c r="D76" s="2">
        <f t="shared" si="2"/>
        <v>16</v>
      </c>
      <c r="E76" s="2">
        <v>4302</v>
      </c>
      <c r="F76" s="3">
        <f t="shared" ca="1" si="9"/>
        <v>37.969151950936244</v>
      </c>
      <c r="G76" s="2" t="s">
        <v>22</v>
      </c>
      <c r="H76" s="2" t="s">
        <v>20</v>
      </c>
      <c r="I76" s="2">
        <f>IF(SUMPRODUCT((A76&gt;=[1]holidays!B$2:B1097)*(A76&lt;=[1]holidays!C$2:C1097))&gt;0, 1, 0)</f>
        <v>0</v>
      </c>
      <c r="J76" s="2">
        <f>IF(SUMPRODUCT((A76&gt;=[1]holidays!B$2:B1097 - 4)*(A76&lt;[1]holidays!B$2:B1097))&gt;0, 1, 0)</f>
        <v>0</v>
      </c>
      <c r="K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A76,
      A76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" s="3">
        <v>116</v>
      </c>
      <c r="M76" s="3">
        <v>7548.77</v>
      </c>
      <c r="N76" s="3">
        <f t="shared" si="7"/>
        <v>1.7547117619711763</v>
      </c>
      <c r="O76" s="2">
        <f t="shared" ca="1" si="4"/>
        <v>0.1023807909416226</v>
      </c>
      <c r="P76" s="3" t="str">
        <f t="shared" ca="1" si="8"/>
        <v>No Surge</v>
      </c>
    </row>
    <row r="77" spans="1:16">
      <c r="A77" s="4">
        <v>44637</v>
      </c>
      <c r="B77" s="2">
        <f t="shared" si="0"/>
        <v>2022</v>
      </c>
      <c r="C77" s="2">
        <f t="shared" si="1"/>
        <v>3</v>
      </c>
      <c r="D77" s="2">
        <f t="shared" si="2"/>
        <v>17</v>
      </c>
      <c r="E77" s="2">
        <v>5034</v>
      </c>
      <c r="F77" s="3">
        <f t="shared" ca="1" si="9"/>
        <v>44.12433357645785</v>
      </c>
      <c r="G77" s="2" t="s">
        <v>23</v>
      </c>
      <c r="H77" s="2" t="s">
        <v>20</v>
      </c>
      <c r="I77" s="2">
        <f>IF(SUMPRODUCT((A77&gt;=[1]holidays!B$2:B1097)*(A77&lt;=[1]holidays!C$2:C1097))&gt;0, 1, 0)</f>
        <v>0</v>
      </c>
      <c r="J77" s="2">
        <f>IF(SUMPRODUCT((A77&gt;=[1]holidays!B$2:B1097 - 4)*(A77&lt;[1]holidays!B$2:B1097))&gt;0, 1, 0)</f>
        <v>0</v>
      </c>
      <c r="K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A77,
      A77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" s="3">
        <v>115</v>
      </c>
      <c r="M77" s="3">
        <v>5346.18</v>
      </c>
      <c r="N77" s="3">
        <f t="shared" si="7"/>
        <v>1.0620143027413589</v>
      </c>
      <c r="O77" s="2">
        <f t="shared" ca="1" si="4"/>
        <v>0.10080052366493152</v>
      </c>
      <c r="P77" s="3" t="str">
        <f t="shared" ca="1" si="8"/>
        <v>No Surge</v>
      </c>
    </row>
    <row r="78" spans="1:16">
      <c r="A78" s="4">
        <v>44638</v>
      </c>
      <c r="B78" s="2">
        <f t="shared" si="0"/>
        <v>2022</v>
      </c>
      <c r="C78" s="2">
        <f t="shared" si="1"/>
        <v>3</v>
      </c>
      <c r="D78" s="2">
        <f t="shared" si="2"/>
        <v>18</v>
      </c>
      <c r="E78" s="2">
        <v>6034</v>
      </c>
      <c r="F78" s="3">
        <f t="shared" ca="1" si="9"/>
        <v>52.035376559469483</v>
      </c>
      <c r="G78" s="2" t="s">
        <v>24</v>
      </c>
      <c r="H78" s="2" t="s">
        <v>20</v>
      </c>
      <c r="I78" s="2">
        <f>IF(SUMPRODUCT((A78&gt;=[1]holidays!B$2:B1097)*(A78&lt;=[1]holidays!C$2:C1097))&gt;0, 1, 0)</f>
        <v>0</v>
      </c>
      <c r="J78" s="2">
        <f>IF(SUMPRODUCT((A78&gt;=[1]holidays!B$2:B1097 - 4)*(A78&lt;[1]holidays!B$2:B1097))&gt;0, 1, 0)</f>
        <v>0</v>
      </c>
      <c r="K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A78,
      A78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" s="3">
        <v>120</v>
      </c>
      <c r="M78" s="3">
        <v>6489.52</v>
      </c>
      <c r="N78" s="3">
        <f t="shared" si="7"/>
        <v>1.0754922108054359</v>
      </c>
      <c r="O78" s="2">
        <f t="shared" ca="1" si="4"/>
        <v>0.10348434184846433</v>
      </c>
      <c r="P78" s="3" t="str">
        <f t="shared" ca="1" si="8"/>
        <v>No Surge</v>
      </c>
    </row>
    <row r="79" spans="1:16">
      <c r="A79" s="4">
        <v>44639</v>
      </c>
      <c r="B79" s="2">
        <f t="shared" si="0"/>
        <v>2022</v>
      </c>
      <c r="C79" s="2">
        <f t="shared" si="1"/>
        <v>3</v>
      </c>
      <c r="D79" s="2">
        <f t="shared" si="2"/>
        <v>19</v>
      </c>
      <c r="E79" s="2">
        <v>8120</v>
      </c>
      <c r="F79" s="3">
        <f t="shared" ca="1" si="9"/>
        <v>92.899610109502362</v>
      </c>
      <c r="G79" s="2" t="s">
        <v>16</v>
      </c>
      <c r="H79" s="2" t="s">
        <v>17</v>
      </c>
      <c r="I79" s="2">
        <f>IF(SUMPRODUCT((A79&gt;=[1]holidays!B$2:B1097)*(A79&lt;=[1]holidays!C$2:C1097))&gt;0, 1, 0)</f>
        <v>0</v>
      </c>
      <c r="J79" s="2">
        <f>IF(SUMPRODUCT((A79&gt;=[1]holidays!B$2:B1097 - 4)*(A79&lt;[1]holidays!B$2:B1097))&gt;0, 1, 0)</f>
        <v>0</v>
      </c>
      <c r="K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A79,
      A79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" s="3">
        <v>104</v>
      </c>
      <c r="M79" s="3">
        <v>8819.77</v>
      </c>
      <c r="N79" s="3">
        <f t="shared" si="7"/>
        <v>1.0861785714285714</v>
      </c>
      <c r="O79" s="2">
        <f t="shared" ca="1" si="4"/>
        <v>0.11898472230773702</v>
      </c>
      <c r="P79" s="3" t="str">
        <f t="shared" ca="1" si="8"/>
        <v>Mild Surge</v>
      </c>
    </row>
    <row r="80" spans="1:16">
      <c r="A80" s="4">
        <v>44640</v>
      </c>
      <c r="B80" s="2">
        <f t="shared" si="0"/>
        <v>2022</v>
      </c>
      <c r="C80" s="2">
        <f t="shared" si="1"/>
        <v>3</v>
      </c>
      <c r="D80" s="2">
        <f t="shared" si="2"/>
        <v>20</v>
      </c>
      <c r="E80" s="2">
        <v>8423</v>
      </c>
      <c r="F80" s="3">
        <f t="shared" ca="1" si="9"/>
        <v>81.797631135576921</v>
      </c>
      <c r="G80" s="2" t="s">
        <v>18</v>
      </c>
      <c r="H80" s="2" t="s">
        <v>17</v>
      </c>
      <c r="I80" s="2">
        <f>IF(SUMPRODUCT((A80&gt;=[1]holidays!B$2:B1097)*(A80&lt;=[1]holidays!C$2:C1097))&gt;0, 1, 0)</f>
        <v>0</v>
      </c>
      <c r="J80" s="2">
        <f>IF(SUMPRODUCT((A80&gt;=[1]holidays!B$2:B1097 - 4)*(A80&lt;[1]holidays!B$2:B1097))&gt;0, 1, 0)</f>
        <v>0</v>
      </c>
      <c r="K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A80,
      A80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0" s="3">
        <v>108</v>
      </c>
      <c r="M80" s="3">
        <v>12767.85</v>
      </c>
      <c r="N80" s="3">
        <f t="shared" si="7"/>
        <v>1.5158316514306067</v>
      </c>
      <c r="O80" s="2">
        <f t="shared" ca="1" si="4"/>
        <v>0.10488120815199224</v>
      </c>
      <c r="P80" s="3" t="str">
        <f t="shared" ca="1" si="8"/>
        <v>Low Surge</v>
      </c>
    </row>
    <row r="81" spans="1:16">
      <c r="A81" s="4">
        <v>44641</v>
      </c>
      <c r="B81" s="2">
        <f t="shared" si="0"/>
        <v>2022</v>
      </c>
      <c r="C81" s="2">
        <f t="shared" si="1"/>
        <v>3</v>
      </c>
      <c r="D81" s="2">
        <f t="shared" si="2"/>
        <v>21</v>
      </c>
      <c r="E81" s="3">
        <v>6563</v>
      </c>
      <c r="F81" s="3">
        <f t="shared" ca="1" si="9"/>
        <v>68.18025789270834</v>
      </c>
      <c r="G81" s="2" t="s">
        <v>19</v>
      </c>
      <c r="H81" s="2" t="s">
        <v>20</v>
      </c>
      <c r="I81" s="2">
        <f>IF(SUMPRODUCT((A81&gt;=[1]holidays!B$2:B1097)*(A81&lt;=[1]holidays!C$2:C1097))&gt;0, 1, 0)</f>
        <v>0</v>
      </c>
      <c r="J81" s="2">
        <f>IF(SUMPRODUCT((A81&gt;=[1]holidays!B$2:B1097 - 4)*(A81&lt;[1]holidays!B$2:B1097))&gt;0, 1, 0)</f>
        <v>0</v>
      </c>
      <c r="K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A81,
      A81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1" s="3">
        <v>110</v>
      </c>
      <c r="M81" s="3">
        <v>6670.04</v>
      </c>
      <c r="N81" s="3">
        <f t="shared" si="7"/>
        <v>1.0163096145055615</v>
      </c>
      <c r="O81" s="2">
        <f t="shared" ca="1" si="4"/>
        <v>0.11427439232360075</v>
      </c>
      <c r="P81" s="3" t="str">
        <f t="shared" ca="1" si="8"/>
        <v>No Surge</v>
      </c>
    </row>
    <row r="82" spans="1:16">
      <c r="A82" s="4">
        <v>44642</v>
      </c>
      <c r="B82" s="2">
        <f t="shared" si="0"/>
        <v>2022</v>
      </c>
      <c r="C82" s="2">
        <f t="shared" si="1"/>
        <v>3</v>
      </c>
      <c r="D82" s="2">
        <f t="shared" si="2"/>
        <v>22</v>
      </c>
      <c r="E82" s="2">
        <v>5235</v>
      </c>
      <c r="F82" s="3">
        <f t="shared" ca="1" si="9"/>
        <v>54.511469873466154</v>
      </c>
      <c r="G82" s="2" t="s">
        <v>21</v>
      </c>
      <c r="H82" s="2" t="s">
        <v>20</v>
      </c>
      <c r="I82" s="2">
        <f>IF(SUMPRODUCT((A82&gt;=[1]holidays!B$2:B1097)*(A82&lt;=[1]holidays!C$2:C1097))&gt;0, 1, 0)</f>
        <v>0</v>
      </c>
      <c r="J82" s="2">
        <f>IF(SUMPRODUCT((A82&gt;=[1]holidays!B$2:B1097 - 4)*(A82&lt;[1]holidays!B$2:B1097))&gt;0, 1, 0)</f>
        <v>0</v>
      </c>
      <c r="K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A82,
      A82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2" s="3">
        <v>115</v>
      </c>
      <c r="M82" s="3">
        <v>2560.5100000000002</v>
      </c>
      <c r="N82" s="3">
        <f t="shared" si="7"/>
        <v>0.48911365807067819</v>
      </c>
      <c r="O82" s="2">
        <f t="shared" ca="1" si="4"/>
        <v>0.11974821462174989</v>
      </c>
      <c r="P82" s="3" t="str">
        <f t="shared" ca="1" si="8"/>
        <v>No Surge</v>
      </c>
    </row>
    <row r="83" spans="1:16">
      <c r="A83" s="4">
        <v>44643</v>
      </c>
      <c r="B83" s="2">
        <f t="shared" si="0"/>
        <v>2022</v>
      </c>
      <c r="C83" s="2">
        <f t="shared" si="1"/>
        <v>3</v>
      </c>
      <c r="D83" s="2">
        <f t="shared" si="2"/>
        <v>23</v>
      </c>
      <c r="E83" s="2">
        <v>4203</v>
      </c>
      <c r="F83" s="3">
        <f t="shared" ca="1" si="9"/>
        <v>39.480907750173543</v>
      </c>
      <c r="G83" s="2" t="s">
        <v>22</v>
      </c>
      <c r="H83" s="2" t="s">
        <v>20</v>
      </c>
      <c r="I83" s="2">
        <f>IF(SUMPRODUCT((A83&gt;=[1]holidays!B$2:B1097)*(A83&lt;=[1]holidays!C$2:C1097))&gt;0, 1, 0)</f>
        <v>0</v>
      </c>
      <c r="J83" s="2">
        <f>IF(SUMPRODUCT((A83&gt;=[1]holidays!B$2:B1097 - 4)*(A83&lt;[1]holidays!B$2:B1097))&gt;0, 1, 0)</f>
        <v>0</v>
      </c>
      <c r="K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A83,
      A83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" s="3">
        <v>120</v>
      </c>
      <c r="M83" s="3">
        <v>7079.8</v>
      </c>
      <c r="N83" s="3">
        <f t="shared" si="7"/>
        <v>1.6844634784677612</v>
      </c>
      <c r="O83" s="2">
        <f t="shared" ca="1" si="4"/>
        <v>0.11272207780206579</v>
      </c>
      <c r="P83" s="3" t="str">
        <f t="shared" ca="1" si="8"/>
        <v>No Surge</v>
      </c>
    </row>
    <row r="84" spans="1:16">
      <c r="A84" s="4">
        <v>44644</v>
      </c>
      <c r="B84" s="2">
        <f t="shared" si="0"/>
        <v>2022</v>
      </c>
      <c r="C84" s="2">
        <f t="shared" si="1"/>
        <v>3</v>
      </c>
      <c r="D84" s="2">
        <f t="shared" si="2"/>
        <v>24</v>
      </c>
      <c r="E84" s="2">
        <v>6293</v>
      </c>
      <c r="F84" s="3">
        <f t="shared" ca="1" si="9"/>
        <v>54.007524297960742</v>
      </c>
      <c r="G84" s="2" t="s">
        <v>23</v>
      </c>
      <c r="H84" s="2" t="s">
        <v>20</v>
      </c>
      <c r="I84" s="2">
        <f>IF(SUMPRODUCT((A84&gt;=[1]holidays!B$2:B1097)*(A84&lt;=[1]holidays!C$2:C1097))&gt;0, 1, 0)</f>
        <v>0</v>
      </c>
      <c r="J84" s="2">
        <f>IF(SUMPRODUCT((A84&gt;=[1]holidays!B$2:B1097 - 4)*(A84&lt;[1]holidays!B$2:B1097))&gt;0, 1, 0)</f>
        <v>0</v>
      </c>
      <c r="K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A84,
      A84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" s="3">
        <v>120</v>
      </c>
      <c r="M84" s="3">
        <v>10402.379999999999</v>
      </c>
      <c r="N84" s="3">
        <f t="shared" si="7"/>
        <v>1.6530081042428093</v>
      </c>
      <c r="O84" s="2">
        <f t="shared" ca="1" si="4"/>
        <v>0.10298590363507532</v>
      </c>
      <c r="P84" s="3" t="str">
        <f t="shared" ca="1" si="8"/>
        <v>No Surge</v>
      </c>
    </row>
    <row r="85" spans="1:16">
      <c r="A85" s="4">
        <v>44645</v>
      </c>
      <c r="B85" s="2">
        <f t="shared" si="0"/>
        <v>2022</v>
      </c>
      <c r="C85" s="2">
        <f t="shared" si="1"/>
        <v>3</v>
      </c>
      <c r="D85" s="2">
        <f t="shared" si="2"/>
        <v>25</v>
      </c>
      <c r="E85" s="2">
        <v>7324</v>
      </c>
      <c r="F85" s="3">
        <f t="shared" ca="1" si="9"/>
        <v>68.322561163398731</v>
      </c>
      <c r="G85" s="2" t="s">
        <v>24</v>
      </c>
      <c r="H85" s="2" t="s">
        <v>20</v>
      </c>
      <c r="I85" s="2">
        <f>IF(SUMPRODUCT((A85&gt;=[1]holidays!B$2:B1097)*(A85&lt;=[1]holidays!C$2:C1097))&gt;0, 1, 0)</f>
        <v>0</v>
      </c>
      <c r="J85" s="2">
        <f>IF(SUMPRODUCT((A85&gt;=[1]holidays!B$2:B1097 - 4)*(A85&lt;[1]holidays!B$2:B1097))&gt;0, 1, 0)</f>
        <v>0</v>
      </c>
      <c r="K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A85,
      A85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" s="3">
        <v>119</v>
      </c>
      <c r="M85" s="3">
        <v>7637.13</v>
      </c>
      <c r="N85" s="3">
        <f t="shared" si="7"/>
        <v>1.0427539595849262</v>
      </c>
      <c r="O85" s="2">
        <f t="shared" ca="1" si="4"/>
        <v>0.11101016901207605</v>
      </c>
      <c r="P85" s="3" t="str">
        <f t="shared" ca="1" si="8"/>
        <v>No Surge</v>
      </c>
    </row>
    <row r="86" spans="1:16">
      <c r="A86" s="4">
        <v>44646</v>
      </c>
      <c r="B86" s="2">
        <f t="shared" si="0"/>
        <v>2022</v>
      </c>
      <c r="C86" s="2">
        <f t="shared" si="1"/>
        <v>3</v>
      </c>
      <c r="D86" s="2">
        <f t="shared" si="2"/>
        <v>26</v>
      </c>
      <c r="E86" s="2">
        <v>7923</v>
      </c>
      <c r="F86" s="3">
        <f t="shared" ca="1" si="9"/>
        <v>71.63128467958046</v>
      </c>
      <c r="G86" s="2" t="s">
        <v>16</v>
      </c>
      <c r="H86" s="2" t="s">
        <v>17</v>
      </c>
      <c r="I86" s="2">
        <f>IF(SUMPRODUCT((A86&gt;=[1]holidays!B$2:B1097)*(A86&lt;=[1]holidays!C$2:C1097))&gt;0, 1, 0)</f>
        <v>0</v>
      </c>
      <c r="J86" s="2">
        <f>IF(SUMPRODUCT((A86&gt;=[1]holidays!B$2:B1097 - 4)*(A86&lt;[1]holidays!B$2:B1097))&gt;0, 1, 0)</f>
        <v>0</v>
      </c>
      <c r="K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A86,
      A86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" s="3">
        <v>113</v>
      </c>
      <c r="M86" s="3">
        <v>6363.25</v>
      </c>
      <c r="N86" s="3">
        <f t="shared" si="7"/>
        <v>0.80313643821784675</v>
      </c>
      <c r="O86" s="2">
        <f t="shared" ca="1" si="4"/>
        <v>0.10216250370809783</v>
      </c>
      <c r="P86" s="3" t="str">
        <f t="shared" ca="1" si="8"/>
        <v>No Surge</v>
      </c>
    </row>
    <row r="87" spans="1:16">
      <c r="A87" s="4">
        <v>44647</v>
      </c>
      <c r="B87" s="2">
        <f t="shared" si="0"/>
        <v>2022</v>
      </c>
      <c r="C87" s="2">
        <f t="shared" si="1"/>
        <v>3</v>
      </c>
      <c r="D87" s="2">
        <f t="shared" si="2"/>
        <v>27</v>
      </c>
      <c r="E87" s="2">
        <v>6923</v>
      </c>
      <c r="F87" s="3">
        <f t="shared" ca="1" si="9"/>
        <v>67.439613655246177</v>
      </c>
      <c r="G87" s="2" t="s">
        <v>18</v>
      </c>
      <c r="H87" s="2" t="s">
        <v>17</v>
      </c>
      <c r="I87" s="2">
        <f>IF(SUMPRODUCT((A87&gt;=[1]holidays!B$2:B1097)*(A87&lt;=[1]holidays!C$2:C1097))&gt;0, 1, 0)</f>
        <v>0</v>
      </c>
      <c r="J87" s="2">
        <f>IF(SUMPRODUCT((A87&gt;=[1]holidays!B$2:B1097 - 4)*(A87&lt;[1]holidays!B$2:B1097))&gt;0, 1, 0)</f>
        <v>0</v>
      </c>
      <c r="K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A87,
      A87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" s="3">
        <v>118</v>
      </c>
      <c r="M87" s="3">
        <v>4790.2</v>
      </c>
      <c r="N87" s="3">
        <f t="shared" si="7"/>
        <v>0.69192546583850933</v>
      </c>
      <c r="O87" s="2">
        <f t="shared" ca="1" si="4"/>
        <v>0.11494835203407552</v>
      </c>
      <c r="P87" s="3" t="str">
        <f t="shared" ca="1" si="8"/>
        <v>No Surge</v>
      </c>
    </row>
    <row r="88" spans="1:16">
      <c r="A88" s="4">
        <v>44648</v>
      </c>
      <c r="B88" s="2">
        <f t="shared" si="0"/>
        <v>2022</v>
      </c>
      <c r="C88" s="2">
        <f t="shared" si="1"/>
        <v>3</v>
      </c>
      <c r="D88" s="2">
        <f t="shared" si="2"/>
        <v>28</v>
      </c>
      <c r="E88" s="2">
        <v>8998</v>
      </c>
      <c r="F88" s="3">
        <f t="shared" ca="1" si="9"/>
        <v>79.457732139880349</v>
      </c>
      <c r="G88" s="2" t="s">
        <v>19</v>
      </c>
      <c r="H88" s="2" t="s">
        <v>20</v>
      </c>
      <c r="I88" s="2">
        <f>IF(SUMPRODUCT((A88&gt;=[1]holidays!B$2:B1097)*(A88&lt;=[1]holidays!C$2:C1097))&gt;0, 1, 0)</f>
        <v>0</v>
      </c>
      <c r="J88" s="2">
        <f>IF(SUMPRODUCT((A88&gt;=[1]holidays!B$2:B1097 - 4)*(A88&lt;[1]holidays!B$2:B1097))&gt;0, 1, 0)</f>
        <v>0</v>
      </c>
      <c r="K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A88,
      A88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" s="3">
        <v>129</v>
      </c>
      <c r="M88" s="3">
        <v>7084.64</v>
      </c>
      <c r="N88" s="3">
        <f t="shared" si="7"/>
        <v>0.78735719048677488</v>
      </c>
      <c r="O88" s="2">
        <f t="shared" ca="1" si="4"/>
        <v>0.11391473045170668</v>
      </c>
      <c r="P88" s="3" t="str">
        <f t="shared" ca="1" si="8"/>
        <v>No Surge</v>
      </c>
    </row>
    <row r="89" spans="1:16">
      <c r="A89" s="4">
        <v>44649</v>
      </c>
      <c r="B89" s="2">
        <f t="shared" si="0"/>
        <v>2022</v>
      </c>
      <c r="C89" s="2">
        <f t="shared" si="1"/>
        <v>3</v>
      </c>
      <c r="D89" s="2">
        <f t="shared" si="2"/>
        <v>29</v>
      </c>
      <c r="E89" s="2">
        <v>10258</v>
      </c>
      <c r="F89" s="3">
        <f t="shared" ca="1" si="9"/>
        <v>95.736944640924307</v>
      </c>
      <c r="G89" s="2" t="s">
        <v>21</v>
      </c>
      <c r="H89" s="2" t="s">
        <v>20</v>
      </c>
      <c r="I89" s="2">
        <f>IF(SUMPRODUCT((A89&gt;=[1]holidays!B$2:B1097)*(A89&lt;=[1]holidays!C$2:C1097))&gt;0, 1, 0)</f>
        <v>0</v>
      </c>
      <c r="J89" s="2">
        <f>IF(SUMPRODUCT((A89&gt;=[1]holidays!B$2:B1097 - 4)*(A89&lt;[1]holidays!B$2:B1097))&gt;0, 1, 0)</f>
        <v>0</v>
      </c>
      <c r="K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A89,
      A89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" s="3">
        <v>120</v>
      </c>
      <c r="M89" s="3">
        <v>6201.16</v>
      </c>
      <c r="N89" s="3">
        <f t="shared" si="7"/>
        <v>0.60451939949307854</v>
      </c>
      <c r="O89" s="2">
        <f t="shared" ca="1" si="4"/>
        <v>0.11199486602564745</v>
      </c>
      <c r="P89" s="3" t="str">
        <f t="shared" ca="1" si="8"/>
        <v>Mild Surge</v>
      </c>
    </row>
    <row r="90" spans="1:16">
      <c r="A90" s="4">
        <v>44650</v>
      </c>
      <c r="B90" s="2">
        <f t="shared" si="0"/>
        <v>2022</v>
      </c>
      <c r="C90" s="2">
        <f t="shared" si="1"/>
        <v>3</v>
      </c>
      <c r="D90" s="2">
        <f t="shared" si="2"/>
        <v>30</v>
      </c>
      <c r="E90" s="2">
        <v>9831</v>
      </c>
      <c r="F90" s="3">
        <f t="shared" ca="1" si="9"/>
        <v>98.06904144278063</v>
      </c>
      <c r="G90" s="2" t="s">
        <v>22</v>
      </c>
      <c r="H90" s="2" t="s">
        <v>20</v>
      </c>
      <c r="I90" s="2">
        <f>IF(SUMPRODUCT((A90&gt;=[1]holidays!B$2:B1097)*(A90&lt;=[1]holidays!C$2:C1097))&gt;0, 1, 0)</f>
        <v>0</v>
      </c>
      <c r="J90" s="2">
        <f>IF(SUMPRODUCT((A90&gt;=[1]holidays!B$2:B1097 - 4)*(A90&lt;[1]holidays!B$2:B1097))&gt;0, 1, 0)</f>
        <v>0</v>
      </c>
      <c r="K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A90,
      A90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" s="3">
        <v>113</v>
      </c>
      <c r="M90" s="3">
        <v>14846.83</v>
      </c>
      <c r="N90" s="3">
        <f t="shared" si="7"/>
        <v>1.5102054724849965</v>
      </c>
      <c r="O90" s="2">
        <f t="shared" ca="1" si="4"/>
        <v>0.11272303614112716</v>
      </c>
      <c r="P90" s="3" t="str">
        <f t="shared" ca="1" si="8"/>
        <v>Mild Surge</v>
      </c>
    </row>
    <row r="91" spans="1:16">
      <c r="A91" s="4">
        <v>44651</v>
      </c>
      <c r="B91" s="2">
        <f t="shared" si="0"/>
        <v>2022</v>
      </c>
      <c r="C91" s="2">
        <f t="shared" si="1"/>
        <v>3</v>
      </c>
      <c r="D91" s="2">
        <f t="shared" si="2"/>
        <v>31</v>
      </c>
      <c r="E91" s="2">
        <v>12589</v>
      </c>
      <c r="F91" s="3">
        <f t="shared" ca="1" si="9"/>
        <v>113.65912262413622</v>
      </c>
      <c r="G91" s="2" t="s">
        <v>23</v>
      </c>
      <c r="H91" s="2" t="s">
        <v>20</v>
      </c>
      <c r="I91" s="2">
        <f>IF(SUMPRODUCT((A91&gt;=[1]holidays!B$2:B1097)*(A91&lt;=[1]holidays!C$2:C1097))&gt;0, 1, 0)</f>
        <v>0</v>
      </c>
      <c r="J91" s="2">
        <f>IF(SUMPRODUCT((A91&gt;=[1]holidays!B$2:B1097 - 4)*(A91&lt;[1]holidays!B$2:B1097))&gt;0, 1, 0)</f>
        <v>0</v>
      </c>
      <c r="K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A91,
      A91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" s="3">
        <v>118</v>
      </c>
      <c r="M91" s="3">
        <v>12710.9</v>
      </c>
      <c r="N91" s="3">
        <f t="shared" si="7"/>
        <v>1.0096830566367463</v>
      </c>
      <c r="O91" s="2">
        <f t="shared" ca="1" si="4"/>
        <v>0.10653567773173464</v>
      </c>
      <c r="P91" s="3" t="str">
        <f t="shared" ca="1" si="8"/>
        <v>High Surge</v>
      </c>
    </row>
    <row r="92" spans="1:16">
      <c r="A92" s="4">
        <v>44652</v>
      </c>
      <c r="B92" s="2">
        <f t="shared" si="0"/>
        <v>2022</v>
      </c>
      <c r="C92" s="2">
        <f t="shared" si="1"/>
        <v>4</v>
      </c>
      <c r="D92" s="2">
        <f t="shared" si="2"/>
        <v>1</v>
      </c>
      <c r="E92" s="2">
        <v>11596</v>
      </c>
      <c r="F92" s="3">
        <f t="shared" ca="1" si="9"/>
        <v>112.35409948249169</v>
      </c>
      <c r="G92" s="2" t="s">
        <v>24</v>
      </c>
      <c r="H92" s="2" t="s">
        <v>20</v>
      </c>
      <c r="I92" s="2">
        <f>IF(SUMPRODUCT((A92&gt;=[1]holidays!B$2:B1097)*(A92&lt;=[1]holidays!C$2:C1097))&gt;0, 1, 0)</f>
        <v>0</v>
      </c>
      <c r="J92" s="2">
        <f>IF(SUMPRODUCT((A92&gt;=[1]holidays!B$2:B1097 - 4)*(A92&lt;[1]holidays!B$2:B1097))&gt;0, 1, 0)</f>
        <v>0</v>
      </c>
      <c r="K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A92,
      A92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" s="3">
        <v>119</v>
      </c>
      <c r="M92" s="3">
        <v>13379.33</v>
      </c>
      <c r="N92" s="3">
        <f t="shared" si="7"/>
        <v>1.1537883753018283</v>
      </c>
      <c r="O92" s="2">
        <f t="shared" ca="1" si="4"/>
        <v>0.11529956742339177</v>
      </c>
      <c r="P92" s="3" t="str">
        <f t="shared" ca="1" si="8"/>
        <v>High Surge</v>
      </c>
    </row>
    <row r="93" spans="1:16">
      <c r="A93" s="4">
        <v>44653</v>
      </c>
      <c r="B93" s="2">
        <f t="shared" si="0"/>
        <v>2022</v>
      </c>
      <c r="C93" s="2">
        <f t="shared" si="1"/>
        <v>4</v>
      </c>
      <c r="D93" s="2">
        <f t="shared" si="2"/>
        <v>2</v>
      </c>
      <c r="E93" s="3">
        <v>9876</v>
      </c>
      <c r="F93" s="3">
        <f t="shared" ca="1" si="9"/>
        <v>111.24462188469899</v>
      </c>
      <c r="G93" s="2" t="s">
        <v>16</v>
      </c>
      <c r="H93" s="2" t="s">
        <v>17</v>
      </c>
      <c r="I93" s="2">
        <f>IF(SUMPRODUCT((A93&gt;=[1]holidays!B$2:B1097)*(A93&lt;=[1]holidays!C$2:C1097))&gt;0, 1, 0)</f>
        <v>0</v>
      </c>
      <c r="J93" s="2">
        <f>IF(SUMPRODUCT((A93&gt;=[1]holidays!B$2:B1097 - 4)*(A93&lt;[1]holidays!B$2:B1097))&gt;0, 1, 0)</f>
        <v>0</v>
      </c>
      <c r="K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A93,
      A93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" s="3">
        <v>106</v>
      </c>
      <c r="M93" s="3">
        <v>11651.24</v>
      </c>
      <c r="N93" s="3">
        <f t="shared" si="7"/>
        <v>1.1797529364115027</v>
      </c>
      <c r="O93" s="2">
        <f t="shared" ca="1" si="4"/>
        <v>0.11939985742991183</v>
      </c>
      <c r="P93" s="3" t="str">
        <f t="shared" ca="1" si="8"/>
        <v>High Surge</v>
      </c>
    </row>
    <row r="94" spans="1:16">
      <c r="A94" s="4">
        <v>44654</v>
      </c>
      <c r="B94" s="2">
        <f t="shared" si="0"/>
        <v>2022</v>
      </c>
      <c r="C94" s="2">
        <f t="shared" si="1"/>
        <v>4</v>
      </c>
      <c r="D94" s="2">
        <f t="shared" si="2"/>
        <v>3</v>
      </c>
      <c r="E94" s="2">
        <v>8962</v>
      </c>
      <c r="F94" s="3">
        <f t="shared" ca="1" si="9"/>
        <v>88.541636770948401</v>
      </c>
      <c r="G94" s="2" t="s">
        <v>18</v>
      </c>
      <c r="H94" s="2" t="s">
        <v>17</v>
      </c>
      <c r="I94" s="2">
        <f>IF(SUMPRODUCT((A94&gt;=[1]holidays!B$2:B1097)*(A94&lt;=[1]holidays!C$2:C1097))&gt;0, 1, 0)</f>
        <v>0</v>
      </c>
      <c r="J94" s="2">
        <f>IF(SUMPRODUCT((A94&gt;=[1]holidays!B$2:B1097 - 4)*(A94&lt;[1]holidays!B$2:B1097))&gt;0, 1, 0)</f>
        <v>0</v>
      </c>
      <c r="K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A94,
      A94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" s="3">
        <v>103</v>
      </c>
      <c r="M94" s="3">
        <v>6312.24</v>
      </c>
      <c r="N94" s="3">
        <f t="shared" si="7"/>
        <v>0.70433385405043514</v>
      </c>
      <c r="O94" s="2">
        <f t="shared" ca="1" si="4"/>
        <v>0.10176064034152739</v>
      </c>
      <c r="P94" s="3" t="str">
        <f t="shared" ca="1" si="8"/>
        <v>Low Surge</v>
      </c>
    </row>
    <row r="95" spans="1:16">
      <c r="A95" s="4">
        <v>44655</v>
      </c>
      <c r="B95" s="2">
        <f t="shared" si="0"/>
        <v>2022</v>
      </c>
      <c r="C95" s="2">
        <f t="shared" si="1"/>
        <v>4</v>
      </c>
      <c r="D95" s="2">
        <f t="shared" si="2"/>
        <v>4</v>
      </c>
      <c r="E95" s="2">
        <v>6723</v>
      </c>
      <c r="F95" s="3">
        <f t="shared" ca="1" si="9"/>
        <v>67.042721799203903</v>
      </c>
      <c r="G95" s="2" t="s">
        <v>19</v>
      </c>
      <c r="H95" s="2" t="s">
        <v>20</v>
      </c>
      <c r="I95" s="2">
        <f>IF(SUMPRODUCT((A95&gt;=[1]holidays!B$2:B1097)*(A95&lt;=[1]holidays!C$2:C1097))&gt;0, 1, 0)</f>
        <v>0</v>
      </c>
      <c r="J95" s="2">
        <f>IF(SUMPRODUCT((A95&gt;=[1]holidays!B$2:B1097 - 4)*(A95&lt;[1]holidays!B$2:B1097))&gt;0, 1, 0)</f>
        <v>0</v>
      </c>
      <c r="K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A95,
      A95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" s="3">
        <v>113</v>
      </c>
      <c r="M95" s="3">
        <v>5329.66</v>
      </c>
      <c r="N95" s="3">
        <f t="shared" si="7"/>
        <v>0.79275026030046103</v>
      </c>
      <c r="O95" s="2">
        <f t="shared" ca="1" si="4"/>
        <v>0.11268522331265864</v>
      </c>
      <c r="P95" s="3" t="str">
        <f t="shared" ca="1" si="8"/>
        <v>No Surge</v>
      </c>
    </row>
    <row r="96" spans="1:16">
      <c r="A96" s="4">
        <v>44656</v>
      </c>
      <c r="B96" s="2">
        <f t="shared" si="0"/>
        <v>2022</v>
      </c>
      <c r="C96" s="2">
        <f t="shared" si="1"/>
        <v>4</v>
      </c>
      <c r="D96" s="2">
        <f t="shared" si="2"/>
        <v>5</v>
      </c>
      <c r="E96" s="2">
        <v>5234</v>
      </c>
      <c r="F96" s="3">
        <f t="shared" ca="1" si="9"/>
        <v>45.338644651900118</v>
      </c>
      <c r="G96" s="2" t="s">
        <v>21</v>
      </c>
      <c r="H96" s="2" t="s">
        <v>20</v>
      </c>
      <c r="I96" s="2">
        <f>IF(SUMPRODUCT((A96&gt;=[1]holidays!B$2:B1097)*(A96&lt;=[1]holidays!C$2:C1097))&gt;0, 1, 0)</f>
        <v>0</v>
      </c>
      <c r="J96" s="2">
        <f>IF(SUMPRODUCT((A96&gt;=[1]holidays!B$2:B1097 - 4)*(A96&lt;[1]holidays!B$2:B1097))&gt;0, 1, 0)</f>
        <v>0</v>
      </c>
      <c r="K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A96,
      A96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" s="3">
        <v>118</v>
      </c>
      <c r="M96" s="3">
        <v>6466.19</v>
      </c>
      <c r="N96" s="3">
        <f t="shared" si="7"/>
        <v>1.2354203286205578</v>
      </c>
      <c r="O96" s="2">
        <f t="shared" ca="1" si="4"/>
        <v>0.10221551526412331</v>
      </c>
      <c r="P96" s="3" t="str">
        <f t="shared" ca="1" si="8"/>
        <v>No Surge</v>
      </c>
    </row>
    <row r="97" spans="1:16">
      <c r="A97" s="4">
        <v>44657</v>
      </c>
      <c r="B97" s="2">
        <f t="shared" si="0"/>
        <v>2022</v>
      </c>
      <c r="C97" s="2">
        <f t="shared" si="1"/>
        <v>4</v>
      </c>
      <c r="D97" s="2">
        <f t="shared" si="2"/>
        <v>6</v>
      </c>
      <c r="E97" s="2">
        <v>5102</v>
      </c>
      <c r="F97" s="3">
        <f t="shared" ca="1" si="9"/>
        <v>46.802205158249031</v>
      </c>
      <c r="G97" s="2" t="s">
        <v>22</v>
      </c>
      <c r="H97" s="2" t="s">
        <v>20</v>
      </c>
      <c r="I97" s="2">
        <f>IF(SUMPRODUCT((A97&gt;=[1]holidays!B$2:B1097)*(A97&lt;=[1]holidays!C$2:C1097))&gt;0, 1, 0)</f>
        <v>0</v>
      </c>
      <c r="J97" s="2">
        <f>IF(SUMPRODUCT((A97&gt;=[1]holidays!B$2:B1097 - 4)*(A97&lt;[1]holidays!B$2:B1097))&gt;0, 1, 0)</f>
        <v>0</v>
      </c>
      <c r="K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A97,
      A97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7" s="3">
        <v>118</v>
      </c>
      <c r="M97" s="3">
        <v>7721.75</v>
      </c>
      <c r="N97" s="3">
        <f t="shared" si="7"/>
        <v>1.5134751078008624</v>
      </c>
      <c r="O97" s="2">
        <f t="shared" ca="1" si="4"/>
        <v>0.10824500605004675</v>
      </c>
      <c r="P97" s="3" t="str">
        <f t="shared" ca="1" si="8"/>
        <v>No Surge</v>
      </c>
    </row>
    <row r="98" spans="1:16">
      <c r="A98" s="4">
        <v>44658</v>
      </c>
      <c r="B98" s="2">
        <f t="shared" si="0"/>
        <v>2022</v>
      </c>
      <c r="C98" s="2">
        <f t="shared" si="1"/>
        <v>4</v>
      </c>
      <c r="D98" s="2">
        <f t="shared" si="2"/>
        <v>7</v>
      </c>
      <c r="E98" s="2">
        <v>6745</v>
      </c>
      <c r="F98" s="3">
        <f t="shared" ca="1" si="9"/>
        <v>66.019396274796208</v>
      </c>
      <c r="G98" s="2" t="s">
        <v>23</v>
      </c>
      <c r="H98" s="2" t="s">
        <v>20</v>
      </c>
      <c r="I98" s="2">
        <f>IF(SUMPRODUCT((A98&gt;=[1]holidays!B$2:B1097)*(A98&lt;=[1]holidays!C$2:C1097))&gt;0, 1, 0)</f>
        <v>0</v>
      </c>
      <c r="J98" s="2">
        <f>IF(SUMPRODUCT((A98&gt;=[1]holidays!B$2:B1097 - 4)*(A98&lt;[1]holidays!B$2:B1097))&gt;0, 1, 0)</f>
        <v>0</v>
      </c>
      <c r="K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A98,
      A98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" s="3">
        <v>119</v>
      </c>
      <c r="M98" s="3">
        <v>11943.6</v>
      </c>
      <c r="N98" s="3">
        <f t="shared" si="7"/>
        <v>1.7707338769458858</v>
      </c>
      <c r="O98" s="2">
        <f t="shared" ca="1" si="4"/>
        <v>0.11647602900964787</v>
      </c>
      <c r="P98" s="3" t="str">
        <f t="shared" ca="1" si="8"/>
        <v>No Surge</v>
      </c>
    </row>
    <row r="99" spans="1:16">
      <c r="A99" s="4">
        <v>44659</v>
      </c>
      <c r="B99" s="2">
        <f t="shared" si="0"/>
        <v>2022</v>
      </c>
      <c r="C99" s="2">
        <f t="shared" si="1"/>
        <v>4</v>
      </c>
      <c r="D99" s="2">
        <f t="shared" si="2"/>
        <v>8</v>
      </c>
      <c r="E99" s="2">
        <v>7523</v>
      </c>
      <c r="F99" s="3">
        <f t="shared" ca="1" si="9"/>
        <v>80.954234840739687</v>
      </c>
      <c r="G99" s="2" t="s">
        <v>24</v>
      </c>
      <c r="H99" s="2" t="s">
        <v>20</v>
      </c>
      <c r="I99" s="2">
        <f>IF(SUMPRODUCT((A99&gt;=[1]holidays!B$2:B1097)*(A99&lt;=[1]holidays!C$2:C1097))&gt;0, 1, 0)</f>
        <v>0</v>
      </c>
      <c r="J99" s="2">
        <f>IF(SUMPRODUCT((A99&gt;=[1]holidays!B$2:B1097 - 4)*(A99&lt;[1]holidays!B$2:B1097))&gt;0, 1, 0)</f>
        <v>0</v>
      </c>
      <c r="K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A99,
      A99 &lt;= TO_DATE(DATE(2000 + VALUE(RIGHT(holidays!$C$2:$C1097, 2)), VALUE(MID(holidays!$C$2:$C1097, FIND(""-"", holidays!$C"&amp;"$2:$C1097)+1,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" s="3">
        <v>108</v>
      </c>
      <c r="M99" s="3">
        <v>9346.32</v>
      </c>
      <c r="N99" s="3">
        <f t="shared" si="7"/>
        <v>1.2423660773627543</v>
      </c>
      <c r="O99" s="2">
        <f t="shared" ca="1" si="4"/>
        <v>0.11621769723248551</v>
      </c>
      <c r="P99" s="3" t="str">
        <f t="shared" ca="1" si="8"/>
        <v>Low Surge</v>
      </c>
    </row>
    <row r="100" spans="1:16">
      <c r="A100" s="4">
        <v>44660</v>
      </c>
      <c r="B100" s="2">
        <f t="shared" si="0"/>
        <v>2022</v>
      </c>
      <c r="C100" s="2">
        <f t="shared" si="1"/>
        <v>4</v>
      </c>
      <c r="D100" s="2">
        <f t="shared" si="2"/>
        <v>9</v>
      </c>
      <c r="E100" s="2">
        <v>7923</v>
      </c>
      <c r="F100" s="3">
        <f t="shared" ca="1" si="9"/>
        <v>76.264817704098405</v>
      </c>
      <c r="G100" s="2" t="s">
        <v>16</v>
      </c>
      <c r="H100" s="2" t="s">
        <v>17</v>
      </c>
      <c r="I100" s="2">
        <f>IF(SUMPRODUCT((A100&gt;=[1]holidays!B$2:B1097)*(A100&lt;=[1]holidays!C$2:C1097))&gt;0, 1, 0)</f>
        <v>0</v>
      </c>
      <c r="J100" s="2">
        <f>IF(SUMPRODUCT((A100&gt;=[1]holidays!B$2:B1097 - 4)*(A100&lt;[1]holidays!B$2:B1097))&gt;0, 1, 0)</f>
        <v>0</v>
      </c>
      <c r="K1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A100,
      A100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0" s="3">
        <v>118</v>
      </c>
      <c r="M100" s="3">
        <v>16894.96</v>
      </c>
      <c r="N100" s="3">
        <f t="shared" si="7"/>
        <v>2.1323942950902435</v>
      </c>
      <c r="O100" s="2">
        <f t="shared" ca="1" si="4"/>
        <v>0.11358385067630458</v>
      </c>
      <c r="P100" s="3" t="str">
        <f t="shared" ca="1" si="8"/>
        <v>No Surge</v>
      </c>
    </row>
    <row r="101" spans="1:16">
      <c r="A101" s="4">
        <v>44661</v>
      </c>
      <c r="B101" s="2">
        <f t="shared" si="0"/>
        <v>2022</v>
      </c>
      <c r="C101" s="2">
        <f t="shared" si="1"/>
        <v>4</v>
      </c>
      <c r="D101" s="2">
        <f t="shared" si="2"/>
        <v>10</v>
      </c>
      <c r="E101" s="3">
        <v>8567</v>
      </c>
      <c r="F101" s="3">
        <f t="shared" ca="1" si="9"/>
        <v>79.921621055987785</v>
      </c>
      <c r="G101" s="2" t="s">
        <v>18</v>
      </c>
      <c r="H101" s="2" t="s">
        <v>17</v>
      </c>
      <c r="I101" s="2">
        <f>IF(SUMPRODUCT((A101&gt;=[1]holidays!B$2:B1097)*(A101&lt;=[1]holidays!C$2:C1097))&gt;0, 1, 0)</f>
        <v>0</v>
      </c>
      <c r="J101" s="2">
        <f>IF(SUMPRODUCT((A101&gt;=[1]holidays!B$2:B1097 - 4)*(A101&lt;[1]holidays!B$2:B1097))&gt;0, 1, 0)</f>
        <v>0</v>
      </c>
      <c r="K1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A101,
      A101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1" s="3">
        <v>116</v>
      </c>
      <c r="M101" s="3">
        <v>10107.540000000001</v>
      </c>
      <c r="N101" s="3">
        <f t="shared" si="7"/>
        <v>1.1798225749970819</v>
      </c>
      <c r="O101" s="2">
        <f t="shared" ca="1" si="4"/>
        <v>0.10821650569037682</v>
      </c>
      <c r="P101" s="3" t="str">
        <f t="shared" ca="1" si="8"/>
        <v>No Surge</v>
      </c>
    </row>
    <row r="102" spans="1:16">
      <c r="A102" s="4">
        <v>44662</v>
      </c>
      <c r="B102" s="2">
        <f t="shared" si="0"/>
        <v>2022</v>
      </c>
      <c r="C102" s="2">
        <f t="shared" si="1"/>
        <v>4</v>
      </c>
      <c r="D102" s="2">
        <f t="shared" si="2"/>
        <v>11</v>
      </c>
      <c r="E102" s="3">
        <v>6371</v>
      </c>
      <c r="F102" s="3">
        <f t="shared" ca="1" si="9"/>
        <v>62.278444880925612</v>
      </c>
      <c r="G102" s="2" t="s">
        <v>19</v>
      </c>
      <c r="H102" s="2" t="s">
        <v>20</v>
      </c>
      <c r="I102" s="2">
        <f>IF(SUMPRODUCT((A102&gt;=[1]holidays!B$2:B1097)*(A102&lt;=[1]holidays!C$2:C1097))&gt;0, 1, 0)</f>
        <v>0</v>
      </c>
      <c r="J102" s="2">
        <f>IF(SUMPRODUCT((A102&gt;=[1]holidays!B$2:B1097 - 4)*(A102&lt;[1]holidays!B$2:B1097))&gt;0, 1, 0)</f>
        <v>0</v>
      </c>
      <c r="K1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A102,
      A102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2" s="3">
        <v>120</v>
      </c>
      <c r="M102" s="3">
        <v>9591.3700000000008</v>
      </c>
      <c r="N102" s="3">
        <f t="shared" si="7"/>
        <v>1.505473238110187</v>
      </c>
      <c r="O102" s="2">
        <f t="shared" ca="1" si="4"/>
        <v>0.11730361616247172</v>
      </c>
      <c r="P102" s="3" t="str">
        <f t="shared" ca="1" si="8"/>
        <v>No Surge</v>
      </c>
    </row>
    <row r="103" spans="1:16">
      <c r="A103" s="4">
        <v>44663</v>
      </c>
      <c r="B103" s="2">
        <f t="shared" si="0"/>
        <v>2022</v>
      </c>
      <c r="C103" s="2">
        <f t="shared" si="1"/>
        <v>4</v>
      </c>
      <c r="D103" s="2">
        <f t="shared" si="2"/>
        <v>12</v>
      </c>
      <c r="E103" s="3">
        <v>7059</v>
      </c>
      <c r="F103" s="3">
        <f t="shared" ca="1" si="9"/>
        <v>66.857329283828548</v>
      </c>
      <c r="G103" s="2" t="s">
        <v>21</v>
      </c>
      <c r="H103" s="2" t="s">
        <v>20</v>
      </c>
      <c r="I103" s="2">
        <f>IF(SUMPRODUCT((A103&gt;=[1]holidays!B$2:B1097)*(A103&lt;=[1]holidays!C$2:C1097))&gt;0, 1, 0)</f>
        <v>0</v>
      </c>
      <c r="J103" s="2">
        <f>IF(SUMPRODUCT((A103&gt;=[1]holidays!B$2:B1097 - 4)*(A103&lt;[1]holidays!B$2:B1097))&gt;0, 1, 0)</f>
        <v>0</v>
      </c>
      <c r="K1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A103,
      A103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3" s="3">
        <v>114</v>
      </c>
      <c r="M103" s="3">
        <v>7921.51</v>
      </c>
      <c r="N103" s="3">
        <f t="shared" si="7"/>
        <v>1.1221858620201162</v>
      </c>
      <c r="O103" s="2">
        <f t="shared" ca="1" si="4"/>
        <v>0.1079718874961957</v>
      </c>
      <c r="P103" s="3" t="str">
        <f t="shared" ca="1" si="8"/>
        <v>No Surge</v>
      </c>
    </row>
    <row r="104" spans="1:16">
      <c r="A104" s="4">
        <v>44664</v>
      </c>
      <c r="B104" s="2">
        <f t="shared" si="0"/>
        <v>2022</v>
      </c>
      <c r="C104" s="2">
        <f t="shared" si="1"/>
        <v>4</v>
      </c>
      <c r="D104" s="2">
        <f t="shared" si="2"/>
        <v>13</v>
      </c>
      <c r="E104" s="3">
        <v>7713</v>
      </c>
      <c r="F104" s="3">
        <f t="shared" ca="1" si="9"/>
        <v>74.72678047092586</v>
      </c>
      <c r="G104" s="2" t="s">
        <v>22</v>
      </c>
      <c r="H104" s="2" t="s">
        <v>20</v>
      </c>
      <c r="I104" s="2">
        <f>IF(SUMPRODUCT((A104&gt;=[1]holidays!B$2:B1097)*(A104&lt;=[1]holidays!C$2:C1097))&gt;0, 1, 0)</f>
        <v>0</v>
      </c>
      <c r="J104" s="2">
        <f>IF(SUMPRODUCT((A104&gt;=[1]holidays!B$2:B1097 - 4)*(A104&lt;[1]holidays!B$2:B1097))&gt;0, 1, 0)</f>
        <v>0</v>
      </c>
      <c r="K1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A104,
      A104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4" s="3">
        <v>114</v>
      </c>
      <c r="M104" s="3">
        <v>10312.129999999999</v>
      </c>
      <c r="N104" s="3">
        <f t="shared" si="7"/>
        <v>1.3369804226630364</v>
      </c>
      <c r="O104" s="2">
        <f t="shared" ca="1" si="4"/>
        <v>0.11044798358207635</v>
      </c>
      <c r="P104" s="3" t="str">
        <f t="shared" ca="1" si="8"/>
        <v>No Surge</v>
      </c>
    </row>
    <row r="105" spans="1:16">
      <c r="A105" s="4">
        <v>44665</v>
      </c>
      <c r="B105" s="2">
        <f t="shared" si="0"/>
        <v>2022</v>
      </c>
      <c r="C105" s="2">
        <f t="shared" si="1"/>
        <v>4</v>
      </c>
      <c r="D105" s="2">
        <f t="shared" si="2"/>
        <v>14</v>
      </c>
      <c r="E105" s="3">
        <v>7517</v>
      </c>
      <c r="F105" s="3">
        <f t="shared" ca="1" si="9"/>
        <v>64.041456504277534</v>
      </c>
      <c r="G105" s="2" t="s">
        <v>23</v>
      </c>
      <c r="H105" s="2" t="s">
        <v>20</v>
      </c>
      <c r="I105" s="2">
        <f>IF(SUMPRODUCT((A105&gt;=[1]holidays!B$2:B1097)*(A105&lt;=[1]holidays!C$2:C1097))&gt;0, 1, 0)</f>
        <v>0</v>
      </c>
      <c r="J105" s="2">
        <f>IF(SUMPRODUCT((A105&gt;=[1]holidays!B$2:B1097 - 4)*(A105&lt;[1]holidays!B$2:B1097))&gt;0, 1, 0)</f>
        <v>0</v>
      </c>
      <c r="K1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A105,
      A105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5" s="3">
        <v>120</v>
      </c>
      <c r="M105" s="3">
        <v>2353.91</v>
      </c>
      <c r="N105" s="3">
        <f t="shared" si="7"/>
        <v>0.3131448716243182</v>
      </c>
      <c r="O105" s="2">
        <f t="shared" ca="1" si="4"/>
        <v>0.10223459864990427</v>
      </c>
      <c r="P105" s="3" t="str">
        <f t="shared" ca="1" si="8"/>
        <v>No Surge</v>
      </c>
    </row>
    <row r="106" spans="1:16">
      <c r="A106" s="4">
        <v>44666</v>
      </c>
      <c r="B106" s="2">
        <f t="shared" si="0"/>
        <v>2022</v>
      </c>
      <c r="C106" s="2">
        <f t="shared" si="1"/>
        <v>4</v>
      </c>
      <c r="D106" s="2">
        <f t="shared" si="2"/>
        <v>15</v>
      </c>
      <c r="E106" s="3">
        <v>6903</v>
      </c>
      <c r="F106" s="3">
        <f t="shared" ca="1" si="9"/>
        <v>59.854946099889553</v>
      </c>
      <c r="G106" s="2" t="s">
        <v>24</v>
      </c>
      <c r="H106" s="2" t="s">
        <v>20</v>
      </c>
      <c r="I106" s="2">
        <f>IF(SUMPRODUCT((A106&gt;=[1]holidays!B$2:B1097)*(A106&lt;=[1]holidays!C$2:C1097))&gt;0, 1, 0)</f>
        <v>0</v>
      </c>
      <c r="J106" s="2">
        <f>IF(SUMPRODUCT((A106&gt;=[1]holidays!B$2:B1097 - 4)*(A106&lt;[1]holidays!B$2:B1097))&gt;0, 1, 0)</f>
        <v>0</v>
      </c>
      <c r="K1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A106,
      A106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6" s="3">
        <v>117</v>
      </c>
      <c r="M106" s="3">
        <v>12627</v>
      </c>
      <c r="N106" s="3">
        <f t="shared" si="7"/>
        <v>1.8292046936114732</v>
      </c>
      <c r="O106" s="2">
        <f t="shared" ca="1" si="4"/>
        <v>0.10144906118625348</v>
      </c>
      <c r="P106" s="3" t="str">
        <f t="shared" ca="1" si="8"/>
        <v>No Surge</v>
      </c>
    </row>
    <row r="107" spans="1:16">
      <c r="A107" s="4">
        <v>44667</v>
      </c>
      <c r="B107" s="2">
        <f t="shared" si="0"/>
        <v>2022</v>
      </c>
      <c r="C107" s="2">
        <f t="shared" si="1"/>
        <v>4</v>
      </c>
      <c r="D107" s="2">
        <f t="shared" si="2"/>
        <v>16</v>
      </c>
      <c r="E107" s="3">
        <v>9621</v>
      </c>
      <c r="F107" s="3">
        <f t="shared" ca="1" si="9"/>
        <v>102.20629046526241</v>
      </c>
      <c r="G107" s="2" t="s">
        <v>16</v>
      </c>
      <c r="H107" s="2" t="s">
        <v>17</v>
      </c>
      <c r="I107" s="2">
        <f>IF(SUMPRODUCT((A107&gt;=[1]holidays!B$2:B1097)*(A107&lt;=[1]holidays!C$2:C1097))&gt;0, 1, 0)</f>
        <v>0</v>
      </c>
      <c r="J107" s="2">
        <f>IF(SUMPRODUCT((A107&gt;=[1]holidays!B$2:B1097 - 4)*(A107&lt;[1]holidays!B$2:B1097))&gt;0, 1, 0)</f>
        <v>0</v>
      </c>
      <c r="K1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A107,
      A107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7" s="3">
        <v>104</v>
      </c>
      <c r="M107" s="3">
        <v>15412.59</v>
      </c>
      <c r="N107" s="3">
        <f t="shared" si="7"/>
        <v>1.6019738072965388</v>
      </c>
      <c r="O107" s="2">
        <f t="shared" ca="1" si="4"/>
        <v>0.11048180239462937</v>
      </c>
      <c r="P107" s="3" t="str">
        <f t="shared" ca="1" si="8"/>
        <v>High Surge</v>
      </c>
    </row>
    <row r="108" spans="1:16">
      <c r="A108" s="4">
        <v>44668</v>
      </c>
      <c r="B108" s="2">
        <f t="shared" si="0"/>
        <v>2022</v>
      </c>
      <c r="C108" s="2">
        <f t="shared" si="1"/>
        <v>4</v>
      </c>
      <c r="D108" s="2">
        <f t="shared" si="2"/>
        <v>17</v>
      </c>
      <c r="E108" s="3">
        <v>9049</v>
      </c>
      <c r="F108" s="3">
        <f t="shared" ca="1" si="9"/>
        <v>89.902815598117542</v>
      </c>
      <c r="G108" s="2" t="s">
        <v>18</v>
      </c>
      <c r="H108" s="2" t="s">
        <v>17</v>
      </c>
      <c r="I108" s="2">
        <f>IF(SUMPRODUCT((A108&gt;=[1]holidays!B$2:B1097)*(A108&lt;=[1]holidays!C$2:C1097))&gt;0, 1, 0)</f>
        <v>0</v>
      </c>
      <c r="J108" s="2">
        <f>IF(SUMPRODUCT((A108&gt;=[1]holidays!B$2:B1097 - 4)*(A108&lt;[1]holidays!B$2:B1097))&gt;0, 1, 0)</f>
        <v>0</v>
      </c>
      <c r="K1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A108,
      A108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8" s="3">
        <v>106</v>
      </c>
      <c r="M108" s="3">
        <v>6832.42</v>
      </c>
      <c r="N108" s="3">
        <f t="shared" si="7"/>
        <v>0.75504696651563707</v>
      </c>
      <c r="O108" s="2">
        <f t="shared" ca="1" si="4"/>
        <v>0.10531217210078969</v>
      </c>
      <c r="P108" s="3" t="str">
        <f t="shared" ca="1" si="8"/>
        <v>Low Surge</v>
      </c>
    </row>
    <row r="109" spans="1:16">
      <c r="A109" s="4">
        <v>44669</v>
      </c>
      <c r="B109" s="2">
        <f t="shared" si="0"/>
        <v>2022</v>
      </c>
      <c r="C109" s="2">
        <f t="shared" si="1"/>
        <v>4</v>
      </c>
      <c r="D109" s="2">
        <f t="shared" si="2"/>
        <v>18</v>
      </c>
      <c r="E109" s="3">
        <v>7077</v>
      </c>
      <c r="F109" s="3">
        <f t="shared" ca="1" si="9"/>
        <v>62.344723683078406</v>
      </c>
      <c r="G109" s="2" t="s">
        <v>19</v>
      </c>
      <c r="H109" s="2" t="s">
        <v>20</v>
      </c>
      <c r="I109" s="2">
        <f>IF(SUMPRODUCT((A109&gt;=[1]holidays!B$2:B1097)*(A109&lt;=[1]holidays!C$2:C1097))&gt;0, 1, 0)</f>
        <v>0</v>
      </c>
      <c r="J109" s="2">
        <f>IF(SUMPRODUCT((A109&gt;=[1]holidays!B$2:B1097 - 4)*(A109&lt;[1]holidays!B$2:B1097))&gt;0, 1, 0)</f>
        <v>0</v>
      </c>
      <c r="K1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A109,
      A109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9" s="3">
        <v>114</v>
      </c>
      <c r="M109" s="3">
        <v>4046.44</v>
      </c>
      <c r="N109" s="3">
        <f t="shared" si="7"/>
        <v>0.5717733502896708</v>
      </c>
      <c r="O109" s="2">
        <f t="shared" ca="1" si="4"/>
        <v>0.10042812632289019</v>
      </c>
      <c r="P109" s="3" t="str">
        <f t="shared" ca="1" si="8"/>
        <v>No Surge</v>
      </c>
    </row>
    <row r="110" spans="1:16">
      <c r="A110" s="4">
        <v>44670</v>
      </c>
      <c r="B110" s="2">
        <f t="shared" si="0"/>
        <v>2022</v>
      </c>
      <c r="C110" s="2">
        <f t="shared" si="1"/>
        <v>4</v>
      </c>
      <c r="D110" s="2">
        <f t="shared" si="2"/>
        <v>19</v>
      </c>
      <c r="E110" s="3">
        <v>6391</v>
      </c>
      <c r="F110" s="3">
        <f t="shared" ca="1" si="9"/>
        <v>61.55107131234643</v>
      </c>
      <c r="G110" s="2" t="s">
        <v>21</v>
      </c>
      <c r="H110" s="2" t="s">
        <v>20</v>
      </c>
      <c r="I110" s="2">
        <f>IF(SUMPRODUCT((A110&gt;=[1]holidays!B$2:B1097)*(A110&lt;=[1]holidays!C$2:C1097))&gt;0, 1, 0)</f>
        <v>0</v>
      </c>
      <c r="J110" s="2">
        <f>IF(SUMPRODUCT((A110&gt;=[1]holidays!B$2:B1097 - 4)*(A110&lt;[1]holidays!B$2:B1097))&gt;0, 1, 0)</f>
        <v>0</v>
      </c>
      <c r="K1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A110,
      A110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0" s="3">
        <v>115</v>
      </c>
      <c r="M110" s="3">
        <v>12676.07</v>
      </c>
      <c r="N110" s="3">
        <f t="shared" si="7"/>
        <v>1.9834251290877796</v>
      </c>
      <c r="O110" s="2">
        <f t="shared" ca="1" si="4"/>
        <v>0.11075533094851883</v>
      </c>
      <c r="P110" s="3" t="str">
        <f t="shared" ca="1" si="8"/>
        <v>No Surge</v>
      </c>
    </row>
    <row r="111" spans="1:16">
      <c r="A111" s="4">
        <v>44671</v>
      </c>
      <c r="B111" s="2">
        <f t="shared" si="0"/>
        <v>2022</v>
      </c>
      <c r="C111" s="2">
        <f t="shared" si="1"/>
        <v>4</v>
      </c>
      <c r="D111" s="2">
        <f t="shared" si="2"/>
        <v>20</v>
      </c>
      <c r="E111" s="3">
        <v>6133</v>
      </c>
      <c r="F111" s="3">
        <f t="shared" ca="1" si="9"/>
        <v>61.698363366008948</v>
      </c>
      <c r="G111" s="2" t="s">
        <v>22</v>
      </c>
      <c r="H111" s="2" t="s">
        <v>20</v>
      </c>
      <c r="I111" s="2">
        <f>IF(SUMPRODUCT((A111&gt;=[1]holidays!B$2:B1097)*(A111&lt;=[1]holidays!C$2:C1097))&gt;0, 1, 0)</f>
        <v>0</v>
      </c>
      <c r="J111" s="2">
        <f>IF(SUMPRODUCT((A111&gt;=[1]holidays!B$2:B1097 - 4)*(A111&lt;[1]holidays!B$2:B1097))&gt;0, 1, 0)</f>
        <v>0</v>
      </c>
      <c r="K1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A111,
      A111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1" s="3">
        <v>119</v>
      </c>
      <c r="M111" s="3">
        <v>9747.11</v>
      </c>
      <c r="N111" s="3">
        <f t="shared" si="7"/>
        <v>1.5892890917984674</v>
      </c>
      <c r="O111" s="2">
        <f t="shared" ca="1" si="4"/>
        <v>0.11971474385382462</v>
      </c>
      <c r="P111" s="3" t="str">
        <f t="shared" ca="1" si="8"/>
        <v>No Surge</v>
      </c>
    </row>
    <row r="112" spans="1:16">
      <c r="A112" s="4">
        <v>44672</v>
      </c>
      <c r="B112" s="2">
        <f t="shared" si="0"/>
        <v>2022</v>
      </c>
      <c r="C112" s="2">
        <f t="shared" si="1"/>
        <v>4</v>
      </c>
      <c r="D112" s="2">
        <f t="shared" si="2"/>
        <v>21</v>
      </c>
      <c r="E112" s="3">
        <v>7297</v>
      </c>
      <c r="F112" s="3">
        <f t="shared" ca="1" si="9"/>
        <v>69.255991002806127</v>
      </c>
      <c r="G112" s="2" t="s">
        <v>23</v>
      </c>
      <c r="H112" s="2" t="s">
        <v>20</v>
      </c>
      <c r="I112" s="2">
        <f>IF(SUMPRODUCT((A112&gt;=[1]holidays!B$2:B1097)*(A112&lt;=[1]holidays!C$2:C1097))&gt;0, 1, 0)</f>
        <v>0</v>
      </c>
      <c r="J112" s="2">
        <f>IF(SUMPRODUCT((A112&gt;=[1]holidays!B$2:B1097 - 4)*(A112&lt;[1]holidays!B$2:B1097))&gt;0, 1, 0)</f>
        <v>0</v>
      </c>
      <c r="K1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A112,
      A112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2" s="3">
        <v>107</v>
      </c>
      <c r="M112" s="3">
        <v>8825.7800000000007</v>
      </c>
      <c r="N112" s="3">
        <f t="shared" si="7"/>
        <v>1.209508016993285</v>
      </c>
      <c r="O112" s="2">
        <f t="shared" ca="1" si="4"/>
        <v>0.1015539404865048</v>
      </c>
      <c r="P112" s="3" t="str">
        <f t="shared" ca="1" si="8"/>
        <v>No Surge</v>
      </c>
    </row>
    <row r="113" spans="1:16">
      <c r="A113" s="4">
        <v>44673</v>
      </c>
      <c r="B113" s="2">
        <f t="shared" si="0"/>
        <v>2022</v>
      </c>
      <c r="C113" s="2">
        <f t="shared" si="1"/>
        <v>4</v>
      </c>
      <c r="D113" s="2">
        <f t="shared" si="2"/>
        <v>22</v>
      </c>
      <c r="E113" s="3">
        <v>7853</v>
      </c>
      <c r="F113" s="3">
        <f t="shared" ca="1" si="9"/>
        <v>74.953673233136385</v>
      </c>
      <c r="G113" s="2" t="s">
        <v>24</v>
      </c>
      <c r="H113" s="2" t="s">
        <v>20</v>
      </c>
      <c r="I113" s="2">
        <f>IF(SUMPRODUCT((A113&gt;=[1]holidays!B$2:B1097)*(A113&lt;=[1]holidays!C$2:C1097))&gt;0, 1, 0)</f>
        <v>0</v>
      </c>
      <c r="J113" s="2">
        <f>IF(SUMPRODUCT((A113&gt;=[1]holidays!B$2:B1097 - 4)*(A113&lt;[1]holidays!B$2:B1097))&gt;0, 1, 0)</f>
        <v>0</v>
      </c>
      <c r="K1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A113,
      A113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3" s="3">
        <v>106</v>
      </c>
      <c r="M113" s="3">
        <v>10540.15</v>
      </c>
      <c r="N113" s="3">
        <f t="shared" si="7"/>
        <v>1.3421813319750413</v>
      </c>
      <c r="O113" s="2">
        <f t="shared" ca="1" si="4"/>
        <v>0.10117266474866239</v>
      </c>
      <c r="P113" s="3" t="str">
        <f t="shared" ca="1" si="8"/>
        <v>No Surge</v>
      </c>
    </row>
    <row r="114" spans="1:16">
      <c r="A114" s="4">
        <v>44674</v>
      </c>
      <c r="B114" s="2">
        <f t="shared" si="0"/>
        <v>2022</v>
      </c>
      <c r="C114" s="2">
        <f t="shared" si="1"/>
        <v>4</v>
      </c>
      <c r="D114" s="2">
        <f t="shared" si="2"/>
        <v>23</v>
      </c>
      <c r="E114" s="3">
        <v>8591</v>
      </c>
      <c r="F114" s="3">
        <f t="shared" ca="1" si="9"/>
        <v>84.394155559685146</v>
      </c>
      <c r="G114" s="2" t="s">
        <v>16</v>
      </c>
      <c r="H114" s="2" t="s">
        <v>17</v>
      </c>
      <c r="I114" s="2">
        <f>IF(SUMPRODUCT((A114&gt;=[1]holidays!B$2:B1097)*(A114&lt;=[1]holidays!C$2:C1097))&gt;0, 1, 0)</f>
        <v>0</v>
      </c>
      <c r="J114" s="2">
        <f>IF(SUMPRODUCT((A114&gt;=[1]holidays!B$2:B1097 - 4)*(A114&lt;[1]holidays!B$2:B1097))&gt;0, 1, 0)</f>
        <v>0</v>
      </c>
      <c r="K1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A114,
      A114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4" s="3">
        <v>119</v>
      </c>
      <c r="M114" s="3">
        <v>8786.18</v>
      </c>
      <c r="N114" s="3">
        <f t="shared" si="7"/>
        <v>1.0227191246653475</v>
      </c>
      <c r="O114" s="2">
        <f t="shared" ca="1" si="4"/>
        <v>0.11690029695731036</v>
      </c>
      <c r="P114" s="3" t="str">
        <f t="shared" ca="1" si="8"/>
        <v>Low Surge</v>
      </c>
    </row>
    <row r="115" spans="1:16">
      <c r="A115" s="4">
        <v>44675</v>
      </c>
      <c r="B115" s="2">
        <f t="shared" si="0"/>
        <v>2022</v>
      </c>
      <c r="C115" s="2">
        <f t="shared" si="1"/>
        <v>4</v>
      </c>
      <c r="D115" s="2">
        <f t="shared" si="2"/>
        <v>24</v>
      </c>
      <c r="E115" s="2">
        <v>6213</v>
      </c>
      <c r="F115" s="3">
        <f t="shared" ca="1" si="9"/>
        <v>57.997945963232866</v>
      </c>
      <c r="G115" s="2" t="s">
        <v>18</v>
      </c>
      <c r="H115" s="2" t="s">
        <v>17</v>
      </c>
      <c r="I115" s="2">
        <f>IF(SUMPRODUCT((A115&gt;=[1]holidays!B$2:B1097)*(A115&lt;=[1]holidays!C$2:C1097))&gt;0, 1, 0)</f>
        <v>0</v>
      </c>
      <c r="J115" s="2">
        <f>IF(SUMPRODUCT((A115&gt;=[1]holidays!B$2:B1097 - 4)*(A115&lt;[1]holidays!B$2:B1097))&gt;0, 1, 0)</f>
        <v>0</v>
      </c>
      <c r="K1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A115,
      A115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5" s="3">
        <v>118</v>
      </c>
      <c r="M115" s="3">
        <v>11753.12</v>
      </c>
      <c r="N115" s="3">
        <f t="shared" si="7"/>
        <v>1.8916980524706262</v>
      </c>
      <c r="O115" s="2">
        <f t="shared" ca="1" si="4"/>
        <v>0.1101522231395699</v>
      </c>
      <c r="P115" s="3" t="str">
        <f t="shared" ca="1" si="8"/>
        <v>No Surge</v>
      </c>
    </row>
    <row r="116" spans="1:16">
      <c r="A116" s="4">
        <v>44676</v>
      </c>
      <c r="B116" s="2">
        <f t="shared" si="0"/>
        <v>2022</v>
      </c>
      <c r="C116" s="2">
        <f t="shared" si="1"/>
        <v>4</v>
      </c>
      <c r="D116" s="2">
        <f t="shared" si="2"/>
        <v>25</v>
      </c>
      <c r="E116" s="3">
        <v>5557</v>
      </c>
      <c r="F116" s="3">
        <f t="shared" ca="1" si="9"/>
        <v>49.990451773724573</v>
      </c>
      <c r="G116" s="2" t="s">
        <v>19</v>
      </c>
      <c r="H116" s="2" t="s">
        <v>20</v>
      </c>
      <c r="I116" s="2">
        <f>IF(SUMPRODUCT((A116&gt;=[1]holidays!B$2:B1097)*(A116&lt;=[1]holidays!C$2:C1097))&gt;0, 1, 0)</f>
        <v>0</v>
      </c>
      <c r="J116" s="2">
        <f>IF(SUMPRODUCT((A116&gt;=[1]holidays!B$2:B1097 - 4)*(A116&lt;[1]holidays!B$2:B1097))&gt;0, 1, 0)</f>
        <v>0</v>
      </c>
      <c r="K1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A116,
      A116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6" s="3">
        <v>112</v>
      </c>
      <c r="M116" s="3">
        <v>12986.33</v>
      </c>
      <c r="N116" s="3">
        <f t="shared" si="7"/>
        <v>2.3369317977325896</v>
      </c>
      <c r="O116" s="2">
        <f t="shared" ca="1" si="4"/>
        <v>0.10075455459163492</v>
      </c>
      <c r="P116" s="3" t="str">
        <f t="shared" ca="1" si="8"/>
        <v>No Surge</v>
      </c>
    </row>
    <row r="117" spans="1:16">
      <c r="A117" s="4">
        <v>44677</v>
      </c>
      <c r="B117" s="2">
        <f t="shared" si="0"/>
        <v>2022</v>
      </c>
      <c r="C117" s="2">
        <f t="shared" si="1"/>
        <v>4</v>
      </c>
      <c r="D117" s="2">
        <f t="shared" si="2"/>
        <v>26</v>
      </c>
      <c r="E117" s="3">
        <v>7819</v>
      </c>
      <c r="F117" s="3">
        <f t="shared" ca="1" si="9"/>
        <v>75.876291147498137</v>
      </c>
      <c r="G117" s="2" t="s">
        <v>21</v>
      </c>
      <c r="H117" s="2" t="s">
        <v>20</v>
      </c>
      <c r="I117" s="2">
        <f>IF(SUMPRODUCT((A117&gt;=[1]holidays!B$2:B1097)*(A117&lt;=[1]holidays!C$2:C1097))&gt;0, 1, 0)</f>
        <v>0</v>
      </c>
      <c r="J117" s="2">
        <f>IF(SUMPRODUCT((A117&gt;=[1]holidays!B$2:B1097 - 4)*(A117&lt;[1]holidays!B$2:B1097))&gt;0, 1, 0)</f>
        <v>0</v>
      </c>
      <c r="K1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A117,
      A117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7" s="3">
        <v>112</v>
      </c>
      <c r="M117" s="3">
        <v>12668</v>
      </c>
      <c r="N117" s="3">
        <f t="shared" si="7"/>
        <v>1.6201560301828879</v>
      </c>
      <c r="O117" s="2">
        <f t="shared" ca="1" si="4"/>
        <v>0.10868582438316653</v>
      </c>
      <c r="P117" s="3" t="str">
        <f t="shared" ca="1" si="8"/>
        <v>No Surge</v>
      </c>
    </row>
    <row r="118" spans="1:16">
      <c r="A118" s="4">
        <v>44678</v>
      </c>
      <c r="B118" s="2">
        <f t="shared" si="0"/>
        <v>2022</v>
      </c>
      <c r="C118" s="2">
        <f t="shared" si="1"/>
        <v>4</v>
      </c>
      <c r="D118" s="2">
        <f t="shared" si="2"/>
        <v>27</v>
      </c>
      <c r="E118" s="3">
        <v>7947</v>
      </c>
      <c r="F118" s="3">
        <f t="shared" ca="1" si="9"/>
        <v>67.082132755032902</v>
      </c>
      <c r="G118" s="2" t="s">
        <v>22</v>
      </c>
      <c r="H118" s="2" t="s">
        <v>20</v>
      </c>
      <c r="I118" s="2">
        <f>IF(SUMPRODUCT((A118&gt;=[1]holidays!B$2:B1097)*(A118&lt;=[1]holidays!C$2:C1097))&gt;0, 1, 0)</f>
        <v>0</v>
      </c>
      <c r="J118" s="2">
        <f>IF(SUMPRODUCT((A118&gt;=[1]holidays!B$2:B1097 - 4)*(A118&lt;[1]holidays!B$2:B1097))&gt;0, 1, 0)</f>
        <v>0</v>
      </c>
      <c r="K1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A118,
      A118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8" s="3">
        <v>140</v>
      </c>
      <c r="M118" s="3">
        <v>17512.150000000001</v>
      </c>
      <c r="N118" s="3">
        <f t="shared" si="7"/>
        <v>2.203617717377627</v>
      </c>
      <c r="O118" s="2">
        <f t="shared" ca="1" si="4"/>
        <v>0.11817665264508125</v>
      </c>
      <c r="P118" s="3" t="str">
        <f t="shared" ca="1" si="8"/>
        <v>No Surge</v>
      </c>
    </row>
    <row r="119" spans="1:16">
      <c r="A119" s="4">
        <v>44679</v>
      </c>
      <c r="B119" s="2">
        <f t="shared" si="0"/>
        <v>2022</v>
      </c>
      <c r="C119" s="2">
        <f t="shared" si="1"/>
        <v>4</v>
      </c>
      <c r="D119" s="2">
        <f t="shared" si="2"/>
        <v>28</v>
      </c>
      <c r="E119" s="2">
        <v>8942</v>
      </c>
      <c r="F119" s="3">
        <f t="shared" ca="1" si="9"/>
        <v>77.272362864077792</v>
      </c>
      <c r="G119" s="2" t="s">
        <v>23</v>
      </c>
      <c r="H119" s="2" t="s">
        <v>20</v>
      </c>
      <c r="I119" s="2">
        <f>IF(SUMPRODUCT((A119&gt;=[1]holidays!B$2:B1097)*(A119&lt;=[1]holidays!C$2:C1097))&gt;0, 1, 0)</f>
        <v>0</v>
      </c>
      <c r="J119" s="2">
        <f>IF(SUMPRODUCT((A119&gt;=[1]holidays!B$2:B1097 - 4)*(A119&lt;[1]holidays!B$2:B1097))&gt;0, 1, 0)</f>
        <v>0</v>
      </c>
      <c r="K1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A119,
      A119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19" s="3">
        <v>120</v>
      </c>
      <c r="M119" s="3">
        <v>18379.13</v>
      </c>
      <c r="N119" s="3">
        <f t="shared" si="7"/>
        <v>2.0553712815924849</v>
      </c>
      <c r="O119" s="2">
        <f t="shared" ca="1" si="4"/>
        <v>0.10369809375631106</v>
      </c>
      <c r="P119" s="3" t="str">
        <f t="shared" ca="1" si="8"/>
        <v>No Surge</v>
      </c>
    </row>
    <row r="120" spans="1:16">
      <c r="A120" s="4">
        <v>44680</v>
      </c>
      <c r="B120" s="2">
        <f t="shared" si="0"/>
        <v>2022</v>
      </c>
      <c r="C120" s="2">
        <f t="shared" si="1"/>
        <v>4</v>
      </c>
      <c r="D120" s="2">
        <f t="shared" si="2"/>
        <v>29</v>
      </c>
      <c r="E120" s="2">
        <v>9424</v>
      </c>
      <c r="F120" s="3">
        <f t="shared" ca="1" si="9"/>
        <v>87.810321411274003</v>
      </c>
      <c r="G120" s="2" t="s">
        <v>24</v>
      </c>
      <c r="H120" s="2" t="s">
        <v>20</v>
      </c>
      <c r="I120" s="2">
        <f>IF(SUMPRODUCT((A120&gt;=[1]holidays!B$2:B1097)*(A120&lt;=[1]holidays!C$2:C1097))&gt;0, 1, 0)</f>
        <v>0</v>
      </c>
      <c r="J120" s="2">
        <f>IF(SUMPRODUCT((A120&gt;=[1]holidays!B$2:B1097 - 4)*(A120&lt;[1]holidays!B$2:B1097))&gt;0, 1, 0)</f>
        <v>0</v>
      </c>
      <c r="K1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A120,
      A120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0" s="3">
        <v>112</v>
      </c>
      <c r="M120" s="3">
        <v>31934.7</v>
      </c>
      <c r="N120" s="3">
        <f t="shared" si="7"/>
        <v>3.3886566213921903</v>
      </c>
      <c r="O120" s="2">
        <f t="shared" ca="1" si="4"/>
        <v>0.10435861627825434</v>
      </c>
      <c r="P120" s="3" t="str">
        <f t="shared" ca="1" si="8"/>
        <v>Low Surge</v>
      </c>
    </row>
    <row r="121" spans="1:16">
      <c r="A121" s="4">
        <v>44681</v>
      </c>
      <c r="B121" s="2">
        <f t="shared" si="0"/>
        <v>2022</v>
      </c>
      <c r="C121" s="2">
        <f t="shared" si="1"/>
        <v>4</v>
      </c>
      <c r="D121" s="2">
        <f t="shared" si="2"/>
        <v>30</v>
      </c>
      <c r="E121" s="3">
        <v>12493</v>
      </c>
      <c r="F121" s="3">
        <f t="shared" ca="1" si="9"/>
        <v>119.92402489084427</v>
      </c>
      <c r="G121" s="2" t="s">
        <v>16</v>
      </c>
      <c r="H121" s="2" t="s">
        <v>17</v>
      </c>
      <c r="I121" s="2">
        <f>IF(SUMPRODUCT((A121&gt;=[1]holidays!B$2:B1097)*(A121&lt;=[1]holidays!C$2:C1097))&gt;0, 1, 0)</f>
        <v>0</v>
      </c>
      <c r="J121" s="2">
        <f>IF(SUMPRODUCT((A121&gt;=[1]holidays!B$2:B1097 - 4)*(A121&lt;[1]holidays!B$2:B1097))&gt;0, 1, 0)</f>
        <v>0</v>
      </c>
      <c r="K1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A121,
      A121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1" s="3">
        <v>105</v>
      </c>
      <c r="M121" s="3">
        <v>24815.52</v>
      </c>
      <c r="N121" s="3">
        <f t="shared" si="7"/>
        <v>1.9863539582166014</v>
      </c>
      <c r="O121" s="2">
        <f t="shared" ca="1" si="4"/>
        <v>0.10079262477818496</v>
      </c>
      <c r="P121" s="3" t="str">
        <f t="shared" ca="1" si="8"/>
        <v>High Surge</v>
      </c>
    </row>
    <row r="122" spans="1:16">
      <c r="A122" s="4">
        <v>44682</v>
      </c>
      <c r="B122" s="2">
        <f t="shared" si="0"/>
        <v>2022</v>
      </c>
      <c r="C122" s="2">
        <f t="shared" si="1"/>
        <v>5</v>
      </c>
      <c r="D122" s="2">
        <f t="shared" si="2"/>
        <v>1</v>
      </c>
      <c r="E122" s="3">
        <v>12617</v>
      </c>
      <c r="F122" s="3">
        <f t="shared" ca="1" si="9"/>
        <v>113.45660512647058</v>
      </c>
      <c r="G122" s="2" t="s">
        <v>18</v>
      </c>
      <c r="H122" s="2" t="s">
        <v>17</v>
      </c>
      <c r="I122" s="2">
        <f>IF(SUMPRODUCT((A122&gt;=[1]holidays!B$2:B1097)*(A122&lt;=[1]holidays!C$2:C1097))&gt;0, 1, 0)</f>
        <v>0</v>
      </c>
      <c r="J122" s="2">
        <f>IF(SUMPRODUCT((A122&gt;=[1]holidays!B$2:B1097 - 4)*(A122&lt;[1]holidays!B$2:B1097))&gt;0, 1, 0)</f>
        <v>0</v>
      </c>
      <c r="K1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A122,
      A122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2" s="3">
        <v>112</v>
      </c>
      <c r="M122" s="3">
        <v>11621.88</v>
      </c>
      <c r="N122" s="3">
        <f t="shared" si="7"/>
        <v>0.92112863596734562</v>
      </c>
      <c r="O122" s="2">
        <f t="shared" ca="1" si="4"/>
        <v>0.10071443111805266</v>
      </c>
      <c r="P122" s="3" t="str">
        <f t="shared" ca="1" si="8"/>
        <v>High Surge</v>
      </c>
    </row>
    <row r="123" spans="1:16">
      <c r="A123" s="4">
        <v>44683</v>
      </c>
      <c r="B123" s="2">
        <f t="shared" si="0"/>
        <v>2022</v>
      </c>
      <c r="C123" s="2">
        <f t="shared" si="1"/>
        <v>5</v>
      </c>
      <c r="D123" s="2">
        <f t="shared" si="2"/>
        <v>2</v>
      </c>
      <c r="E123" s="3">
        <v>7371</v>
      </c>
      <c r="F123" s="3">
        <f t="shared" ca="1" si="9"/>
        <v>73.46307480196738</v>
      </c>
      <c r="G123" s="2" t="s">
        <v>19</v>
      </c>
      <c r="H123" s="2" t="s">
        <v>20</v>
      </c>
      <c r="I123" s="2">
        <f>IF(SUMPRODUCT((A123&gt;=[1]holidays!B$2:B1097)*(A123&lt;=[1]holidays!C$2:C1097))&gt;0, 1, 0)</f>
        <v>0</v>
      </c>
      <c r="J123" s="2">
        <f>IF(SUMPRODUCT((A123&gt;=[1]holidays!B$2:B1097 - 4)*(A123&lt;[1]holidays!B$2:B1097))&gt;0, 1, 0)</f>
        <v>0</v>
      </c>
      <c r="K1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A123,
      A123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3" s="3">
        <v>113</v>
      </c>
      <c r="M123" s="3">
        <v>6291.49</v>
      </c>
      <c r="N123" s="3">
        <f t="shared" si="7"/>
        <v>0.85354633021299686</v>
      </c>
      <c r="O123" s="2">
        <f t="shared" ca="1" si="4"/>
        <v>0.11262145506203111</v>
      </c>
      <c r="P123" s="3" t="str">
        <f t="shared" ca="1" si="8"/>
        <v>No Surge</v>
      </c>
    </row>
    <row r="124" spans="1:16">
      <c r="A124" s="4">
        <v>44684</v>
      </c>
      <c r="B124" s="2">
        <f t="shared" si="0"/>
        <v>2022</v>
      </c>
      <c r="C124" s="2">
        <f t="shared" si="1"/>
        <v>5</v>
      </c>
      <c r="D124" s="2">
        <f t="shared" si="2"/>
        <v>3</v>
      </c>
      <c r="E124" s="3">
        <v>6487</v>
      </c>
      <c r="F124" s="3">
        <f t="shared" ca="1" si="9"/>
        <v>64.583304857497041</v>
      </c>
      <c r="G124" s="2" t="s">
        <v>21</v>
      </c>
      <c r="H124" s="2" t="s">
        <v>20</v>
      </c>
      <c r="I124" s="2">
        <f>IF(SUMPRODUCT((A124&gt;=[1]holidays!B$2:B1097)*(A124&lt;=[1]holidays!C$2:C1097))&gt;0, 1, 0)</f>
        <v>0</v>
      </c>
      <c r="J124" s="2">
        <f>IF(SUMPRODUCT((A124&gt;=[1]holidays!B$2:B1097 - 4)*(A124&lt;[1]holidays!B$2:B1097))&gt;0, 1, 0)</f>
        <v>0</v>
      </c>
      <c r="K1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A124,
      A124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4" s="3">
        <v>112</v>
      </c>
      <c r="M124" s="3">
        <v>7548.26</v>
      </c>
      <c r="N124" s="3">
        <f t="shared" si="7"/>
        <v>1.1635979651610915</v>
      </c>
      <c r="O124" s="2">
        <f t="shared" ca="1" si="4"/>
        <v>0.11150501224047585</v>
      </c>
      <c r="P124" s="3" t="str">
        <f t="shared" ca="1" si="8"/>
        <v>No Surge</v>
      </c>
    </row>
    <row r="125" spans="1:16">
      <c r="A125" s="4">
        <v>44685</v>
      </c>
      <c r="B125" s="2">
        <f t="shared" si="0"/>
        <v>2022</v>
      </c>
      <c r="C125" s="2">
        <f t="shared" si="1"/>
        <v>5</v>
      </c>
      <c r="D125" s="2">
        <f t="shared" si="2"/>
        <v>4</v>
      </c>
      <c r="E125" s="3">
        <v>7511</v>
      </c>
      <c r="F125" s="3">
        <f t="shared" ca="1" si="9"/>
        <v>74.124042679777091</v>
      </c>
      <c r="G125" s="2" t="s">
        <v>22</v>
      </c>
      <c r="H125" s="2" t="s">
        <v>20</v>
      </c>
      <c r="I125" s="2">
        <f>IF(SUMPRODUCT((A125&gt;=[1]holidays!B$2:B1097)*(A125&lt;=[1]holidays!C$2:C1097))&gt;0, 1, 0)</f>
        <v>0</v>
      </c>
      <c r="J125" s="2">
        <f>IF(SUMPRODUCT((A125&gt;=[1]holidays!B$2:B1097 - 4)*(A125&lt;[1]holidays!B$2:B1097))&gt;0, 1, 0)</f>
        <v>0</v>
      </c>
      <c r="K1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A125,
      A125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5" s="3">
        <v>115</v>
      </c>
      <c r="M125" s="3">
        <v>14368.84</v>
      </c>
      <c r="N125" s="3">
        <f t="shared" si="7"/>
        <v>1.9130395420050592</v>
      </c>
      <c r="O125" s="2">
        <f t="shared" ca="1" si="4"/>
        <v>0.11349041283683085</v>
      </c>
      <c r="P125" s="3" t="str">
        <f t="shared" ca="1" si="8"/>
        <v>No Surge</v>
      </c>
    </row>
    <row r="126" spans="1:16">
      <c r="A126" s="4">
        <v>44686</v>
      </c>
      <c r="B126" s="2">
        <f t="shared" si="0"/>
        <v>2022</v>
      </c>
      <c r="C126" s="2">
        <f t="shared" si="1"/>
        <v>5</v>
      </c>
      <c r="D126" s="2">
        <f t="shared" si="2"/>
        <v>5</v>
      </c>
      <c r="E126" s="3">
        <v>6613</v>
      </c>
      <c r="F126" s="3">
        <f t="shared" ca="1" si="9"/>
        <v>59.826898125817415</v>
      </c>
      <c r="G126" s="2" t="s">
        <v>23</v>
      </c>
      <c r="H126" s="2" t="s">
        <v>20</v>
      </c>
      <c r="I126" s="2">
        <f>IF(SUMPRODUCT((A126&gt;=[1]holidays!B$2:B1097)*(A126&lt;=[1]holidays!C$2:C1097))&gt;0, 1, 0)</f>
        <v>0</v>
      </c>
      <c r="J126" s="2">
        <f>IF(SUMPRODUCT((A126&gt;=[1]holidays!B$2:B1097 - 4)*(A126&lt;[1]holidays!B$2:B1097))&gt;0, 1, 0)</f>
        <v>0</v>
      </c>
      <c r="K1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A126,
      A126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6" s="3">
        <v>114</v>
      </c>
      <c r="M126" s="3">
        <v>6928.61</v>
      </c>
      <c r="N126" s="3">
        <f t="shared" si="7"/>
        <v>1.047725691819144</v>
      </c>
      <c r="O126" s="2">
        <f t="shared" ca="1" si="4"/>
        <v>0.10313422631699964</v>
      </c>
      <c r="P126" s="3" t="str">
        <f t="shared" ca="1" si="8"/>
        <v>No Surge</v>
      </c>
    </row>
    <row r="127" spans="1:16">
      <c r="A127" s="4">
        <v>44687</v>
      </c>
      <c r="B127" s="2">
        <f t="shared" si="0"/>
        <v>2022</v>
      </c>
      <c r="C127" s="2">
        <f t="shared" si="1"/>
        <v>5</v>
      </c>
      <c r="D127" s="2">
        <f t="shared" si="2"/>
        <v>6</v>
      </c>
      <c r="E127" s="3">
        <v>7009</v>
      </c>
      <c r="F127" s="3">
        <f t="shared" ca="1" si="9"/>
        <v>63.234421028092036</v>
      </c>
      <c r="G127" s="2" t="s">
        <v>24</v>
      </c>
      <c r="H127" s="2" t="s">
        <v>20</v>
      </c>
      <c r="I127" s="2">
        <f>IF(SUMPRODUCT((A127&gt;=[1]holidays!B$2:B1097)*(A127&lt;=[1]holidays!C$2:C1097))&gt;0, 1, 0)</f>
        <v>0</v>
      </c>
      <c r="J127" s="2">
        <f>IF(SUMPRODUCT((A127&gt;=[1]holidays!B$2:B1097 - 4)*(A127&lt;[1]holidays!B$2:B1097))&gt;0, 1, 0)</f>
        <v>0</v>
      </c>
      <c r="K1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A127,
      A127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7" s="3">
        <v>118</v>
      </c>
      <c r="M127" s="3">
        <v>12128.44</v>
      </c>
      <c r="N127" s="3">
        <f t="shared" si="7"/>
        <v>1.7304094735340279</v>
      </c>
      <c r="O127" s="2">
        <f t="shared" ca="1" si="4"/>
        <v>0.10645829192916052</v>
      </c>
      <c r="P127" s="3" t="str">
        <f t="shared" ca="1" si="8"/>
        <v>No Surge</v>
      </c>
    </row>
    <row r="128" spans="1:16">
      <c r="A128" s="4">
        <v>44688</v>
      </c>
      <c r="B128" s="2">
        <f t="shared" si="0"/>
        <v>2022</v>
      </c>
      <c r="C128" s="2">
        <f t="shared" si="1"/>
        <v>5</v>
      </c>
      <c r="D128" s="2">
        <f t="shared" si="2"/>
        <v>7</v>
      </c>
      <c r="E128" s="3">
        <v>9527</v>
      </c>
      <c r="F128" s="3">
        <f t="shared" ca="1" si="9"/>
        <v>97.127243776378819</v>
      </c>
      <c r="G128" s="2" t="s">
        <v>16</v>
      </c>
      <c r="H128" s="2" t="s">
        <v>17</v>
      </c>
      <c r="I128" s="2">
        <f>IF(SUMPRODUCT((A128&gt;=[1]holidays!B$2:B1097)*(A128&lt;=[1]holidays!C$2:C1097))&gt;0, 1, 0)</f>
        <v>0</v>
      </c>
      <c r="J128" s="2">
        <f>IF(SUMPRODUCT((A128&gt;=[1]holidays!B$2:B1097 - 4)*(A128&lt;[1]holidays!B$2:B1097))&gt;0, 1, 0)</f>
        <v>0</v>
      </c>
      <c r="K1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A128,
      A128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8" s="3">
        <v>116</v>
      </c>
      <c r="M128" s="3">
        <v>16583.669999999998</v>
      </c>
      <c r="N128" s="3">
        <f t="shared" si="7"/>
        <v>1.740702214758056</v>
      </c>
      <c r="O128" s="2">
        <f t="shared" ca="1" si="4"/>
        <v>0.11826136536223304</v>
      </c>
      <c r="P128" s="3" t="str">
        <f t="shared" ca="1" si="8"/>
        <v>Mild Surge</v>
      </c>
    </row>
    <row r="129" spans="1:16">
      <c r="A129" s="4">
        <v>44689</v>
      </c>
      <c r="B129" s="2">
        <f t="shared" si="0"/>
        <v>2022</v>
      </c>
      <c r="C129" s="2">
        <f t="shared" si="1"/>
        <v>5</v>
      </c>
      <c r="D129" s="2">
        <f t="shared" si="2"/>
        <v>8</v>
      </c>
      <c r="E129" s="3">
        <v>9067</v>
      </c>
      <c r="F129" s="3">
        <f t="shared" ca="1" si="9"/>
        <v>83.748174960157172</v>
      </c>
      <c r="G129" s="2" t="s">
        <v>18</v>
      </c>
      <c r="H129" s="2" t="s">
        <v>17</v>
      </c>
      <c r="I129" s="2">
        <f>IF(SUMPRODUCT((A129&gt;=[1]holidays!B$2:B1097)*(A129&lt;=[1]holidays!C$2:C1097))&gt;0, 1, 0)</f>
        <v>0</v>
      </c>
      <c r="J129" s="2">
        <f>IF(SUMPRODUCT((A129&gt;=[1]holidays!B$2:B1097 - 4)*(A129&lt;[1]holidays!B$2:B1097))&gt;0, 1, 0)</f>
        <v>0</v>
      </c>
      <c r="K1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A129,
      A129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29" s="3">
        <v>116</v>
      </c>
      <c r="M129" s="3">
        <v>10890.95</v>
      </c>
      <c r="N129" s="3">
        <f t="shared" si="7"/>
        <v>1.2011635601632293</v>
      </c>
      <c r="O129" s="2">
        <f t="shared" ca="1" si="4"/>
        <v>0.1071444611820694</v>
      </c>
      <c r="P129" s="3" t="str">
        <f t="shared" ca="1" si="8"/>
        <v>Low Surge</v>
      </c>
    </row>
    <row r="130" spans="1:16">
      <c r="A130" s="4">
        <v>44690</v>
      </c>
      <c r="B130" s="2">
        <f t="shared" si="0"/>
        <v>2022</v>
      </c>
      <c r="C130" s="2">
        <f t="shared" si="1"/>
        <v>5</v>
      </c>
      <c r="D130" s="2">
        <f t="shared" si="2"/>
        <v>9</v>
      </c>
      <c r="E130" s="3">
        <v>7359</v>
      </c>
      <c r="F130" s="3">
        <f t="shared" ca="1" si="9"/>
        <v>73.174564975167698</v>
      </c>
      <c r="G130" s="2" t="s">
        <v>19</v>
      </c>
      <c r="H130" s="2" t="s">
        <v>20</v>
      </c>
      <c r="I130" s="2">
        <f>IF(SUMPRODUCT((A130&gt;=[1]holidays!B$2:B1097)*(A130&lt;=[1]holidays!C$2:C1097))&gt;0, 1, 0)</f>
        <v>0</v>
      </c>
      <c r="J130" s="2">
        <f>IF(SUMPRODUCT((A130&gt;=[1]holidays!B$2:B1097 - 4)*(A130&lt;[1]holidays!B$2:B1097))&gt;0, 1, 0)</f>
        <v>0</v>
      </c>
      <c r="K1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A130,
      A130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0" s="3">
        <v>111</v>
      </c>
      <c r="M130" s="3">
        <v>12695.2</v>
      </c>
      <c r="N130" s="3">
        <f t="shared" ref="N130:N193" si="10">M130/E130</f>
        <v>1.725125696426145</v>
      </c>
      <c r="O130" s="2">
        <f t="shared" ca="1" si="4"/>
        <v>0.11037337562499817</v>
      </c>
      <c r="P130" s="3" t="str">
        <f t="shared" ca="1" si="8"/>
        <v>No Surge</v>
      </c>
    </row>
    <row r="131" spans="1:16">
      <c r="A131" s="4">
        <v>44691</v>
      </c>
      <c r="B131" s="2">
        <f t="shared" si="0"/>
        <v>2022</v>
      </c>
      <c r="C131" s="2">
        <f t="shared" si="1"/>
        <v>5</v>
      </c>
      <c r="D131" s="2">
        <f t="shared" si="2"/>
        <v>10</v>
      </c>
      <c r="E131" s="3">
        <v>7393</v>
      </c>
      <c r="F131" s="3">
        <f t="shared" ca="1" si="9"/>
        <v>71.448997103087265</v>
      </c>
      <c r="G131" s="2" t="s">
        <v>21</v>
      </c>
      <c r="H131" s="2" t="s">
        <v>20</v>
      </c>
      <c r="I131" s="2">
        <f>IF(SUMPRODUCT((A131&gt;=[1]holidays!B$2:B1097)*(A131&lt;=[1]holidays!C$2:C1097))&gt;0, 1, 0)</f>
        <v>0</v>
      </c>
      <c r="J131" s="2">
        <f>IF(SUMPRODUCT((A131&gt;=[1]holidays!B$2:B1097 - 4)*(A131&lt;[1]holidays!B$2:B1097))&gt;0, 1, 0)</f>
        <v>0</v>
      </c>
      <c r="K1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A131,
      A131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1" s="3">
        <v>118</v>
      </c>
      <c r="M131" s="3">
        <v>14592.3</v>
      </c>
      <c r="N131" s="3">
        <f t="shared" si="10"/>
        <v>1.9737995401055051</v>
      </c>
      <c r="O131" s="2">
        <f t="shared" ca="1" si="4"/>
        <v>0.11404006030250639</v>
      </c>
      <c r="P131" s="3" t="str">
        <f t="shared" ref="P131:P194" ca="1" si="11">IF(F131&gt;100, "High Surge", IF(F131&gt;=92, "Mild Surge", IF(F131&gt;=80, "Low Surge", "No Surge")))</f>
        <v>No Surge</v>
      </c>
    </row>
    <row r="132" spans="1:16">
      <c r="A132" s="4">
        <v>44692</v>
      </c>
      <c r="B132" s="2">
        <f t="shared" si="0"/>
        <v>2022</v>
      </c>
      <c r="C132" s="2">
        <f t="shared" si="1"/>
        <v>5</v>
      </c>
      <c r="D132" s="2">
        <f t="shared" si="2"/>
        <v>11</v>
      </c>
      <c r="E132" s="3">
        <v>7547</v>
      </c>
      <c r="F132" s="3">
        <f t="shared" ref="F132:F195" ca="1" si="12">(E132 * O132) / (L132 * 10) * 100</f>
        <v>74.635116678419493</v>
      </c>
      <c r="G132" s="2" t="s">
        <v>22</v>
      </c>
      <c r="H132" s="2" t="s">
        <v>20</v>
      </c>
      <c r="I132" s="2">
        <f>IF(SUMPRODUCT((A132&gt;=[1]holidays!B$2:B1097)*(A132&lt;=[1]holidays!C$2:C1097))&gt;0, 1, 0)</f>
        <v>0</v>
      </c>
      <c r="J132" s="2">
        <f>IF(SUMPRODUCT((A132&gt;=[1]holidays!B$2:B1097 - 4)*(A132&lt;[1]holidays!B$2:B1097))&gt;0, 1, 0)</f>
        <v>0</v>
      </c>
      <c r="K1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A132,
      A132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2" s="3">
        <v>119</v>
      </c>
      <c r="M132" s="3">
        <v>5938.81</v>
      </c>
      <c r="N132" s="3">
        <f t="shared" si="10"/>
        <v>0.78691003047568575</v>
      </c>
      <c r="O132" s="2">
        <f t="shared" ca="1" si="4"/>
        <v>0.11768356810298027</v>
      </c>
      <c r="P132" s="3" t="str">
        <f t="shared" ca="1" si="11"/>
        <v>No Surge</v>
      </c>
    </row>
    <row r="133" spans="1:16">
      <c r="A133" s="4">
        <v>44693</v>
      </c>
      <c r="B133" s="2">
        <f t="shared" si="0"/>
        <v>2022</v>
      </c>
      <c r="C133" s="2">
        <f t="shared" si="1"/>
        <v>5</v>
      </c>
      <c r="D133" s="2">
        <f t="shared" si="2"/>
        <v>12</v>
      </c>
      <c r="E133" s="3">
        <v>7691</v>
      </c>
      <c r="F133" s="3">
        <f t="shared" ca="1" si="12"/>
        <v>72.480604208316635</v>
      </c>
      <c r="G133" s="2" t="s">
        <v>23</v>
      </c>
      <c r="H133" s="2" t="s">
        <v>20</v>
      </c>
      <c r="I133" s="2">
        <f>IF(SUMPRODUCT((A133&gt;=[1]holidays!B$2:B1097)*(A133&lt;=[1]holidays!C$2:C1097))&gt;0, 1, 0)</f>
        <v>0</v>
      </c>
      <c r="J133" s="2">
        <f>IF(SUMPRODUCT((A133&gt;=[1]holidays!B$2:B1097 - 4)*(A133&lt;[1]holidays!B$2:B1097))&gt;0, 1, 0)</f>
        <v>0</v>
      </c>
      <c r="K1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A133,
      A133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3" s="3">
        <v>120</v>
      </c>
      <c r="M133" s="3">
        <v>14432.63</v>
      </c>
      <c r="N133" s="3">
        <f t="shared" si="10"/>
        <v>1.8765609153556104</v>
      </c>
      <c r="O133" s="2">
        <f t="shared" ca="1" si="4"/>
        <v>0.11308896768948117</v>
      </c>
      <c r="P133" s="3" t="str">
        <f t="shared" ca="1" si="11"/>
        <v>No Surge</v>
      </c>
    </row>
    <row r="134" spans="1:16">
      <c r="A134" s="4">
        <v>44694</v>
      </c>
      <c r="B134" s="2">
        <f t="shared" si="0"/>
        <v>2022</v>
      </c>
      <c r="C134" s="2">
        <f t="shared" si="1"/>
        <v>5</v>
      </c>
      <c r="D134" s="2">
        <f t="shared" si="2"/>
        <v>13</v>
      </c>
      <c r="E134" s="3">
        <v>7651</v>
      </c>
      <c r="F134" s="3">
        <f t="shared" ca="1" si="12"/>
        <v>74.540901007072989</v>
      </c>
      <c r="G134" s="2" t="s">
        <v>24</v>
      </c>
      <c r="H134" s="2" t="s">
        <v>20</v>
      </c>
      <c r="I134" s="2">
        <f>IF(SUMPRODUCT((A134&gt;=[1]holidays!B$2:B1097)*(A134&lt;=[1]holidays!C$2:C1097))&gt;0, 1, 0)</f>
        <v>0</v>
      </c>
      <c r="J134" s="2">
        <f>IF(SUMPRODUCT((A134&gt;=[1]holidays!B$2:B1097 - 4)*(A134&lt;[1]holidays!B$2:B1097))&gt;0, 1, 0)</f>
        <v>0</v>
      </c>
      <c r="K1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A134,
      A134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4" s="3">
        <v>117</v>
      </c>
      <c r="M134" s="3">
        <v>5904.09</v>
      </c>
      <c r="N134" s="3">
        <f t="shared" si="10"/>
        <v>0.7716755979610509</v>
      </c>
      <c r="O134" s="2">
        <f t="shared" ca="1" si="4"/>
        <v>0.1139888304512814</v>
      </c>
      <c r="P134" s="3" t="str">
        <f t="shared" ca="1" si="11"/>
        <v>No Surge</v>
      </c>
    </row>
    <row r="135" spans="1:16">
      <c r="A135" s="4">
        <v>44695</v>
      </c>
      <c r="B135" s="2">
        <f t="shared" si="0"/>
        <v>2022</v>
      </c>
      <c r="C135" s="2">
        <f t="shared" si="1"/>
        <v>5</v>
      </c>
      <c r="D135" s="2">
        <f t="shared" si="2"/>
        <v>14</v>
      </c>
      <c r="E135" s="2">
        <v>7234</v>
      </c>
      <c r="F135" s="3">
        <f t="shared" ca="1" si="12"/>
        <v>70.400417964868311</v>
      </c>
      <c r="G135" s="2" t="s">
        <v>16</v>
      </c>
      <c r="H135" s="2" t="s">
        <v>17</v>
      </c>
      <c r="I135" s="2">
        <f>IF(SUMPRODUCT((A135&gt;=[1]holidays!B$2:B1097)*(A135&lt;=[1]holidays!C$2:C1097))&gt;0, 1, 0)</f>
        <v>0</v>
      </c>
      <c r="J135" s="2">
        <f>IF(SUMPRODUCT((A135&gt;=[1]holidays!B$2:B1097 - 4)*(A135&lt;[1]holidays!B$2:B1097))&gt;0, 1, 0)</f>
        <v>0</v>
      </c>
      <c r="K1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A135,
      A135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5" s="3">
        <v>119</v>
      </c>
      <c r="M135" s="3">
        <v>16677.38</v>
      </c>
      <c r="N135" s="3">
        <f t="shared" si="10"/>
        <v>2.3054160906828867</v>
      </c>
      <c r="O135" s="2">
        <f t="shared" ca="1" si="4"/>
        <v>0.11580936878378945</v>
      </c>
      <c r="P135" s="3" t="str">
        <f t="shared" ca="1" si="11"/>
        <v>No Surge</v>
      </c>
    </row>
    <row r="136" spans="1:16">
      <c r="A136" s="4">
        <v>44696</v>
      </c>
      <c r="B136" s="2">
        <f t="shared" si="0"/>
        <v>2022</v>
      </c>
      <c r="C136" s="2">
        <f t="shared" si="1"/>
        <v>5</v>
      </c>
      <c r="D136" s="2">
        <f t="shared" si="2"/>
        <v>15</v>
      </c>
      <c r="E136" s="2">
        <v>8000</v>
      </c>
      <c r="F136" s="3">
        <f t="shared" ca="1" si="12"/>
        <v>67.453221399909879</v>
      </c>
      <c r="G136" s="2" t="s">
        <v>18</v>
      </c>
      <c r="H136" s="2" t="s">
        <v>17</v>
      </c>
      <c r="I136" s="2">
        <f>IF(SUMPRODUCT((A136&gt;=[1]holidays!B$2:B1097)*(A136&lt;=[1]holidays!C$2:C1097))&gt;0, 1, 0)</f>
        <v>0</v>
      </c>
      <c r="J136" s="2">
        <f>IF(SUMPRODUCT((A136&gt;=[1]holidays!B$2:B1097 - 4)*(A136&lt;[1]holidays!B$2:B1097))&gt;0, 1, 0)</f>
        <v>0</v>
      </c>
      <c r="K1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A136,
      A136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6" s="3">
        <v>120</v>
      </c>
      <c r="M136" s="3">
        <v>6762.51</v>
      </c>
      <c r="N136" s="3">
        <f t="shared" si="10"/>
        <v>0.84531374999999997</v>
      </c>
      <c r="O136" s="2">
        <f t="shared" ca="1" si="4"/>
        <v>0.10117983209986482</v>
      </c>
      <c r="P136" s="3" t="str">
        <f t="shared" ca="1" si="11"/>
        <v>No Surge</v>
      </c>
    </row>
    <row r="137" spans="1:16">
      <c r="A137" s="4">
        <v>44697</v>
      </c>
      <c r="B137" s="2">
        <f t="shared" si="0"/>
        <v>2022</v>
      </c>
      <c r="C137" s="2">
        <f t="shared" si="1"/>
        <v>5</v>
      </c>
      <c r="D137" s="2">
        <f t="shared" si="2"/>
        <v>16</v>
      </c>
      <c r="E137" s="3">
        <v>6531</v>
      </c>
      <c r="F137" s="3">
        <f t="shared" ca="1" si="12"/>
        <v>59.716408161829406</v>
      </c>
      <c r="G137" s="2" t="s">
        <v>19</v>
      </c>
      <c r="H137" s="2" t="s">
        <v>20</v>
      </c>
      <c r="I137" s="2">
        <f>IF(SUMPRODUCT((A137&gt;=[1]holidays!B$2:B1097)*(A137&lt;=[1]holidays!C$2:C1097))&gt;0, 1, 0)</f>
        <v>0</v>
      </c>
      <c r="J137" s="2">
        <f>IF(SUMPRODUCT((A137&gt;=[1]holidays!B$2:B1097 - 4)*(A137&lt;[1]holidays!B$2:B1097))&gt;0, 1, 0)</f>
        <v>0</v>
      </c>
      <c r="K1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A137,
      A137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7" s="3">
        <v>119</v>
      </c>
      <c r="M137" s="3">
        <v>7408.1</v>
      </c>
      <c r="N137" s="3">
        <f t="shared" si="10"/>
        <v>1.1342979635584138</v>
      </c>
      <c r="O137" s="2">
        <f t="shared" ca="1" si="4"/>
        <v>0.1088080320204823</v>
      </c>
      <c r="P137" s="3" t="str">
        <f t="shared" ca="1" si="11"/>
        <v>No Surge</v>
      </c>
    </row>
    <row r="138" spans="1:16">
      <c r="A138" s="4">
        <v>44698</v>
      </c>
      <c r="B138" s="2">
        <f t="shared" si="0"/>
        <v>2022</v>
      </c>
      <c r="C138" s="2">
        <f t="shared" si="1"/>
        <v>5</v>
      </c>
      <c r="D138" s="2">
        <f t="shared" si="2"/>
        <v>17</v>
      </c>
      <c r="E138" s="3">
        <v>7697</v>
      </c>
      <c r="F138" s="3">
        <f t="shared" ca="1" si="12"/>
        <v>78.428201201807141</v>
      </c>
      <c r="G138" s="2" t="s">
        <v>21</v>
      </c>
      <c r="H138" s="2" t="s">
        <v>20</v>
      </c>
      <c r="I138" s="2">
        <f>IF(SUMPRODUCT((A138&gt;=[1]holidays!B$2:B1097)*(A138&lt;=[1]holidays!C$2:C1097))&gt;0, 1, 0)</f>
        <v>0</v>
      </c>
      <c r="J138" s="2">
        <f>IF(SUMPRODUCT((A138&gt;=[1]holidays!B$2:B1097 - 4)*(A138&lt;[1]holidays!B$2:B1097))&gt;0, 1, 0)</f>
        <v>0</v>
      </c>
      <c r="K1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A138,
      A138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8" s="3">
        <v>116</v>
      </c>
      <c r="M138" s="3">
        <v>7678.69</v>
      </c>
      <c r="N138" s="3">
        <f t="shared" si="10"/>
        <v>0.99762115109783023</v>
      </c>
      <c r="O138" s="2">
        <f t="shared" ca="1" si="4"/>
        <v>0.11819762685994059</v>
      </c>
      <c r="P138" s="3" t="str">
        <f t="shared" ca="1" si="11"/>
        <v>No Surge</v>
      </c>
    </row>
    <row r="139" spans="1:16">
      <c r="A139" s="4">
        <v>44699</v>
      </c>
      <c r="B139" s="2">
        <f t="shared" si="0"/>
        <v>2022</v>
      </c>
      <c r="C139" s="2">
        <f t="shared" si="1"/>
        <v>5</v>
      </c>
      <c r="D139" s="2">
        <f t="shared" si="2"/>
        <v>18</v>
      </c>
      <c r="E139" s="3">
        <v>7857</v>
      </c>
      <c r="F139" s="3">
        <f t="shared" ca="1" si="12"/>
        <v>77.530157716563423</v>
      </c>
      <c r="G139" s="2" t="s">
        <v>22</v>
      </c>
      <c r="H139" s="2" t="s">
        <v>20</v>
      </c>
      <c r="I139" s="2">
        <f>IF(SUMPRODUCT((A139&gt;=[1]holidays!B$2:B1097)*(A139&lt;=[1]holidays!C$2:C1097))&gt;0, 1, 0)</f>
        <v>0</v>
      </c>
      <c r="J139" s="2">
        <f>IF(SUMPRODUCT((A139&gt;=[1]holidays!B$2:B1097 - 4)*(A139&lt;[1]holidays!B$2:B1097))&gt;0, 1, 0)</f>
        <v>0</v>
      </c>
      <c r="K1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A139,
      A139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39" s="3">
        <v>117</v>
      </c>
      <c r="M139" s="3">
        <v>12405.94</v>
      </c>
      <c r="N139" s="3">
        <f t="shared" si="10"/>
        <v>1.5789665266641213</v>
      </c>
      <c r="O139" s="2">
        <f t="shared" ca="1" si="4"/>
        <v>0.11545155215524908</v>
      </c>
      <c r="P139" s="3" t="str">
        <f t="shared" ca="1" si="11"/>
        <v>No Surge</v>
      </c>
    </row>
    <row r="140" spans="1:16">
      <c r="A140" s="4">
        <v>44700</v>
      </c>
      <c r="B140" s="2">
        <f t="shared" si="0"/>
        <v>2022</v>
      </c>
      <c r="C140" s="2">
        <f t="shared" si="1"/>
        <v>5</v>
      </c>
      <c r="D140" s="2">
        <f t="shared" si="2"/>
        <v>19</v>
      </c>
      <c r="E140" s="3">
        <v>7151</v>
      </c>
      <c r="F140" s="3">
        <f t="shared" ca="1" si="12"/>
        <v>68.632242378356366</v>
      </c>
      <c r="G140" s="2" t="s">
        <v>23</v>
      </c>
      <c r="H140" s="2" t="s">
        <v>20</v>
      </c>
      <c r="I140" s="2">
        <f>IF(SUMPRODUCT((A140&gt;=[1]holidays!B$2:B1097)*(A140&lt;=[1]holidays!C$2:C1097))&gt;0, 1, 0)</f>
        <v>0</v>
      </c>
      <c r="J140" s="2">
        <f>IF(SUMPRODUCT((A140&gt;=[1]holidays!B$2:B1097 - 4)*(A140&lt;[1]holidays!B$2:B1097))&gt;0, 1, 0)</f>
        <v>0</v>
      </c>
      <c r="K1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A140,
      A140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0" s="3">
        <v>114</v>
      </c>
      <c r="M140" s="3">
        <v>8011.64</v>
      </c>
      <c r="N140" s="3">
        <f t="shared" si="10"/>
        <v>1.1203523982659769</v>
      </c>
      <c r="O140" s="2">
        <f t="shared" ca="1" si="4"/>
        <v>0.10941232878104637</v>
      </c>
      <c r="P140" s="3" t="str">
        <f t="shared" ca="1" si="11"/>
        <v>No Surge</v>
      </c>
    </row>
    <row r="141" spans="1:16">
      <c r="A141" s="4">
        <v>44701</v>
      </c>
      <c r="B141" s="2">
        <f t="shared" si="0"/>
        <v>2022</v>
      </c>
      <c r="C141" s="2">
        <f t="shared" si="1"/>
        <v>5</v>
      </c>
      <c r="D141" s="2">
        <f t="shared" si="2"/>
        <v>20</v>
      </c>
      <c r="E141" s="3">
        <v>7189</v>
      </c>
      <c r="F141" s="3">
        <f t="shared" ca="1" si="12"/>
        <v>70.209822796376642</v>
      </c>
      <c r="G141" s="2" t="s">
        <v>24</v>
      </c>
      <c r="H141" s="2" t="s">
        <v>20</v>
      </c>
      <c r="I141" s="2">
        <f>IF(SUMPRODUCT((A141&gt;=[1]holidays!B$2:B1097)*(A141&lt;=[1]holidays!C$2:C1097))&gt;0, 1, 0)</f>
        <v>0</v>
      </c>
      <c r="J141" s="2">
        <f>IF(SUMPRODUCT((A141&gt;=[1]holidays!B$2:B1097 - 4)*(A141&lt;[1]holidays!B$2:B1097))&gt;0, 1, 0)</f>
        <v>0</v>
      </c>
      <c r="K1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A141,
      A141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1" s="3">
        <v>113</v>
      </c>
      <c r="M141" s="3">
        <v>18228.740000000002</v>
      </c>
      <c r="N141" s="3">
        <f t="shared" si="10"/>
        <v>2.5356433439977746</v>
      </c>
      <c r="O141" s="2">
        <f t="shared" ca="1" si="4"/>
        <v>0.11035902039213466</v>
      </c>
      <c r="P141" s="3" t="str">
        <f t="shared" ca="1" si="11"/>
        <v>No Surge</v>
      </c>
    </row>
    <row r="142" spans="1:16">
      <c r="A142" s="4">
        <v>44702</v>
      </c>
      <c r="B142" s="2">
        <f t="shared" si="0"/>
        <v>2022</v>
      </c>
      <c r="C142" s="2">
        <f t="shared" si="1"/>
        <v>5</v>
      </c>
      <c r="D142" s="2">
        <f t="shared" si="2"/>
        <v>21</v>
      </c>
      <c r="E142" s="3">
        <v>8767</v>
      </c>
      <c r="F142" s="3">
        <f t="shared" ca="1" si="12"/>
        <v>81.725296112196517</v>
      </c>
      <c r="G142" s="2" t="s">
        <v>16</v>
      </c>
      <c r="H142" s="2" t="s">
        <v>17</v>
      </c>
      <c r="I142" s="2">
        <f>IF(SUMPRODUCT((A142&gt;=[1]holidays!B$2:B1097)*(A142&lt;=[1]holidays!C$2:C1097))&gt;0, 1, 0)</f>
        <v>0</v>
      </c>
      <c r="J142" s="2">
        <f>IF(SUMPRODUCT((A142&gt;=[1]holidays!B$2:B1097 - 4)*(A142&lt;[1]holidays!B$2:B1097))&gt;0, 1, 0)</f>
        <v>0</v>
      </c>
      <c r="K1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A142,
      A142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2" s="3">
        <v>113</v>
      </c>
      <c r="M142" s="3">
        <v>15930.05</v>
      </c>
      <c r="N142" s="3">
        <f t="shared" si="10"/>
        <v>1.8170468803467548</v>
      </c>
      <c r="O142" s="2">
        <f t="shared" ca="1" si="4"/>
        <v>0.10533772625388624</v>
      </c>
      <c r="P142" s="3" t="str">
        <f t="shared" ca="1" si="11"/>
        <v>Low Surge</v>
      </c>
    </row>
    <row r="143" spans="1:16">
      <c r="A143" s="4">
        <v>44703</v>
      </c>
      <c r="B143" s="2">
        <f t="shared" si="0"/>
        <v>2022</v>
      </c>
      <c r="C143" s="2">
        <f t="shared" si="1"/>
        <v>5</v>
      </c>
      <c r="D143" s="2">
        <f t="shared" si="2"/>
        <v>22</v>
      </c>
      <c r="E143" s="3">
        <v>9239</v>
      </c>
      <c r="F143" s="3">
        <f t="shared" ca="1" si="12"/>
        <v>85.281141233305618</v>
      </c>
      <c r="G143" s="2" t="s">
        <v>18</v>
      </c>
      <c r="H143" s="2" t="s">
        <v>17</v>
      </c>
      <c r="I143" s="2">
        <f>IF(SUMPRODUCT((A143&gt;=[1]holidays!B$2:B1097)*(A143&lt;=[1]holidays!C$2:C1097))&gt;0, 1, 0)</f>
        <v>0</v>
      </c>
      <c r="J143" s="2">
        <f>IF(SUMPRODUCT((A143&gt;=[1]holidays!B$2:B1097 - 4)*(A143&lt;[1]holidays!B$2:B1097))&gt;0, 1, 0)</f>
        <v>0</v>
      </c>
      <c r="K1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A143,
      A143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3" s="3">
        <v>118</v>
      </c>
      <c r="M143" s="3">
        <v>6770.93</v>
      </c>
      <c r="N143" s="3">
        <f t="shared" si="10"/>
        <v>0.73286394631453622</v>
      </c>
      <c r="O143" s="2">
        <f t="shared" ca="1" si="4"/>
        <v>0.10892060467074428</v>
      </c>
      <c r="P143" s="3" t="str">
        <f t="shared" ca="1" si="11"/>
        <v>Low Surge</v>
      </c>
    </row>
    <row r="144" spans="1:16">
      <c r="A144" s="4">
        <v>44704</v>
      </c>
      <c r="B144" s="2">
        <f t="shared" si="0"/>
        <v>2022</v>
      </c>
      <c r="C144" s="2">
        <f t="shared" si="1"/>
        <v>5</v>
      </c>
      <c r="D144" s="2">
        <f t="shared" si="2"/>
        <v>23</v>
      </c>
      <c r="E144" s="3">
        <v>7329</v>
      </c>
      <c r="F144" s="3">
        <f t="shared" ca="1" si="12"/>
        <v>70.605569178186684</v>
      </c>
      <c r="G144" s="2" t="s">
        <v>19</v>
      </c>
      <c r="H144" s="2" t="s">
        <v>20</v>
      </c>
      <c r="I144" s="2">
        <f>IF(SUMPRODUCT((A144&gt;=[1]holidays!B$2:B1097)*(A144&lt;=[1]holidays!C$2:C1097))&gt;0, 1, 0)</f>
        <v>0</v>
      </c>
      <c r="J144" s="2">
        <f>IF(SUMPRODUCT((A144&gt;=[1]holidays!B$2:B1097 - 4)*(A144&lt;[1]holidays!B$2:B1097))&gt;0, 1, 0)</f>
        <v>0</v>
      </c>
      <c r="K1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A144,
      A144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4" s="3">
        <v>120</v>
      </c>
      <c r="M144" s="3">
        <v>8600.26</v>
      </c>
      <c r="N144" s="3">
        <f t="shared" si="10"/>
        <v>1.1734561331696003</v>
      </c>
      <c r="O144" s="2">
        <f t="shared" ca="1" si="4"/>
        <v>0.1156046977948206</v>
      </c>
      <c r="P144" s="3" t="str">
        <f t="shared" ca="1" si="11"/>
        <v>No Surge</v>
      </c>
    </row>
    <row r="145" spans="1:16">
      <c r="A145" s="4">
        <v>44705</v>
      </c>
      <c r="B145" s="2">
        <f t="shared" si="0"/>
        <v>2022</v>
      </c>
      <c r="C145" s="2">
        <f t="shared" si="1"/>
        <v>5</v>
      </c>
      <c r="D145" s="2">
        <f t="shared" si="2"/>
        <v>24</v>
      </c>
      <c r="E145" s="3">
        <v>7637</v>
      </c>
      <c r="F145" s="3">
        <f t="shared" ca="1" si="12"/>
        <v>67.667002274897172</v>
      </c>
      <c r="G145" s="2" t="s">
        <v>21</v>
      </c>
      <c r="H145" s="2" t="s">
        <v>20</v>
      </c>
      <c r="I145" s="2">
        <f>IF(SUMPRODUCT((A145&gt;=[1]holidays!B$2:B1097)*(A145&lt;=[1]holidays!C$2:C1097))&gt;0, 1, 0)</f>
        <v>0</v>
      </c>
      <c r="J145" s="2">
        <f>IF(SUMPRODUCT((A145&gt;=[1]holidays!B$2:B1097 - 4)*(A145&lt;[1]holidays!B$2:B1097))&gt;0, 1, 0)</f>
        <v>0</v>
      </c>
      <c r="K1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A145,
      A145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5" s="3">
        <v>116</v>
      </c>
      <c r="M145" s="3">
        <v>11091.37</v>
      </c>
      <c r="N145" s="3">
        <f t="shared" si="10"/>
        <v>1.4523202828335735</v>
      </c>
      <c r="O145" s="2">
        <f t="shared" ca="1" si="4"/>
        <v>0.10278083362430368</v>
      </c>
      <c r="P145" s="3" t="str">
        <f t="shared" ca="1" si="11"/>
        <v>No Surge</v>
      </c>
    </row>
    <row r="146" spans="1:16">
      <c r="A146" s="4">
        <v>44706</v>
      </c>
      <c r="B146" s="2">
        <f t="shared" si="0"/>
        <v>2022</v>
      </c>
      <c r="C146" s="2">
        <f t="shared" si="1"/>
        <v>5</v>
      </c>
      <c r="D146" s="2">
        <f t="shared" si="2"/>
        <v>25</v>
      </c>
      <c r="E146" s="3">
        <v>7579</v>
      </c>
      <c r="F146" s="3">
        <f t="shared" ca="1" si="12"/>
        <v>74.199099679485897</v>
      </c>
      <c r="G146" s="2" t="s">
        <v>22</v>
      </c>
      <c r="H146" s="2" t="s">
        <v>20</v>
      </c>
      <c r="I146" s="2">
        <f>IF(SUMPRODUCT((A146&gt;=[1]holidays!B$2:B1097)*(A146&lt;=[1]holidays!C$2:C1097))&gt;0, 1, 0)</f>
        <v>0</v>
      </c>
      <c r="J146" s="2">
        <f>IF(SUMPRODUCT((A146&gt;=[1]holidays!B$2:B1097 - 4)*(A146&lt;[1]holidays!B$2:B1097))&gt;0, 1, 0)</f>
        <v>0</v>
      </c>
      <c r="K1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A146,
      A146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6" s="3">
        <v>112</v>
      </c>
      <c r="M146" s="3">
        <v>11027.1</v>
      </c>
      <c r="N146" s="3">
        <f t="shared" si="10"/>
        <v>1.4549544794827813</v>
      </c>
      <c r="O146" s="2">
        <f t="shared" ca="1" si="4"/>
        <v>0.10964901918594037</v>
      </c>
      <c r="P146" s="3" t="str">
        <f t="shared" ca="1" si="11"/>
        <v>No Surge</v>
      </c>
    </row>
    <row r="147" spans="1:16">
      <c r="A147" s="4">
        <v>44707</v>
      </c>
      <c r="B147" s="2">
        <f t="shared" si="0"/>
        <v>2022</v>
      </c>
      <c r="C147" s="2">
        <f t="shared" si="1"/>
        <v>5</v>
      </c>
      <c r="D147" s="2">
        <f t="shared" si="2"/>
        <v>26</v>
      </c>
      <c r="E147" s="3">
        <v>7739</v>
      </c>
      <c r="F147" s="3">
        <f t="shared" ca="1" si="12"/>
        <v>75.316664809315668</v>
      </c>
      <c r="G147" s="2" t="s">
        <v>23</v>
      </c>
      <c r="H147" s="2" t="s">
        <v>20</v>
      </c>
      <c r="I147" s="2">
        <f>IF(SUMPRODUCT((A147&gt;=[1]holidays!B$2:B1097)*(A147&lt;=[1]holidays!C$2:C1097))&gt;0, 1, 0)</f>
        <v>0</v>
      </c>
      <c r="J147" s="2">
        <f>IF(SUMPRODUCT((A147&gt;=[1]holidays!B$2:B1097 - 4)*(A147&lt;[1]holidays!B$2:B1097))&gt;0, 1, 0)</f>
        <v>0</v>
      </c>
      <c r="K1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A147,
      A147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7" s="3">
        <v>115</v>
      </c>
      <c r="M147" s="3">
        <v>10945.69</v>
      </c>
      <c r="N147" s="3">
        <f t="shared" si="10"/>
        <v>1.4143545677736142</v>
      </c>
      <c r="O147" s="2">
        <f t="shared" ca="1" si="4"/>
        <v>0.11191906516437915</v>
      </c>
      <c r="P147" s="3" t="str">
        <f t="shared" ca="1" si="11"/>
        <v>No Surge</v>
      </c>
    </row>
    <row r="148" spans="1:16">
      <c r="A148" s="4">
        <v>44708</v>
      </c>
      <c r="B148" s="2">
        <f t="shared" si="0"/>
        <v>2022</v>
      </c>
      <c r="C148" s="2">
        <f t="shared" si="1"/>
        <v>5</v>
      </c>
      <c r="D148" s="2">
        <f t="shared" si="2"/>
        <v>27</v>
      </c>
      <c r="E148" s="3">
        <v>7831</v>
      </c>
      <c r="F148" s="3">
        <f t="shared" ca="1" si="12"/>
        <v>60.946186648639099</v>
      </c>
      <c r="G148" s="2" t="s">
        <v>24</v>
      </c>
      <c r="H148" s="2" t="s">
        <v>20</v>
      </c>
      <c r="I148" s="2">
        <f>IF(SUMPRODUCT((A148&gt;=[1]holidays!B$2:B1097)*(A148&lt;=[1]holidays!C$2:C1097))&gt;0, 1, 0)</f>
        <v>0</v>
      </c>
      <c r="J148" s="2">
        <f>IF(SUMPRODUCT((A148&gt;=[1]holidays!B$2:B1097 - 4)*(A148&lt;[1]holidays!B$2:B1097))&gt;0, 1, 0)</f>
        <v>0</v>
      </c>
      <c r="K1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A148,
      A148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8" s="3">
        <v>140</v>
      </c>
      <c r="M148" s="3">
        <v>24456.85</v>
      </c>
      <c r="N148" s="3">
        <f t="shared" si="10"/>
        <v>3.1230813433788787</v>
      </c>
      <c r="O148" s="2">
        <f t="shared" ca="1" si="4"/>
        <v>0.10895755498415877</v>
      </c>
      <c r="P148" s="3" t="str">
        <f t="shared" ca="1" si="11"/>
        <v>No Surge</v>
      </c>
    </row>
    <row r="149" spans="1:16">
      <c r="A149" s="4">
        <v>44709</v>
      </c>
      <c r="B149" s="2">
        <f t="shared" si="0"/>
        <v>2022</v>
      </c>
      <c r="C149" s="2">
        <f t="shared" si="1"/>
        <v>5</v>
      </c>
      <c r="D149" s="2">
        <f t="shared" si="2"/>
        <v>28</v>
      </c>
      <c r="E149" s="2">
        <v>8492</v>
      </c>
      <c r="F149" s="3">
        <f t="shared" ca="1" si="12"/>
        <v>70.198560564716402</v>
      </c>
      <c r="G149" s="2" t="s">
        <v>16</v>
      </c>
      <c r="H149" s="2" t="s">
        <v>17</v>
      </c>
      <c r="I149" s="2">
        <f>IF(SUMPRODUCT((A149&gt;=[1]holidays!B$2:B1097)*(A149&lt;=[1]holidays!C$2:C1097))&gt;0, 1, 0)</f>
        <v>0</v>
      </c>
      <c r="J149" s="2">
        <f>IF(SUMPRODUCT((A149&gt;=[1]holidays!B$2:B1097 - 4)*(A149&lt;[1]holidays!B$2:B1097))&gt;0, 1, 0)</f>
        <v>0</v>
      </c>
      <c r="K1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A149,
      A149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49" s="3">
        <v>126</v>
      </c>
      <c r="M149" s="3">
        <v>16290.77</v>
      </c>
      <c r="N149" s="3">
        <f t="shared" si="10"/>
        <v>1.9183666980687706</v>
      </c>
      <c r="O149" s="2">
        <f t="shared" ca="1" si="4"/>
        <v>0.10415707290572619</v>
      </c>
      <c r="P149" s="3" t="str">
        <f t="shared" ca="1" si="11"/>
        <v>No Surge</v>
      </c>
    </row>
    <row r="150" spans="1:16">
      <c r="A150" s="4">
        <v>44710</v>
      </c>
      <c r="B150" s="2">
        <f t="shared" si="0"/>
        <v>2022</v>
      </c>
      <c r="C150" s="2">
        <f t="shared" si="1"/>
        <v>5</v>
      </c>
      <c r="D150" s="2">
        <f t="shared" si="2"/>
        <v>29</v>
      </c>
      <c r="E150" s="2">
        <v>9242</v>
      </c>
      <c r="F150" s="3">
        <f t="shared" ca="1" si="12"/>
        <v>88.731591368420084</v>
      </c>
      <c r="G150" s="2" t="s">
        <v>18</v>
      </c>
      <c r="H150" s="2" t="s">
        <v>17</v>
      </c>
      <c r="I150" s="2">
        <f>IF(SUMPRODUCT((A150&gt;=[1]holidays!B$2:B1097)*(A150&lt;=[1]holidays!C$2:C1097))&gt;0, 1, 0)</f>
        <v>0</v>
      </c>
      <c r="J150" s="2">
        <f>IF(SUMPRODUCT((A150&gt;=[1]holidays!B$2:B1097 - 4)*(A150&lt;[1]holidays!B$2:B1097))&gt;0, 1, 0)</f>
        <v>0</v>
      </c>
      <c r="K1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A150,
      A150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0" s="3">
        <v>118</v>
      </c>
      <c r="M150" s="3">
        <v>23268.53</v>
      </c>
      <c r="N150" s="3">
        <f t="shared" si="10"/>
        <v>2.5176942220298635</v>
      </c>
      <c r="O150" s="2">
        <f t="shared" ca="1" si="4"/>
        <v>0.11329071393068134</v>
      </c>
      <c r="P150" s="3" t="str">
        <f t="shared" ca="1" si="11"/>
        <v>Low Surge</v>
      </c>
    </row>
    <row r="151" spans="1:16">
      <c r="A151" s="4">
        <v>44711</v>
      </c>
      <c r="B151" s="2">
        <f t="shared" si="0"/>
        <v>2022</v>
      </c>
      <c r="C151" s="2">
        <f t="shared" si="1"/>
        <v>5</v>
      </c>
      <c r="D151" s="2">
        <f t="shared" si="2"/>
        <v>30</v>
      </c>
      <c r="E151" s="3">
        <v>12523</v>
      </c>
      <c r="F151" s="3">
        <f t="shared" ca="1" si="12"/>
        <v>120.92318861401263</v>
      </c>
      <c r="G151" s="2" t="s">
        <v>19</v>
      </c>
      <c r="H151" s="2" t="s">
        <v>20</v>
      </c>
      <c r="I151" s="2">
        <f>IF(SUMPRODUCT((A151&gt;=[1]holidays!B$2:B1097)*(A151&lt;=[1]holidays!C$2:C1097))&gt;0, 1, 0)</f>
        <v>0</v>
      </c>
      <c r="J151" s="2">
        <f>IF(SUMPRODUCT((A151&gt;=[1]holidays!B$2:B1097 - 4)*(A151&lt;[1]holidays!B$2:B1097))&gt;0, 1, 0)</f>
        <v>0</v>
      </c>
      <c r="K1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A151,
      A151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1" s="3">
        <v>119</v>
      </c>
      <c r="M151" s="3">
        <v>25146.16</v>
      </c>
      <c r="N151" s="3">
        <f t="shared" si="10"/>
        <v>2.0079980835263114</v>
      </c>
      <c r="O151" s="2">
        <f t="shared" ca="1" si="4"/>
        <v>0.11490744586015733</v>
      </c>
      <c r="P151" s="3" t="str">
        <f t="shared" ca="1" si="11"/>
        <v>High Surge</v>
      </c>
    </row>
    <row r="152" spans="1:16">
      <c r="A152" s="4">
        <v>44712</v>
      </c>
      <c r="B152" s="2">
        <f t="shared" si="0"/>
        <v>2022</v>
      </c>
      <c r="C152" s="2">
        <f t="shared" si="1"/>
        <v>5</v>
      </c>
      <c r="D152" s="2">
        <f t="shared" si="2"/>
        <v>31</v>
      </c>
      <c r="E152" s="3">
        <v>12637</v>
      </c>
      <c r="F152" s="3">
        <f t="shared" ca="1" si="12"/>
        <v>117.07277539938896</v>
      </c>
      <c r="G152" s="2" t="s">
        <v>21</v>
      </c>
      <c r="H152" s="2" t="s">
        <v>20</v>
      </c>
      <c r="I152" s="2">
        <f>IF(SUMPRODUCT((A152&gt;=[1]holidays!B$2:B1097)*(A152&lt;=[1]holidays!C$2:C1097))&gt;0, 1, 0)</f>
        <v>0</v>
      </c>
      <c r="J152" s="2">
        <f>IF(SUMPRODUCT((A152&gt;=[1]holidays!B$2:B1097 - 4)*(A152&lt;[1]holidays!B$2:B1097))&gt;0, 1, 0)</f>
        <v>0</v>
      </c>
      <c r="K1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A152,
      A152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2" s="3">
        <v>115</v>
      </c>
      <c r="M152" s="3">
        <v>25095.15</v>
      </c>
      <c r="N152" s="3">
        <f t="shared" si="10"/>
        <v>1.985847115612883</v>
      </c>
      <c r="O152" s="2">
        <f t="shared" ca="1" si="4"/>
        <v>0.10653928282764683</v>
      </c>
      <c r="P152" s="3" t="str">
        <f t="shared" ca="1" si="11"/>
        <v>High Surge</v>
      </c>
    </row>
    <row r="153" spans="1:16">
      <c r="A153" s="4">
        <v>44713</v>
      </c>
      <c r="B153" s="2">
        <f t="shared" si="0"/>
        <v>2022</v>
      </c>
      <c r="C153" s="2">
        <f t="shared" si="1"/>
        <v>6</v>
      </c>
      <c r="D153" s="2">
        <f t="shared" si="2"/>
        <v>1</v>
      </c>
      <c r="E153" s="2">
        <v>10235</v>
      </c>
      <c r="F153" s="3">
        <f t="shared" ca="1" si="12"/>
        <v>108.61198731305845</v>
      </c>
      <c r="G153" s="2" t="s">
        <v>22</v>
      </c>
      <c r="H153" s="2" t="s">
        <v>20</v>
      </c>
      <c r="I153" s="2">
        <f>IF(SUMPRODUCT((A153&gt;=[1]holidays!B$2:B1097)*(A153&lt;=[1]holidays!C$2:C1097))&gt;0, 1, 0)</f>
        <v>0</v>
      </c>
      <c r="J153" s="2">
        <f>IF(SUMPRODUCT((A153&gt;=[1]holidays!B$2:B1097 - 4)*(A153&lt;[1]holidays!B$2:B1097))&gt;0, 1, 0)</f>
        <v>0</v>
      </c>
      <c r="K1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A153,
      A153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3" s="3">
        <v>112</v>
      </c>
      <c r="M153" s="3">
        <v>9720.43</v>
      </c>
      <c r="N153" s="3">
        <f t="shared" si="10"/>
        <v>0.94972447484123113</v>
      </c>
      <c r="O153" s="2">
        <f t="shared" ca="1" si="4"/>
        <v>0.11885239451941912</v>
      </c>
      <c r="P153" s="3" t="str">
        <f t="shared" ca="1" si="11"/>
        <v>High Surge</v>
      </c>
    </row>
    <row r="154" spans="1:16">
      <c r="A154" s="4">
        <v>44714</v>
      </c>
      <c r="B154" s="2">
        <f t="shared" si="0"/>
        <v>2022</v>
      </c>
      <c r="C154" s="2">
        <f t="shared" si="1"/>
        <v>6</v>
      </c>
      <c r="D154" s="2">
        <f t="shared" si="2"/>
        <v>2</v>
      </c>
      <c r="E154" s="3">
        <v>7899</v>
      </c>
      <c r="F154" s="3">
        <f t="shared" ca="1" si="12"/>
        <v>72.770991132985145</v>
      </c>
      <c r="G154" s="2" t="s">
        <v>23</v>
      </c>
      <c r="H154" s="2" t="s">
        <v>20</v>
      </c>
      <c r="I154" s="2">
        <f>IF(SUMPRODUCT((A154&gt;=[1]holidays!B$2:B1097)*(A154&lt;=[1]holidays!C$2:C1097))&gt;0, 1, 0)</f>
        <v>0</v>
      </c>
      <c r="J154" s="2">
        <f>IF(SUMPRODUCT((A154&gt;=[1]holidays!B$2:B1097 - 4)*(A154&lt;[1]holidays!B$2:B1097))&gt;0, 1, 0)</f>
        <v>0</v>
      </c>
      <c r="K1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A154,
      A154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4" s="3">
        <v>116</v>
      </c>
      <c r="M154" s="3">
        <v>6600.28</v>
      </c>
      <c r="N154" s="3">
        <f t="shared" si="10"/>
        <v>0.8355842511710343</v>
      </c>
      <c r="O154" s="2">
        <f t="shared" ca="1" si="4"/>
        <v>0.10686713471865143</v>
      </c>
      <c r="P154" s="3" t="str">
        <f t="shared" ca="1" si="11"/>
        <v>No Surge</v>
      </c>
    </row>
    <row r="155" spans="1:16">
      <c r="A155" s="4">
        <v>44715</v>
      </c>
      <c r="B155" s="2">
        <f t="shared" si="0"/>
        <v>2022</v>
      </c>
      <c r="C155" s="2">
        <f t="shared" si="1"/>
        <v>6</v>
      </c>
      <c r="D155" s="2">
        <f t="shared" si="2"/>
        <v>3</v>
      </c>
      <c r="E155" s="3">
        <v>7957</v>
      </c>
      <c r="F155" s="3">
        <f t="shared" ca="1" si="12"/>
        <v>76.489160890991798</v>
      </c>
      <c r="G155" s="2" t="s">
        <v>24</v>
      </c>
      <c r="H155" s="2" t="s">
        <v>20</v>
      </c>
      <c r="I155" s="2">
        <f>IF(SUMPRODUCT((A155&gt;=[1]holidays!B$2:B1097)*(A155&lt;=[1]holidays!C$2:C1097))&gt;0, 1, 0)</f>
        <v>0</v>
      </c>
      <c r="J155" s="2">
        <f>IF(SUMPRODUCT((A155&gt;=[1]holidays!B$2:B1097 - 4)*(A155&lt;[1]holidays!B$2:B1097))&gt;0, 1, 0)</f>
        <v>0</v>
      </c>
      <c r="K1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A155,
      A155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5" s="3">
        <v>111</v>
      </c>
      <c r="M155" s="3">
        <v>10776.4</v>
      </c>
      <c r="N155" s="3">
        <f t="shared" si="10"/>
        <v>1.3543295211763227</v>
      </c>
      <c r="O155" s="2">
        <f t="shared" ca="1" si="4"/>
        <v>0.10670223525072377</v>
      </c>
      <c r="P155" s="3" t="str">
        <f t="shared" ca="1" si="11"/>
        <v>No Surge</v>
      </c>
    </row>
    <row r="156" spans="1:16">
      <c r="A156" s="4">
        <v>44716</v>
      </c>
      <c r="B156" s="2">
        <f t="shared" si="0"/>
        <v>2022</v>
      </c>
      <c r="C156" s="2">
        <f t="shared" si="1"/>
        <v>6</v>
      </c>
      <c r="D156" s="2">
        <f t="shared" si="2"/>
        <v>4</v>
      </c>
      <c r="E156" s="3">
        <v>8973</v>
      </c>
      <c r="F156" s="3">
        <f t="shared" ca="1" si="12"/>
        <v>95.798060951998494</v>
      </c>
      <c r="G156" s="2" t="s">
        <v>16</v>
      </c>
      <c r="H156" s="2" t="s">
        <v>17</v>
      </c>
      <c r="I156" s="2">
        <f>IF(SUMPRODUCT((A156&gt;=[1]holidays!B$2:B1097)*(A156&lt;=[1]holidays!C$2:C1097))&gt;0, 1, 0)</f>
        <v>0</v>
      </c>
      <c r="J156" s="2">
        <f>IF(SUMPRODUCT((A156&gt;=[1]holidays!B$2:B1097 - 4)*(A156&lt;[1]holidays!B$2:B1097))&gt;0, 1, 0)</f>
        <v>0</v>
      </c>
      <c r="K1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A156,
      A156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6" s="3">
        <v>111</v>
      </c>
      <c r="M156" s="3">
        <v>9910.42</v>
      </c>
      <c r="N156" s="3">
        <f t="shared" si="10"/>
        <v>1.1044711913518332</v>
      </c>
      <c r="O156" s="2">
        <f t="shared" ca="1" si="4"/>
        <v>0.11850646122447156</v>
      </c>
      <c r="P156" s="3" t="str">
        <f t="shared" ca="1" si="11"/>
        <v>Mild Surge</v>
      </c>
    </row>
    <row r="157" spans="1:16">
      <c r="A157" s="4">
        <v>44717</v>
      </c>
      <c r="B157" s="2">
        <f t="shared" si="0"/>
        <v>2022</v>
      </c>
      <c r="C157" s="2">
        <f t="shared" si="1"/>
        <v>6</v>
      </c>
      <c r="D157" s="2">
        <f t="shared" si="2"/>
        <v>5</v>
      </c>
      <c r="E157" s="3">
        <v>9131</v>
      </c>
      <c r="F157" s="3">
        <f t="shared" ca="1" si="12"/>
        <v>88.580183007811456</v>
      </c>
      <c r="G157" s="2" t="s">
        <v>18</v>
      </c>
      <c r="H157" s="2" t="s">
        <v>17</v>
      </c>
      <c r="I157" s="2">
        <f>IF(SUMPRODUCT((A157&gt;=[1]holidays!B$2:B1097)*(A157&lt;=[1]holidays!C$2:C1097))&gt;0, 1, 0)</f>
        <v>0</v>
      </c>
      <c r="J157" s="2">
        <f>IF(SUMPRODUCT((A157&gt;=[1]holidays!B$2:B1097 - 4)*(A157&lt;[1]holidays!B$2:B1097))&gt;0, 1, 0)</f>
        <v>0</v>
      </c>
      <c r="K1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A157,
      A157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7" s="3">
        <v>119</v>
      </c>
      <c r="M157" s="3">
        <v>8489.52</v>
      </c>
      <c r="N157" s="3">
        <f t="shared" si="10"/>
        <v>0.92974701566093532</v>
      </c>
      <c r="O157" s="2">
        <f t="shared" ca="1" si="4"/>
        <v>0.11544235875511513</v>
      </c>
      <c r="P157" s="3" t="str">
        <f t="shared" ca="1" si="11"/>
        <v>Low Surge</v>
      </c>
    </row>
    <row r="158" spans="1:16">
      <c r="A158" s="4">
        <v>44718</v>
      </c>
      <c r="B158" s="2">
        <f t="shared" si="0"/>
        <v>2022</v>
      </c>
      <c r="C158" s="2">
        <f t="shared" si="1"/>
        <v>6</v>
      </c>
      <c r="D158" s="2">
        <f t="shared" si="2"/>
        <v>6</v>
      </c>
      <c r="E158" s="3">
        <v>7247</v>
      </c>
      <c r="F158" s="3">
        <f t="shared" ca="1" si="12"/>
        <v>67.249200290483572</v>
      </c>
      <c r="G158" s="2" t="s">
        <v>19</v>
      </c>
      <c r="H158" s="2" t="s">
        <v>20</v>
      </c>
      <c r="I158" s="2">
        <f>IF(SUMPRODUCT((A158&gt;=[1]holidays!B$2:B1097)*(A158&lt;=[1]holidays!C$2:C1097))&gt;0, 1, 0)</f>
        <v>0</v>
      </c>
      <c r="J158" s="2">
        <f>IF(SUMPRODUCT((A158&gt;=[1]holidays!B$2:B1097 - 4)*(A158&lt;[1]holidays!B$2:B1097))&gt;0, 1, 0)</f>
        <v>0</v>
      </c>
      <c r="K1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A158,
      A158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8" s="3">
        <v>116</v>
      </c>
      <c r="M158" s="3">
        <v>8770.27</v>
      </c>
      <c r="N158" s="3">
        <f t="shared" si="10"/>
        <v>1.2101931833862289</v>
      </c>
      <c r="O158" s="2">
        <f t="shared" ca="1" si="4"/>
        <v>0.10764326250443071</v>
      </c>
      <c r="P158" s="3" t="str">
        <f t="shared" ca="1" si="11"/>
        <v>No Surge</v>
      </c>
    </row>
    <row r="159" spans="1:16">
      <c r="A159" s="4">
        <v>44719</v>
      </c>
      <c r="B159" s="2">
        <f t="shared" si="0"/>
        <v>2022</v>
      </c>
      <c r="C159" s="2">
        <f t="shared" si="1"/>
        <v>6</v>
      </c>
      <c r="D159" s="2">
        <f t="shared" si="2"/>
        <v>7</v>
      </c>
      <c r="E159" s="3">
        <v>7321</v>
      </c>
      <c r="F159" s="3">
        <f t="shared" ca="1" si="12"/>
        <v>67.693656773532467</v>
      </c>
      <c r="G159" s="2" t="s">
        <v>21</v>
      </c>
      <c r="H159" s="2" t="s">
        <v>20</v>
      </c>
      <c r="I159" s="2">
        <f>IF(SUMPRODUCT((A159&gt;=[1]holidays!B$2:B1097)*(A159&lt;=[1]holidays!C$2:C1097))&gt;0, 1, 0)</f>
        <v>0</v>
      </c>
      <c r="J159" s="2">
        <f>IF(SUMPRODUCT((A159&gt;=[1]holidays!B$2:B1097 - 4)*(A159&lt;[1]holidays!B$2:B1097))&gt;0, 1, 0)</f>
        <v>0</v>
      </c>
      <c r="K1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A159,
      A159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59" s="3">
        <v>118</v>
      </c>
      <c r="M159" s="3">
        <v>11600.96</v>
      </c>
      <c r="N159" s="3">
        <f t="shared" si="10"/>
        <v>1.5846141237535853</v>
      </c>
      <c r="O159" s="2">
        <f t="shared" ca="1" si="4"/>
        <v>0.10910874879493007</v>
      </c>
      <c r="P159" s="3" t="str">
        <f t="shared" ca="1" si="11"/>
        <v>No Surge</v>
      </c>
    </row>
    <row r="160" spans="1:16">
      <c r="A160" s="4">
        <v>44720</v>
      </c>
      <c r="B160" s="2">
        <f t="shared" si="0"/>
        <v>2022</v>
      </c>
      <c r="C160" s="2">
        <f t="shared" si="1"/>
        <v>6</v>
      </c>
      <c r="D160" s="2">
        <f t="shared" si="2"/>
        <v>8</v>
      </c>
      <c r="E160" s="3">
        <v>7687</v>
      </c>
      <c r="F160" s="3">
        <f t="shared" ca="1" si="12"/>
        <v>75.104751651196324</v>
      </c>
      <c r="G160" s="2" t="s">
        <v>22</v>
      </c>
      <c r="H160" s="2" t="s">
        <v>20</v>
      </c>
      <c r="I160" s="2">
        <f>IF(SUMPRODUCT((A160&gt;=[1]holidays!B$2:B1097)*(A160&lt;=[1]holidays!C$2:C1097))&gt;0, 1, 0)</f>
        <v>0</v>
      </c>
      <c r="J160" s="2">
        <f>IF(SUMPRODUCT((A160&gt;=[1]holidays!B$2:B1097 - 4)*(A160&lt;[1]holidays!B$2:B1097))&gt;0, 1, 0)</f>
        <v>0</v>
      </c>
      <c r="K1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A160,
      A160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0" s="3">
        <v>113</v>
      </c>
      <c r="M160" s="3">
        <v>9219.01</v>
      </c>
      <c r="N160" s="3">
        <f t="shared" si="10"/>
        <v>1.1992988161831664</v>
      </c>
      <c r="O160" s="2">
        <f t="shared" ca="1" si="4"/>
        <v>0.11040505966677748</v>
      </c>
      <c r="P160" s="3" t="str">
        <f t="shared" ca="1" si="11"/>
        <v>No Surge</v>
      </c>
    </row>
    <row r="161" spans="1:16">
      <c r="A161" s="4">
        <v>44721</v>
      </c>
      <c r="B161" s="2">
        <f t="shared" si="0"/>
        <v>2022</v>
      </c>
      <c r="C161" s="2">
        <f t="shared" si="1"/>
        <v>6</v>
      </c>
      <c r="D161" s="2">
        <f t="shared" si="2"/>
        <v>9</v>
      </c>
      <c r="E161" s="3">
        <v>7731</v>
      </c>
      <c r="F161" s="3">
        <f t="shared" ca="1" si="12"/>
        <v>80.039768020058062</v>
      </c>
      <c r="G161" s="2" t="s">
        <v>23</v>
      </c>
      <c r="H161" s="2" t="s">
        <v>20</v>
      </c>
      <c r="I161" s="2">
        <f>IF(SUMPRODUCT((A161&gt;=[1]holidays!B$2:B1097)*(A161&lt;=[1]holidays!C$2:C1097))&gt;0, 1, 0)</f>
        <v>0</v>
      </c>
      <c r="J161" s="2">
        <f>IF(SUMPRODUCT((A161&gt;=[1]holidays!B$2:B1097 - 4)*(A161&lt;[1]holidays!B$2:B1097))&gt;0, 1, 0)</f>
        <v>0</v>
      </c>
      <c r="K1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A161,
      A161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1" s="3">
        <v>114</v>
      </c>
      <c r="M161" s="3">
        <v>4840.63</v>
      </c>
      <c r="N161" s="3">
        <f t="shared" si="10"/>
        <v>0.62613245375759929</v>
      </c>
      <c r="O161" s="2">
        <f t="shared" ca="1" si="4"/>
        <v>0.11802526910214226</v>
      </c>
      <c r="P161" s="3" t="str">
        <f t="shared" ca="1" si="11"/>
        <v>Low Surge</v>
      </c>
    </row>
    <row r="162" spans="1:16">
      <c r="A162" s="4">
        <v>44722</v>
      </c>
      <c r="B162" s="2">
        <f t="shared" si="0"/>
        <v>2022</v>
      </c>
      <c r="C162" s="2">
        <f t="shared" si="1"/>
        <v>6</v>
      </c>
      <c r="D162" s="2">
        <f t="shared" si="2"/>
        <v>10</v>
      </c>
      <c r="E162" s="3">
        <v>7819</v>
      </c>
      <c r="F162" s="3">
        <f t="shared" ca="1" si="12"/>
        <v>76.112855342700399</v>
      </c>
      <c r="G162" s="2" t="s">
        <v>24</v>
      </c>
      <c r="H162" s="2" t="s">
        <v>20</v>
      </c>
      <c r="I162" s="2">
        <f>IF(SUMPRODUCT((A162&gt;=[1]holidays!B$2:B1097)*(A162&lt;=[1]holidays!C$2:C1097))&gt;0, 1, 0)</f>
        <v>0</v>
      </c>
      <c r="J162" s="2">
        <f>IF(SUMPRODUCT((A162&gt;=[1]holidays!B$2:B1097 - 4)*(A162&lt;[1]holidays!B$2:B1097))&gt;0, 1, 0)</f>
        <v>0</v>
      </c>
      <c r="K1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A162,
      A162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2" s="3">
        <v>111</v>
      </c>
      <c r="M162" s="3">
        <v>8017.27</v>
      </c>
      <c r="N162" s="3">
        <f t="shared" si="10"/>
        <v>1.0253574625911241</v>
      </c>
      <c r="O162" s="2">
        <f t="shared" ca="1" si="4"/>
        <v>0.108051246234042</v>
      </c>
      <c r="P162" s="3" t="str">
        <f t="shared" ca="1" si="11"/>
        <v>No Surge</v>
      </c>
    </row>
    <row r="163" spans="1:16">
      <c r="A163" s="4">
        <v>44723</v>
      </c>
      <c r="B163" s="2">
        <f t="shared" si="0"/>
        <v>2022</v>
      </c>
      <c r="C163" s="2">
        <f t="shared" si="1"/>
        <v>6</v>
      </c>
      <c r="D163" s="2">
        <f t="shared" si="2"/>
        <v>11</v>
      </c>
      <c r="E163" s="2">
        <v>7324</v>
      </c>
      <c r="F163" s="3">
        <f t="shared" ca="1" si="12"/>
        <v>66.577709584323671</v>
      </c>
      <c r="G163" s="2" t="s">
        <v>16</v>
      </c>
      <c r="H163" s="2" t="s">
        <v>17</v>
      </c>
      <c r="I163" s="2">
        <f>IF(SUMPRODUCT((A163&gt;=[1]holidays!B$2:B1097)*(A163&lt;=[1]holidays!C$2:C1097))&gt;0, 1, 0)</f>
        <v>0</v>
      </c>
      <c r="J163" s="2">
        <f>IF(SUMPRODUCT((A163&gt;=[1]holidays!B$2:B1097 - 4)*(A163&lt;[1]holidays!B$2:B1097))&gt;0, 1, 0)</f>
        <v>0</v>
      </c>
      <c r="K1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A163,
      A163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3" s="3">
        <v>116</v>
      </c>
      <c r="M163" s="3">
        <v>13691.92</v>
      </c>
      <c r="N163" s="3">
        <f t="shared" si="10"/>
        <v>1.8694593118514473</v>
      </c>
      <c r="O163" s="2">
        <f t="shared" ca="1" si="4"/>
        <v>0.10544803811826252</v>
      </c>
      <c r="P163" s="3" t="str">
        <f t="shared" ca="1" si="11"/>
        <v>No Surge</v>
      </c>
    </row>
    <row r="164" spans="1:16">
      <c r="A164" s="4">
        <v>44724</v>
      </c>
      <c r="B164" s="2">
        <f t="shared" si="0"/>
        <v>2022</v>
      </c>
      <c r="C164" s="2">
        <f t="shared" si="1"/>
        <v>6</v>
      </c>
      <c r="D164" s="2">
        <f t="shared" si="2"/>
        <v>12</v>
      </c>
      <c r="E164" s="2">
        <v>8211</v>
      </c>
      <c r="F164" s="3">
        <f t="shared" ca="1" si="12"/>
        <v>82.699318511968116</v>
      </c>
      <c r="G164" s="2" t="s">
        <v>18</v>
      </c>
      <c r="H164" s="2" t="s">
        <v>17</v>
      </c>
      <c r="I164" s="2">
        <f>IF(SUMPRODUCT((A164&gt;=[1]holidays!B$2:B1097)*(A164&lt;=[1]holidays!C$2:C1097))&gt;0, 1, 0)</f>
        <v>0</v>
      </c>
      <c r="J164" s="2">
        <f>IF(SUMPRODUCT((A164&gt;=[1]holidays!B$2:B1097 - 4)*(A164&lt;[1]holidays!B$2:B1097))&gt;0, 1, 0)</f>
        <v>0</v>
      </c>
      <c r="K1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A164,
      A164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4" s="3">
        <v>117</v>
      </c>
      <c r="M164" s="3">
        <v>9706.2999999999993</v>
      </c>
      <c r="N164" s="3">
        <f t="shared" si="10"/>
        <v>1.1821093654853245</v>
      </c>
      <c r="O164" s="2">
        <f t="shared" ca="1" si="4"/>
        <v>0.117839730433568</v>
      </c>
      <c r="P164" s="3" t="str">
        <f t="shared" ca="1" si="11"/>
        <v>Low Surge</v>
      </c>
    </row>
    <row r="165" spans="1:16">
      <c r="A165" s="4">
        <v>44725</v>
      </c>
      <c r="B165" s="2">
        <f t="shared" si="0"/>
        <v>2022</v>
      </c>
      <c r="C165" s="2">
        <f t="shared" si="1"/>
        <v>6</v>
      </c>
      <c r="D165" s="2">
        <f t="shared" si="2"/>
        <v>13</v>
      </c>
      <c r="E165" s="3">
        <v>7393</v>
      </c>
      <c r="F165" s="3">
        <f t="shared" ca="1" si="12"/>
        <v>69.802306629108728</v>
      </c>
      <c r="G165" s="2" t="s">
        <v>19</v>
      </c>
      <c r="H165" s="2" t="s">
        <v>20</v>
      </c>
      <c r="I165" s="2">
        <f>IF(SUMPRODUCT((A165&gt;=[1]holidays!B$2:B1097)*(A165&lt;=[1]holidays!C$2:C1097))&gt;0, 1, 0)</f>
        <v>0</v>
      </c>
      <c r="J165" s="2">
        <f>IF(SUMPRODUCT((A165&gt;=[1]holidays!B$2:B1097 - 4)*(A165&lt;[1]holidays!B$2:B1097))&gt;0, 1, 0)</f>
        <v>0</v>
      </c>
      <c r="K1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A165,
      A165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5" s="3">
        <v>114</v>
      </c>
      <c r="M165" s="3">
        <v>10455.620000000001</v>
      </c>
      <c r="N165" s="3">
        <f t="shared" si="10"/>
        <v>1.4142594346002977</v>
      </c>
      <c r="O165" s="2">
        <f t="shared" ca="1" si="4"/>
        <v>0.10763510017203294</v>
      </c>
      <c r="P165" s="3" t="str">
        <f t="shared" ca="1" si="11"/>
        <v>No Surge</v>
      </c>
    </row>
    <row r="166" spans="1:16">
      <c r="A166" s="4">
        <v>44726</v>
      </c>
      <c r="B166" s="2">
        <f t="shared" si="0"/>
        <v>2022</v>
      </c>
      <c r="C166" s="2">
        <f t="shared" si="1"/>
        <v>6</v>
      </c>
      <c r="D166" s="2">
        <f t="shared" si="2"/>
        <v>14</v>
      </c>
      <c r="E166" s="3">
        <v>7417</v>
      </c>
      <c r="F166" s="3">
        <f t="shared" ca="1" si="12"/>
        <v>70.163948368698385</v>
      </c>
      <c r="G166" s="2" t="s">
        <v>21</v>
      </c>
      <c r="H166" s="2" t="s">
        <v>20</v>
      </c>
      <c r="I166" s="2">
        <f>IF(SUMPRODUCT((A166&gt;=[1]holidays!B$2:B1097)*(A166&lt;=[1]holidays!C$2:C1097))&gt;0, 1, 0)</f>
        <v>0</v>
      </c>
      <c r="J166" s="2">
        <f>IF(SUMPRODUCT((A166&gt;=[1]holidays!B$2:B1097 - 4)*(A166&lt;[1]holidays!B$2:B1097))&gt;0, 1, 0)</f>
        <v>0</v>
      </c>
      <c r="K1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A166,
      A166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6" s="3">
        <v>117</v>
      </c>
      <c r="M166" s="3">
        <v>7340.33</v>
      </c>
      <c r="N166" s="3">
        <f t="shared" si="10"/>
        <v>0.98966293649723602</v>
      </c>
      <c r="O166" s="2">
        <f t="shared" ca="1" si="4"/>
        <v>0.11068062503893367</v>
      </c>
      <c r="P166" s="3" t="str">
        <f t="shared" ca="1" si="11"/>
        <v>No Surge</v>
      </c>
    </row>
    <row r="167" spans="1:16">
      <c r="A167" s="4">
        <v>44727</v>
      </c>
      <c r="B167" s="2">
        <f t="shared" si="0"/>
        <v>2022</v>
      </c>
      <c r="C167" s="2">
        <f t="shared" si="1"/>
        <v>6</v>
      </c>
      <c r="D167" s="2">
        <f t="shared" si="2"/>
        <v>15</v>
      </c>
      <c r="E167" s="3">
        <v>7711</v>
      </c>
      <c r="F167" s="3">
        <f t="shared" ca="1" si="12"/>
        <v>71.127831346250588</v>
      </c>
      <c r="G167" s="2" t="s">
        <v>22</v>
      </c>
      <c r="H167" s="2" t="s">
        <v>20</v>
      </c>
      <c r="I167" s="2">
        <f>IF(SUMPRODUCT((A167&gt;=[1]holidays!B$2:B1097)*(A167&lt;=[1]holidays!C$2:C1097))&gt;0, 1, 0)</f>
        <v>0</v>
      </c>
      <c r="J167" s="2">
        <f>IF(SUMPRODUCT((A167&gt;=[1]holidays!B$2:B1097 - 4)*(A167&lt;[1]holidays!B$2:B1097))&gt;0, 1, 0)</f>
        <v>0</v>
      </c>
      <c r="K1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A167,
      A167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7" s="3">
        <v>114</v>
      </c>
      <c r="M167" s="3">
        <v>8861.67</v>
      </c>
      <c r="N167" s="3">
        <f t="shared" si="10"/>
        <v>1.1492244845026585</v>
      </c>
      <c r="O167" s="2">
        <f t="shared" ca="1" si="4"/>
        <v>0.10515591717640471</v>
      </c>
      <c r="P167" s="3" t="str">
        <f t="shared" ca="1" si="11"/>
        <v>No Surge</v>
      </c>
    </row>
    <row r="168" spans="1:16">
      <c r="A168" s="4">
        <v>44728</v>
      </c>
      <c r="B168" s="2">
        <f t="shared" si="0"/>
        <v>2022</v>
      </c>
      <c r="C168" s="2">
        <f t="shared" si="1"/>
        <v>6</v>
      </c>
      <c r="D168" s="2">
        <f t="shared" si="2"/>
        <v>16</v>
      </c>
      <c r="E168" s="3">
        <v>7753</v>
      </c>
      <c r="F168" s="3">
        <f t="shared" ca="1" si="12"/>
        <v>75.555313211822622</v>
      </c>
      <c r="G168" s="2" t="s">
        <v>23</v>
      </c>
      <c r="H168" s="2" t="s">
        <v>20</v>
      </c>
      <c r="I168" s="2">
        <f>IF(SUMPRODUCT((A168&gt;=[1]holidays!B$2:B1097)*(A168&lt;=[1]holidays!C$2:C1097))&gt;0, 1, 0)</f>
        <v>0</v>
      </c>
      <c r="J168" s="2">
        <f>IF(SUMPRODUCT((A168&gt;=[1]holidays!B$2:B1097 - 4)*(A168&lt;[1]holidays!B$2:B1097))&gt;0, 1, 0)</f>
        <v>0</v>
      </c>
      <c r="K1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A168,
      A168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8" s="3">
        <v>114</v>
      </c>
      <c r="M168" s="3">
        <v>9049.0300000000007</v>
      </c>
      <c r="N168" s="3">
        <f t="shared" si="10"/>
        <v>1.1671649683993295</v>
      </c>
      <c r="O168" s="2">
        <f t="shared" ca="1" si="4"/>
        <v>0.11109642339930063</v>
      </c>
      <c r="P168" s="3" t="str">
        <f t="shared" ca="1" si="11"/>
        <v>No Surge</v>
      </c>
    </row>
    <row r="169" spans="1:16">
      <c r="A169" s="4">
        <v>44729</v>
      </c>
      <c r="B169" s="2">
        <f t="shared" si="0"/>
        <v>2022</v>
      </c>
      <c r="C169" s="2">
        <f t="shared" si="1"/>
        <v>6</v>
      </c>
      <c r="D169" s="2">
        <f t="shared" si="2"/>
        <v>17</v>
      </c>
      <c r="E169" s="3">
        <v>7843</v>
      </c>
      <c r="F169" s="3">
        <f t="shared" ca="1" si="12"/>
        <v>78.41119800480628</v>
      </c>
      <c r="G169" s="2" t="s">
        <v>24</v>
      </c>
      <c r="H169" s="2" t="s">
        <v>20</v>
      </c>
      <c r="I169" s="2">
        <f>IF(SUMPRODUCT((A169&gt;=[1]holidays!B$2:B1097)*(A169&lt;=[1]holidays!C$2:C1097))&gt;0, 1, 0)</f>
        <v>0</v>
      </c>
      <c r="J169" s="2">
        <f>IF(SUMPRODUCT((A169&gt;=[1]holidays!B$2:B1097 - 4)*(A169&lt;[1]holidays!B$2:B1097))&gt;0, 1, 0)</f>
        <v>0</v>
      </c>
      <c r="K1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A169,
      A169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69" s="3">
        <v>111</v>
      </c>
      <c r="M169" s="3">
        <v>15302.5</v>
      </c>
      <c r="N169" s="3">
        <f t="shared" si="10"/>
        <v>1.9511028943006503</v>
      </c>
      <c r="O169" s="2">
        <f t="shared" ca="1" si="4"/>
        <v>0.11097339001062728</v>
      </c>
      <c r="P169" s="3" t="str">
        <f t="shared" ca="1" si="11"/>
        <v>No Surge</v>
      </c>
    </row>
    <row r="170" spans="1:16">
      <c r="A170" s="4">
        <v>44730</v>
      </c>
      <c r="B170" s="2">
        <f t="shared" si="0"/>
        <v>2022</v>
      </c>
      <c r="C170" s="2">
        <f t="shared" si="1"/>
        <v>6</v>
      </c>
      <c r="D170" s="2">
        <f t="shared" si="2"/>
        <v>18</v>
      </c>
      <c r="E170" s="3">
        <v>9027</v>
      </c>
      <c r="F170" s="3">
        <f t="shared" ca="1" si="12"/>
        <v>80.449909386891676</v>
      </c>
      <c r="G170" s="2" t="s">
        <v>16</v>
      </c>
      <c r="H170" s="2" t="s">
        <v>17</v>
      </c>
      <c r="I170" s="2">
        <f>IF(SUMPRODUCT((A170&gt;=[1]holidays!B$2:B1097)*(A170&lt;=[1]holidays!C$2:C1097))&gt;0, 1, 0)</f>
        <v>0</v>
      </c>
      <c r="J170" s="2">
        <f>IF(SUMPRODUCT((A170&gt;=[1]holidays!B$2:B1097 - 4)*(A170&lt;[1]holidays!B$2:B1097))&gt;0, 1, 0)</f>
        <v>0</v>
      </c>
      <c r="K1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A170,
      A170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0" s="3">
        <v>120</v>
      </c>
      <c r="M170" s="3">
        <v>7665.05</v>
      </c>
      <c r="N170" s="3">
        <f t="shared" si="10"/>
        <v>0.84912484767918472</v>
      </c>
      <c r="O170" s="2">
        <f t="shared" ca="1" si="4"/>
        <v>0.10694570872301984</v>
      </c>
      <c r="P170" s="3" t="str">
        <f t="shared" ca="1" si="11"/>
        <v>Low Surge</v>
      </c>
    </row>
    <row r="171" spans="1:16">
      <c r="A171" s="4">
        <v>44731</v>
      </c>
      <c r="B171" s="2">
        <f t="shared" si="0"/>
        <v>2022</v>
      </c>
      <c r="C171" s="2">
        <f t="shared" si="1"/>
        <v>6</v>
      </c>
      <c r="D171" s="2">
        <f t="shared" si="2"/>
        <v>19</v>
      </c>
      <c r="E171" s="2">
        <v>7134</v>
      </c>
      <c r="F171" s="3">
        <f t="shared" ca="1" si="12"/>
        <v>64.996012717749579</v>
      </c>
      <c r="G171" s="2" t="s">
        <v>18</v>
      </c>
      <c r="H171" s="2" t="s">
        <v>17</v>
      </c>
      <c r="I171" s="2">
        <f>IF(SUMPRODUCT((A171&gt;=[1]holidays!B$2:B1097)*(A171&lt;=[1]holidays!C$2:C1097))&gt;0, 1, 0)</f>
        <v>0</v>
      </c>
      <c r="J171" s="2">
        <f>IF(SUMPRODUCT((A171&gt;=[1]holidays!B$2:B1097 - 4)*(A171&lt;[1]holidays!B$2:B1097))&gt;0, 1, 0)</f>
        <v>0</v>
      </c>
      <c r="K1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A171,
      A171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1" s="3">
        <v>112</v>
      </c>
      <c r="M171" s="3">
        <v>12446.89</v>
      </c>
      <c r="N171" s="3">
        <f t="shared" si="10"/>
        <v>1.7447280627978692</v>
      </c>
      <c r="O171" s="2">
        <f t="shared" ca="1" si="4"/>
        <v>0.10204027788600999</v>
      </c>
      <c r="P171" s="3" t="str">
        <f t="shared" ca="1" si="11"/>
        <v>No Surge</v>
      </c>
    </row>
    <row r="172" spans="1:16">
      <c r="A172" s="4">
        <v>44732</v>
      </c>
      <c r="B172" s="2">
        <f t="shared" si="0"/>
        <v>2022</v>
      </c>
      <c r="C172" s="2">
        <f t="shared" si="1"/>
        <v>6</v>
      </c>
      <c r="D172" s="2">
        <f t="shared" si="2"/>
        <v>20</v>
      </c>
      <c r="E172" s="3">
        <v>7373</v>
      </c>
      <c r="F172" s="3">
        <f t="shared" ca="1" si="12"/>
        <v>73.338330866166928</v>
      </c>
      <c r="G172" s="2" t="s">
        <v>19</v>
      </c>
      <c r="H172" s="2" t="s">
        <v>20</v>
      </c>
      <c r="I172" s="2">
        <f>IF(SUMPRODUCT((A172&gt;=[1]holidays!B$2:B1097)*(A172&lt;=[1]holidays!C$2:C1097))&gt;0, 1, 0)</f>
        <v>0</v>
      </c>
      <c r="J172" s="2">
        <f>IF(SUMPRODUCT((A172&gt;=[1]holidays!B$2:B1097 - 4)*(A172&lt;[1]holidays!B$2:B1097))&gt;0, 1, 0)</f>
        <v>0</v>
      </c>
      <c r="K1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A172,
      A172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2" s="3">
        <v>118</v>
      </c>
      <c r="M172" s="3">
        <v>6095.25</v>
      </c>
      <c r="N172" s="3">
        <f t="shared" si="10"/>
        <v>0.82669876576698764</v>
      </c>
      <c r="O172" s="2">
        <f t="shared" ca="1" si="4"/>
        <v>0.11737315939519459</v>
      </c>
      <c r="P172" s="3" t="str">
        <f t="shared" ca="1" si="11"/>
        <v>No Surge</v>
      </c>
    </row>
    <row r="173" spans="1:16">
      <c r="A173" s="4">
        <v>44733</v>
      </c>
      <c r="B173" s="2">
        <f t="shared" si="0"/>
        <v>2022</v>
      </c>
      <c r="C173" s="2">
        <f t="shared" si="1"/>
        <v>6</v>
      </c>
      <c r="D173" s="2">
        <f t="shared" si="2"/>
        <v>21</v>
      </c>
      <c r="E173" s="3">
        <v>7453</v>
      </c>
      <c r="F173" s="3">
        <f t="shared" ca="1" si="12"/>
        <v>71.708667919923528</v>
      </c>
      <c r="G173" s="2" t="s">
        <v>21</v>
      </c>
      <c r="H173" s="2" t="s">
        <v>20</v>
      </c>
      <c r="I173" s="2">
        <f>IF(SUMPRODUCT((A173&gt;=[1]holidays!B$2:B1097)*(A173&lt;=[1]holidays!C$2:C1097))&gt;0, 1, 0)</f>
        <v>0</v>
      </c>
      <c r="J173" s="2">
        <f>IF(SUMPRODUCT((A173&gt;=[1]holidays!B$2:B1097 - 4)*(A173&lt;[1]holidays!B$2:B1097))&gt;0, 1, 0)</f>
        <v>0</v>
      </c>
      <c r="K1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A173,
      A173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3" s="3">
        <v>114</v>
      </c>
      <c r="M173" s="3">
        <v>10171.69</v>
      </c>
      <c r="N173" s="3">
        <f t="shared" si="10"/>
        <v>1.3647779417684154</v>
      </c>
      <c r="O173" s="2">
        <f t="shared" ca="1" si="4"/>
        <v>0.10968453163653941</v>
      </c>
      <c r="P173" s="3" t="str">
        <f t="shared" ca="1" si="11"/>
        <v>No Surge</v>
      </c>
    </row>
    <row r="174" spans="1:16">
      <c r="A174" s="4">
        <v>44734</v>
      </c>
      <c r="B174" s="2">
        <f t="shared" si="0"/>
        <v>2022</v>
      </c>
      <c r="C174" s="2">
        <f t="shared" si="1"/>
        <v>6</v>
      </c>
      <c r="D174" s="2">
        <f t="shared" si="2"/>
        <v>22</v>
      </c>
      <c r="E174" s="3">
        <v>7587</v>
      </c>
      <c r="F174" s="3">
        <f t="shared" ca="1" si="12"/>
        <v>69.420764945704619</v>
      </c>
      <c r="G174" s="2" t="s">
        <v>22</v>
      </c>
      <c r="H174" s="2" t="s">
        <v>20</v>
      </c>
      <c r="I174" s="2">
        <f>IF(SUMPRODUCT((A174&gt;=[1]holidays!B$2:B1097)*(A174&lt;=[1]holidays!C$2:C1097))&gt;0, 1, 0)</f>
        <v>0</v>
      </c>
      <c r="J174" s="2">
        <f>IF(SUMPRODUCT((A174&gt;=[1]holidays!B$2:B1097 - 4)*(A174&lt;[1]holidays!B$2:B1097))&gt;0, 1, 0)</f>
        <v>0</v>
      </c>
      <c r="K1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A174,
      A174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4" s="3">
        <v>114</v>
      </c>
      <c r="M174" s="3">
        <v>7613.23</v>
      </c>
      <c r="N174" s="3">
        <f t="shared" si="10"/>
        <v>1.0034572294714643</v>
      </c>
      <c r="O174" s="2">
        <f t="shared" ca="1" si="4"/>
        <v>0.10430957168591441</v>
      </c>
      <c r="P174" s="3" t="str">
        <f t="shared" ca="1" si="11"/>
        <v>No Surge</v>
      </c>
    </row>
    <row r="175" spans="1:16">
      <c r="A175" s="4">
        <v>44735</v>
      </c>
      <c r="B175" s="2">
        <f t="shared" si="0"/>
        <v>2022</v>
      </c>
      <c r="C175" s="2">
        <f t="shared" si="1"/>
        <v>6</v>
      </c>
      <c r="D175" s="2">
        <f t="shared" si="2"/>
        <v>23</v>
      </c>
      <c r="E175" s="3">
        <v>7653</v>
      </c>
      <c r="F175" s="3">
        <f t="shared" ca="1" si="12"/>
        <v>81.658529870796556</v>
      </c>
      <c r="G175" s="2" t="s">
        <v>23</v>
      </c>
      <c r="H175" s="2" t="s">
        <v>20</v>
      </c>
      <c r="I175" s="2">
        <f>IF(SUMPRODUCT((A175&gt;=[1]holidays!B$2:B1097)*(A175&lt;=[1]holidays!C$2:C1097))&gt;0, 1, 0)</f>
        <v>0</v>
      </c>
      <c r="J175" s="2">
        <f>IF(SUMPRODUCT((A175&gt;=[1]holidays!B$2:B1097 - 4)*(A175&lt;[1]holidays!B$2:B1097))&gt;0, 1, 0)</f>
        <v>0</v>
      </c>
      <c r="K1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A175,
      A175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5" s="3">
        <v>112</v>
      </c>
      <c r="M175" s="3">
        <v>8702.2800000000007</v>
      </c>
      <c r="N175" s="3">
        <f t="shared" si="10"/>
        <v>1.137107016856135</v>
      </c>
      <c r="O175" s="2">
        <f t="shared" ca="1" si="4"/>
        <v>0.11950549255885554</v>
      </c>
      <c r="P175" s="3" t="str">
        <f t="shared" ca="1" si="11"/>
        <v>Low Surge</v>
      </c>
    </row>
    <row r="176" spans="1:16">
      <c r="A176" s="4">
        <v>44736</v>
      </c>
      <c r="B176" s="2">
        <f t="shared" si="0"/>
        <v>2022</v>
      </c>
      <c r="C176" s="2">
        <f t="shared" si="1"/>
        <v>6</v>
      </c>
      <c r="D176" s="2">
        <f t="shared" si="2"/>
        <v>24</v>
      </c>
      <c r="E176" s="3">
        <v>7707</v>
      </c>
      <c r="F176" s="3">
        <f t="shared" ca="1" si="12"/>
        <v>80.650634764209627</v>
      </c>
      <c r="G176" s="2" t="s">
        <v>24</v>
      </c>
      <c r="H176" s="2" t="s">
        <v>20</v>
      </c>
      <c r="I176" s="2">
        <f>IF(SUMPRODUCT((A176&gt;=[1]holidays!B$2:B1097)*(A176&lt;=[1]holidays!C$2:C1097))&gt;0, 1, 0)</f>
        <v>0</v>
      </c>
      <c r="J176" s="2">
        <f>IF(SUMPRODUCT((A176&gt;=[1]holidays!B$2:B1097 - 4)*(A176&lt;[1]holidays!B$2:B1097))&gt;0, 1, 0)</f>
        <v>0</v>
      </c>
      <c r="K1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A176,
      A176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6" s="3">
        <v>112</v>
      </c>
      <c r="M176" s="3">
        <v>14387.71</v>
      </c>
      <c r="N176" s="3">
        <f t="shared" si="10"/>
        <v>1.8668366420137537</v>
      </c>
      <c r="O176" s="2">
        <f t="shared" ca="1" si="4"/>
        <v>0.11720346559739819</v>
      </c>
      <c r="P176" s="3" t="str">
        <f t="shared" ca="1" si="11"/>
        <v>Low Surge</v>
      </c>
    </row>
    <row r="177" spans="1:16">
      <c r="A177" s="4">
        <v>44737</v>
      </c>
      <c r="B177" s="2">
        <f t="shared" si="0"/>
        <v>2022</v>
      </c>
      <c r="C177" s="2">
        <f t="shared" si="1"/>
        <v>6</v>
      </c>
      <c r="D177" s="2">
        <f t="shared" si="2"/>
        <v>25</v>
      </c>
      <c r="E177" s="3">
        <v>8683</v>
      </c>
      <c r="F177" s="3">
        <f t="shared" ca="1" si="12"/>
        <v>74.789318068978233</v>
      </c>
      <c r="G177" s="2" t="s">
        <v>16</v>
      </c>
      <c r="H177" s="2" t="s">
        <v>17</v>
      </c>
      <c r="I177" s="2">
        <f>IF(SUMPRODUCT((A177&gt;=[1]holidays!B$2:B1097)*(A177&lt;=[1]holidays!C$2:C1097))&gt;0, 1, 0)</f>
        <v>0</v>
      </c>
      <c r="J177" s="2">
        <f>IF(SUMPRODUCT((A177&gt;=[1]holidays!B$2:B1097 - 4)*(A177&lt;[1]holidays!B$2:B1097))&gt;0, 1, 0)</f>
        <v>0</v>
      </c>
      <c r="K1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A177,
      A177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7" s="3">
        <v>128</v>
      </c>
      <c r="M177" s="3">
        <v>16057.75</v>
      </c>
      <c r="N177" s="3">
        <f t="shared" si="10"/>
        <v>1.8493320281008867</v>
      </c>
      <c r="O177" s="2">
        <f t="shared" ca="1" si="4"/>
        <v>0.11025029037002433</v>
      </c>
      <c r="P177" s="3" t="str">
        <f t="shared" ca="1" si="11"/>
        <v>No Surge</v>
      </c>
    </row>
    <row r="178" spans="1:16">
      <c r="A178" s="4">
        <v>44738</v>
      </c>
      <c r="B178" s="2">
        <f t="shared" si="0"/>
        <v>2022</v>
      </c>
      <c r="C178" s="2">
        <f t="shared" si="1"/>
        <v>6</v>
      </c>
      <c r="D178" s="2">
        <f t="shared" si="2"/>
        <v>26</v>
      </c>
      <c r="E178" s="3">
        <v>9139</v>
      </c>
      <c r="F178" s="3">
        <f t="shared" ca="1" si="12"/>
        <v>71.539932438748281</v>
      </c>
      <c r="G178" s="2" t="s">
        <v>18</v>
      </c>
      <c r="H178" s="2" t="s">
        <v>17</v>
      </c>
      <c r="I178" s="2">
        <f>IF(SUMPRODUCT((A178&gt;=[1]holidays!B$2:B1097)*(A178&lt;=[1]holidays!C$2:C1097))&gt;0, 1, 0)</f>
        <v>0</v>
      </c>
      <c r="J178" s="2">
        <f>IF(SUMPRODUCT((A178&gt;=[1]holidays!B$2:B1097 - 4)*(A178&lt;[1]holidays!B$2:B1097))&gt;0, 1, 0)</f>
        <v>0</v>
      </c>
      <c r="K1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A178,
      A178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8" s="3">
        <v>131</v>
      </c>
      <c r="M178" s="3">
        <v>8195.89</v>
      </c>
      <c r="N178" s="3">
        <f t="shared" si="10"/>
        <v>0.89680380785643932</v>
      </c>
      <c r="O178" s="2">
        <f t="shared" ca="1" si="4"/>
        <v>0.10254657128215368</v>
      </c>
      <c r="P178" s="3" t="str">
        <f t="shared" ca="1" si="11"/>
        <v>No Surge</v>
      </c>
    </row>
    <row r="179" spans="1:16">
      <c r="A179" s="4">
        <v>44739</v>
      </c>
      <c r="B179" s="2">
        <f t="shared" si="0"/>
        <v>2022</v>
      </c>
      <c r="C179" s="2">
        <f t="shared" si="1"/>
        <v>6</v>
      </c>
      <c r="D179" s="2">
        <f t="shared" si="2"/>
        <v>27</v>
      </c>
      <c r="E179" s="3">
        <v>7329</v>
      </c>
      <c r="F179" s="3">
        <f t="shared" ca="1" si="12"/>
        <v>60.832837255412429</v>
      </c>
      <c r="G179" s="2" t="s">
        <v>19</v>
      </c>
      <c r="H179" s="2" t="s">
        <v>20</v>
      </c>
      <c r="I179" s="2">
        <f>IF(SUMPRODUCT((A179&gt;=[1]holidays!B$2:B1097)*(A179&lt;=[1]holidays!C$2:C1097))&gt;0, 1, 0)</f>
        <v>0</v>
      </c>
      <c r="J179" s="2">
        <f>IF(SUMPRODUCT((A179&gt;=[1]holidays!B$2:B1097 - 4)*(A179&lt;[1]holidays!B$2:B1097))&gt;0, 1, 0)</f>
        <v>0</v>
      </c>
      <c r="K1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A179,
      A179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79" s="3">
        <v>133</v>
      </c>
      <c r="M179" s="3">
        <v>19453.07</v>
      </c>
      <c r="N179" s="3">
        <f t="shared" si="10"/>
        <v>2.6542597898758356</v>
      </c>
      <c r="O179" s="2">
        <f t="shared" ca="1" si="4"/>
        <v>0.11039387849597289</v>
      </c>
      <c r="P179" s="3" t="str">
        <f t="shared" ca="1" si="11"/>
        <v>No Surge</v>
      </c>
    </row>
    <row r="180" spans="1:16">
      <c r="A180" s="4">
        <v>44740</v>
      </c>
      <c r="B180" s="2">
        <f t="shared" si="0"/>
        <v>2022</v>
      </c>
      <c r="C180" s="2">
        <f t="shared" si="1"/>
        <v>6</v>
      </c>
      <c r="D180" s="2">
        <f t="shared" si="2"/>
        <v>28</v>
      </c>
      <c r="E180" s="3">
        <v>12493</v>
      </c>
      <c r="F180" s="3">
        <f t="shared" ca="1" si="12"/>
        <v>98.21104037797511</v>
      </c>
      <c r="G180" s="2" t="s">
        <v>21</v>
      </c>
      <c r="H180" s="2" t="s">
        <v>20</v>
      </c>
      <c r="I180" s="2">
        <f>IF(SUMPRODUCT((A180&gt;=[1]holidays!B$2:B1097)*(A180&lt;=[1]holidays!C$2:C1097))&gt;0, 1, 0)</f>
        <v>0</v>
      </c>
      <c r="J180" s="2">
        <f>IF(SUMPRODUCT((A180&gt;=[1]holidays!B$2:B1097 - 4)*(A180&lt;[1]holidays!B$2:B1097))&gt;0, 1, 0)</f>
        <v>0</v>
      </c>
      <c r="K1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A180,
      A180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0" s="3">
        <v>128</v>
      </c>
      <c r="M180" s="3">
        <v>26860.16</v>
      </c>
      <c r="N180" s="3">
        <f t="shared" si="10"/>
        <v>2.1500168094132714</v>
      </c>
      <c r="O180" s="2">
        <f t="shared" ca="1" si="4"/>
        <v>0.10062445504186995</v>
      </c>
      <c r="P180" s="3" t="str">
        <f t="shared" ca="1" si="11"/>
        <v>Mild Surge</v>
      </c>
    </row>
    <row r="181" spans="1:16">
      <c r="A181" s="4">
        <v>44741</v>
      </c>
      <c r="B181" s="2">
        <f t="shared" si="0"/>
        <v>2022</v>
      </c>
      <c r="C181" s="2">
        <f t="shared" si="1"/>
        <v>6</v>
      </c>
      <c r="D181" s="2">
        <f t="shared" si="2"/>
        <v>29</v>
      </c>
      <c r="E181" s="3">
        <v>12533</v>
      </c>
      <c r="F181" s="3">
        <f t="shared" ca="1" si="12"/>
        <v>127.37151358679859</v>
      </c>
      <c r="G181" s="2" t="s">
        <v>22</v>
      </c>
      <c r="H181" s="2" t="s">
        <v>20</v>
      </c>
      <c r="I181" s="2">
        <f>IF(SUMPRODUCT((A181&gt;=[1]holidays!B$2:B1097)*(A181&lt;=[1]holidays!C$2:C1097))&gt;0, 1, 0)</f>
        <v>0</v>
      </c>
      <c r="J181" s="2">
        <f>IF(SUMPRODUCT((A181&gt;=[1]holidays!B$2:B1097 - 4)*(A181&lt;[1]holidays!B$2:B1097))&gt;0, 1, 0)</f>
        <v>0</v>
      </c>
      <c r="K1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A181,
      A181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1" s="3">
        <v>118</v>
      </c>
      <c r="M181" s="3">
        <v>22521.17</v>
      </c>
      <c r="N181" s="3">
        <f t="shared" si="10"/>
        <v>1.7969496529163009</v>
      </c>
      <c r="O181" s="2">
        <f t="shared" ca="1" si="4"/>
        <v>0.11992211444380621</v>
      </c>
      <c r="P181" s="3" t="str">
        <f t="shared" ca="1" si="11"/>
        <v>High Surge</v>
      </c>
    </row>
    <row r="182" spans="1:16">
      <c r="A182" s="4">
        <v>44742</v>
      </c>
      <c r="B182" s="2">
        <f t="shared" si="0"/>
        <v>2022</v>
      </c>
      <c r="C182" s="2">
        <f t="shared" si="1"/>
        <v>6</v>
      </c>
      <c r="D182" s="2">
        <f t="shared" si="2"/>
        <v>30</v>
      </c>
      <c r="E182" s="3">
        <v>12611</v>
      </c>
      <c r="F182" s="3">
        <f t="shared" ca="1" si="12"/>
        <v>119.65416896786975</v>
      </c>
      <c r="G182" s="2" t="s">
        <v>23</v>
      </c>
      <c r="H182" s="2" t="s">
        <v>20</v>
      </c>
      <c r="I182" s="2">
        <f>IF(SUMPRODUCT((A182&gt;=[1]holidays!B$2:B1097)*(A182&lt;=[1]holidays!C$2:C1097))&gt;0, 1, 0)</f>
        <v>0</v>
      </c>
      <c r="J182" s="2">
        <f>IF(SUMPRODUCT((A182&gt;=[1]holidays!B$2:B1097 - 4)*(A182&lt;[1]holidays!B$2:B1097))&gt;0, 1, 0)</f>
        <v>0</v>
      </c>
      <c r="K1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A182,
      A182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2" s="3">
        <v>119</v>
      </c>
      <c r="M182" s="3">
        <v>32331.37</v>
      </c>
      <c r="N182" s="3">
        <f t="shared" si="10"/>
        <v>2.5637435572119576</v>
      </c>
      <c r="O182" s="2">
        <f t="shared" ca="1" si="4"/>
        <v>0.11290814453395052</v>
      </c>
      <c r="P182" s="3" t="str">
        <f t="shared" ca="1" si="11"/>
        <v>High Surge</v>
      </c>
    </row>
    <row r="183" spans="1:16">
      <c r="A183" s="4">
        <v>44743</v>
      </c>
      <c r="B183" s="2">
        <f t="shared" si="0"/>
        <v>2022</v>
      </c>
      <c r="C183" s="2">
        <f t="shared" si="1"/>
        <v>7</v>
      </c>
      <c r="D183" s="2">
        <f t="shared" si="2"/>
        <v>1</v>
      </c>
      <c r="E183" s="3">
        <v>12593</v>
      </c>
      <c r="F183" s="3">
        <f t="shared" ca="1" si="12"/>
        <v>124.48506150549328</v>
      </c>
      <c r="G183" s="2" t="s">
        <v>24</v>
      </c>
      <c r="H183" s="2" t="s">
        <v>20</v>
      </c>
      <c r="I183" s="2">
        <f>IF(SUMPRODUCT((A183&gt;=[1]holidays!B$2:B1097)*(A183&lt;=[1]holidays!C$2:C1097))&gt;0, 1, 0)</f>
        <v>0</v>
      </c>
      <c r="J183" s="2">
        <f>IF(SUMPRODUCT((A183&gt;=[1]holidays!B$2:B1097 - 4)*(A183&lt;[1]holidays!B$2:B1097))&gt;0, 1, 0)</f>
        <v>0</v>
      </c>
      <c r="K1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A183,
      A183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3" s="3">
        <v>118</v>
      </c>
      <c r="M183" s="3">
        <v>17952.57</v>
      </c>
      <c r="N183" s="3">
        <f t="shared" si="10"/>
        <v>1.4255991423806877</v>
      </c>
      <c r="O183" s="2">
        <f t="shared" ca="1" si="4"/>
        <v>0.11664605143848335</v>
      </c>
      <c r="P183" s="3" t="str">
        <f t="shared" ca="1" si="11"/>
        <v>High Surge</v>
      </c>
    </row>
    <row r="184" spans="1:16">
      <c r="A184" s="4">
        <v>44744</v>
      </c>
      <c r="B184" s="2">
        <f t="shared" si="0"/>
        <v>2022</v>
      </c>
      <c r="C184" s="2">
        <f t="shared" si="1"/>
        <v>7</v>
      </c>
      <c r="D184" s="2">
        <f t="shared" si="2"/>
        <v>2</v>
      </c>
      <c r="E184" s="3">
        <v>9059</v>
      </c>
      <c r="F184" s="3">
        <f t="shared" ca="1" si="12"/>
        <v>79.157803855879408</v>
      </c>
      <c r="G184" s="2" t="s">
        <v>16</v>
      </c>
      <c r="H184" s="2" t="s">
        <v>17</v>
      </c>
      <c r="I184" s="2">
        <f>IF(SUMPRODUCT((A184&gt;=[1]holidays!B$2:B1097)*(A184&lt;=[1]holidays!C$2:C1097))&gt;0, 1, 0)</f>
        <v>0</v>
      </c>
      <c r="J184" s="2">
        <f>IF(SUMPRODUCT((A184&gt;=[1]holidays!B$2:B1097 - 4)*(A184&lt;[1]holidays!B$2:B1097))&gt;0, 1, 0)</f>
        <v>0</v>
      </c>
      <c r="K1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A184,
      A184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4" s="3">
        <v>120</v>
      </c>
      <c r="M184" s="3">
        <v>17792.509999999998</v>
      </c>
      <c r="N184" s="3">
        <f t="shared" si="10"/>
        <v>1.96406998564963</v>
      </c>
      <c r="O184" s="2">
        <f t="shared" ca="1" si="4"/>
        <v>0.10485634686726492</v>
      </c>
      <c r="P184" s="3" t="str">
        <f t="shared" ca="1" si="11"/>
        <v>No Surge</v>
      </c>
    </row>
    <row r="185" spans="1:16">
      <c r="A185" s="4">
        <v>44745</v>
      </c>
      <c r="B185" s="2">
        <f t="shared" si="0"/>
        <v>2022</v>
      </c>
      <c r="C185" s="2">
        <f t="shared" si="1"/>
        <v>7</v>
      </c>
      <c r="D185" s="2">
        <f t="shared" si="2"/>
        <v>3</v>
      </c>
      <c r="E185" s="3">
        <v>9231</v>
      </c>
      <c r="F185" s="3">
        <f t="shared" ca="1" si="12"/>
        <v>84.653093773353532</v>
      </c>
      <c r="G185" s="2" t="s">
        <v>18</v>
      </c>
      <c r="H185" s="2" t="s">
        <v>17</v>
      </c>
      <c r="I185" s="2">
        <f>IF(SUMPRODUCT((A185&gt;=[1]holidays!B$2:B1097)*(A185&lt;=[1]holidays!C$2:C1097))&gt;0, 1, 0)</f>
        <v>0</v>
      </c>
      <c r="J185" s="2">
        <f>IF(SUMPRODUCT((A185&gt;=[1]holidays!B$2:B1097 - 4)*(A185&lt;[1]holidays!B$2:B1097))&gt;0, 1, 0)</f>
        <v>0</v>
      </c>
      <c r="K1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A185,
      A185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5" s="3">
        <v>116</v>
      </c>
      <c r="M185" s="3">
        <v>11830.43</v>
      </c>
      <c r="N185" s="3">
        <f t="shared" si="10"/>
        <v>1.2815978767197487</v>
      </c>
      <c r="O185" s="2">
        <f t="shared" ca="1" si="4"/>
        <v>0.10637806172363785</v>
      </c>
      <c r="P185" s="3" t="str">
        <f t="shared" ca="1" si="11"/>
        <v>Low Surge</v>
      </c>
    </row>
    <row r="186" spans="1:16">
      <c r="A186" s="4">
        <v>44746</v>
      </c>
      <c r="B186" s="2">
        <f t="shared" si="0"/>
        <v>2022</v>
      </c>
      <c r="C186" s="2">
        <f t="shared" si="1"/>
        <v>7</v>
      </c>
      <c r="D186" s="2">
        <f t="shared" si="2"/>
        <v>4</v>
      </c>
      <c r="E186" s="3">
        <v>7359</v>
      </c>
      <c r="F186" s="3">
        <f t="shared" ca="1" si="12"/>
        <v>68.928106419569517</v>
      </c>
      <c r="G186" s="2" t="s">
        <v>19</v>
      </c>
      <c r="H186" s="2" t="s">
        <v>20</v>
      </c>
      <c r="I186" s="2">
        <f>IF(SUMPRODUCT((A186&gt;=[1]holidays!B$2:B1097)*(A186&lt;=[1]holidays!C$2:C1097))&gt;0, 1, 0)</f>
        <v>0</v>
      </c>
      <c r="J186" s="2">
        <f>IF(SUMPRODUCT((A186&gt;=[1]holidays!B$2:B1097 - 4)*(A186&lt;[1]holidays!B$2:B1097))&gt;0, 1, 0)</f>
        <v>0</v>
      </c>
      <c r="K1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A186,
      A186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6" s="3">
        <v>118</v>
      </c>
      <c r="M186" s="3">
        <v>12411.94</v>
      </c>
      <c r="N186" s="3">
        <f t="shared" si="10"/>
        <v>1.6866340535398832</v>
      </c>
      <c r="O186" s="2">
        <f t="shared" ca="1" si="4"/>
        <v>0.11052475278582963</v>
      </c>
      <c r="P186" s="3" t="str">
        <f t="shared" ca="1" si="11"/>
        <v>No Surge</v>
      </c>
    </row>
    <row r="187" spans="1:16">
      <c r="A187" s="4">
        <v>44747</v>
      </c>
      <c r="B187" s="2">
        <f t="shared" si="0"/>
        <v>2022</v>
      </c>
      <c r="C187" s="2">
        <f t="shared" si="1"/>
        <v>7</v>
      </c>
      <c r="D187" s="2">
        <f t="shared" si="2"/>
        <v>5</v>
      </c>
      <c r="E187" s="3">
        <v>7409</v>
      </c>
      <c r="F187" s="3">
        <f t="shared" ca="1" si="12"/>
        <v>77.548743206343318</v>
      </c>
      <c r="G187" s="2" t="s">
        <v>21</v>
      </c>
      <c r="H187" s="2" t="s">
        <v>20</v>
      </c>
      <c r="I187" s="2">
        <f>IF(SUMPRODUCT((A187&gt;=[1]holidays!B$2:B1097)*(A187&lt;=[1]holidays!C$2:C1097))&gt;0, 1, 0)</f>
        <v>0</v>
      </c>
      <c r="J187" s="2">
        <f>IF(SUMPRODUCT((A187&gt;=[1]holidays!B$2:B1097 - 4)*(A187&lt;[1]holidays!B$2:B1097))&gt;0, 1, 0)</f>
        <v>0</v>
      </c>
      <c r="K1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A187,
      A187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7" s="3">
        <v>112</v>
      </c>
      <c r="M187" s="3">
        <v>9911.09</v>
      </c>
      <c r="N187" s="3">
        <f t="shared" si="10"/>
        <v>1.3377095424483736</v>
      </c>
      <c r="O187" s="2">
        <f t="shared" ca="1" si="4"/>
        <v>0.11722849560143679</v>
      </c>
      <c r="P187" s="3" t="str">
        <f t="shared" ca="1" si="11"/>
        <v>No Surge</v>
      </c>
    </row>
    <row r="188" spans="1:16">
      <c r="A188" s="4">
        <v>44748</v>
      </c>
      <c r="B188" s="2">
        <f t="shared" si="0"/>
        <v>2022</v>
      </c>
      <c r="C188" s="2">
        <f t="shared" si="1"/>
        <v>7</v>
      </c>
      <c r="D188" s="2">
        <f t="shared" si="2"/>
        <v>6</v>
      </c>
      <c r="E188" s="3">
        <v>7581</v>
      </c>
      <c r="F188" s="3">
        <f t="shared" ca="1" si="12"/>
        <v>77.538423067005013</v>
      </c>
      <c r="G188" s="2" t="s">
        <v>22</v>
      </c>
      <c r="H188" s="2" t="s">
        <v>20</v>
      </c>
      <c r="I188" s="2">
        <f>IF(SUMPRODUCT((A188&gt;=[1]holidays!B$2:B1097)*(A188&lt;=[1]holidays!C$2:C1097))&gt;0, 1, 0)</f>
        <v>0</v>
      </c>
      <c r="J188" s="2">
        <f>IF(SUMPRODUCT((A188&gt;=[1]holidays!B$2:B1097 - 4)*(A188&lt;[1]holidays!B$2:B1097))&gt;0, 1, 0)</f>
        <v>0</v>
      </c>
      <c r="K1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A188,
      A188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8" s="3">
        <v>113</v>
      </c>
      <c r="M188" s="3">
        <v>6400.87</v>
      </c>
      <c r="N188" s="3">
        <f t="shared" si="10"/>
        <v>0.84433056325023081</v>
      </c>
      <c r="O188" s="2">
        <f t="shared" ca="1" si="4"/>
        <v>0.11557633302429186</v>
      </c>
      <c r="P188" s="3" t="str">
        <f t="shared" ca="1" si="11"/>
        <v>No Surge</v>
      </c>
    </row>
    <row r="189" spans="1:16">
      <c r="A189" s="4">
        <v>44749</v>
      </c>
      <c r="B189" s="2">
        <f t="shared" si="0"/>
        <v>2022</v>
      </c>
      <c r="C189" s="2">
        <f t="shared" si="1"/>
        <v>7</v>
      </c>
      <c r="D189" s="2">
        <f t="shared" si="2"/>
        <v>7</v>
      </c>
      <c r="E189" s="3">
        <v>7693</v>
      </c>
      <c r="F189" s="3">
        <f t="shared" ca="1" si="12"/>
        <v>75.739288962083634</v>
      </c>
      <c r="G189" s="2" t="s">
        <v>23</v>
      </c>
      <c r="H189" s="2" t="s">
        <v>20</v>
      </c>
      <c r="I189" s="2">
        <f>IF(SUMPRODUCT((A189&gt;=[1]holidays!B$2:B1097)*(A189&lt;=[1]holidays!C$2:C1097))&gt;0, 1, 0)</f>
        <v>0</v>
      </c>
      <c r="J189" s="2">
        <f>IF(SUMPRODUCT((A189&gt;=[1]holidays!B$2:B1097 - 4)*(A189&lt;[1]holidays!B$2:B1097))&gt;0, 1, 0)</f>
        <v>0</v>
      </c>
      <c r="K1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A189,
      A189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89" s="3">
        <v>120</v>
      </c>
      <c r="M189" s="3">
        <v>7835.49</v>
      </c>
      <c r="N189" s="3">
        <f t="shared" si="10"/>
        <v>1.0185220330170284</v>
      </c>
      <c r="O189" s="2">
        <f t="shared" ca="1" si="4"/>
        <v>0.11814265794163571</v>
      </c>
      <c r="P189" s="3" t="str">
        <f t="shared" ca="1" si="11"/>
        <v>No Surge</v>
      </c>
    </row>
    <row r="190" spans="1:16">
      <c r="A190" s="4">
        <v>44750</v>
      </c>
      <c r="B190" s="2">
        <f t="shared" si="0"/>
        <v>2022</v>
      </c>
      <c r="C190" s="2">
        <f t="shared" si="1"/>
        <v>7</v>
      </c>
      <c r="D190" s="2">
        <f t="shared" si="2"/>
        <v>8</v>
      </c>
      <c r="E190" s="3">
        <v>7821</v>
      </c>
      <c r="F190" s="3">
        <f t="shared" ca="1" si="12"/>
        <v>69.650913849195419</v>
      </c>
      <c r="G190" s="2" t="s">
        <v>24</v>
      </c>
      <c r="H190" s="2" t="s">
        <v>20</v>
      </c>
      <c r="I190" s="2">
        <f>IF(SUMPRODUCT((A190&gt;=[1]holidays!B$2:B1097)*(A190&lt;=[1]holidays!C$2:C1097))&gt;0, 1, 0)</f>
        <v>0</v>
      </c>
      <c r="J190" s="2">
        <f>IF(SUMPRODUCT((A190&gt;=[1]holidays!B$2:B1097 - 4)*(A190&lt;[1]holidays!B$2:B1097))&gt;0, 1, 0)</f>
        <v>0</v>
      </c>
      <c r="K1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A190,
      A190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0" s="3">
        <v>113</v>
      </c>
      <c r="M190" s="3">
        <v>14769.04</v>
      </c>
      <c r="N190" s="3">
        <f t="shared" si="10"/>
        <v>1.8883825597749651</v>
      </c>
      <c r="O190" s="2">
        <f t="shared" ca="1" si="4"/>
        <v>0.10063359244289836</v>
      </c>
      <c r="P190" s="3" t="str">
        <f t="shared" ca="1" si="11"/>
        <v>No Surge</v>
      </c>
    </row>
    <row r="191" spans="1:16">
      <c r="A191" s="4">
        <v>44751</v>
      </c>
      <c r="B191" s="2">
        <f t="shared" si="0"/>
        <v>2022</v>
      </c>
      <c r="C191" s="2">
        <f t="shared" si="1"/>
        <v>7</v>
      </c>
      <c r="D191" s="2">
        <f t="shared" si="2"/>
        <v>9</v>
      </c>
      <c r="E191" s="2">
        <v>7832</v>
      </c>
      <c r="F191" s="3">
        <f t="shared" ca="1" si="12"/>
        <v>71.365463465880637</v>
      </c>
      <c r="G191" s="2" t="s">
        <v>16</v>
      </c>
      <c r="H191" s="2" t="s">
        <v>17</v>
      </c>
      <c r="I191" s="2">
        <f>IF(SUMPRODUCT((A191&gt;=[1]holidays!B$2:B1097)*(A191&lt;=[1]holidays!C$2:C1097))&gt;0, 1, 0)</f>
        <v>0</v>
      </c>
      <c r="J191" s="2">
        <f>IF(SUMPRODUCT((A191&gt;=[1]holidays!B$2:B1097 - 4)*(A191&lt;[1]holidays!B$2:B1097))&gt;0, 1, 0)</f>
        <v>0</v>
      </c>
      <c r="K1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A191,
      A191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1" s="3">
        <v>119</v>
      </c>
      <c r="M191" s="3">
        <v>13411.96</v>
      </c>
      <c r="N191" s="3">
        <f t="shared" si="10"/>
        <v>1.7124565883554645</v>
      </c>
      <c r="O191" s="2">
        <f t="shared" ca="1" si="4"/>
        <v>0.10843322462257146</v>
      </c>
      <c r="P191" s="3" t="str">
        <f t="shared" ca="1" si="11"/>
        <v>No Surge</v>
      </c>
    </row>
    <row r="192" spans="1:16">
      <c r="A192" s="4">
        <v>44752</v>
      </c>
      <c r="B192" s="2">
        <f t="shared" si="0"/>
        <v>2022</v>
      </c>
      <c r="C192" s="2">
        <f t="shared" si="1"/>
        <v>7</v>
      </c>
      <c r="D192" s="2">
        <f t="shared" si="2"/>
        <v>10</v>
      </c>
      <c r="E192" s="3">
        <v>9273</v>
      </c>
      <c r="F192" s="3">
        <f t="shared" ca="1" si="12"/>
        <v>81.586896759681366</v>
      </c>
      <c r="G192" s="2" t="s">
        <v>18</v>
      </c>
      <c r="H192" s="2" t="s">
        <v>17</v>
      </c>
      <c r="I192" s="2">
        <f>IF(SUMPRODUCT((A192&gt;=[1]holidays!B$2:B1097)*(A192&lt;=[1]holidays!C$2:C1097))&gt;0, 1, 0)</f>
        <v>0</v>
      </c>
      <c r="J192" s="2">
        <f>IF(SUMPRODUCT((A192&gt;=[1]holidays!B$2:B1097 - 4)*(A192&lt;[1]holidays!B$2:B1097))&gt;0, 1, 0)</f>
        <v>0</v>
      </c>
      <c r="K1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A192,
      A192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2" s="3">
        <v>115</v>
      </c>
      <c r="M192" s="3">
        <v>9321.25</v>
      </c>
      <c r="N192" s="3">
        <f t="shared" si="10"/>
        <v>1.0052032783349509</v>
      </c>
      <c r="O192" s="2">
        <f t="shared" ca="1" si="4"/>
        <v>0.1011807735076389</v>
      </c>
      <c r="P192" s="3" t="str">
        <f t="shared" ca="1" si="11"/>
        <v>Low Surge</v>
      </c>
    </row>
    <row r="193" spans="1:16">
      <c r="A193" s="4">
        <v>44753</v>
      </c>
      <c r="B193" s="2">
        <f t="shared" si="0"/>
        <v>2022</v>
      </c>
      <c r="C193" s="2">
        <f t="shared" si="1"/>
        <v>7</v>
      </c>
      <c r="D193" s="2">
        <f t="shared" si="2"/>
        <v>11</v>
      </c>
      <c r="E193" s="3">
        <v>7443</v>
      </c>
      <c r="F193" s="3">
        <f t="shared" ca="1" si="12"/>
        <v>72.843840070004319</v>
      </c>
      <c r="G193" s="2" t="s">
        <v>19</v>
      </c>
      <c r="H193" s="2" t="s">
        <v>20</v>
      </c>
      <c r="I193" s="2">
        <f>IF(SUMPRODUCT((A193&gt;=[1]holidays!B$2:B1097)*(A193&lt;=[1]holidays!C$2:C1097))&gt;0, 1, 0)</f>
        <v>0</v>
      </c>
      <c r="J193" s="2">
        <f>IF(SUMPRODUCT((A193&gt;=[1]holidays!B$2:B1097 - 4)*(A193&lt;[1]holidays!B$2:B1097))&gt;0, 1, 0)</f>
        <v>0</v>
      </c>
      <c r="K1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A193,
      A193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3" s="3">
        <v>113</v>
      </c>
      <c r="M193" s="3">
        <v>12305</v>
      </c>
      <c r="N193" s="3">
        <f t="shared" si="10"/>
        <v>1.6532312239688298</v>
      </c>
      <c r="O193" s="2">
        <f t="shared" ca="1" si="4"/>
        <v>0.11059188402405601</v>
      </c>
      <c r="P193" s="3" t="str">
        <f t="shared" ca="1" si="11"/>
        <v>No Surge</v>
      </c>
    </row>
    <row r="194" spans="1:16">
      <c r="A194" s="4">
        <v>44754</v>
      </c>
      <c r="B194" s="2">
        <f t="shared" si="0"/>
        <v>2022</v>
      </c>
      <c r="C194" s="2">
        <f t="shared" si="1"/>
        <v>7</v>
      </c>
      <c r="D194" s="2">
        <f t="shared" si="2"/>
        <v>12</v>
      </c>
      <c r="E194" s="3">
        <v>7581</v>
      </c>
      <c r="F194" s="3">
        <f t="shared" ca="1" si="12"/>
        <v>72.050089100850855</v>
      </c>
      <c r="G194" s="2" t="s">
        <v>21</v>
      </c>
      <c r="H194" s="2" t="s">
        <v>20</v>
      </c>
      <c r="I194" s="2">
        <f>IF(SUMPRODUCT((A194&gt;=[1]holidays!B$2:B1097)*(A194&lt;=[1]holidays!C$2:C1097))&gt;0, 1, 0)</f>
        <v>0</v>
      </c>
      <c r="J194" s="2">
        <f>IF(SUMPRODUCT((A194&gt;=[1]holidays!B$2:B1097 - 4)*(A194&lt;[1]holidays!B$2:B1097))&gt;0, 1, 0)</f>
        <v>0</v>
      </c>
      <c r="K1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A194,
      A194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4" s="3">
        <v>116</v>
      </c>
      <c r="M194" s="3">
        <v>13088.77</v>
      </c>
      <c r="N194" s="3">
        <f t="shared" ref="N194:N257" si="13">M194/E194</f>
        <v>1.7265228861627755</v>
      </c>
      <c r="O194" s="2">
        <f t="shared" ca="1" si="4"/>
        <v>0.11024680564171876</v>
      </c>
      <c r="P194" s="3" t="str">
        <f t="shared" ca="1" si="11"/>
        <v>No Surge</v>
      </c>
    </row>
    <row r="195" spans="1:16">
      <c r="A195" s="4">
        <v>44755</v>
      </c>
      <c r="B195" s="2">
        <f t="shared" si="0"/>
        <v>2022</v>
      </c>
      <c r="C195" s="2">
        <f t="shared" si="1"/>
        <v>7</v>
      </c>
      <c r="D195" s="2">
        <f t="shared" si="2"/>
        <v>13</v>
      </c>
      <c r="E195" s="3">
        <v>7687</v>
      </c>
      <c r="F195" s="3">
        <f t="shared" ca="1" si="12"/>
        <v>78.42474968583501</v>
      </c>
      <c r="G195" s="2" t="s">
        <v>22</v>
      </c>
      <c r="H195" s="2" t="s">
        <v>20</v>
      </c>
      <c r="I195" s="2">
        <f>IF(SUMPRODUCT((A195&gt;=[1]holidays!B$2:B1097)*(A195&lt;=[1]holidays!C$2:C1097))&gt;0, 1, 0)</f>
        <v>0</v>
      </c>
      <c r="J195" s="2">
        <f>IF(SUMPRODUCT((A195&gt;=[1]holidays!B$2:B1097 - 4)*(A195&lt;[1]holidays!B$2:B1097))&gt;0, 1, 0)</f>
        <v>0</v>
      </c>
      <c r="K1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A195,
      A195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5" s="3">
        <v>114</v>
      </c>
      <c r="M195" s="3">
        <v>8605.85</v>
      </c>
      <c r="N195" s="3">
        <f t="shared" si="13"/>
        <v>1.1195329777546508</v>
      </c>
      <c r="O195" s="2">
        <f t="shared" ca="1" si="4"/>
        <v>0.11630572998809925</v>
      </c>
      <c r="P195" s="3" t="str">
        <f t="shared" ref="P195:P258" ca="1" si="14">IF(F195&gt;100, "High Surge", IF(F195&gt;=92, "Mild Surge", IF(F195&gt;=80, "Low Surge", "No Surge")))</f>
        <v>No Surge</v>
      </c>
    </row>
    <row r="196" spans="1:16">
      <c r="A196" s="4">
        <v>44756</v>
      </c>
      <c r="B196" s="2">
        <f t="shared" si="0"/>
        <v>2022</v>
      </c>
      <c r="C196" s="2">
        <f t="shared" si="1"/>
        <v>7</v>
      </c>
      <c r="D196" s="2">
        <f t="shared" si="2"/>
        <v>14</v>
      </c>
      <c r="E196" s="3">
        <v>7739</v>
      </c>
      <c r="F196" s="3">
        <f t="shared" ref="F196:F259" ca="1" si="15">(E196 * O196) / (L196 * 10) * 100</f>
        <v>74.862633165274133</v>
      </c>
      <c r="G196" s="2" t="s">
        <v>23</v>
      </c>
      <c r="H196" s="2" t="s">
        <v>20</v>
      </c>
      <c r="I196" s="2">
        <f>IF(SUMPRODUCT((A196&gt;=[1]holidays!B$2:B1097)*(A196&lt;=[1]holidays!C$2:C1097))&gt;0, 1, 0)</f>
        <v>0</v>
      </c>
      <c r="J196" s="2">
        <f>IF(SUMPRODUCT((A196&gt;=[1]holidays!B$2:B1097 - 4)*(A196&lt;[1]holidays!B$2:B1097))&gt;0, 1, 0)</f>
        <v>0</v>
      </c>
      <c r="K1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A196,
      A196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6" s="3">
        <v>111</v>
      </c>
      <c r="M196" s="3">
        <v>5985</v>
      </c>
      <c r="N196" s="3">
        <f t="shared" si="13"/>
        <v>0.77335573071456265</v>
      </c>
      <c r="O196" s="2">
        <f t="shared" ca="1" si="4"/>
        <v>0.10737501332659811</v>
      </c>
      <c r="P196" s="3" t="str">
        <f t="shared" ca="1" si="14"/>
        <v>No Surge</v>
      </c>
    </row>
    <row r="197" spans="1:16">
      <c r="A197" s="4">
        <v>44757</v>
      </c>
      <c r="B197" s="2">
        <f t="shared" si="0"/>
        <v>2022</v>
      </c>
      <c r="C197" s="2">
        <f t="shared" si="1"/>
        <v>7</v>
      </c>
      <c r="D197" s="2">
        <f t="shared" si="2"/>
        <v>15</v>
      </c>
      <c r="E197" s="3">
        <v>7819</v>
      </c>
      <c r="F197" s="3">
        <f t="shared" ca="1" si="15"/>
        <v>78.478874073964306</v>
      </c>
      <c r="G197" s="2" t="s">
        <v>24</v>
      </c>
      <c r="H197" s="2" t="s">
        <v>20</v>
      </c>
      <c r="I197" s="2">
        <f>IF(SUMPRODUCT((A197&gt;=[1]holidays!B$2:B1097)*(A197&lt;=[1]holidays!C$2:C1097))&gt;0, 1, 0)</f>
        <v>0</v>
      </c>
      <c r="J197" s="2">
        <f>IF(SUMPRODUCT((A197&gt;=[1]holidays!B$2:B1097 - 4)*(A197&lt;[1]holidays!B$2:B1097))&gt;0, 1, 0)</f>
        <v>0</v>
      </c>
      <c r="K1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A197,
      A197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7" s="3">
        <v>119</v>
      </c>
      <c r="M197" s="3">
        <v>18394.2</v>
      </c>
      <c r="N197" s="3">
        <f t="shared" si="13"/>
        <v>2.3525003197339815</v>
      </c>
      <c r="O197" s="2">
        <f t="shared" ca="1" si="4"/>
        <v>0.11943964720298952</v>
      </c>
      <c r="P197" s="3" t="str">
        <f t="shared" ca="1" si="14"/>
        <v>No Surge</v>
      </c>
    </row>
    <row r="198" spans="1:16">
      <c r="A198" s="4">
        <v>44758</v>
      </c>
      <c r="B198" s="2">
        <f t="shared" si="0"/>
        <v>2022</v>
      </c>
      <c r="C198" s="2">
        <f t="shared" si="1"/>
        <v>7</v>
      </c>
      <c r="D198" s="2">
        <f t="shared" si="2"/>
        <v>16</v>
      </c>
      <c r="E198" s="3">
        <v>9119</v>
      </c>
      <c r="F198" s="3">
        <f t="shared" ca="1" si="15"/>
        <v>80.801519617457885</v>
      </c>
      <c r="G198" s="2" t="s">
        <v>16</v>
      </c>
      <c r="H198" s="2" t="s">
        <v>17</v>
      </c>
      <c r="I198" s="2">
        <f>IF(SUMPRODUCT((A198&gt;=[1]holidays!B$2:B1097)*(A198&lt;=[1]holidays!C$2:C1097))&gt;0, 1, 0)</f>
        <v>0</v>
      </c>
      <c r="J198" s="2">
        <f>IF(SUMPRODUCT((A198&gt;=[1]holidays!B$2:B1097 - 4)*(A198&lt;[1]holidays!B$2:B1097))&gt;0, 1, 0)</f>
        <v>0</v>
      </c>
      <c r="K1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A198,
      A198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8" s="3">
        <v>117</v>
      </c>
      <c r="M198" s="3">
        <v>18197.91</v>
      </c>
      <c r="N198" s="3">
        <f t="shared" si="13"/>
        <v>1.9956036846145411</v>
      </c>
      <c r="O198" s="2">
        <f t="shared" ca="1" si="4"/>
        <v>0.10367121170350446</v>
      </c>
      <c r="P198" s="3" t="str">
        <f t="shared" ca="1" si="14"/>
        <v>Low Surge</v>
      </c>
    </row>
    <row r="199" spans="1:16">
      <c r="A199" s="4">
        <v>44759</v>
      </c>
      <c r="B199" s="2">
        <f t="shared" si="0"/>
        <v>2022</v>
      </c>
      <c r="C199" s="2">
        <f t="shared" si="1"/>
        <v>7</v>
      </c>
      <c r="D199" s="2">
        <f t="shared" si="2"/>
        <v>17</v>
      </c>
      <c r="E199" s="3">
        <v>9291</v>
      </c>
      <c r="F199" s="3">
        <f t="shared" ca="1" si="15"/>
        <v>90.806497888335088</v>
      </c>
      <c r="G199" s="2" t="s">
        <v>18</v>
      </c>
      <c r="H199" s="2" t="s">
        <v>17</v>
      </c>
      <c r="I199" s="2">
        <f>IF(SUMPRODUCT((A199&gt;=[1]holidays!B$2:B1097)*(A199&lt;=[1]holidays!C$2:C1097))&gt;0, 1, 0)</f>
        <v>0</v>
      </c>
      <c r="J199" s="2">
        <f>IF(SUMPRODUCT((A199&gt;=[1]holidays!B$2:B1097 - 4)*(A199&lt;[1]holidays!B$2:B1097))&gt;0, 1, 0)</f>
        <v>0</v>
      </c>
      <c r="K1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A199,
      A199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99" s="3">
        <v>116</v>
      </c>
      <c r="M199" s="3">
        <v>12490.45</v>
      </c>
      <c r="N199" s="3">
        <f t="shared" si="13"/>
        <v>1.3443601334624906</v>
      </c>
      <c r="O199" s="2">
        <f t="shared" ca="1" si="4"/>
        <v>0.1133737353895907</v>
      </c>
      <c r="P199" s="3" t="str">
        <f t="shared" ca="1" si="14"/>
        <v>Low Surge</v>
      </c>
    </row>
    <row r="200" spans="1:16">
      <c r="A200" s="4">
        <v>44760</v>
      </c>
      <c r="B200" s="2">
        <f t="shared" si="0"/>
        <v>2022</v>
      </c>
      <c r="C200" s="2">
        <f t="shared" si="1"/>
        <v>7</v>
      </c>
      <c r="D200" s="2">
        <f t="shared" si="2"/>
        <v>18</v>
      </c>
      <c r="E200" s="3">
        <v>7449</v>
      </c>
      <c r="F200" s="3">
        <f t="shared" ca="1" si="15"/>
        <v>69.71516182836281</v>
      </c>
      <c r="G200" s="2" t="s">
        <v>19</v>
      </c>
      <c r="H200" s="2" t="s">
        <v>20</v>
      </c>
      <c r="I200" s="2">
        <f>IF(SUMPRODUCT((A200&gt;=[1]holidays!B$2:B1097)*(A200&lt;=[1]holidays!C$2:C1097))&gt;0, 1, 0)</f>
        <v>0</v>
      </c>
      <c r="J200" s="2">
        <f>IF(SUMPRODUCT((A200&gt;=[1]holidays!B$2:B1097 - 4)*(A200&lt;[1]holidays!B$2:B1097))&gt;0, 1, 0)</f>
        <v>0</v>
      </c>
      <c r="K2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A200,
      A200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0" s="3">
        <v>120</v>
      </c>
      <c r="M200" s="3">
        <v>7994.32</v>
      </c>
      <c r="N200" s="3">
        <f t="shared" si="13"/>
        <v>1.0732071418982414</v>
      </c>
      <c r="O200" s="2">
        <f t="shared" ca="1" si="4"/>
        <v>0.11230795300582007</v>
      </c>
      <c r="P200" s="3" t="str">
        <f t="shared" ca="1" si="14"/>
        <v>No Surge</v>
      </c>
    </row>
    <row r="201" spans="1:16">
      <c r="A201" s="4">
        <v>44761</v>
      </c>
      <c r="B201" s="2">
        <f t="shared" si="0"/>
        <v>2022</v>
      </c>
      <c r="C201" s="2">
        <f t="shared" si="1"/>
        <v>7</v>
      </c>
      <c r="D201" s="2">
        <f t="shared" si="2"/>
        <v>19</v>
      </c>
      <c r="E201" s="3">
        <v>6987</v>
      </c>
      <c r="F201" s="3">
        <f t="shared" ca="1" si="15"/>
        <v>66.682331544972158</v>
      </c>
      <c r="G201" s="2" t="s">
        <v>21</v>
      </c>
      <c r="H201" s="2" t="s">
        <v>20</v>
      </c>
      <c r="I201" s="2">
        <f>IF(SUMPRODUCT((A201&gt;=[1]holidays!B$2:B1097)*(A201&lt;=[1]holidays!C$2:C1097))&gt;0, 1, 0)</f>
        <v>0</v>
      </c>
      <c r="J201" s="2">
        <f>IF(SUMPRODUCT((A201&gt;=[1]holidays!B$2:B1097 - 4)*(A201&lt;[1]holidays!B$2:B1097))&gt;0, 1, 0)</f>
        <v>0</v>
      </c>
      <c r="K2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A201,
      A201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1" s="3">
        <v>117</v>
      </c>
      <c r="M201" s="3">
        <v>8753.4699999999993</v>
      </c>
      <c r="N201" s="3">
        <f t="shared" si="13"/>
        <v>1.2528223844282238</v>
      </c>
      <c r="O201" s="2">
        <f t="shared" ca="1" si="4"/>
        <v>0.11166212667470649</v>
      </c>
      <c r="P201" s="3" t="str">
        <f t="shared" ca="1" si="14"/>
        <v>No Surge</v>
      </c>
    </row>
    <row r="202" spans="1:16">
      <c r="A202" s="4">
        <v>44762</v>
      </c>
      <c r="B202" s="2">
        <f t="shared" si="0"/>
        <v>2022</v>
      </c>
      <c r="C202" s="2">
        <f t="shared" si="1"/>
        <v>7</v>
      </c>
      <c r="D202" s="2">
        <f t="shared" si="2"/>
        <v>20</v>
      </c>
      <c r="E202" s="3">
        <v>7343</v>
      </c>
      <c r="F202" s="3">
        <f t="shared" ca="1" si="15"/>
        <v>73.710692897457562</v>
      </c>
      <c r="G202" s="2" t="s">
        <v>22</v>
      </c>
      <c r="H202" s="2" t="s">
        <v>20</v>
      </c>
      <c r="I202" s="2">
        <f>IF(SUMPRODUCT((A202&gt;=[1]holidays!B$2:B1097)*(A202&lt;=[1]holidays!C$2:C1097))&gt;0, 1, 0)</f>
        <v>0</v>
      </c>
      <c r="J202" s="2">
        <f>IF(SUMPRODUCT((A202&gt;=[1]holidays!B$2:B1097 - 4)*(A202&lt;[1]holidays!B$2:B1097))&gt;0, 1, 0)</f>
        <v>0</v>
      </c>
      <c r="K2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A202,
      A202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2" s="3">
        <v>118</v>
      </c>
      <c r="M202" s="3">
        <v>8443.2000000000007</v>
      </c>
      <c r="N202" s="3">
        <f t="shared" si="13"/>
        <v>1.1498297698488358</v>
      </c>
      <c r="O202" s="2">
        <f t="shared" ca="1" si="4"/>
        <v>0.11845106580280529</v>
      </c>
      <c r="P202" s="3" t="str">
        <f t="shared" ca="1" si="14"/>
        <v>No Surge</v>
      </c>
    </row>
    <row r="203" spans="1:16">
      <c r="A203" s="4">
        <v>44763</v>
      </c>
      <c r="B203" s="2">
        <f t="shared" si="0"/>
        <v>2022</v>
      </c>
      <c r="C203" s="2">
        <f t="shared" si="1"/>
        <v>7</v>
      </c>
      <c r="D203" s="2">
        <f t="shared" si="2"/>
        <v>21</v>
      </c>
      <c r="E203" s="3">
        <v>7861</v>
      </c>
      <c r="F203" s="3">
        <f t="shared" ca="1" si="15"/>
        <v>76.29581940907886</v>
      </c>
      <c r="G203" s="2" t="s">
        <v>23</v>
      </c>
      <c r="H203" s="2" t="s">
        <v>20</v>
      </c>
      <c r="I203" s="2">
        <f>IF(SUMPRODUCT((A203&gt;=[1]holidays!B$2:B1097)*(A203&lt;=[1]holidays!C$2:C1097))&gt;0, 1, 0)</f>
        <v>0</v>
      </c>
      <c r="J203" s="2">
        <f>IF(SUMPRODUCT((A203&gt;=[1]holidays!B$2:B1097 - 4)*(A203&lt;[1]holidays!B$2:B1097))&gt;0, 1, 0)</f>
        <v>0</v>
      </c>
      <c r="K2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A203,
      A203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3" s="3">
        <v>119</v>
      </c>
      <c r="M203" s="3">
        <v>11879.82</v>
      </c>
      <c r="N203" s="3">
        <f t="shared" si="13"/>
        <v>1.5112352118051138</v>
      </c>
      <c r="O203" s="2">
        <f t="shared" ca="1" si="4"/>
        <v>0.11549678806361002</v>
      </c>
      <c r="P203" s="3" t="str">
        <f t="shared" ca="1" si="14"/>
        <v>No Surge</v>
      </c>
    </row>
    <row r="204" spans="1:16">
      <c r="A204" s="4">
        <v>44764</v>
      </c>
      <c r="B204" s="2">
        <f t="shared" si="0"/>
        <v>2022</v>
      </c>
      <c r="C204" s="2">
        <f t="shared" si="1"/>
        <v>7</v>
      </c>
      <c r="D204" s="2">
        <f t="shared" si="2"/>
        <v>22</v>
      </c>
      <c r="E204" s="3">
        <v>7459</v>
      </c>
      <c r="F204" s="3">
        <f t="shared" ca="1" si="15"/>
        <v>64.34362457008703</v>
      </c>
      <c r="G204" s="2" t="s">
        <v>24</v>
      </c>
      <c r="H204" s="2" t="s">
        <v>20</v>
      </c>
      <c r="I204" s="2">
        <f>IF(SUMPRODUCT((A204&gt;=[1]holidays!B$2:B1097)*(A204&lt;=[1]holidays!C$2:C1097))&gt;0, 1, 0)</f>
        <v>0</v>
      </c>
      <c r="J204" s="2">
        <f>IF(SUMPRODUCT((A204&gt;=[1]holidays!B$2:B1097 - 4)*(A204&lt;[1]holidays!B$2:B1097))&gt;0, 1, 0)</f>
        <v>0</v>
      </c>
      <c r="K2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A204,
      A204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4" s="3">
        <v>116</v>
      </c>
      <c r="M204" s="3">
        <v>15420.64</v>
      </c>
      <c r="N204" s="3">
        <f t="shared" si="13"/>
        <v>2.0673870492023059</v>
      </c>
      <c r="O204" s="2">
        <f t="shared" ca="1" si="4"/>
        <v>0.1000651622218809</v>
      </c>
      <c r="P204" s="3" t="str">
        <f t="shared" ca="1" si="14"/>
        <v>No Surge</v>
      </c>
    </row>
    <row r="205" spans="1:16">
      <c r="A205" s="4">
        <v>44765</v>
      </c>
      <c r="B205" s="2">
        <f t="shared" si="0"/>
        <v>2022</v>
      </c>
      <c r="C205" s="2">
        <f t="shared" si="1"/>
        <v>7</v>
      </c>
      <c r="D205" s="2">
        <f t="shared" si="2"/>
        <v>23</v>
      </c>
      <c r="E205" s="3">
        <v>8947</v>
      </c>
      <c r="F205" s="3">
        <f t="shared" ca="1" si="15"/>
        <v>86.288657331619461</v>
      </c>
      <c r="G205" s="2" t="s">
        <v>16</v>
      </c>
      <c r="H205" s="2" t="s">
        <v>17</v>
      </c>
      <c r="I205" s="2">
        <f>IF(SUMPRODUCT((A205&gt;=[1]holidays!B$2:B1097)*(A205&lt;=[1]holidays!C$2:C1097))&gt;0, 1, 0)</f>
        <v>0</v>
      </c>
      <c r="J205" s="2">
        <f>IF(SUMPRODUCT((A205&gt;=[1]holidays!B$2:B1097 - 4)*(A205&lt;[1]holidays!B$2:B1097))&gt;0, 1, 0)</f>
        <v>0</v>
      </c>
      <c r="K2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A205,
      A205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5" s="3">
        <v>111</v>
      </c>
      <c r="M205" s="3">
        <v>11323.48</v>
      </c>
      <c r="N205" s="3">
        <f t="shared" si="13"/>
        <v>1.2656175254275175</v>
      </c>
      <c r="O205" s="2">
        <f t="shared" ca="1" si="4"/>
        <v>0.10705310119380529</v>
      </c>
      <c r="P205" s="3" t="str">
        <f t="shared" ca="1" si="14"/>
        <v>Low Surge</v>
      </c>
    </row>
    <row r="206" spans="1:16">
      <c r="A206" s="4">
        <v>44766</v>
      </c>
      <c r="B206" s="2">
        <f t="shared" si="0"/>
        <v>2022</v>
      </c>
      <c r="C206" s="2">
        <f t="shared" si="1"/>
        <v>7</v>
      </c>
      <c r="D206" s="2">
        <f t="shared" si="2"/>
        <v>24</v>
      </c>
      <c r="E206" s="3">
        <v>8879</v>
      </c>
      <c r="F206" s="3">
        <f t="shared" ca="1" si="15"/>
        <v>81.35781119800555</v>
      </c>
      <c r="G206" s="2" t="s">
        <v>18</v>
      </c>
      <c r="H206" s="2" t="s">
        <v>17</v>
      </c>
      <c r="I206" s="2">
        <f>IF(SUMPRODUCT((A206&gt;=[1]holidays!B$2:B1097)*(A206&lt;=[1]holidays!C$2:C1097))&gt;0, 1, 0)</f>
        <v>0</v>
      </c>
      <c r="J206" s="2">
        <f>IF(SUMPRODUCT((A206&gt;=[1]holidays!B$2:B1097 - 4)*(A206&lt;[1]holidays!B$2:B1097))&gt;0, 1, 0)</f>
        <v>0</v>
      </c>
      <c r="K2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A206,
      A206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6" s="3">
        <v>115</v>
      </c>
      <c r="M206" s="3">
        <v>10510.67</v>
      </c>
      <c r="N206" s="3">
        <f t="shared" si="13"/>
        <v>1.1837673161392048</v>
      </c>
      <c r="O206" s="2">
        <f t="shared" ca="1" si="4"/>
        <v>0.10537389669749565</v>
      </c>
      <c r="P206" s="3" t="str">
        <f t="shared" ca="1" si="14"/>
        <v>Low Surge</v>
      </c>
    </row>
    <row r="207" spans="1:16">
      <c r="A207" s="4">
        <v>44767</v>
      </c>
      <c r="B207" s="2">
        <f t="shared" si="0"/>
        <v>2022</v>
      </c>
      <c r="C207" s="2">
        <f t="shared" si="1"/>
        <v>7</v>
      </c>
      <c r="D207" s="2">
        <f t="shared" si="2"/>
        <v>25</v>
      </c>
      <c r="E207" s="3">
        <v>7113</v>
      </c>
      <c r="F207" s="3">
        <f t="shared" ca="1" si="15"/>
        <v>59.73382763698141</v>
      </c>
      <c r="G207" s="2" t="s">
        <v>19</v>
      </c>
      <c r="H207" s="2" t="s">
        <v>20</v>
      </c>
      <c r="I207" s="2">
        <f>IF(SUMPRODUCT((A207&gt;=[1]holidays!B$2:B1097)*(A207&lt;=[1]holidays!C$2:C1097))&gt;0, 1, 0)</f>
        <v>0</v>
      </c>
      <c r="J207" s="2">
        <f>IF(SUMPRODUCT((A207&gt;=[1]holidays!B$2:B1097 - 4)*(A207&lt;[1]holidays!B$2:B1097))&gt;0, 1, 0)</f>
        <v>0</v>
      </c>
      <c r="K2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A207,
      A207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7" s="3">
        <v>122</v>
      </c>
      <c r="M207" s="3">
        <v>30323.7</v>
      </c>
      <c r="N207" s="3">
        <f t="shared" si="13"/>
        <v>4.2631379164909324</v>
      </c>
      <c r="O207" s="2">
        <f t="shared" ca="1" si="4"/>
        <v>0.10245363379321989</v>
      </c>
      <c r="P207" s="3" t="str">
        <f t="shared" ca="1" si="14"/>
        <v>No Surge</v>
      </c>
    </row>
    <row r="208" spans="1:16">
      <c r="A208" s="4">
        <v>44768</v>
      </c>
      <c r="B208" s="2">
        <f t="shared" si="0"/>
        <v>2022</v>
      </c>
      <c r="C208" s="2">
        <f t="shared" si="1"/>
        <v>7</v>
      </c>
      <c r="D208" s="2">
        <f t="shared" si="2"/>
        <v>26</v>
      </c>
      <c r="E208" s="3">
        <v>11231</v>
      </c>
      <c r="F208" s="3">
        <f t="shared" ca="1" si="15"/>
        <v>104.74289970795554</v>
      </c>
      <c r="G208" s="2" t="s">
        <v>21</v>
      </c>
      <c r="H208" s="2" t="s">
        <v>20</v>
      </c>
      <c r="I208" s="2">
        <f>IF(SUMPRODUCT((A208&gt;=[1]holidays!B$2:B1097)*(A208&lt;=[1]holidays!C$2:C1097))&gt;0, 1, 0)</f>
        <v>0</v>
      </c>
      <c r="J208" s="2">
        <f>IF(SUMPRODUCT((A208&gt;=[1]holidays!B$2:B1097 - 4)*(A208&lt;[1]holidays!B$2:B1097))&gt;0, 1, 0)</f>
        <v>1</v>
      </c>
      <c r="K2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A208,
      A208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8" s="3">
        <v>125</v>
      </c>
      <c r="M208" s="3">
        <v>20847.990000000002</v>
      </c>
      <c r="N208" s="3">
        <f t="shared" si="13"/>
        <v>1.8562897337725939</v>
      </c>
      <c r="O208" s="2">
        <f t="shared" ca="1" si="4"/>
        <v>0.11657788677316751</v>
      </c>
      <c r="P208" s="3" t="str">
        <f t="shared" ca="1" si="14"/>
        <v>High Surge</v>
      </c>
    </row>
    <row r="209" spans="1:16">
      <c r="A209" s="4">
        <v>44769</v>
      </c>
      <c r="B209" s="2">
        <f t="shared" si="0"/>
        <v>2022</v>
      </c>
      <c r="C209" s="2">
        <f t="shared" si="1"/>
        <v>7</v>
      </c>
      <c r="D209" s="2">
        <f t="shared" si="2"/>
        <v>27</v>
      </c>
      <c r="E209" s="3">
        <v>10987</v>
      </c>
      <c r="F209" s="3">
        <f t="shared" ca="1" si="15"/>
        <v>111.89306225883212</v>
      </c>
      <c r="G209" s="2" t="s">
        <v>22</v>
      </c>
      <c r="H209" s="2" t="s">
        <v>20</v>
      </c>
      <c r="I209" s="2">
        <f>IF(SUMPRODUCT((A209&gt;=[1]holidays!B$2:B1097)*(A209&lt;=[1]holidays!C$2:C1097))&gt;0, 1, 0)</f>
        <v>0</v>
      </c>
      <c r="J209" s="2">
        <f>IF(SUMPRODUCT((A209&gt;=[1]holidays!B$2:B1097 - 4)*(A209&lt;[1]holidays!B$2:B1097))&gt;0, 1, 0)</f>
        <v>1</v>
      </c>
      <c r="K2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A209,
      A209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09" s="3">
        <v>117</v>
      </c>
      <c r="M209" s="3">
        <v>28174.93</v>
      </c>
      <c r="N209" s="3">
        <f t="shared" si="13"/>
        <v>2.5643879129880767</v>
      </c>
      <c r="O209" s="2">
        <f t="shared" ca="1" si="4"/>
        <v>0.11915434863277835</v>
      </c>
      <c r="P209" s="3" t="str">
        <f t="shared" ca="1" si="14"/>
        <v>High Surge</v>
      </c>
    </row>
    <row r="210" spans="1:16">
      <c r="A210" s="4">
        <v>44770</v>
      </c>
      <c r="B210" s="2">
        <f t="shared" si="0"/>
        <v>2022</v>
      </c>
      <c r="C210" s="2">
        <f t="shared" si="1"/>
        <v>7</v>
      </c>
      <c r="D210" s="2">
        <f t="shared" si="2"/>
        <v>28</v>
      </c>
      <c r="E210" s="3">
        <v>12593</v>
      </c>
      <c r="F210" s="3">
        <f t="shared" ca="1" si="15"/>
        <v>117.62346811941948</v>
      </c>
      <c r="G210" s="2" t="s">
        <v>23</v>
      </c>
      <c r="H210" s="2" t="s">
        <v>20</v>
      </c>
      <c r="I210" s="2">
        <f>IF(SUMPRODUCT((A210&gt;=[1]holidays!B$2:B1097)*(A210&lt;=[1]holidays!C$2:C1097))&gt;0, 1, 0)</f>
        <v>0</v>
      </c>
      <c r="J210" s="2">
        <f>IF(SUMPRODUCT((A210&gt;=[1]holidays!B$2:B1097 - 4)*(A210&lt;[1]holidays!B$2:B1097))&gt;0, 1, 0)</f>
        <v>1</v>
      </c>
      <c r="K2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A210,
      A210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0" s="3">
        <v>115</v>
      </c>
      <c r="M210" s="3">
        <v>26790.82</v>
      </c>
      <c r="N210" s="3">
        <f t="shared" si="13"/>
        <v>2.1274374652584771</v>
      </c>
      <c r="O210" s="2">
        <f t="shared" ca="1" si="4"/>
        <v>0.10741442733052682</v>
      </c>
      <c r="P210" s="3" t="str">
        <f t="shared" ca="1" si="14"/>
        <v>High Surge</v>
      </c>
    </row>
    <row r="211" spans="1:16">
      <c r="A211" s="4">
        <v>44771</v>
      </c>
      <c r="B211" s="2">
        <f t="shared" si="0"/>
        <v>2022</v>
      </c>
      <c r="C211" s="2">
        <f t="shared" si="1"/>
        <v>7</v>
      </c>
      <c r="D211" s="2">
        <f t="shared" si="2"/>
        <v>29</v>
      </c>
      <c r="E211" s="3">
        <v>12317</v>
      </c>
      <c r="F211" s="3">
        <f t="shared" ca="1" si="15"/>
        <v>100.42125752231648</v>
      </c>
      <c r="G211" s="2" t="s">
        <v>24</v>
      </c>
      <c r="H211" s="2" t="s">
        <v>20</v>
      </c>
      <c r="I211" s="2">
        <f>IF(SUMPRODUCT((A211&gt;=[1]holidays!B$2:B1097)*(A211&lt;=[1]holidays!C$2:C1097))&gt;0, 1, 0)</f>
        <v>0</v>
      </c>
      <c r="J211" s="2">
        <f>IF(SUMPRODUCT((A211&gt;=[1]holidays!B$2:B1097 - 4)*(A211&lt;[1]holidays!B$2:B1097))&gt;0, 1, 0)</f>
        <v>1</v>
      </c>
      <c r="K2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A211,
      A211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1" s="3">
        <v>135</v>
      </c>
      <c r="M211" s="3">
        <v>18288.52</v>
      </c>
      <c r="N211" s="3">
        <f t="shared" si="13"/>
        <v>1.4848193553625071</v>
      </c>
      <c r="O211" s="2">
        <f t="shared" ca="1" si="4"/>
        <v>0.11006632918334598</v>
      </c>
      <c r="P211" s="3" t="str">
        <f t="shared" ca="1" si="14"/>
        <v>High Surge</v>
      </c>
    </row>
    <row r="212" spans="1:16">
      <c r="A212" s="4">
        <v>44772</v>
      </c>
      <c r="B212" s="2">
        <f t="shared" si="0"/>
        <v>2022</v>
      </c>
      <c r="C212" s="2">
        <f t="shared" si="1"/>
        <v>7</v>
      </c>
      <c r="D212" s="2">
        <f t="shared" si="2"/>
        <v>30</v>
      </c>
      <c r="E212" s="3">
        <v>8557</v>
      </c>
      <c r="F212" s="3">
        <f t="shared" ca="1" si="15"/>
        <v>85.535611560236177</v>
      </c>
      <c r="G212" s="2" t="s">
        <v>16</v>
      </c>
      <c r="H212" s="2" t="s">
        <v>17</v>
      </c>
      <c r="I212" s="2">
        <f>IF(SUMPRODUCT((A212&gt;=[1]holidays!B$2:B1097)*(A212&lt;=[1]holidays!C$2:C1097))&gt;0, 1, 0)</f>
        <v>1</v>
      </c>
      <c r="J212" s="2">
        <f>IF(SUMPRODUCT((A212&gt;=[1]holidays!B$2:B1097 - 4)*(A212&lt;[1]holidays!B$2:B1097))&gt;0, 1, 0)</f>
        <v>0</v>
      </c>
      <c r="K2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A212,
      A212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"),"Islamic New Year")</f>
        <v>Islamic New Year</v>
      </c>
      <c r="L212" s="3">
        <v>112</v>
      </c>
      <c r="M212" s="3">
        <v>16199.35</v>
      </c>
      <c r="N212" s="3">
        <f t="shared" si="13"/>
        <v>1.8931109033539792</v>
      </c>
      <c r="O212" s="2">
        <f t="shared" ca="1" si="4"/>
        <v>0.11195499000521739</v>
      </c>
      <c r="P212" s="3" t="str">
        <f t="shared" ca="1" si="14"/>
        <v>Low Surge</v>
      </c>
    </row>
    <row r="213" spans="1:16">
      <c r="A213" s="4">
        <v>44773</v>
      </c>
      <c r="B213" s="2">
        <f t="shared" si="0"/>
        <v>2022</v>
      </c>
      <c r="C213" s="2">
        <f t="shared" si="1"/>
        <v>7</v>
      </c>
      <c r="D213" s="2">
        <f t="shared" si="2"/>
        <v>31</v>
      </c>
      <c r="E213" s="3">
        <v>9323</v>
      </c>
      <c r="F213" s="3">
        <f t="shared" ca="1" si="15"/>
        <v>93.31231369132162</v>
      </c>
      <c r="G213" s="2" t="s">
        <v>18</v>
      </c>
      <c r="H213" s="2" t="s">
        <v>17</v>
      </c>
      <c r="I213" s="2">
        <f>IF(SUMPRODUCT((A213&gt;=[1]holidays!B$2:B1097)*(A213&lt;=[1]holidays!C$2:C1097))&gt;0, 1, 0)</f>
        <v>0</v>
      </c>
      <c r="J213" s="2">
        <f>IF(SUMPRODUCT((A213&gt;=[1]holidays!B$2:B1097 - 4)*(A213&lt;[1]holidays!B$2:B1097))&gt;0, 1, 0)</f>
        <v>0</v>
      </c>
      <c r="K2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A213,
      A213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3" s="3">
        <v>111</v>
      </c>
      <c r="M213" s="3">
        <v>25427.54</v>
      </c>
      <c r="N213" s="3">
        <f t="shared" si="13"/>
        <v>2.7273989059315671</v>
      </c>
      <c r="O213" s="2">
        <f t="shared" ca="1" si="4"/>
        <v>0.11109800300050092</v>
      </c>
      <c r="P213" s="3" t="str">
        <f t="shared" ca="1" si="14"/>
        <v>Mild Surge</v>
      </c>
    </row>
    <row r="214" spans="1:16">
      <c r="A214" s="4">
        <v>44774</v>
      </c>
      <c r="B214" s="2">
        <f t="shared" si="0"/>
        <v>2022</v>
      </c>
      <c r="C214" s="2">
        <f t="shared" si="1"/>
        <v>8</v>
      </c>
      <c r="D214" s="2">
        <f t="shared" si="2"/>
        <v>1</v>
      </c>
      <c r="E214" s="3">
        <v>12011</v>
      </c>
      <c r="F214" s="3">
        <f t="shared" ca="1" si="15"/>
        <v>121.38394905970375</v>
      </c>
      <c r="G214" s="2" t="s">
        <v>19</v>
      </c>
      <c r="H214" s="2" t="s">
        <v>20</v>
      </c>
      <c r="I214" s="2">
        <f>IF(SUMPRODUCT((A214&gt;=[1]holidays!B$2:B1097)*(A214&lt;=[1]holidays!C$2:C1097))&gt;0, 1, 0)</f>
        <v>0</v>
      </c>
      <c r="J214" s="2">
        <f>IF(SUMPRODUCT((A214&gt;=[1]holidays!B$2:B1097 - 4)*(A214&lt;[1]holidays!B$2:B1097))&gt;0, 1, 0)</f>
        <v>0</v>
      </c>
      <c r="K2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A214,
      A214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4" s="3">
        <v>112</v>
      </c>
      <c r="M214" s="3">
        <v>6487.06</v>
      </c>
      <c r="N214" s="3">
        <f t="shared" si="13"/>
        <v>0.54009324785613189</v>
      </c>
      <c r="O214" s="2">
        <f t="shared" ca="1" si="4"/>
        <v>0.11318793018638598</v>
      </c>
      <c r="P214" s="3" t="str">
        <f t="shared" ca="1" si="14"/>
        <v>High Surge</v>
      </c>
    </row>
    <row r="215" spans="1:16">
      <c r="A215" s="4">
        <v>44775</v>
      </c>
      <c r="B215" s="2">
        <f t="shared" si="0"/>
        <v>2022</v>
      </c>
      <c r="C215" s="2">
        <f t="shared" si="1"/>
        <v>8</v>
      </c>
      <c r="D215" s="2">
        <f t="shared" si="2"/>
        <v>2</v>
      </c>
      <c r="E215" s="3">
        <v>7439</v>
      </c>
      <c r="F215" s="3">
        <f t="shared" ca="1" si="15"/>
        <v>74.531159076288532</v>
      </c>
      <c r="G215" s="2" t="s">
        <v>21</v>
      </c>
      <c r="H215" s="2" t="s">
        <v>20</v>
      </c>
      <c r="I215" s="2">
        <f>IF(SUMPRODUCT((A215&gt;=[1]holidays!B$2:B1097)*(A215&lt;=[1]holidays!C$2:C1097))&gt;0, 1, 0)</f>
        <v>0</v>
      </c>
      <c r="J215" s="2">
        <f>IF(SUMPRODUCT((A215&gt;=[1]holidays!B$2:B1097 - 4)*(A215&lt;[1]holidays!B$2:B1097))&gt;0, 1, 0)</f>
        <v>0</v>
      </c>
      <c r="K2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A215,
      A215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5" s="3">
        <v>115</v>
      </c>
      <c r="M215" s="3">
        <v>10818.09</v>
      </c>
      <c r="N215" s="3">
        <f t="shared" si="13"/>
        <v>1.4542398171797284</v>
      </c>
      <c r="O215" s="2">
        <f t="shared" ca="1" si="4"/>
        <v>0.11521821876291412</v>
      </c>
      <c r="P215" s="3" t="str">
        <f t="shared" ca="1" si="14"/>
        <v>No Surge</v>
      </c>
    </row>
    <row r="216" spans="1:16">
      <c r="A216" s="4">
        <v>44776</v>
      </c>
      <c r="B216" s="2">
        <f t="shared" si="0"/>
        <v>2022</v>
      </c>
      <c r="C216" s="2">
        <f t="shared" si="1"/>
        <v>8</v>
      </c>
      <c r="D216" s="2">
        <f t="shared" si="2"/>
        <v>3</v>
      </c>
      <c r="E216" s="3">
        <v>6927</v>
      </c>
      <c r="F216" s="3">
        <f t="shared" ca="1" si="15"/>
        <v>68.226390755918061</v>
      </c>
      <c r="G216" s="2" t="s">
        <v>22</v>
      </c>
      <c r="H216" s="2" t="s">
        <v>20</v>
      </c>
      <c r="I216" s="2">
        <f>IF(SUMPRODUCT((A216&gt;=[1]holidays!B$2:B1097)*(A216&lt;=[1]holidays!C$2:C1097))&gt;0, 1, 0)</f>
        <v>0</v>
      </c>
      <c r="J216" s="2">
        <f>IF(SUMPRODUCT((A216&gt;=[1]holidays!B$2:B1097 - 4)*(A216&lt;[1]holidays!B$2:B1097))&gt;0, 1, 0)</f>
        <v>0</v>
      </c>
      <c r="K2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A216,
      A216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6" s="3">
        <v>112</v>
      </c>
      <c r="M216" s="3">
        <v>9445.16</v>
      </c>
      <c r="N216" s="3">
        <f t="shared" si="13"/>
        <v>1.3635282228959145</v>
      </c>
      <c r="O216" s="2">
        <f t="shared" ca="1" si="4"/>
        <v>0.11031262833351846</v>
      </c>
      <c r="P216" s="3" t="str">
        <f t="shared" ca="1" si="14"/>
        <v>No Surge</v>
      </c>
    </row>
    <row r="217" spans="1:16">
      <c r="A217" s="4">
        <v>44777</v>
      </c>
      <c r="B217" s="2">
        <f t="shared" si="0"/>
        <v>2022</v>
      </c>
      <c r="C217" s="2">
        <f t="shared" si="1"/>
        <v>8</v>
      </c>
      <c r="D217" s="2">
        <f t="shared" si="2"/>
        <v>4</v>
      </c>
      <c r="E217" s="3">
        <v>7121</v>
      </c>
      <c r="F217" s="3">
        <f t="shared" ca="1" si="15"/>
        <v>63.559781689303399</v>
      </c>
      <c r="G217" s="2" t="s">
        <v>23</v>
      </c>
      <c r="H217" s="2" t="s">
        <v>20</v>
      </c>
      <c r="I217" s="2">
        <f>IF(SUMPRODUCT((A217&gt;=[1]holidays!B$2:B1097)*(A217&lt;=[1]holidays!C$2:C1097))&gt;0, 1, 0)</f>
        <v>0</v>
      </c>
      <c r="J217" s="2">
        <f>IF(SUMPRODUCT((A217&gt;=[1]holidays!B$2:B1097 - 4)*(A217&lt;[1]holidays!B$2:B1097))&gt;0, 1, 0)</f>
        <v>0</v>
      </c>
      <c r="K2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A217,
      A217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7" s="3">
        <v>114</v>
      </c>
      <c r="M217" s="3">
        <v>12048.14</v>
      </c>
      <c r="N217" s="3">
        <f t="shared" si="13"/>
        <v>1.6919168656087626</v>
      </c>
      <c r="O217" s="2">
        <f t="shared" ca="1" si="4"/>
        <v>0.1017527750678358</v>
      </c>
      <c r="P217" s="3" t="str">
        <f t="shared" ca="1" si="14"/>
        <v>No Surge</v>
      </c>
    </row>
    <row r="218" spans="1:16">
      <c r="A218" s="4">
        <v>44778</v>
      </c>
      <c r="B218" s="2">
        <f t="shared" si="0"/>
        <v>2022</v>
      </c>
      <c r="C218" s="2">
        <f t="shared" si="1"/>
        <v>8</v>
      </c>
      <c r="D218" s="2">
        <f t="shared" si="2"/>
        <v>5</v>
      </c>
      <c r="E218" s="3">
        <v>7893</v>
      </c>
      <c r="F218" s="3">
        <f t="shared" ca="1" si="15"/>
        <v>71.743219559198593</v>
      </c>
      <c r="G218" s="2" t="s">
        <v>24</v>
      </c>
      <c r="H218" s="2" t="s">
        <v>20</v>
      </c>
      <c r="I218" s="2">
        <f>IF(SUMPRODUCT((A218&gt;=[1]holidays!B$2:B1097)*(A218&lt;=[1]holidays!C$2:C1097))&gt;0, 1, 0)</f>
        <v>0</v>
      </c>
      <c r="J218" s="2">
        <f>IF(SUMPRODUCT((A218&gt;=[1]holidays!B$2:B1097 - 4)*(A218&lt;[1]holidays!B$2:B1097))&gt;0, 1, 0)</f>
        <v>0</v>
      </c>
      <c r="K2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A218,
      A218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8" s="3">
        <v>114</v>
      </c>
      <c r="M218" s="3">
        <v>11995.33</v>
      </c>
      <c r="N218" s="3">
        <f t="shared" si="13"/>
        <v>1.5197428100848853</v>
      </c>
      <c r="O218" s="2">
        <f t="shared" ca="1" si="4"/>
        <v>0.1036200054446806</v>
      </c>
      <c r="P218" s="3" t="str">
        <f t="shared" ca="1" si="14"/>
        <v>No Surge</v>
      </c>
    </row>
    <row r="219" spans="1:16">
      <c r="A219" s="4">
        <v>44779</v>
      </c>
      <c r="B219" s="2">
        <f t="shared" si="0"/>
        <v>2022</v>
      </c>
      <c r="C219" s="2">
        <f t="shared" si="1"/>
        <v>8</v>
      </c>
      <c r="D219" s="2">
        <f t="shared" si="2"/>
        <v>6</v>
      </c>
      <c r="E219" s="3">
        <v>9077</v>
      </c>
      <c r="F219" s="3">
        <f t="shared" ca="1" si="15"/>
        <v>92.779875400654859</v>
      </c>
      <c r="G219" s="2" t="s">
        <v>16</v>
      </c>
      <c r="H219" s="2" t="s">
        <v>17</v>
      </c>
      <c r="I219" s="2">
        <f>IF(SUMPRODUCT((A219&gt;=[1]holidays!B$2:B1097)*(A219&lt;=[1]holidays!C$2:C1097))&gt;0, 1, 0)</f>
        <v>0</v>
      </c>
      <c r="J219" s="2">
        <f>IF(SUMPRODUCT((A219&gt;=[1]holidays!B$2:B1097 - 4)*(A219&lt;[1]holidays!B$2:B1097))&gt;0, 1, 0)</f>
        <v>0</v>
      </c>
      <c r="K2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A219,
      A219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19" s="3">
        <v>113</v>
      </c>
      <c r="M219" s="3">
        <v>9660.51</v>
      </c>
      <c r="N219" s="3">
        <f t="shared" si="13"/>
        <v>1.0642844552164812</v>
      </c>
      <c r="O219" s="2">
        <f t="shared" ca="1" si="4"/>
        <v>0.1155021033411259</v>
      </c>
      <c r="P219" s="3" t="str">
        <f t="shared" ca="1" si="14"/>
        <v>Mild Surge</v>
      </c>
    </row>
    <row r="220" spans="1:16">
      <c r="A220" s="4">
        <v>44780</v>
      </c>
      <c r="B220" s="2">
        <f t="shared" si="0"/>
        <v>2022</v>
      </c>
      <c r="C220" s="2">
        <f t="shared" si="1"/>
        <v>8</v>
      </c>
      <c r="D220" s="2">
        <f t="shared" si="2"/>
        <v>7</v>
      </c>
      <c r="E220" s="2">
        <v>7900</v>
      </c>
      <c r="F220" s="3">
        <f t="shared" ca="1" si="15"/>
        <v>76.846704718620657</v>
      </c>
      <c r="G220" s="2" t="s">
        <v>18</v>
      </c>
      <c r="H220" s="2" t="s">
        <v>17</v>
      </c>
      <c r="I220" s="2">
        <f>IF(SUMPRODUCT((A220&gt;=[1]holidays!B$2:B1097)*(A220&lt;=[1]holidays!C$2:C1097))&gt;0, 1, 0)</f>
        <v>0</v>
      </c>
      <c r="J220" s="2">
        <f>IF(SUMPRODUCT((A220&gt;=[1]holidays!B$2:B1097 - 4)*(A220&lt;[1]holidays!B$2:B1097))&gt;0, 1, 0)</f>
        <v>0</v>
      </c>
      <c r="K2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A220,
      A220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0" s="3">
        <v>120</v>
      </c>
      <c r="M220" s="3">
        <v>13421.16</v>
      </c>
      <c r="N220" s="3">
        <f t="shared" si="13"/>
        <v>1.6988810126582279</v>
      </c>
      <c r="O220" s="2">
        <f t="shared" ca="1" si="4"/>
        <v>0.11672917172448707</v>
      </c>
      <c r="P220" s="3" t="str">
        <f t="shared" ca="1" si="14"/>
        <v>No Surge</v>
      </c>
    </row>
    <row r="221" spans="1:16">
      <c r="A221" s="4">
        <v>44781</v>
      </c>
      <c r="B221" s="2">
        <f t="shared" si="0"/>
        <v>2022</v>
      </c>
      <c r="C221" s="2">
        <f t="shared" si="1"/>
        <v>8</v>
      </c>
      <c r="D221" s="2">
        <f t="shared" si="2"/>
        <v>8</v>
      </c>
      <c r="E221" s="3">
        <v>7719</v>
      </c>
      <c r="F221" s="3">
        <f t="shared" ca="1" si="15"/>
        <v>78.85356503224962</v>
      </c>
      <c r="G221" s="2" t="s">
        <v>19</v>
      </c>
      <c r="H221" s="2" t="s">
        <v>20</v>
      </c>
      <c r="I221" s="2">
        <f>IF(SUMPRODUCT((A221&gt;=[1]holidays!B$2:B1097)*(A221&lt;=[1]holidays!C$2:C1097))&gt;0, 1, 0)</f>
        <v>0</v>
      </c>
      <c r="J221" s="2">
        <f>IF(SUMPRODUCT((A221&gt;=[1]holidays!B$2:B1097 - 4)*(A221&lt;[1]holidays!B$2:B1097))&gt;0, 1, 0)</f>
        <v>0</v>
      </c>
      <c r="K2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A221,
      A221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1" s="3">
        <v>116</v>
      </c>
      <c r="M221" s="3">
        <v>9871.4699999999993</v>
      </c>
      <c r="N221" s="3">
        <f t="shared" si="13"/>
        <v>1.2788534784298484</v>
      </c>
      <c r="O221" s="2">
        <f t="shared" ca="1" si="4"/>
        <v>0.11849998113409711</v>
      </c>
      <c r="P221" s="3" t="str">
        <f t="shared" ca="1" si="14"/>
        <v>No Surge</v>
      </c>
    </row>
    <row r="222" spans="1:16">
      <c r="A222" s="4">
        <v>44782</v>
      </c>
      <c r="B222" s="2">
        <f t="shared" si="0"/>
        <v>2022</v>
      </c>
      <c r="C222" s="2">
        <f t="shared" si="1"/>
        <v>8</v>
      </c>
      <c r="D222" s="2">
        <f t="shared" si="2"/>
        <v>9</v>
      </c>
      <c r="E222" s="3">
        <v>6823</v>
      </c>
      <c r="F222" s="3">
        <f t="shared" ca="1" si="15"/>
        <v>67.726654369230246</v>
      </c>
      <c r="G222" s="2" t="s">
        <v>21</v>
      </c>
      <c r="H222" s="2" t="s">
        <v>20</v>
      </c>
      <c r="I222" s="2">
        <f>IF(SUMPRODUCT((A222&gt;=[1]holidays!B$2:B1097)*(A222&lt;=[1]holidays!C$2:C1097))&gt;0, 1, 0)</f>
        <v>0</v>
      </c>
      <c r="J222" s="2">
        <f>IF(SUMPRODUCT((A222&gt;=[1]holidays!B$2:B1097 - 4)*(A222&lt;[1]holidays!B$2:B1097))&gt;0, 1, 0)</f>
        <v>0</v>
      </c>
      <c r="K2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A222,
      A222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2" s="3">
        <v>115</v>
      </c>
      <c r="M222" s="3">
        <v>7520.02</v>
      </c>
      <c r="N222" s="3">
        <f t="shared" si="13"/>
        <v>1.1021574087644732</v>
      </c>
      <c r="O222" s="2">
        <f t="shared" ca="1" si="4"/>
        <v>0.11415162322235788</v>
      </c>
      <c r="P222" s="3" t="str">
        <f t="shared" ca="1" si="14"/>
        <v>No Surge</v>
      </c>
    </row>
    <row r="223" spans="1:16">
      <c r="A223" s="4">
        <v>44783</v>
      </c>
      <c r="B223" s="2">
        <f t="shared" si="0"/>
        <v>2022</v>
      </c>
      <c r="C223" s="2">
        <f t="shared" si="1"/>
        <v>8</v>
      </c>
      <c r="D223" s="2">
        <f t="shared" si="2"/>
        <v>10</v>
      </c>
      <c r="E223" s="3">
        <v>7013</v>
      </c>
      <c r="F223" s="3">
        <f t="shared" ca="1" si="15"/>
        <v>59.873712301937665</v>
      </c>
      <c r="G223" s="2" t="s">
        <v>22</v>
      </c>
      <c r="H223" s="2" t="s">
        <v>20</v>
      </c>
      <c r="I223" s="2">
        <f>IF(SUMPRODUCT((A223&gt;=[1]holidays!B$2:B1097)*(A223&lt;=[1]holidays!C$2:C1097))&gt;0, 1, 0)</f>
        <v>0</v>
      </c>
      <c r="J223" s="2">
        <f>IF(SUMPRODUCT((A223&gt;=[1]holidays!B$2:B1097 - 4)*(A223&lt;[1]holidays!B$2:B1097))&gt;0, 1, 0)</f>
        <v>0</v>
      </c>
      <c r="K2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A223,
      A223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3" s="3">
        <v>118</v>
      </c>
      <c r="M223" s="3">
        <v>8494.36</v>
      </c>
      <c r="N223" s="3">
        <f t="shared" si="13"/>
        <v>1.2112305717952374</v>
      </c>
      <c r="O223" s="2">
        <f t="shared" ca="1" si="4"/>
        <v>0.10074287824937467</v>
      </c>
      <c r="P223" s="3" t="str">
        <f t="shared" ca="1" si="14"/>
        <v>No Surge</v>
      </c>
    </row>
    <row r="224" spans="1:16">
      <c r="A224" s="4">
        <v>44784</v>
      </c>
      <c r="B224" s="2">
        <f t="shared" si="0"/>
        <v>2022</v>
      </c>
      <c r="C224" s="2">
        <f t="shared" si="1"/>
        <v>8</v>
      </c>
      <c r="D224" s="2">
        <f t="shared" si="2"/>
        <v>11</v>
      </c>
      <c r="E224" s="3">
        <v>7223</v>
      </c>
      <c r="F224" s="3">
        <f t="shared" ca="1" si="15"/>
        <v>72.304458083577643</v>
      </c>
      <c r="G224" s="2" t="s">
        <v>23</v>
      </c>
      <c r="H224" s="2" t="s">
        <v>20</v>
      </c>
      <c r="I224" s="2">
        <f>IF(SUMPRODUCT((A224&gt;=[1]holidays!B$2:B1097)*(A224&lt;=[1]holidays!C$2:C1097))&gt;0, 1, 0)</f>
        <v>0</v>
      </c>
      <c r="J224" s="2">
        <f>IF(SUMPRODUCT((A224&gt;=[1]holidays!B$2:B1097 - 4)*(A224&lt;[1]holidays!B$2:B1097))&gt;0, 1, 0)</f>
        <v>0</v>
      </c>
      <c r="K2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A224,
      A224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4" s="3">
        <v>117</v>
      </c>
      <c r="M224" s="3">
        <v>7850.97</v>
      </c>
      <c r="N224" s="3">
        <f t="shared" si="13"/>
        <v>1.0869403295029767</v>
      </c>
      <c r="O224" s="2">
        <f t="shared" ca="1" si="4"/>
        <v>0.11712060910672277</v>
      </c>
      <c r="P224" s="3" t="str">
        <f t="shared" ca="1" si="14"/>
        <v>No Surge</v>
      </c>
    </row>
    <row r="225" spans="1:16">
      <c r="A225" s="4">
        <v>44785</v>
      </c>
      <c r="B225" s="2">
        <f t="shared" si="0"/>
        <v>2022</v>
      </c>
      <c r="C225" s="2">
        <f t="shared" si="1"/>
        <v>8</v>
      </c>
      <c r="D225" s="2">
        <f t="shared" si="2"/>
        <v>12</v>
      </c>
      <c r="E225" s="3">
        <v>7669</v>
      </c>
      <c r="F225" s="3">
        <f t="shared" ca="1" si="15"/>
        <v>72.860953652504534</v>
      </c>
      <c r="G225" s="2" t="s">
        <v>24</v>
      </c>
      <c r="H225" s="2" t="s">
        <v>20</v>
      </c>
      <c r="I225" s="2">
        <f>IF(SUMPRODUCT((A225&gt;=[1]holidays!B$2:B1097)*(A225&lt;=[1]holidays!C$2:C1097))&gt;0, 1, 0)</f>
        <v>0</v>
      </c>
      <c r="J225" s="2">
        <f>IF(SUMPRODUCT((A225&gt;=[1]holidays!B$2:B1097 - 4)*(A225&lt;[1]holidays!B$2:B1097))&gt;0, 1, 0)</f>
        <v>0</v>
      </c>
      <c r="K2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A225,
      A225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5" s="3">
        <v>120</v>
      </c>
      <c r="M225" s="3">
        <v>12937.48</v>
      </c>
      <c r="N225" s="3">
        <f t="shared" si="13"/>
        <v>1.6869839614030513</v>
      </c>
      <c r="O225" s="2">
        <f t="shared" ca="1" si="4"/>
        <v>0.11400853355457745</v>
      </c>
      <c r="P225" s="3" t="str">
        <f t="shared" ca="1" si="14"/>
        <v>No Surge</v>
      </c>
    </row>
    <row r="226" spans="1:16">
      <c r="A226" s="4">
        <v>44786</v>
      </c>
      <c r="B226" s="2">
        <f t="shared" si="0"/>
        <v>2022</v>
      </c>
      <c r="C226" s="2">
        <f t="shared" si="1"/>
        <v>8</v>
      </c>
      <c r="D226" s="2">
        <f t="shared" si="2"/>
        <v>13</v>
      </c>
      <c r="E226" s="3">
        <v>8653</v>
      </c>
      <c r="F226" s="3">
        <f t="shared" ca="1" si="15"/>
        <v>75.245463410175105</v>
      </c>
      <c r="G226" s="2" t="s">
        <v>16</v>
      </c>
      <c r="H226" s="2" t="s">
        <v>17</v>
      </c>
      <c r="I226" s="2">
        <f>IF(SUMPRODUCT((A226&gt;=[1]holidays!B$2:B1097)*(A226&lt;=[1]holidays!C$2:C1097))&gt;0, 1, 0)</f>
        <v>0</v>
      </c>
      <c r="J226" s="2">
        <f>IF(SUMPRODUCT((A226&gt;=[1]holidays!B$2:B1097 - 4)*(A226&lt;[1]holidays!B$2:B1097))&gt;0, 1, 0)</f>
        <v>0</v>
      </c>
      <c r="K2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A226,
      A226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6" s="3">
        <v>116</v>
      </c>
      <c r="M226" s="3">
        <v>12828.62</v>
      </c>
      <c r="N226" s="3">
        <f t="shared" si="13"/>
        <v>1.4825632728533458</v>
      </c>
      <c r="O226" s="2">
        <f t="shared" ca="1" si="4"/>
        <v>0.10087222645995969</v>
      </c>
      <c r="P226" s="3" t="str">
        <f t="shared" ca="1" si="14"/>
        <v>No Surge</v>
      </c>
    </row>
    <row r="227" spans="1:16">
      <c r="A227" s="4">
        <v>44787</v>
      </c>
      <c r="B227" s="2">
        <f t="shared" si="0"/>
        <v>2022</v>
      </c>
      <c r="C227" s="2">
        <f t="shared" si="1"/>
        <v>8</v>
      </c>
      <c r="D227" s="2">
        <f t="shared" si="2"/>
        <v>14</v>
      </c>
      <c r="E227" s="3">
        <v>8917</v>
      </c>
      <c r="F227" s="3">
        <f t="shared" ca="1" si="15"/>
        <v>84.075171458170033</v>
      </c>
      <c r="G227" s="2" t="s">
        <v>18</v>
      </c>
      <c r="H227" s="2" t="s">
        <v>17</v>
      </c>
      <c r="I227" s="2">
        <f>IF(SUMPRODUCT((A227&gt;=[1]holidays!B$2:B1097)*(A227&lt;=[1]holidays!C$2:C1097))&gt;0, 1, 0)</f>
        <v>0</v>
      </c>
      <c r="J227" s="2">
        <f>IF(SUMPRODUCT((A227&gt;=[1]holidays!B$2:B1097 - 4)*(A227&lt;[1]holidays!B$2:B1097))&gt;0, 1, 0)</f>
        <v>0</v>
      </c>
      <c r="K2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A227,
      A227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7" s="3">
        <v>111</v>
      </c>
      <c r="M227" s="3">
        <v>9240.2099999999991</v>
      </c>
      <c r="N227" s="3">
        <f t="shared" si="13"/>
        <v>1.0362464954581136</v>
      </c>
      <c r="O227" s="2">
        <f t="shared" ca="1" si="4"/>
        <v>0.10465788978195439</v>
      </c>
      <c r="P227" s="3" t="str">
        <f t="shared" ca="1" si="14"/>
        <v>Low Surge</v>
      </c>
    </row>
    <row r="228" spans="1:16">
      <c r="A228" s="4">
        <v>44788</v>
      </c>
      <c r="B228" s="2">
        <f t="shared" si="0"/>
        <v>2022</v>
      </c>
      <c r="C228" s="2">
        <f t="shared" si="1"/>
        <v>8</v>
      </c>
      <c r="D228" s="2">
        <f t="shared" si="2"/>
        <v>15</v>
      </c>
      <c r="E228" s="3">
        <v>7491</v>
      </c>
      <c r="F228" s="3">
        <f t="shared" ca="1" si="15"/>
        <v>64.40421893463548</v>
      </c>
      <c r="G228" s="2" t="s">
        <v>19</v>
      </c>
      <c r="H228" s="2" t="s">
        <v>20</v>
      </c>
      <c r="I228" s="2">
        <f>IF(SUMPRODUCT((A228&gt;=[1]holidays!B$2:B1097)*(A228&lt;=[1]holidays!C$2:C1097))&gt;0, 1, 0)</f>
        <v>0</v>
      </c>
      <c r="J228" s="2">
        <f>IF(SUMPRODUCT((A228&gt;=[1]holidays!B$2:B1097 - 4)*(A228&lt;[1]holidays!B$2:B1097))&gt;0, 1, 0)</f>
        <v>0</v>
      </c>
      <c r="K2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A228,
      A228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8" s="3">
        <v>118</v>
      </c>
      <c r="M228" s="3">
        <v>8059.03</v>
      </c>
      <c r="N228" s="3">
        <f t="shared" si="13"/>
        <v>1.0758283273261247</v>
      </c>
      <c r="O228" s="2">
        <f t="shared" ca="1" si="4"/>
        <v>0.10145104571201424</v>
      </c>
      <c r="P228" s="3" t="str">
        <f t="shared" ca="1" si="14"/>
        <v>No Surge</v>
      </c>
    </row>
    <row r="229" spans="1:16">
      <c r="A229" s="4">
        <v>44789</v>
      </c>
      <c r="B229" s="2">
        <f t="shared" si="0"/>
        <v>2022</v>
      </c>
      <c r="C229" s="2">
        <f t="shared" si="1"/>
        <v>8</v>
      </c>
      <c r="D229" s="2">
        <f t="shared" si="2"/>
        <v>16</v>
      </c>
      <c r="E229" s="3">
        <v>7747</v>
      </c>
      <c r="F229" s="3">
        <f t="shared" ca="1" si="15"/>
        <v>57.965594386110496</v>
      </c>
      <c r="G229" s="2" t="s">
        <v>21</v>
      </c>
      <c r="H229" s="2" t="s">
        <v>20</v>
      </c>
      <c r="I229" s="2">
        <f>IF(SUMPRODUCT((A229&gt;=[1]holidays!B$2:B1097)*(A229&lt;=[1]holidays!C$2:C1097))&gt;0, 1, 0)</f>
        <v>0</v>
      </c>
      <c r="J229" s="2">
        <f>IF(SUMPRODUCT((A229&gt;=[1]holidays!B$2:B1097 - 4)*(A229&lt;[1]holidays!B$2:B1097))&gt;0, 1, 0)</f>
        <v>0</v>
      </c>
      <c r="K2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A229,
      A229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29" s="3">
        <v>139</v>
      </c>
      <c r="M229" s="3">
        <v>18585.25</v>
      </c>
      <c r="N229" s="3">
        <f t="shared" si="13"/>
        <v>2.3990254291983995</v>
      </c>
      <c r="O229" s="2">
        <f t="shared" ca="1" si="4"/>
        <v>0.10400435806982521</v>
      </c>
      <c r="P229" s="3" t="str">
        <f t="shared" ca="1" si="14"/>
        <v>No Surge</v>
      </c>
    </row>
    <row r="230" spans="1:16">
      <c r="A230" s="4">
        <v>44790</v>
      </c>
      <c r="B230" s="2">
        <f t="shared" si="0"/>
        <v>2022</v>
      </c>
      <c r="C230" s="2">
        <f t="shared" si="1"/>
        <v>8</v>
      </c>
      <c r="D230" s="2">
        <f t="shared" si="2"/>
        <v>17</v>
      </c>
      <c r="E230" s="3">
        <v>11123</v>
      </c>
      <c r="F230" s="3">
        <f t="shared" ca="1" si="15"/>
        <v>117.46546699602105</v>
      </c>
      <c r="G230" s="2" t="s">
        <v>22</v>
      </c>
      <c r="H230" s="2" t="s">
        <v>20</v>
      </c>
      <c r="I230" s="2">
        <f>IF(SUMPRODUCT((A230&gt;=[1]holidays!B$2:B1097)*(A230&lt;=[1]holidays!C$2:C1097))&gt;0, 1, 0)</f>
        <v>0</v>
      </c>
      <c r="J230" s="2">
        <f>IF(SUMPRODUCT((A230&gt;=[1]holidays!B$2:B1097 - 4)*(A230&lt;[1]holidays!B$2:B1097))&gt;0, 1, 0)</f>
        <v>1</v>
      </c>
      <c r="K2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A230,
      A230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30" s="3">
        <v>112</v>
      </c>
      <c r="M230" s="3">
        <v>19681.740000000002</v>
      </c>
      <c r="N230" s="3">
        <f t="shared" si="13"/>
        <v>1.7694632742965029</v>
      </c>
      <c r="O230" s="2">
        <f t="shared" ca="1" si="4"/>
        <v>0.11827863259511244</v>
      </c>
      <c r="P230" s="3" t="str">
        <f t="shared" ca="1" si="14"/>
        <v>High Surge</v>
      </c>
    </row>
    <row r="231" spans="1:16">
      <c r="A231" s="4">
        <v>44791</v>
      </c>
      <c r="B231" s="2">
        <f t="shared" si="0"/>
        <v>2022</v>
      </c>
      <c r="C231" s="2">
        <f t="shared" si="1"/>
        <v>8</v>
      </c>
      <c r="D231" s="2">
        <f t="shared" si="2"/>
        <v>18</v>
      </c>
      <c r="E231" s="3">
        <v>10939</v>
      </c>
      <c r="F231" s="3">
        <f t="shared" ca="1" si="15"/>
        <v>106.99854237407212</v>
      </c>
      <c r="G231" s="2" t="s">
        <v>23</v>
      </c>
      <c r="H231" s="2" t="s">
        <v>20</v>
      </c>
      <c r="I231" s="2">
        <f>IF(SUMPRODUCT((A231&gt;=[1]holidays!B$2:B1097)*(A231&lt;=[1]holidays!C$2:C1097))&gt;0, 1, 0)</f>
        <v>0</v>
      </c>
      <c r="J231" s="2">
        <f>IF(SUMPRODUCT((A231&gt;=[1]holidays!B$2:B1097 - 4)*(A231&lt;[1]holidays!B$2:B1097))&gt;0, 1, 0)</f>
        <v>1</v>
      </c>
      <c r="K2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A231,
      A231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31" s="3">
        <v>115</v>
      </c>
      <c r="M231" s="3">
        <v>27234.18</v>
      </c>
      <c r="N231" s="3">
        <f t="shared" si="13"/>
        <v>2.4896407349849166</v>
      </c>
      <c r="O231" s="2">
        <f t="shared" ca="1" si="4"/>
        <v>0.11248589791588165</v>
      </c>
      <c r="P231" s="3" t="str">
        <f t="shared" ca="1" si="14"/>
        <v>High Surge</v>
      </c>
    </row>
    <row r="232" spans="1:16">
      <c r="A232" s="4">
        <v>44792</v>
      </c>
      <c r="B232" s="2">
        <f t="shared" si="0"/>
        <v>2022</v>
      </c>
      <c r="C232" s="2">
        <f t="shared" si="1"/>
        <v>8</v>
      </c>
      <c r="D232" s="2">
        <f t="shared" si="2"/>
        <v>19</v>
      </c>
      <c r="E232" s="3">
        <v>12293</v>
      </c>
      <c r="F232" s="3">
        <f t="shared" ca="1" si="15"/>
        <v>128.16990102744512</v>
      </c>
      <c r="G232" s="2" t="s">
        <v>24</v>
      </c>
      <c r="H232" s="2" t="s">
        <v>20</v>
      </c>
      <c r="I232" s="2">
        <f>IF(SUMPRODUCT((A232&gt;=[1]holidays!B$2:B1097)*(A232&lt;=[1]holidays!C$2:C1097))&gt;0, 1, 0)</f>
        <v>0</v>
      </c>
      <c r="J232" s="2">
        <f>IF(SUMPRODUCT((A232&gt;=[1]holidays!B$2:B1097 - 4)*(A232&lt;[1]holidays!B$2:B1097))&gt;0, 1, 0)</f>
        <v>1</v>
      </c>
      <c r="K2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A232,
      A232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32" s="3">
        <v>111</v>
      </c>
      <c r="M232" s="3">
        <v>7820.15</v>
      </c>
      <c r="N232" s="3">
        <f t="shared" si="13"/>
        <v>0.6361465874888147</v>
      </c>
      <c r="O232" s="2">
        <f t="shared" ca="1" si="4"/>
        <v>0.11573138382857243</v>
      </c>
      <c r="P232" s="3" t="str">
        <f t="shared" ca="1" si="14"/>
        <v>High Surge</v>
      </c>
    </row>
    <row r="233" spans="1:16">
      <c r="A233" s="4">
        <v>44793</v>
      </c>
      <c r="B233" s="2">
        <f t="shared" si="0"/>
        <v>2022</v>
      </c>
      <c r="C233" s="2">
        <f t="shared" si="1"/>
        <v>8</v>
      </c>
      <c r="D233" s="2">
        <f t="shared" si="2"/>
        <v>20</v>
      </c>
      <c r="E233" s="3">
        <v>9811</v>
      </c>
      <c r="F233" s="3">
        <f t="shared" ca="1" si="15"/>
        <v>78.831940000670158</v>
      </c>
      <c r="G233" s="2" t="s">
        <v>16</v>
      </c>
      <c r="H233" s="2" t="s">
        <v>17</v>
      </c>
      <c r="I233" s="2">
        <f>IF(SUMPRODUCT((A233&gt;=[1]holidays!B$2:B1097)*(A233&lt;=[1]holidays!C$2:C1097))&gt;0, 1, 0)</f>
        <v>0</v>
      </c>
      <c r="J233" s="2">
        <f>IF(SUMPRODUCT((A233&gt;=[1]holidays!B$2:B1097 - 4)*(A233&lt;[1]holidays!B$2:B1097))&gt;0, 1, 0)</f>
        <v>1</v>
      </c>
      <c r="K2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A233,
      A233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33" s="3">
        <v>127</v>
      </c>
      <c r="M233" s="3">
        <v>18556.419999999998</v>
      </c>
      <c r="N233" s="3">
        <f t="shared" si="13"/>
        <v>1.8913892569564772</v>
      </c>
      <c r="O233" s="2">
        <f t="shared" ca="1" si="4"/>
        <v>0.10204521842916225</v>
      </c>
      <c r="P233" s="3" t="str">
        <f t="shared" ca="1" si="14"/>
        <v>No Surge</v>
      </c>
    </row>
    <row r="234" spans="1:16">
      <c r="A234" s="4">
        <v>44794</v>
      </c>
      <c r="B234" s="2">
        <f t="shared" si="0"/>
        <v>2022</v>
      </c>
      <c r="C234" s="2">
        <f t="shared" si="1"/>
        <v>8</v>
      </c>
      <c r="D234" s="2">
        <f t="shared" si="2"/>
        <v>21</v>
      </c>
      <c r="E234" s="3">
        <v>10067</v>
      </c>
      <c r="F234" s="3">
        <f t="shared" ca="1" si="15"/>
        <v>81.114967033650515</v>
      </c>
      <c r="G234" s="2" t="s">
        <v>18</v>
      </c>
      <c r="H234" s="2" t="s">
        <v>17</v>
      </c>
      <c r="I234" s="2">
        <f>IF(SUMPRODUCT((A234&gt;=[1]holidays!B$2:B1097)*(A234&lt;=[1]holidays!C$2:C1097))&gt;0, 1, 0)</f>
        <v>1</v>
      </c>
      <c r="J234" s="2">
        <f>IF(SUMPRODUCT((A234&gt;=[1]holidays!B$2:B1097 - 4)*(A234&lt;[1]holidays!B$2:B1097))&gt;0, 1, 0)</f>
        <v>0</v>
      </c>
      <c r="K2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A234,
      A234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34" s="3">
        <v>128</v>
      </c>
      <c r="M234" s="3">
        <v>13561.72</v>
      </c>
      <c r="N234" s="3">
        <f t="shared" si="13"/>
        <v>1.3471461209893711</v>
      </c>
      <c r="O234" s="2">
        <f t="shared" ca="1" si="4"/>
        <v>0.10313614562736927</v>
      </c>
      <c r="P234" s="3" t="str">
        <f t="shared" ca="1" si="14"/>
        <v>Low Surge</v>
      </c>
    </row>
    <row r="235" spans="1:16">
      <c r="A235" s="4">
        <v>44795</v>
      </c>
      <c r="B235" s="2">
        <f t="shared" si="0"/>
        <v>2022</v>
      </c>
      <c r="C235" s="2">
        <f t="shared" si="1"/>
        <v>8</v>
      </c>
      <c r="D235" s="2">
        <f t="shared" si="2"/>
        <v>22</v>
      </c>
      <c r="E235" s="3">
        <v>10213</v>
      </c>
      <c r="F235" s="3">
        <f t="shared" ca="1" si="15"/>
        <v>81.568432197710919</v>
      </c>
      <c r="G235" s="2" t="s">
        <v>19</v>
      </c>
      <c r="H235" s="2" t="s">
        <v>20</v>
      </c>
      <c r="I235" s="2">
        <f>IF(SUMPRODUCT((A235&gt;=[1]holidays!B$2:B1097)*(A235&lt;=[1]holidays!C$2:C1097))&gt;0, 1, 0)</f>
        <v>1</v>
      </c>
      <c r="J235" s="2">
        <f>IF(SUMPRODUCT((A235&gt;=[1]holidays!B$2:B1097 - 4)*(A235&lt;[1]holidays!B$2:B1097))&gt;0, 1, 0)</f>
        <v>0</v>
      </c>
      <c r="K2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A235,
      A235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35" s="3">
        <v>127</v>
      </c>
      <c r="M235" s="3">
        <v>21521.23</v>
      </c>
      <c r="N235" s="3">
        <f t="shared" si="13"/>
        <v>2.1072388132771955</v>
      </c>
      <c r="O235" s="2">
        <f t="shared" ca="1" si="4"/>
        <v>0.10143141965249473</v>
      </c>
      <c r="P235" s="3" t="str">
        <f t="shared" ca="1" si="14"/>
        <v>Low Surge</v>
      </c>
    </row>
    <row r="236" spans="1:16">
      <c r="A236" s="4">
        <v>44796</v>
      </c>
      <c r="B236" s="2">
        <f t="shared" si="0"/>
        <v>2022</v>
      </c>
      <c r="C236" s="2">
        <f t="shared" si="1"/>
        <v>8</v>
      </c>
      <c r="D236" s="2">
        <f t="shared" si="2"/>
        <v>23</v>
      </c>
      <c r="E236" s="3">
        <v>12179</v>
      </c>
      <c r="F236" s="3">
        <f t="shared" ca="1" si="15"/>
        <v>124.15636144816293</v>
      </c>
      <c r="G236" s="2" t="s">
        <v>21</v>
      </c>
      <c r="H236" s="2" t="s">
        <v>20</v>
      </c>
      <c r="I236" s="2">
        <f>IF(SUMPRODUCT((A236&gt;=[1]holidays!B$2:B1097)*(A236&lt;=[1]holidays!C$2:C1097))&gt;0, 1, 0)</f>
        <v>1</v>
      </c>
      <c r="J236" s="2">
        <f>IF(SUMPRODUCT((A236&gt;=[1]holidays!B$2:B1097 - 4)*(A236&lt;[1]holidays!B$2:B1097))&gt;0, 1, 0)</f>
        <v>0</v>
      </c>
      <c r="K2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A236,
      A236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36" s="3">
        <v>116</v>
      </c>
      <c r="M236" s="3">
        <v>18000.43</v>
      </c>
      <c r="N236" s="3">
        <f t="shared" si="13"/>
        <v>1.47798916167173</v>
      </c>
      <c r="O236" s="2">
        <f t="shared" ca="1" si="4"/>
        <v>0.11825386261587076</v>
      </c>
      <c r="P236" s="3" t="str">
        <f t="shared" ca="1" si="14"/>
        <v>High Surge</v>
      </c>
    </row>
    <row r="237" spans="1:16">
      <c r="A237" s="4">
        <v>44797</v>
      </c>
      <c r="B237" s="2">
        <f t="shared" si="0"/>
        <v>2022</v>
      </c>
      <c r="C237" s="2">
        <f t="shared" si="1"/>
        <v>8</v>
      </c>
      <c r="D237" s="2">
        <f t="shared" si="2"/>
        <v>24</v>
      </c>
      <c r="E237" s="3">
        <v>12311</v>
      </c>
      <c r="F237" s="3">
        <f t="shared" ca="1" si="15"/>
        <v>102.45110354202266</v>
      </c>
      <c r="G237" s="2" t="s">
        <v>22</v>
      </c>
      <c r="H237" s="2" t="s">
        <v>20</v>
      </c>
      <c r="I237" s="2">
        <f>IF(SUMPRODUCT((A237&gt;=[1]holidays!B$2:B1097)*(A237&lt;=[1]holidays!C$2:C1097))&gt;0, 1, 0)</f>
        <v>1</v>
      </c>
      <c r="J237" s="2">
        <f>IF(SUMPRODUCT((A237&gt;=[1]holidays!B$2:B1097 - 4)*(A237&lt;[1]holidays!B$2:B1097))&gt;0, 1, 0)</f>
        <v>0</v>
      </c>
      <c r="K2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A237,
      A237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37" s="3">
        <v>128</v>
      </c>
      <c r="M237" s="3">
        <v>21456.81</v>
      </c>
      <c r="N237" s="3">
        <f t="shared" si="13"/>
        <v>1.7428974088213793</v>
      </c>
      <c r="O237" s="2">
        <f t="shared" ca="1" si="4"/>
        <v>0.1065205202938746</v>
      </c>
      <c r="P237" s="3" t="str">
        <f t="shared" ca="1" si="14"/>
        <v>High Surge</v>
      </c>
    </row>
    <row r="238" spans="1:16">
      <c r="A238" s="4">
        <v>44798</v>
      </c>
      <c r="B238" s="2">
        <f t="shared" si="0"/>
        <v>2022</v>
      </c>
      <c r="C238" s="2">
        <f t="shared" si="1"/>
        <v>8</v>
      </c>
      <c r="D238" s="2">
        <f t="shared" si="2"/>
        <v>25</v>
      </c>
      <c r="E238" s="3">
        <v>12403</v>
      </c>
      <c r="F238" s="3">
        <f t="shared" ca="1" si="15"/>
        <v>122.05565439727526</v>
      </c>
      <c r="G238" s="2" t="s">
        <v>23</v>
      </c>
      <c r="H238" s="2" t="s">
        <v>20</v>
      </c>
      <c r="I238" s="2">
        <f>IF(SUMPRODUCT((A238&gt;=[1]holidays!B$2:B1097)*(A238&lt;=[1]holidays!C$2:C1097))&gt;0, 1, 0)</f>
        <v>1</v>
      </c>
      <c r="J238" s="2">
        <f>IF(SUMPRODUCT((A238&gt;=[1]holidays!B$2:B1097 - 4)*(A238&lt;[1]holidays!B$2:B1097))&gt;0, 1, 0)</f>
        <v>0</v>
      </c>
      <c r="K2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A238,
      A238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38" s="3">
        <v>115</v>
      </c>
      <c r="M238" s="3">
        <v>27349.11</v>
      </c>
      <c r="N238" s="3">
        <f t="shared" si="13"/>
        <v>2.2050399096992663</v>
      </c>
      <c r="O238" s="2">
        <f t="shared" ca="1" si="4"/>
        <v>0.11316939656282074</v>
      </c>
      <c r="P238" s="3" t="str">
        <f t="shared" ca="1" si="14"/>
        <v>High Surge</v>
      </c>
    </row>
    <row r="239" spans="1:16">
      <c r="A239" s="4">
        <v>44799</v>
      </c>
      <c r="B239" s="2">
        <f t="shared" si="0"/>
        <v>2022</v>
      </c>
      <c r="C239" s="2">
        <f t="shared" si="1"/>
        <v>8</v>
      </c>
      <c r="D239" s="2">
        <f t="shared" si="2"/>
        <v>26</v>
      </c>
      <c r="E239" s="3">
        <v>11717</v>
      </c>
      <c r="F239" s="3">
        <f t="shared" ca="1" si="15"/>
        <v>101.73589419805683</v>
      </c>
      <c r="G239" s="2" t="s">
        <v>24</v>
      </c>
      <c r="H239" s="2" t="s">
        <v>20</v>
      </c>
      <c r="I239" s="2">
        <f>IF(SUMPRODUCT((A239&gt;=[1]holidays!B$2:B1097)*(A239&lt;=[1]holidays!C$2:C1097))&gt;0, 1, 0)</f>
        <v>1</v>
      </c>
      <c r="J239" s="2">
        <f>IF(SUMPRODUCT((A239&gt;=[1]holidays!B$2:B1097 - 4)*(A239&lt;[1]holidays!B$2:B1097))&gt;0, 1, 0)</f>
        <v>0</v>
      </c>
      <c r="K2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A239,
      A239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39" s="3">
        <v>116</v>
      </c>
      <c r="M239" s="3">
        <v>15023.59</v>
      </c>
      <c r="N239" s="3">
        <f t="shared" si="13"/>
        <v>1.2822044892037212</v>
      </c>
      <c r="O239" s="2">
        <f t="shared" ca="1" si="4"/>
        <v>0.10072001132520775</v>
      </c>
      <c r="P239" s="3" t="str">
        <f t="shared" ca="1" si="14"/>
        <v>High Surge</v>
      </c>
    </row>
    <row r="240" spans="1:16">
      <c r="A240" s="4">
        <v>44800</v>
      </c>
      <c r="B240" s="2">
        <f t="shared" si="0"/>
        <v>2022</v>
      </c>
      <c r="C240" s="2">
        <f t="shared" si="1"/>
        <v>8</v>
      </c>
      <c r="D240" s="2">
        <f t="shared" si="2"/>
        <v>27</v>
      </c>
      <c r="E240" s="2">
        <v>12532</v>
      </c>
      <c r="F240" s="3">
        <f t="shared" ca="1" si="15"/>
        <v>123.52343220129237</v>
      </c>
      <c r="G240" s="2" t="s">
        <v>16</v>
      </c>
      <c r="H240" s="2" t="s">
        <v>17</v>
      </c>
      <c r="I240" s="2">
        <f>IF(SUMPRODUCT((A240&gt;=[1]holidays!B$2:B1097)*(A240&lt;=[1]holidays!C$2:C1097))&gt;0, 1, 0)</f>
        <v>1</v>
      </c>
      <c r="J240" s="2">
        <f>IF(SUMPRODUCT((A240&gt;=[1]holidays!B$2:B1097 - 4)*(A240&lt;[1]holidays!B$2:B1097))&gt;0, 1, 0)</f>
        <v>0</v>
      </c>
      <c r="K2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A240,
      A240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40" s="3">
        <v>120</v>
      </c>
      <c r="M240" s="3">
        <v>8950.7900000000009</v>
      </c>
      <c r="N240" s="3">
        <f t="shared" si="13"/>
        <v>0.7142347590169168</v>
      </c>
      <c r="O240" s="2">
        <f t="shared" ca="1" si="4"/>
        <v>0.11827969888409737</v>
      </c>
      <c r="P240" s="3" t="str">
        <f t="shared" ca="1" si="14"/>
        <v>High Surge</v>
      </c>
    </row>
    <row r="241" spans="1:16">
      <c r="A241" s="4">
        <v>44801</v>
      </c>
      <c r="B241" s="2">
        <f t="shared" si="0"/>
        <v>2022</v>
      </c>
      <c r="C241" s="2">
        <f t="shared" si="1"/>
        <v>8</v>
      </c>
      <c r="D241" s="2">
        <f t="shared" si="2"/>
        <v>28</v>
      </c>
      <c r="E241" s="2">
        <v>10003</v>
      </c>
      <c r="F241" s="3">
        <f t="shared" ca="1" si="15"/>
        <v>88.250697730072062</v>
      </c>
      <c r="G241" s="2" t="s">
        <v>18</v>
      </c>
      <c r="H241" s="2" t="s">
        <v>17</v>
      </c>
      <c r="I241" s="2">
        <f>IF(SUMPRODUCT((A241&gt;=[1]holidays!B$2:B1097)*(A241&lt;=[1]holidays!C$2:C1097))&gt;0, 1, 0)</f>
        <v>1</v>
      </c>
      <c r="J241" s="2">
        <f>IF(SUMPRODUCT((A241&gt;=[1]holidays!B$2:B1097 - 4)*(A241&lt;[1]holidays!B$2:B1097))&gt;0, 1, 0)</f>
        <v>0</v>
      </c>
      <c r="K2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A241,
      A241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241" s="3">
        <v>121</v>
      </c>
      <c r="M241" s="3">
        <v>6542.46</v>
      </c>
      <c r="N241" s="3">
        <f t="shared" si="13"/>
        <v>0.65404978506448064</v>
      </c>
      <c r="O241" s="2">
        <f t="shared" ca="1" si="4"/>
        <v>0.10675131885772987</v>
      </c>
      <c r="P241" s="3" t="str">
        <f t="shared" ca="1" si="14"/>
        <v>Low Surge</v>
      </c>
    </row>
    <row r="242" spans="1:16">
      <c r="A242" s="4">
        <v>44802</v>
      </c>
      <c r="B242" s="2">
        <f t="shared" si="0"/>
        <v>2022</v>
      </c>
      <c r="C242" s="2">
        <f t="shared" si="1"/>
        <v>8</v>
      </c>
      <c r="D242" s="2">
        <f t="shared" si="2"/>
        <v>29</v>
      </c>
      <c r="E242" s="2">
        <v>11032</v>
      </c>
      <c r="F242" s="3">
        <f t="shared" ca="1" si="15"/>
        <v>103.96880113719502</v>
      </c>
      <c r="G242" s="2" t="s">
        <v>19</v>
      </c>
      <c r="H242" s="2" t="s">
        <v>20</v>
      </c>
      <c r="I242" s="2">
        <f>IF(SUMPRODUCT((A242&gt;=[1]holidays!B$2:B1097)*(A242&lt;=[1]holidays!C$2:C1097))&gt;0, 1, 0)</f>
        <v>0</v>
      </c>
      <c r="J242" s="2">
        <f>IF(SUMPRODUCT((A242&gt;=[1]holidays!B$2:B1097 - 4)*(A242&lt;[1]holidays!B$2:B1097))&gt;0, 1, 0)</f>
        <v>0</v>
      </c>
      <c r="K2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A242,
      A242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2" s="3">
        <v>111</v>
      </c>
      <c r="M242" s="3">
        <v>6157.55</v>
      </c>
      <c r="N242" s="3">
        <f t="shared" si="13"/>
        <v>0.55815355329949246</v>
      </c>
      <c r="O242" s="2">
        <f t="shared" ca="1" si="4"/>
        <v>0.10460965306588693</v>
      </c>
      <c r="P242" s="3" t="str">
        <f t="shared" ca="1" si="14"/>
        <v>High Surge</v>
      </c>
    </row>
    <row r="243" spans="1:16">
      <c r="A243" s="4">
        <v>44803</v>
      </c>
      <c r="B243" s="2">
        <f t="shared" si="0"/>
        <v>2022</v>
      </c>
      <c r="C243" s="2">
        <f t="shared" si="1"/>
        <v>8</v>
      </c>
      <c r="D243" s="2">
        <f t="shared" si="2"/>
        <v>30</v>
      </c>
      <c r="E243" s="2">
        <v>12950</v>
      </c>
      <c r="F243" s="3">
        <f t="shared" ca="1" si="15"/>
        <v>115.46166511867206</v>
      </c>
      <c r="G243" s="2" t="s">
        <v>21</v>
      </c>
      <c r="H243" s="2" t="s">
        <v>20</v>
      </c>
      <c r="I243" s="2">
        <f>IF(SUMPRODUCT((A243&gt;=[1]holidays!B$2:B1097)*(A243&lt;=[1]holidays!C$2:C1097))&gt;0, 1, 0)</f>
        <v>0</v>
      </c>
      <c r="J243" s="2">
        <f>IF(SUMPRODUCT((A243&gt;=[1]holidays!B$2:B1097 - 4)*(A243&lt;[1]holidays!B$2:B1097))&gt;0, 1, 0)</f>
        <v>0</v>
      </c>
      <c r="K2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A243,
      A243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3" s="3">
        <v>118</v>
      </c>
      <c r="M243" s="3">
        <v>4453.09</v>
      </c>
      <c r="N243" s="3">
        <f t="shared" si="13"/>
        <v>0.3438679536679537</v>
      </c>
      <c r="O243" s="2">
        <f t="shared" ca="1" si="4"/>
        <v>0.10520831261778613</v>
      </c>
      <c r="P243" s="3" t="str">
        <f t="shared" ca="1" si="14"/>
        <v>High Surge</v>
      </c>
    </row>
    <row r="244" spans="1:16">
      <c r="A244" s="4">
        <v>44804</v>
      </c>
      <c r="B244" s="2">
        <f t="shared" si="0"/>
        <v>2022</v>
      </c>
      <c r="C244" s="2">
        <f t="shared" si="1"/>
        <v>8</v>
      </c>
      <c r="D244" s="2">
        <f t="shared" si="2"/>
        <v>31</v>
      </c>
      <c r="E244" s="2">
        <v>12038</v>
      </c>
      <c r="F244" s="3">
        <f t="shared" ca="1" si="15"/>
        <v>124.78403213229146</v>
      </c>
      <c r="G244" s="2" t="s">
        <v>22</v>
      </c>
      <c r="H244" s="2" t="s">
        <v>20</v>
      </c>
      <c r="I244" s="2">
        <f>IF(SUMPRODUCT((A244&gt;=[1]holidays!B$2:B1097)*(A244&lt;=[1]holidays!C$2:C1097))&gt;0, 1, 0)</f>
        <v>0</v>
      </c>
      <c r="J244" s="2">
        <f>IF(SUMPRODUCT((A244&gt;=[1]holidays!B$2:B1097 - 4)*(A244&lt;[1]holidays!B$2:B1097))&gt;0, 1, 0)</f>
        <v>0</v>
      </c>
      <c r="K2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A244,
      A244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4" s="3">
        <v>112</v>
      </c>
      <c r="M244" s="3">
        <v>11385.23</v>
      </c>
      <c r="N244" s="3">
        <f t="shared" si="13"/>
        <v>0.94577421498587799</v>
      </c>
      <c r="O244" s="2">
        <f t="shared" ca="1" si="4"/>
        <v>0.11609745471686861</v>
      </c>
      <c r="P244" s="3" t="str">
        <f t="shared" ca="1" si="14"/>
        <v>High Surge</v>
      </c>
    </row>
    <row r="245" spans="1:16">
      <c r="A245" s="4">
        <v>44805</v>
      </c>
      <c r="B245" s="2">
        <f t="shared" si="0"/>
        <v>2022</v>
      </c>
      <c r="C245" s="2">
        <f t="shared" si="1"/>
        <v>9</v>
      </c>
      <c r="D245" s="2">
        <f t="shared" si="2"/>
        <v>1</v>
      </c>
      <c r="E245" s="2">
        <v>11049</v>
      </c>
      <c r="F245" s="3">
        <f t="shared" ca="1" si="15"/>
        <v>103.62861089814854</v>
      </c>
      <c r="G245" s="2" t="s">
        <v>23</v>
      </c>
      <c r="H245" s="2" t="s">
        <v>20</v>
      </c>
      <c r="I245" s="2">
        <f>IF(SUMPRODUCT((A245&gt;=[1]holidays!B$2:B1097)*(A245&lt;=[1]holidays!C$2:C1097))&gt;0, 1, 0)</f>
        <v>0</v>
      </c>
      <c r="J245" s="2">
        <f>IF(SUMPRODUCT((A245&gt;=[1]holidays!B$2:B1097 - 4)*(A245&lt;[1]holidays!B$2:B1097))&gt;0, 1, 0)</f>
        <v>0</v>
      </c>
      <c r="K2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A245,
      A245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5" s="3">
        <v>111</v>
      </c>
      <c r="M245" s="3">
        <v>12185.82</v>
      </c>
      <c r="N245" s="3">
        <f t="shared" si="13"/>
        <v>1.1028889492261742</v>
      </c>
      <c r="O245" s="2">
        <f t="shared" ca="1" si="4"/>
        <v>0.1041069400823105</v>
      </c>
      <c r="P245" s="3" t="str">
        <f t="shared" ca="1" si="14"/>
        <v>High Surge</v>
      </c>
    </row>
    <row r="246" spans="1:16">
      <c r="A246" s="4">
        <v>44806</v>
      </c>
      <c r="B246" s="2">
        <f t="shared" si="0"/>
        <v>2022</v>
      </c>
      <c r="C246" s="2">
        <f t="shared" si="1"/>
        <v>9</v>
      </c>
      <c r="D246" s="2">
        <f t="shared" si="2"/>
        <v>2</v>
      </c>
      <c r="E246" s="3">
        <v>7189</v>
      </c>
      <c r="F246" s="3">
        <f t="shared" ca="1" si="15"/>
        <v>75.149380437413882</v>
      </c>
      <c r="G246" s="2" t="s">
        <v>24</v>
      </c>
      <c r="H246" s="2" t="s">
        <v>20</v>
      </c>
      <c r="I246" s="2">
        <f>IF(SUMPRODUCT((A246&gt;=[1]holidays!B$2:B1097)*(A246&lt;=[1]holidays!C$2:C1097))&gt;0, 1, 0)</f>
        <v>0</v>
      </c>
      <c r="J246" s="2">
        <f>IF(SUMPRODUCT((A246&gt;=[1]holidays!B$2:B1097 - 4)*(A246&lt;[1]holidays!B$2:B1097))&gt;0, 1, 0)</f>
        <v>0</v>
      </c>
      <c r="K2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A246,
      A246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6" s="3">
        <v>114</v>
      </c>
      <c r="M246" s="3">
        <v>18837.54</v>
      </c>
      <c r="N246" s="3">
        <f t="shared" si="13"/>
        <v>2.6203282793156211</v>
      </c>
      <c r="O246" s="2">
        <f t="shared" ca="1" si="4"/>
        <v>0.11916858213750428</v>
      </c>
      <c r="P246" s="3" t="str">
        <f t="shared" ca="1" si="14"/>
        <v>No Surge</v>
      </c>
    </row>
    <row r="247" spans="1:16">
      <c r="A247" s="4">
        <v>44807</v>
      </c>
      <c r="B247" s="2">
        <f t="shared" si="0"/>
        <v>2022</v>
      </c>
      <c r="C247" s="2">
        <f t="shared" si="1"/>
        <v>9</v>
      </c>
      <c r="D247" s="2">
        <f t="shared" si="2"/>
        <v>3</v>
      </c>
      <c r="E247" s="3">
        <v>8903</v>
      </c>
      <c r="F247" s="3">
        <f t="shared" ca="1" si="15"/>
        <v>83.628814154316061</v>
      </c>
      <c r="G247" s="2" t="s">
        <v>16</v>
      </c>
      <c r="H247" s="2" t="s">
        <v>17</v>
      </c>
      <c r="I247" s="2">
        <f>IF(SUMPRODUCT((A247&gt;=[1]holidays!B$2:B1097)*(A247&lt;=[1]holidays!C$2:C1097))&gt;0, 1, 0)</f>
        <v>0</v>
      </c>
      <c r="J247" s="2">
        <f>IF(SUMPRODUCT((A247&gt;=[1]holidays!B$2:B1097 - 4)*(A247&lt;[1]holidays!B$2:B1097))&gt;0, 1, 0)</f>
        <v>0</v>
      </c>
      <c r="K2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A247,
      A247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7" s="3">
        <v>115</v>
      </c>
      <c r="M247" s="3">
        <v>12272.26</v>
      </c>
      <c r="N247" s="3">
        <f t="shared" si="13"/>
        <v>1.3784409749522633</v>
      </c>
      <c r="O247" s="2">
        <f t="shared" ca="1" si="4"/>
        <v>0.10802329133714869</v>
      </c>
      <c r="P247" s="3" t="str">
        <f t="shared" ca="1" si="14"/>
        <v>Low Surge</v>
      </c>
    </row>
    <row r="248" spans="1:16">
      <c r="A248" s="4">
        <v>44808</v>
      </c>
      <c r="B248" s="2">
        <f t="shared" si="0"/>
        <v>2022</v>
      </c>
      <c r="C248" s="2">
        <f t="shared" si="1"/>
        <v>9</v>
      </c>
      <c r="D248" s="2">
        <f t="shared" si="2"/>
        <v>4</v>
      </c>
      <c r="E248" s="3">
        <v>8837</v>
      </c>
      <c r="F248" s="3">
        <f t="shared" ca="1" si="15"/>
        <v>76.150596167080849</v>
      </c>
      <c r="G248" s="2" t="s">
        <v>18</v>
      </c>
      <c r="H248" s="2" t="s">
        <v>17</v>
      </c>
      <c r="I248" s="2">
        <f>IF(SUMPRODUCT((A248&gt;=[1]holidays!B$2:B1097)*(A248&lt;=[1]holidays!C$2:C1097))&gt;0, 1, 0)</f>
        <v>0</v>
      </c>
      <c r="J248" s="2">
        <f>IF(SUMPRODUCT((A248&gt;=[1]holidays!B$2:B1097 - 4)*(A248&lt;[1]holidays!B$2:B1097))&gt;0, 1, 0)</f>
        <v>0</v>
      </c>
      <c r="K2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A248,
      A248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8" s="3">
        <v>120</v>
      </c>
      <c r="M248" s="3">
        <v>7594.87</v>
      </c>
      <c r="N248" s="3">
        <f t="shared" si="13"/>
        <v>0.85943985515446419</v>
      </c>
      <c r="O248" s="2">
        <f t="shared" ca="1" si="4"/>
        <v>0.10340694285447213</v>
      </c>
      <c r="P248" s="3" t="str">
        <f t="shared" ca="1" si="14"/>
        <v>No Surge</v>
      </c>
    </row>
    <row r="249" spans="1:16">
      <c r="A249" s="4">
        <v>44809</v>
      </c>
      <c r="B249" s="2">
        <f t="shared" si="0"/>
        <v>2022</v>
      </c>
      <c r="C249" s="2">
        <f t="shared" si="1"/>
        <v>9</v>
      </c>
      <c r="D249" s="2">
        <f t="shared" si="2"/>
        <v>5</v>
      </c>
      <c r="E249" s="3">
        <v>6951</v>
      </c>
      <c r="F249" s="3">
        <f t="shared" ca="1" si="15"/>
        <v>65.108256276970224</v>
      </c>
      <c r="G249" s="2" t="s">
        <v>19</v>
      </c>
      <c r="H249" s="2" t="s">
        <v>20</v>
      </c>
      <c r="I249" s="2">
        <f>IF(SUMPRODUCT((A249&gt;=[1]holidays!B$2:B1097)*(A249&lt;=[1]holidays!C$2:C1097))&gt;0, 1, 0)</f>
        <v>0</v>
      </c>
      <c r="J249" s="2">
        <f>IF(SUMPRODUCT((A249&gt;=[1]holidays!B$2:B1097 - 4)*(A249&lt;[1]holidays!B$2:B1097))&gt;0, 1, 0)</f>
        <v>0</v>
      </c>
      <c r="K2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A249,
      A249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49" s="3">
        <v>117</v>
      </c>
      <c r="M249" s="3">
        <v>10658.09</v>
      </c>
      <c r="N249" s="3">
        <f t="shared" si="13"/>
        <v>1.533317508272191</v>
      </c>
      <c r="O249" s="2">
        <f t="shared" ca="1" si="4"/>
        <v>0.10959093633154246</v>
      </c>
      <c r="P249" s="3" t="str">
        <f t="shared" ca="1" si="14"/>
        <v>No Surge</v>
      </c>
    </row>
    <row r="250" spans="1:16">
      <c r="A250" s="4">
        <v>44810</v>
      </c>
      <c r="B250" s="2">
        <f t="shared" si="0"/>
        <v>2022</v>
      </c>
      <c r="C250" s="2">
        <f t="shared" si="1"/>
        <v>9</v>
      </c>
      <c r="D250" s="2">
        <f t="shared" si="2"/>
        <v>6</v>
      </c>
      <c r="E250" s="3">
        <v>7277</v>
      </c>
      <c r="F250" s="3">
        <f t="shared" ca="1" si="15"/>
        <v>74.460116056627967</v>
      </c>
      <c r="G250" s="2" t="s">
        <v>21</v>
      </c>
      <c r="H250" s="2" t="s">
        <v>20</v>
      </c>
      <c r="I250" s="2">
        <f>IF(SUMPRODUCT((A250&gt;=[1]holidays!B$2:B1097)*(A250&lt;=[1]holidays!C$2:C1097))&gt;0, 1, 0)</f>
        <v>0</v>
      </c>
      <c r="J250" s="2">
        <f>IF(SUMPRODUCT((A250&gt;=[1]holidays!B$2:B1097 - 4)*(A250&lt;[1]holidays!B$2:B1097))&gt;0, 1, 0)</f>
        <v>0</v>
      </c>
      <c r="K2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A250,
      A250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0" s="3">
        <v>115</v>
      </c>
      <c r="M250" s="3">
        <v>12084.7</v>
      </c>
      <c r="N250" s="3">
        <f t="shared" si="13"/>
        <v>1.660670606018964</v>
      </c>
      <c r="O250" s="2">
        <f t="shared" ca="1" si="4"/>
        <v>0.11767092684502152</v>
      </c>
      <c r="P250" s="3" t="str">
        <f t="shared" ca="1" si="14"/>
        <v>No Surge</v>
      </c>
    </row>
    <row r="251" spans="1:16">
      <c r="A251" s="4">
        <v>44811</v>
      </c>
      <c r="B251" s="2">
        <f t="shared" si="0"/>
        <v>2022</v>
      </c>
      <c r="C251" s="2">
        <f t="shared" si="1"/>
        <v>9</v>
      </c>
      <c r="D251" s="2">
        <f t="shared" si="2"/>
        <v>7</v>
      </c>
      <c r="E251" s="3">
        <v>7589</v>
      </c>
      <c r="F251" s="3">
        <f t="shared" ca="1" si="15"/>
        <v>68.753130861521001</v>
      </c>
      <c r="G251" s="2" t="s">
        <v>22</v>
      </c>
      <c r="H251" s="2" t="s">
        <v>20</v>
      </c>
      <c r="I251" s="2">
        <f>IF(SUMPRODUCT((A251&gt;=[1]holidays!B$2:B1097)*(A251&lt;=[1]holidays!C$2:C1097))&gt;0, 1, 0)</f>
        <v>0</v>
      </c>
      <c r="J251" s="2">
        <f>IF(SUMPRODUCT((A251&gt;=[1]holidays!B$2:B1097 - 4)*(A251&lt;[1]holidays!B$2:B1097))&gt;0, 1, 0)</f>
        <v>0</v>
      </c>
      <c r="K2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A251,
      A251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1" s="3">
        <v>116</v>
      </c>
      <c r="M251" s="3">
        <v>10356.14</v>
      </c>
      <c r="N251" s="3">
        <f t="shared" si="13"/>
        <v>1.3646251152984583</v>
      </c>
      <c r="O251" s="2">
        <f t="shared" ca="1" si="4"/>
        <v>0.10509109474155273</v>
      </c>
      <c r="P251" s="3" t="str">
        <f t="shared" ca="1" si="14"/>
        <v>No Surge</v>
      </c>
    </row>
    <row r="252" spans="1:16">
      <c r="A252" s="4">
        <v>44812</v>
      </c>
      <c r="B252" s="2">
        <f t="shared" si="0"/>
        <v>2022</v>
      </c>
      <c r="C252" s="2">
        <f t="shared" si="1"/>
        <v>9</v>
      </c>
      <c r="D252" s="2">
        <f t="shared" si="2"/>
        <v>8</v>
      </c>
      <c r="E252" s="3">
        <v>7891</v>
      </c>
      <c r="F252" s="3">
        <f t="shared" ca="1" si="15"/>
        <v>71.500501309087866</v>
      </c>
      <c r="G252" s="2" t="s">
        <v>23</v>
      </c>
      <c r="H252" s="2" t="s">
        <v>20</v>
      </c>
      <c r="I252" s="2">
        <f>IF(SUMPRODUCT((A252&gt;=[1]holidays!B$2:B1097)*(A252&lt;=[1]holidays!C$2:C1097))&gt;0, 1, 0)</f>
        <v>0</v>
      </c>
      <c r="J252" s="2">
        <f>IF(SUMPRODUCT((A252&gt;=[1]holidays!B$2:B1097 - 4)*(A252&lt;[1]holidays!B$2:B1097))&gt;0, 1, 0)</f>
        <v>0</v>
      </c>
      <c r="K2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A252,
      A252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2" s="3">
        <v>114</v>
      </c>
      <c r="M252" s="3">
        <v>10258.15</v>
      </c>
      <c r="N252" s="3">
        <f t="shared" si="13"/>
        <v>1.2999809910024078</v>
      </c>
      <c r="O252" s="2">
        <f t="shared" ca="1" si="4"/>
        <v>0.10329561714910677</v>
      </c>
      <c r="P252" s="3" t="str">
        <f t="shared" ca="1" si="14"/>
        <v>No Surge</v>
      </c>
    </row>
    <row r="253" spans="1:16">
      <c r="A253" s="4">
        <v>44813</v>
      </c>
      <c r="B253" s="2">
        <f t="shared" si="0"/>
        <v>2022</v>
      </c>
      <c r="C253" s="2">
        <f t="shared" si="1"/>
        <v>9</v>
      </c>
      <c r="D253" s="2">
        <f t="shared" si="2"/>
        <v>9</v>
      </c>
      <c r="E253" s="3">
        <v>7223</v>
      </c>
      <c r="F253" s="3">
        <f t="shared" ca="1" si="15"/>
        <v>66.595434415511193</v>
      </c>
      <c r="G253" s="2" t="s">
        <v>24</v>
      </c>
      <c r="H253" s="2" t="s">
        <v>20</v>
      </c>
      <c r="I253" s="2">
        <f>IF(SUMPRODUCT((A253&gt;=[1]holidays!B$2:B1097)*(A253&lt;=[1]holidays!C$2:C1097))&gt;0, 1, 0)</f>
        <v>0</v>
      </c>
      <c r="J253" s="2">
        <f>IF(SUMPRODUCT((A253&gt;=[1]holidays!B$2:B1097 - 4)*(A253&lt;[1]holidays!B$2:B1097))&gt;0, 1, 0)</f>
        <v>0</v>
      </c>
      <c r="K2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A253,
      A253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3" s="3">
        <v>115</v>
      </c>
      <c r="M253" s="3">
        <v>22500.5</v>
      </c>
      <c r="N253" s="3">
        <f t="shared" si="13"/>
        <v>3.115118371867645</v>
      </c>
      <c r="O253" s="2">
        <f t="shared" ca="1" si="4"/>
        <v>0.10602900398426951</v>
      </c>
      <c r="P253" s="3" t="str">
        <f t="shared" ca="1" si="14"/>
        <v>No Surge</v>
      </c>
    </row>
    <row r="254" spans="1:16">
      <c r="A254" s="4">
        <v>44814</v>
      </c>
      <c r="B254" s="2">
        <f t="shared" si="0"/>
        <v>2022</v>
      </c>
      <c r="C254" s="2">
        <f t="shared" si="1"/>
        <v>9</v>
      </c>
      <c r="D254" s="2">
        <f t="shared" si="2"/>
        <v>10</v>
      </c>
      <c r="E254" s="3">
        <v>8831</v>
      </c>
      <c r="F254" s="3">
        <f t="shared" ca="1" si="15"/>
        <v>88.774859982101844</v>
      </c>
      <c r="G254" s="2" t="s">
        <v>16</v>
      </c>
      <c r="H254" s="2" t="s">
        <v>17</v>
      </c>
      <c r="I254" s="2">
        <f>IF(SUMPRODUCT((A254&gt;=[1]holidays!B$2:B1097)*(A254&lt;=[1]holidays!C$2:C1097))&gt;0, 1, 0)</f>
        <v>0</v>
      </c>
      <c r="J254" s="2">
        <f>IF(SUMPRODUCT((A254&gt;=[1]holidays!B$2:B1097 - 4)*(A254&lt;[1]holidays!B$2:B1097))&gt;0, 1, 0)</f>
        <v>0</v>
      </c>
      <c r="K2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A254,
      A254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4" s="3">
        <v>119</v>
      </c>
      <c r="M254" s="3">
        <v>5669.78</v>
      </c>
      <c r="N254" s="3">
        <f t="shared" si="13"/>
        <v>0.64203148001358845</v>
      </c>
      <c r="O254" s="2">
        <f t="shared" ca="1" si="4"/>
        <v>0.11962641080138287</v>
      </c>
      <c r="P254" s="3" t="str">
        <f t="shared" ca="1" si="14"/>
        <v>Low Surge</v>
      </c>
    </row>
    <row r="255" spans="1:16">
      <c r="A255" s="4">
        <v>44815</v>
      </c>
      <c r="B255" s="2">
        <f t="shared" si="0"/>
        <v>2022</v>
      </c>
      <c r="C255" s="2">
        <f t="shared" si="1"/>
        <v>9</v>
      </c>
      <c r="D255" s="2">
        <f t="shared" si="2"/>
        <v>11</v>
      </c>
      <c r="E255" s="3">
        <v>8997</v>
      </c>
      <c r="F255" s="3">
        <f t="shared" ca="1" si="15"/>
        <v>86.755034839380158</v>
      </c>
      <c r="G255" s="2" t="s">
        <v>18</v>
      </c>
      <c r="H255" s="2" t="s">
        <v>17</v>
      </c>
      <c r="I255" s="2">
        <f>IF(SUMPRODUCT((A255&gt;=[1]holidays!B$2:B1097)*(A255&lt;=[1]holidays!C$2:C1097))&gt;0, 1, 0)</f>
        <v>0</v>
      </c>
      <c r="J255" s="2">
        <f>IF(SUMPRODUCT((A255&gt;=[1]holidays!B$2:B1097 - 4)*(A255&lt;[1]holidays!B$2:B1097))&gt;0, 1, 0)</f>
        <v>0</v>
      </c>
      <c r="K2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A255,
      A255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5" s="3">
        <v>119</v>
      </c>
      <c r="M255" s="3">
        <v>11955.28</v>
      </c>
      <c r="N255" s="3">
        <f t="shared" si="13"/>
        <v>1.328807380237857</v>
      </c>
      <c r="O255" s="2">
        <f t="shared" ca="1" si="4"/>
        <v>0.11474768418235233</v>
      </c>
      <c r="P255" s="3" t="str">
        <f t="shared" ca="1" si="14"/>
        <v>Low Surge</v>
      </c>
    </row>
    <row r="256" spans="1:16">
      <c r="A256" s="4">
        <v>44816</v>
      </c>
      <c r="B256" s="2">
        <f t="shared" si="0"/>
        <v>2022</v>
      </c>
      <c r="C256" s="2">
        <f t="shared" si="1"/>
        <v>9</v>
      </c>
      <c r="D256" s="2">
        <f t="shared" si="2"/>
        <v>12</v>
      </c>
      <c r="E256" s="3">
        <v>6761</v>
      </c>
      <c r="F256" s="3">
        <f t="shared" ca="1" si="15"/>
        <v>68.67664129300401</v>
      </c>
      <c r="G256" s="2" t="s">
        <v>19</v>
      </c>
      <c r="H256" s="2" t="s">
        <v>20</v>
      </c>
      <c r="I256" s="2">
        <f>IF(SUMPRODUCT((A256&gt;=[1]holidays!B$2:B1097)*(A256&lt;=[1]holidays!C$2:C1097))&gt;0, 1, 0)</f>
        <v>0</v>
      </c>
      <c r="J256" s="2">
        <f>IF(SUMPRODUCT((A256&gt;=[1]holidays!B$2:B1097 - 4)*(A256&lt;[1]holidays!B$2:B1097))&gt;0, 1, 0)</f>
        <v>0</v>
      </c>
      <c r="K2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A256,
      A256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6" s="3">
        <v>116</v>
      </c>
      <c r="M256" s="3">
        <v>9295.2000000000007</v>
      </c>
      <c r="N256" s="3">
        <f t="shared" si="13"/>
        <v>1.3748262091406598</v>
      </c>
      <c r="O256" s="2">
        <f t="shared" ca="1" si="4"/>
        <v>0.11783006049383914</v>
      </c>
      <c r="P256" s="3" t="str">
        <f t="shared" ca="1" si="14"/>
        <v>No Surge</v>
      </c>
    </row>
    <row r="257" spans="1:16">
      <c r="A257" s="4">
        <v>44817</v>
      </c>
      <c r="B257" s="2">
        <f t="shared" ref="B257:B511" si="16">YEAR(A257)</f>
        <v>2022</v>
      </c>
      <c r="C257" s="2">
        <f t="shared" ref="C257:C511" si="17">MONTH(A257)</f>
        <v>9</v>
      </c>
      <c r="D257" s="2">
        <f t="shared" ref="D257:D511" si="18">DAY(A257)</f>
        <v>13</v>
      </c>
      <c r="E257" s="3">
        <v>7127</v>
      </c>
      <c r="F257" s="3">
        <f t="shared" ca="1" si="15"/>
        <v>66.141109806684511</v>
      </c>
      <c r="G257" s="2" t="s">
        <v>21</v>
      </c>
      <c r="H257" s="2" t="s">
        <v>20</v>
      </c>
      <c r="I257" s="2">
        <f>IF(SUMPRODUCT((A257&gt;=[1]holidays!B$2:B1097)*(A257&lt;=[1]holidays!C$2:C1097))&gt;0, 1, 0)</f>
        <v>0</v>
      </c>
      <c r="J257" s="2">
        <f>IF(SUMPRODUCT((A257&gt;=[1]holidays!B$2:B1097 - 4)*(A257&lt;[1]holidays!B$2:B1097))&gt;0, 1, 0)</f>
        <v>0</v>
      </c>
      <c r="K2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A257,
      A257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7" s="3">
        <v>120</v>
      </c>
      <c r="M257" s="3">
        <v>8222.94</v>
      </c>
      <c r="N257" s="3">
        <f t="shared" si="13"/>
        <v>1.153772976006735</v>
      </c>
      <c r="O257" s="2">
        <f t="shared" ref="O257:O511" ca="1" si="19">RAND() * (0.12 - 0.1) + 0.1</f>
        <v>0.11136429320614763</v>
      </c>
      <c r="P257" s="3" t="str">
        <f t="shared" ca="1" si="14"/>
        <v>No Surge</v>
      </c>
    </row>
    <row r="258" spans="1:16">
      <c r="A258" s="4">
        <v>44818</v>
      </c>
      <c r="B258" s="2">
        <f t="shared" si="16"/>
        <v>2022</v>
      </c>
      <c r="C258" s="2">
        <f t="shared" si="17"/>
        <v>9</v>
      </c>
      <c r="D258" s="2">
        <f t="shared" si="18"/>
        <v>14</v>
      </c>
      <c r="E258" s="3">
        <v>7483</v>
      </c>
      <c r="F258" s="3">
        <f t="shared" ca="1" si="15"/>
        <v>78.263152647940757</v>
      </c>
      <c r="G258" s="2" t="s">
        <v>22</v>
      </c>
      <c r="H258" s="2" t="s">
        <v>20</v>
      </c>
      <c r="I258" s="2">
        <f>IF(SUMPRODUCT((A258&gt;=[1]holidays!B$2:B1097)*(A258&lt;=[1]holidays!C$2:C1097))&gt;0, 1, 0)</f>
        <v>0</v>
      </c>
      <c r="J258" s="2">
        <f>IF(SUMPRODUCT((A258&gt;=[1]holidays!B$2:B1097 - 4)*(A258&lt;[1]holidays!B$2:B1097))&gt;0, 1, 0)</f>
        <v>0</v>
      </c>
      <c r="K2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A258,
      A258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8" s="3">
        <v>104</v>
      </c>
      <c r="M258" s="3">
        <v>8029.51</v>
      </c>
      <c r="N258" s="3">
        <f t="shared" ref="N258:N321" si="20">M258/E258</f>
        <v>1.0730335426967794</v>
      </c>
      <c r="O258" s="2">
        <f t="shared" ca="1" si="19"/>
        <v>0.10877145363338017</v>
      </c>
      <c r="P258" s="3" t="str">
        <f t="shared" ca="1" si="14"/>
        <v>No Surge</v>
      </c>
    </row>
    <row r="259" spans="1:16">
      <c r="A259" s="4">
        <v>44819</v>
      </c>
      <c r="B259" s="2">
        <f t="shared" si="16"/>
        <v>2022</v>
      </c>
      <c r="C259" s="2">
        <f t="shared" si="17"/>
        <v>9</v>
      </c>
      <c r="D259" s="2">
        <f t="shared" si="18"/>
        <v>15</v>
      </c>
      <c r="E259" s="3">
        <v>7657</v>
      </c>
      <c r="F259" s="3">
        <f t="shared" ca="1" si="15"/>
        <v>73.733078405817878</v>
      </c>
      <c r="G259" s="2" t="s">
        <v>23</v>
      </c>
      <c r="H259" s="2" t="s">
        <v>20</v>
      </c>
      <c r="I259" s="2">
        <f>IF(SUMPRODUCT((A259&gt;=[1]holidays!B$2:B1097)*(A259&lt;=[1]holidays!C$2:C1097))&gt;0, 1, 0)</f>
        <v>0</v>
      </c>
      <c r="J259" s="2">
        <f>IF(SUMPRODUCT((A259&gt;=[1]holidays!B$2:B1097 - 4)*(A259&lt;[1]holidays!B$2:B1097))&gt;0, 1, 0)</f>
        <v>0</v>
      </c>
      <c r="K2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A259,
      A259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59" s="3">
        <v>112</v>
      </c>
      <c r="M259" s="3">
        <v>14601.87</v>
      </c>
      <c r="N259" s="3">
        <f t="shared" si="20"/>
        <v>1.906996212615907</v>
      </c>
      <c r="O259" s="2">
        <f t="shared" ca="1" si="19"/>
        <v>0.10785039547409693</v>
      </c>
      <c r="P259" s="3" t="str">
        <f t="shared" ref="P259:P322" ca="1" si="21">IF(F259&gt;100, "High Surge", IF(F259&gt;=92, "Mild Surge", IF(F259&gt;=80, "Low Surge", "No Surge")))</f>
        <v>No Surge</v>
      </c>
    </row>
    <row r="260" spans="1:16">
      <c r="A260" s="4">
        <v>44820</v>
      </c>
      <c r="B260" s="2">
        <f t="shared" si="16"/>
        <v>2022</v>
      </c>
      <c r="C260" s="2">
        <f t="shared" si="17"/>
        <v>9</v>
      </c>
      <c r="D260" s="2">
        <f t="shared" si="18"/>
        <v>16</v>
      </c>
      <c r="E260" s="3">
        <v>7811</v>
      </c>
      <c r="F260" s="3">
        <f t="shared" ref="F260:F323" ca="1" si="22">(E260 * O260) / (L260 * 10) * 100</f>
        <v>81.21375505893819</v>
      </c>
      <c r="G260" s="2" t="s">
        <v>24</v>
      </c>
      <c r="H260" s="2" t="s">
        <v>20</v>
      </c>
      <c r="I260" s="2">
        <f>IF(SUMPRODUCT((A260&gt;=[1]holidays!B$2:B1097)*(A260&lt;=[1]holidays!C$2:C1097))&gt;0, 1, 0)</f>
        <v>0</v>
      </c>
      <c r="J260" s="2">
        <f>IF(SUMPRODUCT((A260&gt;=[1]holidays!B$2:B1097 - 4)*(A260&lt;[1]holidays!B$2:B1097))&gt;0, 1, 0)</f>
        <v>0</v>
      </c>
      <c r="K2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A260,
      A260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0" s="3">
        <v>113</v>
      </c>
      <c r="M260" s="3">
        <v>9336.4599999999991</v>
      </c>
      <c r="N260" s="3">
        <f t="shared" si="20"/>
        <v>1.1952963769043656</v>
      </c>
      <c r="O260" s="2">
        <f t="shared" ca="1" si="19"/>
        <v>0.11749013342286538</v>
      </c>
      <c r="P260" s="3" t="str">
        <f t="shared" ca="1" si="21"/>
        <v>Low Surge</v>
      </c>
    </row>
    <row r="261" spans="1:16">
      <c r="A261" s="4">
        <v>44821</v>
      </c>
      <c r="B261" s="2">
        <f t="shared" si="16"/>
        <v>2022</v>
      </c>
      <c r="C261" s="2">
        <f t="shared" si="17"/>
        <v>9</v>
      </c>
      <c r="D261" s="2">
        <f t="shared" si="18"/>
        <v>17</v>
      </c>
      <c r="E261" s="2">
        <v>6293</v>
      </c>
      <c r="F261" s="3">
        <f t="shared" ca="1" si="22"/>
        <v>58.425943608715535</v>
      </c>
      <c r="G261" s="2" t="s">
        <v>16</v>
      </c>
      <c r="H261" s="2" t="s">
        <v>17</v>
      </c>
      <c r="I261" s="2">
        <f>IF(SUMPRODUCT((A261&gt;=[1]holidays!B$2:B1097)*(A261&lt;=[1]holidays!C$2:C1097))&gt;0, 1, 0)</f>
        <v>0</v>
      </c>
      <c r="J261" s="2">
        <f>IF(SUMPRODUCT((A261&gt;=[1]holidays!B$2:B1097 - 4)*(A261&lt;[1]holidays!B$2:B1097))&gt;0, 1, 0)</f>
        <v>0</v>
      </c>
      <c r="K2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A261,
      A261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1" s="3">
        <v>120</v>
      </c>
      <c r="M261" s="3">
        <v>7827.53</v>
      </c>
      <c r="N261" s="3">
        <f t="shared" si="20"/>
        <v>1.2438471317336723</v>
      </c>
      <c r="O261" s="2">
        <f t="shared" ca="1" si="19"/>
        <v>0.11141130197117216</v>
      </c>
      <c r="P261" s="3" t="str">
        <f t="shared" ca="1" si="21"/>
        <v>No Surge</v>
      </c>
    </row>
    <row r="262" spans="1:16">
      <c r="A262" s="4">
        <v>44822</v>
      </c>
      <c r="B262" s="2">
        <f t="shared" si="16"/>
        <v>2022</v>
      </c>
      <c r="C262" s="2">
        <f t="shared" si="17"/>
        <v>9</v>
      </c>
      <c r="D262" s="2">
        <f t="shared" si="18"/>
        <v>18</v>
      </c>
      <c r="E262" s="2">
        <v>7802</v>
      </c>
      <c r="F262" s="3">
        <f t="shared" ca="1" si="22"/>
        <v>70.197804663864829</v>
      </c>
      <c r="G262" s="2" t="s">
        <v>18</v>
      </c>
      <c r="H262" s="2" t="s">
        <v>17</v>
      </c>
      <c r="I262" s="2">
        <f>IF(SUMPRODUCT((A262&gt;=[1]holidays!B$2:B1097)*(A262&lt;=[1]holidays!C$2:C1097))&gt;0, 1, 0)</f>
        <v>0</v>
      </c>
      <c r="J262" s="2">
        <f>IF(SUMPRODUCT((A262&gt;=[1]holidays!B$2:B1097 - 4)*(A262&lt;[1]holidays!B$2:B1097))&gt;0, 1, 0)</f>
        <v>0</v>
      </c>
      <c r="K2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A262,
      A262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2" s="3">
        <v>112</v>
      </c>
      <c r="M262" s="3">
        <v>10875.19</v>
      </c>
      <c r="N262" s="3">
        <f t="shared" si="20"/>
        <v>1.3938977185337094</v>
      </c>
      <c r="O262" s="2">
        <f t="shared" ca="1" si="19"/>
        <v>0.1007710090022156</v>
      </c>
      <c r="P262" s="3" t="str">
        <f t="shared" ca="1" si="21"/>
        <v>No Surge</v>
      </c>
    </row>
    <row r="263" spans="1:16">
      <c r="A263" s="4">
        <v>44823</v>
      </c>
      <c r="B263" s="2">
        <f t="shared" si="16"/>
        <v>2022</v>
      </c>
      <c r="C263" s="2">
        <f t="shared" si="17"/>
        <v>9</v>
      </c>
      <c r="D263" s="2">
        <f t="shared" si="18"/>
        <v>19</v>
      </c>
      <c r="E263" s="3">
        <v>7057</v>
      </c>
      <c r="F263" s="3">
        <f t="shared" ca="1" si="22"/>
        <v>60.624684878922174</v>
      </c>
      <c r="G263" s="2" t="s">
        <v>19</v>
      </c>
      <c r="H263" s="2" t="s">
        <v>20</v>
      </c>
      <c r="I263" s="2">
        <f>IF(SUMPRODUCT((A263&gt;=[1]holidays!B$2:B1097)*(A263&lt;=[1]holidays!C$2:C1097))&gt;0, 1, 0)</f>
        <v>0</v>
      </c>
      <c r="J263" s="2">
        <f>IF(SUMPRODUCT((A263&gt;=[1]holidays!B$2:B1097 - 4)*(A263&lt;[1]holidays!B$2:B1097))&gt;0, 1, 0)</f>
        <v>0</v>
      </c>
      <c r="K2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A263,
      A263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3" s="3">
        <v>118</v>
      </c>
      <c r="M263" s="3">
        <v>8789.2900000000009</v>
      </c>
      <c r="N263" s="3">
        <f t="shared" si="20"/>
        <v>1.2454711633838742</v>
      </c>
      <c r="O263" s="2">
        <f t="shared" ca="1" si="19"/>
        <v>0.10137045225609773</v>
      </c>
      <c r="P263" s="3" t="str">
        <f t="shared" ca="1" si="21"/>
        <v>No Surge</v>
      </c>
    </row>
    <row r="264" spans="1:16">
      <c r="A264" s="4">
        <v>44824</v>
      </c>
      <c r="B264" s="2">
        <f t="shared" si="16"/>
        <v>2022</v>
      </c>
      <c r="C264" s="2">
        <f t="shared" si="17"/>
        <v>9</v>
      </c>
      <c r="D264" s="2">
        <f t="shared" si="18"/>
        <v>20</v>
      </c>
      <c r="E264" s="3">
        <v>7391</v>
      </c>
      <c r="F264" s="3">
        <f t="shared" ca="1" si="22"/>
        <v>69.425578661773102</v>
      </c>
      <c r="G264" s="2" t="s">
        <v>21</v>
      </c>
      <c r="H264" s="2" t="s">
        <v>20</v>
      </c>
      <c r="I264" s="2">
        <f>IF(SUMPRODUCT((A264&gt;=[1]holidays!B$2:B1097)*(A264&lt;=[1]holidays!C$2:C1097))&gt;0, 1, 0)</f>
        <v>0</v>
      </c>
      <c r="J264" s="2">
        <f>IF(SUMPRODUCT((A264&gt;=[1]holidays!B$2:B1097 - 4)*(A264&lt;[1]holidays!B$2:B1097))&gt;0, 1, 0)</f>
        <v>0</v>
      </c>
      <c r="K2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A264,
      A264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4" s="3">
        <v>115</v>
      </c>
      <c r="M264" s="3">
        <v>8023.82</v>
      </c>
      <c r="N264" s="3">
        <f t="shared" si="20"/>
        <v>1.085620349073197</v>
      </c>
      <c r="O264" s="2">
        <f t="shared" ca="1" si="19"/>
        <v>0.10802248066708031</v>
      </c>
      <c r="P264" s="3" t="str">
        <f t="shared" ca="1" si="21"/>
        <v>No Surge</v>
      </c>
    </row>
    <row r="265" spans="1:16">
      <c r="A265" s="4">
        <v>44825</v>
      </c>
      <c r="B265" s="2">
        <f t="shared" si="16"/>
        <v>2022</v>
      </c>
      <c r="C265" s="2">
        <f t="shared" si="17"/>
        <v>9</v>
      </c>
      <c r="D265" s="2">
        <f t="shared" si="18"/>
        <v>21</v>
      </c>
      <c r="E265" s="3">
        <v>7507</v>
      </c>
      <c r="F265" s="3">
        <f t="shared" ca="1" si="22"/>
        <v>73.239229145831843</v>
      </c>
      <c r="G265" s="2" t="s">
        <v>22</v>
      </c>
      <c r="H265" s="2" t="s">
        <v>20</v>
      </c>
      <c r="I265" s="2">
        <f>IF(SUMPRODUCT((A265&gt;=[1]holidays!B$2:B1097)*(A265&lt;=[1]holidays!C$2:C1097))&gt;0, 1, 0)</f>
        <v>0</v>
      </c>
      <c r="J265" s="2">
        <f>IF(SUMPRODUCT((A265&gt;=[1]holidays!B$2:B1097 - 4)*(A265&lt;[1]holidays!B$2:B1097))&gt;0, 1, 0)</f>
        <v>0</v>
      </c>
      <c r="K2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A265,
      A265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5" s="3">
        <v>113</v>
      </c>
      <c r="M265" s="3">
        <v>5700.58</v>
      </c>
      <c r="N265" s="3">
        <f t="shared" si="20"/>
        <v>0.75936858931663775</v>
      </c>
      <c r="O265" s="2">
        <f t="shared" ca="1" si="19"/>
        <v>0.11024421064978018</v>
      </c>
      <c r="P265" s="3" t="str">
        <f t="shared" ca="1" si="21"/>
        <v>No Surge</v>
      </c>
    </row>
    <row r="266" spans="1:16">
      <c r="A266" s="4">
        <v>44826</v>
      </c>
      <c r="B266" s="2">
        <f t="shared" si="16"/>
        <v>2022</v>
      </c>
      <c r="C266" s="2">
        <f t="shared" si="17"/>
        <v>9</v>
      </c>
      <c r="D266" s="2">
        <f t="shared" si="18"/>
        <v>22</v>
      </c>
      <c r="E266" s="3">
        <v>7669</v>
      </c>
      <c r="F266" s="3">
        <f t="shared" ca="1" si="22"/>
        <v>81.115717826792945</v>
      </c>
      <c r="G266" s="2" t="s">
        <v>23</v>
      </c>
      <c r="H266" s="2" t="s">
        <v>20</v>
      </c>
      <c r="I266" s="2">
        <f>IF(SUMPRODUCT((A266&gt;=[1]holidays!B$2:B1097)*(A266&lt;=[1]holidays!C$2:C1097))&gt;0, 1, 0)</f>
        <v>0</v>
      </c>
      <c r="J266" s="2">
        <f>IF(SUMPRODUCT((A266&gt;=[1]holidays!B$2:B1097 - 4)*(A266&lt;[1]holidays!B$2:B1097))&gt;0, 1, 0)</f>
        <v>0</v>
      </c>
      <c r="K2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A266,
      A266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6" s="3">
        <v>113</v>
      </c>
      <c r="M266" s="3">
        <v>8769.31</v>
      </c>
      <c r="N266" s="3">
        <f t="shared" si="20"/>
        <v>1.1434750293388969</v>
      </c>
      <c r="O266" s="2">
        <f t="shared" ca="1" si="19"/>
        <v>0.11952113853732693</v>
      </c>
      <c r="P266" s="3" t="str">
        <f t="shared" ca="1" si="21"/>
        <v>Low Surge</v>
      </c>
    </row>
    <row r="267" spans="1:16">
      <c r="A267" s="4">
        <v>44827</v>
      </c>
      <c r="B267" s="2">
        <f t="shared" si="16"/>
        <v>2022</v>
      </c>
      <c r="C267" s="2">
        <f t="shared" si="17"/>
        <v>9</v>
      </c>
      <c r="D267" s="2">
        <f t="shared" si="18"/>
        <v>23</v>
      </c>
      <c r="E267" s="3">
        <v>7013</v>
      </c>
      <c r="F267" s="3">
        <f t="shared" ca="1" si="22"/>
        <v>71.460924179298871</v>
      </c>
      <c r="G267" s="2" t="s">
        <v>24</v>
      </c>
      <c r="H267" s="2" t="s">
        <v>20</v>
      </c>
      <c r="I267" s="2">
        <f>IF(SUMPRODUCT((A267&gt;=[1]holidays!B$2:B1097)*(A267&lt;=[1]holidays!C$2:C1097))&gt;0, 1, 0)</f>
        <v>0</v>
      </c>
      <c r="J267" s="2">
        <f>IF(SUMPRODUCT((A267&gt;=[1]holidays!B$2:B1097 - 4)*(A267&lt;[1]holidays!B$2:B1097))&gt;0, 1, 0)</f>
        <v>0</v>
      </c>
      <c r="K2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A267,
      A267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7" s="3">
        <v>117</v>
      </c>
      <c r="M267" s="3">
        <v>9927.32</v>
      </c>
      <c r="N267" s="3">
        <f t="shared" si="20"/>
        <v>1.415559674889491</v>
      </c>
      <c r="O267" s="2">
        <f t="shared" ca="1" si="19"/>
        <v>0.11922042106057276</v>
      </c>
      <c r="P267" s="3" t="str">
        <f t="shared" ca="1" si="21"/>
        <v>No Surge</v>
      </c>
    </row>
    <row r="268" spans="1:16">
      <c r="A268" s="4">
        <v>44828</v>
      </c>
      <c r="B268" s="2">
        <f t="shared" si="16"/>
        <v>2022</v>
      </c>
      <c r="C268" s="2">
        <f t="shared" si="17"/>
        <v>9</v>
      </c>
      <c r="D268" s="2">
        <f t="shared" si="18"/>
        <v>24</v>
      </c>
      <c r="E268" s="3">
        <v>8917</v>
      </c>
      <c r="F268" s="3">
        <f t="shared" ca="1" si="22"/>
        <v>83.91688369930263</v>
      </c>
      <c r="G268" s="2" t="s">
        <v>16</v>
      </c>
      <c r="H268" s="2" t="s">
        <v>17</v>
      </c>
      <c r="I268" s="2">
        <f>IF(SUMPRODUCT((A268&gt;=[1]holidays!B$2:B1097)*(A268&lt;=[1]holidays!C$2:C1097))&gt;0, 1, 0)</f>
        <v>0</v>
      </c>
      <c r="J268" s="2">
        <f>IF(SUMPRODUCT((A268&gt;=[1]holidays!B$2:B1097 - 4)*(A268&lt;[1]holidays!B$2:B1097))&gt;0, 1, 0)</f>
        <v>0</v>
      </c>
      <c r="K2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A268,
      A268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8" s="3">
        <v>113</v>
      </c>
      <c r="M268" s="3">
        <v>10994.62</v>
      </c>
      <c r="N268" s="3">
        <f t="shared" si="20"/>
        <v>1.2329954020410452</v>
      </c>
      <c r="O268" s="2">
        <f t="shared" ca="1" si="19"/>
        <v>0.10634302857487045</v>
      </c>
      <c r="P268" s="3" t="str">
        <f t="shared" ca="1" si="21"/>
        <v>Low Surge</v>
      </c>
    </row>
    <row r="269" spans="1:16">
      <c r="A269" s="4">
        <v>44829</v>
      </c>
      <c r="B269" s="2">
        <f t="shared" si="16"/>
        <v>2022</v>
      </c>
      <c r="C269" s="2">
        <f t="shared" si="17"/>
        <v>9</v>
      </c>
      <c r="D269" s="2">
        <f t="shared" si="18"/>
        <v>25</v>
      </c>
      <c r="E269" s="3">
        <v>8823</v>
      </c>
      <c r="F269" s="3">
        <f t="shared" ca="1" si="22"/>
        <v>77.772534385280551</v>
      </c>
      <c r="G269" s="2" t="s">
        <v>18</v>
      </c>
      <c r="H269" s="2" t="s">
        <v>17</v>
      </c>
      <c r="I269" s="2">
        <f>IF(SUMPRODUCT((A269&gt;=[1]holidays!B$2:B1097)*(A269&lt;=[1]holidays!C$2:C1097))&gt;0, 1, 0)</f>
        <v>0</v>
      </c>
      <c r="J269" s="2">
        <f>IF(SUMPRODUCT((A269&gt;=[1]holidays!B$2:B1097 - 4)*(A269&lt;[1]holidays!B$2:B1097))&gt;0, 1, 0)</f>
        <v>0</v>
      </c>
      <c r="K2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A269,
      A269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69" s="3">
        <v>114</v>
      </c>
      <c r="M269" s="3">
        <v>8770.8799999999992</v>
      </c>
      <c r="N269" s="3">
        <f t="shared" si="20"/>
        <v>0.99409271222940032</v>
      </c>
      <c r="O269" s="2">
        <f t="shared" ca="1" si="19"/>
        <v>0.10048814371440534</v>
      </c>
      <c r="P269" s="3" t="str">
        <f t="shared" ca="1" si="21"/>
        <v>No Surge</v>
      </c>
    </row>
    <row r="270" spans="1:16">
      <c r="A270" s="4">
        <v>44830</v>
      </c>
      <c r="B270" s="2">
        <f t="shared" si="16"/>
        <v>2022</v>
      </c>
      <c r="C270" s="2">
        <f t="shared" si="17"/>
        <v>9</v>
      </c>
      <c r="D270" s="2">
        <f t="shared" si="18"/>
        <v>26</v>
      </c>
      <c r="E270" s="3">
        <v>7341</v>
      </c>
      <c r="F270" s="3">
        <f t="shared" ca="1" si="22"/>
        <v>62.764716438207756</v>
      </c>
      <c r="G270" s="2" t="s">
        <v>19</v>
      </c>
      <c r="H270" s="2" t="s">
        <v>20</v>
      </c>
      <c r="I270" s="2">
        <f>IF(SUMPRODUCT((A270&gt;=[1]holidays!B$2:B1097)*(A270&lt;=[1]holidays!C$2:C1097))&gt;0, 1, 0)</f>
        <v>0</v>
      </c>
      <c r="J270" s="2">
        <f>IF(SUMPRODUCT((A270&gt;=[1]holidays!B$2:B1097 - 4)*(A270&lt;[1]holidays!B$2:B1097))&gt;0, 1, 0)</f>
        <v>0</v>
      </c>
      <c r="K2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A270,
      A270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0" s="3">
        <v>118</v>
      </c>
      <c r="M270" s="3">
        <v>1309.8599999999999</v>
      </c>
      <c r="N270" s="3">
        <f t="shared" si="20"/>
        <v>0.17843073150796893</v>
      </c>
      <c r="O270" s="2">
        <f t="shared" ca="1" si="19"/>
        <v>0.1008886601240773</v>
      </c>
      <c r="P270" s="3" t="str">
        <f t="shared" ca="1" si="21"/>
        <v>No Surge</v>
      </c>
    </row>
    <row r="271" spans="1:16">
      <c r="A271" s="4">
        <v>44831</v>
      </c>
      <c r="B271" s="2">
        <f t="shared" si="16"/>
        <v>2022</v>
      </c>
      <c r="C271" s="2">
        <f t="shared" si="17"/>
        <v>9</v>
      </c>
      <c r="D271" s="2">
        <f t="shared" si="18"/>
        <v>27</v>
      </c>
      <c r="E271" s="3">
        <v>7277</v>
      </c>
      <c r="F271" s="3">
        <f t="shared" ca="1" si="22"/>
        <v>62.79668220070743</v>
      </c>
      <c r="G271" s="2" t="s">
        <v>21</v>
      </c>
      <c r="H271" s="2" t="s">
        <v>20</v>
      </c>
      <c r="I271" s="2">
        <f>IF(SUMPRODUCT((A271&gt;=[1]holidays!B$2:B1097)*(A271&lt;=[1]holidays!C$2:C1097))&gt;0, 1, 0)</f>
        <v>0</v>
      </c>
      <c r="J271" s="2">
        <f>IF(SUMPRODUCT((A271&gt;=[1]holidays!B$2:B1097 - 4)*(A271&lt;[1]holidays!B$2:B1097))&gt;0, 1, 0)</f>
        <v>0</v>
      </c>
      <c r="K2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A271,
      A271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1" s="3">
        <v>130</v>
      </c>
      <c r="M271" s="3">
        <v>11150.86</v>
      </c>
      <c r="N271" s="3">
        <f t="shared" si="20"/>
        <v>1.5323429984883881</v>
      </c>
      <c r="O271" s="2">
        <f t="shared" ca="1" si="19"/>
        <v>0.11218316182619165</v>
      </c>
      <c r="P271" s="3" t="str">
        <f t="shared" ca="1" si="21"/>
        <v>No Surge</v>
      </c>
    </row>
    <row r="272" spans="1:16">
      <c r="A272" s="4">
        <v>44832</v>
      </c>
      <c r="B272" s="2">
        <f t="shared" si="16"/>
        <v>2022</v>
      </c>
      <c r="C272" s="2">
        <f t="shared" si="17"/>
        <v>9</v>
      </c>
      <c r="D272" s="2">
        <f t="shared" si="18"/>
        <v>28</v>
      </c>
      <c r="E272" s="2">
        <v>10001</v>
      </c>
      <c r="F272" s="3">
        <f t="shared" ca="1" si="22"/>
        <v>88.729629050188379</v>
      </c>
      <c r="G272" s="2" t="s">
        <v>22</v>
      </c>
      <c r="H272" s="2" t="s">
        <v>20</v>
      </c>
      <c r="I272" s="2">
        <f>IF(SUMPRODUCT((A272&gt;=[1]holidays!B$2:B1097)*(A272&lt;=[1]holidays!C$2:C1097))&gt;0, 1, 0)</f>
        <v>0</v>
      </c>
      <c r="J272" s="2">
        <f>IF(SUMPRODUCT((A272&gt;=[1]holidays!B$2:B1097 - 4)*(A272&lt;[1]holidays!B$2:B1097))&gt;0, 1, 0)</f>
        <v>0</v>
      </c>
      <c r="K2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A272,
      A272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2" s="3">
        <v>116</v>
      </c>
      <c r="M272" s="3">
        <v>10639.96</v>
      </c>
      <c r="N272" s="3">
        <f t="shared" si="20"/>
        <v>1.063889611038896</v>
      </c>
      <c r="O272" s="2">
        <f t="shared" ca="1" si="19"/>
        <v>0.10291607809040948</v>
      </c>
      <c r="P272" s="3" t="str">
        <f t="shared" ca="1" si="21"/>
        <v>Low Surge</v>
      </c>
    </row>
    <row r="273" spans="1:16">
      <c r="A273" s="4">
        <v>44833</v>
      </c>
      <c r="B273" s="2">
        <f t="shared" si="16"/>
        <v>2022</v>
      </c>
      <c r="C273" s="2">
        <f t="shared" si="17"/>
        <v>9</v>
      </c>
      <c r="D273" s="2">
        <f t="shared" si="18"/>
        <v>29</v>
      </c>
      <c r="E273" s="2">
        <v>11045</v>
      </c>
      <c r="F273" s="3">
        <f t="shared" ca="1" si="22"/>
        <v>100.37507460781686</v>
      </c>
      <c r="G273" s="2" t="s">
        <v>23</v>
      </c>
      <c r="H273" s="2" t="s">
        <v>20</v>
      </c>
      <c r="I273" s="2">
        <f>IF(SUMPRODUCT((A273&gt;=[1]holidays!B$2:B1097)*(A273&lt;=[1]holidays!C$2:C1097))&gt;0, 1, 0)</f>
        <v>0</v>
      </c>
      <c r="J273" s="2">
        <f>IF(SUMPRODUCT((A273&gt;=[1]holidays!B$2:B1097 - 4)*(A273&lt;[1]holidays!B$2:B1097))&gt;0, 1, 0)</f>
        <v>0</v>
      </c>
      <c r="K2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A273,
      A273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3" s="3">
        <v>124</v>
      </c>
      <c r="M273" s="3">
        <v>6463.01</v>
      </c>
      <c r="N273" s="3">
        <f t="shared" si="20"/>
        <v>0.58515255771842467</v>
      </c>
      <c r="O273" s="2">
        <f t="shared" ca="1" si="19"/>
        <v>0.11268908330800623</v>
      </c>
      <c r="P273" s="3" t="str">
        <f t="shared" ca="1" si="21"/>
        <v>High Surge</v>
      </c>
    </row>
    <row r="274" spans="1:16">
      <c r="A274" s="4">
        <v>44834</v>
      </c>
      <c r="B274" s="2">
        <f t="shared" si="16"/>
        <v>2022</v>
      </c>
      <c r="C274" s="2">
        <f t="shared" si="17"/>
        <v>9</v>
      </c>
      <c r="D274" s="2">
        <f t="shared" si="18"/>
        <v>30</v>
      </c>
      <c r="E274" s="2">
        <v>12890</v>
      </c>
      <c r="F274" s="3">
        <f t="shared" ca="1" si="22"/>
        <v>127.93203298813482</v>
      </c>
      <c r="G274" s="2" t="s">
        <v>24</v>
      </c>
      <c r="H274" s="2" t="s">
        <v>20</v>
      </c>
      <c r="I274" s="2">
        <f>IF(SUMPRODUCT((A274&gt;=[1]holidays!B$2:B1097)*(A274&lt;=[1]holidays!C$2:C1097))&gt;0, 1, 0)</f>
        <v>0</v>
      </c>
      <c r="J274" s="2">
        <f>IF(SUMPRODUCT((A274&gt;=[1]holidays!B$2:B1097 - 4)*(A274&lt;[1]holidays!B$2:B1097))&gt;0, 1, 0)</f>
        <v>0</v>
      </c>
      <c r="K2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A274,
      A274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4" s="3">
        <v>114</v>
      </c>
      <c r="M274" s="3">
        <v>13186.4</v>
      </c>
      <c r="N274" s="3">
        <f t="shared" si="20"/>
        <v>1.0229945694336695</v>
      </c>
      <c r="O274" s="2">
        <f t="shared" ca="1" si="19"/>
        <v>0.11314392366677556</v>
      </c>
      <c r="P274" s="3" t="str">
        <f t="shared" ca="1" si="21"/>
        <v>High Surge</v>
      </c>
    </row>
    <row r="275" spans="1:16">
      <c r="A275" s="4">
        <v>44835</v>
      </c>
      <c r="B275" s="2">
        <f t="shared" si="16"/>
        <v>2022</v>
      </c>
      <c r="C275" s="2">
        <f t="shared" si="17"/>
        <v>10</v>
      </c>
      <c r="D275" s="2">
        <f t="shared" si="18"/>
        <v>1</v>
      </c>
      <c r="E275" s="2">
        <v>10975</v>
      </c>
      <c r="F275" s="3">
        <f t="shared" ca="1" si="22"/>
        <v>96.298221836154326</v>
      </c>
      <c r="G275" s="2" t="s">
        <v>16</v>
      </c>
      <c r="H275" s="2" t="s">
        <v>17</v>
      </c>
      <c r="I275" s="2">
        <f>IF(SUMPRODUCT((A275&gt;=[1]holidays!B$2:B1097)*(A275&lt;=[1]holidays!C$2:C1097))&gt;0, 1, 0)</f>
        <v>0</v>
      </c>
      <c r="J275" s="2">
        <f>IF(SUMPRODUCT((A275&gt;=[1]holidays!B$2:B1097 - 4)*(A275&lt;[1]holidays!B$2:B1097))&gt;0, 1, 0)</f>
        <v>0</v>
      </c>
      <c r="K2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A275,
      A275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5" s="3">
        <v>116</v>
      </c>
      <c r="M275" s="3">
        <v>16813.78</v>
      </c>
      <c r="N275" s="3">
        <f t="shared" si="20"/>
        <v>1.5320072892938497</v>
      </c>
      <c r="O275" s="2">
        <f t="shared" ca="1" si="19"/>
        <v>0.1017821752436802</v>
      </c>
      <c r="P275" s="3" t="str">
        <f t="shared" ca="1" si="21"/>
        <v>Mild Surge</v>
      </c>
    </row>
    <row r="276" spans="1:16">
      <c r="A276" s="4">
        <v>44836</v>
      </c>
      <c r="B276" s="2">
        <f t="shared" si="16"/>
        <v>2022</v>
      </c>
      <c r="C276" s="2">
        <f t="shared" si="17"/>
        <v>10</v>
      </c>
      <c r="D276" s="2">
        <f t="shared" si="18"/>
        <v>2</v>
      </c>
      <c r="E276" s="2">
        <v>12969</v>
      </c>
      <c r="F276" s="3">
        <f t="shared" ca="1" si="22"/>
        <v>110.50985460584688</v>
      </c>
      <c r="G276" s="2" t="s">
        <v>18</v>
      </c>
      <c r="H276" s="2" t="s">
        <v>17</v>
      </c>
      <c r="I276" s="2">
        <f>IF(SUMPRODUCT((A276&gt;=[1]holidays!B$2:B1097)*(A276&lt;=[1]holidays!C$2:C1097))&gt;0, 1, 0)</f>
        <v>0</v>
      </c>
      <c r="J276" s="2">
        <f>IF(SUMPRODUCT((A276&gt;=[1]holidays!B$2:B1097 - 4)*(A276&lt;[1]holidays!B$2:B1097))&gt;0, 1, 0)</f>
        <v>0</v>
      </c>
      <c r="K2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A276,
      A276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6" s="3">
        <v>123</v>
      </c>
      <c r="M276" s="3">
        <v>20354.509999999998</v>
      </c>
      <c r="N276" s="3">
        <f t="shared" si="20"/>
        <v>1.5694741306191686</v>
      </c>
      <c r="O276" s="2">
        <f t="shared" ca="1" si="19"/>
        <v>0.10480925373212405</v>
      </c>
      <c r="P276" s="3" t="str">
        <f t="shared" ca="1" si="21"/>
        <v>High Surge</v>
      </c>
    </row>
    <row r="277" spans="1:16">
      <c r="A277" s="4">
        <v>44837</v>
      </c>
      <c r="B277" s="2">
        <f t="shared" si="16"/>
        <v>2022</v>
      </c>
      <c r="C277" s="2">
        <f t="shared" si="17"/>
        <v>10</v>
      </c>
      <c r="D277" s="2">
        <f t="shared" si="18"/>
        <v>3</v>
      </c>
      <c r="E277" s="3">
        <v>11097</v>
      </c>
      <c r="F277" s="3">
        <f t="shared" ca="1" si="22"/>
        <v>89.386446411185943</v>
      </c>
      <c r="G277" s="2" t="s">
        <v>19</v>
      </c>
      <c r="H277" s="2" t="s">
        <v>20</v>
      </c>
      <c r="I277" s="2">
        <f>IF(SUMPRODUCT((A277&gt;=[1]holidays!B$2:B1097)*(A277&lt;=[1]holidays!C$2:C1097))&gt;0, 1, 0)</f>
        <v>0</v>
      </c>
      <c r="J277" s="2">
        <f>IF(SUMPRODUCT((A277&gt;=[1]holidays!B$2:B1097 - 4)*(A277&lt;[1]holidays!B$2:B1097))&gt;0, 1, 0)</f>
        <v>1</v>
      </c>
      <c r="K2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A277,
      A277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7" s="3">
        <v>137</v>
      </c>
      <c r="M277" s="3">
        <v>17323.45</v>
      </c>
      <c r="N277" s="3">
        <f t="shared" si="20"/>
        <v>1.561093088222042</v>
      </c>
      <c r="O277" s="2">
        <f t="shared" ca="1" si="19"/>
        <v>0.11035363754467402</v>
      </c>
      <c r="P277" s="3" t="str">
        <f t="shared" ca="1" si="21"/>
        <v>Low Surge</v>
      </c>
    </row>
    <row r="278" spans="1:16">
      <c r="A278" s="4">
        <v>44838</v>
      </c>
      <c r="B278" s="2">
        <f t="shared" si="16"/>
        <v>2022</v>
      </c>
      <c r="C278" s="2">
        <f t="shared" si="17"/>
        <v>10</v>
      </c>
      <c r="D278" s="2">
        <f t="shared" si="18"/>
        <v>4</v>
      </c>
      <c r="E278" s="3">
        <v>10861</v>
      </c>
      <c r="F278" s="3">
        <f t="shared" ca="1" si="22"/>
        <v>109.56252466764688</v>
      </c>
      <c r="G278" s="2" t="s">
        <v>21</v>
      </c>
      <c r="H278" s="2" t="s">
        <v>20</v>
      </c>
      <c r="I278" s="2">
        <f>IF(SUMPRODUCT((A278&gt;=[1]holidays!B$2:B1097)*(A278&lt;=[1]holidays!C$2:C1097))&gt;0, 1, 0)</f>
        <v>0</v>
      </c>
      <c r="J278" s="2">
        <f>IF(SUMPRODUCT((A278&gt;=[1]holidays!B$2:B1097 - 4)*(A278&lt;[1]holidays!B$2:B1097))&gt;0, 1, 0)</f>
        <v>1</v>
      </c>
      <c r="K2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A278,
      A278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8" s="3">
        <v>112</v>
      </c>
      <c r="M278" s="3">
        <v>25208.32</v>
      </c>
      <c r="N278" s="3">
        <f t="shared" si="20"/>
        <v>2.3209943835742566</v>
      </c>
      <c r="O278" s="2">
        <f t="shared" ca="1" si="19"/>
        <v>0.11298225543482601</v>
      </c>
      <c r="P278" s="3" t="str">
        <f t="shared" ca="1" si="21"/>
        <v>High Surge</v>
      </c>
    </row>
    <row r="279" spans="1:16">
      <c r="A279" s="4">
        <v>44839</v>
      </c>
      <c r="B279" s="2">
        <f t="shared" si="16"/>
        <v>2022</v>
      </c>
      <c r="C279" s="2">
        <f t="shared" si="17"/>
        <v>10</v>
      </c>
      <c r="D279" s="2">
        <f t="shared" si="18"/>
        <v>5</v>
      </c>
      <c r="E279" s="3">
        <v>12217</v>
      </c>
      <c r="F279" s="3">
        <f t="shared" ca="1" si="22"/>
        <v>134.48057296722794</v>
      </c>
      <c r="G279" s="2" t="s">
        <v>22</v>
      </c>
      <c r="H279" s="2" t="s">
        <v>20</v>
      </c>
      <c r="I279" s="2">
        <f>IF(SUMPRODUCT((A279&gt;=[1]holidays!B$2:B1097)*(A279&lt;=[1]holidays!C$2:C1097))&gt;0, 1, 0)</f>
        <v>0</v>
      </c>
      <c r="J279" s="2">
        <f>IF(SUMPRODUCT((A279&gt;=[1]holidays!B$2:B1097 - 4)*(A279&lt;[1]holidays!B$2:B1097))&gt;0, 1, 0)</f>
        <v>1</v>
      </c>
      <c r="K2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A279,
      A279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79" s="3">
        <v>107</v>
      </c>
      <c r="M279" s="3">
        <v>16957.099999999999</v>
      </c>
      <c r="N279" s="3">
        <f t="shared" si="20"/>
        <v>1.3879921420970778</v>
      </c>
      <c r="O279" s="2">
        <f t="shared" ca="1" si="19"/>
        <v>0.11778195389615609</v>
      </c>
      <c r="P279" s="3" t="str">
        <f t="shared" ca="1" si="21"/>
        <v>High Surge</v>
      </c>
    </row>
    <row r="280" spans="1:16">
      <c r="A280" s="4">
        <v>44840</v>
      </c>
      <c r="B280" s="2">
        <f t="shared" si="16"/>
        <v>2022</v>
      </c>
      <c r="C280" s="2">
        <f t="shared" si="17"/>
        <v>10</v>
      </c>
      <c r="D280" s="2">
        <f t="shared" si="18"/>
        <v>6</v>
      </c>
      <c r="E280" s="3">
        <v>12059</v>
      </c>
      <c r="F280" s="3">
        <f t="shared" ca="1" si="22"/>
        <v>114.27343561326961</v>
      </c>
      <c r="G280" s="2" t="s">
        <v>23</v>
      </c>
      <c r="H280" s="2" t="s">
        <v>20</v>
      </c>
      <c r="I280" s="2">
        <f>IF(SUMPRODUCT((A280&gt;=[1]holidays!B$2:B1097)*(A280&lt;=[1]holidays!C$2:C1097))&gt;0, 1, 0)</f>
        <v>0</v>
      </c>
      <c r="J280" s="2">
        <f>IF(SUMPRODUCT((A280&gt;=[1]holidays!B$2:B1097 - 4)*(A280&lt;[1]holidays!B$2:B1097))&gt;0, 1, 0)</f>
        <v>1</v>
      </c>
      <c r="K2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A280,
      A280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0" s="3">
        <v>118</v>
      </c>
      <c r="M280" s="3">
        <v>19330.740000000002</v>
      </c>
      <c r="N280" s="3">
        <f t="shared" si="20"/>
        <v>1.603013516875363</v>
      </c>
      <c r="O280" s="2">
        <f t="shared" ca="1" si="19"/>
        <v>0.11181910110594424</v>
      </c>
      <c r="P280" s="3" t="str">
        <f t="shared" ca="1" si="21"/>
        <v>High Surge</v>
      </c>
    </row>
    <row r="281" spans="1:16">
      <c r="A281" s="4">
        <v>44841</v>
      </c>
      <c r="B281" s="2">
        <f t="shared" si="16"/>
        <v>2022</v>
      </c>
      <c r="C281" s="2">
        <f t="shared" si="17"/>
        <v>10</v>
      </c>
      <c r="D281" s="2">
        <f t="shared" si="18"/>
        <v>7</v>
      </c>
      <c r="E281" s="3">
        <v>10139</v>
      </c>
      <c r="F281" s="3">
        <f t="shared" ca="1" si="22"/>
        <v>102.00709345374297</v>
      </c>
      <c r="G281" s="2" t="s">
        <v>24</v>
      </c>
      <c r="H281" s="2" t="s">
        <v>20</v>
      </c>
      <c r="I281" s="2">
        <f>IF(SUMPRODUCT((A281&gt;=[1]holidays!B$2:B1097)*(A281&lt;=[1]holidays!C$2:C1097))&gt;0, 1, 0)</f>
        <v>1</v>
      </c>
      <c r="J281" s="2">
        <f>IF(SUMPRODUCT((A281&gt;=[1]holidays!B$2:B1097 - 4)*(A281&lt;[1]holidays!B$2:B1097))&gt;0, 1, 0)</f>
        <v>0</v>
      </c>
      <c r="K2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A281,
      A281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"),"Mawlid (Prophet’s Birthday)")</f>
        <v>Mawlid (Prophet’s Birthday)</v>
      </c>
      <c r="L281" s="3">
        <v>119</v>
      </c>
      <c r="M281" s="3">
        <v>12956.98</v>
      </c>
      <c r="N281" s="3">
        <f t="shared" si="20"/>
        <v>1.2779347075648486</v>
      </c>
      <c r="O281" s="2">
        <f t="shared" ca="1" si="19"/>
        <v>0.11972427380407746</v>
      </c>
      <c r="P281" s="3" t="str">
        <f t="shared" ca="1" si="21"/>
        <v>High Surge</v>
      </c>
    </row>
    <row r="282" spans="1:16">
      <c r="A282" s="4">
        <v>44842</v>
      </c>
      <c r="B282" s="2">
        <f t="shared" si="16"/>
        <v>2022</v>
      </c>
      <c r="C282" s="2">
        <f t="shared" si="17"/>
        <v>10</v>
      </c>
      <c r="D282" s="2">
        <f t="shared" si="18"/>
        <v>8</v>
      </c>
      <c r="E282" s="2">
        <v>6004</v>
      </c>
      <c r="F282" s="3">
        <f t="shared" ca="1" si="22"/>
        <v>60.074487046179357</v>
      </c>
      <c r="G282" s="2" t="s">
        <v>16</v>
      </c>
      <c r="H282" s="2" t="s">
        <v>17</v>
      </c>
      <c r="I282" s="2">
        <f>IF(SUMPRODUCT((A282&gt;=[1]holidays!B$2:B1097)*(A282&lt;=[1]holidays!C$2:C1097))&gt;0, 1, 0)</f>
        <v>0</v>
      </c>
      <c r="J282" s="2">
        <f>IF(SUMPRODUCT((A282&gt;=[1]holidays!B$2:B1097 - 4)*(A282&lt;[1]holidays!B$2:B1097))&gt;0, 1, 0)</f>
        <v>0</v>
      </c>
      <c r="K2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A282,
      A282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2" s="3">
        <v>119</v>
      </c>
      <c r="M282" s="3">
        <v>13935.22</v>
      </c>
      <c r="N282" s="3">
        <f t="shared" si="20"/>
        <v>2.3209893404397066</v>
      </c>
      <c r="O282" s="2">
        <f t="shared" ca="1" si="19"/>
        <v>0.11906835373909633</v>
      </c>
      <c r="P282" s="3" t="str">
        <f t="shared" ca="1" si="21"/>
        <v>No Surge</v>
      </c>
    </row>
    <row r="283" spans="1:16">
      <c r="A283" s="4">
        <v>44843</v>
      </c>
      <c r="B283" s="2">
        <f t="shared" si="16"/>
        <v>2022</v>
      </c>
      <c r="C283" s="2">
        <f t="shared" si="17"/>
        <v>10</v>
      </c>
      <c r="D283" s="2">
        <f t="shared" si="18"/>
        <v>9</v>
      </c>
      <c r="E283" s="2">
        <v>7220</v>
      </c>
      <c r="F283" s="3">
        <f t="shared" ca="1" si="22"/>
        <v>63.03455173575837</v>
      </c>
      <c r="G283" s="2" t="s">
        <v>18</v>
      </c>
      <c r="H283" s="2" t="s">
        <v>17</v>
      </c>
      <c r="I283" s="2">
        <f>IF(SUMPRODUCT((A283&gt;=[1]holidays!B$2:B1097)*(A283&lt;=[1]holidays!C$2:C1097))&gt;0, 1, 0)</f>
        <v>0</v>
      </c>
      <c r="J283" s="2">
        <f>IF(SUMPRODUCT((A283&gt;=[1]holidays!B$2:B1097 - 4)*(A283&lt;[1]holidays!B$2:B1097))&gt;0, 1, 0)</f>
        <v>0</v>
      </c>
      <c r="K2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A283,
      A283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3" s="3">
        <v>117</v>
      </c>
      <c r="M283" s="3">
        <v>8161.94</v>
      </c>
      <c r="N283" s="3">
        <f t="shared" si="20"/>
        <v>1.1304626038781163</v>
      </c>
      <c r="O283" s="2">
        <f t="shared" ca="1" si="19"/>
        <v>0.10214740378232312</v>
      </c>
      <c r="P283" s="3" t="str">
        <f t="shared" ca="1" si="21"/>
        <v>No Surge</v>
      </c>
    </row>
    <row r="284" spans="1:16">
      <c r="A284" s="4">
        <v>44844</v>
      </c>
      <c r="B284" s="2">
        <f t="shared" si="16"/>
        <v>2022</v>
      </c>
      <c r="C284" s="2">
        <f t="shared" si="17"/>
        <v>10</v>
      </c>
      <c r="D284" s="2">
        <f t="shared" si="18"/>
        <v>10</v>
      </c>
      <c r="E284" s="3">
        <v>7639</v>
      </c>
      <c r="F284" s="3">
        <f t="shared" ca="1" si="22"/>
        <v>76.807329915757791</v>
      </c>
      <c r="G284" s="2" t="s">
        <v>19</v>
      </c>
      <c r="H284" s="2" t="s">
        <v>20</v>
      </c>
      <c r="I284" s="2">
        <f>IF(SUMPRODUCT((A284&gt;=[1]holidays!B$2:B1097)*(A284&lt;=[1]holidays!C$2:C1097))&gt;0, 1, 0)</f>
        <v>0</v>
      </c>
      <c r="J284" s="2">
        <f>IF(SUMPRODUCT((A284&gt;=[1]holidays!B$2:B1097 - 4)*(A284&lt;[1]holidays!B$2:B1097))&gt;0, 1, 0)</f>
        <v>0</v>
      </c>
      <c r="K2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A284,
      A284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4" s="3">
        <v>119</v>
      </c>
      <c r="M284" s="3">
        <v>11691.02</v>
      </c>
      <c r="N284" s="3">
        <f t="shared" si="20"/>
        <v>1.5304385390757953</v>
      </c>
      <c r="O284" s="2">
        <f t="shared" ca="1" si="19"/>
        <v>0.11965011467437069</v>
      </c>
      <c r="P284" s="3" t="str">
        <f t="shared" ca="1" si="21"/>
        <v>No Surge</v>
      </c>
    </row>
    <row r="285" spans="1:16">
      <c r="A285" s="4">
        <v>44845</v>
      </c>
      <c r="B285" s="2">
        <f t="shared" si="16"/>
        <v>2022</v>
      </c>
      <c r="C285" s="2">
        <f t="shared" si="17"/>
        <v>10</v>
      </c>
      <c r="D285" s="2">
        <f t="shared" si="18"/>
        <v>11</v>
      </c>
      <c r="E285" s="3">
        <v>7523</v>
      </c>
      <c r="F285" s="3">
        <f t="shared" ca="1" si="22"/>
        <v>72.099483839511976</v>
      </c>
      <c r="G285" s="2" t="s">
        <v>21</v>
      </c>
      <c r="H285" s="2" t="s">
        <v>20</v>
      </c>
      <c r="I285" s="2">
        <f>IF(SUMPRODUCT((A285&gt;=[1]holidays!B$2:B1097)*(A285&lt;=[1]holidays!C$2:C1097))&gt;0, 1, 0)</f>
        <v>0</v>
      </c>
      <c r="J285" s="2">
        <f>IF(SUMPRODUCT((A285&gt;=[1]holidays!B$2:B1097 - 4)*(A285&lt;[1]holidays!B$2:B1097))&gt;0, 1, 0)</f>
        <v>0</v>
      </c>
      <c r="K2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A285,
      A285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5" s="3">
        <v>119</v>
      </c>
      <c r="M285" s="3">
        <v>11597.24</v>
      </c>
      <c r="N285" s="3">
        <f t="shared" si="20"/>
        <v>1.5415711817094244</v>
      </c>
      <c r="O285" s="2">
        <f t="shared" ca="1" si="19"/>
        <v>0.11404810018479232</v>
      </c>
      <c r="P285" s="3" t="str">
        <f t="shared" ca="1" si="21"/>
        <v>No Surge</v>
      </c>
    </row>
    <row r="286" spans="1:16">
      <c r="A286" s="4">
        <v>44846</v>
      </c>
      <c r="B286" s="2">
        <f t="shared" si="16"/>
        <v>2022</v>
      </c>
      <c r="C286" s="2">
        <f t="shared" si="17"/>
        <v>10</v>
      </c>
      <c r="D286" s="2">
        <f t="shared" si="18"/>
        <v>12</v>
      </c>
      <c r="E286" s="3">
        <v>7681</v>
      </c>
      <c r="F286" s="3">
        <f t="shared" ca="1" si="22"/>
        <v>70.05682611036525</v>
      </c>
      <c r="G286" s="2" t="s">
        <v>22</v>
      </c>
      <c r="H286" s="2" t="s">
        <v>20</v>
      </c>
      <c r="I286" s="2">
        <f>IF(SUMPRODUCT((A286&gt;=[1]holidays!B$2:B1097)*(A286&lt;=[1]holidays!C$2:C1097))&gt;0, 1, 0)</f>
        <v>0</v>
      </c>
      <c r="J286" s="2">
        <f>IF(SUMPRODUCT((A286&gt;=[1]holidays!B$2:B1097 - 4)*(A286&lt;[1]holidays!B$2:B1097))&gt;0, 1, 0)</f>
        <v>0</v>
      </c>
      <c r="K2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A286,
      A286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6" s="3">
        <v>111</v>
      </c>
      <c r="M286" s="3">
        <v>8359.7000000000007</v>
      </c>
      <c r="N286" s="3">
        <f t="shared" si="20"/>
        <v>1.0883608905090485</v>
      </c>
      <c r="O286" s="2">
        <f t="shared" ca="1" si="19"/>
        <v>0.10124082408866741</v>
      </c>
      <c r="P286" s="3" t="str">
        <f t="shared" ca="1" si="21"/>
        <v>No Surge</v>
      </c>
    </row>
    <row r="287" spans="1:16">
      <c r="A287" s="4">
        <v>44847</v>
      </c>
      <c r="B287" s="2">
        <f t="shared" si="16"/>
        <v>2022</v>
      </c>
      <c r="C287" s="2">
        <f t="shared" si="17"/>
        <v>10</v>
      </c>
      <c r="D287" s="2">
        <f t="shared" si="18"/>
        <v>13</v>
      </c>
      <c r="E287" s="3">
        <v>7901</v>
      </c>
      <c r="F287" s="3">
        <f t="shared" ca="1" si="22"/>
        <v>83.107233405931396</v>
      </c>
      <c r="G287" s="2" t="s">
        <v>23</v>
      </c>
      <c r="H287" s="2" t="s">
        <v>20</v>
      </c>
      <c r="I287" s="2">
        <f>IF(SUMPRODUCT((A287&gt;=[1]holidays!B$2:B1097)*(A287&lt;=[1]holidays!C$2:C1097))&gt;0, 1, 0)</f>
        <v>0</v>
      </c>
      <c r="J287" s="2">
        <f>IF(SUMPRODUCT((A287&gt;=[1]holidays!B$2:B1097 - 4)*(A287&lt;[1]holidays!B$2:B1097))&gt;0, 1, 0)</f>
        <v>0</v>
      </c>
      <c r="K2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A287,
      A287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7" s="3">
        <v>112</v>
      </c>
      <c r="M287" s="3">
        <v>7196.2</v>
      </c>
      <c r="N287" s="3">
        <f t="shared" si="20"/>
        <v>0.91079610175927095</v>
      </c>
      <c r="O287" s="2">
        <f t="shared" ca="1" si="19"/>
        <v>0.11780800077793085</v>
      </c>
      <c r="P287" s="3" t="str">
        <f t="shared" ca="1" si="21"/>
        <v>Low Surge</v>
      </c>
    </row>
    <row r="288" spans="1:16">
      <c r="A288" s="4">
        <v>44848</v>
      </c>
      <c r="B288" s="2">
        <f t="shared" si="16"/>
        <v>2022</v>
      </c>
      <c r="C288" s="2">
        <f t="shared" si="17"/>
        <v>10</v>
      </c>
      <c r="D288" s="2">
        <f t="shared" si="18"/>
        <v>14</v>
      </c>
      <c r="E288" s="3">
        <v>7837</v>
      </c>
      <c r="F288" s="3">
        <f t="shared" ca="1" si="22"/>
        <v>75.512903957558677</v>
      </c>
      <c r="G288" s="2" t="s">
        <v>24</v>
      </c>
      <c r="H288" s="2" t="s">
        <v>20</v>
      </c>
      <c r="I288" s="2">
        <f>IF(SUMPRODUCT((A288&gt;=[1]holidays!B$2:B1097)*(A288&lt;=[1]holidays!C$2:C1097))&gt;0, 1, 0)</f>
        <v>0</v>
      </c>
      <c r="J288" s="2">
        <f>IF(SUMPRODUCT((A288&gt;=[1]holidays!B$2:B1097 - 4)*(A288&lt;[1]holidays!B$2:B1097))&gt;0, 1, 0)</f>
        <v>0</v>
      </c>
      <c r="K2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A288,
      A288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8" s="3">
        <v>119</v>
      </c>
      <c r="M288" s="3">
        <v>12159.04</v>
      </c>
      <c r="N288" s="3">
        <f t="shared" si="20"/>
        <v>1.5514916422100296</v>
      </c>
      <c r="O288" s="2">
        <f t="shared" ca="1" si="19"/>
        <v>0.11466167629130385</v>
      </c>
      <c r="P288" s="3" t="str">
        <f t="shared" ca="1" si="21"/>
        <v>No Surge</v>
      </c>
    </row>
    <row r="289" spans="1:16">
      <c r="A289" s="4">
        <v>44849</v>
      </c>
      <c r="B289" s="2">
        <f t="shared" si="16"/>
        <v>2022</v>
      </c>
      <c r="C289" s="2">
        <f t="shared" si="17"/>
        <v>10</v>
      </c>
      <c r="D289" s="2">
        <f t="shared" si="18"/>
        <v>15</v>
      </c>
      <c r="E289" s="3">
        <v>8827</v>
      </c>
      <c r="F289" s="3">
        <f t="shared" ca="1" si="22"/>
        <v>86.443144208149164</v>
      </c>
      <c r="G289" s="2" t="s">
        <v>16</v>
      </c>
      <c r="H289" s="2" t="s">
        <v>17</v>
      </c>
      <c r="I289" s="2">
        <f>IF(SUMPRODUCT((A289&gt;=[1]holidays!B$2:B1097)*(A289&lt;=[1]holidays!C$2:C1097))&gt;0, 1, 0)</f>
        <v>0</v>
      </c>
      <c r="J289" s="2">
        <f>IF(SUMPRODUCT((A289&gt;=[1]holidays!B$2:B1097 - 4)*(A289&lt;[1]holidays!B$2:B1097))&gt;0, 1, 0)</f>
        <v>0</v>
      </c>
      <c r="K2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A289,
      A289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89" s="3">
        <v>120</v>
      </c>
      <c r="M289" s="3">
        <v>14686.96</v>
      </c>
      <c r="N289" s="3">
        <f t="shared" si="20"/>
        <v>1.6638676787130395</v>
      </c>
      <c r="O289" s="2">
        <f t="shared" ca="1" si="19"/>
        <v>0.1175164529849088</v>
      </c>
      <c r="P289" s="3" t="str">
        <f t="shared" ca="1" si="21"/>
        <v>Low Surge</v>
      </c>
    </row>
    <row r="290" spans="1:16">
      <c r="A290" s="4">
        <v>44850</v>
      </c>
      <c r="B290" s="2">
        <f t="shared" si="16"/>
        <v>2022</v>
      </c>
      <c r="C290" s="2">
        <f t="shared" si="17"/>
        <v>10</v>
      </c>
      <c r="D290" s="2">
        <f t="shared" si="18"/>
        <v>16</v>
      </c>
      <c r="E290" s="3">
        <v>8911</v>
      </c>
      <c r="F290" s="3">
        <f t="shared" ca="1" si="22"/>
        <v>85.402619330221341</v>
      </c>
      <c r="G290" s="2" t="s">
        <v>18</v>
      </c>
      <c r="H290" s="2" t="s">
        <v>17</v>
      </c>
      <c r="I290" s="2">
        <f>IF(SUMPRODUCT((A290&gt;=[1]holidays!B$2:B1097)*(A290&lt;=[1]holidays!C$2:C1097))&gt;0, 1, 0)</f>
        <v>0</v>
      </c>
      <c r="J290" s="2">
        <f>IF(SUMPRODUCT((A290&gt;=[1]holidays!B$2:B1097 - 4)*(A290&lt;[1]holidays!B$2:B1097))&gt;0, 1, 0)</f>
        <v>0</v>
      </c>
      <c r="K2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A290,
      A290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0" s="3">
        <v>112</v>
      </c>
      <c r="M290" s="3">
        <v>7303.52</v>
      </c>
      <c r="N290" s="3">
        <f t="shared" si="20"/>
        <v>0.81960722702278088</v>
      </c>
      <c r="O290" s="2">
        <f t="shared" ca="1" si="19"/>
        <v>0.10734029138126798</v>
      </c>
      <c r="P290" s="3" t="str">
        <f t="shared" ca="1" si="21"/>
        <v>Low Surge</v>
      </c>
    </row>
    <row r="291" spans="1:16">
      <c r="A291" s="4">
        <v>44851</v>
      </c>
      <c r="B291" s="2">
        <f t="shared" si="16"/>
        <v>2022</v>
      </c>
      <c r="C291" s="2">
        <f t="shared" si="17"/>
        <v>10</v>
      </c>
      <c r="D291" s="2">
        <f t="shared" si="18"/>
        <v>17</v>
      </c>
      <c r="E291" s="3">
        <v>7273</v>
      </c>
      <c r="F291" s="3">
        <f t="shared" ca="1" si="22"/>
        <v>68.830833506597102</v>
      </c>
      <c r="G291" s="2" t="s">
        <v>19</v>
      </c>
      <c r="H291" s="2" t="s">
        <v>20</v>
      </c>
      <c r="I291" s="2">
        <f>IF(SUMPRODUCT((A291&gt;=[1]holidays!B$2:B1097)*(A291&lt;=[1]holidays!C$2:C1097))&gt;0, 1, 0)</f>
        <v>0</v>
      </c>
      <c r="J291" s="2">
        <f>IF(SUMPRODUCT((A291&gt;=[1]holidays!B$2:B1097 - 4)*(A291&lt;[1]holidays!B$2:B1097))&gt;0, 1, 0)</f>
        <v>0</v>
      </c>
      <c r="K2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A291,
      A291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1" s="3">
        <v>113</v>
      </c>
      <c r="M291" s="3">
        <v>9265.48</v>
      </c>
      <c r="N291" s="3">
        <f t="shared" si="20"/>
        <v>1.2739557266602501</v>
      </c>
      <c r="O291" s="2">
        <f t="shared" ca="1" si="19"/>
        <v>0.10694189723972876</v>
      </c>
      <c r="P291" s="3" t="str">
        <f t="shared" ca="1" si="21"/>
        <v>No Surge</v>
      </c>
    </row>
    <row r="292" spans="1:16">
      <c r="A292" s="4">
        <v>44852</v>
      </c>
      <c r="B292" s="2">
        <f t="shared" si="16"/>
        <v>2022</v>
      </c>
      <c r="C292" s="2">
        <f t="shared" si="17"/>
        <v>10</v>
      </c>
      <c r="D292" s="2">
        <f t="shared" si="18"/>
        <v>18</v>
      </c>
      <c r="E292" s="3">
        <v>7487</v>
      </c>
      <c r="F292" s="3">
        <f t="shared" ca="1" si="22"/>
        <v>75.053704332033448</v>
      </c>
      <c r="G292" s="2" t="s">
        <v>21</v>
      </c>
      <c r="H292" s="2" t="s">
        <v>20</v>
      </c>
      <c r="I292" s="2">
        <f>IF(SUMPRODUCT((A292&gt;=[1]holidays!B$2:B1097)*(A292&lt;=[1]holidays!C$2:C1097))&gt;0, 1, 0)</f>
        <v>0</v>
      </c>
      <c r="J292" s="2">
        <f>IF(SUMPRODUCT((A292&gt;=[1]holidays!B$2:B1097 - 4)*(A292&lt;[1]holidays!B$2:B1097))&gt;0, 1, 0)</f>
        <v>0</v>
      </c>
      <c r="K2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A292,
      A292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2" s="3">
        <v>115</v>
      </c>
      <c r="M292" s="3">
        <v>19948.25</v>
      </c>
      <c r="N292" s="3">
        <f t="shared" si="20"/>
        <v>2.6643849338854015</v>
      </c>
      <c r="O292" s="2">
        <f t="shared" ca="1" si="19"/>
        <v>0.11528216906883727</v>
      </c>
      <c r="P292" s="3" t="str">
        <f t="shared" ca="1" si="21"/>
        <v>No Surge</v>
      </c>
    </row>
    <row r="293" spans="1:16">
      <c r="A293" s="4">
        <v>44853</v>
      </c>
      <c r="B293" s="2">
        <f t="shared" si="16"/>
        <v>2022</v>
      </c>
      <c r="C293" s="2">
        <f t="shared" si="17"/>
        <v>10</v>
      </c>
      <c r="D293" s="2">
        <f t="shared" si="18"/>
        <v>19</v>
      </c>
      <c r="E293" s="3">
        <v>7649</v>
      </c>
      <c r="F293" s="3">
        <f t="shared" ca="1" si="22"/>
        <v>68.807942182473127</v>
      </c>
      <c r="G293" s="2" t="s">
        <v>22</v>
      </c>
      <c r="H293" s="2" t="s">
        <v>20</v>
      </c>
      <c r="I293" s="2">
        <f>IF(SUMPRODUCT((A293&gt;=[1]holidays!B$2:B1097)*(A293&lt;=[1]holidays!C$2:C1097))&gt;0, 1, 0)</f>
        <v>0</v>
      </c>
      <c r="J293" s="2">
        <f>IF(SUMPRODUCT((A293&gt;=[1]holidays!B$2:B1097 - 4)*(A293&lt;[1]holidays!B$2:B1097))&gt;0, 1, 0)</f>
        <v>0</v>
      </c>
      <c r="K2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A293,
      A293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3" s="3">
        <v>112</v>
      </c>
      <c r="M293" s="3">
        <v>10510.87</v>
      </c>
      <c r="N293" s="3">
        <f t="shared" si="20"/>
        <v>1.374149562034253</v>
      </c>
      <c r="O293" s="2">
        <f t="shared" ca="1" si="19"/>
        <v>0.10075159529921546</v>
      </c>
      <c r="P293" s="3" t="str">
        <f t="shared" ca="1" si="21"/>
        <v>No Surge</v>
      </c>
    </row>
    <row r="294" spans="1:16">
      <c r="A294" s="4">
        <v>44854</v>
      </c>
      <c r="B294" s="2">
        <f t="shared" si="16"/>
        <v>2022</v>
      </c>
      <c r="C294" s="2">
        <f t="shared" si="17"/>
        <v>10</v>
      </c>
      <c r="D294" s="2">
        <f t="shared" si="18"/>
        <v>20</v>
      </c>
      <c r="E294" s="3">
        <v>7813</v>
      </c>
      <c r="F294" s="3">
        <f t="shared" ca="1" si="22"/>
        <v>73.396839956542948</v>
      </c>
      <c r="G294" s="2" t="s">
        <v>23</v>
      </c>
      <c r="H294" s="2" t="s">
        <v>20</v>
      </c>
      <c r="I294" s="2">
        <f>IF(SUMPRODUCT((A294&gt;=[1]holidays!B$2:B1097)*(A294&lt;=[1]holidays!C$2:C1097))&gt;0, 1, 0)</f>
        <v>0</v>
      </c>
      <c r="J294" s="2">
        <f>IF(SUMPRODUCT((A294&gt;=[1]holidays!B$2:B1097 - 4)*(A294&lt;[1]holidays!B$2:B1097))&gt;0, 1, 0)</f>
        <v>0</v>
      </c>
      <c r="K2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A294,
      A294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4" s="3">
        <v>117</v>
      </c>
      <c r="M294" s="3">
        <v>8225.1200000000008</v>
      </c>
      <c r="N294" s="3">
        <f t="shared" si="20"/>
        <v>1.0527479841290159</v>
      </c>
      <c r="O294" s="2">
        <f t="shared" ca="1" si="19"/>
        <v>0.10991207314623735</v>
      </c>
      <c r="P294" s="3" t="str">
        <f t="shared" ca="1" si="21"/>
        <v>No Surge</v>
      </c>
    </row>
    <row r="295" spans="1:16">
      <c r="A295" s="4">
        <v>44855</v>
      </c>
      <c r="B295" s="2">
        <f t="shared" si="16"/>
        <v>2022</v>
      </c>
      <c r="C295" s="2">
        <f t="shared" si="17"/>
        <v>10</v>
      </c>
      <c r="D295" s="2">
        <f t="shared" si="18"/>
        <v>21</v>
      </c>
      <c r="E295" s="3">
        <v>7907</v>
      </c>
      <c r="F295" s="3">
        <f t="shared" ca="1" si="22"/>
        <v>79.639974738923812</v>
      </c>
      <c r="G295" s="2" t="s">
        <v>24</v>
      </c>
      <c r="H295" s="2" t="s">
        <v>20</v>
      </c>
      <c r="I295" s="2">
        <f>IF(SUMPRODUCT((A295&gt;=[1]holidays!B$2:B1097)*(A295&lt;=[1]holidays!C$2:C1097))&gt;0, 1, 0)</f>
        <v>0</v>
      </c>
      <c r="J295" s="2">
        <f>IF(SUMPRODUCT((A295&gt;=[1]holidays!B$2:B1097 - 4)*(A295&lt;[1]holidays!B$2:B1097))&gt;0, 1, 0)</f>
        <v>0</v>
      </c>
      <c r="K2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A295,
      A295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5" s="3">
        <v>112</v>
      </c>
      <c r="M295" s="3">
        <v>13865.56</v>
      </c>
      <c r="N295" s="3">
        <f t="shared" si="20"/>
        <v>1.7535803718224356</v>
      </c>
      <c r="O295" s="2">
        <f t="shared" ca="1" si="19"/>
        <v>0.11280735007916361</v>
      </c>
      <c r="P295" s="3" t="str">
        <f t="shared" ca="1" si="21"/>
        <v>No Surge</v>
      </c>
    </row>
    <row r="296" spans="1:16">
      <c r="A296" s="4">
        <v>44856</v>
      </c>
      <c r="B296" s="2">
        <f t="shared" si="16"/>
        <v>2022</v>
      </c>
      <c r="C296" s="2">
        <f t="shared" si="17"/>
        <v>10</v>
      </c>
      <c r="D296" s="2">
        <f t="shared" si="18"/>
        <v>22</v>
      </c>
      <c r="E296" s="3">
        <v>8917</v>
      </c>
      <c r="F296" s="3">
        <f t="shared" ca="1" si="22"/>
        <v>87.419255992320473</v>
      </c>
      <c r="G296" s="2" t="s">
        <v>16</v>
      </c>
      <c r="H296" s="2" t="s">
        <v>17</v>
      </c>
      <c r="I296" s="2">
        <f>IF(SUMPRODUCT((A296&gt;=[1]holidays!B$2:B1097)*(A296&lt;=[1]holidays!C$2:C1097))&gt;0, 1, 0)</f>
        <v>0</v>
      </c>
      <c r="J296" s="2">
        <f>IF(SUMPRODUCT((A296&gt;=[1]holidays!B$2:B1097 - 4)*(A296&lt;[1]holidays!B$2:B1097))&gt;0, 1, 0)</f>
        <v>0</v>
      </c>
      <c r="K2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A296,
      A296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6" s="3">
        <v>115</v>
      </c>
      <c r="M296" s="3">
        <v>11766.12</v>
      </c>
      <c r="N296" s="3">
        <f t="shared" si="20"/>
        <v>1.3195155321296401</v>
      </c>
      <c r="O296" s="2">
        <f t="shared" ca="1" si="19"/>
        <v>0.1127421154997965</v>
      </c>
      <c r="P296" s="3" t="str">
        <f t="shared" ca="1" si="21"/>
        <v>Low Surge</v>
      </c>
    </row>
    <row r="297" spans="1:16">
      <c r="A297" s="4">
        <v>44857</v>
      </c>
      <c r="B297" s="2">
        <f t="shared" si="16"/>
        <v>2022</v>
      </c>
      <c r="C297" s="2">
        <f t="shared" si="17"/>
        <v>10</v>
      </c>
      <c r="D297" s="2">
        <f t="shared" si="18"/>
        <v>23</v>
      </c>
      <c r="E297" s="3">
        <v>8821</v>
      </c>
      <c r="F297" s="3">
        <f t="shared" ca="1" si="22"/>
        <v>87.024504886573268</v>
      </c>
      <c r="G297" s="2" t="s">
        <v>18</v>
      </c>
      <c r="H297" s="2" t="s">
        <v>17</v>
      </c>
      <c r="I297" s="2">
        <f>IF(SUMPRODUCT((A297&gt;=[1]holidays!B$2:B1097)*(A297&lt;=[1]holidays!C$2:C1097))&gt;0, 1, 0)</f>
        <v>0</v>
      </c>
      <c r="J297" s="2">
        <f>IF(SUMPRODUCT((A297&gt;=[1]holidays!B$2:B1097 - 4)*(A297&lt;[1]holidays!B$2:B1097))&gt;0, 1, 0)</f>
        <v>0</v>
      </c>
      <c r="K2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A297,
      A297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7" s="3">
        <v>117</v>
      </c>
      <c r="M297" s="3">
        <v>12196.69</v>
      </c>
      <c r="N297" s="3">
        <f t="shared" si="20"/>
        <v>1.3826879038657749</v>
      </c>
      <c r="O297" s="2">
        <f t="shared" ca="1" si="19"/>
        <v>0.11542758271997587</v>
      </c>
      <c r="P297" s="3" t="str">
        <f t="shared" ca="1" si="21"/>
        <v>Low Surge</v>
      </c>
    </row>
    <row r="298" spans="1:16">
      <c r="A298" s="4">
        <v>44858</v>
      </c>
      <c r="B298" s="2">
        <f t="shared" si="16"/>
        <v>2022</v>
      </c>
      <c r="C298" s="2">
        <f t="shared" si="17"/>
        <v>10</v>
      </c>
      <c r="D298" s="2">
        <f t="shared" si="18"/>
        <v>24</v>
      </c>
      <c r="E298" s="3">
        <v>7391</v>
      </c>
      <c r="F298" s="3">
        <f t="shared" ca="1" si="22"/>
        <v>64.792603860077207</v>
      </c>
      <c r="G298" s="2" t="s">
        <v>19</v>
      </c>
      <c r="H298" s="2" t="s">
        <v>20</v>
      </c>
      <c r="I298" s="2">
        <f>IF(SUMPRODUCT((A298&gt;=[1]holidays!B$2:B1097)*(A298&lt;=[1]holidays!C$2:C1097))&gt;0, 1, 0)</f>
        <v>0</v>
      </c>
      <c r="J298" s="2">
        <f>IF(SUMPRODUCT((A298&gt;=[1]holidays!B$2:B1097 - 4)*(A298&lt;[1]holidays!B$2:B1097))&gt;0, 1, 0)</f>
        <v>0</v>
      </c>
      <c r="K2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A298,
      A298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8" s="3">
        <v>118</v>
      </c>
      <c r="M298" s="3">
        <v>8187.57</v>
      </c>
      <c r="N298" s="3">
        <f t="shared" si="20"/>
        <v>1.1077756731159518</v>
      </c>
      <c r="O298" s="2">
        <f t="shared" ca="1" si="19"/>
        <v>0.10344374584615222</v>
      </c>
      <c r="P298" s="3" t="str">
        <f t="shared" ca="1" si="21"/>
        <v>No Surge</v>
      </c>
    </row>
    <row r="299" spans="1:16">
      <c r="A299" s="4">
        <v>44859</v>
      </c>
      <c r="B299" s="2">
        <f t="shared" si="16"/>
        <v>2022</v>
      </c>
      <c r="C299" s="2">
        <f t="shared" si="17"/>
        <v>10</v>
      </c>
      <c r="D299" s="2">
        <f t="shared" si="18"/>
        <v>25</v>
      </c>
      <c r="E299" s="3">
        <v>7457</v>
      </c>
      <c r="F299" s="3">
        <f t="shared" ca="1" si="22"/>
        <v>74.569942200495575</v>
      </c>
      <c r="G299" s="2" t="s">
        <v>21</v>
      </c>
      <c r="H299" s="2" t="s">
        <v>20</v>
      </c>
      <c r="I299" s="2">
        <f>IF(SUMPRODUCT((A299&gt;=[1]holidays!B$2:B1097)*(A299&lt;=[1]holidays!C$2:C1097))&gt;0, 1, 0)</f>
        <v>0</v>
      </c>
      <c r="J299" s="2">
        <f>IF(SUMPRODUCT((A299&gt;=[1]holidays!B$2:B1097 - 4)*(A299&lt;[1]holidays!B$2:B1097))&gt;0, 1, 0)</f>
        <v>0</v>
      </c>
      <c r="K2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A299,
      A299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299" s="3">
        <v>119</v>
      </c>
      <c r="M299" s="3">
        <v>3548.14</v>
      </c>
      <c r="N299" s="3">
        <f t="shared" si="20"/>
        <v>0.47581332975727503</v>
      </c>
      <c r="O299" s="2">
        <f t="shared" ca="1" si="19"/>
        <v>0.11899990776262537</v>
      </c>
      <c r="P299" s="3" t="str">
        <f t="shared" ca="1" si="21"/>
        <v>No Surge</v>
      </c>
    </row>
    <row r="300" spans="1:16">
      <c r="A300" s="4">
        <v>44860</v>
      </c>
      <c r="B300" s="2">
        <f t="shared" si="16"/>
        <v>2022</v>
      </c>
      <c r="C300" s="2">
        <f t="shared" si="17"/>
        <v>10</v>
      </c>
      <c r="D300" s="2">
        <f t="shared" si="18"/>
        <v>26</v>
      </c>
      <c r="E300" s="3">
        <v>7633</v>
      </c>
      <c r="F300" s="3">
        <f t="shared" ca="1" si="22"/>
        <v>70.788639587915142</v>
      </c>
      <c r="G300" s="2" t="s">
        <v>22</v>
      </c>
      <c r="H300" s="2" t="s">
        <v>20</v>
      </c>
      <c r="I300" s="2">
        <f>IF(SUMPRODUCT((A300&gt;=[1]holidays!B$2:B1097)*(A300&lt;=[1]holidays!C$2:C1097))&gt;0, 1, 0)</f>
        <v>0</v>
      </c>
      <c r="J300" s="2">
        <f>IF(SUMPRODUCT((A300&gt;=[1]holidays!B$2:B1097 - 4)*(A300&lt;[1]holidays!B$2:B1097))&gt;0, 1, 0)</f>
        <v>0</v>
      </c>
      <c r="K3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A300,
      A300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0" s="3">
        <v>116</v>
      </c>
      <c r="M300" s="3">
        <v>10340.15</v>
      </c>
      <c r="N300" s="3">
        <f t="shared" si="20"/>
        <v>1.3546639591248526</v>
      </c>
      <c r="O300" s="2">
        <f t="shared" ca="1" si="19"/>
        <v>0.10757870027771722</v>
      </c>
      <c r="P300" s="3" t="str">
        <f t="shared" ca="1" si="21"/>
        <v>No Surge</v>
      </c>
    </row>
    <row r="301" spans="1:16">
      <c r="A301" s="4">
        <v>44861</v>
      </c>
      <c r="B301" s="2">
        <f t="shared" si="16"/>
        <v>2022</v>
      </c>
      <c r="C301" s="2">
        <f t="shared" si="17"/>
        <v>10</v>
      </c>
      <c r="D301" s="2">
        <f t="shared" si="18"/>
        <v>27</v>
      </c>
      <c r="E301" s="3">
        <v>7689</v>
      </c>
      <c r="F301" s="3">
        <f t="shared" ca="1" si="22"/>
        <v>59.645589936144169</v>
      </c>
      <c r="G301" s="2" t="s">
        <v>23</v>
      </c>
      <c r="H301" s="2" t="s">
        <v>20</v>
      </c>
      <c r="I301" s="2">
        <f>IF(SUMPRODUCT((A301&gt;=[1]holidays!B$2:B1097)*(A301&lt;=[1]holidays!C$2:C1097))&gt;0, 1, 0)</f>
        <v>0</v>
      </c>
      <c r="J301" s="2">
        <f>IF(SUMPRODUCT((A301&gt;=[1]holidays!B$2:B1097 - 4)*(A301&lt;[1]holidays!B$2:B1097))&gt;0, 1, 0)</f>
        <v>0</v>
      </c>
      <c r="K3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A301,
      A301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1" s="3">
        <v>139</v>
      </c>
      <c r="M301" s="3">
        <v>8500.7199999999993</v>
      </c>
      <c r="N301" s="3">
        <f t="shared" si="20"/>
        <v>1.105568994667707</v>
      </c>
      <c r="O301" s="2">
        <f t="shared" ca="1" si="19"/>
        <v>0.10782594617146625</v>
      </c>
      <c r="P301" s="3" t="str">
        <f t="shared" ca="1" si="21"/>
        <v>No Surge</v>
      </c>
    </row>
    <row r="302" spans="1:16">
      <c r="A302" s="4">
        <v>44862</v>
      </c>
      <c r="B302" s="2">
        <f t="shared" si="16"/>
        <v>2022</v>
      </c>
      <c r="C302" s="2">
        <f t="shared" si="17"/>
        <v>10</v>
      </c>
      <c r="D302" s="2">
        <f t="shared" si="18"/>
        <v>28</v>
      </c>
      <c r="E302" s="2">
        <v>9809</v>
      </c>
      <c r="F302" s="3">
        <f t="shared" ca="1" si="22"/>
        <v>96.232367198472815</v>
      </c>
      <c r="G302" s="2" t="s">
        <v>24</v>
      </c>
      <c r="H302" s="2" t="s">
        <v>20</v>
      </c>
      <c r="I302" s="2">
        <f>IF(SUMPRODUCT((A302&gt;=[1]holidays!B$2:B1097)*(A302&lt;=[1]holidays!C$2:C1097))&gt;0, 1, 0)</f>
        <v>0</v>
      </c>
      <c r="J302" s="2">
        <f>IF(SUMPRODUCT((A302&gt;=[1]holidays!B$2:B1097 - 4)*(A302&lt;[1]holidays!B$2:B1097))&gt;0, 1, 0)</f>
        <v>0</v>
      </c>
      <c r="K3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A302,
      A302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2" s="3">
        <v>119</v>
      </c>
      <c r="M302" s="3">
        <v>15008.6</v>
      </c>
      <c r="N302" s="3">
        <f t="shared" si="20"/>
        <v>1.5300846161688246</v>
      </c>
      <c r="O302" s="2">
        <f t="shared" ca="1" si="19"/>
        <v>0.11674637268445574</v>
      </c>
      <c r="P302" s="3" t="str">
        <f t="shared" ca="1" si="21"/>
        <v>Mild Surge</v>
      </c>
    </row>
    <row r="303" spans="1:16">
      <c r="A303" s="4">
        <v>44863</v>
      </c>
      <c r="B303" s="2">
        <f t="shared" si="16"/>
        <v>2022</v>
      </c>
      <c r="C303" s="2">
        <f t="shared" si="17"/>
        <v>10</v>
      </c>
      <c r="D303" s="2">
        <f t="shared" si="18"/>
        <v>29</v>
      </c>
      <c r="E303" s="2">
        <v>11098</v>
      </c>
      <c r="F303" s="3">
        <f t="shared" ca="1" si="22"/>
        <v>87.11005834541497</v>
      </c>
      <c r="G303" s="2" t="s">
        <v>16</v>
      </c>
      <c r="H303" s="2" t="s">
        <v>17</v>
      </c>
      <c r="I303" s="2">
        <f>IF(SUMPRODUCT((A303&gt;=[1]holidays!B$2:B1097)*(A303&lt;=[1]holidays!C$2:C1097))&gt;0, 1, 0)</f>
        <v>0</v>
      </c>
      <c r="J303" s="2">
        <f>IF(SUMPRODUCT((A303&gt;=[1]holidays!B$2:B1097 - 4)*(A303&lt;[1]holidays!B$2:B1097))&gt;0, 1, 0)</f>
        <v>0</v>
      </c>
      <c r="K3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A303,
      A303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3" s="3">
        <v>140</v>
      </c>
      <c r="M303" s="3">
        <v>14503.01</v>
      </c>
      <c r="N303" s="3">
        <f t="shared" si="20"/>
        <v>1.3068129392683367</v>
      </c>
      <c r="O303" s="2">
        <f t="shared" ca="1" si="19"/>
        <v>0.10988834175849788</v>
      </c>
      <c r="P303" s="3" t="str">
        <f t="shared" ca="1" si="21"/>
        <v>Low Surge</v>
      </c>
    </row>
    <row r="304" spans="1:16">
      <c r="A304" s="4">
        <v>44864</v>
      </c>
      <c r="B304" s="2">
        <f t="shared" si="16"/>
        <v>2022</v>
      </c>
      <c r="C304" s="2">
        <f t="shared" si="17"/>
        <v>10</v>
      </c>
      <c r="D304" s="2">
        <f t="shared" si="18"/>
        <v>30</v>
      </c>
      <c r="E304" s="2">
        <v>12765</v>
      </c>
      <c r="F304" s="3">
        <f t="shared" ca="1" si="22"/>
        <v>135.92359682635893</v>
      </c>
      <c r="G304" s="2" t="s">
        <v>18</v>
      </c>
      <c r="H304" s="2" t="s">
        <v>17</v>
      </c>
      <c r="I304" s="2">
        <f>IF(SUMPRODUCT((A304&gt;=[1]holidays!B$2:B1097)*(A304&lt;=[1]holidays!C$2:C1097))&gt;0, 1, 0)</f>
        <v>0</v>
      </c>
      <c r="J304" s="2">
        <f>IF(SUMPRODUCT((A304&gt;=[1]holidays!B$2:B1097 - 4)*(A304&lt;[1]holidays!B$2:B1097))&gt;0, 1, 0)</f>
        <v>0</v>
      </c>
      <c r="K3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A304,
      A304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4" s="3">
        <v>111</v>
      </c>
      <c r="M304" s="3">
        <v>8989.33</v>
      </c>
      <c r="N304" s="3">
        <f t="shared" si="20"/>
        <v>0.70421699960830397</v>
      </c>
      <c r="O304" s="2">
        <f t="shared" ca="1" si="19"/>
        <v>0.11819443202292081</v>
      </c>
      <c r="P304" s="3" t="str">
        <f t="shared" ca="1" si="21"/>
        <v>High Surge</v>
      </c>
    </row>
    <row r="305" spans="1:16">
      <c r="A305" s="4">
        <v>44865</v>
      </c>
      <c r="B305" s="2">
        <f t="shared" si="16"/>
        <v>2022</v>
      </c>
      <c r="C305" s="2">
        <f t="shared" si="17"/>
        <v>10</v>
      </c>
      <c r="D305" s="2">
        <f t="shared" si="18"/>
        <v>31</v>
      </c>
      <c r="E305" s="2">
        <v>10987</v>
      </c>
      <c r="F305" s="3">
        <f t="shared" ca="1" si="22"/>
        <v>100.64664237664903</v>
      </c>
      <c r="G305" s="2" t="s">
        <v>19</v>
      </c>
      <c r="H305" s="2" t="s">
        <v>20</v>
      </c>
      <c r="I305" s="2">
        <f>IF(SUMPRODUCT((A305&gt;=[1]holidays!B$2:B1097)*(A305&lt;=[1]holidays!C$2:C1097))&gt;0, 1, 0)</f>
        <v>0</v>
      </c>
      <c r="J305" s="2">
        <f>IF(SUMPRODUCT((A305&gt;=[1]holidays!B$2:B1097 - 4)*(A305&lt;[1]holidays!B$2:B1097))&gt;0, 1, 0)</f>
        <v>0</v>
      </c>
      <c r="K3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A305,
      A305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5" s="3">
        <v>118</v>
      </c>
      <c r="M305" s="3">
        <v>5773.97</v>
      </c>
      <c r="N305" s="3">
        <f t="shared" si="20"/>
        <v>0.52552744152179853</v>
      </c>
      <c r="O305" s="2">
        <f t="shared" ca="1" si="19"/>
        <v>0.10809414581272944</v>
      </c>
      <c r="P305" s="3" t="str">
        <f t="shared" ca="1" si="21"/>
        <v>High Surge</v>
      </c>
    </row>
    <row r="306" spans="1:16">
      <c r="A306" s="4">
        <v>44866</v>
      </c>
      <c r="B306" s="2">
        <f t="shared" si="16"/>
        <v>2022</v>
      </c>
      <c r="C306" s="2">
        <f t="shared" si="17"/>
        <v>11</v>
      </c>
      <c r="D306" s="2">
        <f t="shared" si="18"/>
        <v>1</v>
      </c>
      <c r="E306" s="2">
        <v>12043</v>
      </c>
      <c r="F306" s="3">
        <f t="shared" ca="1" si="22"/>
        <v>108.39552572358862</v>
      </c>
      <c r="G306" s="2" t="s">
        <v>21</v>
      </c>
      <c r="H306" s="2" t="s">
        <v>20</v>
      </c>
      <c r="I306" s="2">
        <f>IF(SUMPRODUCT((A306&gt;=[1]holidays!B$2:B1097)*(A306&lt;=[1]holidays!C$2:C1097))&gt;0, 1, 0)</f>
        <v>0</v>
      </c>
      <c r="J306" s="2">
        <f>IF(SUMPRODUCT((A306&gt;=[1]holidays!B$2:B1097 - 4)*(A306&lt;[1]holidays!B$2:B1097))&gt;0, 1, 0)</f>
        <v>0</v>
      </c>
      <c r="K3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A306,
      A306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6" s="3">
        <v>120</v>
      </c>
      <c r="M306" s="3">
        <v>10435.75</v>
      </c>
      <c r="N306" s="3">
        <f t="shared" si="20"/>
        <v>0.86654072905422241</v>
      </c>
      <c r="O306" s="2">
        <f t="shared" ca="1" si="19"/>
        <v>0.10800849528216087</v>
      </c>
      <c r="P306" s="3" t="str">
        <f t="shared" ca="1" si="21"/>
        <v>High Surge</v>
      </c>
    </row>
    <row r="307" spans="1:16">
      <c r="A307" s="4">
        <v>44867</v>
      </c>
      <c r="B307" s="2">
        <f t="shared" si="16"/>
        <v>2022</v>
      </c>
      <c r="C307" s="2">
        <f t="shared" si="17"/>
        <v>11</v>
      </c>
      <c r="D307" s="2">
        <f t="shared" si="18"/>
        <v>2</v>
      </c>
      <c r="E307" s="3">
        <v>7563</v>
      </c>
      <c r="F307" s="3">
        <f t="shared" ca="1" si="22"/>
        <v>72.272593279273551</v>
      </c>
      <c r="G307" s="2" t="s">
        <v>22</v>
      </c>
      <c r="H307" s="2" t="s">
        <v>20</v>
      </c>
      <c r="I307" s="2">
        <f>IF(SUMPRODUCT((A307&gt;=[1]holidays!B$2:B1097)*(A307&lt;=[1]holidays!C$2:C1097))&gt;0, 1, 0)</f>
        <v>0</v>
      </c>
      <c r="J307" s="2">
        <f>IF(SUMPRODUCT((A307&gt;=[1]holidays!B$2:B1097 - 4)*(A307&lt;[1]holidays!B$2:B1097))&gt;0, 1, 0)</f>
        <v>0</v>
      </c>
      <c r="K3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A307,
      A307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7" s="3">
        <v>117</v>
      </c>
      <c r="M307" s="3">
        <v>11073.35</v>
      </c>
      <c r="N307" s="3">
        <f t="shared" si="20"/>
        <v>1.4641478249371942</v>
      </c>
      <c r="O307" s="2">
        <f t="shared" ca="1" si="19"/>
        <v>0.11180607448995113</v>
      </c>
      <c r="P307" s="3" t="str">
        <f t="shared" ca="1" si="21"/>
        <v>No Surge</v>
      </c>
    </row>
    <row r="308" spans="1:16">
      <c r="A308" s="4">
        <v>44868</v>
      </c>
      <c r="B308" s="2">
        <f t="shared" si="16"/>
        <v>2022</v>
      </c>
      <c r="C308" s="2">
        <f t="shared" si="17"/>
        <v>11</v>
      </c>
      <c r="D308" s="2">
        <f t="shared" si="18"/>
        <v>3</v>
      </c>
      <c r="E308" s="3">
        <v>7731</v>
      </c>
      <c r="F308" s="3">
        <f t="shared" ca="1" si="22"/>
        <v>78.662576248139189</v>
      </c>
      <c r="G308" s="2" t="s">
        <v>23</v>
      </c>
      <c r="H308" s="2" t="s">
        <v>20</v>
      </c>
      <c r="I308" s="2">
        <f>IF(SUMPRODUCT((A308&gt;=[1]holidays!B$2:B1097)*(A308&lt;=[1]holidays!C$2:C1097))&gt;0, 1, 0)</f>
        <v>0</v>
      </c>
      <c r="J308" s="2">
        <f>IF(SUMPRODUCT((A308&gt;=[1]holidays!B$2:B1097 - 4)*(A308&lt;[1]holidays!B$2:B1097))&gt;0, 1, 0)</f>
        <v>0</v>
      </c>
      <c r="K3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A308,
      A308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8" s="3">
        <v>112</v>
      </c>
      <c r="M308" s="3">
        <v>11797.65</v>
      </c>
      <c r="N308" s="3">
        <f t="shared" si="20"/>
        <v>1.5260186263096625</v>
      </c>
      <c r="O308" s="2">
        <f t="shared" ca="1" si="19"/>
        <v>0.11395949475865462</v>
      </c>
      <c r="P308" s="3" t="str">
        <f t="shared" ca="1" si="21"/>
        <v>No Surge</v>
      </c>
    </row>
    <row r="309" spans="1:16">
      <c r="A309" s="4">
        <v>44869</v>
      </c>
      <c r="B309" s="2">
        <f t="shared" si="16"/>
        <v>2022</v>
      </c>
      <c r="C309" s="2">
        <f t="shared" si="17"/>
        <v>11</v>
      </c>
      <c r="D309" s="2">
        <f t="shared" si="18"/>
        <v>4</v>
      </c>
      <c r="E309" s="3">
        <v>7897</v>
      </c>
      <c r="F309" s="3">
        <f t="shared" ca="1" si="22"/>
        <v>72.952440212928551</v>
      </c>
      <c r="G309" s="2" t="s">
        <v>24</v>
      </c>
      <c r="H309" s="2" t="s">
        <v>20</v>
      </c>
      <c r="I309" s="2">
        <f>IF(SUMPRODUCT((A309&gt;=[1]holidays!B$2:B1097)*(A309&lt;=[1]holidays!C$2:C1097))&gt;0, 1, 0)</f>
        <v>0</v>
      </c>
      <c r="J309" s="2">
        <f>IF(SUMPRODUCT((A309&gt;=[1]holidays!B$2:B1097 - 4)*(A309&lt;[1]holidays!B$2:B1097))&gt;0, 1, 0)</f>
        <v>0</v>
      </c>
      <c r="K3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A309,
      A309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09" s="3">
        <v>116</v>
      </c>
      <c r="M309" s="3">
        <v>7421.35</v>
      </c>
      <c r="N309" s="3">
        <f t="shared" si="20"/>
        <v>0.93976826643028999</v>
      </c>
      <c r="O309" s="2">
        <f t="shared" ca="1" si="19"/>
        <v>0.10716073274281007</v>
      </c>
      <c r="P309" s="3" t="str">
        <f t="shared" ca="1" si="21"/>
        <v>No Surge</v>
      </c>
    </row>
    <row r="310" spans="1:16">
      <c r="A310" s="4">
        <v>44870</v>
      </c>
      <c r="B310" s="2">
        <f t="shared" si="16"/>
        <v>2022</v>
      </c>
      <c r="C310" s="2">
        <f t="shared" si="17"/>
        <v>11</v>
      </c>
      <c r="D310" s="2">
        <f t="shared" si="18"/>
        <v>5</v>
      </c>
      <c r="E310" s="2">
        <v>7293</v>
      </c>
      <c r="F310" s="3">
        <f t="shared" ca="1" si="22"/>
        <v>69.598330959470829</v>
      </c>
      <c r="G310" s="2" t="s">
        <v>16</v>
      </c>
      <c r="H310" s="2" t="s">
        <v>17</v>
      </c>
      <c r="I310" s="2">
        <f>IF(SUMPRODUCT((A310&gt;=[1]holidays!B$2:B1097)*(A310&lt;=[1]holidays!C$2:C1097))&gt;0, 1, 0)</f>
        <v>0</v>
      </c>
      <c r="J310" s="2">
        <f>IF(SUMPRODUCT((A310&gt;=[1]holidays!B$2:B1097 - 4)*(A310&lt;[1]holidays!B$2:B1097))&gt;0, 1, 0)</f>
        <v>0</v>
      </c>
      <c r="K3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A310,
      A310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0" s="3">
        <v>113</v>
      </c>
      <c r="M310" s="3">
        <v>7269.03</v>
      </c>
      <c r="N310" s="3">
        <f t="shared" si="20"/>
        <v>0.99671328671328663</v>
      </c>
      <c r="O310" s="2">
        <f t="shared" ca="1" si="19"/>
        <v>0.10783780883614703</v>
      </c>
      <c r="P310" s="3" t="str">
        <f t="shared" ca="1" si="21"/>
        <v>No Surge</v>
      </c>
    </row>
    <row r="311" spans="1:16">
      <c r="A311" s="4">
        <v>44871</v>
      </c>
      <c r="B311" s="2">
        <f t="shared" si="16"/>
        <v>2022</v>
      </c>
      <c r="C311" s="2">
        <f t="shared" si="17"/>
        <v>11</v>
      </c>
      <c r="D311" s="2">
        <f t="shared" si="18"/>
        <v>6</v>
      </c>
      <c r="E311" s="2">
        <v>6999</v>
      </c>
      <c r="F311" s="3">
        <f t="shared" ca="1" si="22"/>
        <v>62.405595333476185</v>
      </c>
      <c r="G311" s="2" t="s">
        <v>18</v>
      </c>
      <c r="H311" s="2" t="s">
        <v>17</v>
      </c>
      <c r="I311" s="2">
        <f>IF(SUMPRODUCT((A311&gt;=[1]holidays!B$2:B1097)*(A311&lt;=[1]holidays!C$2:C1097))&gt;0, 1, 0)</f>
        <v>0</v>
      </c>
      <c r="J311" s="2">
        <f>IF(SUMPRODUCT((A311&gt;=[1]holidays!B$2:B1097 - 4)*(A311&lt;[1]holidays!B$2:B1097))&gt;0, 1, 0)</f>
        <v>0</v>
      </c>
      <c r="K3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A311,
      A311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1" s="3">
        <v>114</v>
      </c>
      <c r="M311" s="3">
        <v>10588.93</v>
      </c>
      <c r="N311" s="3">
        <f t="shared" si="20"/>
        <v>1.5129204172024575</v>
      </c>
      <c r="O311" s="2">
        <f t="shared" ca="1" si="19"/>
        <v>0.10164649047029982</v>
      </c>
      <c r="P311" s="3" t="str">
        <f t="shared" ca="1" si="21"/>
        <v>No Surge</v>
      </c>
    </row>
    <row r="312" spans="1:16">
      <c r="A312" s="4">
        <v>44872</v>
      </c>
      <c r="B312" s="2">
        <f t="shared" si="16"/>
        <v>2022</v>
      </c>
      <c r="C312" s="2">
        <f t="shared" si="17"/>
        <v>11</v>
      </c>
      <c r="D312" s="2">
        <f t="shared" si="18"/>
        <v>7</v>
      </c>
      <c r="E312" s="3">
        <v>7059</v>
      </c>
      <c r="F312" s="3">
        <f t="shared" ca="1" si="22"/>
        <v>71.001866770911619</v>
      </c>
      <c r="G312" s="2" t="s">
        <v>19</v>
      </c>
      <c r="H312" s="2" t="s">
        <v>20</v>
      </c>
      <c r="I312" s="2">
        <f>IF(SUMPRODUCT((A312&gt;=[1]holidays!B$2:B1097)*(A312&lt;=[1]holidays!C$2:C1097))&gt;0, 1, 0)</f>
        <v>0</v>
      </c>
      <c r="J312" s="2">
        <f>IF(SUMPRODUCT((A312&gt;=[1]holidays!B$2:B1097 - 4)*(A312&lt;[1]holidays!B$2:B1097))&gt;0, 1, 0)</f>
        <v>0</v>
      </c>
      <c r="K3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A312,
      A312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2" s="3">
        <v>119</v>
      </c>
      <c r="M312" s="3">
        <v>13322.14</v>
      </c>
      <c r="N312" s="3">
        <f t="shared" si="20"/>
        <v>1.887255985267035</v>
      </c>
      <c r="O312" s="2">
        <f t="shared" ca="1" si="19"/>
        <v>0.11969432137326083</v>
      </c>
      <c r="P312" s="3" t="str">
        <f t="shared" ca="1" si="21"/>
        <v>No Surge</v>
      </c>
    </row>
    <row r="313" spans="1:16">
      <c r="A313" s="4">
        <v>44873</v>
      </c>
      <c r="B313" s="2">
        <f t="shared" si="16"/>
        <v>2022</v>
      </c>
      <c r="C313" s="2">
        <f t="shared" si="17"/>
        <v>11</v>
      </c>
      <c r="D313" s="2">
        <f t="shared" si="18"/>
        <v>8</v>
      </c>
      <c r="E313" s="3">
        <v>7387</v>
      </c>
      <c r="F313" s="3">
        <f t="shared" ca="1" si="22"/>
        <v>75.338166391567782</v>
      </c>
      <c r="G313" s="2" t="s">
        <v>21</v>
      </c>
      <c r="H313" s="2" t="s">
        <v>20</v>
      </c>
      <c r="I313" s="2">
        <f>IF(SUMPRODUCT((A313&gt;=[1]holidays!B$2:B1097)*(A313&lt;=[1]holidays!C$2:C1097))&gt;0, 1, 0)</f>
        <v>0</v>
      </c>
      <c r="J313" s="2">
        <f>IF(SUMPRODUCT((A313&gt;=[1]holidays!B$2:B1097 - 4)*(A313&lt;[1]holidays!B$2:B1097))&gt;0, 1, 0)</f>
        <v>0</v>
      </c>
      <c r="K3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A313,
      A313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3" s="3">
        <v>117</v>
      </c>
      <c r="M313" s="3">
        <v>4270.6499999999996</v>
      </c>
      <c r="N313" s="3">
        <f t="shared" si="20"/>
        <v>0.57813049952619466</v>
      </c>
      <c r="O313" s="2">
        <f t="shared" ca="1" si="19"/>
        <v>0.11932537522422404</v>
      </c>
      <c r="P313" s="3" t="str">
        <f t="shared" ca="1" si="21"/>
        <v>No Surge</v>
      </c>
    </row>
    <row r="314" spans="1:16">
      <c r="A314" s="4">
        <v>44874</v>
      </c>
      <c r="B314" s="2">
        <f t="shared" si="16"/>
        <v>2022</v>
      </c>
      <c r="C314" s="2">
        <f t="shared" si="17"/>
        <v>11</v>
      </c>
      <c r="D314" s="2">
        <f t="shared" si="18"/>
        <v>9</v>
      </c>
      <c r="E314" s="3">
        <v>7519</v>
      </c>
      <c r="F314" s="3">
        <f t="shared" ca="1" si="22"/>
        <v>71.393920527966813</v>
      </c>
      <c r="G314" s="2" t="s">
        <v>22</v>
      </c>
      <c r="H314" s="2" t="s">
        <v>20</v>
      </c>
      <c r="I314" s="2">
        <f>IF(SUMPRODUCT((A314&gt;=[1]holidays!B$2:B1097)*(A314&lt;=[1]holidays!C$2:C1097))&gt;0, 1, 0)</f>
        <v>0</v>
      </c>
      <c r="J314" s="2">
        <f>IF(SUMPRODUCT((A314&gt;=[1]holidays!B$2:B1097 - 4)*(A314&lt;[1]holidays!B$2:B1097))&gt;0, 1, 0)</f>
        <v>0</v>
      </c>
      <c r="K3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A314,
      A314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4" s="3">
        <v>120</v>
      </c>
      <c r="M314" s="3">
        <v>11833.9</v>
      </c>
      <c r="N314" s="3">
        <f t="shared" si="20"/>
        <v>1.5738662056124484</v>
      </c>
      <c r="O314" s="2">
        <f t="shared" ca="1" si="19"/>
        <v>0.11394162073887509</v>
      </c>
      <c r="P314" s="3" t="str">
        <f t="shared" ca="1" si="21"/>
        <v>No Surge</v>
      </c>
    </row>
    <row r="315" spans="1:16">
      <c r="A315" s="4">
        <v>44875</v>
      </c>
      <c r="B315" s="2">
        <f t="shared" si="16"/>
        <v>2022</v>
      </c>
      <c r="C315" s="2">
        <f t="shared" si="17"/>
        <v>11</v>
      </c>
      <c r="D315" s="2">
        <f t="shared" si="18"/>
        <v>10</v>
      </c>
      <c r="E315" s="3">
        <v>7673</v>
      </c>
      <c r="F315" s="3">
        <f t="shared" ca="1" si="22"/>
        <v>72.163737024566828</v>
      </c>
      <c r="G315" s="2" t="s">
        <v>23</v>
      </c>
      <c r="H315" s="2" t="s">
        <v>20</v>
      </c>
      <c r="I315" s="2">
        <f>IF(SUMPRODUCT((A315&gt;=[1]holidays!B$2:B1097)*(A315&lt;=[1]holidays!C$2:C1097))&gt;0, 1, 0)</f>
        <v>0</v>
      </c>
      <c r="J315" s="2">
        <f>IF(SUMPRODUCT((A315&gt;=[1]holidays!B$2:B1097 - 4)*(A315&lt;[1]holidays!B$2:B1097))&gt;0, 1, 0)</f>
        <v>0</v>
      </c>
      <c r="K3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A315,
      A315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5" s="3">
        <v>115</v>
      </c>
      <c r="M315" s="3">
        <v>8674.7900000000009</v>
      </c>
      <c r="N315" s="3">
        <f t="shared" si="20"/>
        <v>1.1305604066206179</v>
      </c>
      <c r="O315" s="2">
        <f t="shared" ca="1" si="19"/>
        <v>0.10815625906197296</v>
      </c>
      <c r="P315" s="3" t="str">
        <f t="shared" ca="1" si="21"/>
        <v>No Surge</v>
      </c>
    </row>
    <row r="316" spans="1:16">
      <c r="A316" s="4">
        <v>44876</v>
      </c>
      <c r="B316" s="2">
        <f t="shared" si="16"/>
        <v>2022</v>
      </c>
      <c r="C316" s="2">
        <f t="shared" si="17"/>
        <v>11</v>
      </c>
      <c r="D316" s="2">
        <f t="shared" si="18"/>
        <v>11</v>
      </c>
      <c r="E316" s="3">
        <v>7829</v>
      </c>
      <c r="F316" s="3">
        <f t="shared" ca="1" si="22"/>
        <v>66.353341452728458</v>
      </c>
      <c r="G316" s="2" t="s">
        <v>24</v>
      </c>
      <c r="H316" s="2" t="s">
        <v>20</v>
      </c>
      <c r="I316" s="2">
        <f>IF(SUMPRODUCT((A316&gt;=[1]holidays!B$2:B1097)*(A316&lt;=[1]holidays!C$2:C1097))&gt;0, 1, 0)</f>
        <v>0</v>
      </c>
      <c r="J316" s="2">
        <f>IF(SUMPRODUCT((A316&gt;=[1]holidays!B$2:B1097 - 4)*(A316&lt;[1]holidays!B$2:B1097))&gt;0, 1, 0)</f>
        <v>0</v>
      </c>
      <c r="K3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A316,
      A316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6" s="3">
        <v>120</v>
      </c>
      <c r="M316" s="3">
        <v>11959.16</v>
      </c>
      <c r="N316" s="3">
        <f t="shared" si="20"/>
        <v>1.5275463022097331</v>
      </c>
      <c r="O316" s="2">
        <f t="shared" ca="1" si="19"/>
        <v>0.10170393376328285</v>
      </c>
      <c r="P316" s="3" t="str">
        <f t="shared" ca="1" si="21"/>
        <v>No Surge</v>
      </c>
    </row>
    <row r="317" spans="1:16">
      <c r="A317" s="4">
        <v>44877</v>
      </c>
      <c r="B317" s="2">
        <f t="shared" si="16"/>
        <v>2022</v>
      </c>
      <c r="C317" s="2">
        <f t="shared" si="17"/>
        <v>11</v>
      </c>
      <c r="D317" s="2">
        <f t="shared" si="18"/>
        <v>12</v>
      </c>
      <c r="E317" s="2">
        <v>7812</v>
      </c>
      <c r="F317" s="3">
        <f t="shared" ca="1" si="22"/>
        <v>72.484037530219382</v>
      </c>
      <c r="G317" s="2" t="s">
        <v>16</v>
      </c>
      <c r="H317" s="2" t="s">
        <v>17</v>
      </c>
      <c r="I317" s="2">
        <f>IF(SUMPRODUCT((A317&gt;=[1]holidays!B$2:B1097)*(A317&lt;=[1]holidays!C$2:C1097))&gt;0, 1, 0)</f>
        <v>0</v>
      </c>
      <c r="J317" s="2">
        <f>IF(SUMPRODUCT((A317&gt;=[1]holidays!B$2:B1097 - 4)*(A317&lt;[1]holidays!B$2:B1097))&gt;0, 1, 0)</f>
        <v>0</v>
      </c>
      <c r="K3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A317,
      A317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7" s="3">
        <v>112</v>
      </c>
      <c r="M317" s="3">
        <v>8156.34</v>
      </c>
      <c r="N317" s="3">
        <f t="shared" si="20"/>
        <v>1.0440783410138248</v>
      </c>
      <c r="O317" s="2">
        <f t="shared" ca="1" si="19"/>
        <v>0.10391976706841488</v>
      </c>
      <c r="P317" s="3" t="str">
        <f t="shared" ca="1" si="21"/>
        <v>No Surge</v>
      </c>
    </row>
    <row r="318" spans="1:16">
      <c r="A318" s="4">
        <v>44878</v>
      </c>
      <c r="B318" s="2">
        <f t="shared" si="16"/>
        <v>2022</v>
      </c>
      <c r="C318" s="2">
        <f t="shared" si="17"/>
        <v>11</v>
      </c>
      <c r="D318" s="2">
        <f t="shared" si="18"/>
        <v>13</v>
      </c>
      <c r="E318" s="2">
        <v>7006</v>
      </c>
      <c r="F318" s="3">
        <f t="shared" ca="1" si="22"/>
        <v>60.054530611690218</v>
      </c>
      <c r="G318" s="2" t="s">
        <v>18</v>
      </c>
      <c r="H318" s="2" t="s">
        <v>17</v>
      </c>
      <c r="I318" s="2">
        <f>IF(SUMPRODUCT((A318&gt;=[1]holidays!B$2:B1097)*(A318&lt;=[1]holidays!C$2:C1097))&gt;0, 1, 0)</f>
        <v>0</v>
      </c>
      <c r="J318" s="2">
        <f>IF(SUMPRODUCT((A318&gt;=[1]holidays!B$2:B1097 - 4)*(A318&lt;[1]holidays!B$2:B1097))&gt;0, 1, 0)</f>
        <v>0</v>
      </c>
      <c r="K3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A318,
      A318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8" s="3">
        <v>119</v>
      </c>
      <c r="M318" s="3">
        <v>10689.53</v>
      </c>
      <c r="N318" s="3">
        <f t="shared" si="20"/>
        <v>1.5257679132172424</v>
      </c>
      <c r="O318" s="2">
        <f t="shared" ca="1" si="19"/>
        <v>0.10200526895220005</v>
      </c>
      <c r="P318" s="3" t="str">
        <f t="shared" ca="1" si="21"/>
        <v>No Surge</v>
      </c>
    </row>
    <row r="319" spans="1:16">
      <c r="A319" s="4">
        <v>44879</v>
      </c>
      <c r="B319" s="2">
        <f t="shared" si="16"/>
        <v>2022</v>
      </c>
      <c r="C319" s="2">
        <f t="shared" si="17"/>
        <v>11</v>
      </c>
      <c r="D319" s="2">
        <f t="shared" si="18"/>
        <v>14</v>
      </c>
      <c r="E319" s="3">
        <v>7297</v>
      </c>
      <c r="F319" s="3">
        <f t="shared" ca="1" si="22"/>
        <v>68.150861230414023</v>
      </c>
      <c r="G319" s="2" t="s">
        <v>19</v>
      </c>
      <c r="H319" s="2" t="s">
        <v>20</v>
      </c>
      <c r="I319" s="2">
        <f>IF(SUMPRODUCT((A319&gt;=[1]holidays!B$2:B1097)*(A319&lt;=[1]holidays!C$2:C1097))&gt;0, 1, 0)</f>
        <v>0</v>
      </c>
      <c r="J319" s="2">
        <f>IF(SUMPRODUCT((A319&gt;=[1]holidays!B$2:B1097 - 4)*(A319&lt;[1]holidays!B$2:B1097))&gt;0, 1, 0)</f>
        <v>0</v>
      </c>
      <c r="K3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A319,
      A319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19" s="3">
        <v>120</v>
      </c>
      <c r="M319" s="3">
        <v>5836.3</v>
      </c>
      <c r="N319" s="3">
        <f t="shared" si="20"/>
        <v>0.79982184459366867</v>
      </c>
      <c r="O319" s="2">
        <f t="shared" ca="1" si="19"/>
        <v>0.11207487114772759</v>
      </c>
      <c r="P319" s="3" t="str">
        <f t="shared" ca="1" si="21"/>
        <v>No Surge</v>
      </c>
    </row>
    <row r="320" spans="1:16">
      <c r="A320" s="4">
        <v>44880</v>
      </c>
      <c r="B320" s="2">
        <f t="shared" si="16"/>
        <v>2022</v>
      </c>
      <c r="C320" s="2">
        <f t="shared" si="17"/>
        <v>11</v>
      </c>
      <c r="D320" s="2">
        <f t="shared" si="18"/>
        <v>15</v>
      </c>
      <c r="E320" s="3">
        <v>7219</v>
      </c>
      <c r="F320" s="3">
        <f t="shared" ca="1" si="22"/>
        <v>73.418253665000378</v>
      </c>
      <c r="G320" s="2" t="s">
        <v>21</v>
      </c>
      <c r="H320" s="2" t="s">
        <v>20</v>
      </c>
      <c r="I320" s="2">
        <f>IF(SUMPRODUCT((A320&gt;=[1]holidays!B$2:B1097)*(A320&lt;=[1]holidays!C$2:C1097))&gt;0, 1, 0)</f>
        <v>0</v>
      </c>
      <c r="J320" s="2">
        <f>IF(SUMPRODUCT((A320&gt;=[1]holidays!B$2:B1097 - 4)*(A320&lt;[1]holidays!B$2:B1097))&gt;0, 1, 0)</f>
        <v>0</v>
      </c>
      <c r="K3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A320,
      A320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0" s="3">
        <v>112</v>
      </c>
      <c r="M320" s="3">
        <v>9323.66</v>
      </c>
      <c r="N320" s="3">
        <f t="shared" si="20"/>
        <v>1.2915445352541903</v>
      </c>
      <c r="O320" s="2">
        <f t="shared" ca="1" si="19"/>
        <v>0.11390558817675638</v>
      </c>
      <c r="P320" s="3" t="str">
        <f t="shared" ca="1" si="21"/>
        <v>No Surge</v>
      </c>
    </row>
    <row r="321" spans="1:16">
      <c r="A321" s="4">
        <v>44881</v>
      </c>
      <c r="B321" s="2">
        <f t="shared" si="16"/>
        <v>2022</v>
      </c>
      <c r="C321" s="2">
        <f t="shared" si="17"/>
        <v>11</v>
      </c>
      <c r="D321" s="2">
        <f t="shared" si="18"/>
        <v>16</v>
      </c>
      <c r="E321" s="3">
        <v>7473</v>
      </c>
      <c r="F321" s="3">
        <f t="shared" ca="1" si="22"/>
        <v>66.985967948685456</v>
      </c>
      <c r="G321" s="2" t="s">
        <v>22</v>
      </c>
      <c r="H321" s="2" t="s">
        <v>20</v>
      </c>
      <c r="I321" s="2">
        <f>IF(SUMPRODUCT((A321&gt;=[1]holidays!B$2:B1097)*(A321&lt;=[1]holidays!C$2:C1097))&gt;0, 1, 0)</f>
        <v>0</v>
      </c>
      <c r="J321" s="2">
        <f>IF(SUMPRODUCT((A321&gt;=[1]holidays!B$2:B1097 - 4)*(A321&lt;[1]holidays!B$2:B1097))&gt;0, 1, 0)</f>
        <v>0</v>
      </c>
      <c r="K3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A321,
      A321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1" s="3">
        <v>113</v>
      </c>
      <c r="M321" s="3">
        <v>13720.32</v>
      </c>
      <c r="N321" s="3">
        <f t="shared" si="20"/>
        <v>1.8359855479727016</v>
      </c>
      <c r="O321" s="2">
        <f t="shared" ca="1" si="19"/>
        <v>0.10129016965343847</v>
      </c>
      <c r="P321" s="3" t="str">
        <f t="shared" ca="1" si="21"/>
        <v>No Surge</v>
      </c>
    </row>
    <row r="322" spans="1:16">
      <c r="A322" s="4">
        <v>44882</v>
      </c>
      <c r="B322" s="2">
        <f t="shared" si="16"/>
        <v>2022</v>
      </c>
      <c r="C322" s="2">
        <f t="shared" si="17"/>
        <v>11</v>
      </c>
      <c r="D322" s="2">
        <f t="shared" si="18"/>
        <v>17</v>
      </c>
      <c r="E322" s="3">
        <v>7621</v>
      </c>
      <c r="F322" s="3">
        <f t="shared" ca="1" si="22"/>
        <v>77.185690160597346</v>
      </c>
      <c r="G322" s="2" t="s">
        <v>23</v>
      </c>
      <c r="H322" s="2" t="s">
        <v>20</v>
      </c>
      <c r="I322" s="2">
        <f>IF(SUMPRODUCT((A322&gt;=[1]holidays!B$2:B1097)*(A322&lt;=[1]holidays!C$2:C1097))&gt;0, 1, 0)</f>
        <v>0</v>
      </c>
      <c r="J322" s="2">
        <f>IF(SUMPRODUCT((A322&gt;=[1]holidays!B$2:B1097 - 4)*(A322&lt;[1]holidays!B$2:B1097))&gt;0, 1, 0)</f>
        <v>0</v>
      </c>
      <c r="K3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A322,
      A322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2" s="3">
        <v>115</v>
      </c>
      <c r="M322" s="3">
        <v>12563.06</v>
      </c>
      <c r="N322" s="3">
        <f t="shared" ref="N322:N385" si="23">M322/E322</f>
        <v>1.648479202204435</v>
      </c>
      <c r="O322" s="2">
        <f t="shared" ca="1" si="19"/>
        <v>0.11647230505798052</v>
      </c>
      <c r="P322" s="3" t="str">
        <f t="shared" ca="1" si="21"/>
        <v>No Surge</v>
      </c>
    </row>
    <row r="323" spans="1:16">
      <c r="A323" s="4">
        <v>44883</v>
      </c>
      <c r="B323" s="2">
        <f t="shared" si="16"/>
        <v>2022</v>
      </c>
      <c r="C323" s="2">
        <f t="shared" si="17"/>
        <v>11</v>
      </c>
      <c r="D323" s="2">
        <f t="shared" si="18"/>
        <v>18</v>
      </c>
      <c r="E323" s="3">
        <v>7853</v>
      </c>
      <c r="F323" s="3">
        <f t="shared" ca="1" si="22"/>
        <v>82.563511100231153</v>
      </c>
      <c r="G323" s="2" t="s">
        <v>24</v>
      </c>
      <c r="H323" s="2" t="s">
        <v>20</v>
      </c>
      <c r="I323" s="2">
        <f>IF(SUMPRODUCT((A323&gt;=[1]holidays!B$2:B1097)*(A323&lt;=[1]holidays!C$2:C1097))&gt;0, 1, 0)</f>
        <v>0</v>
      </c>
      <c r="J323" s="2">
        <f>IF(SUMPRODUCT((A323&gt;=[1]holidays!B$2:B1097 - 4)*(A323&lt;[1]holidays!B$2:B1097))&gt;0, 1, 0)</f>
        <v>0</v>
      </c>
      <c r="K3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A323,
      A323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3" s="3">
        <v>111</v>
      </c>
      <c r="M323" s="3">
        <v>13368.62</v>
      </c>
      <c r="N323" s="3">
        <f t="shared" si="23"/>
        <v>1.702358334394499</v>
      </c>
      <c r="O323" s="2">
        <f t="shared" ca="1" si="19"/>
        <v>0.11670125725360574</v>
      </c>
      <c r="P323" s="3" t="str">
        <f t="shared" ref="P323:P386" ca="1" si="24">IF(F323&gt;100, "High Surge", IF(F323&gt;=92, "Mild Surge", IF(F323&gt;=80, "Low Surge", "No Surge")))</f>
        <v>Low Surge</v>
      </c>
    </row>
    <row r="324" spans="1:16">
      <c r="A324" s="4">
        <v>44884</v>
      </c>
      <c r="B324" s="2">
        <f t="shared" si="16"/>
        <v>2022</v>
      </c>
      <c r="C324" s="2">
        <f t="shared" si="17"/>
        <v>11</v>
      </c>
      <c r="D324" s="2">
        <f t="shared" si="18"/>
        <v>19</v>
      </c>
      <c r="E324" s="3">
        <v>8729</v>
      </c>
      <c r="F324" s="3">
        <f t="shared" ref="F324:F387" ca="1" si="25">(E324 * O324) / (L324 * 10) * 100</f>
        <v>90.214928027444245</v>
      </c>
      <c r="G324" s="2" t="s">
        <v>16</v>
      </c>
      <c r="H324" s="2" t="s">
        <v>17</v>
      </c>
      <c r="I324" s="2">
        <f>IF(SUMPRODUCT((A324&gt;=[1]holidays!B$2:B1097)*(A324&lt;=[1]holidays!C$2:C1097))&gt;0, 1, 0)</f>
        <v>0</v>
      </c>
      <c r="J324" s="2">
        <f>IF(SUMPRODUCT((A324&gt;=[1]holidays!B$2:B1097 - 4)*(A324&lt;[1]holidays!B$2:B1097))&gt;0, 1, 0)</f>
        <v>0</v>
      </c>
      <c r="K3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A324,
      A324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4" s="3">
        <v>112</v>
      </c>
      <c r="M324" s="3">
        <v>14380.96</v>
      </c>
      <c r="N324" s="3">
        <f t="shared" si="23"/>
        <v>1.6474922671554588</v>
      </c>
      <c r="O324" s="2">
        <f t="shared" ca="1" si="19"/>
        <v>0.1157529148708186</v>
      </c>
      <c r="P324" s="3" t="str">
        <f t="shared" ca="1" si="24"/>
        <v>Low Surge</v>
      </c>
    </row>
    <row r="325" spans="1:16">
      <c r="A325" s="4">
        <v>44885</v>
      </c>
      <c r="B325" s="2">
        <f t="shared" si="16"/>
        <v>2022</v>
      </c>
      <c r="C325" s="2">
        <f t="shared" si="17"/>
        <v>11</v>
      </c>
      <c r="D325" s="2">
        <f t="shared" si="18"/>
        <v>20</v>
      </c>
      <c r="E325" s="3">
        <v>8941</v>
      </c>
      <c r="F325" s="3">
        <f t="shared" ca="1" si="25"/>
        <v>87.459495377739998</v>
      </c>
      <c r="G325" s="2" t="s">
        <v>18</v>
      </c>
      <c r="H325" s="2" t="s">
        <v>17</v>
      </c>
      <c r="I325" s="2">
        <f>IF(SUMPRODUCT((A325&gt;=[1]holidays!B$2:B1097)*(A325&lt;=[1]holidays!C$2:C1097))&gt;0, 1, 0)</f>
        <v>0</v>
      </c>
      <c r="J325" s="2">
        <f>IF(SUMPRODUCT((A325&gt;=[1]holidays!B$2:B1097 - 4)*(A325&lt;[1]holidays!B$2:B1097))&gt;0, 1, 0)</f>
        <v>0</v>
      </c>
      <c r="K3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A325,
      A325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5" s="3">
        <v>113</v>
      </c>
      <c r="M325" s="3">
        <v>6541.36</v>
      </c>
      <c r="N325" s="3">
        <f t="shared" si="23"/>
        <v>0.73161391343250193</v>
      </c>
      <c r="O325" s="2">
        <f t="shared" ca="1" si="19"/>
        <v>0.11053487280712022</v>
      </c>
      <c r="P325" s="3" t="str">
        <f t="shared" ca="1" si="24"/>
        <v>Low Surge</v>
      </c>
    </row>
    <row r="326" spans="1:16">
      <c r="A326" s="4">
        <v>44886</v>
      </c>
      <c r="B326" s="2">
        <f t="shared" si="16"/>
        <v>2022</v>
      </c>
      <c r="C326" s="2">
        <f t="shared" si="17"/>
        <v>11</v>
      </c>
      <c r="D326" s="2">
        <f t="shared" si="18"/>
        <v>21</v>
      </c>
      <c r="E326" s="2">
        <v>6987</v>
      </c>
      <c r="F326" s="3">
        <f t="shared" ca="1" si="25"/>
        <v>56.089722485617898</v>
      </c>
      <c r="G326" s="2" t="s">
        <v>19</v>
      </c>
      <c r="H326" s="2" t="s">
        <v>20</v>
      </c>
      <c r="I326" s="2">
        <f>IF(SUMPRODUCT((A326&gt;=[1]holidays!B$2:B1097)*(A326&lt;=[1]holidays!C$2:C1097))&gt;0, 1, 0)</f>
        <v>0</v>
      </c>
      <c r="J326" s="2">
        <f>IF(SUMPRODUCT((A326&gt;=[1]holidays!B$2:B1097 - 4)*(A326&lt;[1]holidays!B$2:B1097))&gt;0, 1, 0)</f>
        <v>0</v>
      </c>
      <c r="K3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A326,
      A326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6" s="3">
        <v>128</v>
      </c>
      <c r="M326" s="3">
        <v>14319.94</v>
      </c>
      <c r="N326" s="3">
        <f t="shared" si="23"/>
        <v>2.0495119507657078</v>
      </c>
      <c r="O326" s="2">
        <f t="shared" ca="1" si="19"/>
        <v>0.10275489449204366</v>
      </c>
      <c r="P326" s="3" t="str">
        <f t="shared" ca="1" si="24"/>
        <v>No Surge</v>
      </c>
    </row>
    <row r="327" spans="1:16">
      <c r="A327" s="4">
        <v>44887</v>
      </c>
      <c r="B327" s="2">
        <f t="shared" si="16"/>
        <v>2022</v>
      </c>
      <c r="C327" s="2">
        <f t="shared" si="17"/>
        <v>11</v>
      </c>
      <c r="D327" s="2">
        <f t="shared" si="18"/>
        <v>22</v>
      </c>
      <c r="E327" s="2">
        <v>7891</v>
      </c>
      <c r="F327" s="3">
        <f t="shared" ca="1" si="25"/>
        <v>75.363895389887659</v>
      </c>
      <c r="G327" s="2" t="s">
        <v>21</v>
      </c>
      <c r="H327" s="2" t="s">
        <v>20</v>
      </c>
      <c r="I327" s="2">
        <f>IF(SUMPRODUCT((A327&gt;=[1]holidays!B$2:B1097)*(A327&lt;=[1]holidays!C$2:C1097))&gt;0, 1, 0)</f>
        <v>0</v>
      </c>
      <c r="J327" s="2">
        <f>IF(SUMPRODUCT((A327&gt;=[1]holidays!B$2:B1097 - 4)*(A327&lt;[1]holidays!B$2:B1097))&gt;0, 1, 0)</f>
        <v>0</v>
      </c>
      <c r="K3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A327,
      A327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7" s="3">
        <v>118</v>
      </c>
      <c r="M327" s="3">
        <v>11666.74</v>
      </c>
      <c r="N327" s="3">
        <f t="shared" si="23"/>
        <v>1.4784868837916614</v>
      </c>
      <c r="O327" s="2">
        <f t="shared" ca="1" si="19"/>
        <v>0.11269724567237034</v>
      </c>
      <c r="P327" s="3" t="str">
        <f t="shared" ca="1" si="24"/>
        <v>No Surge</v>
      </c>
    </row>
    <row r="328" spans="1:16">
      <c r="A328" s="4">
        <v>44888</v>
      </c>
      <c r="B328" s="2">
        <f t="shared" si="16"/>
        <v>2022</v>
      </c>
      <c r="C328" s="2">
        <f t="shared" si="17"/>
        <v>11</v>
      </c>
      <c r="D328" s="2">
        <f t="shared" si="18"/>
        <v>23</v>
      </c>
      <c r="E328" s="2">
        <v>7912</v>
      </c>
      <c r="F328" s="3">
        <f t="shared" ca="1" si="25"/>
        <v>70.371537072951142</v>
      </c>
      <c r="G328" s="2" t="s">
        <v>22</v>
      </c>
      <c r="H328" s="2" t="s">
        <v>20</v>
      </c>
      <c r="I328" s="2">
        <f>IF(SUMPRODUCT((A328&gt;=[1]holidays!B$2:B1097)*(A328&lt;=[1]holidays!C$2:C1097))&gt;0, 1, 0)</f>
        <v>0</v>
      </c>
      <c r="J328" s="2">
        <f>IF(SUMPRODUCT((A328&gt;=[1]holidays!B$2:B1097 - 4)*(A328&lt;[1]holidays!B$2:B1097))&gt;0, 1, 0)</f>
        <v>0</v>
      </c>
      <c r="K3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A328,
      A328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8" s="3">
        <v>113</v>
      </c>
      <c r="M328" s="3">
        <v>23191.99</v>
      </c>
      <c r="N328" s="3">
        <f t="shared" si="23"/>
        <v>2.9312424165824065</v>
      </c>
      <c r="O328" s="2">
        <f t="shared" ca="1" si="19"/>
        <v>0.10050535502077197</v>
      </c>
      <c r="P328" s="3" t="str">
        <f t="shared" ca="1" si="24"/>
        <v>No Surge</v>
      </c>
    </row>
    <row r="329" spans="1:16">
      <c r="A329" s="4">
        <v>44889</v>
      </c>
      <c r="B329" s="2">
        <f t="shared" si="16"/>
        <v>2022</v>
      </c>
      <c r="C329" s="2">
        <f t="shared" si="17"/>
        <v>11</v>
      </c>
      <c r="D329" s="2">
        <f t="shared" si="18"/>
        <v>24</v>
      </c>
      <c r="E329" s="3">
        <v>12059</v>
      </c>
      <c r="F329" s="3">
        <f t="shared" ca="1" si="25"/>
        <v>107.72713089955437</v>
      </c>
      <c r="G329" s="2" t="s">
        <v>23</v>
      </c>
      <c r="H329" s="2" t="s">
        <v>20</v>
      </c>
      <c r="I329" s="2">
        <f>IF(SUMPRODUCT((A329&gt;=[1]holidays!B$2:B1097)*(A329&lt;=[1]holidays!C$2:C1097))&gt;0, 1, 0)</f>
        <v>0</v>
      </c>
      <c r="J329" s="2">
        <f>IF(SUMPRODUCT((A329&gt;=[1]holidays!B$2:B1097 - 4)*(A329&lt;[1]holidays!B$2:B1097))&gt;0, 1, 0)</f>
        <v>0</v>
      </c>
      <c r="K3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A329,
      A329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29" s="3">
        <v>116</v>
      </c>
      <c r="M329" s="3">
        <v>14081.67</v>
      </c>
      <c r="N329" s="3">
        <f t="shared" si="23"/>
        <v>1.167731155153827</v>
      </c>
      <c r="O329" s="2">
        <f t="shared" ca="1" si="19"/>
        <v>0.10362672845466711</v>
      </c>
      <c r="P329" s="3" t="str">
        <f t="shared" ca="1" si="24"/>
        <v>High Surge</v>
      </c>
    </row>
    <row r="330" spans="1:16">
      <c r="A330" s="4">
        <v>44890</v>
      </c>
      <c r="B330" s="2">
        <f t="shared" si="16"/>
        <v>2022</v>
      </c>
      <c r="C330" s="2">
        <f t="shared" si="17"/>
        <v>11</v>
      </c>
      <c r="D330" s="2">
        <f t="shared" si="18"/>
        <v>25</v>
      </c>
      <c r="E330" s="3">
        <v>10137</v>
      </c>
      <c r="F330" s="3">
        <f t="shared" ca="1" si="25"/>
        <v>96.54158678020768</v>
      </c>
      <c r="G330" s="2" t="s">
        <v>24</v>
      </c>
      <c r="H330" s="2" t="s">
        <v>20</v>
      </c>
      <c r="I330" s="2">
        <f>IF(SUMPRODUCT((A330&gt;=[1]holidays!B$2:B1097)*(A330&lt;=[1]holidays!C$2:C1097))&gt;0, 1, 0)</f>
        <v>0</v>
      </c>
      <c r="J330" s="2">
        <f>IF(SUMPRODUCT((A330&gt;=[1]holidays!B$2:B1097 - 4)*(A330&lt;[1]holidays!B$2:B1097))&gt;0, 1, 0)</f>
        <v>0</v>
      </c>
      <c r="K3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A330,
      A330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0" s="3">
        <v>115</v>
      </c>
      <c r="M330" s="3">
        <v>14250.33</v>
      </c>
      <c r="N330" s="3">
        <f t="shared" si="23"/>
        <v>1.4057738976028411</v>
      </c>
      <c r="O330" s="2">
        <f t="shared" ca="1" si="19"/>
        <v>0.10952236835083243</v>
      </c>
      <c r="P330" s="3" t="str">
        <f t="shared" ca="1" si="24"/>
        <v>Mild Surge</v>
      </c>
    </row>
    <row r="331" spans="1:16">
      <c r="A331" s="4">
        <v>44891</v>
      </c>
      <c r="B331" s="2">
        <f t="shared" si="16"/>
        <v>2022</v>
      </c>
      <c r="C331" s="2">
        <f t="shared" si="17"/>
        <v>11</v>
      </c>
      <c r="D331" s="2">
        <f t="shared" si="18"/>
        <v>26</v>
      </c>
      <c r="E331" s="3">
        <v>8693</v>
      </c>
      <c r="F331" s="3">
        <f t="shared" ca="1" si="25"/>
        <v>84.794106635566152</v>
      </c>
      <c r="G331" s="2" t="s">
        <v>16</v>
      </c>
      <c r="H331" s="2" t="s">
        <v>17</v>
      </c>
      <c r="I331" s="2">
        <f>IF(SUMPRODUCT((A331&gt;=[1]holidays!B$2:B1097)*(A331&lt;=[1]holidays!C$2:C1097))&gt;0, 1, 0)</f>
        <v>0</v>
      </c>
      <c r="J331" s="2">
        <f>IF(SUMPRODUCT((A331&gt;=[1]holidays!B$2:B1097 - 4)*(A331&lt;[1]holidays!B$2:B1097))&gt;0, 1, 0)</f>
        <v>0</v>
      </c>
      <c r="K3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A331,
      A331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1" s="3">
        <v>120</v>
      </c>
      <c r="M331" s="3">
        <v>15814.87</v>
      </c>
      <c r="N331" s="3">
        <f t="shared" si="23"/>
        <v>1.8192649258023699</v>
      </c>
      <c r="O331" s="2">
        <f t="shared" ca="1" si="19"/>
        <v>0.11705156788528628</v>
      </c>
      <c r="P331" s="3" t="str">
        <f t="shared" ca="1" si="24"/>
        <v>Low Surge</v>
      </c>
    </row>
    <row r="332" spans="1:16">
      <c r="A332" s="4">
        <v>44892</v>
      </c>
      <c r="B332" s="2">
        <f t="shared" si="16"/>
        <v>2022</v>
      </c>
      <c r="C332" s="2">
        <f t="shared" si="17"/>
        <v>11</v>
      </c>
      <c r="D332" s="2">
        <f t="shared" si="18"/>
        <v>27</v>
      </c>
      <c r="E332" s="3">
        <v>8917</v>
      </c>
      <c r="F332" s="3">
        <f t="shared" ca="1" si="25"/>
        <v>74.572497233928971</v>
      </c>
      <c r="G332" s="2" t="s">
        <v>18</v>
      </c>
      <c r="H332" s="2" t="s">
        <v>17</v>
      </c>
      <c r="I332" s="2">
        <f>IF(SUMPRODUCT((A332&gt;=[1]holidays!B$2:B1097)*(A332&lt;=[1]holidays!C$2:C1097))&gt;0, 1, 0)</f>
        <v>0</v>
      </c>
      <c r="J332" s="2">
        <f>IF(SUMPRODUCT((A332&gt;=[1]holidays!B$2:B1097 - 4)*(A332&lt;[1]holidays!B$2:B1097))&gt;0, 1, 0)</f>
        <v>1</v>
      </c>
      <c r="K3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A332,
      A332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2" s="3">
        <v>135</v>
      </c>
      <c r="M332" s="3">
        <v>10449.24</v>
      </c>
      <c r="N332" s="3">
        <f t="shared" si="23"/>
        <v>1.1718335763149041</v>
      </c>
      <c r="O332" s="2">
        <f t="shared" ca="1" si="19"/>
        <v>0.11289993413233611</v>
      </c>
      <c r="P332" s="3" t="str">
        <f t="shared" ca="1" si="24"/>
        <v>No Surge</v>
      </c>
    </row>
    <row r="333" spans="1:16">
      <c r="A333" s="4">
        <v>44893</v>
      </c>
      <c r="B333" s="2">
        <f t="shared" si="16"/>
        <v>2022</v>
      </c>
      <c r="C333" s="2">
        <f t="shared" si="17"/>
        <v>11</v>
      </c>
      <c r="D333" s="2">
        <f t="shared" si="18"/>
        <v>28</v>
      </c>
      <c r="E333" s="2">
        <v>9232</v>
      </c>
      <c r="F333" s="3">
        <f t="shared" ca="1" si="25"/>
        <v>68.851550317151904</v>
      </c>
      <c r="G333" s="2" t="s">
        <v>19</v>
      </c>
      <c r="H333" s="2" t="s">
        <v>20</v>
      </c>
      <c r="I333" s="2">
        <f>IF(SUMPRODUCT((A333&gt;=[1]holidays!B$2:B1097)*(A333&lt;=[1]holidays!C$2:C1097))&gt;0, 1, 0)</f>
        <v>0</v>
      </c>
      <c r="J333" s="2">
        <f>IF(SUMPRODUCT((A333&gt;=[1]holidays!B$2:B1097 - 4)*(A333&lt;[1]holidays!B$2:B1097))&gt;0, 1, 0)</f>
        <v>1</v>
      </c>
      <c r="K3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A333,
      A333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3" s="3">
        <v>139</v>
      </c>
      <c r="M333" s="3">
        <v>13983.73</v>
      </c>
      <c r="N333" s="3">
        <f t="shared" si="23"/>
        <v>1.51470212305026</v>
      </c>
      <c r="O333" s="2">
        <f t="shared" ca="1" si="19"/>
        <v>0.10366513750091114</v>
      </c>
      <c r="P333" s="3" t="str">
        <f t="shared" ca="1" si="24"/>
        <v>No Surge</v>
      </c>
    </row>
    <row r="334" spans="1:16">
      <c r="A334" s="4">
        <v>44894</v>
      </c>
      <c r="B334" s="2">
        <f t="shared" si="16"/>
        <v>2022</v>
      </c>
      <c r="C334" s="2">
        <f t="shared" si="17"/>
        <v>11</v>
      </c>
      <c r="D334" s="2">
        <f t="shared" si="18"/>
        <v>29</v>
      </c>
      <c r="E334" s="2">
        <v>10290</v>
      </c>
      <c r="F334" s="3">
        <f t="shared" ca="1" si="25"/>
        <v>104.91177576112942</v>
      </c>
      <c r="G334" s="2" t="s">
        <v>21</v>
      </c>
      <c r="H334" s="2" t="s">
        <v>20</v>
      </c>
      <c r="I334" s="2">
        <f>IF(SUMPRODUCT((A334&gt;=[1]holidays!B$2:B1097)*(A334&lt;=[1]holidays!C$2:C1097))&gt;0, 1, 0)</f>
        <v>0</v>
      </c>
      <c r="J334" s="2">
        <f>IF(SUMPRODUCT((A334&gt;=[1]holidays!B$2:B1097 - 4)*(A334&lt;[1]holidays!B$2:B1097))&gt;0, 1, 0)</f>
        <v>1</v>
      </c>
      <c r="K3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A334,
      A334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4" s="3">
        <v>111</v>
      </c>
      <c r="M334" s="3">
        <v>7306.99</v>
      </c>
      <c r="N334" s="3">
        <f t="shared" si="23"/>
        <v>0.71010592808551987</v>
      </c>
      <c r="O334" s="2">
        <f t="shared" ca="1" si="19"/>
        <v>0.1131701371184195</v>
      </c>
      <c r="P334" s="3" t="str">
        <f t="shared" ca="1" si="24"/>
        <v>High Surge</v>
      </c>
    </row>
    <row r="335" spans="1:16">
      <c r="A335" s="4">
        <v>44895</v>
      </c>
      <c r="B335" s="2">
        <f t="shared" si="16"/>
        <v>2022</v>
      </c>
      <c r="C335" s="2">
        <f t="shared" si="17"/>
        <v>11</v>
      </c>
      <c r="D335" s="2">
        <f t="shared" si="18"/>
        <v>30</v>
      </c>
      <c r="E335" s="2">
        <v>12981</v>
      </c>
      <c r="F335" s="3">
        <f t="shared" ca="1" si="25"/>
        <v>112.47022689480768</v>
      </c>
      <c r="G335" s="2" t="s">
        <v>22</v>
      </c>
      <c r="H335" s="2" t="s">
        <v>20</v>
      </c>
      <c r="I335" s="2">
        <f>IF(SUMPRODUCT((A335&gt;=[1]holidays!B$2:B1097)*(A335&lt;=[1]holidays!C$2:C1097))&gt;0, 1, 0)</f>
        <v>0</v>
      </c>
      <c r="J335" s="2">
        <f>IF(SUMPRODUCT((A335&gt;=[1]holidays!B$2:B1097 - 4)*(A335&lt;[1]holidays!B$2:B1097))&gt;0, 1, 0)</f>
        <v>1</v>
      </c>
      <c r="K3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A335,
      A335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5" s="3">
        <v>118</v>
      </c>
      <c r="M335" s="3">
        <v>4267.3999999999996</v>
      </c>
      <c r="N335" s="3">
        <f t="shared" si="23"/>
        <v>0.3287420075494954</v>
      </c>
      <c r="O335" s="2">
        <f t="shared" ca="1" si="19"/>
        <v>0.10223778425073034</v>
      </c>
      <c r="P335" s="3" t="str">
        <f t="shared" ca="1" si="24"/>
        <v>High Surge</v>
      </c>
    </row>
    <row r="336" spans="1:16">
      <c r="A336" s="4">
        <v>44896</v>
      </c>
      <c r="B336" s="2">
        <f t="shared" si="16"/>
        <v>2022</v>
      </c>
      <c r="C336" s="2">
        <f t="shared" si="17"/>
        <v>12</v>
      </c>
      <c r="D336" s="2">
        <f t="shared" si="18"/>
        <v>1</v>
      </c>
      <c r="E336" s="2">
        <v>12109</v>
      </c>
      <c r="F336" s="3">
        <f t="shared" ca="1" si="25"/>
        <v>106.16311336793392</v>
      </c>
      <c r="G336" s="2" t="s">
        <v>23</v>
      </c>
      <c r="H336" s="2" t="s">
        <v>20</v>
      </c>
      <c r="I336" s="2">
        <f>IF(SUMPRODUCT((A336&gt;=[1]holidays!B$2:B1097)*(A336&lt;=[1]holidays!C$2:C1097))&gt;0, 1, 0)</f>
        <v>1</v>
      </c>
      <c r="J336" s="2">
        <f>IF(SUMPRODUCT((A336&gt;=[1]holidays!B$2:B1097 - 4)*(A336&lt;[1]holidays!B$2:B1097))&gt;0, 1, 0)</f>
        <v>0</v>
      </c>
      <c r="K3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A336,
      A336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"),"UAE National Day")</f>
        <v>UAE National Day</v>
      </c>
      <c r="L336" s="3">
        <v>119</v>
      </c>
      <c r="M336" s="3">
        <v>12872.25</v>
      </c>
      <c r="N336" s="3">
        <f t="shared" si="23"/>
        <v>1.0630316293665869</v>
      </c>
      <c r="O336" s="2">
        <f t="shared" ca="1" si="19"/>
        <v>0.10433074977937185</v>
      </c>
      <c r="P336" s="3" t="str">
        <f t="shared" ca="1" si="24"/>
        <v>High Surge</v>
      </c>
    </row>
    <row r="337" spans="1:16">
      <c r="A337" s="4">
        <v>44897</v>
      </c>
      <c r="B337" s="2">
        <f t="shared" si="16"/>
        <v>2022</v>
      </c>
      <c r="C337" s="2">
        <f t="shared" si="17"/>
        <v>12</v>
      </c>
      <c r="D337" s="2">
        <f t="shared" si="18"/>
        <v>2</v>
      </c>
      <c r="E337" s="2">
        <v>10232</v>
      </c>
      <c r="F337" s="3">
        <f t="shared" ca="1" si="25"/>
        <v>91.719592654853415</v>
      </c>
      <c r="G337" s="2" t="s">
        <v>24</v>
      </c>
      <c r="H337" s="2" t="s">
        <v>20</v>
      </c>
      <c r="I337" s="2">
        <f>IF(SUMPRODUCT((A337&gt;=[1]holidays!B$2:B1097)*(A337&lt;=[1]holidays!C$2:C1097))&gt;0, 1, 0)</f>
        <v>1</v>
      </c>
      <c r="J337" s="2">
        <f>IF(SUMPRODUCT((A337&gt;=[1]holidays!B$2:B1097 - 4)*(A337&lt;[1]holidays!B$2:B1097))&gt;0, 1, 0)</f>
        <v>0</v>
      </c>
      <c r="K3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A337,
      A337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"),"UAE National Day")</f>
        <v>UAE National Day</v>
      </c>
      <c r="L337" s="3">
        <v>120</v>
      </c>
      <c r="M337" s="3">
        <v>8928.9699999999993</v>
      </c>
      <c r="N337" s="3">
        <f t="shared" si="23"/>
        <v>0.87265148553557459</v>
      </c>
      <c r="O337" s="2">
        <f t="shared" ca="1" si="19"/>
        <v>0.10756793509169674</v>
      </c>
      <c r="P337" s="3" t="str">
        <f t="shared" ca="1" si="24"/>
        <v>Low Surge</v>
      </c>
    </row>
    <row r="338" spans="1:16">
      <c r="A338" s="4">
        <v>44898</v>
      </c>
      <c r="B338" s="2">
        <f t="shared" si="16"/>
        <v>2022</v>
      </c>
      <c r="C338" s="2">
        <f t="shared" si="17"/>
        <v>12</v>
      </c>
      <c r="D338" s="2">
        <f t="shared" si="18"/>
        <v>3</v>
      </c>
      <c r="E338" s="2">
        <v>8999</v>
      </c>
      <c r="F338" s="3">
        <f t="shared" ca="1" si="25"/>
        <v>84.291140947861606</v>
      </c>
      <c r="G338" s="2" t="s">
        <v>16</v>
      </c>
      <c r="H338" s="2" t="s">
        <v>17</v>
      </c>
      <c r="I338" s="2">
        <f>IF(SUMPRODUCT((A338&gt;=[1]holidays!B$2:B1097)*(A338&lt;=[1]holidays!C$2:C1097))&gt;0, 1, 0)</f>
        <v>0</v>
      </c>
      <c r="J338" s="2">
        <f>IF(SUMPRODUCT((A338&gt;=[1]holidays!B$2:B1097 - 4)*(A338&lt;[1]holidays!B$2:B1097))&gt;0, 1, 0)</f>
        <v>0</v>
      </c>
      <c r="K3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A338,
      A338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8" s="3">
        <v>111</v>
      </c>
      <c r="M338" s="3">
        <v>14623.2</v>
      </c>
      <c r="N338" s="3">
        <f t="shared" si="23"/>
        <v>1.6249805533948218</v>
      </c>
      <c r="O338" s="2">
        <f t="shared" ca="1" si="19"/>
        <v>0.10397062612748792</v>
      </c>
      <c r="P338" s="3" t="str">
        <f t="shared" ca="1" si="24"/>
        <v>Low Surge</v>
      </c>
    </row>
    <row r="339" spans="1:16">
      <c r="A339" s="4">
        <v>44899</v>
      </c>
      <c r="B339" s="2">
        <f t="shared" si="16"/>
        <v>2022</v>
      </c>
      <c r="C339" s="2">
        <f t="shared" si="17"/>
        <v>12</v>
      </c>
      <c r="D339" s="2">
        <f t="shared" si="18"/>
        <v>4</v>
      </c>
      <c r="E339" s="3">
        <v>8893</v>
      </c>
      <c r="F339" s="3">
        <f t="shared" ca="1" si="25"/>
        <v>91.076035684477304</v>
      </c>
      <c r="G339" s="2" t="s">
        <v>18</v>
      </c>
      <c r="H339" s="2" t="s">
        <v>17</v>
      </c>
      <c r="I339" s="2">
        <f>IF(SUMPRODUCT((A339&gt;=[1]holidays!B$2:B1097)*(A339&lt;=[1]holidays!C$2:C1097))&gt;0, 1, 0)</f>
        <v>0</v>
      </c>
      <c r="J339" s="2">
        <f>IF(SUMPRODUCT((A339&gt;=[1]holidays!B$2:B1097 - 4)*(A339&lt;[1]holidays!B$2:B1097))&gt;0, 1, 0)</f>
        <v>0</v>
      </c>
      <c r="K3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A339,
      A339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39" s="3">
        <v>113</v>
      </c>
      <c r="M339" s="3">
        <v>11197.96</v>
      </c>
      <c r="N339" s="3">
        <f t="shared" si="23"/>
        <v>1.2591881254919599</v>
      </c>
      <c r="O339" s="2">
        <f t="shared" ca="1" si="19"/>
        <v>0.11572688667880283</v>
      </c>
      <c r="P339" s="3" t="str">
        <f t="shared" ca="1" si="24"/>
        <v>Low Surge</v>
      </c>
    </row>
    <row r="340" spans="1:16">
      <c r="A340" s="4">
        <v>44900</v>
      </c>
      <c r="B340" s="2">
        <f t="shared" si="16"/>
        <v>2022</v>
      </c>
      <c r="C340" s="2">
        <f t="shared" si="17"/>
        <v>12</v>
      </c>
      <c r="D340" s="2">
        <f t="shared" si="18"/>
        <v>5</v>
      </c>
      <c r="E340" s="3">
        <v>7251</v>
      </c>
      <c r="F340" s="3">
        <f t="shared" ca="1" si="25"/>
        <v>66.239550545692225</v>
      </c>
      <c r="G340" s="2" t="s">
        <v>19</v>
      </c>
      <c r="H340" s="2" t="s">
        <v>20</v>
      </c>
      <c r="I340" s="2">
        <f>IF(SUMPRODUCT((A340&gt;=[1]holidays!B$2:B1097)*(A340&lt;=[1]holidays!C$2:C1097))&gt;0, 1, 0)</f>
        <v>0</v>
      </c>
      <c r="J340" s="2">
        <f>IF(SUMPRODUCT((A340&gt;=[1]holidays!B$2:B1097 - 4)*(A340&lt;[1]holidays!B$2:B1097))&gt;0, 1, 0)</f>
        <v>0</v>
      </c>
      <c r="K3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A340,
      A340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0" s="3">
        <v>112</v>
      </c>
      <c r="M340" s="3">
        <v>7282.58</v>
      </c>
      <c r="N340" s="3">
        <f t="shared" si="23"/>
        <v>1.0043552613432629</v>
      </c>
      <c r="O340" s="2">
        <f t="shared" ca="1" si="19"/>
        <v>0.10231457262608647</v>
      </c>
      <c r="P340" s="3" t="str">
        <f t="shared" ca="1" si="24"/>
        <v>No Surge</v>
      </c>
    </row>
    <row r="341" spans="1:16">
      <c r="A341" s="4">
        <v>44901</v>
      </c>
      <c r="B341" s="2">
        <f t="shared" si="16"/>
        <v>2022</v>
      </c>
      <c r="C341" s="2">
        <f t="shared" si="17"/>
        <v>12</v>
      </c>
      <c r="D341" s="2">
        <f t="shared" si="18"/>
        <v>6</v>
      </c>
      <c r="E341" s="3">
        <v>7463</v>
      </c>
      <c r="F341" s="3">
        <f t="shared" ca="1" si="25"/>
        <v>66.974413347452824</v>
      </c>
      <c r="G341" s="2" t="s">
        <v>21</v>
      </c>
      <c r="H341" s="2" t="s">
        <v>20</v>
      </c>
      <c r="I341" s="2">
        <f>IF(SUMPRODUCT((A341&gt;=[1]holidays!B$2:B1097)*(A341&lt;=[1]holidays!C$2:C1097))&gt;0, 1, 0)</f>
        <v>0</v>
      </c>
      <c r="J341" s="2">
        <f>IF(SUMPRODUCT((A341&gt;=[1]holidays!B$2:B1097 - 4)*(A341&lt;[1]holidays!B$2:B1097))&gt;0, 1, 0)</f>
        <v>0</v>
      </c>
      <c r="K3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A341,
      A341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1" s="3">
        <v>114</v>
      </c>
      <c r="M341" s="3">
        <v>9310.25</v>
      </c>
      <c r="N341" s="3">
        <f t="shared" si="23"/>
        <v>1.2475211041136272</v>
      </c>
      <c r="O341" s="2">
        <f t="shared" ca="1" si="19"/>
        <v>0.10230581698525555</v>
      </c>
      <c r="P341" s="3" t="str">
        <f t="shared" ca="1" si="24"/>
        <v>No Surge</v>
      </c>
    </row>
    <row r="342" spans="1:16">
      <c r="A342" s="4">
        <v>44902</v>
      </c>
      <c r="B342" s="2">
        <f t="shared" si="16"/>
        <v>2022</v>
      </c>
      <c r="C342" s="2">
        <f t="shared" si="17"/>
        <v>12</v>
      </c>
      <c r="D342" s="2">
        <f t="shared" si="18"/>
        <v>7</v>
      </c>
      <c r="E342" s="3">
        <v>7631</v>
      </c>
      <c r="F342" s="3">
        <f t="shared" ca="1" si="25"/>
        <v>77.223266117797209</v>
      </c>
      <c r="G342" s="2" t="s">
        <v>22</v>
      </c>
      <c r="H342" s="2" t="s">
        <v>20</v>
      </c>
      <c r="I342" s="2">
        <f>IF(SUMPRODUCT((A342&gt;=[1]holidays!B$2:B1097)*(A342&lt;=[1]holidays!C$2:C1097))&gt;0, 1, 0)</f>
        <v>0</v>
      </c>
      <c r="J342" s="2">
        <f>IF(SUMPRODUCT((A342&gt;=[1]holidays!B$2:B1097 - 4)*(A342&lt;[1]holidays!B$2:B1097))&gt;0, 1, 0)</f>
        <v>0</v>
      </c>
      <c r="K3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A342,
      A342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2" s="3">
        <v>111</v>
      </c>
      <c r="M342" s="3">
        <v>13865.36</v>
      </c>
      <c r="N342" s="3">
        <f t="shared" si="23"/>
        <v>1.8169781155811822</v>
      </c>
      <c r="O342" s="2">
        <f t="shared" ca="1" si="19"/>
        <v>0.11232843059986228</v>
      </c>
      <c r="P342" s="3" t="str">
        <f t="shared" ca="1" si="24"/>
        <v>No Surge</v>
      </c>
    </row>
    <row r="343" spans="1:16">
      <c r="A343" s="4">
        <v>44903</v>
      </c>
      <c r="B343" s="2">
        <f t="shared" si="16"/>
        <v>2022</v>
      </c>
      <c r="C343" s="2">
        <f t="shared" si="17"/>
        <v>12</v>
      </c>
      <c r="D343" s="2">
        <f t="shared" si="18"/>
        <v>8</v>
      </c>
      <c r="E343" s="3">
        <v>7793</v>
      </c>
      <c r="F343" s="3">
        <f t="shared" ca="1" si="25"/>
        <v>79.189956317957254</v>
      </c>
      <c r="G343" s="2" t="s">
        <v>23</v>
      </c>
      <c r="H343" s="2" t="s">
        <v>20</v>
      </c>
      <c r="I343" s="2">
        <f>IF(SUMPRODUCT((A343&gt;=[1]holidays!B$2:B1097)*(A343&lt;=[1]holidays!C$2:C1097))&gt;0, 1, 0)</f>
        <v>0</v>
      </c>
      <c r="J343" s="2">
        <f>IF(SUMPRODUCT((A343&gt;=[1]holidays!B$2:B1097 - 4)*(A343&lt;[1]holidays!B$2:B1097))&gt;0, 1, 0)</f>
        <v>0</v>
      </c>
      <c r="K3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A343,
      A343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3" s="3">
        <v>111</v>
      </c>
      <c r="M343" s="3">
        <v>11062.37</v>
      </c>
      <c r="N343" s="3">
        <f t="shared" si="23"/>
        <v>1.4195264981393558</v>
      </c>
      <c r="O343" s="2">
        <f t="shared" ca="1" si="19"/>
        <v>0.11279462532135578</v>
      </c>
      <c r="P343" s="3" t="str">
        <f t="shared" ca="1" si="24"/>
        <v>No Surge</v>
      </c>
    </row>
    <row r="344" spans="1:16">
      <c r="A344" s="4">
        <v>44904</v>
      </c>
      <c r="B344" s="2">
        <f t="shared" si="16"/>
        <v>2022</v>
      </c>
      <c r="C344" s="2">
        <f t="shared" si="17"/>
        <v>12</v>
      </c>
      <c r="D344" s="2">
        <f t="shared" si="18"/>
        <v>9</v>
      </c>
      <c r="E344" s="3">
        <v>7889</v>
      </c>
      <c r="F344" s="3">
        <f t="shared" ca="1" si="25"/>
        <v>75.195448322981335</v>
      </c>
      <c r="G344" s="2" t="s">
        <v>24</v>
      </c>
      <c r="H344" s="2" t="s">
        <v>20</v>
      </c>
      <c r="I344" s="2">
        <f>IF(SUMPRODUCT((A344&gt;=[1]holidays!B$2:B1097)*(A344&lt;=[1]holidays!C$2:C1097))&gt;0, 1, 0)</f>
        <v>0</v>
      </c>
      <c r="J344" s="2">
        <f>IF(SUMPRODUCT((A344&gt;=[1]holidays!B$2:B1097 - 4)*(A344&lt;[1]holidays!B$2:B1097))&gt;0, 1, 0)</f>
        <v>0</v>
      </c>
      <c r="K3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A344,
      A344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4" s="3">
        <v>116</v>
      </c>
      <c r="M344" s="3">
        <v>6655.16</v>
      </c>
      <c r="N344" s="3">
        <f t="shared" si="23"/>
        <v>0.84359994929648874</v>
      </c>
      <c r="O344" s="2">
        <f t="shared" ca="1" si="19"/>
        <v>0.11056752447034904</v>
      </c>
      <c r="P344" s="3" t="str">
        <f t="shared" ca="1" si="24"/>
        <v>No Surge</v>
      </c>
    </row>
    <row r="345" spans="1:16">
      <c r="A345" s="4">
        <v>44905</v>
      </c>
      <c r="B345" s="2">
        <f t="shared" si="16"/>
        <v>2022</v>
      </c>
      <c r="C345" s="2">
        <f t="shared" si="17"/>
        <v>12</v>
      </c>
      <c r="D345" s="2">
        <f t="shared" si="18"/>
        <v>10</v>
      </c>
      <c r="E345" s="2">
        <v>7798</v>
      </c>
      <c r="F345" s="3">
        <f t="shared" ca="1" si="25"/>
        <v>74.678401910552807</v>
      </c>
      <c r="G345" s="2" t="s">
        <v>16</v>
      </c>
      <c r="H345" s="2" t="s">
        <v>17</v>
      </c>
      <c r="I345" s="2">
        <f>IF(SUMPRODUCT((A345&gt;=[1]holidays!B$2:B1097)*(A345&lt;=[1]holidays!C$2:C1097))&gt;0, 1, 0)</f>
        <v>0</v>
      </c>
      <c r="J345" s="2">
        <f>IF(SUMPRODUCT((A345&gt;=[1]holidays!B$2:B1097 - 4)*(A345&lt;[1]holidays!B$2:B1097))&gt;0, 1, 0)</f>
        <v>0</v>
      </c>
      <c r="K3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A345,
      A345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5" s="3">
        <v>119</v>
      </c>
      <c r="M345" s="3">
        <v>6706.19</v>
      </c>
      <c r="N345" s="3">
        <f t="shared" si="23"/>
        <v>0.85998845857912276</v>
      </c>
      <c r="O345" s="2">
        <f t="shared" ca="1" si="19"/>
        <v>0.11396165462113086</v>
      </c>
      <c r="P345" s="3" t="str">
        <f t="shared" ca="1" si="24"/>
        <v>No Surge</v>
      </c>
    </row>
    <row r="346" spans="1:16">
      <c r="A346" s="4">
        <v>44906</v>
      </c>
      <c r="B346" s="2">
        <f t="shared" si="16"/>
        <v>2022</v>
      </c>
      <c r="C346" s="2">
        <f t="shared" si="17"/>
        <v>12</v>
      </c>
      <c r="D346" s="2">
        <f t="shared" si="18"/>
        <v>11</v>
      </c>
      <c r="E346" s="2">
        <v>7162</v>
      </c>
      <c r="F346" s="3">
        <f t="shared" ca="1" si="25"/>
        <v>68.447105077962348</v>
      </c>
      <c r="G346" s="2" t="s">
        <v>18</v>
      </c>
      <c r="H346" s="2" t="s">
        <v>17</v>
      </c>
      <c r="I346" s="2">
        <f>IF(SUMPRODUCT((A346&gt;=[1]holidays!B$2:B1097)*(A346&lt;=[1]holidays!C$2:C1097))&gt;0, 1, 0)</f>
        <v>0</v>
      </c>
      <c r="J346" s="2">
        <f>IF(SUMPRODUCT((A346&gt;=[1]holidays!B$2:B1097 - 4)*(A346&lt;[1]holidays!B$2:B1097))&gt;0, 1, 0)</f>
        <v>1</v>
      </c>
      <c r="K3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A346,
      A346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6" s="3">
        <v>116</v>
      </c>
      <c r="M346" s="3">
        <v>9107.6</v>
      </c>
      <c r="N346" s="3">
        <f t="shared" si="23"/>
        <v>1.2716559620217818</v>
      </c>
      <c r="O346" s="2">
        <f t="shared" ca="1" si="19"/>
        <v>0.11086099119022105</v>
      </c>
      <c r="P346" s="3" t="str">
        <f t="shared" ca="1" si="24"/>
        <v>No Surge</v>
      </c>
    </row>
    <row r="347" spans="1:16">
      <c r="A347" s="4">
        <v>44907</v>
      </c>
      <c r="B347" s="2">
        <f t="shared" si="16"/>
        <v>2022</v>
      </c>
      <c r="C347" s="2">
        <f t="shared" si="17"/>
        <v>12</v>
      </c>
      <c r="D347" s="2">
        <f t="shared" si="18"/>
        <v>12</v>
      </c>
      <c r="E347" s="3">
        <v>7373</v>
      </c>
      <c r="F347" s="3">
        <f t="shared" ca="1" si="25"/>
        <v>65.434354051984883</v>
      </c>
      <c r="G347" s="2" t="s">
        <v>19</v>
      </c>
      <c r="H347" s="2" t="s">
        <v>20</v>
      </c>
      <c r="I347" s="2">
        <f>IF(SUMPRODUCT((A347&gt;=[1]holidays!B$2:B1097)*(A347&lt;=[1]holidays!C$2:C1097))&gt;0, 1, 0)</f>
        <v>0</v>
      </c>
      <c r="J347" s="2">
        <f>IF(SUMPRODUCT((A347&gt;=[1]holidays!B$2:B1097 - 4)*(A347&lt;[1]holidays!B$2:B1097))&gt;0, 1, 0)</f>
        <v>1</v>
      </c>
      <c r="K3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A347,
      A347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7" s="3">
        <v>127</v>
      </c>
      <c r="M347" s="3">
        <v>8225.1200000000008</v>
      </c>
      <c r="N347" s="3">
        <f t="shared" si="23"/>
        <v>1.1155730367557304</v>
      </c>
      <c r="O347" s="2">
        <f t="shared" ca="1" si="19"/>
        <v>0.11271074141600544</v>
      </c>
      <c r="P347" s="3" t="str">
        <f t="shared" ca="1" si="24"/>
        <v>No Surge</v>
      </c>
    </row>
    <row r="348" spans="1:16">
      <c r="A348" s="4">
        <v>44908</v>
      </c>
      <c r="B348" s="2">
        <f t="shared" si="16"/>
        <v>2022</v>
      </c>
      <c r="C348" s="2">
        <f t="shared" si="17"/>
        <v>12</v>
      </c>
      <c r="D348" s="2">
        <f t="shared" si="18"/>
        <v>13</v>
      </c>
      <c r="E348" s="3">
        <v>7441</v>
      </c>
      <c r="F348" s="3">
        <f t="shared" ca="1" si="25"/>
        <v>62.242251540928073</v>
      </c>
      <c r="G348" s="2" t="s">
        <v>21</v>
      </c>
      <c r="H348" s="2" t="s">
        <v>20</v>
      </c>
      <c r="I348" s="2">
        <f>IF(SUMPRODUCT((A348&gt;=[1]holidays!B$2:B1097)*(A348&lt;=[1]holidays!C$2:C1097))&gt;0, 1, 0)</f>
        <v>0</v>
      </c>
      <c r="J348" s="2">
        <f>IF(SUMPRODUCT((A348&gt;=[1]holidays!B$2:B1097 - 4)*(A348&lt;[1]holidays!B$2:B1097))&gt;0, 1, 0)</f>
        <v>1</v>
      </c>
      <c r="K3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A348,
      A348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8" s="3">
        <v>126</v>
      </c>
      <c r="M348" s="3">
        <v>6033.53</v>
      </c>
      <c r="N348" s="3">
        <f t="shared" si="23"/>
        <v>0.81084934820588628</v>
      </c>
      <c r="O348" s="2">
        <f t="shared" ca="1" si="19"/>
        <v>0.10539609856413032</v>
      </c>
      <c r="P348" s="3" t="str">
        <f t="shared" ca="1" si="24"/>
        <v>No Surge</v>
      </c>
    </row>
    <row r="349" spans="1:16">
      <c r="A349" s="4">
        <v>44909</v>
      </c>
      <c r="B349" s="2">
        <f t="shared" si="16"/>
        <v>2022</v>
      </c>
      <c r="C349" s="2">
        <f t="shared" si="17"/>
        <v>12</v>
      </c>
      <c r="D349" s="2">
        <f t="shared" si="18"/>
        <v>14</v>
      </c>
      <c r="E349" s="3">
        <v>7619</v>
      </c>
      <c r="F349" s="3">
        <f t="shared" ca="1" si="25"/>
        <v>65.257068221104021</v>
      </c>
      <c r="G349" s="2" t="s">
        <v>22</v>
      </c>
      <c r="H349" s="2" t="s">
        <v>20</v>
      </c>
      <c r="I349" s="2">
        <f>IF(SUMPRODUCT((A349&gt;=[1]holidays!B$2:B1097)*(A349&lt;=[1]holidays!C$2:C1097))&gt;0, 1, 0)</f>
        <v>0</v>
      </c>
      <c r="J349" s="2">
        <f>IF(SUMPRODUCT((A349&gt;=[1]holidays!B$2:B1097 - 4)*(A349&lt;[1]holidays!B$2:B1097))&gt;0, 1, 0)</f>
        <v>1</v>
      </c>
      <c r="K3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A349,
      A349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49" s="3">
        <v>131</v>
      </c>
      <c r="M349" s="3">
        <v>24354.76</v>
      </c>
      <c r="N349" s="3">
        <f t="shared" si="23"/>
        <v>3.1965822286389289</v>
      </c>
      <c r="O349" s="2">
        <f t="shared" ca="1" si="19"/>
        <v>0.11220207293561657</v>
      </c>
      <c r="P349" s="3" t="str">
        <f t="shared" ca="1" si="24"/>
        <v>No Surge</v>
      </c>
    </row>
    <row r="350" spans="1:16">
      <c r="A350" s="4">
        <v>44910</v>
      </c>
      <c r="B350" s="2">
        <f t="shared" si="16"/>
        <v>2022</v>
      </c>
      <c r="C350" s="2">
        <f t="shared" si="17"/>
        <v>12</v>
      </c>
      <c r="D350" s="2">
        <f t="shared" si="18"/>
        <v>15</v>
      </c>
      <c r="E350" s="3">
        <v>12599</v>
      </c>
      <c r="F350" s="3">
        <f t="shared" ca="1" si="25"/>
        <v>103.79340997778628</v>
      </c>
      <c r="G350" s="2" t="s">
        <v>23</v>
      </c>
      <c r="H350" s="2" t="s">
        <v>20</v>
      </c>
      <c r="I350" s="2">
        <f>IF(SUMPRODUCT((A350&gt;=[1]holidays!B$2:B1097)*(A350&lt;=[1]holidays!C$2:C1097))&gt;0, 1, 0)</f>
        <v>1</v>
      </c>
      <c r="J350" s="2">
        <f>IF(SUMPRODUCT((A350&gt;=[1]holidays!B$2:B1097 - 4)*(A350&lt;[1]holidays!B$2:B1097))&gt;0, 1, 0)</f>
        <v>0</v>
      </c>
      <c r="K3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A350,
      A350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0" s="3">
        <v>122</v>
      </c>
      <c r="M350" s="3">
        <v>19463.8</v>
      </c>
      <c r="N350" s="3">
        <f t="shared" si="23"/>
        <v>1.5448686403682832</v>
      </c>
      <c r="O350" s="2">
        <f t="shared" ca="1" si="19"/>
        <v>0.10050635778466488</v>
      </c>
      <c r="P350" s="3" t="str">
        <f t="shared" ca="1" si="24"/>
        <v>High Surge</v>
      </c>
    </row>
    <row r="351" spans="1:16">
      <c r="A351" s="4">
        <v>44911</v>
      </c>
      <c r="B351" s="2">
        <f t="shared" si="16"/>
        <v>2022</v>
      </c>
      <c r="C351" s="2">
        <f t="shared" si="17"/>
        <v>12</v>
      </c>
      <c r="D351" s="2">
        <f t="shared" si="18"/>
        <v>16</v>
      </c>
      <c r="E351" s="3">
        <v>12711</v>
      </c>
      <c r="F351" s="3">
        <f t="shared" ca="1" si="25"/>
        <v>119.51363862247177</v>
      </c>
      <c r="G351" s="2" t="s">
        <v>24</v>
      </c>
      <c r="H351" s="2" t="s">
        <v>20</v>
      </c>
      <c r="I351" s="2">
        <f>IF(SUMPRODUCT((A351&gt;=[1]holidays!B$2:B1097)*(A351&lt;=[1]holidays!C$2:C1097))&gt;0, 1, 0)</f>
        <v>1</v>
      </c>
      <c r="J351" s="2">
        <f>IF(SUMPRODUCT((A351&gt;=[1]holidays!B$2:B1097 - 4)*(A351&lt;[1]holidays!B$2:B1097))&gt;0, 1, 0)</f>
        <v>0</v>
      </c>
      <c r="K3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A351,
      A351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1" s="3">
        <v>119</v>
      </c>
      <c r="M351" s="3">
        <v>21107.95</v>
      </c>
      <c r="N351" s="3">
        <f t="shared" si="23"/>
        <v>1.6606049878058375</v>
      </c>
      <c r="O351" s="2">
        <f t="shared" ca="1" si="19"/>
        <v>0.11188830930748281</v>
      </c>
      <c r="P351" s="3" t="str">
        <f t="shared" ca="1" si="24"/>
        <v>High Surge</v>
      </c>
    </row>
    <row r="352" spans="1:16">
      <c r="A352" s="4">
        <v>44912</v>
      </c>
      <c r="B352" s="2">
        <f t="shared" si="16"/>
        <v>2022</v>
      </c>
      <c r="C352" s="2">
        <f t="shared" si="17"/>
        <v>12</v>
      </c>
      <c r="D352" s="2">
        <f t="shared" si="18"/>
        <v>17</v>
      </c>
      <c r="E352" s="3">
        <v>12493</v>
      </c>
      <c r="F352" s="3">
        <f t="shared" ca="1" si="25"/>
        <v>135.36242308104434</v>
      </c>
      <c r="G352" s="2" t="s">
        <v>16</v>
      </c>
      <c r="H352" s="2" t="s">
        <v>17</v>
      </c>
      <c r="I352" s="2">
        <f>IF(SUMPRODUCT((A352&gt;=[1]holidays!B$2:B1097)*(A352&lt;=[1]holidays!C$2:C1097))&gt;0, 1, 0)</f>
        <v>1</v>
      </c>
      <c r="J352" s="2">
        <f>IF(SUMPRODUCT((A352&gt;=[1]holidays!B$2:B1097 - 4)*(A352&lt;[1]holidays!B$2:B1097))&gt;0, 1, 0)</f>
        <v>0</v>
      </c>
      <c r="K3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A352,
      A352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2" s="3">
        <v>103</v>
      </c>
      <c r="M352" s="3">
        <v>24402.44</v>
      </c>
      <c r="N352" s="3">
        <f t="shared" si="23"/>
        <v>1.9532890418634434</v>
      </c>
      <c r="O352" s="2">
        <f t="shared" ca="1" si="19"/>
        <v>0.11160113325340243</v>
      </c>
      <c r="P352" s="3" t="str">
        <f t="shared" ca="1" si="24"/>
        <v>High Surge</v>
      </c>
    </row>
    <row r="353" spans="1:16">
      <c r="A353" s="4">
        <v>44913</v>
      </c>
      <c r="B353" s="2">
        <f t="shared" si="16"/>
        <v>2022</v>
      </c>
      <c r="C353" s="2">
        <f t="shared" si="17"/>
        <v>12</v>
      </c>
      <c r="D353" s="2">
        <f t="shared" si="18"/>
        <v>18</v>
      </c>
      <c r="E353" s="3">
        <v>12617</v>
      </c>
      <c r="F353" s="3">
        <f t="shared" ca="1" si="25"/>
        <v>110.65903997429012</v>
      </c>
      <c r="G353" s="2" t="s">
        <v>18</v>
      </c>
      <c r="H353" s="2" t="s">
        <v>17</v>
      </c>
      <c r="I353" s="2">
        <f>IF(SUMPRODUCT((A353&gt;=[1]holidays!B$2:B1097)*(A353&lt;=[1]holidays!C$2:C1097))&gt;0, 1, 0)</f>
        <v>1</v>
      </c>
      <c r="J353" s="2">
        <f>IF(SUMPRODUCT((A353&gt;=[1]holidays!B$2:B1097 - 4)*(A353&lt;[1]holidays!B$2:B1097))&gt;0, 1, 0)</f>
        <v>0</v>
      </c>
      <c r="K3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A353,
      A353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3" s="3">
        <v>118</v>
      </c>
      <c r="M353" s="3">
        <v>7770.2</v>
      </c>
      <c r="N353" s="3">
        <f t="shared" si="23"/>
        <v>0.61585162875485455</v>
      </c>
      <c r="O353" s="2">
        <f t="shared" ca="1" si="19"/>
        <v>0.10349343518242241</v>
      </c>
      <c r="P353" s="3" t="str">
        <f t="shared" ca="1" si="24"/>
        <v>High Surge</v>
      </c>
    </row>
    <row r="354" spans="1:16">
      <c r="A354" s="4">
        <v>44914</v>
      </c>
      <c r="B354" s="2">
        <f t="shared" si="16"/>
        <v>2022</v>
      </c>
      <c r="C354" s="2">
        <f t="shared" si="17"/>
        <v>12</v>
      </c>
      <c r="D354" s="2">
        <f t="shared" si="18"/>
        <v>19</v>
      </c>
      <c r="E354" s="3">
        <v>7371</v>
      </c>
      <c r="F354" s="3">
        <f t="shared" ca="1" si="25"/>
        <v>71.458627564044434</v>
      </c>
      <c r="G354" s="2" t="s">
        <v>19</v>
      </c>
      <c r="H354" s="2" t="s">
        <v>20</v>
      </c>
      <c r="I354" s="2">
        <f>IF(SUMPRODUCT((A354&gt;=[1]holidays!B$2:B1097)*(A354&lt;=[1]holidays!C$2:C1097))&gt;0, 1, 0)</f>
        <v>1</v>
      </c>
      <c r="J354" s="2">
        <f>IF(SUMPRODUCT((A354&gt;=[1]holidays!B$2:B1097 - 4)*(A354&lt;[1]holidays!B$2:B1097))&gt;0, 1, 0)</f>
        <v>0</v>
      </c>
      <c r="K3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A354,
      A354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4" s="3">
        <v>119</v>
      </c>
      <c r="M354" s="3">
        <v>8923.99</v>
      </c>
      <c r="N354" s="3">
        <f t="shared" si="23"/>
        <v>1.2106891873558541</v>
      </c>
      <c r="O354" s="2">
        <f t="shared" ca="1" si="19"/>
        <v>0.11536530565895114</v>
      </c>
      <c r="P354" s="3" t="str">
        <f t="shared" ca="1" si="24"/>
        <v>No Surge</v>
      </c>
    </row>
    <row r="355" spans="1:16">
      <c r="A355" s="4">
        <v>44915</v>
      </c>
      <c r="B355" s="2">
        <f t="shared" si="16"/>
        <v>2022</v>
      </c>
      <c r="C355" s="2">
        <f t="shared" si="17"/>
        <v>12</v>
      </c>
      <c r="D355" s="2">
        <f t="shared" si="18"/>
        <v>20</v>
      </c>
      <c r="E355" s="3">
        <v>6487</v>
      </c>
      <c r="F355" s="3">
        <f t="shared" ca="1" si="25"/>
        <v>61.65130095865937</v>
      </c>
      <c r="G355" s="2" t="s">
        <v>21</v>
      </c>
      <c r="H355" s="2" t="s">
        <v>20</v>
      </c>
      <c r="I355" s="2">
        <f>IF(SUMPRODUCT((A355&gt;=[1]holidays!B$2:B1097)*(A355&lt;=[1]holidays!C$2:C1097))&gt;0, 1, 0)</f>
        <v>1</v>
      </c>
      <c r="J355" s="2">
        <f>IF(SUMPRODUCT((A355&gt;=[1]holidays!B$2:B1097 - 4)*(A355&lt;[1]holidays!B$2:B1097))&gt;0, 1, 0)</f>
        <v>0</v>
      </c>
      <c r="K3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A355,
      A355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5" s="3">
        <v>115</v>
      </c>
      <c r="M355" s="3">
        <v>7626.96</v>
      </c>
      <c r="N355" s="3">
        <f t="shared" si="23"/>
        <v>1.175729921381224</v>
      </c>
      <c r="O355" s="2">
        <f t="shared" ca="1" si="19"/>
        <v>0.10929396655227111</v>
      </c>
      <c r="P355" s="3" t="str">
        <f t="shared" ca="1" si="24"/>
        <v>No Surge</v>
      </c>
    </row>
    <row r="356" spans="1:16">
      <c r="A356" s="4">
        <v>44916</v>
      </c>
      <c r="B356" s="2">
        <f t="shared" si="16"/>
        <v>2022</v>
      </c>
      <c r="C356" s="2">
        <f t="shared" si="17"/>
        <v>12</v>
      </c>
      <c r="D356" s="2">
        <f t="shared" si="18"/>
        <v>21</v>
      </c>
      <c r="E356" s="3">
        <v>7511</v>
      </c>
      <c r="F356" s="3">
        <f t="shared" ca="1" si="25"/>
        <v>70.587638197861551</v>
      </c>
      <c r="G356" s="2" t="s">
        <v>22</v>
      </c>
      <c r="H356" s="2" t="s">
        <v>20</v>
      </c>
      <c r="I356" s="2">
        <f>IF(SUMPRODUCT((A356&gt;=[1]holidays!B$2:B1097)*(A356&lt;=[1]holidays!C$2:C1097))&gt;0, 1, 0)</f>
        <v>1</v>
      </c>
      <c r="J356" s="2">
        <f>IF(SUMPRODUCT((A356&gt;=[1]holidays!B$2:B1097 - 4)*(A356&lt;[1]holidays!B$2:B1097))&gt;0, 1, 0)</f>
        <v>1</v>
      </c>
      <c r="K3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A356,
      A356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6" s="3">
        <v>120</v>
      </c>
      <c r="M356" s="3">
        <v>7554.33</v>
      </c>
      <c r="N356" s="3">
        <f t="shared" si="23"/>
        <v>1.0057688723205964</v>
      </c>
      <c r="O356" s="2">
        <f t="shared" ca="1" si="19"/>
        <v>0.11277481805010499</v>
      </c>
      <c r="P356" s="3" t="str">
        <f t="shared" ca="1" si="24"/>
        <v>No Surge</v>
      </c>
    </row>
    <row r="357" spans="1:16">
      <c r="A357" s="4">
        <v>44917</v>
      </c>
      <c r="B357" s="2">
        <f t="shared" si="16"/>
        <v>2022</v>
      </c>
      <c r="C357" s="2">
        <f t="shared" si="17"/>
        <v>12</v>
      </c>
      <c r="D357" s="2">
        <f t="shared" si="18"/>
        <v>22</v>
      </c>
      <c r="E357" s="3">
        <v>6613</v>
      </c>
      <c r="F357" s="3">
        <f t="shared" ca="1" si="25"/>
        <v>62.406090259418065</v>
      </c>
      <c r="G357" s="2" t="s">
        <v>23</v>
      </c>
      <c r="H357" s="2" t="s">
        <v>20</v>
      </c>
      <c r="I357" s="2">
        <f>IF(SUMPRODUCT((A357&gt;=[1]holidays!B$2:B1097)*(A357&lt;=[1]holidays!C$2:C1097))&gt;0, 1, 0)</f>
        <v>1</v>
      </c>
      <c r="J357" s="2">
        <f>IF(SUMPRODUCT((A357&gt;=[1]holidays!B$2:B1097 - 4)*(A357&lt;[1]holidays!B$2:B1097))&gt;0, 1, 0)</f>
        <v>1</v>
      </c>
      <c r="K3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A357,
      A357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7" s="3">
        <v>119</v>
      </c>
      <c r="M357" s="3">
        <v>7617.1</v>
      </c>
      <c r="N357" s="3">
        <f t="shared" si="23"/>
        <v>1.1518372901859972</v>
      </c>
      <c r="O357" s="2">
        <f t="shared" ca="1" si="19"/>
        <v>0.11229887707350296</v>
      </c>
      <c r="P357" s="3" t="str">
        <f t="shared" ca="1" si="24"/>
        <v>No Surge</v>
      </c>
    </row>
    <row r="358" spans="1:16">
      <c r="A358" s="4">
        <v>44918</v>
      </c>
      <c r="B358" s="2">
        <f t="shared" si="16"/>
        <v>2022</v>
      </c>
      <c r="C358" s="2">
        <f t="shared" si="17"/>
        <v>12</v>
      </c>
      <c r="D358" s="2">
        <f t="shared" si="18"/>
        <v>23</v>
      </c>
      <c r="E358" s="3">
        <v>7009</v>
      </c>
      <c r="F358" s="3">
        <f t="shared" ca="1" si="25"/>
        <v>69.156324133592634</v>
      </c>
      <c r="G358" s="2" t="s">
        <v>24</v>
      </c>
      <c r="H358" s="2" t="s">
        <v>20</v>
      </c>
      <c r="I358" s="2">
        <f>IF(SUMPRODUCT((A358&gt;=[1]holidays!B$2:B1097)*(A358&lt;=[1]holidays!C$2:C1097))&gt;0, 1, 0)</f>
        <v>1</v>
      </c>
      <c r="J358" s="2">
        <f>IF(SUMPRODUCT((A358&gt;=[1]holidays!B$2:B1097 - 4)*(A358&lt;[1]holidays!B$2:B1097))&gt;0, 1, 0)</f>
        <v>1</v>
      </c>
      <c r="K3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A358,
      A358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8" s="3">
        <v>118</v>
      </c>
      <c r="M358" s="3">
        <v>15511.5</v>
      </c>
      <c r="N358" s="3">
        <f t="shared" si="23"/>
        <v>2.2130831787701526</v>
      </c>
      <c r="O358" s="2">
        <f t="shared" ca="1" si="19"/>
        <v>0.11642811025487132</v>
      </c>
      <c r="P358" s="3" t="str">
        <f t="shared" ca="1" si="24"/>
        <v>No Surge</v>
      </c>
    </row>
    <row r="359" spans="1:16">
      <c r="A359" s="4">
        <v>44919</v>
      </c>
      <c r="B359" s="2">
        <f t="shared" si="16"/>
        <v>2022</v>
      </c>
      <c r="C359" s="2">
        <f t="shared" si="17"/>
        <v>12</v>
      </c>
      <c r="D359" s="2">
        <f t="shared" si="18"/>
        <v>24</v>
      </c>
      <c r="E359" s="3">
        <v>9527</v>
      </c>
      <c r="F359" s="3">
        <f t="shared" ca="1" si="25"/>
        <v>99.208689734514479</v>
      </c>
      <c r="G359" s="2" t="s">
        <v>16</v>
      </c>
      <c r="H359" s="2" t="s">
        <v>17</v>
      </c>
      <c r="I359" s="2">
        <f>IF(SUMPRODUCT((A359&gt;=[1]holidays!B$2:B1097)*(A359&lt;=[1]holidays!C$2:C1097))&gt;0, 1, 0)</f>
        <v>1</v>
      </c>
      <c r="J359" s="2">
        <f>IF(SUMPRODUCT((A359&gt;=[1]holidays!B$2:B1097 - 4)*(A359&lt;[1]holidays!B$2:B1097))&gt;0, 1, 0)</f>
        <v>1</v>
      </c>
      <c r="K3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A359,
      A359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59" s="3">
        <v>114</v>
      </c>
      <c r="M359" s="3">
        <v>19700.689999999999</v>
      </c>
      <c r="N359" s="3">
        <f t="shared" si="23"/>
        <v>2.0678797102970505</v>
      </c>
      <c r="O359" s="2">
        <f t="shared" ca="1" si="19"/>
        <v>0.11871303274624384</v>
      </c>
      <c r="P359" s="3" t="str">
        <f t="shared" ca="1" si="24"/>
        <v>Mild Surge</v>
      </c>
    </row>
    <row r="360" spans="1:16">
      <c r="A360" s="4">
        <v>44920</v>
      </c>
      <c r="B360" s="2">
        <f t="shared" si="16"/>
        <v>2022</v>
      </c>
      <c r="C360" s="2">
        <f t="shared" si="17"/>
        <v>12</v>
      </c>
      <c r="D360" s="2">
        <f t="shared" si="18"/>
        <v>25</v>
      </c>
      <c r="E360" s="3">
        <v>9067</v>
      </c>
      <c r="F360" s="3">
        <f t="shared" ca="1" si="25"/>
        <v>91.098988197578805</v>
      </c>
      <c r="G360" s="2" t="s">
        <v>18</v>
      </c>
      <c r="H360" s="2" t="s">
        <v>17</v>
      </c>
      <c r="I360" s="2">
        <f>IF(SUMPRODUCT((A360&gt;=[1]holidays!B$2:B1097)*(A360&lt;=[1]holidays!C$2:C1097))&gt;0, 1, 0)</f>
        <v>1</v>
      </c>
      <c r="J360" s="2">
        <f>IF(SUMPRODUCT((A360&gt;=[1]holidays!B$2:B1097 - 4)*(A360&lt;[1]holidays!B$2:B1097))&gt;0, 1, 0)</f>
        <v>0</v>
      </c>
      <c r="K3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A360,
      A360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0" s="3">
        <v>117</v>
      </c>
      <c r="M360" s="3">
        <v>6659.91</v>
      </c>
      <c r="N360" s="3">
        <f t="shared" si="23"/>
        <v>0.7345218925774788</v>
      </c>
      <c r="O360" s="2">
        <f t="shared" ca="1" si="19"/>
        <v>0.11755356368276962</v>
      </c>
      <c r="P360" s="3" t="str">
        <f t="shared" ca="1" si="24"/>
        <v>Low Surge</v>
      </c>
    </row>
    <row r="361" spans="1:16">
      <c r="A361" s="4">
        <v>44921</v>
      </c>
      <c r="B361" s="2">
        <f t="shared" si="16"/>
        <v>2022</v>
      </c>
      <c r="C361" s="2">
        <f t="shared" si="17"/>
        <v>12</v>
      </c>
      <c r="D361" s="2">
        <f t="shared" si="18"/>
        <v>26</v>
      </c>
      <c r="E361" s="3">
        <v>7359</v>
      </c>
      <c r="F361" s="3">
        <f t="shared" ca="1" si="25"/>
        <v>67.8612099017612</v>
      </c>
      <c r="G361" s="2" t="s">
        <v>19</v>
      </c>
      <c r="H361" s="2" t="s">
        <v>20</v>
      </c>
      <c r="I361" s="2">
        <f>IF(SUMPRODUCT((A361&gt;=[1]holidays!B$2:B1097)*(A361&lt;=[1]holidays!C$2:C1097))&gt;0, 1, 0)</f>
        <v>1</v>
      </c>
      <c r="J361" s="2">
        <f>IF(SUMPRODUCT((A361&gt;=[1]holidays!B$2:B1097 - 4)*(A361&lt;[1]holidays!B$2:B1097))&gt;0, 1, 0)</f>
        <v>0</v>
      </c>
      <c r="K3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A361,
      A361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1" s="3">
        <v>114</v>
      </c>
      <c r="M361" s="3">
        <v>5376.44</v>
      </c>
      <c r="N361" s="3">
        <f t="shared" si="23"/>
        <v>0.73059383068351669</v>
      </c>
      <c r="O361" s="2">
        <f t="shared" ca="1" si="19"/>
        <v>0.10512539650497046</v>
      </c>
      <c r="P361" s="3" t="str">
        <f t="shared" ca="1" si="24"/>
        <v>No Surge</v>
      </c>
    </row>
    <row r="362" spans="1:16">
      <c r="A362" s="4">
        <v>44922</v>
      </c>
      <c r="B362" s="2">
        <f t="shared" si="16"/>
        <v>2022</v>
      </c>
      <c r="C362" s="2">
        <f t="shared" si="17"/>
        <v>12</v>
      </c>
      <c r="D362" s="2">
        <f t="shared" si="18"/>
        <v>27</v>
      </c>
      <c r="E362" s="3">
        <v>7393</v>
      </c>
      <c r="F362" s="3">
        <f t="shared" ca="1" si="25"/>
        <v>69.793243794645974</v>
      </c>
      <c r="G362" s="2" t="s">
        <v>21</v>
      </c>
      <c r="H362" s="2" t="s">
        <v>20</v>
      </c>
      <c r="I362" s="2">
        <f>IF(SUMPRODUCT((A362&gt;=[1]holidays!B$2:B1097)*(A362&lt;=[1]holidays!C$2:C1097))&gt;0, 1, 0)</f>
        <v>1</v>
      </c>
      <c r="J362" s="2">
        <f>IF(SUMPRODUCT((A362&gt;=[1]holidays!B$2:B1097 - 4)*(A362&lt;[1]holidays!B$2:B1097))&gt;0, 1, 0)</f>
        <v>0</v>
      </c>
      <c r="K3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A362,
      A362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2" s="3">
        <v>119</v>
      </c>
      <c r="M362" s="3">
        <v>9487.9599999999991</v>
      </c>
      <c r="N362" s="3">
        <f t="shared" si="23"/>
        <v>1.2833707561206547</v>
      </c>
      <c r="O362" s="2">
        <f t="shared" ca="1" si="19"/>
        <v>0.11234135008200827</v>
      </c>
      <c r="P362" s="3" t="str">
        <f t="shared" ca="1" si="24"/>
        <v>No Surge</v>
      </c>
    </row>
    <row r="363" spans="1:16">
      <c r="A363" s="4">
        <v>44923</v>
      </c>
      <c r="B363" s="2">
        <f t="shared" si="16"/>
        <v>2022</v>
      </c>
      <c r="C363" s="2">
        <f t="shared" si="17"/>
        <v>12</v>
      </c>
      <c r="D363" s="2">
        <f t="shared" si="18"/>
        <v>28</v>
      </c>
      <c r="E363" s="3">
        <v>7547</v>
      </c>
      <c r="F363" s="3">
        <f t="shared" ca="1" si="25"/>
        <v>58.34145185238313</v>
      </c>
      <c r="G363" s="2" t="s">
        <v>22</v>
      </c>
      <c r="H363" s="2" t="s">
        <v>20</v>
      </c>
      <c r="I363" s="2">
        <f>IF(SUMPRODUCT((A363&gt;=[1]holidays!B$2:B1097)*(A363&lt;=[1]holidays!C$2:C1097))&gt;0, 1, 0)</f>
        <v>1</v>
      </c>
      <c r="J363" s="2">
        <f>IF(SUMPRODUCT((A363&gt;=[1]holidays!B$2:B1097 - 4)*(A363&lt;[1]holidays!B$2:B1097))&gt;0, 1, 0)</f>
        <v>1</v>
      </c>
      <c r="K3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A363,
      A363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3" s="3">
        <v>139</v>
      </c>
      <c r="M363" s="3">
        <v>8793.0400000000009</v>
      </c>
      <c r="N363" s="3">
        <f t="shared" si="23"/>
        <v>1.165104014840334</v>
      </c>
      <c r="O363" s="2">
        <f t="shared" ca="1" si="19"/>
        <v>0.10745278663682595</v>
      </c>
      <c r="P363" s="3" t="str">
        <f t="shared" ca="1" si="24"/>
        <v>No Surge</v>
      </c>
    </row>
    <row r="364" spans="1:16">
      <c r="A364" s="4">
        <v>44924</v>
      </c>
      <c r="B364" s="2">
        <f t="shared" si="16"/>
        <v>2022</v>
      </c>
      <c r="C364" s="2">
        <f t="shared" si="17"/>
        <v>12</v>
      </c>
      <c r="D364" s="2">
        <f t="shared" si="18"/>
        <v>29</v>
      </c>
      <c r="E364" s="3">
        <v>7691</v>
      </c>
      <c r="F364" s="3">
        <f t="shared" ca="1" si="25"/>
        <v>64.595016518554843</v>
      </c>
      <c r="G364" s="2" t="s">
        <v>23</v>
      </c>
      <c r="H364" s="2" t="s">
        <v>20</v>
      </c>
      <c r="I364" s="2">
        <f>IF(SUMPRODUCT((A364&gt;=[1]holidays!B$2:B1097)*(A364&lt;=[1]holidays!C$2:C1097))&gt;0, 1, 0)</f>
        <v>1</v>
      </c>
      <c r="J364" s="2">
        <f>IF(SUMPRODUCT((A364&gt;=[1]holidays!B$2:B1097 - 4)*(A364&lt;[1]holidays!B$2:B1097))&gt;0, 1, 0)</f>
        <v>1</v>
      </c>
      <c r="K3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A364,
      A364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4" s="3">
        <v>134</v>
      </c>
      <c r="M364" s="3">
        <v>4149.63</v>
      </c>
      <c r="N364" s="3">
        <f t="shared" si="23"/>
        <v>0.53954362241581066</v>
      </c>
      <c r="O364" s="2">
        <f t="shared" ca="1" si="19"/>
        <v>0.11254365119602584</v>
      </c>
      <c r="P364" s="3" t="str">
        <f t="shared" ca="1" si="24"/>
        <v>No Surge</v>
      </c>
    </row>
    <row r="365" spans="1:16">
      <c r="A365" s="4">
        <v>44925</v>
      </c>
      <c r="B365" s="2">
        <f t="shared" si="16"/>
        <v>2022</v>
      </c>
      <c r="C365" s="2">
        <f t="shared" si="17"/>
        <v>12</v>
      </c>
      <c r="D365" s="2">
        <f t="shared" si="18"/>
        <v>30</v>
      </c>
      <c r="E365" s="3">
        <v>7651</v>
      </c>
      <c r="F365" s="3">
        <f t="shared" ca="1" si="25"/>
        <v>68.609988619489144</v>
      </c>
      <c r="G365" s="2" t="s">
        <v>24</v>
      </c>
      <c r="H365" s="2" t="s">
        <v>20</v>
      </c>
      <c r="I365" s="2">
        <f>IF(SUMPRODUCT((A365&gt;=[1]holidays!B$2:B1097)*(A365&lt;=[1]holidays!C$2:C1097))&gt;0, 1, 0)</f>
        <v>1</v>
      </c>
      <c r="J365" s="2">
        <f>IF(SUMPRODUCT((A365&gt;=[1]holidays!B$2:B1097 - 4)*(A365&lt;[1]holidays!B$2:B1097))&gt;0, 1, 0)</f>
        <v>1</v>
      </c>
      <c r="K3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A365,
      A365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5" s="3">
        <v>119</v>
      </c>
      <c r="M365" s="3">
        <v>29007.56</v>
      </c>
      <c r="N365" s="3">
        <f t="shared" si="23"/>
        <v>3.7913423081950075</v>
      </c>
      <c r="O365" s="2">
        <f t="shared" ca="1" si="19"/>
        <v>0.10671269959115419</v>
      </c>
      <c r="P365" s="3" t="str">
        <f t="shared" ca="1" si="24"/>
        <v>No Surge</v>
      </c>
    </row>
    <row r="366" spans="1:16">
      <c r="A366" s="4">
        <v>44926</v>
      </c>
      <c r="B366" s="2">
        <f t="shared" si="16"/>
        <v>2022</v>
      </c>
      <c r="C366" s="2">
        <f t="shared" si="17"/>
        <v>12</v>
      </c>
      <c r="D366" s="2">
        <f t="shared" si="18"/>
        <v>31</v>
      </c>
      <c r="E366" s="16">
        <v>12637</v>
      </c>
      <c r="F366" s="3">
        <f t="shared" ca="1" si="25"/>
        <v>109.19221241095806</v>
      </c>
      <c r="G366" s="2" t="s">
        <v>16</v>
      </c>
      <c r="H366" s="2" t="s">
        <v>17</v>
      </c>
      <c r="I366" s="2">
        <f>IF(SUMPRODUCT((A366&gt;=[1]holidays!B$2:B1097)*(A366&lt;=[1]holidays!C$2:C1097))&gt;0, 1, 0)</f>
        <v>1</v>
      </c>
      <c r="J366" s="2">
        <f>IF(SUMPRODUCT((A366&gt;=[1]holidays!B$2:B1097 - 4)*(A366&lt;[1]holidays!B$2:B1097))&gt;0, 1, 0)</f>
        <v>1</v>
      </c>
      <c r="K3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A366,
      A366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6" s="3">
        <v>116</v>
      </c>
      <c r="M366" s="3">
        <v>26420.69</v>
      </c>
      <c r="N366" s="3">
        <f t="shared" si="23"/>
        <v>2.0907406821239216</v>
      </c>
      <c r="O366" s="2">
        <f t="shared" ca="1" si="19"/>
        <v>0.10023183223606186</v>
      </c>
      <c r="P366" s="3" t="str">
        <f t="shared" ca="1" si="24"/>
        <v>High Surge</v>
      </c>
    </row>
    <row r="367" spans="1:16">
      <c r="A367" s="4">
        <v>44927</v>
      </c>
      <c r="B367" s="17">
        <f t="shared" si="16"/>
        <v>2023</v>
      </c>
      <c r="C367" s="17">
        <f t="shared" si="17"/>
        <v>1</v>
      </c>
      <c r="D367" s="17">
        <f t="shared" si="18"/>
        <v>1</v>
      </c>
      <c r="E367" s="18">
        <v>12491</v>
      </c>
      <c r="F367" s="3">
        <f t="shared" ca="1" si="25"/>
        <v>114.24406610188124</v>
      </c>
      <c r="G367" s="17" t="s">
        <v>18</v>
      </c>
      <c r="H367" s="17" t="s">
        <v>17</v>
      </c>
      <c r="I367" s="17">
        <f>IF(SUMPRODUCT((A367&gt;=[1]holidays!B$2:B1097)*(A367&lt;=[1]holidays!C$2:C1097))&gt;0, 1, 0)</f>
        <v>1</v>
      </c>
      <c r="J367" s="17">
        <f>IF(SUMPRODUCT((A367&gt;=[1]holidays!B$2:B1097 - 4)*(A367&lt;[1]holidays!B$2:B1097))&gt;0, 1, 0)</f>
        <v>0</v>
      </c>
      <c r="K367" s="17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A367,
      A367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7" s="3">
        <v>114</v>
      </c>
      <c r="M367" s="19">
        <v>17995.86</v>
      </c>
      <c r="N367" s="19">
        <f t="shared" si="23"/>
        <v>1.4407061083980466</v>
      </c>
      <c r="O367" s="2">
        <f t="shared" ca="1" si="19"/>
        <v>0.10426565955979876</v>
      </c>
      <c r="P367" s="3" t="str">
        <f t="shared" ca="1" si="24"/>
        <v>High Surge</v>
      </c>
    </row>
    <row r="368" spans="1:16">
      <c r="A368" s="4">
        <v>44928</v>
      </c>
      <c r="B368" s="2">
        <f t="shared" si="16"/>
        <v>2023</v>
      </c>
      <c r="C368" s="2">
        <f t="shared" si="17"/>
        <v>1</v>
      </c>
      <c r="D368" s="2">
        <f t="shared" si="18"/>
        <v>2</v>
      </c>
      <c r="E368" s="16">
        <v>11254</v>
      </c>
      <c r="F368" s="3">
        <f t="shared" ca="1" si="25"/>
        <v>107.01315999224224</v>
      </c>
      <c r="G368" s="2" t="s">
        <v>19</v>
      </c>
      <c r="H368" s="2" t="s">
        <v>20</v>
      </c>
      <c r="I368" s="2">
        <f>IF(SUMPRODUCT((A368&gt;=[1]holidays!B$2:B1097)*(A368&lt;=[1]holidays!C$2:C1097))&gt;0, 1, 0)</f>
        <v>1</v>
      </c>
      <c r="J368" s="2">
        <f>IF(SUMPRODUCT((A368&gt;=[1]holidays!B$2:B1097 - 4)*(A368&lt;[1]holidays!B$2:B1097))&gt;0, 1, 0)</f>
        <v>0</v>
      </c>
      <c r="K3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A368,
      A368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8" s="3">
        <v>113</v>
      </c>
      <c r="M368" s="3">
        <v>14021.69</v>
      </c>
      <c r="N368" s="3">
        <f t="shared" si="23"/>
        <v>1.2459294473076239</v>
      </c>
      <c r="O368" s="2">
        <f t="shared" ca="1" si="19"/>
        <v>0.10745056938975807</v>
      </c>
      <c r="P368" s="3" t="str">
        <f t="shared" ca="1" si="24"/>
        <v>High Surge</v>
      </c>
    </row>
    <row r="369" spans="1:16">
      <c r="A369" s="4">
        <v>44929</v>
      </c>
      <c r="B369" s="2">
        <f t="shared" si="16"/>
        <v>2023</v>
      </c>
      <c r="C369" s="2">
        <f t="shared" si="17"/>
        <v>1</v>
      </c>
      <c r="D369" s="2">
        <f t="shared" si="18"/>
        <v>3</v>
      </c>
      <c r="E369" s="16">
        <v>8917</v>
      </c>
      <c r="F369" s="3">
        <f t="shared" ca="1" si="25"/>
        <v>82.51137287324724</v>
      </c>
      <c r="G369" s="2" t="s">
        <v>21</v>
      </c>
      <c r="H369" s="2" t="s">
        <v>20</v>
      </c>
      <c r="I369" s="2">
        <f>IF(SUMPRODUCT((A369&gt;=[1]holidays!B$2:B1097)*(A369&lt;=[1]holidays!C$2:C1097))&gt;0, 1, 0)</f>
        <v>1</v>
      </c>
      <c r="J369" s="2">
        <f>IF(SUMPRODUCT((A369&gt;=[1]holidays!B$2:B1097 - 4)*(A369&lt;[1]holidays!B$2:B1097))&gt;0, 1, 0)</f>
        <v>0</v>
      </c>
      <c r="K3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A369,
      A369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69" s="3">
        <v>118</v>
      </c>
      <c r="M369" s="3">
        <v>15192.17</v>
      </c>
      <c r="N369" s="3">
        <f t="shared" si="23"/>
        <v>1.703731075473814</v>
      </c>
      <c r="O369" s="2">
        <f t="shared" ca="1" si="19"/>
        <v>0.10918853873548474</v>
      </c>
      <c r="P369" s="3" t="str">
        <f t="shared" ca="1" si="24"/>
        <v>Low Surge</v>
      </c>
    </row>
    <row r="370" spans="1:16">
      <c r="A370" s="4">
        <v>44930</v>
      </c>
      <c r="B370" s="2">
        <f t="shared" si="16"/>
        <v>2023</v>
      </c>
      <c r="C370" s="2">
        <f t="shared" si="17"/>
        <v>1</v>
      </c>
      <c r="D370" s="2">
        <f t="shared" si="18"/>
        <v>4</v>
      </c>
      <c r="E370" s="16">
        <v>8174</v>
      </c>
      <c r="F370" s="3">
        <f t="shared" ca="1" si="25"/>
        <v>61.531079996279871</v>
      </c>
      <c r="G370" s="2" t="s">
        <v>22</v>
      </c>
      <c r="H370" s="2" t="s">
        <v>20</v>
      </c>
      <c r="I370" s="2">
        <f>IF(SUMPRODUCT((A370&gt;=[1]holidays!B$2:B1097)*(A370&lt;=[1]holidays!C$2:C1097))&gt;0, 1, 0)</f>
        <v>1</v>
      </c>
      <c r="J370" s="2">
        <f>IF(SUMPRODUCT((A370&gt;=[1]holidays!B$2:B1097 - 4)*(A370&lt;[1]holidays!B$2:B1097))&gt;0, 1, 0)</f>
        <v>0</v>
      </c>
      <c r="K3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A370,
      A370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0" s="3">
        <v>134</v>
      </c>
      <c r="M370" s="3">
        <v>12751.87</v>
      </c>
      <c r="N370" s="3">
        <f t="shared" si="23"/>
        <v>1.5600526058233424</v>
      </c>
      <c r="O370" s="2">
        <f t="shared" ca="1" si="19"/>
        <v>0.1008706229447211</v>
      </c>
      <c r="P370" s="3" t="str">
        <f t="shared" ca="1" si="24"/>
        <v>No Surge</v>
      </c>
    </row>
    <row r="371" spans="1:16">
      <c r="A371" s="4">
        <v>44931</v>
      </c>
      <c r="B371" s="2">
        <f t="shared" si="16"/>
        <v>2023</v>
      </c>
      <c r="C371" s="2">
        <f t="shared" si="17"/>
        <v>1</v>
      </c>
      <c r="D371" s="2">
        <f t="shared" si="18"/>
        <v>5</v>
      </c>
      <c r="E371" s="16">
        <v>9467</v>
      </c>
      <c r="F371" s="3">
        <f t="shared" ca="1" si="25"/>
        <v>88.189738530466741</v>
      </c>
      <c r="G371" s="2" t="s">
        <v>23</v>
      </c>
      <c r="H371" s="2" t="s">
        <v>20</v>
      </c>
      <c r="I371" s="2">
        <f>IF(SUMPRODUCT((A371&gt;=[1]holidays!B$2:B1097)*(A371&lt;=[1]holidays!C$2:C1097))&gt;0, 1, 0)</f>
        <v>1</v>
      </c>
      <c r="J371" s="2">
        <f>IF(SUMPRODUCT((A371&gt;=[1]holidays!B$2:B1097 - 4)*(A371&lt;[1]holidays!B$2:B1097))&gt;0, 1, 0)</f>
        <v>0</v>
      </c>
      <c r="K3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A371,
      A371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1" s="3">
        <v>119</v>
      </c>
      <c r="M371" s="3">
        <v>16572.47</v>
      </c>
      <c r="N371" s="3">
        <f t="shared" si="23"/>
        <v>1.7505513890355975</v>
      </c>
      <c r="O371" s="2">
        <f t="shared" ca="1" si="19"/>
        <v>0.11085432433849733</v>
      </c>
      <c r="P371" s="3" t="str">
        <f t="shared" ca="1" si="24"/>
        <v>Low Surge</v>
      </c>
    </row>
    <row r="372" spans="1:16">
      <c r="A372" s="4">
        <v>44932</v>
      </c>
      <c r="B372" s="2">
        <f t="shared" si="16"/>
        <v>2023</v>
      </c>
      <c r="C372" s="2">
        <f t="shared" si="17"/>
        <v>1</v>
      </c>
      <c r="D372" s="2">
        <f t="shared" si="18"/>
        <v>6</v>
      </c>
      <c r="E372" s="16">
        <v>7614</v>
      </c>
      <c r="F372" s="3">
        <f t="shared" ca="1" si="25"/>
        <v>66.100459659130621</v>
      </c>
      <c r="G372" s="2" t="s">
        <v>24</v>
      </c>
      <c r="H372" s="2" t="s">
        <v>20</v>
      </c>
      <c r="I372" s="2">
        <f>IF(SUMPRODUCT((A372&gt;=[1]holidays!B$2:B1097)*(A372&lt;=[1]holidays!C$2:C1097))&gt;0, 1, 0)</f>
        <v>1</v>
      </c>
      <c r="J372" s="2">
        <f>IF(SUMPRODUCT((A372&gt;=[1]holidays!B$2:B1097 - 4)*(A372&lt;[1]holidays!B$2:B1097))&gt;0, 1, 0)</f>
        <v>0</v>
      </c>
      <c r="K3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A372,
      A372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2" s="3">
        <v>117</v>
      </c>
      <c r="M372" s="3">
        <v>16670.84</v>
      </c>
      <c r="N372" s="3">
        <f t="shared" si="23"/>
        <v>2.1894982926188602</v>
      </c>
      <c r="O372" s="2">
        <f t="shared" ca="1" si="19"/>
        <v>0.10157281035090994</v>
      </c>
      <c r="P372" s="3" t="str">
        <f t="shared" ca="1" si="24"/>
        <v>No Surge</v>
      </c>
    </row>
    <row r="373" spans="1:16">
      <c r="A373" s="4">
        <v>44933</v>
      </c>
      <c r="B373" s="2">
        <f t="shared" si="16"/>
        <v>2023</v>
      </c>
      <c r="C373" s="2">
        <f t="shared" si="17"/>
        <v>1</v>
      </c>
      <c r="D373" s="2">
        <f t="shared" si="18"/>
        <v>7</v>
      </c>
      <c r="E373" s="16">
        <v>8712</v>
      </c>
      <c r="F373" s="3">
        <f t="shared" ca="1" si="25"/>
        <v>86.466925854003236</v>
      </c>
      <c r="G373" s="2" t="s">
        <v>16</v>
      </c>
      <c r="H373" s="2" t="s">
        <v>17</v>
      </c>
      <c r="I373" s="2">
        <f>IF(SUMPRODUCT((A373&gt;=[1]holidays!B$2:B1097)*(A373&lt;=[1]holidays!C$2:C1097))&gt;0, 1, 0)</f>
        <v>1</v>
      </c>
      <c r="J373" s="2">
        <f>IF(SUMPRODUCT((A373&gt;=[1]holidays!B$2:B1097 - 4)*(A373&lt;[1]holidays!B$2:B1097))&gt;0, 1, 0)</f>
        <v>0</v>
      </c>
      <c r="K3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A373,
      A373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3" s="3">
        <v>115</v>
      </c>
      <c r="M373" s="3">
        <v>18826</v>
      </c>
      <c r="N373" s="3">
        <f t="shared" si="23"/>
        <v>2.160927456382002</v>
      </c>
      <c r="O373" s="2">
        <f t="shared" ca="1" si="19"/>
        <v>0.11413793013326873</v>
      </c>
      <c r="P373" s="3" t="str">
        <f t="shared" ca="1" si="24"/>
        <v>Low Surge</v>
      </c>
    </row>
    <row r="374" spans="1:16">
      <c r="A374" s="4">
        <v>44934</v>
      </c>
      <c r="B374" s="2">
        <f t="shared" si="16"/>
        <v>2023</v>
      </c>
      <c r="C374" s="2">
        <f t="shared" si="17"/>
        <v>1</v>
      </c>
      <c r="D374" s="2">
        <f t="shared" si="18"/>
        <v>8</v>
      </c>
      <c r="E374" s="16">
        <v>8994</v>
      </c>
      <c r="F374" s="3">
        <f t="shared" ca="1" si="25"/>
        <v>82.776749396867743</v>
      </c>
      <c r="G374" s="2" t="s">
        <v>18</v>
      </c>
      <c r="H374" s="2" t="s">
        <v>17</v>
      </c>
      <c r="I374" s="2">
        <f>IF(SUMPRODUCT((A374&gt;=[1]holidays!B$2:B1097)*(A374&lt;=[1]holidays!C$2:C1097))&gt;0, 1, 0)</f>
        <v>1</v>
      </c>
      <c r="J374" s="2">
        <f>IF(SUMPRODUCT((A374&gt;=[1]holidays!B$2:B1097 - 4)*(A374&lt;[1]holidays!B$2:B1097))&gt;0, 1, 0)</f>
        <v>0</v>
      </c>
      <c r="K3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A374,
      A374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4" s="3">
        <v>112</v>
      </c>
      <c r="M374" s="3">
        <v>17732.41</v>
      </c>
      <c r="N374" s="3">
        <f t="shared" si="23"/>
        <v>1.9715821658883701</v>
      </c>
      <c r="O374" s="2">
        <f t="shared" ca="1" si="19"/>
        <v>0.10307978577328428</v>
      </c>
      <c r="P374" s="3" t="str">
        <f t="shared" ca="1" si="24"/>
        <v>Low Surge</v>
      </c>
    </row>
    <row r="375" spans="1:16">
      <c r="A375" s="4">
        <v>44935</v>
      </c>
      <c r="B375" s="2">
        <f t="shared" si="16"/>
        <v>2023</v>
      </c>
      <c r="C375" s="2">
        <f t="shared" si="17"/>
        <v>1</v>
      </c>
      <c r="D375" s="2">
        <f t="shared" si="18"/>
        <v>9</v>
      </c>
      <c r="E375" s="16">
        <v>7824</v>
      </c>
      <c r="F375" s="3">
        <f t="shared" ca="1" si="25"/>
        <v>78.968614138358248</v>
      </c>
      <c r="G375" s="2" t="s">
        <v>19</v>
      </c>
      <c r="H375" s="2" t="s">
        <v>20</v>
      </c>
      <c r="I375" s="2">
        <f>IF(SUMPRODUCT((A375&gt;=[1]holidays!B$2:B1097)*(A375&lt;=[1]holidays!C$2:C1097))&gt;0, 1, 0)</f>
        <v>1</v>
      </c>
      <c r="J375" s="2">
        <f>IF(SUMPRODUCT((A375&gt;=[1]holidays!B$2:B1097 - 4)*(A375&lt;[1]holidays!B$2:B1097))&gt;0, 1, 0)</f>
        <v>0</v>
      </c>
      <c r="K3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A375,
      A375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5" s="3">
        <v>117</v>
      </c>
      <c r="M375" s="3">
        <v>23858.6</v>
      </c>
      <c r="N375" s="3">
        <f t="shared" si="23"/>
        <v>3.0494120654396726</v>
      </c>
      <c r="O375" s="2">
        <f t="shared" ca="1" si="19"/>
        <v>0.11808956868849585</v>
      </c>
      <c r="P375" s="3" t="str">
        <f t="shared" ca="1" si="24"/>
        <v>No Surge</v>
      </c>
    </row>
    <row r="376" spans="1:16">
      <c r="A376" s="4">
        <v>44936</v>
      </c>
      <c r="B376" s="2">
        <f t="shared" si="16"/>
        <v>2023</v>
      </c>
      <c r="C376" s="2">
        <f t="shared" si="17"/>
        <v>1</v>
      </c>
      <c r="D376" s="2">
        <f t="shared" si="18"/>
        <v>10</v>
      </c>
      <c r="E376" s="16">
        <v>8921</v>
      </c>
      <c r="F376" s="3">
        <f t="shared" ca="1" si="25"/>
        <v>82.793135282888457</v>
      </c>
      <c r="G376" s="2" t="s">
        <v>21</v>
      </c>
      <c r="H376" s="2" t="s">
        <v>20</v>
      </c>
      <c r="I376" s="2">
        <f>IF(SUMPRODUCT((A376&gt;=[1]holidays!B$2:B1097)*(A376&lt;=[1]holidays!C$2:C1097))&gt;0, 1, 0)</f>
        <v>1</v>
      </c>
      <c r="J376" s="2">
        <f>IF(SUMPRODUCT((A376&gt;=[1]holidays!B$2:B1097 - 4)*(A376&lt;[1]holidays!B$2:B1097))&gt;0, 1, 0)</f>
        <v>0</v>
      </c>
      <c r="K3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A376,
      A376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6" s="3">
        <v>119</v>
      </c>
      <c r="M376" s="3">
        <v>16192.08</v>
      </c>
      <c r="N376" s="3">
        <f t="shared" si="23"/>
        <v>1.8150521242013227</v>
      </c>
      <c r="O376" s="2">
        <f t="shared" ca="1" si="19"/>
        <v>0.11044034411684482</v>
      </c>
      <c r="P376" s="3" t="str">
        <f t="shared" ca="1" si="24"/>
        <v>Low Surge</v>
      </c>
    </row>
    <row r="377" spans="1:16">
      <c r="A377" s="4">
        <v>44937</v>
      </c>
      <c r="B377" s="2">
        <f t="shared" si="16"/>
        <v>2023</v>
      </c>
      <c r="C377" s="2">
        <f t="shared" si="17"/>
        <v>1</v>
      </c>
      <c r="D377" s="2">
        <f t="shared" si="18"/>
        <v>11</v>
      </c>
      <c r="E377" s="16">
        <v>9621</v>
      </c>
      <c r="F377" s="3">
        <f t="shared" ca="1" si="25"/>
        <v>78.200328328757479</v>
      </c>
      <c r="G377" s="2" t="s">
        <v>22</v>
      </c>
      <c r="H377" s="2" t="s">
        <v>20</v>
      </c>
      <c r="I377" s="2">
        <f>IF(SUMPRODUCT((A377&gt;=[1]holidays!B$2:B1097)*(A377&lt;=[1]holidays!C$2:C1097))&gt;0, 1, 0)</f>
        <v>1</v>
      </c>
      <c r="J377" s="2">
        <f>IF(SUMPRODUCT((A377&gt;=[1]holidays!B$2:B1097 - 4)*(A377&lt;[1]holidays!B$2:B1097))&gt;0, 1, 0)</f>
        <v>0</v>
      </c>
      <c r="K3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A377,
      A377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7" s="3">
        <v>125</v>
      </c>
      <c r="M377" s="3">
        <v>13601.99</v>
      </c>
      <c r="N377" s="3">
        <f t="shared" si="23"/>
        <v>1.413781311713959</v>
      </c>
      <c r="O377" s="2">
        <f t="shared" ca="1" si="19"/>
        <v>0.10160109178977948</v>
      </c>
      <c r="P377" s="3" t="str">
        <f t="shared" ca="1" si="24"/>
        <v>No Surge</v>
      </c>
    </row>
    <row r="378" spans="1:16">
      <c r="A378" s="4">
        <v>44938</v>
      </c>
      <c r="B378" s="2">
        <f t="shared" si="16"/>
        <v>2023</v>
      </c>
      <c r="C378" s="2">
        <f t="shared" si="17"/>
        <v>1</v>
      </c>
      <c r="D378" s="2">
        <f t="shared" si="18"/>
        <v>12</v>
      </c>
      <c r="E378" s="16">
        <v>11987</v>
      </c>
      <c r="F378" s="3">
        <f t="shared" ca="1" si="25"/>
        <v>119.3224445787435</v>
      </c>
      <c r="G378" s="2" t="s">
        <v>23</v>
      </c>
      <c r="H378" s="2" t="s">
        <v>20</v>
      </c>
      <c r="I378" s="2">
        <f>IF(SUMPRODUCT((A378&gt;=[1]holidays!B$2:B1097)*(A378&lt;=[1]holidays!C$2:C1097))&gt;0, 1, 0)</f>
        <v>1</v>
      </c>
      <c r="J378" s="2">
        <f>IF(SUMPRODUCT((A378&gt;=[1]holidays!B$2:B1097 - 4)*(A378&lt;[1]holidays!B$2:B1097))&gt;0, 1, 0)</f>
        <v>0</v>
      </c>
      <c r="K3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A378,
      A378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8" s="3">
        <v>119</v>
      </c>
      <c r="M378" s="3">
        <v>16645.3</v>
      </c>
      <c r="N378" s="3">
        <f t="shared" si="23"/>
        <v>1.3886126637190288</v>
      </c>
      <c r="O378" s="2">
        <f t="shared" ca="1" si="19"/>
        <v>0.11845641866080318</v>
      </c>
      <c r="P378" s="3" t="str">
        <f t="shared" ca="1" si="24"/>
        <v>High Surge</v>
      </c>
    </row>
    <row r="379" spans="1:16">
      <c r="A379" s="4">
        <v>44939</v>
      </c>
      <c r="B379" s="2">
        <f t="shared" si="16"/>
        <v>2023</v>
      </c>
      <c r="C379" s="2">
        <f t="shared" si="17"/>
        <v>1</v>
      </c>
      <c r="D379" s="2">
        <f t="shared" si="18"/>
        <v>13</v>
      </c>
      <c r="E379" s="16">
        <v>8742</v>
      </c>
      <c r="F379" s="3">
        <f t="shared" ca="1" si="25"/>
        <v>79.190173944904302</v>
      </c>
      <c r="G379" s="2" t="s">
        <v>24</v>
      </c>
      <c r="H379" s="2" t="s">
        <v>20</v>
      </c>
      <c r="I379" s="2">
        <f>IF(SUMPRODUCT((A379&gt;=[1]holidays!B$2:B1097)*(A379&lt;=[1]holidays!C$2:C1097))&gt;0, 1, 0)</f>
        <v>1</v>
      </c>
      <c r="J379" s="2">
        <f>IF(SUMPRODUCT((A379&gt;=[1]holidays!B$2:B1097 - 4)*(A379&lt;[1]holidays!B$2:B1097))&gt;0, 1, 0)</f>
        <v>0</v>
      </c>
      <c r="K3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A379,
      A379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79" s="3">
        <v>116</v>
      </c>
      <c r="M379" s="3">
        <v>13734.18</v>
      </c>
      <c r="N379" s="3">
        <f t="shared" si="23"/>
        <v>1.571056966369252</v>
      </c>
      <c r="O379" s="2">
        <f t="shared" ca="1" si="19"/>
        <v>0.10507961768026652</v>
      </c>
      <c r="P379" s="3" t="str">
        <f t="shared" ca="1" si="24"/>
        <v>No Surge</v>
      </c>
    </row>
    <row r="380" spans="1:16">
      <c r="A380" s="4">
        <v>44940</v>
      </c>
      <c r="B380" s="2">
        <f t="shared" si="16"/>
        <v>2023</v>
      </c>
      <c r="C380" s="2">
        <f t="shared" si="17"/>
        <v>1</v>
      </c>
      <c r="D380" s="2">
        <f t="shared" si="18"/>
        <v>14</v>
      </c>
      <c r="E380" s="16">
        <v>12731</v>
      </c>
      <c r="F380" s="3">
        <f t="shared" ca="1" si="25"/>
        <v>127.69055684084682</v>
      </c>
      <c r="G380" s="2" t="s">
        <v>16</v>
      </c>
      <c r="H380" s="2" t="s">
        <v>17</v>
      </c>
      <c r="I380" s="2">
        <f>IF(SUMPRODUCT((A380&gt;=[1]holidays!B$2:B1097)*(A380&lt;=[1]holidays!C$2:C1097))&gt;0, 1, 0)</f>
        <v>1</v>
      </c>
      <c r="J380" s="2">
        <f>IF(SUMPRODUCT((A380&gt;=[1]holidays!B$2:B1097 - 4)*(A380&lt;[1]holidays!B$2:B1097))&gt;0, 1, 0)</f>
        <v>0</v>
      </c>
      <c r="K3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A380,
      A380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0" s="3">
        <v>114</v>
      </c>
      <c r="M380" s="3">
        <v>22925.52</v>
      </c>
      <c r="N380" s="3">
        <f t="shared" si="23"/>
        <v>1.8007634906920116</v>
      </c>
      <c r="O380" s="2">
        <f t="shared" ca="1" si="19"/>
        <v>0.11434077040182654</v>
      </c>
      <c r="P380" s="3" t="str">
        <f t="shared" ca="1" si="24"/>
        <v>High Surge</v>
      </c>
    </row>
    <row r="381" spans="1:16">
      <c r="A381" s="4">
        <v>44941</v>
      </c>
      <c r="B381" s="2">
        <f t="shared" si="16"/>
        <v>2023</v>
      </c>
      <c r="C381" s="2">
        <f t="shared" si="17"/>
        <v>1</v>
      </c>
      <c r="D381" s="2">
        <f t="shared" si="18"/>
        <v>15</v>
      </c>
      <c r="E381" s="16">
        <v>11894</v>
      </c>
      <c r="F381" s="3">
        <f t="shared" ca="1" si="25"/>
        <v>109.25666389721371</v>
      </c>
      <c r="G381" s="2" t="s">
        <v>18</v>
      </c>
      <c r="H381" s="2" t="s">
        <v>17</v>
      </c>
      <c r="I381" s="2">
        <f>IF(SUMPRODUCT((A381&gt;=[1]holidays!B$2:B1097)*(A381&lt;=[1]holidays!C$2:C1097))&gt;0, 1, 0)</f>
        <v>1</v>
      </c>
      <c r="J381" s="2">
        <f>IF(SUMPRODUCT((A381&gt;=[1]holidays!B$2:B1097 - 4)*(A381&lt;[1]holidays!B$2:B1097))&gt;0, 1, 0)</f>
        <v>0</v>
      </c>
      <c r="K3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A381,
      A381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1" s="3">
        <v>130</v>
      </c>
      <c r="M381" s="3">
        <v>28561.57</v>
      </c>
      <c r="N381" s="3">
        <f t="shared" si="23"/>
        <v>2.4013426937951907</v>
      </c>
      <c r="O381" s="2">
        <f t="shared" ca="1" si="19"/>
        <v>0.11941622924699664</v>
      </c>
      <c r="P381" s="3" t="str">
        <f t="shared" ca="1" si="24"/>
        <v>High Surge</v>
      </c>
    </row>
    <row r="382" spans="1:16">
      <c r="A382" s="4">
        <v>44942</v>
      </c>
      <c r="B382" s="2">
        <f t="shared" si="16"/>
        <v>2023</v>
      </c>
      <c r="C382" s="2">
        <f t="shared" si="17"/>
        <v>1</v>
      </c>
      <c r="D382" s="2">
        <f t="shared" si="18"/>
        <v>16</v>
      </c>
      <c r="E382" s="16">
        <v>8321</v>
      </c>
      <c r="F382" s="3">
        <f t="shared" ca="1" si="25"/>
        <v>74.225771559732351</v>
      </c>
      <c r="G382" s="2" t="s">
        <v>19</v>
      </c>
      <c r="H382" s="2" t="s">
        <v>20</v>
      </c>
      <c r="I382" s="2">
        <f>IF(SUMPRODUCT((A382&gt;=[1]holidays!B$2:B1097)*(A382&lt;=[1]holidays!C$2:C1097))&gt;0, 1, 0)</f>
        <v>1</v>
      </c>
      <c r="J382" s="2">
        <f>IF(SUMPRODUCT((A382&gt;=[1]holidays!B$2:B1097 - 4)*(A382&lt;[1]holidays!B$2:B1097))&gt;0, 1, 0)</f>
        <v>0</v>
      </c>
      <c r="K3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A382,
      A382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2" s="3">
        <v>113</v>
      </c>
      <c r="M382" s="3">
        <v>19874.5</v>
      </c>
      <c r="N382" s="3">
        <f t="shared" si="23"/>
        <v>2.388474942915515</v>
      </c>
      <c r="O382" s="2">
        <f t="shared" ca="1" si="19"/>
        <v>0.10079932924227565</v>
      </c>
      <c r="P382" s="3" t="str">
        <f t="shared" ca="1" si="24"/>
        <v>No Surge</v>
      </c>
    </row>
    <row r="383" spans="1:16">
      <c r="A383" s="4">
        <v>44943</v>
      </c>
      <c r="B383" s="2">
        <f t="shared" si="16"/>
        <v>2023</v>
      </c>
      <c r="C383" s="2">
        <f t="shared" si="17"/>
        <v>1</v>
      </c>
      <c r="D383" s="2">
        <f t="shared" si="18"/>
        <v>17</v>
      </c>
      <c r="E383" s="16">
        <v>6724</v>
      </c>
      <c r="F383" s="3">
        <f t="shared" ca="1" si="25"/>
        <v>63.350870484095445</v>
      </c>
      <c r="G383" s="2" t="s">
        <v>21</v>
      </c>
      <c r="H383" s="2" t="s">
        <v>20</v>
      </c>
      <c r="I383" s="2">
        <f>IF(SUMPRODUCT((A383&gt;=[1]holidays!B$2:B1097)*(A383&lt;=[1]holidays!C$2:C1097))&gt;0, 1, 0)</f>
        <v>1</v>
      </c>
      <c r="J383" s="2">
        <f>IF(SUMPRODUCT((A383&gt;=[1]holidays!B$2:B1097 - 4)*(A383&lt;[1]holidays!B$2:B1097))&gt;0, 1, 0)</f>
        <v>0</v>
      </c>
      <c r="K3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A383,
      A383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3" s="3">
        <v>118</v>
      </c>
      <c r="M383" s="3">
        <v>17473.72</v>
      </c>
      <c r="N383" s="3">
        <f t="shared" si="23"/>
        <v>2.5987091017251638</v>
      </c>
      <c r="O383" s="2">
        <f t="shared" ca="1" si="19"/>
        <v>0.11117493630462913</v>
      </c>
      <c r="P383" s="3" t="str">
        <f t="shared" ca="1" si="24"/>
        <v>No Surge</v>
      </c>
    </row>
    <row r="384" spans="1:16">
      <c r="A384" s="4">
        <v>44944</v>
      </c>
      <c r="B384" s="2">
        <f t="shared" si="16"/>
        <v>2023</v>
      </c>
      <c r="C384" s="2">
        <f t="shared" si="17"/>
        <v>1</v>
      </c>
      <c r="D384" s="2">
        <f t="shared" si="18"/>
        <v>18</v>
      </c>
      <c r="E384" s="16">
        <v>8714</v>
      </c>
      <c r="F384" s="3">
        <f t="shared" ca="1" si="25"/>
        <v>67.81900630241293</v>
      </c>
      <c r="G384" s="2" t="s">
        <v>22</v>
      </c>
      <c r="H384" s="2" t="s">
        <v>20</v>
      </c>
      <c r="I384" s="2">
        <f>IF(SUMPRODUCT((A384&gt;=[1]holidays!B$2:B1097)*(A384&lt;=[1]holidays!C$2:C1097))&gt;0, 1, 0)</f>
        <v>1</v>
      </c>
      <c r="J384" s="2">
        <f>IF(SUMPRODUCT((A384&gt;=[1]holidays!B$2:B1097 - 4)*(A384&lt;[1]holidays!B$2:B1097))&gt;0, 1, 0)</f>
        <v>0</v>
      </c>
      <c r="K3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A384,
      A384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4" s="3">
        <v>137</v>
      </c>
      <c r="M384" s="3">
        <v>27085.61</v>
      </c>
      <c r="N384" s="3">
        <f t="shared" si="23"/>
        <v>3.1082866651365619</v>
      </c>
      <c r="O384" s="2">
        <f t="shared" ca="1" si="19"/>
        <v>0.10662386806782845</v>
      </c>
      <c r="P384" s="3" t="str">
        <f t="shared" ca="1" si="24"/>
        <v>No Surge</v>
      </c>
    </row>
    <row r="385" spans="1:16">
      <c r="A385" s="4">
        <v>44945</v>
      </c>
      <c r="B385" s="2">
        <f t="shared" si="16"/>
        <v>2023</v>
      </c>
      <c r="C385" s="2">
        <f t="shared" si="17"/>
        <v>1</v>
      </c>
      <c r="D385" s="2">
        <f t="shared" si="18"/>
        <v>19</v>
      </c>
      <c r="E385" s="16">
        <v>8224</v>
      </c>
      <c r="F385" s="3">
        <f t="shared" ca="1" si="25"/>
        <v>72.179991605785489</v>
      </c>
      <c r="G385" s="2" t="s">
        <v>23</v>
      </c>
      <c r="H385" s="2" t="s">
        <v>20</v>
      </c>
      <c r="I385" s="2">
        <f>IF(SUMPRODUCT((A385&gt;=[1]holidays!B$2:B1097)*(A385&lt;=[1]holidays!C$2:C1097))&gt;0, 1, 0)</f>
        <v>1</v>
      </c>
      <c r="J385" s="2">
        <f>IF(SUMPRODUCT((A385&gt;=[1]holidays!B$2:B1097 - 4)*(A385&lt;[1]holidays!B$2:B1097))&gt;0, 1, 0)</f>
        <v>0</v>
      </c>
      <c r="K3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A385,
      A385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5" s="3">
        <v>118</v>
      </c>
      <c r="M385" s="3">
        <v>13632.84</v>
      </c>
      <c r="N385" s="3">
        <f t="shared" si="23"/>
        <v>1.6576896887159533</v>
      </c>
      <c r="O385" s="2">
        <f t="shared" ca="1" si="19"/>
        <v>0.1035656494343712</v>
      </c>
      <c r="P385" s="3" t="str">
        <f t="shared" ca="1" si="24"/>
        <v>No Surge</v>
      </c>
    </row>
    <row r="386" spans="1:16">
      <c r="A386" s="4">
        <v>44946</v>
      </c>
      <c r="B386" s="2">
        <f t="shared" si="16"/>
        <v>2023</v>
      </c>
      <c r="C386" s="2">
        <f t="shared" si="17"/>
        <v>1</v>
      </c>
      <c r="D386" s="2">
        <f t="shared" si="18"/>
        <v>20</v>
      </c>
      <c r="E386" s="16">
        <v>9152</v>
      </c>
      <c r="F386" s="3">
        <f t="shared" ca="1" si="25"/>
        <v>91.449374427553792</v>
      </c>
      <c r="G386" s="2" t="s">
        <v>24</v>
      </c>
      <c r="H386" s="2" t="s">
        <v>20</v>
      </c>
      <c r="I386" s="2">
        <f>IF(SUMPRODUCT((A386&gt;=[1]holidays!B$2:B1097)*(A386&lt;=[1]holidays!C$2:C1097))&gt;0, 1, 0)</f>
        <v>1</v>
      </c>
      <c r="J386" s="2">
        <f>IF(SUMPRODUCT((A386&gt;=[1]holidays!B$2:B1097 - 4)*(A386&lt;[1]holidays!B$2:B1097))&gt;0, 1, 0)</f>
        <v>0</v>
      </c>
      <c r="K3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A386,
      A386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6" s="3">
        <v>116</v>
      </c>
      <c r="M386" s="3">
        <v>15018.82</v>
      </c>
      <c r="N386" s="3">
        <f t="shared" ref="N386:N449" si="26">M386/E386</f>
        <v>1.6410423951048951</v>
      </c>
      <c r="O386" s="2">
        <f t="shared" ca="1" si="19"/>
        <v>0.11591048332163723</v>
      </c>
      <c r="P386" s="3" t="str">
        <f t="shared" ca="1" si="24"/>
        <v>Low Surge</v>
      </c>
    </row>
    <row r="387" spans="1:16">
      <c r="A387" s="4">
        <v>44947</v>
      </c>
      <c r="B387" s="2">
        <f t="shared" si="16"/>
        <v>2023</v>
      </c>
      <c r="C387" s="2">
        <f t="shared" si="17"/>
        <v>1</v>
      </c>
      <c r="D387" s="2">
        <f t="shared" si="18"/>
        <v>21</v>
      </c>
      <c r="E387" s="16">
        <v>9916</v>
      </c>
      <c r="F387" s="3">
        <f t="shared" ca="1" si="25"/>
        <v>96.690397270166315</v>
      </c>
      <c r="G387" s="2" t="s">
        <v>16</v>
      </c>
      <c r="H387" s="2" t="s">
        <v>17</v>
      </c>
      <c r="I387" s="2">
        <f>IF(SUMPRODUCT((A387&gt;=[1]holidays!B$2:B1097)*(A387&lt;=[1]holidays!C$2:C1097))&gt;0, 1, 0)</f>
        <v>1</v>
      </c>
      <c r="J387" s="2">
        <f>IF(SUMPRODUCT((A387&gt;=[1]holidays!B$2:B1097 - 4)*(A387&lt;[1]holidays!B$2:B1097))&gt;0, 1, 0)</f>
        <v>0</v>
      </c>
      <c r="K3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A387,
      A387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7" s="3">
        <v>119</v>
      </c>
      <c r="M387" s="3">
        <v>23209.07</v>
      </c>
      <c r="N387" s="3">
        <f t="shared" si="26"/>
        <v>2.3405677692617992</v>
      </c>
      <c r="O387" s="2">
        <f t="shared" ca="1" si="19"/>
        <v>0.11603627748234967</v>
      </c>
      <c r="P387" s="3" t="str">
        <f t="shared" ref="P387:P450" ca="1" si="27">IF(F387&gt;100, "High Surge", IF(F387&gt;=92, "Mild Surge", IF(F387&gt;=80, "Low Surge", "No Surge")))</f>
        <v>Mild Surge</v>
      </c>
    </row>
    <row r="388" spans="1:16">
      <c r="A388" s="4">
        <v>44948</v>
      </c>
      <c r="B388" s="2">
        <f t="shared" si="16"/>
        <v>2023</v>
      </c>
      <c r="C388" s="2">
        <f t="shared" si="17"/>
        <v>1</v>
      </c>
      <c r="D388" s="2">
        <f t="shared" si="18"/>
        <v>22</v>
      </c>
      <c r="E388" s="16">
        <v>11932</v>
      </c>
      <c r="F388" s="3">
        <f t="shared" ref="F388:F451" ca="1" si="28">(E388 * O388) / (L388 * 10) * 100</f>
        <v>103.58700734478714</v>
      </c>
      <c r="G388" s="2" t="s">
        <v>18</v>
      </c>
      <c r="H388" s="2" t="s">
        <v>17</v>
      </c>
      <c r="I388" s="2">
        <f>IF(SUMPRODUCT((A388&gt;=[1]holidays!B$2:B1097)*(A388&lt;=[1]holidays!C$2:C1097))&gt;0, 1, 0)</f>
        <v>1</v>
      </c>
      <c r="J388" s="2">
        <f>IF(SUMPRODUCT((A388&gt;=[1]holidays!B$2:B1097 - 4)*(A388&lt;[1]holidays!B$2:B1097))&gt;0, 1, 0)</f>
        <v>0</v>
      </c>
      <c r="K3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A388,
      A388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8" s="3">
        <v>135</v>
      </c>
      <c r="M388" s="3">
        <v>13627.06</v>
      </c>
      <c r="N388" s="3">
        <f t="shared" si="26"/>
        <v>1.1420600067046598</v>
      </c>
      <c r="O388" s="2">
        <f t="shared" ca="1" si="19"/>
        <v>0.1171995138413197</v>
      </c>
      <c r="P388" s="3" t="str">
        <f t="shared" ca="1" si="27"/>
        <v>High Surge</v>
      </c>
    </row>
    <row r="389" spans="1:16">
      <c r="A389" s="4">
        <v>44949</v>
      </c>
      <c r="B389" s="2">
        <f t="shared" si="16"/>
        <v>2023</v>
      </c>
      <c r="C389" s="2">
        <f t="shared" si="17"/>
        <v>1</v>
      </c>
      <c r="D389" s="2">
        <f t="shared" si="18"/>
        <v>23</v>
      </c>
      <c r="E389" s="16">
        <v>9248</v>
      </c>
      <c r="F389" s="3">
        <f t="shared" ca="1" si="28"/>
        <v>80.347480787898689</v>
      </c>
      <c r="G389" s="2" t="s">
        <v>19</v>
      </c>
      <c r="H389" s="2" t="s">
        <v>20</v>
      </c>
      <c r="I389" s="2">
        <f>IF(SUMPRODUCT((A389&gt;=[1]holidays!B$2:B1097)*(A389&lt;=[1]holidays!C$2:C1097))&gt;0, 1, 0)</f>
        <v>1</v>
      </c>
      <c r="J389" s="2">
        <f>IF(SUMPRODUCT((A389&gt;=[1]holidays!B$2:B1097 - 4)*(A389&lt;[1]holidays!B$2:B1097))&gt;0, 1, 0)</f>
        <v>0</v>
      </c>
      <c r="K3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A389,
      A389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89" s="3">
        <v>119</v>
      </c>
      <c r="M389" s="3">
        <v>12828.17</v>
      </c>
      <c r="N389" s="3">
        <f t="shared" si="26"/>
        <v>1.3871291089965399</v>
      </c>
      <c r="O389" s="2">
        <f t="shared" ca="1" si="19"/>
        <v>0.10338830248442847</v>
      </c>
      <c r="P389" s="3" t="str">
        <f t="shared" ca="1" si="27"/>
        <v>Low Surge</v>
      </c>
    </row>
    <row r="390" spans="1:16">
      <c r="A390" s="4">
        <v>44950</v>
      </c>
      <c r="B390" s="2">
        <f t="shared" si="16"/>
        <v>2023</v>
      </c>
      <c r="C390" s="2">
        <f t="shared" si="17"/>
        <v>1</v>
      </c>
      <c r="D390" s="2">
        <f t="shared" si="18"/>
        <v>24</v>
      </c>
      <c r="E390" s="16">
        <v>7124</v>
      </c>
      <c r="F390" s="3">
        <f t="shared" ca="1" si="28"/>
        <v>68.513310175028394</v>
      </c>
      <c r="G390" s="2" t="s">
        <v>21</v>
      </c>
      <c r="H390" s="2" t="s">
        <v>20</v>
      </c>
      <c r="I390" s="2">
        <f>IF(SUMPRODUCT((A390&gt;=[1]holidays!B$2:B1097)*(A390&lt;=[1]holidays!C$2:C1097))&gt;0, 1, 0)</f>
        <v>1</v>
      </c>
      <c r="J390" s="2">
        <f>IF(SUMPRODUCT((A390&gt;=[1]holidays!B$2:B1097 - 4)*(A390&lt;[1]holidays!B$2:B1097))&gt;0, 1, 0)</f>
        <v>0</v>
      </c>
      <c r="K3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A390,
      A390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90" s="3">
        <v>111</v>
      </c>
      <c r="M390" s="3">
        <v>20685.96</v>
      </c>
      <c r="N390" s="3">
        <f t="shared" si="26"/>
        <v>2.9037001684446939</v>
      </c>
      <c r="O390" s="2">
        <f t="shared" ca="1" si="19"/>
        <v>0.10675150799309589</v>
      </c>
      <c r="P390" s="3" t="str">
        <f t="shared" ca="1" si="27"/>
        <v>No Surge</v>
      </c>
    </row>
    <row r="391" spans="1:16">
      <c r="A391" s="4">
        <v>44951</v>
      </c>
      <c r="B391" s="2">
        <f t="shared" si="16"/>
        <v>2023</v>
      </c>
      <c r="C391" s="2">
        <f t="shared" si="17"/>
        <v>1</v>
      </c>
      <c r="D391" s="2">
        <f t="shared" si="18"/>
        <v>25</v>
      </c>
      <c r="E391" s="16">
        <v>8647</v>
      </c>
      <c r="F391" s="3">
        <f t="shared" ca="1" si="28"/>
        <v>64.199879244459297</v>
      </c>
      <c r="G391" s="2" t="s">
        <v>22</v>
      </c>
      <c r="H391" s="2" t="s">
        <v>20</v>
      </c>
      <c r="I391" s="2">
        <f>IF(SUMPRODUCT((A391&gt;=[1]holidays!B$2:B1097)*(A391&lt;=[1]holidays!C$2:C1097))&gt;0, 1, 0)</f>
        <v>1</v>
      </c>
      <c r="J391" s="2">
        <f>IF(SUMPRODUCT((A391&gt;=[1]holidays!B$2:B1097 - 4)*(A391&lt;[1]holidays!B$2:B1097))&gt;0, 1, 0)</f>
        <v>0</v>
      </c>
      <c r="K3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A391,
      A391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91" s="3">
        <v>139</v>
      </c>
      <c r="M391" s="3">
        <v>21769.02</v>
      </c>
      <c r="N391" s="3">
        <f t="shared" si="26"/>
        <v>2.5175228402914307</v>
      </c>
      <c r="O391" s="2">
        <f t="shared" ca="1" si="19"/>
        <v>0.10320091609783556</v>
      </c>
      <c r="P391" s="3" t="str">
        <f t="shared" ca="1" si="27"/>
        <v>No Surge</v>
      </c>
    </row>
    <row r="392" spans="1:16">
      <c r="A392" s="4">
        <v>44952</v>
      </c>
      <c r="B392" s="2">
        <f t="shared" si="16"/>
        <v>2023</v>
      </c>
      <c r="C392" s="2">
        <f t="shared" si="17"/>
        <v>1</v>
      </c>
      <c r="D392" s="2">
        <f t="shared" si="18"/>
        <v>26</v>
      </c>
      <c r="E392" s="16">
        <v>9824</v>
      </c>
      <c r="F392" s="3">
        <f t="shared" ca="1" si="28"/>
        <v>81.739636605569061</v>
      </c>
      <c r="G392" s="2" t="s">
        <v>23</v>
      </c>
      <c r="H392" s="2" t="s">
        <v>20</v>
      </c>
      <c r="I392" s="2">
        <f>IF(SUMPRODUCT((A392&gt;=[1]holidays!B$2:B1097)*(A392&lt;=[1]holidays!C$2:C1097))&gt;0, 1, 0)</f>
        <v>1</v>
      </c>
      <c r="J392" s="2">
        <f>IF(SUMPRODUCT((A392&gt;=[1]holidays!B$2:B1097 - 4)*(A392&lt;[1]holidays!B$2:B1097))&gt;0, 1, 0)</f>
        <v>0</v>
      </c>
      <c r="K3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A392,
      A392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92" s="3">
        <v>139</v>
      </c>
      <c r="M392" s="3">
        <v>14333.54</v>
      </c>
      <c r="N392" s="3">
        <f t="shared" si="26"/>
        <v>1.4590329804560263</v>
      </c>
      <c r="O392" s="2">
        <f t="shared" ca="1" si="19"/>
        <v>0.11565359821024124</v>
      </c>
      <c r="P392" s="3" t="str">
        <f t="shared" ca="1" si="27"/>
        <v>Low Surge</v>
      </c>
    </row>
    <row r="393" spans="1:16">
      <c r="A393" s="4">
        <v>44953</v>
      </c>
      <c r="B393" s="2">
        <f t="shared" si="16"/>
        <v>2023</v>
      </c>
      <c r="C393" s="2">
        <f t="shared" si="17"/>
        <v>1</v>
      </c>
      <c r="D393" s="2">
        <f t="shared" si="18"/>
        <v>27</v>
      </c>
      <c r="E393" s="16">
        <v>11192</v>
      </c>
      <c r="F393" s="3">
        <f t="shared" ca="1" si="28"/>
        <v>108.49435586514085</v>
      </c>
      <c r="G393" s="2" t="s">
        <v>24</v>
      </c>
      <c r="H393" s="2" t="s">
        <v>20</v>
      </c>
      <c r="I393" s="2">
        <f>IF(SUMPRODUCT((A393&gt;=[1]holidays!B$2:B1097)*(A393&lt;=[1]holidays!C$2:C1097))&gt;0, 1, 0)</f>
        <v>1</v>
      </c>
      <c r="J393" s="2">
        <f>IF(SUMPRODUCT((A393&gt;=[1]holidays!B$2:B1097 - 4)*(A393&lt;[1]holidays!B$2:B1097))&gt;0, 1, 0)</f>
        <v>0</v>
      </c>
      <c r="K3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A393,
      A393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93" s="3">
        <v>112</v>
      </c>
      <c r="M393" s="3">
        <v>11619.52</v>
      </c>
      <c r="N393" s="3">
        <f t="shared" si="26"/>
        <v>1.0381987133666906</v>
      </c>
      <c r="O393" s="2">
        <f t="shared" ca="1" si="19"/>
        <v>0.10857190722744615</v>
      </c>
      <c r="P393" s="3" t="str">
        <f t="shared" ca="1" si="27"/>
        <v>High Surge</v>
      </c>
    </row>
    <row r="394" spans="1:16">
      <c r="A394" s="4">
        <v>44954</v>
      </c>
      <c r="B394" s="2">
        <f t="shared" si="16"/>
        <v>2023</v>
      </c>
      <c r="C394" s="2">
        <f t="shared" si="17"/>
        <v>1</v>
      </c>
      <c r="D394" s="2">
        <f t="shared" si="18"/>
        <v>28</v>
      </c>
      <c r="E394" s="16">
        <v>12901</v>
      </c>
      <c r="F394" s="3">
        <f t="shared" ca="1" si="28"/>
        <v>117.3763988471762</v>
      </c>
      <c r="G394" s="2" t="s">
        <v>16</v>
      </c>
      <c r="H394" s="2" t="s">
        <v>17</v>
      </c>
      <c r="I394" s="2">
        <f>IF(SUMPRODUCT((A394&gt;=[1]holidays!B$2:B1097)*(A394&lt;=[1]holidays!C$2:C1097))&gt;0, 1, 0)</f>
        <v>1</v>
      </c>
      <c r="J394" s="2">
        <f>IF(SUMPRODUCT((A394&gt;=[1]holidays!B$2:B1097 - 4)*(A394&lt;[1]holidays!B$2:B1097))&gt;0, 1, 0)</f>
        <v>0</v>
      </c>
      <c r="K3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A394,
      A394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94" s="3">
        <v>115</v>
      </c>
      <c r="M394" s="3">
        <v>15805.75</v>
      </c>
      <c r="N394" s="3">
        <f t="shared" si="26"/>
        <v>1.2251569645763893</v>
      </c>
      <c r="O394" s="2">
        <f t="shared" ca="1" si="19"/>
        <v>0.10462976410685422</v>
      </c>
      <c r="P394" s="3" t="str">
        <f t="shared" ca="1" si="27"/>
        <v>High Surge</v>
      </c>
    </row>
    <row r="395" spans="1:16">
      <c r="A395" s="4">
        <v>44955</v>
      </c>
      <c r="B395" s="2">
        <f t="shared" si="16"/>
        <v>2023</v>
      </c>
      <c r="C395" s="2">
        <f t="shared" si="17"/>
        <v>1</v>
      </c>
      <c r="D395" s="2">
        <f t="shared" si="18"/>
        <v>29</v>
      </c>
      <c r="E395" s="16">
        <v>12014</v>
      </c>
      <c r="F395" s="3">
        <f t="shared" ca="1" si="28"/>
        <v>129.19319229598685</v>
      </c>
      <c r="G395" s="2" t="s">
        <v>18</v>
      </c>
      <c r="H395" s="2" t="s">
        <v>17</v>
      </c>
      <c r="I395" s="2">
        <f>IF(SUMPRODUCT((A395&gt;=[1]holidays!B$2:B1097)*(A395&lt;=[1]holidays!C$2:C1097))&gt;0, 1, 0)</f>
        <v>1</v>
      </c>
      <c r="J395" s="2">
        <f>IF(SUMPRODUCT((A395&gt;=[1]holidays!B$2:B1097 - 4)*(A395&lt;[1]holidays!B$2:B1097))&gt;0, 1, 0)</f>
        <v>0</v>
      </c>
      <c r="K3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A395,
      A395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395" s="3">
        <v>111</v>
      </c>
      <c r="M395" s="3">
        <v>25227.88</v>
      </c>
      <c r="N395" s="3">
        <f t="shared" si="26"/>
        <v>2.0998734809389048</v>
      </c>
      <c r="O395" s="2">
        <f t="shared" ca="1" si="19"/>
        <v>0.11936444435537324</v>
      </c>
      <c r="P395" s="3" t="str">
        <f t="shared" ca="1" si="27"/>
        <v>High Surge</v>
      </c>
    </row>
    <row r="396" spans="1:16">
      <c r="A396" s="4">
        <v>44956</v>
      </c>
      <c r="B396" s="2">
        <f t="shared" si="16"/>
        <v>2023</v>
      </c>
      <c r="C396" s="2">
        <f t="shared" si="17"/>
        <v>1</v>
      </c>
      <c r="D396" s="2">
        <f t="shared" si="18"/>
        <v>30</v>
      </c>
      <c r="E396" s="16">
        <v>8724</v>
      </c>
      <c r="F396" s="3">
        <f t="shared" ca="1" si="28"/>
        <v>79.108924767971089</v>
      </c>
      <c r="G396" s="2" t="s">
        <v>19</v>
      </c>
      <c r="H396" s="2" t="s">
        <v>20</v>
      </c>
      <c r="I396" s="2">
        <f>IF(SUMPRODUCT((A396&gt;=[1]holidays!B$2:B1097)*(A396&lt;=[1]holidays!C$2:C1097))&gt;0, 1, 0)</f>
        <v>0</v>
      </c>
      <c r="J396" s="2">
        <f>IF(SUMPRODUCT((A396&gt;=[1]holidays!B$2:B1097 - 4)*(A396&lt;[1]holidays!B$2:B1097))&gt;0, 1, 0)</f>
        <v>0</v>
      </c>
      <c r="K3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A396,
      A396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96" s="3">
        <v>113</v>
      </c>
      <c r="M396" s="3">
        <v>18878.63</v>
      </c>
      <c r="N396" s="3">
        <f t="shared" si="26"/>
        <v>2.1639878496102707</v>
      </c>
      <c r="O396" s="2">
        <f t="shared" ca="1" si="19"/>
        <v>0.10246800204929772</v>
      </c>
      <c r="P396" s="3" t="str">
        <f t="shared" ca="1" si="27"/>
        <v>No Surge</v>
      </c>
    </row>
    <row r="397" spans="1:16">
      <c r="A397" s="4">
        <v>44957</v>
      </c>
      <c r="B397" s="2">
        <f t="shared" si="16"/>
        <v>2023</v>
      </c>
      <c r="C397" s="2">
        <f t="shared" si="17"/>
        <v>1</v>
      </c>
      <c r="D397" s="2">
        <f t="shared" si="18"/>
        <v>31</v>
      </c>
      <c r="E397" s="16">
        <v>9745</v>
      </c>
      <c r="F397" s="3">
        <f t="shared" ca="1" si="28"/>
        <v>106.82171931087466</v>
      </c>
      <c r="G397" s="2" t="s">
        <v>21</v>
      </c>
      <c r="H397" s="2" t="s">
        <v>20</v>
      </c>
      <c r="I397" s="2">
        <f>IF(SUMPRODUCT((A397&gt;=[1]holidays!B$2:B1097)*(A397&lt;=[1]holidays!C$2:C1097))&gt;0, 1, 0)</f>
        <v>0</v>
      </c>
      <c r="J397" s="2">
        <f>IF(SUMPRODUCT((A397&gt;=[1]holidays!B$2:B1097 - 4)*(A397&lt;[1]holidays!B$2:B1097))&gt;0, 1, 0)</f>
        <v>0</v>
      </c>
      <c r="K3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A397,
      A397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97" s="3">
        <v>101</v>
      </c>
      <c r="M397" s="3">
        <v>32760.799999999999</v>
      </c>
      <c r="N397" s="3">
        <f t="shared" si="26"/>
        <v>3.3618060543868649</v>
      </c>
      <c r="O397" s="2">
        <f t="shared" ca="1" si="19"/>
        <v>0.11071312109182493</v>
      </c>
      <c r="P397" s="3" t="str">
        <f t="shared" ca="1" si="27"/>
        <v>High Surge</v>
      </c>
    </row>
    <row r="398" spans="1:16">
      <c r="A398" s="4">
        <v>44958</v>
      </c>
      <c r="B398" s="2">
        <f t="shared" si="16"/>
        <v>2023</v>
      </c>
      <c r="C398" s="2">
        <f t="shared" si="17"/>
        <v>2</v>
      </c>
      <c r="D398" s="2">
        <f t="shared" si="18"/>
        <v>1</v>
      </c>
      <c r="E398" s="16">
        <v>7863</v>
      </c>
      <c r="F398" s="3">
        <f t="shared" ca="1" si="28"/>
        <v>70.218917113692697</v>
      </c>
      <c r="G398" s="2" t="s">
        <v>22</v>
      </c>
      <c r="H398" s="2" t="s">
        <v>20</v>
      </c>
      <c r="I398" s="2">
        <f>IF(SUMPRODUCT((A398&gt;=[1]holidays!B$2:B1097)*(A398&lt;=[1]holidays!C$2:C1097))&gt;0, 1, 0)</f>
        <v>0</v>
      </c>
      <c r="J398" s="2">
        <f>IF(SUMPRODUCT((A398&gt;=[1]holidays!B$2:B1097 - 4)*(A398&lt;[1]holidays!B$2:B1097))&gt;0, 1, 0)</f>
        <v>0</v>
      </c>
      <c r="K3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A398,
      A398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98" s="3">
        <v>116</v>
      </c>
      <c r="M398" s="3">
        <v>14660.19</v>
      </c>
      <c r="N398" s="3">
        <f t="shared" si="26"/>
        <v>1.8644524990461657</v>
      </c>
      <c r="O398" s="2">
        <f t="shared" ca="1" si="19"/>
        <v>0.10359143310680852</v>
      </c>
      <c r="P398" s="3" t="str">
        <f t="shared" ca="1" si="27"/>
        <v>No Surge</v>
      </c>
    </row>
    <row r="399" spans="1:16">
      <c r="A399" s="4">
        <v>44959</v>
      </c>
      <c r="B399" s="2">
        <f t="shared" si="16"/>
        <v>2023</v>
      </c>
      <c r="C399" s="2">
        <f t="shared" si="17"/>
        <v>2</v>
      </c>
      <c r="D399" s="2">
        <f t="shared" si="18"/>
        <v>2</v>
      </c>
      <c r="E399" s="16">
        <v>7428</v>
      </c>
      <c r="F399" s="3">
        <f t="shared" ca="1" si="28"/>
        <v>65.33156674290629</v>
      </c>
      <c r="G399" s="2" t="s">
        <v>23</v>
      </c>
      <c r="H399" s="2" t="s">
        <v>20</v>
      </c>
      <c r="I399" s="2">
        <f>IF(SUMPRODUCT((A399&gt;=[1]holidays!B$2:B1097)*(A399&lt;=[1]holidays!C$2:C1097))&gt;0, 1, 0)</f>
        <v>0</v>
      </c>
      <c r="J399" s="2">
        <f>IF(SUMPRODUCT((A399&gt;=[1]holidays!B$2:B1097 - 4)*(A399&lt;[1]holidays!B$2:B1097))&gt;0, 1, 0)</f>
        <v>0</v>
      </c>
      <c r="K3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A399,
      A399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399" s="3">
        <v>114</v>
      </c>
      <c r="M399" s="3">
        <v>12190.75</v>
      </c>
      <c r="N399" s="3">
        <f t="shared" si="26"/>
        <v>1.6411887452880991</v>
      </c>
      <c r="O399" s="2">
        <f t="shared" ca="1" si="19"/>
        <v>0.10026654023547814</v>
      </c>
      <c r="P399" s="3" t="str">
        <f t="shared" ca="1" si="27"/>
        <v>No Surge</v>
      </c>
    </row>
    <row r="400" spans="1:16">
      <c r="A400" s="4">
        <v>44960</v>
      </c>
      <c r="B400" s="2">
        <f t="shared" si="16"/>
        <v>2023</v>
      </c>
      <c r="C400" s="2">
        <f t="shared" si="17"/>
        <v>2</v>
      </c>
      <c r="D400" s="2">
        <f t="shared" si="18"/>
        <v>3</v>
      </c>
      <c r="E400" s="16">
        <v>5987</v>
      </c>
      <c r="F400" s="3">
        <f t="shared" ca="1" si="28"/>
        <v>64.362450109469933</v>
      </c>
      <c r="G400" s="2" t="s">
        <v>24</v>
      </c>
      <c r="H400" s="2" t="s">
        <v>20</v>
      </c>
      <c r="I400" s="2">
        <f>IF(SUMPRODUCT((A400&gt;=[1]holidays!B$2:B1097)*(A400&lt;=[1]holidays!C$2:C1097))&gt;0, 1, 0)</f>
        <v>0</v>
      </c>
      <c r="J400" s="2">
        <f>IF(SUMPRODUCT((A400&gt;=[1]holidays!B$2:B1097 - 4)*(A400&lt;[1]holidays!B$2:B1097))&gt;0, 1, 0)</f>
        <v>0</v>
      </c>
      <c r="K4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A400,
      A400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0" s="3">
        <v>107</v>
      </c>
      <c r="M400" s="3">
        <v>9311.7199999999993</v>
      </c>
      <c r="N400" s="3">
        <f t="shared" si="26"/>
        <v>1.5553232002672457</v>
      </c>
      <c r="O400" s="2">
        <f t="shared" ca="1" si="19"/>
        <v>0.11502893204799203</v>
      </c>
      <c r="P400" s="3" t="str">
        <f t="shared" ca="1" si="27"/>
        <v>No Surge</v>
      </c>
    </row>
    <row r="401" spans="1:16">
      <c r="A401" s="4">
        <v>44961</v>
      </c>
      <c r="B401" s="2">
        <f t="shared" si="16"/>
        <v>2023</v>
      </c>
      <c r="C401" s="2">
        <f t="shared" si="17"/>
        <v>2</v>
      </c>
      <c r="D401" s="2">
        <f t="shared" si="18"/>
        <v>4</v>
      </c>
      <c r="E401" s="16">
        <v>8321</v>
      </c>
      <c r="F401" s="3">
        <f t="shared" ca="1" si="28"/>
        <v>87.639110480057042</v>
      </c>
      <c r="G401" s="2" t="s">
        <v>16</v>
      </c>
      <c r="H401" s="2" t="s">
        <v>17</v>
      </c>
      <c r="I401" s="2">
        <f>IF(SUMPRODUCT((A401&gt;=[1]holidays!B$2:B1097)*(A401&lt;=[1]holidays!C$2:C1097))&gt;0, 1, 0)</f>
        <v>0</v>
      </c>
      <c r="J401" s="2">
        <f>IF(SUMPRODUCT((A401&gt;=[1]holidays!B$2:B1097 - 4)*(A401&lt;[1]holidays!B$2:B1097))&gt;0, 1, 0)</f>
        <v>0</v>
      </c>
      <c r="K4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A401,
      A401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1" s="3">
        <v>108</v>
      </c>
      <c r="M401" s="3">
        <v>7009.06</v>
      </c>
      <c r="N401" s="3">
        <f t="shared" si="26"/>
        <v>0.84233385410407413</v>
      </c>
      <c r="O401" s="2">
        <f t="shared" ca="1" si="19"/>
        <v>0.11374863516219398</v>
      </c>
      <c r="P401" s="3" t="str">
        <f t="shared" ca="1" si="27"/>
        <v>Low Surge</v>
      </c>
    </row>
    <row r="402" spans="1:16">
      <c r="A402" s="4">
        <v>44962</v>
      </c>
      <c r="B402" s="2">
        <f t="shared" si="16"/>
        <v>2023</v>
      </c>
      <c r="C402" s="2">
        <f t="shared" si="17"/>
        <v>2</v>
      </c>
      <c r="D402" s="2">
        <f t="shared" si="18"/>
        <v>5</v>
      </c>
      <c r="E402" s="16">
        <v>7924</v>
      </c>
      <c r="F402" s="3">
        <f t="shared" ca="1" si="28"/>
        <v>91.920881375530783</v>
      </c>
      <c r="G402" s="2" t="s">
        <v>18</v>
      </c>
      <c r="H402" s="2" t="s">
        <v>17</v>
      </c>
      <c r="I402" s="2">
        <f>IF(SUMPRODUCT((A402&gt;=[1]holidays!B$2:B1097)*(A402&lt;=[1]holidays!C$2:C1097))&gt;0, 1, 0)</f>
        <v>0</v>
      </c>
      <c r="J402" s="2">
        <f>IF(SUMPRODUCT((A402&gt;=[1]holidays!B$2:B1097 - 4)*(A402&lt;[1]holidays!B$2:B1097))&gt;0, 1, 0)</f>
        <v>0</v>
      </c>
      <c r="K4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A402,
      A402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2" s="3">
        <v>102</v>
      </c>
      <c r="M402" s="3">
        <v>9114.43</v>
      </c>
      <c r="N402" s="3">
        <f t="shared" si="26"/>
        <v>1.1502309439676932</v>
      </c>
      <c r="O402" s="2">
        <f t="shared" ca="1" si="19"/>
        <v>0.11832319409773018</v>
      </c>
      <c r="P402" s="3" t="str">
        <f t="shared" ca="1" si="27"/>
        <v>Low Surge</v>
      </c>
    </row>
    <row r="403" spans="1:16">
      <c r="A403" s="4">
        <v>44963</v>
      </c>
      <c r="B403" s="2">
        <f t="shared" si="16"/>
        <v>2023</v>
      </c>
      <c r="C403" s="2">
        <f t="shared" si="17"/>
        <v>2</v>
      </c>
      <c r="D403" s="2">
        <f t="shared" si="18"/>
        <v>6</v>
      </c>
      <c r="E403" s="16">
        <v>6178</v>
      </c>
      <c r="F403" s="3">
        <f t="shared" ca="1" si="28"/>
        <v>62.996758061939339</v>
      </c>
      <c r="G403" s="2" t="s">
        <v>19</v>
      </c>
      <c r="H403" s="2" t="s">
        <v>20</v>
      </c>
      <c r="I403" s="2">
        <f>IF(SUMPRODUCT((A403&gt;=[1]holidays!B$2:B1097)*(A403&lt;=[1]holidays!C$2:C1097))&gt;0, 1, 0)</f>
        <v>0</v>
      </c>
      <c r="J403" s="2">
        <f>IF(SUMPRODUCT((A403&gt;=[1]holidays!B$2:B1097 - 4)*(A403&lt;[1]holidays!B$2:B1097))&gt;0, 1, 0)</f>
        <v>0</v>
      </c>
      <c r="K4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A403,
      A403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3" s="3">
        <v>110</v>
      </c>
      <c r="M403" s="3">
        <v>7615.66</v>
      </c>
      <c r="N403" s="3">
        <f t="shared" si="26"/>
        <v>1.2327063774684364</v>
      </c>
      <c r="O403" s="2">
        <f t="shared" ca="1" si="19"/>
        <v>0.11216645171274404</v>
      </c>
      <c r="P403" s="3" t="str">
        <f t="shared" ca="1" si="27"/>
        <v>No Surge</v>
      </c>
    </row>
    <row r="404" spans="1:16">
      <c r="A404" s="4">
        <v>44964</v>
      </c>
      <c r="B404" s="2">
        <f t="shared" si="16"/>
        <v>2023</v>
      </c>
      <c r="C404" s="2">
        <f t="shared" si="17"/>
        <v>2</v>
      </c>
      <c r="D404" s="2">
        <f t="shared" si="18"/>
        <v>7</v>
      </c>
      <c r="E404" s="16">
        <v>5923</v>
      </c>
      <c r="F404" s="3">
        <f t="shared" ca="1" si="28"/>
        <v>64.441631544988624</v>
      </c>
      <c r="G404" s="2" t="s">
        <v>21</v>
      </c>
      <c r="H404" s="2" t="s">
        <v>20</v>
      </c>
      <c r="I404" s="2">
        <f>IF(SUMPRODUCT((A404&gt;=[1]holidays!B$2:B1097)*(A404&lt;=[1]holidays!C$2:C1097))&gt;0, 1, 0)</f>
        <v>0</v>
      </c>
      <c r="J404" s="2">
        <f>IF(SUMPRODUCT((A404&gt;=[1]holidays!B$2:B1097 - 4)*(A404&lt;[1]holidays!B$2:B1097))&gt;0, 1, 0)</f>
        <v>0</v>
      </c>
      <c r="K4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A404,
      A404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4" s="3">
        <v>107</v>
      </c>
      <c r="M404" s="3">
        <v>8621.91</v>
      </c>
      <c r="N404" s="3">
        <f t="shared" si="26"/>
        <v>1.4556660476110079</v>
      </c>
      <c r="O404" s="2">
        <f t="shared" ca="1" si="19"/>
        <v>0.11641490081569783</v>
      </c>
      <c r="P404" s="3" t="str">
        <f t="shared" ca="1" si="27"/>
        <v>No Surge</v>
      </c>
    </row>
    <row r="405" spans="1:16">
      <c r="A405" s="4">
        <v>44965</v>
      </c>
      <c r="B405" s="2">
        <f t="shared" si="16"/>
        <v>2023</v>
      </c>
      <c r="C405" s="2">
        <f t="shared" si="17"/>
        <v>2</v>
      </c>
      <c r="D405" s="2">
        <f t="shared" si="18"/>
        <v>8</v>
      </c>
      <c r="E405" s="16">
        <v>5012</v>
      </c>
      <c r="F405" s="3">
        <f t="shared" ca="1" si="28"/>
        <v>49.121713697666955</v>
      </c>
      <c r="G405" s="2" t="s">
        <v>22</v>
      </c>
      <c r="H405" s="2" t="s">
        <v>20</v>
      </c>
      <c r="I405" s="2">
        <f>IF(SUMPRODUCT((A405&gt;=[1]holidays!B$2:B1097)*(A405&lt;=[1]holidays!C$2:C1097))&gt;0, 1, 0)</f>
        <v>0</v>
      </c>
      <c r="J405" s="2">
        <f>IF(SUMPRODUCT((A405&gt;=[1]holidays!B$2:B1097 - 4)*(A405&lt;[1]holidays!B$2:B1097))&gt;0, 1, 0)</f>
        <v>0</v>
      </c>
      <c r="K4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A405,
      A405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5" s="3">
        <v>119</v>
      </c>
      <c r="M405" s="3">
        <v>11352.26</v>
      </c>
      <c r="N405" s="3">
        <f t="shared" si="26"/>
        <v>2.2650159616919394</v>
      </c>
      <c r="O405" s="2">
        <f t="shared" ca="1" si="19"/>
        <v>0.11662976715926511</v>
      </c>
      <c r="P405" s="3" t="str">
        <f t="shared" ca="1" si="27"/>
        <v>No Surge</v>
      </c>
    </row>
    <row r="406" spans="1:16">
      <c r="A406" s="4">
        <v>44966</v>
      </c>
      <c r="B406" s="2">
        <f t="shared" si="16"/>
        <v>2023</v>
      </c>
      <c r="C406" s="2">
        <f t="shared" si="17"/>
        <v>2</v>
      </c>
      <c r="D406" s="2">
        <f t="shared" si="18"/>
        <v>9</v>
      </c>
      <c r="E406" s="16">
        <v>5419</v>
      </c>
      <c r="F406" s="3">
        <f t="shared" ca="1" si="28"/>
        <v>46.047701656533761</v>
      </c>
      <c r="G406" s="2" t="s">
        <v>23</v>
      </c>
      <c r="H406" s="2" t="s">
        <v>20</v>
      </c>
      <c r="I406" s="2">
        <f>IF(SUMPRODUCT((A406&gt;=[1]holidays!B$2:B1097)*(A406&lt;=[1]holidays!C$2:C1097))&gt;0, 1, 0)</f>
        <v>0</v>
      </c>
      <c r="J406" s="2">
        <f>IF(SUMPRODUCT((A406&gt;=[1]holidays!B$2:B1097 - 4)*(A406&lt;[1]holidays!B$2:B1097))&gt;0, 1, 0)</f>
        <v>0</v>
      </c>
      <c r="K4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A406,
      A406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6" s="3">
        <v>120</v>
      </c>
      <c r="M406" s="3">
        <v>4899.99</v>
      </c>
      <c r="N406" s="3">
        <f t="shared" si="26"/>
        <v>0.90422402657316847</v>
      </c>
      <c r="O406" s="2">
        <f t="shared" ca="1" si="19"/>
        <v>0.10196944452452575</v>
      </c>
      <c r="P406" s="3" t="str">
        <f t="shared" ca="1" si="27"/>
        <v>No Surge</v>
      </c>
    </row>
    <row r="407" spans="1:16">
      <c r="A407" s="4">
        <v>44967</v>
      </c>
      <c r="B407" s="2">
        <f t="shared" si="16"/>
        <v>2023</v>
      </c>
      <c r="C407" s="2">
        <f t="shared" si="17"/>
        <v>2</v>
      </c>
      <c r="D407" s="2">
        <f t="shared" si="18"/>
        <v>10</v>
      </c>
      <c r="E407" s="16">
        <v>6245</v>
      </c>
      <c r="F407" s="3">
        <f t="shared" ca="1" si="28"/>
        <v>59.156143615152637</v>
      </c>
      <c r="G407" s="2" t="s">
        <v>24</v>
      </c>
      <c r="H407" s="2" t="s">
        <v>20</v>
      </c>
      <c r="I407" s="2">
        <f>IF(SUMPRODUCT((A407&gt;=[1]holidays!B$2:B1097)*(A407&lt;=[1]holidays!C$2:C1097))&gt;0, 1, 0)</f>
        <v>0</v>
      </c>
      <c r="J407" s="2">
        <f>IF(SUMPRODUCT((A407&gt;=[1]holidays!B$2:B1097 - 4)*(A407&lt;[1]holidays!B$2:B1097))&gt;0, 1, 0)</f>
        <v>1</v>
      </c>
      <c r="K4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A407,
      A407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7" s="3">
        <v>118</v>
      </c>
      <c r="M407" s="3">
        <v>8702.32</v>
      </c>
      <c r="N407" s="3">
        <f t="shared" si="26"/>
        <v>1.3934859887910327</v>
      </c>
      <c r="O407" s="2">
        <f t="shared" ca="1" si="19"/>
        <v>0.11177622012150537</v>
      </c>
      <c r="P407" s="3" t="str">
        <f t="shared" ca="1" si="27"/>
        <v>No Surge</v>
      </c>
    </row>
    <row r="408" spans="1:16">
      <c r="A408" s="4">
        <v>44968</v>
      </c>
      <c r="B408" s="2">
        <f t="shared" si="16"/>
        <v>2023</v>
      </c>
      <c r="C408" s="2">
        <f t="shared" si="17"/>
        <v>2</v>
      </c>
      <c r="D408" s="2">
        <f t="shared" si="18"/>
        <v>11</v>
      </c>
      <c r="E408" s="16">
        <v>7342</v>
      </c>
      <c r="F408" s="3">
        <f t="shared" ca="1" si="28"/>
        <v>66.305145855415006</v>
      </c>
      <c r="G408" s="2" t="s">
        <v>16</v>
      </c>
      <c r="H408" s="2" t="s">
        <v>17</v>
      </c>
      <c r="I408" s="2">
        <f>IF(SUMPRODUCT((A408&gt;=[1]holidays!B$2:B1097)*(A408&lt;=[1]holidays!C$2:C1097))&gt;0, 1, 0)</f>
        <v>0</v>
      </c>
      <c r="J408" s="2">
        <f>IF(SUMPRODUCT((A408&gt;=[1]holidays!B$2:B1097 - 4)*(A408&lt;[1]holidays!B$2:B1097))&gt;0, 1, 0)</f>
        <v>1</v>
      </c>
      <c r="K4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A408,
      A408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8" s="3">
        <v>119</v>
      </c>
      <c r="M408" s="3">
        <v>8924.83</v>
      </c>
      <c r="N408" s="3">
        <f t="shared" si="26"/>
        <v>1.2155856714791611</v>
      </c>
      <c r="O408" s="2">
        <f t="shared" ca="1" si="19"/>
        <v>0.10746816067548877</v>
      </c>
      <c r="P408" s="3" t="str">
        <f t="shared" ca="1" si="27"/>
        <v>No Surge</v>
      </c>
    </row>
    <row r="409" spans="1:16">
      <c r="A409" s="4">
        <v>44969</v>
      </c>
      <c r="B409" s="2">
        <f t="shared" si="16"/>
        <v>2023</v>
      </c>
      <c r="C409" s="2">
        <f t="shared" si="17"/>
        <v>2</v>
      </c>
      <c r="D409" s="2">
        <f t="shared" si="18"/>
        <v>12</v>
      </c>
      <c r="E409" s="16">
        <v>8427</v>
      </c>
      <c r="F409" s="3">
        <f t="shared" ca="1" si="28"/>
        <v>78.623396937610991</v>
      </c>
      <c r="G409" s="2" t="s">
        <v>18</v>
      </c>
      <c r="H409" s="2" t="s">
        <v>17</v>
      </c>
      <c r="I409" s="2">
        <f>IF(SUMPRODUCT((A409&gt;=[1]holidays!B$2:B1097)*(A409&lt;=[1]holidays!C$2:C1097))&gt;0, 1, 0)</f>
        <v>0</v>
      </c>
      <c r="J409" s="2">
        <f>IF(SUMPRODUCT((A409&gt;=[1]holidays!B$2:B1097 - 4)*(A409&lt;[1]holidays!B$2:B1097))&gt;0, 1, 0)</f>
        <v>1</v>
      </c>
      <c r="K4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A409,
      A409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09" s="3">
        <v>111</v>
      </c>
      <c r="M409" s="3">
        <v>8742.5499999999993</v>
      </c>
      <c r="N409" s="3">
        <f t="shared" si="26"/>
        <v>1.0374451168861991</v>
      </c>
      <c r="O409" s="2">
        <f t="shared" ca="1" si="19"/>
        <v>0.10356232419692442</v>
      </c>
      <c r="P409" s="3" t="str">
        <f t="shared" ca="1" si="27"/>
        <v>No Surge</v>
      </c>
    </row>
    <row r="410" spans="1:16">
      <c r="A410" s="4">
        <v>44970</v>
      </c>
      <c r="B410" s="2">
        <f t="shared" si="16"/>
        <v>2023</v>
      </c>
      <c r="C410" s="2">
        <f t="shared" si="17"/>
        <v>2</v>
      </c>
      <c r="D410" s="2">
        <f t="shared" si="18"/>
        <v>13</v>
      </c>
      <c r="E410" s="16">
        <v>8631</v>
      </c>
      <c r="F410" s="3">
        <f t="shared" ca="1" si="28"/>
        <v>90.485304944988414</v>
      </c>
      <c r="G410" s="2" t="s">
        <v>19</v>
      </c>
      <c r="H410" s="2" t="s">
        <v>20</v>
      </c>
      <c r="I410" s="2">
        <f>IF(SUMPRODUCT((A410&gt;=[1]holidays!B$2:B1097)*(A410&lt;=[1]holidays!C$2:C1097))&gt;0, 1, 0)</f>
        <v>0</v>
      </c>
      <c r="J410" s="2">
        <f>IF(SUMPRODUCT((A410&gt;=[1]holidays!B$2:B1097 - 4)*(A410&lt;[1]holidays!B$2:B1097))&gt;0, 1, 0)</f>
        <v>1</v>
      </c>
      <c r="K4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A410,
      A410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0" s="3">
        <v>110</v>
      </c>
      <c r="M410" s="3">
        <v>7330.69</v>
      </c>
      <c r="N410" s="3">
        <f t="shared" si="26"/>
        <v>0.84934422430772794</v>
      </c>
      <c r="O410" s="2">
        <f t="shared" ca="1" si="19"/>
        <v>0.11532132480533802</v>
      </c>
      <c r="P410" s="3" t="str">
        <f t="shared" ca="1" si="27"/>
        <v>Low Surge</v>
      </c>
    </row>
    <row r="411" spans="1:16">
      <c r="A411" s="4">
        <v>44971</v>
      </c>
      <c r="B411" s="2">
        <f t="shared" si="16"/>
        <v>2023</v>
      </c>
      <c r="C411" s="2">
        <f t="shared" si="17"/>
        <v>2</v>
      </c>
      <c r="D411" s="2">
        <f t="shared" si="18"/>
        <v>14</v>
      </c>
      <c r="E411" s="16">
        <v>8672</v>
      </c>
      <c r="F411" s="3">
        <f t="shared" ca="1" si="28"/>
        <v>88.487758479115371</v>
      </c>
      <c r="G411" s="2" t="s">
        <v>21</v>
      </c>
      <c r="H411" s="2" t="s">
        <v>20</v>
      </c>
      <c r="I411" s="2">
        <f>IF(SUMPRODUCT((A411&gt;=[1]holidays!B$2:B1097)*(A411&lt;=[1]holidays!C$2:C1097))&gt;0, 1, 0)</f>
        <v>1</v>
      </c>
      <c r="J411" s="2">
        <f>IF(SUMPRODUCT((A411&gt;=[1]holidays!B$2:B1097 - 4)*(A411&lt;[1]holidays!B$2:B1097))&gt;0, 1, 0)</f>
        <v>0</v>
      </c>
      <c r="K4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A411,
      A411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"),"Valentine’s Day")</f>
        <v>Valentine’s Day</v>
      </c>
      <c r="L411" s="3">
        <v>105</v>
      </c>
      <c r="M411" s="3">
        <v>14754.47</v>
      </c>
      <c r="N411" s="3">
        <f t="shared" si="26"/>
        <v>1.701391835793358</v>
      </c>
      <c r="O411" s="2">
        <f t="shared" ca="1" si="19"/>
        <v>0.10714039022494365</v>
      </c>
      <c r="P411" s="3" t="str">
        <f t="shared" ca="1" si="27"/>
        <v>Low Surge</v>
      </c>
    </row>
    <row r="412" spans="1:16">
      <c r="A412" s="4">
        <v>44972</v>
      </c>
      <c r="B412" s="2">
        <f t="shared" si="16"/>
        <v>2023</v>
      </c>
      <c r="C412" s="2">
        <f t="shared" si="17"/>
        <v>2</v>
      </c>
      <c r="D412" s="2">
        <f t="shared" si="18"/>
        <v>15</v>
      </c>
      <c r="E412" s="16">
        <v>7168</v>
      </c>
      <c r="F412" s="3">
        <f t="shared" ca="1" si="28"/>
        <v>64.844589738935369</v>
      </c>
      <c r="G412" s="2" t="s">
        <v>22</v>
      </c>
      <c r="H412" s="2" t="s">
        <v>20</v>
      </c>
      <c r="I412" s="2">
        <f>IF(SUMPRODUCT((A412&gt;=[1]holidays!B$2:B1097)*(A412&lt;=[1]holidays!C$2:C1097))&gt;0, 1, 0)</f>
        <v>0</v>
      </c>
      <c r="J412" s="2">
        <f>IF(SUMPRODUCT((A412&gt;=[1]holidays!B$2:B1097 - 4)*(A412&lt;[1]holidays!B$2:B1097))&gt;0, 1, 0)</f>
        <v>0</v>
      </c>
      <c r="K4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A412,
      A412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2" s="3">
        <v>116</v>
      </c>
      <c r="M412" s="3">
        <v>9882.16</v>
      </c>
      <c r="N412" s="3">
        <f t="shared" si="26"/>
        <v>1.3786495535714285</v>
      </c>
      <c r="O412" s="2">
        <f t="shared" ca="1" si="19"/>
        <v>0.10493823116233959</v>
      </c>
      <c r="P412" s="3" t="str">
        <f t="shared" ca="1" si="27"/>
        <v>No Surge</v>
      </c>
    </row>
    <row r="413" spans="1:16">
      <c r="A413" s="4">
        <v>44973</v>
      </c>
      <c r="B413" s="2">
        <f t="shared" si="16"/>
        <v>2023</v>
      </c>
      <c r="C413" s="2">
        <f t="shared" si="17"/>
        <v>2</v>
      </c>
      <c r="D413" s="2">
        <f t="shared" si="18"/>
        <v>16</v>
      </c>
      <c r="E413" s="16">
        <v>5321</v>
      </c>
      <c r="F413" s="3">
        <f t="shared" ca="1" si="28"/>
        <v>47.012992636518952</v>
      </c>
      <c r="G413" s="2" t="s">
        <v>23</v>
      </c>
      <c r="H413" s="2" t="s">
        <v>20</v>
      </c>
      <c r="I413" s="2">
        <f>IF(SUMPRODUCT((A413&gt;=[1]holidays!B$2:B1097)*(A413&lt;=[1]holidays!C$2:C1097))&gt;0, 1, 0)</f>
        <v>0</v>
      </c>
      <c r="J413" s="2">
        <f>IF(SUMPRODUCT((A413&gt;=[1]holidays!B$2:B1097 - 4)*(A413&lt;[1]holidays!B$2:B1097))&gt;0, 1, 0)</f>
        <v>0</v>
      </c>
      <c r="K4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A413,
      A413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3" s="3">
        <v>114</v>
      </c>
      <c r="M413" s="3">
        <v>7034.99</v>
      </c>
      <c r="N413" s="3">
        <f t="shared" si="26"/>
        <v>1.3221180229280209</v>
      </c>
      <c r="O413" s="2">
        <f t="shared" ca="1" si="19"/>
        <v>0.10072319414702426</v>
      </c>
      <c r="P413" s="3" t="str">
        <f t="shared" ca="1" si="27"/>
        <v>No Surge</v>
      </c>
    </row>
    <row r="414" spans="1:16">
      <c r="A414" s="4">
        <v>44974</v>
      </c>
      <c r="B414" s="2">
        <f t="shared" si="16"/>
        <v>2023</v>
      </c>
      <c r="C414" s="2">
        <f t="shared" si="17"/>
        <v>2</v>
      </c>
      <c r="D414" s="2">
        <f t="shared" si="18"/>
        <v>17</v>
      </c>
      <c r="E414" s="16">
        <v>5029</v>
      </c>
      <c r="F414" s="3">
        <f t="shared" ca="1" si="28"/>
        <v>58.717501148900951</v>
      </c>
      <c r="G414" s="2" t="s">
        <v>24</v>
      </c>
      <c r="H414" s="2" t="s">
        <v>20</v>
      </c>
      <c r="I414" s="2">
        <f>IF(SUMPRODUCT((A414&gt;=[1]holidays!B$2:B1097)*(A414&lt;=[1]holidays!C$2:C1097))&gt;0, 1, 0)</f>
        <v>0</v>
      </c>
      <c r="J414" s="2">
        <f>IF(SUMPRODUCT((A414&gt;=[1]holidays!B$2:B1097 - 4)*(A414&lt;[1]holidays!B$2:B1097))&gt;0, 1, 0)</f>
        <v>0</v>
      </c>
      <c r="K4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A414,
      A414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4" s="3">
        <v>101</v>
      </c>
      <c r="M414" s="3">
        <v>2533.23</v>
      </c>
      <c r="N414" s="3">
        <f t="shared" si="26"/>
        <v>0.50372439848876516</v>
      </c>
      <c r="O414" s="2">
        <f t="shared" ca="1" si="19"/>
        <v>0.11792538508727374</v>
      </c>
      <c r="P414" s="3" t="str">
        <f t="shared" ca="1" si="27"/>
        <v>No Surge</v>
      </c>
    </row>
    <row r="415" spans="1:16">
      <c r="A415" s="4">
        <v>44975</v>
      </c>
      <c r="B415" s="2">
        <f t="shared" si="16"/>
        <v>2023</v>
      </c>
      <c r="C415" s="2">
        <f t="shared" si="17"/>
        <v>2</v>
      </c>
      <c r="D415" s="2">
        <f t="shared" si="18"/>
        <v>18</v>
      </c>
      <c r="E415" s="16">
        <v>7318</v>
      </c>
      <c r="F415" s="3">
        <f t="shared" ca="1" si="28"/>
        <v>74.759435794349145</v>
      </c>
      <c r="G415" s="2" t="s">
        <v>16</v>
      </c>
      <c r="H415" s="2" t="s">
        <v>17</v>
      </c>
      <c r="I415" s="2">
        <f>IF(SUMPRODUCT((A415&gt;=[1]holidays!B$2:B1097)*(A415&lt;=[1]holidays!C$2:C1097))&gt;0, 1, 0)</f>
        <v>0</v>
      </c>
      <c r="J415" s="2">
        <f>IF(SUMPRODUCT((A415&gt;=[1]holidays!B$2:B1097 - 4)*(A415&lt;[1]holidays!B$2:B1097))&gt;0, 1, 0)</f>
        <v>0</v>
      </c>
      <c r="K4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A415,
      A415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5" s="3">
        <v>109</v>
      </c>
      <c r="M415" s="3">
        <v>8945.1</v>
      </c>
      <c r="N415" s="3">
        <f t="shared" si="26"/>
        <v>1.2223421699918011</v>
      </c>
      <c r="O415" s="2">
        <f t="shared" ca="1" si="19"/>
        <v>0.11135253486723226</v>
      </c>
      <c r="P415" s="3" t="str">
        <f t="shared" ca="1" si="27"/>
        <v>No Surge</v>
      </c>
    </row>
    <row r="416" spans="1:16">
      <c r="A416" s="4">
        <v>44976</v>
      </c>
      <c r="B416" s="2">
        <f t="shared" si="16"/>
        <v>2023</v>
      </c>
      <c r="C416" s="2">
        <f t="shared" si="17"/>
        <v>2</v>
      </c>
      <c r="D416" s="2">
        <f t="shared" si="18"/>
        <v>19</v>
      </c>
      <c r="E416" s="16">
        <v>7523</v>
      </c>
      <c r="F416" s="3">
        <f t="shared" ca="1" si="28"/>
        <v>74.651727996220103</v>
      </c>
      <c r="G416" s="2" t="s">
        <v>18</v>
      </c>
      <c r="H416" s="2" t="s">
        <v>17</v>
      </c>
      <c r="I416" s="2">
        <f>IF(SUMPRODUCT((A416&gt;=[1]holidays!B$2:B1097)*(A416&lt;=[1]holidays!C$2:C1097))&gt;0, 1, 0)</f>
        <v>0</v>
      </c>
      <c r="J416" s="2">
        <f>IF(SUMPRODUCT((A416&gt;=[1]holidays!B$2:B1097 - 4)*(A416&lt;[1]holidays!B$2:B1097))&gt;0, 1, 0)</f>
        <v>0</v>
      </c>
      <c r="K4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A416,
      A416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6" s="3">
        <v>107</v>
      </c>
      <c r="M416" s="3">
        <v>6720.86</v>
      </c>
      <c r="N416" s="3">
        <f t="shared" si="26"/>
        <v>0.89337498338428811</v>
      </c>
      <c r="O416" s="2">
        <f t="shared" ca="1" si="19"/>
        <v>0.10617752087725045</v>
      </c>
      <c r="P416" s="3" t="str">
        <f t="shared" ca="1" si="27"/>
        <v>No Surge</v>
      </c>
    </row>
    <row r="417" spans="1:16">
      <c r="A417" s="4">
        <v>44977</v>
      </c>
      <c r="B417" s="2">
        <f t="shared" si="16"/>
        <v>2023</v>
      </c>
      <c r="C417" s="2">
        <f t="shared" si="17"/>
        <v>2</v>
      </c>
      <c r="D417" s="2">
        <f t="shared" si="18"/>
        <v>20</v>
      </c>
      <c r="E417" s="16">
        <v>6351</v>
      </c>
      <c r="F417" s="3">
        <f t="shared" ca="1" si="28"/>
        <v>58.970125186430401</v>
      </c>
      <c r="G417" s="2" t="s">
        <v>19</v>
      </c>
      <c r="H417" s="2" t="s">
        <v>20</v>
      </c>
      <c r="I417" s="2">
        <f>IF(SUMPRODUCT((A417&gt;=[1]holidays!B$2:B1097)*(A417&lt;=[1]holidays!C$2:C1097))&gt;0, 1, 0)</f>
        <v>0</v>
      </c>
      <c r="J417" s="2">
        <f>IF(SUMPRODUCT((A417&gt;=[1]holidays!B$2:B1097 - 4)*(A417&lt;[1]holidays!B$2:B1097))&gt;0, 1, 0)</f>
        <v>0</v>
      </c>
      <c r="K4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A417,
      A417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7" s="3">
        <v>110</v>
      </c>
      <c r="M417" s="3">
        <v>9983.86</v>
      </c>
      <c r="N417" s="3">
        <f t="shared" si="26"/>
        <v>1.5720138560856558</v>
      </c>
      <c r="O417" s="2">
        <f t="shared" ca="1" si="19"/>
        <v>0.10213688821457005</v>
      </c>
      <c r="P417" s="3" t="str">
        <f t="shared" ca="1" si="27"/>
        <v>No Surge</v>
      </c>
    </row>
    <row r="418" spans="1:16">
      <c r="A418" s="4">
        <v>44978</v>
      </c>
      <c r="B418" s="2">
        <f t="shared" si="16"/>
        <v>2023</v>
      </c>
      <c r="C418" s="2">
        <f t="shared" si="17"/>
        <v>2</v>
      </c>
      <c r="D418" s="2">
        <f t="shared" si="18"/>
        <v>21</v>
      </c>
      <c r="E418" s="16">
        <v>5847</v>
      </c>
      <c r="F418" s="3">
        <f t="shared" ca="1" si="28"/>
        <v>61.152089651035766</v>
      </c>
      <c r="G418" s="2" t="s">
        <v>21</v>
      </c>
      <c r="H418" s="2" t="s">
        <v>20</v>
      </c>
      <c r="I418" s="2">
        <f>IF(SUMPRODUCT((A418&gt;=[1]holidays!B$2:B1097)*(A418&lt;=[1]holidays!C$2:C1097))&gt;0, 1, 0)</f>
        <v>0</v>
      </c>
      <c r="J418" s="2">
        <f>IF(SUMPRODUCT((A418&gt;=[1]holidays!B$2:B1097 - 4)*(A418&lt;[1]holidays!B$2:B1097))&gt;0, 1, 0)</f>
        <v>0</v>
      </c>
      <c r="K4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A418,
      A418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8" s="3">
        <v>105</v>
      </c>
      <c r="M418" s="3">
        <v>7532.93</v>
      </c>
      <c r="N418" s="3">
        <f t="shared" si="26"/>
        <v>1.2883410295878228</v>
      </c>
      <c r="O418" s="2">
        <f t="shared" ca="1" si="19"/>
        <v>0.10981647705419456</v>
      </c>
      <c r="P418" s="3" t="str">
        <f t="shared" ca="1" si="27"/>
        <v>No Surge</v>
      </c>
    </row>
    <row r="419" spans="1:16">
      <c r="A419" s="4">
        <v>44979</v>
      </c>
      <c r="B419" s="2">
        <f t="shared" si="16"/>
        <v>2023</v>
      </c>
      <c r="C419" s="2">
        <f t="shared" si="17"/>
        <v>2</v>
      </c>
      <c r="D419" s="2">
        <f t="shared" si="18"/>
        <v>22</v>
      </c>
      <c r="E419" s="16">
        <v>5532</v>
      </c>
      <c r="F419" s="3">
        <f t="shared" ca="1" si="28"/>
        <v>58.939010364593905</v>
      </c>
      <c r="G419" s="2" t="s">
        <v>22</v>
      </c>
      <c r="H419" s="2" t="s">
        <v>20</v>
      </c>
      <c r="I419" s="2">
        <f>IF(SUMPRODUCT((A419&gt;=[1]holidays!B$2:B1097)*(A419&lt;=[1]holidays!C$2:C1097))&gt;0, 1, 0)</f>
        <v>0</v>
      </c>
      <c r="J419" s="2">
        <f>IF(SUMPRODUCT((A419&gt;=[1]holidays!B$2:B1097 - 4)*(A419&lt;[1]holidays!B$2:B1097))&gt;0, 1, 0)</f>
        <v>0</v>
      </c>
      <c r="K4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A419,
      A419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19" s="3">
        <v>112</v>
      </c>
      <c r="M419" s="3">
        <v>12886.54</v>
      </c>
      <c r="N419" s="3">
        <f t="shared" si="26"/>
        <v>2.3294540853217645</v>
      </c>
      <c r="O419" s="2">
        <f t="shared" ca="1" si="19"/>
        <v>0.11932699133829568</v>
      </c>
      <c r="P419" s="3" t="str">
        <f t="shared" ca="1" si="27"/>
        <v>No Surge</v>
      </c>
    </row>
    <row r="420" spans="1:16">
      <c r="A420" s="4">
        <v>44980</v>
      </c>
      <c r="B420" s="2">
        <f t="shared" si="16"/>
        <v>2023</v>
      </c>
      <c r="C420" s="2">
        <f t="shared" si="17"/>
        <v>2</v>
      </c>
      <c r="D420" s="2">
        <f t="shared" si="18"/>
        <v>23</v>
      </c>
      <c r="E420" s="16">
        <v>5112</v>
      </c>
      <c r="F420" s="3">
        <f t="shared" ca="1" si="28"/>
        <v>52.680806625134913</v>
      </c>
      <c r="G420" s="2" t="s">
        <v>23</v>
      </c>
      <c r="H420" s="2" t="s">
        <v>20</v>
      </c>
      <c r="I420" s="2">
        <f>IF(SUMPRODUCT((A420&gt;=[1]holidays!B$2:B1097)*(A420&lt;=[1]holidays!C$2:C1097))&gt;0, 1, 0)</f>
        <v>0</v>
      </c>
      <c r="J420" s="2">
        <f>IF(SUMPRODUCT((A420&gt;=[1]holidays!B$2:B1097 - 4)*(A420&lt;[1]holidays!B$2:B1097))&gt;0, 1, 0)</f>
        <v>0</v>
      </c>
      <c r="K4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A420,
      A420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0" s="3">
        <v>115</v>
      </c>
      <c r="M420" s="3">
        <v>10816.31</v>
      </c>
      <c r="N420" s="3">
        <f t="shared" si="26"/>
        <v>2.1158665884194052</v>
      </c>
      <c r="O420" s="2">
        <f t="shared" ca="1" si="19"/>
        <v>0.11851120426233402</v>
      </c>
      <c r="P420" s="3" t="str">
        <f t="shared" ca="1" si="27"/>
        <v>No Surge</v>
      </c>
    </row>
    <row r="421" spans="1:16">
      <c r="A421" s="4">
        <v>44981</v>
      </c>
      <c r="B421" s="2">
        <f t="shared" si="16"/>
        <v>2023</v>
      </c>
      <c r="C421" s="2">
        <f t="shared" si="17"/>
        <v>2</v>
      </c>
      <c r="D421" s="2">
        <f t="shared" si="18"/>
        <v>24</v>
      </c>
      <c r="E421" s="16">
        <v>6339</v>
      </c>
      <c r="F421" s="3">
        <f t="shared" ca="1" si="28"/>
        <v>62.710367557255168</v>
      </c>
      <c r="G421" s="2" t="s">
        <v>24</v>
      </c>
      <c r="H421" s="2" t="s">
        <v>20</v>
      </c>
      <c r="I421" s="2">
        <f>IF(SUMPRODUCT((A421&gt;=[1]holidays!B$2:B1097)*(A421&lt;=[1]holidays!C$2:C1097))&gt;0, 1, 0)</f>
        <v>0</v>
      </c>
      <c r="J421" s="2">
        <f>IF(SUMPRODUCT((A421&gt;=[1]holidays!B$2:B1097 - 4)*(A421&lt;[1]holidays!B$2:B1097))&gt;0, 1, 0)</f>
        <v>0</v>
      </c>
      <c r="K4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A421,
      A421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1" s="3">
        <v>119</v>
      </c>
      <c r="M421" s="3">
        <v>4682.5200000000004</v>
      </c>
      <c r="N421" s="3">
        <f t="shared" si="26"/>
        <v>0.73868433506862285</v>
      </c>
      <c r="O421" s="2">
        <f t="shared" ca="1" si="19"/>
        <v>0.11772414796203447</v>
      </c>
      <c r="P421" s="3" t="str">
        <f t="shared" ca="1" si="27"/>
        <v>No Surge</v>
      </c>
    </row>
    <row r="422" spans="1:16">
      <c r="A422" s="4">
        <v>44982</v>
      </c>
      <c r="B422" s="2">
        <f t="shared" si="16"/>
        <v>2023</v>
      </c>
      <c r="C422" s="2">
        <f t="shared" si="17"/>
        <v>2</v>
      </c>
      <c r="D422" s="2">
        <f t="shared" si="18"/>
        <v>25</v>
      </c>
      <c r="E422" s="16">
        <v>7239</v>
      </c>
      <c r="F422" s="3">
        <f t="shared" ca="1" si="28"/>
        <v>68.597560637374983</v>
      </c>
      <c r="G422" s="2" t="s">
        <v>16</v>
      </c>
      <c r="H422" s="2" t="s">
        <v>17</v>
      </c>
      <c r="I422" s="2">
        <f>IF(SUMPRODUCT((A422&gt;=[1]holidays!B$2:B1097)*(A422&lt;=[1]holidays!C$2:C1097))&gt;0, 1, 0)</f>
        <v>0</v>
      </c>
      <c r="J422" s="2">
        <f>IF(SUMPRODUCT((A422&gt;=[1]holidays!B$2:B1097 - 4)*(A422&lt;[1]holidays!B$2:B1097))&gt;0, 1, 0)</f>
        <v>0</v>
      </c>
      <c r="K4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A422,
      A422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2" s="3">
        <v>113</v>
      </c>
      <c r="M422" s="3">
        <v>6772.7</v>
      </c>
      <c r="N422" s="3">
        <f t="shared" si="26"/>
        <v>0.93558502555601597</v>
      </c>
      <c r="O422" s="2">
        <f t="shared" ca="1" si="19"/>
        <v>0.10708004354224857</v>
      </c>
      <c r="P422" s="3" t="str">
        <f t="shared" ca="1" si="27"/>
        <v>No Surge</v>
      </c>
    </row>
    <row r="423" spans="1:16">
      <c r="A423" s="4">
        <v>44983</v>
      </c>
      <c r="B423" s="2">
        <f t="shared" si="16"/>
        <v>2023</v>
      </c>
      <c r="C423" s="2">
        <f t="shared" si="17"/>
        <v>2</v>
      </c>
      <c r="D423" s="2">
        <f t="shared" si="18"/>
        <v>26</v>
      </c>
      <c r="E423" s="16">
        <v>8421</v>
      </c>
      <c r="F423" s="3">
        <f t="shared" ca="1" si="28"/>
        <v>74.754635562567074</v>
      </c>
      <c r="G423" s="2" t="s">
        <v>18</v>
      </c>
      <c r="H423" s="2" t="s">
        <v>17</v>
      </c>
      <c r="I423" s="2">
        <f>IF(SUMPRODUCT((A423&gt;=[1]holidays!B$2:B1097)*(A423&lt;=[1]holidays!C$2:C1097))&gt;0, 1, 0)</f>
        <v>0</v>
      </c>
      <c r="J423" s="2">
        <f>IF(SUMPRODUCT((A423&gt;=[1]holidays!B$2:B1097 - 4)*(A423&lt;[1]holidays!B$2:B1097))&gt;0, 1, 0)</f>
        <v>0</v>
      </c>
      <c r="K4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A423,
      A423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3" s="3">
        <v>118</v>
      </c>
      <c r="M423" s="3">
        <v>5805.9</v>
      </c>
      <c r="N423" s="3">
        <f t="shared" si="26"/>
        <v>0.68945493409333802</v>
      </c>
      <c r="O423" s="2">
        <f t="shared" ca="1" si="19"/>
        <v>0.10475058777322069</v>
      </c>
      <c r="P423" s="3" t="str">
        <f t="shared" ca="1" si="27"/>
        <v>No Surge</v>
      </c>
    </row>
    <row r="424" spans="1:16">
      <c r="A424" s="4">
        <v>44984</v>
      </c>
      <c r="B424" s="2">
        <f t="shared" si="16"/>
        <v>2023</v>
      </c>
      <c r="C424" s="2">
        <f t="shared" si="17"/>
        <v>2</v>
      </c>
      <c r="D424" s="2">
        <f t="shared" si="18"/>
        <v>27</v>
      </c>
      <c r="E424" s="16">
        <v>8821</v>
      </c>
      <c r="F424" s="3">
        <f t="shared" ca="1" si="28"/>
        <v>77.368640125799715</v>
      </c>
      <c r="G424" s="2" t="s">
        <v>19</v>
      </c>
      <c r="H424" s="2" t="s">
        <v>20</v>
      </c>
      <c r="I424" s="2">
        <f>IF(SUMPRODUCT((A424&gt;=[1]holidays!B$2:B1097)*(A424&lt;=[1]holidays!C$2:C1097))&gt;0, 1, 0)</f>
        <v>0</v>
      </c>
      <c r="J424" s="2">
        <f>IF(SUMPRODUCT((A424&gt;=[1]holidays!B$2:B1097 - 4)*(A424&lt;[1]holidays!B$2:B1097))&gt;0, 1, 0)</f>
        <v>0</v>
      </c>
      <c r="K4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A424,
      A424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4" s="3">
        <v>119</v>
      </c>
      <c r="M424" s="3">
        <v>4849.3599999999997</v>
      </c>
      <c r="N424" s="3">
        <f t="shared" si="26"/>
        <v>0.54975172882893097</v>
      </c>
      <c r="O424" s="2">
        <f t="shared" ca="1" si="19"/>
        <v>0.10437442665196878</v>
      </c>
      <c r="P424" s="3" t="str">
        <f t="shared" ca="1" si="27"/>
        <v>No Surge</v>
      </c>
    </row>
    <row r="425" spans="1:16">
      <c r="A425" s="4">
        <v>44985</v>
      </c>
      <c r="B425" s="2">
        <f t="shared" si="16"/>
        <v>2023</v>
      </c>
      <c r="C425" s="2">
        <f t="shared" si="17"/>
        <v>2</v>
      </c>
      <c r="D425" s="2">
        <f t="shared" si="18"/>
        <v>28</v>
      </c>
      <c r="E425" s="16">
        <v>8345</v>
      </c>
      <c r="F425" s="3">
        <f t="shared" ca="1" si="28"/>
        <v>75.882429807055189</v>
      </c>
      <c r="G425" s="2" t="s">
        <v>21</v>
      </c>
      <c r="H425" s="2" t="s">
        <v>20</v>
      </c>
      <c r="I425" s="2">
        <f>IF(SUMPRODUCT((A425&gt;=[1]holidays!B$2:B1097)*(A425&lt;=[1]holidays!C$2:C1097))&gt;0, 1, 0)</f>
        <v>0</v>
      </c>
      <c r="J425" s="2">
        <f>IF(SUMPRODUCT((A425&gt;=[1]holidays!B$2:B1097 - 4)*(A425&lt;[1]holidays!B$2:B1097))&gt;0, 1, 0)</f>
        <v>0</v>
      </c>
      <c r="K4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A425,
      A425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5" s="3">
        <v>115</v>
      </c>
      <c r="M425" s="3">
        <v>3611.52</v>
      </c>
      <c r="N425" s="3">
        <f t="shared" si="26"/>
        <v>0.43277651288196523</v>
      </c>
      <c r="O425" s="2">
        <f t="shared" ca="1" si="19"/>
        <v>0.10457135323920128</v>
      </c>
      <c r="P425" s="3" t="str">
        <f t="shared" ca="1" si="27"/>
        <v>No Surge</v>
      </c>
    </row>
    <row r="426" spans="1:16">
      <c r="A426" s="4">
        <v>44986</v>
      </c>
      <c r="B426" s="2">
        <f t="shared" si="16"/>
        <v>2023</v>
      </c>
      <c r="C426" s="2">
        <f t="shared" si="17"/>
        <v>3</v>
      </c>
      <c r="D426" s="2">
        <f t="shared" si="18"/>
        <v>1</v>
      </c>
      <c r="E426" s="16">
        <v>7723</v>
      </c>
      <c r="F426" s="3">
        <f t="shared" ca="1" si="28"/>
        <v>69.490054985494538</v>
      </c>
      <c r="G426" s="2" t="s">
        <v>22</v>
      </c>
      <c r="H426" s="2" t="s">
        <v>20</v>
      </c>
      <c r="I426" s="2">
        <f>IF(SUMPRODUCT((A426&gt;=[1]holidays!B$2:B1097)*(A426&lt;=[1]holidays!C$2:C1097))&gt;0, 1, 0)</f>
        <v>0</v>
      </c>
      <c r="J426" s="2">
        <f>IF(SUMPRODUCT((A426&gt;=[1]holidays!B$2:B1097 - 4)*(A426&lt;[1]holidays!B$2:B1097))&gt;0, 1, 0)</f>
        <v>0</v>
      </c>
      <c r="K4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A426,
      A426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6" s="3">
        <v>112</v>
      </c>
      <c r="M426" s="3">
        <v>12056.89</v>
      </c>
      <c r="N426" s="3">
        <f t="shared" si="26"/>
        <v>1.5611666450861064</v>
      </c>
      <c r="O426" s="2">
        <f t="shared" ca="1" si="19"/>
        <v>0.10077542610870631</v>
      </c>
      <c r="P426" s="3" t="str">
        <f t="shared" ca="1" si="27"/>
        <v>No Surge</v>
      </c>
    </row>
    <row r="427" spans="1:16">
      <c r="A427" s="4">
        <v>44987</v>
      </c>
      <c r="B427" s="2">
        <f t="shared" si="16"/>
        <v>2023</v>
      </c>
      <c r="C427" s="2">
        <f t="shared" si="17"/>
        <v>3</v>
      </c>
      <c r="D427" s="2">
        <f t="shared" si="18"/>
        <v>2</v>
      </c>
      <c r="E427" s="16">
        <v>7238</v>
      </c>
      <c r="F427" s="3">
        <f t="shared" ca="1" si="28"/>
        <v>74.263693003537341</v>
      </c>
      <c r="G427" s="2" t="s">
        <v>23</v>
      </c>
      <c r="H427" s="2" t="s">
        <v>20</v>
      </c>
      <c r="I427" s="2">
        <f>IF(SUMPRODUCT((A427&gt;=[1]holidays!B$2:B1097)*(A427&lt;=[1]holidays!C$2:C1097))&gt;0, 1, 0)</f>
        <v>0</v>
      </c>
      <c r="J427" s="2">
        <f>IF(SUMPRODUCT((A427&gt;=[1]holidays!B$2:B1097 - 4)*(A427&lt;[1]holidays!B$2:B1097))&gt;0, 1, 0)</f>
        <v>0</v>
      </c>
      <c r="K4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A427,
      A427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7" s="3">
        <v>115</v>
      </c>
      <c r="M427" s="3">
        <v>12497.35</v>
      </c>
      <c r="N427" s="3">
        <f t="shared" si="26"/>
        <v>1.726630284609008</v>
      </c>
      <c r="O427" s="2">
        <f t="shared" ca="1" si="19"/>
        <v>0.11799288056654869</v>
      </c>
      <c r="P427" s="3" t="str">
        <f t="shared" ca="1" si="27"/>
        <v>No Surge</v>
      </c>
    </row>
    <row r="428" spans="1:16">
      <c r="A428" s="4">
        <v>44988</v>
      </c>
      <c r="B428" s="2">
        <f t="shared" si="16"/>
        <v>2023</v>
      </c>
      <c r="C428" s="2">
        <f t="shared" si="17"/>
        <v>3</v>
      </c>
      <c r="D428" s="2">
        <f t="shared" si="18"/>
        <v>3</v>
      </c>
      <c r="E428" s="16">
        <v>6839</v>
      </c>
      <c r="F428" s="3">
        <f t="shared" ca="1" si="28"/>
        <v>67.777528285546111</v>
      </c>
      <c r="G428" s="2" t="s">
        <v>24</v>
      </c>
      <c r="H428" s="2" t="s">
        <v>20</v>
      </c>
      <c r="I428" s="2">
        <f>IF(SUMPRODUCT((A428&gt;=[1]holidays!B$2:B1097)*(A428&lt;=[1]holidays!C$2:C1097))&gt;0, 1, 0)</f>
        <v>0</v>
      </c>
      <c r="J428" s="2">
        <f>IF(SUMPRODUCT((A428&gt;=[1]holidays!B$2:B1097 - 4)*(A428&lt;[1]holidays!B$2:B1097))&gt;0, 1, 0)</f>
        <v>0</v>
      </c>
      <c r="K4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A428,
      A428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8" s="3">
        <v>117</v>
      </c>
      <c r="M428" s="3">
        <v>14406.89</v>
      </c>
      <c r="N428" s="3">
        <f t="shared" si="26"/>
        <v>2.1065784471413949</v>
      </c>
      <c r="O428" s="2">
        <f t="shared" ca="1" si="19"/>
        <v>0.11595219782729779</v>
      </c>
      <c r="P428" s="3" t="str">
        <f t="shared" ca="1" si="27"/>
        <v>No Surge</v>
      </c>
    </row>
    <row r="429" spans="1:16">
      <c r="A429" s="4">
        <v>44989</v>
      </c>
      <c r="B429" s="2">
        <f t="shared" si="16"/>
        <v>2023</v>
      </c>
      <c r="C429" s="2">
        <f t="shared" si="17"/>
        <v>3</v>
      </c>
      <c r="D429" s="2">
        <f t="shared" si="18"/>
        <v>4</v>
      </c>
      <c r="E429" s="16">
        <v>6932</v>
      </c>
      <c r="F429" s="3">
        <f t="shared" ca="1" si="28"/>
        <v>73.322689026517196</v>
      </c>
      <c r="G429" s="2" t="s">
        <v>16</v>
      </c>
      <c r="H429" s="2" t="s">
        <v>17</v>
      </c>
      <c r="I429" s="2">
        <f>IF(SUMPRODUCT((A429&gt;=[1]holidays!B$2:B1097)*(A429&lt;=[1]holidays!C$2:C1097))&gt;0, 1, 0)</f>
        <v>0</v>
      </c>
      <c r="J429" s="2">
        <f>IF(SUMPRODUCT((A429&gt;=[1]holidays!B$2:B1097 - 4)*(A429&lt;[1]holidays!B$2:B1097))&gt;0, 1, 0)</f>
        <v>0</v>
      </c>
      <c r="K4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A429,
      A429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29" s="3">
        <v>110</v>
      </c>
      <c r="M429" s="3">
        <v>7906.34</v>
      </c>
      <c r="N429" s="3">
        <f t="shared" si="26"/>
        <v>1.1405568378534334</v>
      </c>
      <c r="O429" s="2">
        <f t="shared" ca="1" si="19"/>
        <v>0.11635164155967818</v>
      </c>
      <c r="P429" s="3" t="str">
        <f t="shared" ca="1" si="27"/>
        <v>No Surge</v>
      </c>
    </row>
    <row r="430" spans="1:16">
      <c r="A430" s="4">
        <v>44990</v>
      </c>
      <c r="B430" s="2">
        <f t="shared" si="16"/>
        <v>2023</v>
      </c>
      <c r="C430" s="2">
        <f t="shared" si="17"/>
        <v>3</v>
      </c>
      <c r="D430" s="2">
        <f t="shared" si="18"/>
        <v>5</v>
      </c>
      <c r="E430" s="16">
        <v>7259</v>
      </c>
      <c r="F430" s="3">
        <f t="shared" ca="1" si="28"/>
        <v>73.604454369155221</v>
      </c>
      <c r="G430" s="2" t="s">
        <v>18</v>
      </c>
      <c r="H430" s="2" t="s">
        <v>17</v>
      </c>
      <c r="I430" s="2">
        <f>IF(SUMPRODUCT((A430&gt;=[1]holidays!B$2:B1097)*(A430&lt;=[1]holidays!C$2:C1097))&gt;0, 1, 0)</f>
        <v>0</v>
      </c>
      <c r="J430" s="2">
        <f>IF(SUMPRODUCT((A430&gt;=[1]holidays!B$2:B1097 - 4)*(A430&lt;[1]holidays!B$2:B1097))&gt;0, 1, 0)</f>
        <v>0</v>
      </c>
      <c r="K4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A430,
      A430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0" s="3">
        <v>108</v>
      </c>
      <c r="M430" s="3">
        <v>6042.92</v>
      </c>
      <c r="N430" s="3">
        <f t="shared" si="26"/>
        <v>0.83247279239564675</v>
      </c>
      <c r="O430" s="2">
        <f t="shared" ca="1" si="19"/>
        <v>0.10950931356755426</v>
      </c>
      <c r="P430" s="3" t="str">
        <f t="shared" ca="1" si="27"/>
        <v>No Surge</v>
      </c>
    </row>
    <row r="431" spans="1:16">
      <c r="A431" s="4">
        <v>44991</v>
      </c>
      <c r="B431" s="2">
        <f t="shared" si="16"/>
        <v>2023</v>
      </c>
      <c r="C431" s="2">
        <f t="shared" si="17"/>
        <v>3</v>
      </c>
      <c r="D431" s="2">
        <f t="shared" si="18"/>
        <v>6</v>
      </c>
      <c r="E431" s="16">
        <v>6583</v>
      </c>
      <c r="F431" s="3">
        <f t="shared" ca="1" si="28"/>
        <v>73.715921074711105</v>
      </c>
      <c r="G431" s="2" t="s">
        <v>19</v>
      </c>
      <c r="H431" s="2" t="s">
        <v>20</v>
      </c>
      <c r="I431" s="2">
        <f>IF(SUMPRODUCT((A431&gt;=[1]holidays!B$2:B1097)*(A431&lt;=[1]holidays!C$2:C1097))&gt;0, 1, 0)</f>
        <v>0</v>
      </c>
      <c r="J431" s="2">
        <f>IF(SUMPRODUCT((A431&gt;=[1]holidays!B$2:B1097 - 4)*(A431&lt;[1]holidays!B$2:B1097))&gt;0, 1, 0)</f>
        <v>0</v>
      </c>
      <c r="K4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A431,
      A431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1" s="3">
        <v>105</v>
      </c>
      <c r="M431" s="3">
        <v>7739.69</v>
      </c>
      <c r="N431" s="3">
        <f t="shared" si="26"/>
        <v>1.175708643475619</v>
      </c>
      <c r="O431" s="2">
        <f t="shared" ca="1" si="19"/>
        <v>0.1175781818752038</v>
      </c>
      <c r="P431" s="3" t="str">
        <f t="shared" ca="1" si="27"/>
        <v>No Surge</v>
      </c>
    </row>
    <row r="432" spans="1:16">
      <c r="A432" s="4">
        <v>44992</v>
      </c>
      <c r="B432" s="2">
        <f t="shared" si="16"/>
        <v>2023</v>
      </c>
      <c r="C432" s="2">
        <f t="shared" si="17"/>
        <v>3</v>
      </c>
      <c r="D432" s="2">
        <f t="shared" si="18"/>
        <v>7</v>
      </c>
      <c r="E432" s="16">
        <v>5337</v>
      </c>
      <c r="F432" s="3">
        <f t="shared" ca="1" si="28"/>
        <v>54.845854125990357</v>
      </c>
      <c r="G432" s="2" t="s">
        <v>21</v>
      </c>
      <c r="H432" s="2" t="s">
        <v>20</v>
      </c>
      <c r="I432" s="2">
        <f>IF(SUMPRODUCT((A432&gt;=[1]holidays!B$2:B1097)*(A432&lt;=[1]holidays!C$2:C1097))&gt;0, 1, 0)</f>
        <v>0</v>
      </c>
      <c r="J432" s="2">
        <f>IF(SUMPRODUCT((A432&gt;=[1]holidays!B$2:B1097 - 4)*(A432&lt;[1]holidays!B$2:B1097))&gt;0, 1, 0)</f>
        <v>0</v>
      </c>
      <c r="K4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A432,
      A432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2" s="3">
        <v>107</v>
      </c>
      <c r="M432" s="3">
        <v>11538.95</v>
      </c>
      <c r="N432" s="3">
        <f t="shared" si="26"/>
        <v>2.1620667041409032</v>
      </c>
      <c r="O432" s="2">
        <f t="shared" ca="1" si="19"/>
        <v>0.1099588980978259</v>
      </c>
      <c r="P432" s="3" t="str">
        <f t="shared" ca="1" si="27"/>
        <v>No Surge</v>
      </c>
    </row>
    <row r="433" spans="1:16">
      <c r="A433" s="4">
        <v>44993</v>
      </c>
      <c r="B433" s="2">
        <f t="shared" si="16"/>
        <v>2023</v>
      </c>
      <c r="C433" s="2">
        <f t="shared" si="17"/>
        <v>3</v>
      </c>
      <c r="D433" s="2">
        <f t="shared" si="18"/>
        <v>8</v>
      </c>
      <c r="E433" s="16">
        <v>5214</v>
      </c>
      <c r="F433" s="3">
        <f t="shared" ca="1" si="28"/>
        <v>51.664122071915664</v>
      </c>
      <c r="G433" s="2" t="s">
        <v>22</v>
      </c>
      <c r="H433" s="2" t="s">
        <v>20</v>
      </c>
      <c r="I433" s="2">
        <f>IF(SUMPRODUCT((A433&gt;=[1]holidays!B$2:B1097)*(A433&lt;=[1]holidays!C$2:C1097))&gt;0, 1, 0)</f>
        <v>0</v>
      </c>
      <c r="J433" s="2">
        <f>IF(SUMPRODUCT((A433&gt;=[1]holidays!B$2:B1097 - 4)*(A433&lt;[1]holidays!B$2:B1097))&gt;0, 1, 0)</f>
        <v>0</v>
      </c>
      <c r="K4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A433,
      A433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3" s="3">
        <v>113</v>
      </c>
      <c r="M433" s="3">
        <v>5749.06</v>
      </c>
      <c r="N433" s="3">
        <f t="shared" si="26"/>
        <v>1.102619869581895</v>
      </c>
      <c r="O433" s="2">
        <f t="shared" ca="1" si="19"/>
        <v>0.11196865734803355</v>
      </c>
      <c r="P433" s="3" t="str">
        <f t="shared" ca="1" si="27"/>
        <v>No Surge</v>
      </c>
    </row>
    <row r="434" spans="1:16">
      <c r="A434" s="4">
        <v>44994</v>
      </c>
      <c r="B434" s="2">
        <f t="shared" si="16"/>
        <v>2023</v>
      </c>
      <c r="C434" s="2">
        <f t="shared" si="17"/>
        <v>3</v>
      </c>
      <c r="D434" s="2">
        <f t="shared" si="18"/>
        <v>9</v>
      </c>
      <c r="E434" s="16">
        <v>5928</v>
      </c>
      <c r="F434" s="3">
        <f t="shared" ca="1" si="28"/>
        <v>55.842203152197925</v>
      </c>
      <c r="G434" s="2" t="s">
        <v>23</v>
      </c>
      <c r="H434" s="2" t="s">
        <v>20</v>
      </c>
      <c r="I434" s="2">
        <f>IF(SUMPRODUCT((A434&gt;=[1]holidays!B$2:B1097)*(A434&lt;=[1]holidays!C$2:C1097))&gt;0, 1, 0)</f>
        <v>0</v>
      </c>
      <c r="J434" s="2">
        <f>IF(SUMPRODUCT((A434&gt;=[1]holidays!B$2:B1097 - 4)*(A434&lt;[1]holidays!B$2:B1097))&gt;0, 1, 0)</f>
        <v>0</v>
      </c>
      <c r="K4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A434,
      A434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4" s="3">
        <v>113</v>
      </c>
      <c r="M434" s="3">
        <v>4790.34</v>
      </c>
      <c r="N434" s="3">
        <f t="shared" si="26"/>
        <v>0.80808704453441293</v>
      </c>
      <c r="O434" s="2">
        <f t="shared" ca="1" si="19"/>
        <v>0.10644684474018835</v>
      </c>
      <c r="P434" s="3" t="str">
        <f t="shared" ca="1" si="27"/>
        <v>No Surge</v>
      </c>
    </row>
    <row r="435" spans="1:16">
      <c r="A435" s="4">
        <v>44995</v>
      </c>
      <c r="B435" s="2">
        <f t="shared" si="16"/>
        <v>2023</v>
      </c>
      <c r="C435" s="2">
        <f t="shared" si="17"/>
        <v>3</v>
      </c>
      <c r="D435" s="2">
        <f t="shared" si="18"/>
        <v>10</v>
      </c>
      <c r="E435" s="16">
        <v>6341</v>
      </c>
      <c r="F435" s="3">
        <f t="shared" ca="1" si="28"/>
        <v>65.440245119393651</v>
      </c>
      <c r="G435" s="2" t="s">
        <v>24</v>
      </c>
      <c r="H435" s="2" t="s">
        <v>20</v>
      </c>
      <c r="I435" s="2">
        <f>IF(SUMPRODUCT((A435&gt;=[1]holidays!B$2:B1097)*(A435&lt;=[1]holidays!C$2:C1097))&gt;0, 1, 0)</f>
        <v>0</v>
      </c>
      <c r="J435" s="2">
        <f>IF(SUMPRODUCT((A435&gt;=[1]holidays!B$2:B1097 - 4)*(A435&lt;[1]holidays!B$2:B1097))&gt;0, 1, 0)</f>
        <v>0</v>
      </c>
      <c r="K4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A435,
      A435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5" s="3">
        <v>100</v>
      </c>
      <c r="M435" s="3">
        <v>8140.72</v>
      </c>
      <c r="N435" s="3">
        <f t="shared" si="26"/>
        <v>1.2838227408926037</v>
      </c>
      <c r="O435" s="2">
        <f t="shared" ca="1" si="19"/>
        <v>0.10320177435640064</v>
      </c>
      <c r="P435" s="3" t="str">
        <f t="shared" ca="1" si="27"/>
        <v>No Surge</v>
      </c>
    </row>
    <row r="436" spans="1:16">
      <c r="A436" s="4">
        <v>44996</v>
      </c>
      <c r="B436" s="2">
        <f t="shared" si="16"/>
        <v>2023</v>
      </c>
      <c r="C436" s="2">
        <f t="shared" si="17"/>
        <v>3</v>
      </c>
      <c r="D436" s="2">
        <f t="shared" si="18"/>
        <v>11</v>
      </c>
      <c r="E436" s="16">
        <v>7423</v>
      </c>
      <c r="F436" s="3">
        <f t="shared" ca="1" si="28"/>
        <v>71.87798935949445</v>
      </c>
      <c r="G436" s="2" t="s">
        <v>16</v>
      </c>
      <c r="H436" s="2" t="s">
        <v>17</v>
      </c>
      <c r="I436" s="2">
        <f>IF(SUMPRODUCT((A436&gt;=[1]holidays!B$2:B1097)*(A436&lt;=[1]holidays!C$2:C1097))&gt;0, 1, 0)</f>
        <v>0</v>
      </c>
      <c r="J436" s="2">
        <f>IF(SUMPRODUCT((A436&gt;=[1]holidays!B$2:B1097 - 4)*(A436&lt;[1]holidays!B$2:B1097))&gt;0, 1, 0)</f>
        <v>0</v>
      </c>
      <c r="K4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A436,
      A436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6" s="3">
        <v>116</v>
      </c>
      <c r="M436" s="3">
        <v>5383.85</v>
      </c>
      <c r="N436" s="3">
        <f t="shared" si="26"/>
        <v>0.72529300821770182</v>
      </c>
      <c r="O436" s="2">
        <f t="shared" ca="1" si="19"/>
        <v>0.1123244882891197</v>
      </c>
      <c r="P436" s="3" t="str">
        <f t="shared" ca="1" si="27"/>
        <v>No Surge</v>
      </c>
    </row>
    <row r="437" spans="1:16">
      <c r="A437" s="4">
        <v>44997</v>
      </c>
      <c r="B437" s="2">
        <f t="shared" si="16"/>
        <v>2023</v>
      </c>
      <c r="C437" s="2">
        <f t="shared" si="17"/>
        <v>3</v>
      </c>
      <c r="D437" s="2">
        <f t="shared" si="18"/>
        <v>12</v>
      </c>
      <c r="E437" s="16">
        <v>6528</v>
      </c>
      <c r="F437" s="3">
        <f t="shared" ca="1" si="28"/>
        <v>70.233525880309259</v>
      </c>
      <c r="G437" s="2" t="s">
        <v>18</v>
      </c>
      <c r="H437" s="2" t="s">
        <v>17</v>
      </c>
      <c r="I437" s="2">
        <f>IF(SUMPRODUCT((A437&gt;=[1]holidays!B$2:B1097)*(A437&lt;=[1]holidays!C$2:C1097))&gt;0, 1, 0)</f>
        <v>0</v>
      </c>
      <c r="J437" s="2">
        <f>IF(SUMPRODUCT((A437&gt;=[1]holidays!B$2:B1097 - 4)*(A437&lt;[1]holidays!B$2:B1097))&gt;0, 1, 0)</f>
        <v>0</v>
      </c>
      <c r="K4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A437,
      A437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7" s="3">
        <v>106</v>
      </c>
      <c r="M437" s="3">
        <v>8106.23</v>
      </c>
      <c r="N437" s="3">
        <f t="shared" si="26"/>
        <v>1.2417631740196078</v>
      </c>
      <c r="O437" s="2">
        <f t="shared" ca="1" si="19"/>
        <v>0.1140434090581002</v>
      </c>
      <c r="P437" s="3" t="str">
        <f t="shared" ca="1" si="27"/>
        <v>No Surge</v>
      </c>
    </row>
    <row r="438" spans="1:16">
      <c r="A438" s="4">
        <v>44998</v>
      </c>
      <c r="B438" s="2">
        <f t="shared" si="16"/>
        <v>2023</v>
      </c>
      <c r="C438" s="2">
        <f t="shared" si="17"/>
        <v>3</v>
      </c>
      <c r="D438" s="2">
        <f t="shared" si="18"/>
        <v>13</v>
      </c>
      <c r="E438" s="16">
        <v>5229</v>
      </c>
      <c r="F438" s="3">
        <f t="shared" ca="1" si="28"/>
        <v>54.771507663938358</v>
      </c>
      <c r="G438" s="2" t="s">
        <v>19</v>
      </c>
      <c r="H438" s="2" t="s">
        <v>20</v>
      </c>
      <c r="I438" s="2">
        <f>IF(SUMPRODUCT((A438&gt;=[1]holidays!B$2:B1097)*(A438&lt;=[1]holidays!C$2:C1097))&gt;0, 1, 0)</f>
        <v>0</v>
      </c>
      <c r="J438" s="2">
        <f>IF(SUMPRODUCT((A438&gt;=[1]holidays!B$2:B1097 - 4)*(A438&lt;[1]holidays!B$2:B1097))&gt;0, 1, 0)</f>
        <v>0</v>
      </c>
      <c r="K4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A438,
      A438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8" s="3">
        <v>102</v>
      </c>
      <c r="M438" s="3">
        <v>8267.16</v>
      </c>
      <c r="N438" s="3">
        <f t="shared" si="26"/>
        <v>1.5810212277682156</v>
      </c>
      <c r="O438" s="2">
        <f t="shared" ca="1" si="19"/>
        <v>0.10684057719873231</v>
      </c>
      <c r="P438" s="3" t="str">
        <f t="shared" ca="1" si="27"/>
        <v>No Surge</v>
      </c>
    </row>
    <row r="439" spans="1:16">
      <c r="A439" s="4">
        <v>44999</v>
      </c>
      <c r="B439" s="2">
        <f t="shared" si="16"/>
        <v>2023</v>
      </c>
      <c r="C439" s="2">
        <f t="shared" si="17"/>
        <v>3</v>
      </c>
      <c r="D439" s="2">
        <f t="shared" si="18"/>
        <v>14</v>
      </c>
      <c r="E439" s="16">
        <v>8432</v>
      </c>
      <c r="F439" s="3">
        <f t="shared" ca="1" si="28"/>
        <v>80.79262401989233</v>
      </c>
      <c r="G439" s="2" t="s">
        <v>21</v>
      </c>
      <c r="H439" s="2" t="s">
        <v>20</v>
      </c>
      <c r="I439" s="2">
        <f>IF(SUMPRODUCT((A439&gt;=[1]holidays!B$2:B1097)*(A439&lt;=[1]holidays!C$2:C1097))&gt;0, 1, 0)</f>
        <v>0</v>
      </c>
      <c r="J439" s="2">
        <f>IF(SUMPRODUCT((A439&gt;=[1]holidays!B$2:B1097 - 4)*(A439&lt;[1]holidays!B$2:B1097))&gt;0, 1, 0)</f>
        <v>0</v>
      </c>
      <c r="K4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A439,
      A439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39" s="3">
        <v>105</v>
      </c>
      <c r="M439" s="3">
        <v>2717.32</v>
      </c>
      <c r="N439" s="3">
        <f t="shared" si="26"/>
        <v>0.32226280834914611</v>
      </c>
      <c r="O439" s="2">
        <f t="shared" ca="1" si="19"/>
        <v>0.10060751330750349</v>
      </c>
      <c r="P439" s="3" t="str">
        <f t="shared" ca="1" si="27"/>
        <v>Low Surge</v>
      </c>
    </row>
    <row r="440" spans="1:16">
      <c r="A440" s="4">
        <v>45000</v>
      </c>
      <c r="B440" s="2">
        <f t="shared" si="16"/>
        <v>2023</v>
      </c>
      <c r="C440" s="2">
        <f t="shared" si="17"/>
        <v>3</v>
      </c>
      <c r="D440" s="2">
        <f t="shared" si="18"/>
        <v>15</v>
      </c>
      <c r="E440" s="16">
        <v>4403</v>
      </c>
      <c r="F440" s="3">
        <f t="shared" ca="1" si="28"/>
        <v>44.188908993734138</v>
      </c>
      <c r="G440" s="2" t="s">
        <v>22</v>
      </c>
      <c r="H440" s="2" t="s">
        <v>20</v>
      </c>
      <c r="I440" s="2">
        <f>IF(SUMPRODUCT((A440&gt;=[1]holidays!B$2:B1097)*(A440&lt;=[1]holidays!C$2:C1097))&gt;0, 1, 0)</f>
        <v>0</v>
      </c>
      <c r="J440" s="2">
        <f>IF(SUMPRODUCT((A440&gt;=[1]holidays!B$2:B1097 - 4)*(A440&lt;[1]holidays!B$2:B1097))&gt;0, 1, 0)</f>
        <v>0</v>
      </c>
      <c r="K4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A440,
      A440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0" s="3">
        <v>114</v>
      </c>
      <c r="M440" s="3">
        <v>10283.540000000001</v>
      </c>
      <c r="N440" s="3">
        <f t="shared" si="26"/>
        <v>2.3355757438110381</v>
      </c>
      <c r="O440" s="2">
        <f t="shared" ca="1" si="19"/>
        <v>0.11441143823042681</v>
      </c>
      <c r="P440" s="3" t="str">
        <f t="shared" ca="1" si="27"/>
        <v>No Surge</v>
      </c>
    </row>
    <row r="441" spans="1:16">
      <c r="A441" s="4">
        <v>45001</v>
      </c>
      <c r="B441" s="2">
        <f t="shared" si="16"/>
        <v>2023</v>
      </c>
      <c r="C441" s="2">
        <f t="shared" si="17"/>
        <v>3</v>
      </c>
      <c r="D441" s="2">
        <f t="shared" si="18"/>
        <v>16</v>
      </c>
      <c r="E441" s="16">
        <v>5139</v>
      </c>
      <c r="F441" s="3">
        <f t="shared" ca="1" si="28"/>
        <v>44.603012788065904</v>
      </c>
      <c r="G441" s="2" t="s">
        <v>23</v>
      </c>
      <c r="H441" s="2" t="s">
        <v>20</v>
      </c>
      <c r="I441" s="2">
        <f>IF(SUMPRODUCT((A441&gt;=[1]holidays!B$2:B1097)*(A441&lt;=[1]holidays!C$2:C1097))&gt;0, 1, 0)</f>
        <v>0</v>
      </c>
      <c r="J441" s="2">
        <f>IF(SUMPRODUCT((A441&gt;=[1]holidays!B$2:B1097 - 4)*(A441&lt;[1]holidays!B$2:B1097))&gt;0, 1, 0)</f>
        <v>0</v>
      </c>
      <c r="K4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A441,
      A441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1" s="3">
        <v>119</v>
      </c>
      <c r="M441" s="3">
        <v>5535.04</v>
      </c>
      <c r="N441" s="3">
        <f t="shared" si="26"/>
        <v>1.0770655769604982</v>
      </c>
      <c r="O441" s="2">
        <f t="shared" ca="1" si="19"/>
        <v>0.10328387861023239</v>
      </c>
      <c r="P441" s="3" t="str">
        <f t="shared" ca="1" si="27"/>
        <v>No Surge</v>
      </c>
    </row>
    <row r="442" spans="1:16">
      <c r="A442" s="4">
        <v>45002</v>
      </c>
      <c r="B442" s="2">
        <f t="shared" si="16"/>
        <v>2023</v>
      </c>
      <c r="C442" s="2">
        <f t="shared" si="17"/>
        <v>3</v>
      </c>
      <c r="D442" s="2">
        <f t="shared" si="18"/>
        <v>17</v>
      </c>
      <c r="E442" s="16">
        <v>6139</v>
      </c>
      <c r="F442" s="3">
        <f t="shared" ca="1" si="28"/>
        <v>55.938275515847444</v>
      </c>
      <c r="G442" s="2" t="s">
        <v>24</v>
      </c>
      <c r="H442" s="2" t="s">
        <v>20</v>
      </c>
      <c r="I442" s="2">
        <f>IF(SUMPRODUCT((A442&gt;=[1]holidays!B$2:B1097)*(A442&lt;=[1]holidays!C$2:C1097))&gt;0, 1, 0)</f>
        <v>0</v>
      </c>
      <c r="J442" s="2">
        <f>IF(SUMPRODUCT((A442&gt;=[1]holidays!B$2:B1097 - 4)*(A442&lt;[1]holidays!B$2:B1097))&gt;0, 1, 0)</f>
        <v>0</v>
      </c>
      <c r="K4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A442,
      A442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2" s="3">
        <v>118</v>
      </c>
      <c r="M442" s="3">
        <v>5118.8599999999997</v>
      </c>
      <c r="N442" s="3">
        <f t="shared" si="26"/>
        <v>0.83382635608405276</v>
      </c>
      <c r="O442" s="2">
        <f t="shared" ca="1" si="19"/>
        <v>0.10752103780534286</v>
      </c>
      <c r="P442" s="3" t="str">
        <f t="shared" ca="1" si="27"/>
        <v>No Surge</v>
      </c>
    </row>
    <row r="443" spans="1:16">
      <c r="A443" s="4">
        <v>45003</v>
      </c>
      <c r="B443" s="2">
        <f t="shared" si="16"/>
        <v>2023</v>
      </c>
      <c r="C443" s="2">
        <f t="shared" si="17"/>
        <v>3</v>
      </c>
      <c r="D443" s="2">
        <f t="shared" si="18"/>
        <v>18</v>
      </c>
      <c r="E443" s="16">
        <v>8231</v>
      </c>
      <c r="F443" s="3">
        <f t="shared" ca="1" si="28"/>
        <v>81.15309551605408</v>
      </c>
      <c r="G443" s="2" t="s">
        <v>16</v>
      </c>
      <c r="H443" s="2" t="s">
        <v>17</v>
      </c>
      <c r="I443" s="2">
        <f>IF(SUMPRODUCT((A443&gt;=[1]holidays!B$2:B1097)*(A443&lt;=[1]holidays!C$2:C1097))&gt;0, 1, 0)</f>
        <v>0</v>
      </c>
      <c r="J443" s="2">
        <f>IF(SUMPRODUCT((A443&gt;=[1]holidays!B$2:B1097 - 4)*(A443&lt;[1]holidays!B$2:B1097))&gt;0, 1, 0)</f>
        <v>0</v>
      </c>
      <c r="K4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A443,
      A443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3" s="3">
        <v>106</v>
      </c>
      <c r="M443" s="3">
        <v>9352.7800000000007</v>
      </c>
      <c r="N443" s="3">
        <f t="shared" si="26"/>
        <v>1.1362872069007413</v>
      </c>
      <c r="O443" s="2">
        <f t="shared" ca="1" si="19"/>
        <v>0.10451012179202689</v>
      </c>
      <c r="P443" s="3" t="str">
        <f t="shared" ca="1" si="27"/>
        <v>Low Surge</v>
      </c>
    </row>
    <row r="444" spans="1:16">
      <c r="A444" s="4">
        <v>45004</v>
      </c>
      <c r="B444" s="2">
        <f t="shared" si="16"/>
        <v>2023</v>
      </c>
      <c r="C444" s="2">
        <f t="shared" si="17"/>
        <v>3</v>
      </c>
      <c r="D444" s="2">
        <f t="shared" si="18"/>
        <v>19</v>
      </c>
      <c r="E444" s="16">
        <v>8534</v>
      </c>
      <c r="F444" s="3">
        <f t="shared" ca="1" si="28"/>
        <v>85.735791794990917</v>
      </c>
      <c r="G444" s="2" t="s">
        <v>18</v>
      </c>
      <c r="H444" s="2" t="s">
        <v>17</v>
      </c>
      <c r="I444" s="2">
        <f>IF(SUMPRODUCT((A444&gt;=[1]holidays!B$2:B1097)*(A444&lt;=[1]holidays!C$2:C1097))&gt;0, 1, 0)</f>
        <v>0</v>
      </c>
      <c r="J444" s="2">
        <f>IF(SUMPRODUCT((A444&gt;=[1]holidays!B$2:B1097 - 4)*(A444&lt;[1]holidays!B$2:B1097))&gt;0, 1, 0)</f>
        <v>0</v>
      </c>
      <c r="K4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A444,
      A444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4" s="3">
        <v>109</v>
      </c>
      <c r="M444" s="3">
        <v>12593.18</v>
      </c>
      <c r="N444" s="3">
        <f t="shared" si="26"/>
        <v>1.4756479962502931</v>
      </c>
      <c r="O444" s="2">
        <f t="shared" ca="1" si="19"/>
        <v>0.10950552268167341</v>
      </c>
      <c r="P444" s="3" t="str">
        <f t="shared" ca="1" si="27"/>
        <v>Low Surge</v>
      </c>
    </row>
    <row r="445" spans="1:16">
      <c r="A445" s="4">
        <v>45005</v>
      </c>
      <c r="B445" s="2">
        <f t="shared" si="16"/>
        <v>2023</v>
      </c>
      <c r="C445" s="2">
        <f t="shared" si="17"/>
        <v>3</v>
      </c>
      <c r="D445" s="2">
        <f t="shared" si="18"/>
        <v>20</v>
      </c>
      <c r="E445" s="16">
        <v>6672</v>
      </c>
      <c r="F445" s="3">
        <f t="shared" ca="1" si="28"/>
        <v>73.898343259559738</v>
      </c>
      <c r="G445" s="2" t="s">
        <v>19</v>
      </c>
      <c r="H445" s="2" t="s">
        <v>20</v>
      </c>
      <c r="I445" s="2">
        <f>IF(SUMPRODUCT((A445&gt;=[1]holidays!B$2:B1097)*(A445&lt;=[1]holidays!C$2:C1097))&gt;0, 1, 0)</f>
        <v>0</v>
      </c>
      <c r="J445" s="2">
        <f>IF(SUMPRODUCT((A445&gt;=[1]holidays!B$2:B1097 - 4)*(A445&lt;[1]holidays!B$2:B1097))&gt;0, 1, 0)</f>
        <v>0</v>
      </c>
      <c r="K4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A445,
      A445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5" s="3">
        <v>105</v>
      </c>
      <c r="M445" s="3">
        <v>10987.24</v>
      </c>
      <c r="N445" s="3">
        <f t="shared" si="26"/>
        <v>1.6467685851318945</v>
      </c>
      <c r="O445" s="2">
        <f t="shared" ca="1" si="19"/>
        <v>0.11629685315128557</v>
      </c>
      <c r="P445" s="3" t="str">
        <f t="shared" ca="1" si="27"/>
        <v>No Surge</v>
      </c>
    </row>
    <row r="446" spans="1:16">
      <c r="A446" s="4">
        <v>45006</v>
      </c>
      <c r="B446" s="2">
        <f t="shared" si="16"/>
        <v>2023</v>
      </c>
      <c r="C446" s="2">
        <f t="shared" si="17"/>
        <v>3</v>
      </c>
      <c r="D446" s="2">
        <f t="shared" si="18"/>
        <v>21</v>
      </c>
      <c r="E446" s="16">
        <v>5342</v>
      </c>
      <c r="F446" s="3">
        <f t="shared" ca="1" si="28"/>
        <v>55.437816190059877</v>
      </c>
      <c r="G446" s="2" t="s">
        <v>21</v>
      </c>
      <c r="H446" s="2" t="s">
        <v>20</v>
      </c>
      <c r="I446" s="2">
        <f>IF(SUMPRODUCT((A446&gt;=[1]holidays!B$2:B1097)*(A446&lt;=[1]holidays!C$2:C1097))&gt;0, 1, 0)</f>
        <v>0</v>
      </c>
      <c r="J446" s="2">
        <f>IF(SUMPRODUCT((A446&gt;=[1]holidays!B$2:B1097 - 4)*(A446&lt;[1]holidays!B$2:B1097))&gt;0, 1, 0)</f>
        <v>0</v>
      </c>
      <c r="K4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A446,
      A446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6" s="3">
        <v>113</v>
      </c>
      <c r="M446" s="3">
        <v>7605.67</v>
      </c>
      <c r="N446" s="3">
        <f t="shared" si="26"/>
        <v>1.4237495320104829</v>
      </c>
      <c r="O446" s="2">
        <f t="shared" ca="1" si="19"/>
        <v>0.11726831204561523</v>
      </c>
      <c r="P446" s="3" t="str">
        <f t="shared" ca="1" si="27"/>
        <v>No Surge</v>
      </c>
    </row>
    <row r="447" spans="1:16">
      <c r="A447" s="4">
        <v>45007</v>
      </c>
      <c r="B447" s="2">
        <f t="shared" si="16"/>
        <v>2023</v>
      </c>
      <c r="C447" s="2">
        <f t="shared" si="17"/>
        <v>3</v>
      </c>
      <c r="D447" s="2">
        <f t="shared" si="18"/>
        <v>22</v>
      </c>
      <c r="E447" s="16">
        <v>4308</v>
      </c>
      <c r="F447" s="3">
        <f t="shared" ca="1" si="28"/>
        <v>40.165498514451421</v>
      </c>
      <c r="G447" s="2" t="s">
        <v>22</v>
      </c>
      <c r="H447" s="2" t="s">
        <v>20</v>
      </c>
      <c r="I447" s="2">
        <f>IF(SUMPRODUCT((A447&gt;=[1]holidays!B$2:B1097)*(A447&lt;=[1]holidays!C$2:C1097))&gt;0, 1, 0)</f>
        <v>0</v>
      </c>
      <c r="J447" s="2">
        <f>IF(SUMPRODUCT((A447&gt;=[1]holidays!B$2:B1097 - 4)*(A447&lt;[1]holidays!B$2:B1097))&gt;0, 1, 0)</f>
        <v>0</v>
      </c>
      <c r="K4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A447,
      A447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7" s="3">
        <v>113</v>
      </c>
      <c r="M447" s="3">
        <v>6608.47</v>
      </c>
      <c r="N447" s="3">
        <f t="shared" si="26"/>
        <v>1.5339995357474467</v>
      </c>
      <c r="O447" s="2">
        <f t="shared" ca="1" si="19"/>
        <v>0.10535518412565019</v>
      </c>
      <c r="P447" s="3" t="str">
        <f t="shared" ca="1" si="27"/>
        <v>No Surge</v>
      </c>
    </row>
    <row r="448" spans="1:16">
      <c r="A448" s="4">
        <v>45008</v>
      </c>
      <c r="B448" s="2">
        <f t="shared" si="16"/>
        <v>2023</v>
      </c>
      <c r="C448" s="2">
        <f t="shared" si="17"/>
        <v>3</v>
      </c>
      <c r="D448" s="2">
        <f t="shared" si="18"/>
        <v>23</v>
      </c>
      <c r="E448" s="16">
        <v>6398</v>
      </c>
      <c r="F448" s="3">
        <f t="shared" ca="1" si="28"/>
        <v>58.154086870606605</v>
      </c>
      <c r="G448" s="2" t="s">
        <v>23</v>
      </c>
      <c r="H448" s="2" t="s">
        <v>20</v>
      </c>
      <c r="I448" s="2">
        <f>IF(SUMPRODUCT((A448&gt;=[1]holidays!B$2:B1097)*(A448&lt;=[1]holidays!C$2:C1097))&gt;0, 1, 0)</f>
        <v>0</v>
      </c>
      <c r="J448" s="2">
        <f>IF(SUMPRODUCT((A448&gt;=[1]holidays!B$2:B1097 - 4)*(A448&lt;[1]holidays!B$2:B1097))&gt;0, 1, 0)</f>
        <v>0</v>
      </c>
      <c r="K4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A448,
      A448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8" s="3">
        <v>111</v>
      </c>
      <c r="M448" s="3">
        <v>6155.78</v>
      </c>
      <c r="N448" s="3">
        <f t="shared" si="26"/>
        <v>0.96214129415442318</v>
      </c>
      <c r="O448" s="2">
        <f t="shared" ca="1" si="19"/>
        <v>0.10089252332974888</v>
      </c>
      <c r="P448" s="3" t="str">
        <f t="shared" ca="1" si="27"/>
        <v>No Surge</v>
      </c>
    </row>
    <row r="449" spans="1:16">
      <c r="A449" s="4">
        <v>45009</v>
      </c>
      <c r="B449" s="2">
        <f t="shared" si="16"/>
        <v>2023</v>
      </c>
      <c r="C449" s="2">
        <f t="shared" si="17"/>
        <v>3</v>
      </c>
      <c r="D449" s="2">
        <f t="shared" si="18"/>
        <v>24</v>
      </c>
      <c r="E449" s="16">
        <v>7431</v>
      </c>
      <c r="F449" s="3">
        <f t="shared" ca="1" si="28"/>
        <v>74.435082627680941</v>
      </c>
      <c r="G449" s="2" t="s">
        <v>24</v>
      </c>
      <c r="H449" s="2" t="s">
        <v>20</v>
      </c>
      <c r="I449" s="2">
        <f>IF(SUMPRODUCT((A449&gt;=[1]holidays!B$2:B1097)*(A449&lt;=[1]holidays!C$2:C1097))&gt;0, 1, 0)</f>
        <v>0</v>
      </c>
      <c r="J449" s="2">
        <f>IF(SUMPRODUCT((A449&gt;=[1]holidays!B$2:B1097 - 4)*(A449&lt;[1]holidays!B$2:B1097))&gt;0, 1, 0)</f>
        <v>0</v>
      </c>
      <c r="K4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A449,
      A449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49" s="3">
        <v>112</v>
      </c>
      <c r="M449" s="3">
        <v>7584.37</v>
      </c>
      <c r="N449" s="3">
        <f t="shared" si="26"/>
        <v>1.0206392141030816</v>
      </c>
      <c r="O449" s="2">
        <f t="shared" ca="1" si="19"/>
        <v>0.11218852448257656</v>
      </c>
      <c r="P449" s="3" t="str">
        <f t="shared" ca="1" si="27"/>
        <v>No Surge</v>
      </c>
    </row>
    <row r="450" spans="1:16">
      <c r="A450" s="4">
        <v>45010</v>
      </c>
      <c r="B450" s="2">
        <f t="shared" si="16"/>
        <v>2023</v>
      </c>
      <c r="C450" s="2">
        <f t="shared" si="17"/>
        <v>3</v>
      </c>
      <c r="D450" s="2">
        <f t="shared" si="18"/>
        <v>25</v>
      </c>
      <c r="E450" s="16">
        <v>8032</v>
      </c>
      <c r="F450" s="3">
        <f t="shared" ca="1" si="28"/>
        <v>70.91138992766551</v>
      </c>
      <c r="G450" s="2" t="s">
        <v>16</v>
      </c>
      <c r="H450" s="2" t="s">
        <v>17</v>
      </c>
      <c r="I450" s="2">
        <f>IF(SUMPRODUCT((A450&gt;=[1]holidays!B$2:B1097)*(A450&lt;=[1]holidays!C$2:C1097))&gt;0, 1, 0)</f>
        <v>0</v>
      </c>
      <c r="J450" s="2">
        <f>IF(SUMPRODUCT((A450&gt;=[1]holidays!B$2:B1097 - 4)*(A450&lt;[1]holidays!B$2:B1097))&gt;0, 1, 0)</f>
        <v>0</v>
      </c>
      <c r="K4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A450,
      A450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0" s="3">
        <v>117</v>
      </c>
      <c r="M450" s="3">
        <v>9025.34</v>
      </c>
      <c r="N450" s="3">
        <f t="shared" ref="N450:N513" si="29">M450/E450</f>
        <v>1.1236728087649404</v>
      </c>
      <c r="O450" s="2">
        <f t="shared" ca="1" si="19"/>
        <v>0.10329472885379562</v>
      </c>
      <c r="P450" s="3" t="str">
        <f t="shared" ca="1" si="27"/>
        <v>No Surge</v>
      </c>
    </row>
    <row r="451" spans="1:16">
      <c r="A451" s="4">
        <v>45011</v>
      </c>
      <c r="B451" s="2">
        <f t="shared" si="16"/>
        <v>2023</v>
      </c>
      <c r="C451" s="2">
        <f t="shared" si="17"/>
        <v>3</v>
      </c>
      <c r="D451" s="2">
        <f t="shared" si="18"/>
        <v>26</v>
      </c>
      <c r="E451" s="16">
        <v>7032</v>
      </c>
      <c r="F451" s="3">
        <f t="shared" ca="1" si="28"/>
        <v>65.821559411540591</v>
      </c>
      <c r="G451" s="2" t="s">
        <v>18</v>
      </c>
      <c r="H451" s="2" t="s">
        <v>17</v>
      </c>
      <c r="I451" s="2">
        <f>IF(SUMPRODUCT((A451&gt;=[1]holidays!B$2:B1097)*(A451&lt;=[1]holidays!C$2:C1097))&gt;0, 1, 0)</f>
        <v>0</v>
      </c>
      <c r="J451" s="2">
        <f>IF(SUMPRODUCT((A451&gt;=[1]holidays!B$2:B1097 - 4)*(A451&lt;[1]holidays!B$2:B1097))&gt;0, 1, 0)</f>
        <v>0</v>
      </c>
      <c r="K4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A451,
      A451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1" s="3">
        <v>116</v>
      </c>
      <c r="M451" s="3">
        <v>9813.92</v>
      </c>
      <c r="N451" s="3">
        <f t="shared" si="29"/>
        <v>1.3956086461888511</v>
      </c>
      <c r="O451" s="2">
        <f t="shared" ca="1" si="19"/>
        <v>0.1085793642169896</v>
      </c>
      <c r="P451" s="3" t="str">
        <f t="shared" ref="P451:P514" ca="1" si="30">IF(F451&gt;100, "High Surge", IF(F451&gt;=92, "Mild Surge", IF(F451&gt;=80, "Low Surge", "No Surge")))</f>
        <v>No Surge</v>
      </c>
    </row>
    <row r="452" spans="1:16">
      <c r="A452" s="4">
        <v>45012</v>
      </c>
      <c r="B452" s="2">
        <f t="shared" si="16"/>
        <v>2023</v>
      </c>
      <c r="C452" s="2">
        <f t="shared" si="17"/>
        <v>3</v>
      </c>
      <c r="D452" s="2">
        <f t="shared" si="18"/>
        <v>27</v>
      </c>
      <c r="E452" s="16">
        <v>9103</v>
      </c>
      <c r="F452" s="3">
        <f t="shared" ref="F452:F515" ca="1" si="31">(E452 * O452) / (L452 * 10) * 100</f>
        <v>74.638020588898215</v>
      </c>
      <c r="G452" s="2" t="s">
        <v>19</v>
      </c>
      <c r="H452" s="2" t="s">
        <v>20</v>
      </c>
      <c r="I452" s="2">
        <f>IF(SUMPRODUCT((A452&gt;=[1]holidays!B$2:B1097)*(A452&lt;=[1]holidays!C$2:C1097))&gt;0, 1, 0)</f>
        <v>0</v>
      </c>
      <c r="J452" s="2">
        <f>IF(SUMPRODUCT((A452&gt;=[1]holidays!B$2:B1097 - 4)*(A452&lt;[1]holidays!B$2:B1097))&gt;0, 1, 0)</f>
        <v>0</v>
      </c>
      <c r="K4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A452,
      A452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2" s="3">
        <v>132</v>
      </c>
      <c r="M452" s="3">
        <v>8163.2</v>
      </c>
      <c r="N452" s="3">
        <f t="shared" si="29"/>
        <v>0.89675931011754362</v>
      </c>
      <c r="O452" s="2">
        <f t="shared" ca="1" si="19"/>
        <v>0.10823045938409935</v>
      </c>
      <c r="P452" s="3" t="str">
        <f t="shared" ca="1" si="30"/>
        <v>No Surge</v>
      </c>
    </row>
    <row r="453" spans="1:16">
      <c r="A453" s="4">
        <v>45013</v>
      </c>
      <c r="B453" s="2">
        <f t="shared" si="16"/>
        <v>2023</v>
      </c>
      <c r="C453" s="2">
        <f t="shared" si="17"/>
        <v>3</v>
      </c>
      <c r="D453" s="2">
        <f t="shared" si="18"/>
        <v>28</v>
      </c>
      <c r="E453" s="16">
        <v>10372</v>
      </c>
      <c r="F453" s="3">
        <f t="shared" ca="1" si="31"/>
        <v>95.631729357290055</v>
      </c>
      <c r="G453" s="2" t="s">
        <v>21</v>
      </c>
      <c r="H453" s="2" t="s">
        <v>20</v>
      </c>
      <c r="I453" s="2">
        <f>IF(SUMPRODUCT((A453&gt;=[1]holidays!B$2:B1097)*(A453&lt;=[1]holidays!C$2:C1097))&gt;0, 1, 0)</f>
        <v>0</v>
      </c>
      <c r="J453" s="2">
        <f>IF(SUMPRODUCT((A453&gt;=[1]holidays!B$2:B1097 - 4)*(A453&lt;[1]holidays!B$2:B1097))&gt;0, 1, 0)</f>
        <v>1</v>
      </c>
      <c r="K4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A453,
      A453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3" s="3">
        <v>114</v>
      </c>
      <c r="M453" s="3">
        <v>6108.98</v>
      </c>
      <c r="N453" s="3">
        <f t="shared" si="29"/>
        <v>0.58898765908214423</v>
      </c>
      <c r="O453" s="2">
        <f t="shared" ca="1" si="19"/>
        <v>0.10511007661715258</v>
      </c>
      <c r="P453" s="3" t="str">
        <f t="shared" ca="1" si="30"/>
        <v>Mild Surge</v>
      </c>
    </row>
    <row r="454" spans="1:16">
      <c r="A454" s="4">
        <v>45014</v>
      </c>
      <c r="B454" s="2">
        <f t="shared" si="16"/>
        <v>2023</v>
      </c>
      <c r="C454" s="2">
        <f t="shared" si="17"/>
        <v>3</v>
      </c>
      <c r="D454" s="2">
        <f t="shared" si="18"/>
        <v>29</v>
      </c>
      <c r="E454" s="16">
        <v>9945</v>
      </c>
      <c r="F454" s="3">
        <f t="shared" ca="1" si="31"/>
        <v>96.665861601125584</v>
      </c>
      <c r="G454" s="2" t="s">
        <v>22</v>
      </c>
      <c r="H454" s="2" t="s">
        <v>20</v>
      </c>
      <c r="I454" s="2">
        <f>IF(SUMPRODUCT((A454&gt;=[1]holidays!B$2:B1097)*(A454&lt;=[1]holidays!C$2:C1097))&gt;0, 1, 0)</f>
        <v>0</v>
      </c>
      <c r="J454" s="2">
        <f>IF(SUMPRODUCT((A454&gt;=[1]holidays!B$2:B1097 - 4)*(A454&lt;[1]holidays!B$2:B1097))&gt;0, 1, 0)</f>
        <v>1</v>
      </c>
      <c r="K4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A454,
      A454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4" s="3">
        <v>114</v>
      </c>
      <c r="M454" s="3">
        <v>5607.68</v>
      </c>
      <c r="N454" s="3">
        <f t="shared" si="29"/>
        <v>0.56386928104575162</v>
      </c>
      <c r="O454" s="2">
        <f t="shared" ca="1" si="19"/>
        <v>0.11080852913552858</v>
      </c>
      <c r="P454" s="3" t="str">
        <f t="shared" ca="1" si="30"/>
        <v>Mild Surge</v>
      </c>
    </row>
    <row r="455" spans="1:16">
      <c r="A455" s="4">
        <v>45015</v>
      </c>
      <c r="B455" s="2">
        <f t="shared" si="16"/>
        <v>2023</v>
      </c>
      <c r="C455" s="2">
        <f t="shared" si="17"/>
        <v>3</v>
      </c>
      <c r="D455" s="2">
        <f t="shared" si="18"/>
        <v>30</v>
      </c>
      <c r="E455" s="16">
        <v>12603</v>
      </c>
      <c r="F455" s="3">
        <f t="shared" ca="1" si="31"/>
        <v>104.75366692595452</v>
      </c>
      <c r="G455" s="2" t="s">
        <v>23</v>
      </c>
      <c r="H455" s="2" t="s">
        <v>20</v>
      </c>
      <c r="I455" s="2">
        <f>IF(SUMPRODUCT((A455&gt;=[1]holidays!B$2:B1097)*(A455&lt;=[1]holidays!C$2:C1097))&gt;0, 1, 0)</f>
        <v>0</v>
      </c>
      <c r="J455" s="2">
        <f>IF(SUMPRODUCT((A455&gt;=[1]holidays!B$2:B1097 - 4)*(A455&lt;[1]holidays!B$2:B1097))&gt;0, 1, 0)</f>
        <v>1</v>
      </c>
      <c r="K4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A455,
      A455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5" s="3">
        <v>137</v>
      </c>
      <c r="M455" s="3">
        <v>13712.15</v>
      </c>
      <c r="N455" s="3">
        <f t="shared" si="29"/>
        <v>1.0880068237721177</v>
      </c>
      <c r="O455" s="2">
        <f t="shared" ca="1" si="19"/>
        <v>0.1138717160109162</v>
      </c>
      <c r="P455" s="3" t="str">
        <f t="shared" ca="1" si="30"/>
        <v>High Surge</v>
      </c>
    </row>
    <row r="456" spans="1:16">
      <c r="A456" s="4">
        <v>45016</v>
      </c>
      <c r="B456" s="2">
        <f t="shared" si="16"/>
        <v>2023</v>
      </c>
      <c r="C456" s="2">
        <f t="shared" si="17"/>
        <v>3</v>
      </c>
      <c r="D456" s="2">
        <f t="shared" si="18"/>
        <v>31</v>
      </c>
      <c r="E456" s="16">
        <v>11612</v>
      </c>
      <c r="F456" s="3">
        <f t="shared" ca="1" si="31"/>
        <v>118.17992770082921</v>
      </c>
      <c r="G456" s="2" t="s">
        <v>24</v>
      </c>
      <c r="H456" s="2" t="s">
        <v>20</v>
      </c>
      <c r="I456" s="2">
        <f>IF(SUMPRODUCT((A456&gt;=[1]holidays!B$2:B1097)*(A456&lt;=[1]holidays!C$2:C1097))&gt;0, 1, 0)</f>
        <v>0</v>
      </c>
      <c r="J456" s="2">
        <f>IF(SUMPRODUCT((A456&gt;=[1]holidays!B$2:B1097 - 4)*(A456&lt;[1]holidays!B$2:B1097))&gt;0, 1, 0)</f>
        <v>1</v>
      </c>
      <c r="K4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A456,
      A456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56" s="3">
        <v>117</v>
      </c>
      <c r="M456" s="3">
        <v>12917.11</v>
      </c>
      <c r="N456" s="3">
        <f t="shared" si="29"/>
        <v>1.1123932139166379</v>
      </c>
      <c r="O456" s="2">
        <f t="shared" ca="1" si="19"/>
        <v>0.11907553858936459</v>
      </c>
      <c r="P456" s="3" t="str">
        <f t="shared" ca="1" si="30"/>
        <v>High Surge</v>
      </c>
    </row>
    <row r="457" spans="1:16">
      <c r="A457" s="4">
        <v>45017</v>
      </c>
      <c r="B457" s="2">
        <f t="shared" si="16"/>
        <v>2023</v>
      </c>
      <c r="C457" s="2">
        <f t="shared" si="17"/>
        <v>4</v>
      </c>
      <c r="D457" s="2">
        <f t="shared" si="18"/>
        <v>1</v>
      </c>
      <c r="E457" s="16">
        <v>11789</v>
      </c>
      <c r="F457" s="3">
        <f t="shared" ca="1" si="31"/>
        <v>101.31519686557388</v>
      </c>
      <c r="G457" s="2" t="s">
        <v>16</v>
      </c>
      <c r="H457" s="2" t="s">
        <v>17</v>
      </c>
      <c r="I457" s="2">
        <f>IF(SUMPRODUCT((A457&gt;=[1]holidays!B$2:B1097)*(A457&lt;=[1]holidays!C$2:C1097))&gt;0, 1, 0)</f>
        <v>1</v>
      </c>
      <c r="J457" s="2">
        <f>IF(SUMPRODUCT((A457&gt;=[1]holidays!B$2:B1097 - 4)*(A457&lt;[1]holidays!B$2:B1097))&gt;0, 1, 0)</f>
        <v>0</v>
      </c>
      <c r="K4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A457,
      A457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57" s="3">
        <v>119</v>
      </c>
      <c r="M457" s="3">
        <v>12064.72</v>
      </c>
      <c r="N457" s="3">
        <f t="shared" si="29"/>
        <v>1.0233879039782847</v>
      </c>
      <c r="O457" s="2">
        <f t="shared" ca="1" si="19"/>
        <v>0.10226913586396888</v>
      </c>
      <c r="P457" s="3" t="str">
        <f t="shared" ca="1" si="30"/>
        <v>High Surge</v>
      </c>
    </row>
    <row r="458" spans="1:16">
      <c r="A458" s="4">
        <v>45018</v>
      </c>
      <c r="B458" s="2">
        <f t="shared" si="16"/>
        <v>2023</v>
      </c>
      <c r="C458" s="2">
        <f t="shared" si="17"/>
        <v>4</v>
      </c>
      <c r="D458" s="2">
        <f t="shared" si="18"/>
        <v>2</v>
      </c>
      <c r="E458" s="16">
        <v>12984</v>
      </c>
      <c r="F458" s="3">
        <f t="shared" ca="1" si="31"/>
        <v>104.65652126156297</v>
      </c>
      <c r="G458" s="2" t="s">
        <v>18</v>
      </c>
      <c r="H458" s="2" t="s">
        <v>17</v>
      </c>
      <c r="I458" s="2">
        <f>IF(SUMPRODUCT((A458&gt;=[1]holidays!B$2:B1097)*(A458&lt;=[1]holidays!C$2:C1097))&gt;0, 1, 0)</f>
        <v>1</v>
      </c>
      <c r="J458" s="2">
        <f>IF(SUMPRODUCT((A458&gt;=[1]holidays!B$2:B1097 - 4)*(A458&lt;[1]holidays!B$2:B1097))&gt;0, 1, 0)</f>
        <v>0</v>
      </c>
      <c r="K4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A458,
      A458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58" s="3">
        <v>130</v>
      </c>
      <c r="M458" s="3">
        <v>17491.46</v>
      </c>
      <c r="N458" s="3">
        <f t="shared" si="29"/>
        <v>1.3471549599507084</v>
      </c>
      <c r="O458" s="2">
        <f t="shared" ca="1" si="19"/>
        <v>0.10478548801604426</v>
      </c>
      <c r="P458" s="3" t="str">
        <f t="shared" ca="1" si="30"/>
        <v>High Surge</v>
      </c>
    </row>
    <row r="459" spans="1:16">
      <c r="A459" s="4">
        <v>45019</v>
      </c>
      <c r="B459" s="2">
        <f t="shared" si="16"/>
        <v>2023</v>
      </c>
      <c r="C459" s="2">
        <f t="shared" si="17"/>
        <v>4</v>
      </c>
      <c r="D459" s="2">
        <f t="shared" si="18"/>
        <v>3</v>
      </c>
      <c r="E459" s="16">
        <v>11123</v>
      </c>
      <c r="F459" s="3">
        <f t="shared" ca="1" si="31"/>
        <v>96.428074387757832</v>
      </c>
      <c r="G459" s="2" t="s">
        <v>19</v>
      </c>
      <c r="H459" s="2" t="s">
        <v>20</v>
      </c>
      <c r="I459" s="2">
        <f>IF(SUMPRODUCT((A459&gt;=[1]holidays!B$2:B1097)*(A459&lt;=[1]holidays!C$2:C1097))&gt;0, 1, 0)</f>
        <v>1</v>
      </c>
      <c r="J459" s="2">
        <f>IF(SUMPRODUCT((A459&gt;=[1]holidays!B$2:B1097 - 4)*(A459&lt;[1]holidays!B$2:B1097))&gt;0, 1, 0)</f>
        <v>0</v>
      </c>
      <c r="K4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A459,
      A459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59" s="3">
        <v>132</v>
      </c>
      <c r="M459" s="3">
        <v>7282.51</v>
      </c>
      <c r="N459" s="3">
        <f t="shared" si="29"/>
        <v>0.65472534388204628</v>
      </c>
      <c r="O459" s="2">
        <f t="shared" ca="1" si="19"/>
        <v>0.11443410787722766</v>
      </c>
      <c r="P459" s="3" t="str">
        <f t="shared" ca="1" si="30"/>
        <v>Mild Surge</v>
      </c>
    </row>
    <row r="460" spans="1:16">
      <c r="A460" s="4">
        <v>45020</v>
      </c>
      <c r="B460" s="2">
        <f t="shared" si="16"/>
        <v>2023</v>
      </c>
      <c r="C460" s="2">
        <f t="shared" si="17"/>
        <v>4</v>
      </c>
      <c r="D460" s="2">
        <f t="shared" si="18"/>
        <v>4</v>
      </c>
      <c r="E460" s="16">
        <v>10877</v>
      </c>
      <c r="F460" s="3">
        <f t="shared" ca="1" si="31"/>
        <v>102.33138927104166</v>
      </c>
      <c r="G460" s="2" t="s">
        <v>21</v>
      </c>
      <c r="H460" s="2" t="s">
        <v>20</v>
      </c>
      <c r="I460" s="2">
        <f>IF(SUMPRODUCT((A460&gt;=[1]holidays!B$2:B1097)*(A460&lt;=[1]holidays!C$2:C1097))&gt;0, 1, 0)</f>
        <v>1</v>
      </c>
      <c r="J460" s="2">
        <f>IF(SUMPRODUCT((A460&gt;=[1]holidays!B$2:B1097 - 4)*(A460&lt;[1]holidays!B$2:B1097))&gt;0, 1, 0)</f>
        <v>0</v>
      </c>
      <c r="K4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A460,
      A460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0" s="3">
        <v>111</v>
      </c>
      <c r="M460" s="3">
        <v>7125.75</v>
      </c>
      <c r="N460" s="3">
        <f t="shared" si="29"/>
        <v>0.65512089730624257</v>
      </c>
      <c r="O460" s="2">
        <f t="shared" ca="1" si="19"/>
        <v>0.10442938502423117</v>
      </c>
      <c r="P460" s="3" t="str">
        <f t="shared" ca="1" si="30"/>
        <v>High Surge</v>
      </c>
    </row>
    <row r="461" spans="1:16">
      <c r="A461" s="4">
        <v>45021</v>
      </c>
      <c r="B461" s="2">
        <f t="shared" si="16"/>
        <v>2023</v>
      </c>
      <c r="C461" s="2">
        <f t="shared" si="17"/>
        <v>4</v>
      </c>
      <c r="D461" s="2">
        <f t="shared" si="18"/>
        <v>5</v>
      </c>
      <c r="E461" s="16">
        <v>12243</v>
      </c>
      <c r="F461" s="3">
        <f t="shared" ca="1" si="31"/>
        <v>135.17998234732971</v>
      </c>
      <c r="G461" s="2" t="s">
        <v>22</v>
      </c>
      <c r="H461" s="2" t="s">
        <v>20</v>
      </c>
      <c r="I461" s="2">
        <f>IF(SUMPRODUCT((A461&gt;=[1]holidays!B$2:B1097)*(A461&lt;=[1]holidays!C$2:C1097))&gt;0, 1, 0)</f>
        <v>1</v>
      </c>
      <c r="J461" s="2">
        <f>IF(SUMPRODUCT((A461&gt;=[1]holidays!B$2:B1097 - 4)*(A461&lt;[1]holidays!B$2:B1097))&gt;0, 1, 0)</f>
        <v>0</v>
      </c>
      <c r="K4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A461,
      A461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1" s="3">
        <v>102</v>
      </c>
      <c r="M461" s="3">
        <v>5353.88</v>
      </c>
      <c r="N461" s="3">
        <f t="shared" si="29"/>
        <v>0.43730131503716413</v>
      </c>
      <c r="O461" s="2">
        <f t="shared" ca="1" si="19"/>
        <v>0.11262238176449914</v>
      </c>
      <c r="P461" s="3" t="str">
        <f t="shared" ca="1" si="30"/>
        <v>High Surge</v>
      </c>
    </row>
    <row r="462" spans="1:16">
      <c r="A462" s="4">
        <v>45022</v>
      </c>
      <c r="B462" s="2">
        <f t="shared" si="16"/>
        <v>2023</v>
      </c>
      <c r="C462" s="2">
        <f t="shared" si="17"/>
        <v>4</v>
      </c>
      <c r="D462" s="2">
        <f t="shared" si="18"/>
        <v>6</v>
      </c>
      <c r="E462" s="16">
        <v>12075</v>
      </c>
      <c r="F462" s="3">
        <f t="shared" ca="1" si="31"/>
        <v>107.62892308791339</v>
      </c>
      <c r="G462" s="2" t="s">
        <v>23</v>
      </c>
      <c r="H462" s="2" t="s">
        <v>20</v>
      </c>
      <c r="I462" s="2">
        <f>IF(SUMPRODUCT((A462&gt;=[1]holidays!B$2:B1097)*(A462&lt;=[1]holidays!C$2:C1097))&gt;0, 1, 0)</f>
        <v>1</v>
      </c>
      <c r="J462" s="2">
        <f>IF(SUMPRODUCT((A462&gt;=[1]holidays!B$2:B1097 - 4)*(A462&lt;[1]holidays!B$2:B1097))&gt;0, 1, 0)</f>
        <v>0</v>
      </c>
      <c r="K4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A462,
      A462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2" s="3">
        <v>120</v>
      </c>
      <c r="M462" s="3">
        <v>16495.36</v>
      </c>
      <c r="N462" s="3">
        <f t="shared" si="29"/>
        <v>1.3660753623188406</v>
      </c>
      <c r="O462" s="2">
        <f t="shared" ca="1" si="19"/>
        <v>0.10696042046003815</v>
      </c>
      <c r="P462" s="3" t="str">
        <f t="shared" ca="1" si="30"/>
        <v>High Surge</v>
      </c>
    </row>
    <row r="463" spans="1:16">
      <c r="A463" s="4">
        <v>45023</v>
      </c>
      <c r="B463" s="2">
        <f t="shared" si="16"/>
        <v>2023</v>
      </c>
      <c r="C463" s="2">
        <f t="shared" si="17"/>
        <v>4</v>
      </c>
      <c r="D463" s="2">
        <f t="shared" si="18"/>
        <v>7</v>
      </c>
      <c r="E463" s="16">
        <v>10155</v>
      </c>
      <c r="F463" s="3">
        <f t="shared" ca="1" si="31"/>
        <v>95.768653809300446</v>
      </c>
      <c r="G463" s="2" t="s">
        <v>24</v>
      </c>
      <c r="H463" s="2" t="s">
        <v>20</v>
      </c>
      <c r="I463" s="2">
        <f>IF(SUMPRODUCT((A463&gt;=[1]holidays!B$2:B1097)*(A463&lt;=[1]holidays!C$2:C1097))&gt;0, 1, 0)</f>
        <v>1</v>
      </c>
      <c r="J463" s="2">
        <f>IF(SUMPRODUCT((A463&gt;=[1]holidays!B$2:B1097 - 4)*(A463&lt;[1]holidays!B$2:B1097))&gt;0, 1, 0)</f>
        <v>0</v>
      </c>
      <c r="K4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A463,
      A463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3" s="3">
        <v>113</v>
      </c>
      <c r="M463" s="3">
        <v>8064.49</v>
      </c>
      <c r="N463" s="3">
        <f t="shared" si="29"/>
        <v>0.79413983259478083</v>
      </c>
      <c r="O463" s="2">
        <f t="shared" ca="1" si="19"/>
        <v>0.10656679350517922</v>
      </c>
      <c r="P463" s="3" t="str">
        <f t="shared" ca="1" si="30"/>
        <v>Mild Surge</v>
      </c>
    </row>
    <row r="464" spans="1:16">
      <c r="A464" s="4">
        <v>45024</v>
      </c>
      <c r="B464" s="2">
        <f t="shared" si="16"/>
        <v>2023</v>
      </c>
      <c r="C464" s="2">
        <f t="shared" si="17"/>
        <v>4</v>
      </c>
      <c r="D464" s="2">
        <f t="shared" si="18"/>
        <v>8</v>
      </c>
      <c r="E464" s="16">
        <v>6107</v>
      </c>
      <c r="F464" s="3">
        <f t="shared" ca="1" si="31"/>
        <v>54.574386693440815</v>
      </c>
      <c r="G464" s="2" t="s">
        <v>16</v>
      </c>
      <c r="H464" s="2" t="s">
        <v>17</v>
      </c>
      <c r="I464" s="2">
        <f>IF(SUMPRODUCT((A464&gt;=[1]holidays!B$2:B1097)*(A464&lt;=[1]holidays!C$2:C1097))&gt;0, 1, 0)</f>
        <v>1</v>
      </c>
      <c r="J464" s="2">
        <f>IF(SUMPRODUCT((A464&gt;=[1]holidays!B$2:B1097 - 4)*(A464&lt;[1]holidays!B$2:B1097))&gt;0, 1, 0)</f>
        <v>0</v>
      </c>
      <c r="K4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A464,
      A464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4" s="3">
        <v>119</v>
      </c>
      <c r="M464" s="3">
        <v>12379.01</v>
      </c>
      <c r="N464" s="3">
        <f t="shared" si="29"/>
        <v>2.027019813328967</v>
      </c>
      <c r="O464" s="2">
        <f t="shared" ca="1" si="19"/>
        <v>0.10634275448697326</v>
      </c>
      <c r="P464" s="3" t="str">
        <f t="shared" ca="1" si="30"/>
        <v>No Surge</v>
      </c>
    </row>
    <row r="465" spans="1:16">
      <c r="A465" s="4">
        <v>45025</v>
      </c>
      <c r="B465" s="2">
        <f t="shared" si="16"/>
        <v>2023</v>
      </c>
      <c r="C465" s="2">
        <f t="shared" si="17"/>
        <v>4</v>
      </c>
      <c r="D465" s="2">
        <f t="shared" si="18"/>
        <v>9</v>
      </c>
      <c r="E465" s="16">
        <v>7325</v>
      </c>
      <c r="F465" s="3">
        <f t="shared" ca="1" si="31"/>
        <v>69.307773793365044</v>
      </c>
      <c r="G465" s="2" t="s">
        <v>18</v>
      </c>
      <c r="H465" s="2" t="s">
        <v>17</v>
      </c>
      <c r="I465" s="2">
        <f>IF(SUMPRODUCT((A465&gt;=[1]holidays!B$2:B1097)*(A465&lt;=[1]holidays!C$2:C1097))&gt;0, 1, 0)</f>
        <v>1</v>
      </c>
      <c r="J465" s="2">
        <f>IF(SUMPRODUCT((A465&gt;=[1]holidays!B$2:B1097 - 4)*(A465&lt;[1]holidays!B$2:B1097))&gt;0, 1, 0)</f>
        <v>0</v>
      </c>
      <c r="K4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A465,
      A465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5" s="3">
        <v>114</v>
      </c>
      <c r="M465" s="3">
        <v>9070.58</v>
      </c>
      <c r="N465" s="3">
        <f t="shared" si="29"/>
        <v>1.2383044368600682</v>
      </c>
      <c r="O465" s="2">
        <f t="shared" ca="1" si="19"/>
        <v>0.10786465819035652</v>
      </c>
      <c r="P465" s="3" t="str">
        <f t="shared" ca="1" si="30"/>
        <v>No Surge</v>
      </c>
    </row>
    <row r="466" spans="1:16">
      <c r="A466" s="4">
        <v>45026</v>
      </c>
      <c r="B466" s="2">
        <f t="shared" si="16"/>
        <v>2023</v>
      </c>
      <c r="C466" s="2">
        <f t="shared" si="17"/>
        <v>4</v>
      </c>
      <c r="D466" s="2">
        <f t="shared" si="18"/>
        <v>10</v>
      </c>
      <c r="E466" s="16">
        <v>7748</v>
      </c>
      <c r="F466" s="3">
        <f t="shared" ca="1" si="31"/>
        <v>74.3809321354003</v>
      </c>
      <c r="G466" s="2" t="s">
        <v>19</v>
      </c>
      <c r="H466" s="2" t="s">
        <v>20</v>
      </c>
      <c r="I466" s="2">
        <f>IF(SUMPRODUCT((A466&gt;=[1]holidays!B$2:B1097)*(A466&lt;=[1]holidays!C$2:C1097))&gt;0, 1, 0)</f>
        <v>1</v>
      </c>
      <c r="J466" s="2">
        <f>IF(SUMPRODUCT((A466&gt;=[1]holidays!B$2:B1097 - 4)*(A466&lt;[1]holidays!B$2:B1097))&gt;0, 1, 0)</f>
        <v>0</v>
      </c>
      <c r="K4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A466,
      A466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6" s="3">
        <v>112</v>
      </c>
      <c r="M466" s="3">
        <v>11900.97</v>
      </c>
      <c r="N466" s="3">
        <f t="shared" si="29"/>
        <v>1.5360054207537428</v>
      </c>
      <c r="O466" s="2">
        <f t="shared" ca="1" si="19"/>
        <v>0.10752019100625754</v>
      </c>
      <c r="P466" s="3" t="str">
        <f t="shared" ca="1" si="30"/>
        <v>No Surge</v>
      </c>
    </row>
    <row r="467" spans="1:16">
      <c r="A467" s="4">
        <v>45027</v>
      </c>
      <c r="B467" s="2">
        <f t="shared" si="16"/>
        <v>2023</v>
      </c>
      <c r="C467" s="2">
        <f t="shared" si="17"/>
        <v>4</v>
      </c>
      <c r="D467" s="2">
        <f t="shared" si="18"/>
        <v>11</v>
      </c>
      <c r="E467" s="16">
        <v>7632</v>
      </c>
      <c r="F467" s="3">
        <f t="shared" ca="1" si="31"/>
        <v>80.935868371756911</v>
      </c>
      <c r="G467" s="2" t="s">
        <v>21</v>
      </c>
      <c r="H467" s="2" t="s">
        <v>20</v>
      </c>
      <c r="I467" s="2">
        <f>IF(SUMPRODUCT((A467&gt;=[1]holidays!B$2:B1097)*(A467&lt;=[1]holidays!C$2:C1097))&gt;0, 1, 0)</f>
        <v>1</v>
      </c>
      <c r="J467" s="2">
        <f>IF(SUMPRODUCT((A467&gt;=[1]holidays!B$2:B1097 - 4)*(A467&lt;[1]holidays!B$2:B1097))&gt;0, 1, 0)</f>
        <v>0</v>
      </c>
      <c r="K4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A467,
      A467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7" s="3">
        <v>112</v>
      </c>
      <c r="M467" s="3">
        <v>9695.4699999999993</v>
      </c>
      <c r="N467" s="3">
        <f t="shared" si="29"/>
        <v>1.2703708071278825</v>
      </c>
      <c r="O467" s="2">
        <f t="shared" ca="1" si="19"/>
        <v>0.11877381102773552</v>
      </c>
      <c r="P467" s="3" t="str">
        <f t="shared" ca="1" si="30"/>
        <v>Low Surge</v>
      </c>
    </row>
    <row r="468" spans="1:16">
      <c r="A468" s="4">
        <v>45028</v>
      </c>
      <c r="B468" s="2">
        <f t="shared" si="16"/>
        <v>2023</v>
      </c>
      <c r="C468" s="2">
        <f t="shared" si="17"/>
        <v>4</v>
      </c>
      <c r="D468" s="2">
        <f t="shared" si="18"/>
        <v>12</v>
      </c>
      <c r="E468" s="16">
        <v>7789</v>
      </c>
      <c r="F468" s="3">
        <f t="shared" ca="1" si="31"/>
        <v>66.810460180581003</v>
      </c>
      <c r="G468" s="2" t="s">
        <v>22</v>
      </c>
      <c r="H468" s="2" t="s">
        <v>20</v>
      </c>
      <c r="I468" s="2">
        <f>IF(SUMPRODUCT((A468&gt;=[1]holidays!B$2:B1097)*(A468&lt;=[1]holidays!C$2:C1097))&gt;0, 1, 0)</f>
        <v>1</v>
      </c>
      <c r="J468" s="2">
        <f>IF(SUMPRODUCT((A468&gt;=[1]holidays!B$2:B1097 - 4)*(A468&lt;[1]holidays!B$2:B1097))&gt;0, 1, 0)</f>
        <v>0</v>
      </c>
      <c r="K4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A468,
      A468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8" s="3">
        <v>117</v>
      </c>
      <c r="M468" s="3">
        <v>13098.65</v>
      </c>
      <c r="N468" s="3">
        <f t="shared" si="29"/>
        <v>1.6816857106175376</v>
      </c>
      <c r="O468" s="2">
        <f t="shared" ca="1" si="19"/>
        <v>0.10035721968324531</v>
      </c>
      <c r="P468" s="3" t="str">
        <f t="shared" ca="1" si="30"/>
        <v>No Surge</v>
      </c>
    </row>
    <row r="469" spans="1:16">
      <c r="A469" s="4">
        <v>45029</v>
      </c>
      <c r="B469" s="2">
        <f t="shared" si="16"/>
        <v>2023</v>
      </c>
      <c r="C469" s="2">
        <f t="shared" si="17"/>
        <v>4</v>
      </c>
      <c r="D469" s="2">
        <f t="shared" si="18"/>
        <v>13</v>
      </c>
      <c r="E469" s="16">
        <v>8008</v>
      </c>
      <c r="F469" s="3">
        <f t="shared" ca="1" si="31"/>
        <v>80.415034030438036</v>
      </c>
      <c r="G469" s="2" t="s">
        <v>23</v>
      </c>
      <c r="H469" s="2" t="s">
        <v>20</v>
      </c>
      <c r="I469" s="2">
        <f>IF(SUMPRODUCT((A469&gt;=[1]holidays!B$2:B1097)*(A469&lt;=[1]holidays!C$2:C1097))&gt;0, 1, 0)</f>
        <v>1</v>
      </c>
      <c r="J469" s="2">
        <f>IF(SUMPRODUCT((A469&gt;=[1]holidays!B$2:B1097 - 4)*(A469&lt;[1]holidays!B$2:B1097))&gt;0, 1, 0)</f>
        <v>0</v>
      </c>
      <c r="K4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A469,
      A469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69" s="3">
        <v>111</v>
      </c>
      <c r="M469" s="3">
        <v>9830.52</v>
      </c>
      <c r="N469" s="3">
        <f t="shared" si="29"/>
        <v>1.2275874125874127</v>
      </c>
      <c r="O469" s="2">
        <f t="shared" ca="1" si="19"/>
        <v>0.11146439532191087</v>
      </c>
      <c r="P469" s="3" t="str">
        <f t="shared" ca="1" si="30"/>
        <v>Low Surge</v>
      </c>
    </row>
    <row r="470" spans="1:16">
      <c r="A470" s="4">
        <v>45030</v>
      </c>
      <c r="B470" s="2">
        <f t="shared" si="16"/>
        <v>2023</v>
      </c>
      <c r="C470" s="2">
        <f t="shared" si="17"/>
        <v>4</v>
      </c>
      <c r="D470" s="2">
        <f t="shared" si="18"/>
        <v>14</v>
      </c>
      <c r="E470" s="16">
        <v>7945</v>
      </c>
      <c r="F470" s="3">
        <f t="shared" ca="1" si="31"/>
        <v>69.859626740341497</v>
      </c>
      <c r="G470" s="2" t="s">
        <v>24</v>
      </c>
      <c r="H470" s="2" t="s">
        <v>20</v>
      </c>
      <c r="I470" s="2">
        <f>IF(SUMPRODUCT((A470&gt;=[1]holidays!B$2:B1097)*(A470&lt;=[1]holidays!C$2:C1097))&gt;0, 1, 0)</f>
        <v>1</v>
      </c>
      <c r="J470" s="2">
        <f>IF(SUMPRODUCT((A470&gt;=[1]holidays!B$2:B1097 - 4)*(A470&lt;[1]holidays!B$2:B1097))&gt;0, 1, 0)</f>
        <v>0</v>
      </c>
      <c r="K4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A470,
      A470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0" s="3">
        <v>118</v>
      </c>
      <c r="M470" s="3">
        <v>5756.15</v>
      </c>
      <c r="N470" s="3">
        <f t="shared" si="29"/>
        <v>0.72449968533668974</v>
      </c>
      <c r="O470" s="2">
        <f t="shared" ca="1" si="19"/>
        <v>0.10375627382454747</v>
      </c>
      <c r="P470" s="3" t="str">
        <f t="shared" ca="1" si="30"/>
        <v>No Surge</v>
      </c>
    </row>
    <row r="471" spans="1:16">
      <c r="A471" s="4">
        <v>45031</v>
      </c>
      <c r="B471" s="2">
        <f t="shared" si="16"/>
        <v>2023</v>
      </c>
      <c r="C471" s="2">
        <f t="shared" si="17"/>
        <v>4</v>
      </c>
      <c r="D471" s="2">
        <f t="shared" si="18"/>
        <v>15</v>
      </c>
      <c r="E471" s="16">
        <v>8934</v>
      </c>
      <c r="F471" s="3">
        <f t="shared" ca="1" si="31"/>
        <v>90.544309301329875</v>
      </c>
      <c r="G471" s="2" t="s">
        <v>16</v>
      </c>
      <c r="H471" s="2" t="s">
        <v>17</v>
      </c>
      <c r="I471" s="2">
        <f>IF(SUMPRODUCT((A471&gt;=[1]holidays!B$2:B1097)*(A471&lt;=[1]holidays!C$2:C1097))&gt;0, 1, 0)</f>
        <v>1</v>
      </c>
      <c r="J471" s="2">
        <f>IF(SUMPRODUCT((A471&gt;=[1]holidays!B$2:B1097 - 4)*(A471&lt;[1]holidays!B$2:B1097))&gt;0, 1, 0)</f>
        <v>0</v>
      </c>
      <c r="K4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A471,
      A471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1" s="3">
        <v>117</v>
      </c>
      <c r="M471" s="3">
        <v>18360.36</v>
      </c>
      <c r="N471" s="3">
        <f t="shared" si="29"/>
        <v>2.0551108126259234</v>
      </c>
      <c r="O471" s="2">
        <f t="shared" ca="1" si="19"/>
        <v>0.11857716799032456</v>
      </c>
      <c r="P471" s="3" t="str">
        <f t="shared" ca="1" si="30"/>
        <v>Low Surge</v>
      </c>
    </row>
    <row r="472" spans="1:16">
      <c r="A472" s="4">
        <v>45032</v>
      </c>
      <c r="B472" s="2">
        <f t="shared" si="16"/>
        <v>2023</v>
      </c>
      <c r="C472" s="2">
        <f t="shared" si="17"/>
        <v>4</v>
      </c>
      <c r="D472" s="2">
        <f t="shared" si="18"/>
        <v>16</v>
      </c>
      <c r="E472" s="16">
        <v>9018</v>
      </c>
      <c r="F472" s="3">
        <f t="shared" ca="1" si="31"/>
        <v>78.589675405361092</v>
      </c>
      <c r="G472" s="2" t="s">
        <v>18</v>
      </c>
      <c r="H472" s="2" t="s">
        <v>17</v>
      </c>
      <c r="I472" s="2">
        <f>IF(SUMPRODUCT((A472&gt;=[1]holidays!B$2:B1097)*(A472&lt;=[1]holidays!C$2:C1097))&gt;0, 1, 0)</f>
        <v>1</v>
      </c>
      <c r="J472" s="2">
        <f>IF(SUMPRODUCT((A472&gt;=[1]holidays!B$2:B1097 - 4)*(A472&lt;[1]holidays!B$2:B1097))&gt;0, 1, 0)</f>
        <v>0</v>
      </c>
      <c r="K4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A472,
      A472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2" s="3">
        <v>116</v>
      </c>
      <c r="M472" s="3">
        <v>16326.63</v>
      </c>
      <c r="N472" s="3">
        <f t="shared" si="29"/>
        <v>1.8104491017964071</v>
      </c>
      <c r="O472" s="2">
        <f t="shared" ca="1" si="19"/>
        <v>0.10109117705723981</v>
      </c>
      <c r="P472" s="3" t="str">
        <f t="shared" ca="1" si="30"/>
        <v>No Surge</v>
      </c>
    </row>
    <row r="473" spans="1:16">
      <c r="A473" s="4">
        <v>45033</v>
      </c>
      <c r="B473" s="2">
        <f t="shared" si="16"/>
        <v>2023</v>
      </c>
      <c r="C473" s="2">
        <f t="shared" si="17"/>
        <v>4</v>
      </c>
      <c r="D473" s="2">
        <f t="shared" si="18"/>
        <v>17</v>
      </c>
      <c r="E473" s="16">
        <v>7381</v>
      </c>
      <c r="F473" s="3">
        <f t="shared" ca="1" si="31"/>
        <v>66.878343347355653</v>
      </c>
      <c r="G473" s="2" t="s">
        <v>19</v>
      </c>
      <c r="H473" s="2" t="s">
        <v>20</v>
      </c>
      <c r="I473" s="2">
        <f>IF(SUMPRODUCT((A473&gt;=[1]holidays!B$2:B1097)*(A473&lt;=[1]holidays!C$2:C1097))&gt;0, 1, 0)</f>
        <v>1</v>
      </c>
      <c r="J473" s="2">
        <f>IF(SUMPRODUCT((A473&gt;=[1]holidays!B$2:B1097 - 4)*(A473&lt;[1]holidays!B$2:B1097))&gt;0, 1, 0)</f>
        <v>0</v>
      </c>
      <c r="K4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A473,
      A473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3" s="3">
        <v>120</v>
      </c>
      <c r="M473" s="3">
        <v>9383.4699999999993</v>
      </c>
      <c r="N473" s="3">
        <f t="shared" si="29"/>
        <v>1.2713006367700852</v>
      </c>
      <c r="O473" s="2">
        <f t="shared" ca="1" si="19"/>
        <v>0.10873054059995499</v>
      </c>
      <c r="P473" s="3" t="str">
        <f t="shared" ca="1" si="30"/>
        <v>No Surge</v>
      </c>
    </row>
    <row r="474" spans="1:16">
      <c r="A474" s="4">
        <v>45034</v>
      </c>
      <c r="B474" s="2">
        <f t="shared" si="16"/>
        <v>2023</v>
      </c>
      <c r="C474" s="2">
        <f t="shared" si="17"/>
        <v>4</v>
      </c>
      <c r="D474" s="2">
        <f t="shared" si="18"/>
        <v>18</v>
      </c>
      <c r="E474" s="16">
        <v>7595</v>
      </c>
      <c r="F474" s="3">
        <f t="shared" ca="1" si="31"/>
        <v>66.070311417615798</v>
      </c>
      <c r="G474" s="2" t="s">
        <v>21</v>
      </c>
      <c r="H474" s="2" t="s">
        <v>20</v>
      </c>
      <c r="I474" s="2">
        <f>IF(SUMPRODUCT((A474&gt;=[1]holidays!B$2:B1097)*(A474&lt;=[1]holidays!C$2:C1097))&gt;0, 1, 0)</f>
        <v>1</v>
      </c>
      <c r="J474" s="2">
        <f>IF(SUMPRODUCT((A474&gt;=[1]holidays!B$2:B1097 - 4)*(A474&lt;[1]holidays!B$2:B1097))&gt;0, 1, 0)</f>
        <v>0</v>
      </c>
      <c r="K4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A474,
      A474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4" s="3">
        <v>116</v>
      </c>
      <c r="M474" s="3">
        <v>8960.2199999999993</v>
      </c>
      <c r="N474" s="3">
        <f t="shared" si="29"/>
        <v>1.1797524687294272</v>
      </c>
      <c r="O474" s="2">
        <f t="shared" ca="1" si="19"/>
        <v>0.10091054805060479</v>
      </c>
      <c r="P474" s="3" t="str">
        <f t="shared" ca="1" si="30"/>
        <v>No Surge</v>
      </c>
    </row>
    <row r="475" spans="1:16">
      <c r="A475" s="4">
        <v>45035</v>
      </c>
      <c r="B475" s="2">
        <f t="shared" si="16"/>
        <v>2023</v>
      </c>
      <c r="C475" s="2">
        <f t="shared" si="17"/>
        <v>4</v>
      </c>
      <c r="D475" s="2">
        <f t="shared" si="18"/>
        <v>19</v>
      </c>
      <c r="E475" s="16">
        <v>7757</v>
      </c>
      <c r="F475" s="3">
        <f t="shared" ca="1" si="31"/>
        <v>68.619429940925102</v>
      </c>
      <c r="G475" s="2" t="s">
        <v>22</v>
      </c>
      <c r="H475" s="2" t="s">
        <v>20</v>
      </c>
      <c r="I475" s="2">
        <f>IF(SUMPRODUCT((A475&gt;=[1]holidays!B$2:B1097)*(A475&lt;=[1]holidays!C$2:C1097))&gt;0, 1, 0)</f>
        <v>1</v>
      </c>
      <c r="J475" s="2">
        <f>IF(SUMPRODUCT((A475&gt;=[1]holidays!B$2:B1097 - 4)*(A475&lt;[1]holidays!B$2:B1097))&gt;0, 1, 0)</f>
        <v>0</v>
      </c>
      <c r="K4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A475,
      A475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5" s="3">
        <v>118</v>
      </c>
      <c r="M475" s="3">
        <v>11832.25</v>
      </c>
      <c r="N475" s="3">
        <f t="shared" si="29"/>
        <v>1.5253641871857677</v>
      </c>
      <c r="O475" s="2">
        <f t="shared" ca="1" si="19"/>
        <v>0.10438433328644015</v>
      </c>
      <c r="P475" s="3" t="str">
        <f t="shared" ca="1" si="30"/>
        <v>No Surge</v>
      </c>
    </row>
    <row r="476" spans="1:16">
      <c r="A476" s="4">
        <v>45036</v>
      </c>
      <c r="B476" s="2">
        <f t="shared" si="16"/>
        <v>2023</v>
      </c>
      <c r="C476" s="2">
        <f t="shared" si="17"/>
        <v>4</v>
      </c>
      <c r="D476" s="2">
        <f t="shared" si="18"/>
        <v>20</v>
      </c>
      <c r="E476" s="16">
        <v>7921</v>
      </c>
      <c r="F476" s="3">
        <f t="shared" ca="1" si="31"/>
        <v>77.200133276031963</v>
      </c>
      <c r="G476" s="2" t="s">
        <v>23</v>
      </c>
      <c r="H476" s="2" t="s">
        <v>20</v>
      </c>
      <c r="I476" s="2">
        <f>IF(SUMPRODUCT((A476&gt;=[1]holidays!B$2:B1097)*(A476&lt;=[1]holidays!C$2:C1097))&gt;0, 1, 0)</f>
        <v>1</v>
      </c>
      <c r="J476" s="2">
        <f>IF(SUMPRODUCT((A476&gt;=[1]holidays!B$2:B1097 - 4)*(A476&lt;[1]holidays!B$2:B1097))&gt;0, 1, 0)</f>
        <v>0</v>
      </c>
      <c r="K4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A476,
      A476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6" s="3">
        <v>120</v>
      </c>
      <c r="M476" s="3">
        <v>7605.36</v>
      </c>
      <c r="N476" s="3">
        <f t="shared" si="29"/>
        <v>0.96015149602322936</v>
      </c>
      <c r="O476" s="2">
        <f t="shared" ca="1" si="19"/>
        <v>0.11695513184097761</v>
      </c>
      <c r="P476" s="3" t="str">
        <f t="shared" ca="1" si="30"/>
        <v>No Surge</v>
      </c>
    </row>
    <row r="477" spans="1:16">
      <c r="A477" s="4">
        <v>45037</v>
      </c>
      <c r="B477" s="2">
        <f t="shared" si="16"/>
        <v>2023</v>
      </c>
      <c r="C477" s="2">
        <f t="shared" si="17"/>
        <v>4</v>
      </c>
      <c r="D477" s="2">
        <f t="shared" si="18"/>
        <v>21</v>
      </c>
      <c r="E477" s="16">
        <v>8015</v>
      </c>
      <c r="F477" s="3">
        <f t="shared" ca="1" si="31"/>
        <v>72.838709974101306</v>
      </c>
      <c r="G477" s="2" t="s">
        <v>24</v>
      </c>
      <c r="H477" s="2" t="s">
        <v>20</v>
      </c>
      <c r="I477" s="2">
        <f>IF(SUMPRODUCT((A477&gt;=[1]holidays!B$2:B1097)*(A477&lt;=[1]holidays!C$2:C1097))&gt;0, 1, 0)</f>
        <v>1</v>
      </c>
      <c r="J477" s="2">
        <f>IF(SUMPRODUCT((A477&gt;=[1]holidays!B$2:B1097 - 4)*(A477&lt;[1]holidays!B$2:B1097))&gt;0, 1, 0)</f>
        <v>0</v>
      </c>
      <c r="K4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A477,
      A477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7" s="3">
        <v>117</v>
      </c>
      <c r="M477" s="3">
        <v>12192.08</v>
      </c>
      <c r="N477" s="3">
        <f t="shared" si="29"/>
        <v>1.5211578290704928</v>
      </c>
      <c r="O477" s="2">
        <f t="shared" ca="1" si="19"/>
        <v>0.10632724974385344</v>
      </c>
      <c r="P477" s="3" t="str">
        <f t="shared" ca="1" si="30"/>
        <v>No Surge</v>
      </c>
    </row>
    <row r="478" spans="1:16">
      <c r="A478" s="4">
        <v>45038</v>
      </c>
      <c r="B478" s="2">
        <f t="shared" si="16"/>
        <v>2023</v>
      </c>
      <c r="C478" s="2">
        <f t="shared" si="17"/>
        <v>4</v>
      </c>
      <c r="D478" s="2">
        <f t="shared" si="18"/>
        <v>22</v>
      </c>
      <c r="E478" s="16">
        <v>9025</v>
      </c>
      <c r="F478" s="3">
        <f t="shared" ca="1" si="31"/>
        <v>92.413466995252833</v>
      </c>
      <c r="G478" s="2" t="s">
        <v>16</v>
      </c>
      <c r="H478" s="2" t="s">
        <v>17</v>
      </c>
      <c r="I478" s="2">
        <f>IF(SUMPRODUCT((A478&gt;=[1]holidays!B$2:B1097)*(A478&lt;=[1]holidays!C$2:C1097))&gt;0, 1, 0)</f>
        <v>1</v>
      </c>
      <c r="J478" s="2">
        <f>IF(SUMPRODUCT((A478&gt;=[1]holidays!B$2:B1097 - 4)*(A478&lt;[1]holidays!B$2:B1097))&gt;0, 1, 0)</f>
        <v>0</v>
      </c>
      <c r="K4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A478,
      A478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8" s="3">
        <v>102</v>
      </c>
      <c r="M478" s="3">
        <v>15381.65</v>
      </c>
      <c r="N478" s="3">
        <f t="shared" si="29"/>
        <v>1.7043379501385041</v>
      </c>
      <c r="O478" s="2">
        <f t="shared" ca="1" si="19"/>
        <v>0.10444513721347135</v>
      </c>
      <c r="P478" s="3" t="str">
        <f t="shared" ca="1" si="30"/>
        <v>Mild Surge</v>
      </c>
    </row>
    <row r="479" spans="1:16">
      <c r="A479" s="4">
        <v>45039</v>
      </c>
      <c r="B479" s="2">
        <f t="shared" si="16"/>
        <v>2023</v>
      </c>
      <c r="C479" s="2">
        <f t="shared" si="17"/>
        <v>4</v>
      </c>
      <c r="D479" s="2">
        <f t="shared" si="18"/>
        <v>23</v>
      </c>
      <c r="E479" s="16">
        <v>8929</v>
      </c>
      <c r="F479" s="3">
        <f t="shared" ca="1" si="31"/>
        <v>85.760117975562224</v>
      </c>
      <c r="G479" s="2" t="s">
        <v>18</v>
      </c>
      <c r="H479" s="2" t="s">
        <v>17</v>
      </c>
      <c r="I479" s="2">
        <f>IF(SUMPRODUCT((A479&gt;=[1]holidays!B$2:B1097)*(A479&lt;=[1]holidays!C$2:C1097))&gt;0, 1, 0)</f>
        <v>1</v>
      </c>
      <c r="J479" s="2">
        <f>IF(SUMPRODUCT((A479&gt;=[1]holidays!B$2:B1097 - 4)*(A479&lt;[1]holidays!B$2:B1097))&gt;0, 1, 0)</f>
        <v>0</v>
      </c>
      <c r="K4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A479,
      A479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79" s="3">
        <v>116</v>
      </c>
      <c r="M479" s="3">
        <v>9582.07</v>
      </c>
      <c r="N479" s="3">
        <f t="shared" si="29"/>
        <v>1.0731403292641952</v>
      </c>
      <c r="O479" s="2">
        <f t="shared" ca="1" si="19"/>
        <v>0.11141419739237561</v>
      </c>
      <c r="P479" s="3" t="str">
        <f t="shared" ca="1" si="30"/>
        <v>Low Surge</v>
      </c>
    </row>
    <row r="480" spans="1:16">
      <c r="A480" s="4">
        <v>45040</v>
      </c>
      <c r="B480" s="2">
        <f t="shared" si="16"/>
        <v>2023</v>
      </c>
      <c r="C480" s="2">
        <f t="shared" si="17"/>
        <v>4</v>
      </c>
      <c r="D480" s="2">
        <f t="shared" si="18"/>
        <v>24</v>
      </c>
      <c r="E480" s="16">
        <v>7499</v>
      </c>
      <c r="F480" s="3">
        <f t="shared" ca="1" si="31"/>
        <v>66.940289744842417</v>
      </c>
      <c r="G480" s="2" t="s">
        <v>19</v>
      </c>
      <c r="H480" s="2" t="s">
        <v>20</v>
      </c>
      <c r="I480" s="2">
        <f>IF(SUMPRODUCT((A480&gt;=[1]holidays!B$2:B1097)*(A480&lt;=[1]holidays!C$2:C1097))&gt;0, 1, 0)</f>
        <v>1</v>
      </c>
      <c r="J480" s="2">
        <f>IF(SUMPRODUCT((A480&gt;=[1]holidays!B$2:B1097 - 4)*(A480&lt;[1]holidays!B$2:B1097))&gt;0, 1, 0)</f>
        <v>0</v>
      </c>
      <c r="K4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A480,
      A480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480" s="3">
        <v>120</v>
      </c>
      <c r="M480" s="3">
        <v>7256.83</v>
      </c>
      <c r="N480" s="3">
        <f t="shared" si="29"/>
        <v>0.96770636084811312</v>
      </c>
      <c r="O480" s="2">
        <f t="shared" ca="1" si="19"/>
        <v>0.10711874609122671</v>
      </c>
      <c r="P480" s="3" t="str">
        <f t="shared" ca="1" si="30"/>
        <v>No Surge</v>
      </c>
    </row>
    <row r="481" spans="1:16">
      <c r="A481" s="4">
        <v>45041</v>
      </c>
      <c r="B481" s="2">
        <f t="shared" si="16"/>
        <v>2023</v>
      </c>
      <c r="C481" s="2">
        <f t="shared" si="17"/>
        <v>4</v>
      </c>
      <c r="D481" s="2">
        <f t="shared" si="18"/>
        <v>25</v>
      </c>
      <c r="E481" s="16">
        <v>5674</v>
      </c>
      <c r="F481" s="3">
        <f t="shared" ca="1" si="31"/>
        <v>52.784999395244846</v>
      </c>
      <c r="G481" s="2" t="s">
        <v>21</v>
      </c>
      <c r="H481" s="2" t="s">
        <v>20</v>
      </c>
      <c r="I481" s="2">
        <f>IF(SUMPRODUCT((A481&gt;=[1]holidays!B$2:B1097)*(A481&lt;=[1]holidays!C$2:C1097))&gt;0, 1, 0)</f>
        <v>0</v>
      </c>
      <c r="J481" s="2">
        <f>IF(SUMPRODUCT((A481&gt;=[1]holidays!B$2:B1097 - 4)*(A481&lt;[1]holidays!B$2:B1097))&gt;0, 1, 0)</f>
        <v>0</v>
      </c>
      <c r="K4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A481,
      A481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1" s="3">
        <v>123</v>
      </c>
      <c r="M481" s="3">
        <v>5411.2</v>
      </c>
      <c r="N481" s="3">
        <f t="shared" si="29"/>
        <v>0.95368346845259078</v>
      </c>
      <c r="O481" s="2">
        <f t="shared" ca="1" si="19"/>
        <v>0.11442641744122518</v>
      </c>
      <c r="P481" s="3" t="str">
        <f t="shared" ca="1" si="30"/>
        <v>No Surge</v>
      </c>
    </row>
    <row r="482" spans="1:16">
      <c r="A482" s="4">
        <v>45042</v>
      </c>
      <c r="B482" s="2">
        <f t="shared" si="16"/>
        <v>2023</v>
      </c>
      <c r="C482" s="2">
        <f t="shared" si="17"/>
        <v>4</v>
      </c>
      <c r="D482" s="2">
        <f t="shared" si="18"/>
        <v>26</v>
      </c>
      <c r="E482" s="16">
        <v>7932</v>
      </c>
      <c r="F482" s="3">
        <f t="shared" ca="1" si="31"/>
        <v>70.549244902580085</v>
      </c>
      <c r="G482" s="2" t="s">
        <v>22</v>
      </c>
      <c r="H482" s="2" t="s">
        <v>20</v>
      </c>
      <c r="I482" s="2">
        <f>IF(SUMPRODUCT((A482&gt;=[1]holidays!B$2:B1097)*(A482&lt;=[1]holidays!C$2:C1097))&gt;0, 1, 0)</f>
        <v>0</v>
      </c>
      <c r="J482" s="2">
        <f>IF(SUMPRODUCT((A482&gt;=[1]holidays!B$2:B1097 - 4)*(A482&lt;[1]holidays!B$2:B1097))&gt;0, 1, 0)</f>
        <v>0</v>
      </c>
      <c r="K4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A482,
      A482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2" s="3">
        <v>132</v>
      </c>
      <c r="M482" s="3">
        <v>8262.2000000000007</v>
      </c>
      <c r="N482" s="3">
        <f t="shared" si="29"/>
        <v>1.0416288451840647</v>
      </c>
      <c r="O482" s="2">
        <f t="shared" ca="1" si="19"/>
        <v>0.11740418970172178</v>
      </c>
      <c r="P482" s="3" t="str">
        <f t="shared" ca="1" si="30"/>
        <v>No Surge</v>
      </c>
    </row>
    <row r="483" spans="1:16">
      <c r="A483" s="4">
        <v>45043</v>
      </c>
      <c r="B483" s="2">
        <f t="shared" si="16"/>
        <v>2023</v>
      </c>
      <c r="C483" s="2">
        <f t="shared" si="17"/>
        <v>4</v>
      </c>
      <c r="D483" s="2">
        <f t="shared" si="18"/>
        <v>27</v>
      </c>
      <c r="E483" s="16">
        <v>8061</v>
      </c>
      <c r="F483" s="3">
        <f t="shared" ca="1" si="31"/>
        <v>70.347818091225037</v>
      </c>
      <c r="G483" s="2" t="s">
        <v>23</v>
      </c>
      <c r="H483" s="2" t="s">
        <v>20</v>
      </c>
      <c r="I483" s="2">
        <f>IF(SUMPRODUCT((A483&gt;=[1]holidays!B$2:B1097)*(A483&lt;=[1]holidays!C$2:C1097))&gt;0, 1, 0)</f>
        <v>0</v>
      </c>
      <c r="J483" s="2">
        <f>IF(SUMPRODUCT((A483&gt;=[1]holidays!B$2:B1097 - 4)*(A483&lt;[1]holidays!B$2:B1097))&gt;0, 1, 0)</f>
        <v>0</v>
      </c>
      <c r="K4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A483,
      A483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3" s="3">
        <v>127</v>
      </c>
      <c r="M483" s="3">
        <v>21209.89</v>
      </c>
      <c r="N483" s="3">
        <f t="shared" si="29"/>
        <v>2.6311735516685273</v>
      </c>
      <c r="O483" s="2">
        <f t="shared" ca="1" si="19"/>
        <v>0.11083206671114725</v>
      </c>
      <c r="P483" s="3" t="str">
        <f t="shared" ca="1" si="30"/>
        <v>No Surge</v>
      </c>
    </row>
    <row r="484" spans="1:16">
      <c r="A484" s="4">
        <v>45044</v>
      </c>
      <c r="B484" s="2">
        <f t="shared" si="16"/>
        <v>2023</v>
      </c>
      <c r="C484" s="2">
        <f t="shared" si="17"/>
        <v>4</v>
      </c>
      <c r="D484" s="2">
        <f t="shared" si="18"/>
        <v>28</v>
      </c>
      <c r="E484" s="16">
        <v>12617</v>
      </c>
      <c r="F484" s="3">
        <f t="shared" ca="1" si="31"/>
        <v>102.12994210264408</v>
      </c>
      <c r="G484" s="2" t="s">
        <v>24</v>
      </c>
      <c r="H484" s="2" t="s">
        <v>20</v>
      </c>
      <c r="I484" s="2">
        <f>IF(SUMPRODUCT((A484&gt;=[1]holidays!B$2:B1097)*(A484&lt;=[1]holidays!C$2:C1097))&gt;0, 1, 0)</f>
        <v>0</v>
      </c>
      <c r="J484" s="2">
        <f>IF(SUMPRODUCT((A484&gt;=[1]holidays!B$2:B1097 - 4)*(A484&lt;[1]holidays!B$2:B1097))&gt;0, 1, 0)</f>
        <v>0</v>
      </c>
      <c r="K4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A484,
      A484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4" s="3">
        <v>136</v>
      </c>
      <c r="M484" s="3">
        <v>28942.13</v>
      </c>
      <c r="N484" s="3">
        <f t="shared" si="29"/>
        <v>2.2938995006736942</v>
      </c>
      <c r="O484" s="2">
        <f t="shared" ca="1" si="19"/>
        <v>0.11008696303368151</v>
      </c>
      <c r="P484" s="3" t="str">
        <f t="shared" ca="1" si="30"/>
        <v>High Surge</v>
      </c>
    </row>
    <row r="485" spans="1:16">
      <c r="A485" s="4">
        <v>45045</v>
      </c>
      <c r="B485" s="2">
        <f t="shared" si="16"/>
        <v>2023</v>
      </c>
      <c r="C485" s="2">
        <f t="shared" si="17"/>
        <v>4</v>
      </c>
      <c r="D485" s="2">
        <f t="shared" si="18"/>
        <v>29</v>
      </c>
      <c r="E485" s="16">
        <v>12729</v>
      </c>
      <c r="F485" s="3">
        <f t="shared" ca="1" si="31"/>
        <v>115.66786967446274</v>
      </c>
      <c r="G485" s="2" t="s">
        <v>16</v>
      </c>
      <c r="H485" s="2" t="s">
        <v>17</v>
      </c>
      <c r="I485" s="2">
        <f>IF(SUMPRODUCT((A485&gt;=[1]holidays!B$2:B1097)*(A485&lt;=[1]holidays!C$2:C1097))&gt;0, 1, 0)</f>
        <v>0</v>
      </c>
      <c r="J485" s="2">
        <f>IF(SUMPRODUCT((A485&gt;=[1]holidays!B$2:B1097 - 4)*(A485&lt;[1]holidays!B$2:B1097))&gt;0, 1, 0)</f>
        <v>0</v>
      </c>
      <c r="K4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A485,
      A485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5" s="3">
        <v>111</v>
      </c>
      <c r="M485" s="3">
        <v>21918.65</v>
      </c>
      <c r="N485" s="3">
        <f t="shared" si="29"/>
        <v>1.7219459501924741</v>
      </c>
      <c r="O485" s="2">
        <f t="shared" ca="1" si="19"/>
        <v>0.10086521748656897</v>
      </c>
      <c r="P485" s="3" t="str">
        <f t="shared" ca="1" si="30"/>
        <v>High Surge</v>
      </c>
    </row>
    <row r="486" spans="1:16">
      <c r="A486" s="4">
        <v>45046</v>
      </c>
      <c r="B486" s="2">
        <f t="shared" si="16"/>
        <v>2023</v>
      </c>
      <c r="C486" s="2">
        <f t="shared" si="17"/>
        <v>4</v>
      </c>
      <c r="D486" s="2">
        <f t="shared" si="18"/>
        <v>30</v>
      </c>
      <c r="E486" s="16">
        <v>12511</v>
      </c>
      <c r="F486" s="3">
        <f t="shared" ca="1" si="31"/>
        <v>122.60542275399342</v>
      </c>
      <c r="G486" s="2" t="s">
        <v>18</v>
      </c>
      <c r="H486" s="2" t="s">
        <v>17</v>
      </c>
      <c r="I486" s="2">
        <f>IF(SUMPRODUCT((A486&gt;=[1]holidays!B$2:B1097)*(A486&lt;=[1]holidays!C$2:C1097))&gt;0, 1, 0)</f>
        <v>0</v>
      </c>
      <c r="J486" s="2">
        <f>IF(SUMPRODUCT((A486&gt;=[1]holidays!B$2:B1097 - 4)*(A486&lt;[1]holidays!B$2:B1097))&gt;0, 1, 0)</f>
        <v>0</v>
      </c>
      <c r="K4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A486,
      A486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6" s="3">
        <v>111</v>
      </c>
      <c r="M486" s="3">
        <v>27121.41</v>
      </c>
      <c r="N486" s="3">
        <f t="shared" si="29"/>
        <v>2.1678051314842937</v>
      </c>
      <c r="O486" s="2">
        <f t="shared" ca="1" si="19"/>
        <v>0.10877789086158796</v>
      </c>
      <c r="P486" s="3" t="str">
        <f t="shared" ca="1" si="30"/>
        <v>High Surge</v>
      </c>
    </row>
    <row r="487" spans="1:16">
      <c r="A487" s="4">
        <v>45047</v>
      </c>
      <c r="B487" s="2">
        <f t="shared" si="16"/>
        <v>2023</v>
      </c>
      <c r="C487" s="2">
        <f t="shared" si="17"/>
        <v>5</v>
      </c>
      <c r="D487" s="2">
        <f t="shared" si="18"/>
        <v>1</v>
      </c>
      <c r="E487" s="16">
        <v>12635</v>
      </c>
      <c r="F487" s="3">
        <f t="shared" ca="1" si="31"/>
        <v>130.24172010079829</v>
      </c>
      <c r="G487" s="2" t="s">
        <v>19</v>
      </c>
      <c r="H487" s="2" t="s">
        <v>20</v>
      </c>
      <c r="I487" s="2">
        <f>IF(SUMPRODUCT((A487&gt;=[1]holidays!B$2:B1097)*(A487&lt;=[1]holidays!C$2:C1097))&gt;0, 1, 0)</f>
        <v>0</v>
      </c>
      <c r="J487" s="2">
        <f>IF(SUMPRODUCT((A487&gt;=[1]holidays!B$2:B1097 - 4)*(A487&lt;[1]holidays!B$2:B1097))&gt;0, 1, 0)</f>
        <v>0</v>
      </c>
      <c r="K4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A487,
      A487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7" s="3">
        <v>112</v>
      </c>
      <c r="M487" s="3">
        <v>7350.55</v>
      </c>
      <c r="N487" s="3">
        <f t="shared" si="29"/>
        <v>0.58176098140087062</v>
      </c>
      <c r="O487" s="2">
        <f t="shared" ca="1" si="19"/>
        <v>0.11544972418907327</v>
      </c>
      <c r="P487" s="3" t="str">
        <f t="shared" ca="1" si="30"/>
        <v>High Surge</v>
      </c>
    </row>
    <row r="488" spans="1:16">
      <c r="A488" s="4">
        <v>45048</v>
      </c>
      <c r="B488" s="2">
        <f t="shared" si="16"/>
        <v>2023</v>
      </c>
      <c r="C488" s="2">
        <f t="shared" si="17"/>
        <v>5</v>
      </c>
      <c r="D488" s="2">
        <f t="shared" si="18"/>
        <v>2</v>
      </c>
      <c r="E488" s="16">
        <v>7489</v>
      </c>
      <c r="F488" s="3">
        <f t="shared" ca="1" si="31"/>
        <v>69.676025065870235</v>
      </c>
      <c r="G488" s="2" t="s">
        <v>21</v>
      </c>
      <c r="H488" s="2" t="s">
        <v>20</v>
      </c>
      <c r="I488" s="2">
        <f>IF(SUMPRODUCT((A488&gt;=[1]holidays!B$2:B1097)*(A488&lt;=[1]holidays!C$2:C1097))&gt;0, 1, 0)</f>
        <v>0</v>
      </c>
      <c r="J488" s="2">
        <f>IF(SUMPRODUCT((A488&gt;=[1]holidays!B$2:B1097 - 4)*(A488&lt;[1]holidays!B$2:B1097))&gt;0, 1, 0)</f>
        <v>0</v>
      </c>
      <c r="K4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A488,
      A488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8" s="3">
        <v>114</v>
      </c>
      <c r="M488" s="3">
        <v>7529.94</v>
      </c>
      <c r="N488" s="3">
        <f t="shared" si="29"/>
        <v>1.0054666844705569</v>
      </c>
      <c r="O488" s="2">
        <f t="shared" ca="1" si="19"/>
        <v>0.10606311733888647</v>
      </c>
      <c r="P488" s="3" t="str">
        <f t="shared" ca="1" si="30"/>
        <v>No Surge</v>
      </c>
    </row>
    <row r="489" spans="1:16">
      <c r="A489" s="4">
        <v>45049</v>
      </c>
      <c r="B489" s="2">
        <f t="shared" si="16"/>
        <v>2023</v>
      </c>
      <c r="C489" s="2">
        <f t="shared" si="17"/>
        <v>5</v>
      </c>
      <c r="D489" s="2">
        <f t="shared" si="18"/>
        <v>3</v>
      </c>
      <c r="E489" s="16">
        <v>6595</v>
      </c>
      <c r="F489" s="3">
        <f t="shared" ca="1" si="31"/>
        <v>69.004858408826635</v>
      </c>
      <c r="G489" s="2" t="s">
        <v>22</v>
      </c>
      <c r="H489" s="2" t="s">
        <v>20</v>
      </c>
      <c r="I489" s="2">
        <f>IF(SUMPRODUCT((A489&gt;=[1]holidays!B$2:B1097)*(A489&lt;=[1]holidays!C$2:C1097))&gt;0, 1, 0)</f>
        <v>0</v>
      </c>
      <c r="J489" s="2">
        <f>IF(SUMPRODUCT((A489&gt;=[1]holidays!B$2:B1097 - 4)*(A489&lt;[1]holidays!B$2:B1097))&gt;0, 1, 0)</f>
        <v>0</v>
      </c>
      <c r="K4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A489,
      A489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89" s="3">
        <v>112</v>
      </c>
      <c r="M489" s="3">
        <v>8552.83</v>
      </c>
      <c r="N489" s="3">
        <f t="shared" si="29"/>
        <v>1.2968658074298711</v>
      </c>
      <c r="O489" s="2">
        <f t="shared" ca="1" si="19"/>
        <v>0.11718793240013016</v>
      </c>
      <c r="P489" s="3" t="str">
        <f t="shared" ca="1" si="30"/>
        <v>No Surge</v>
      </c>
    </row>
    <row r="490" spans="1:16">
      <c r="A490" s="4">
        <v>45050</v>
      </c>
      <c r="B490" s="2">
        <f t="shared" si="16"/>
        <v>2023</v>
      </c>
      <c r="C490" s="2">
        <f t="shared" si="17"/>
        <v>5</v>
      </c>
      <c r="D490" s="2">
        <f t="shared" si="18"/>
        <v>4</v>
      </c>
      <c r="E490" s="16">
        <v>7629</v>
      </c>
      <c r="F490" s="3">
        <f t="shared" ca="1" si="31"/>
        <v>79.189873085568024</v>
      </c>
      <c r="G490" s="2" t="s">
        <v>23</v>
      </c>
      <c r="H490" s="2" t="s">
        <v>20</v>
      </c>
      <c r="I490" s="2">
        <f>IF(SUMPRODUCT((A490&gt;=[1]holidays!B$2:B1097)*(A490&lt;=[1]holidays!C$2:C1097))&gt;0, 1, 0)</f>
        <v>0</v>
      </c>
      <c r="J490" s="2">
        <f>IF(SUMPRODUCT((A490&gt;=[1]holidays!B$2:B1097 - 4)*(A490&lt;[1]holidays!B$2:B1097))&gt;0, 1, 0)</f>
        <v>0</v>
      </c>
      <c r="K4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A490,
      A490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0" s="3">
        <v>114</v>
      </c>
      <c r="M490" s="3">
        <v>4849.6000000000004</v>
      </c>
      <c r="N490" s="3">
        <f t="shared" si="29"/>
        <v>0.63567964346572292</v>
      </c>
      <c r="O490" s="2">
        <f t="shared" ca="1" si="19"/>
        <v>0.11833327476412052</v>
      </c>
      <c r="P490" s="3" t="str">
        <f t="shared" ca="1" si="30"/>
        <v>No Surge</v>
      </c>
    </row>
    <row r="491" spans="1:16">
      <c r="A491" s="4">
        <v>45051</v>
      </c>
      <c r="B491" s="2">
        <f t="shared" si="16"/>
        <v>2023</v>
      </c>
      <c r="C491" s="2">
        <f t="shared" si="17"/>
        <v>5</v>
      </c>
      <c r="D491" s="2">
        <f t="shared" si="18"/>
        <v>5</v>
      </c>
      <c r="E491" s="16">
        <v>6721</v>
      </c>
      <c r="F491" s="3">
        <f t="shared" ca="1" si="31"/>
        <v>60.775925141606216</v>
      </c>
      <c r="G491" s="2" t="s">
        <v>24</v>
      </c>
      <c r="H491" s="2" t="s">
        <v>20</v>
      </c>
      <c r="I491" s="2">
        <f>IF(SUMPRODUCT((A491&gt;=[1]holidays!B$2:B1097)*(A491&lt;=[1]holidays!C$2:C1097))&gt;0, 1, 0)</f>
        <v>0</v>
      </c>
      <c r="J491" s="2">
        <f>IF(SUMPRODUCT((A491&gt;=[1]holidays!B$2:B1097 - 4)*(A491&lt;[1]holidays!B$2:B1097))&gt;0, 1, 0)</f>
        <v>0</v>
      </c>
      <c r="K4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A491,
      A491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1" s="3">
        <v>114</v>
      </c>
      <c r="M491" s="3">
        <v>11783.18</v>
      </c>
      <c r="N491" s="3">
        <f t="shared" si="29"/>
        <v>1.7531885136140455</v>
      </c>
      <c r="O491" s="2">
        <f t="shared" ca="1" si="19"/>
        <v>0.10308667558611975</v>
      </c>
      <c r="P491" s="3" t="str">
        <f t="shared" ca="1" si="30"/>
        <v>No Surge</v>
      </c>
    </row>
    <row r="492" spans="1:16">
      <c r="A492" s="4">
        <v>45052</v>
      </c>
      <c r="B492" s="2">
        <f t="shared" si="16"/>
        <v>2023</v>
      </c>
      <c r="C492" s="2">
        <f t="shared" si="17"/>
        <v>5</v>
      </c>
      <c r="D492" s="2">
        <f t="shared" si="18"/>
        <v>6</v>
      </c>
      <c r="E492" s="16">
        <v>9635</v>
      </c>
      <c r="F492" s="3">
        <f t="shared" ca="1" si="31"/>
        <v>102.26298175901785</v>
      </c>
      <c r="G492" s="2" t="s">
        <v>16</v>
      </c>
      <c r="H492" s="2" t="s">
        <v>17</v>
      </c>
      <c r="I492" s="2">
        <f>IF(SUMPRODUCT((A492&gt;=[1]holidays!B$2:B1097)*(A492&lt;=[1]holidays!C$2:C1097))&gt;0, 1, 0)</f>
        <v>0</v>
      </c>
      <c r="J492" s="2">
        <f>IF(SUMPRODUCT((A492&gt;=[1]holidays!B$2:B1097 - 4)*(A492&lt;[1]holidays!B$2:B1097))&gt;0, 1, 0)</f>
        <v>0</v>
      </c>
      <c r="K4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A492,
      A492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2" s="3">
        <v>112</v>
      </c>
      <c r="M492" s="3">
        <v>13045.25</v>
      </c>
      <c r="N492" s="3">
        <f t="shared" si="29"/>
        <v>1.3539439543331604</v>
      </c>
      <c r="O492" s="2">
        <f t="shared" ca="1" si="19"/>
        <v>0.11887341937737415</v>
      </c>
      <c r="P492" s="3" t="str">
        <f t="shared" ca="1" si="30"/>
        <v>High Surge</v>
      </c>
    </row>
    <row r="493" spans="1:16">
      <c r="A493" s="4">
        <v>45053</v>
      </c>
      <c r="B493" s="2">
        <f t="shared" si="16"/>
        <v>2023</v>
      </c>
      <c r="C493" s="2">
        <f t="shared" si="17"/>
        <v>5</v>
      </c>
      <c r="D493" s="2">
        <f t="shared" si="18"/>
        <v>7</v>
      </c>
      <c r="E493" s="16">
        <v>9175</v>
      </c>
      <c r="F493" s="3">
        <f t="shared" ca="1" si="31"/>
        <v>92.764501183987804</v>
      </c>
      <c r="G493" s="2" t="s">
        <v>18</v>
      </c>
      <c r="H493" s="2" t="s">
        <v>17</v>
      </c>
      <c r="I493" s="2">
        <f>IF(SUMPRODUCT((A493&gt;=[1]holidays!B$2:B1097)*(A493&lt;=[1]holidays!C$2:C1097))&gt;0, 1, 0)</f>
        <v>0</v>
      </c>
      <c r="J493" s="2">
        <f>IF(SUMPRODUCT((A493&gt;=[1]holidays!B$2:B1097 - 4)*(A493&lt;[1]holidays!B$2:B1097))&gt;0, 1, 0)</f>
        <v>0</v>
      </c>
      <c r="K4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A493,
      A493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3" s="3">
        <v>116</v>
      </c>
      <c r="M493" s="3">
        <v>19590.46</v>
      </c>
      <c r="N493" s="3">
        <f t="shared" si="29"/>
        <v>2.1351999999999998</v>
      </c>
      <c r="O493" s="2">
        <f t="shared" ca="1" si="19"/>
        <v>0.11728263909910175</v>
      </c>
      <c r="P493" s="3" t="str">
        <f t="shared" ca="1" si="30"/>
        <v>Mild Surge</v>
      </c>
    </row>
    <row r="494" spans="1:16">
      <c r="A494" s="4">
        <v>45054</v>
      </c>
      <c r="B494" s="2">
        <f t="shared" si="16"/>
        <v>2023</v>
      </c>
      <c r="C494" s="2">
        <f t="shared" si="17"/>
        <v>5</v>
      </c>
      <c r="D494" s="2">
        <f t="shared" si="18"/>
        <v>8</v>
      </c>
      <c r="E494" s="16">
        <v>7477</v>
      </c>
      <c r="F494" s="3">
        <f t="shared" ca="1" si="31"/>
        <v>74.304216060989688</v>
      </c>
      <c r="G494" s="2" t="s">
        <v>19</v>
      </c>
      <c r="H494" s="2" t="s">
        <v>20</v>
      </c>
      <c r="I494" s="2">
        <f>IF(SUMPRODUCT((A494&gt;=[1]holidays!B$2:B1097)*(A494&lt;=[1]holidays!C$2:C1097))&gt;0, 1, 0)</f>
        <v>0</v>
      </c>
      <c r="J494" s="2">
        <f>IF(SUMPRODUCT((A494&gt;=[1]holidays!B$2:B1097 - 4)*(A494&lt;[1]holidays!B$2:B1097))&gt;0, 1, 0)</f>
        <v>0</v>
      </c>
      <c r="K4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A494,
      A494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4" s="3">
        <v>116</v>
      </c>
      <c r="M494" s="3">
        <v>7322.26</v>
      </c>
      <c r="N494" s="3">
        <f t="shared" si="29"/>
        <v>0.97930453390397221</v>
      </c>
      <c r="O494" s="2">
        <f t="shared" ca="1" si="19"/>
        <v>0.11527737144676747</v>
      </c>
      <c r="P494" s="3" t="str">
        <f t="shared" ca="1" si="30"/>
        <v>No Surge</v>
      </c>
    </row>
    <row r="495" spans="1:16">
      <c r="A495" s="4">
        <v>45055</v>
      </c>
      <c r="B495" s="2">
        <f t="shared" si="16"/>
        <v>2023</v>
      </c>
      <c r="C495" s="2">
        <f t="shared" si="17"/>
        <v>5</v>
      </c>
      <c r="D495" s="2">
        <f t="shared" si="18"/>
        <v>9</v>
      </c>
      <c r="E495" s="16">
        <v>7511</v>
      </c>
      <c r="F495" s="3">
        <f t="shared" ca="1" si="31"/>
        <v>67.054650558131243</v>
      </c>
      <c r="G495" s="2" t="s">
        <v>21</v>
      </c>
      <c r="H495" s="2" t="s">
        <v>20</v>
      </c>
      <c r="I495" s="2">
        <f>IF(SUMPRODUCT((A495&gt;=[1]holidays!B$2:B1097)*(A495&lt;=[1]holidays!C$2:C1097))&gt;0, 1, 0)</f>
        <v>0</v>
      </c>
      <c r="J495" s="2">
        <f>IF(SUMPRODUCT((A495&gt;=[1]holidays!B$2:B1097 - 4)*(A495&lt;[1]holidays!B$2:B1097))&gt;0, 1, 0)</f>
        <v>0</v>
      </c>
      <c r="K4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A495,
      A495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5" s="3">
        <v>114</v>
      </c>
      <c r="M495" s="3">
        <v>12330.9</v>
      </c>
      <c r="N495" s="3">
        <f t="shared" si="29"/>
        <v>1.641712155505259</v>
      </c>
      <c r="O495" s="2">
        <f t="shared" ca="1" si="19"/>
        <v>0.10177380060746855</v>
      </c>
      <c r="P495" s="3" t="str">
        <f t="shared" ca="1" si="30"/>
        <v>No Surge</v>
      </c>
    </row>
    <row r="496" spans="1:16">
      <c r="A496" s="4">
        <v>45056</v>
      </c>
      <c r="B496" s="2">
        <f t="shared" si="16"/>
        <v>2023</v>
      </c>
      <c r="C496" s="2">
        <f t="shared" si="17"/>
        <v>5</v>
      </c>
      <c r="D496" s="2">
        <f t="shared" si="18"/>
        <v>10</v>
      </c>
      <c r="E496" s="16">
        <v>7665</v>
      </c>
      <c r="F496" s="3">
        <f t="shared" ca="1" si="31"/>
        <v>65.493024883934439</v>
      </c>
      <c r="G496" s="2" t="s">
        <v>22</v>
      </c>
      <c r="H496" s="2" t="s">
        <v>20</v>
      </c>
      <c r="I496" s="2">
        <f>IF(SUMPRODUCT((A496&gt;=[1]holidays!B$2:B1097)*(A496&lt;=[1]holidays!C$2:C1097))&gt;0, 1, 0)</f>
        <v>0</v>
      </c>
      <c r="J496" s="2">
        <f>IF(SUMPRODUCT((A496&gt;=[1]holidays!B$2:B1097 - 4)*(A496&lt;[1]holidays!B$2:B1097))&gt;0, 1, 0)</f>
        <v>0</v>
      </c>
      <c r="K4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A496,
      A496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6" s="3">
        <v>118</v>
      </c>
      <c r="M496" s="3">
        <v>11879.91</v>
      </c>
      <c r="N496" s="3">
        <f t="shared" si="29"/>
        <v>1.549890410958904</v>
      </c>
      <c r="O496" s="2">
        <f t="shared" ca="1" si="19"/>
        <v>0.10082422617487623</v>
      </c>
      <c r="P496" s="3" t="str">
        <f t="shared" ca="1" si="30"/>
        <v>No Surge</v>
      </c>
    </row>
    <row r="497" spans="1:16">
      <c r="A497" s="4">
        <v>45057</v>
      </c>
      <c r="B497" s="2">
        <f t="shared" si="16"/>
        <v>2023</v>
      </c>
      <c r="C497" s="2">
        <f t="shared" si="17"/>
        <v>5</v>
      </c>
      <c r="D497" s="2">
        <f t="shared" si="18"/>
        <v>11</v>
      </c>
      <c r="E497" s="16">
        <v>7809</v>
      </c>
      <c r="F497" s="3">
        <f t="shared" ca="1" si="31"/>
        <v>71.234964245146088</v>
      </c>
      <c r="G497" s="2" t="s">
        <v>23</v>
      </c>
      <c r="H497" s="2" t="s">
        <v>20</v>
      </c>
      <c r="I497" s="2">
        <f>IF(SUMPRODUCT((A497&gt;=[1]holidays!B$2:B1097)*(A497&lt;=[1]holidays!C$2:C1097))&gt;0, 1, 0)</f>
        <v>0</v>
      </c>
      <c r="J497" s="2">
        <f>IF(SUMPRODUCT((A497&gt;=[1]holidays!B$2:B1097 - 4)*(A497&lt;[1]holidays!B$2:B1097))&gt;0, 1, 0)</f>
        <v>0</v>
      </c>
      <c r="K4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A497,
      A497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7" s="3">
        <v>117</v>
      </c>
      <c r="M497" s="3">
        <v>10327.469999999999</v>
      </c>
      <c r="N497" s="3">
        <f t="shared" si="29"/>
        <v>1.3225086438724547</v>
      </c>
      <c r="O497" s="2">
        <f t="shared" ca="1" si="19"/>
        <v>0.10672929717866683</v>
      </c>
      <c r="P497" s="3" t="str">
        <f t="shared" ca="1" si="30"/>
        <v>No Surge</v>
      </c>
    </row>
    <row r="498" spans="1:16">
      <c r="A498" s="4">
        <v>45058</v>
      </c>
      <c r="B498" s="2">
        <f t="shared" si="16"/>
        <v>2023</v>
      </c>
      <c r="C498" s="2">
        <f t="shared" si="17"/>
        <v>5</v>
      </c>
      <c r="D498" s="2">
        <f t="shared" si="18"/>
        <v>12</v>
      </c>
      <c r="E498" s="16">
        <v>7769</v>
      </c>
      <c r="F498" s="3">
        <f t="shared" ca="1" si="31"/>
        <v>68.970792006762053</v>
      </c>
      <c r="G498" s="2" t="s">
        <v>24</v>
      </c>
      <c r="H498" s="2" t="s">
        <v>20</v>
      </c>
      <c r="I498" s="2">
        <f>IF(SUMPRODUCT((A498&gt;=[1]holidays!B$2:B1097)*(A498&lt;=[1]holidays!C$2:C1097))&gt;0, 1, 0)</f>
        <v>0</v>
      </c>
      <c r="J498" s="2">
        <f>IF(SUMPRODUCT((A498&gt;=[1]holidays!B$2:B1097 - 4)*(A498&lt;[1]holidays!B$2:B1097))&gt;0, 1, 0)</f>
        <v>0</v>
      </c>
      <c r="K4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A498,
      A498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8" s="3">
        <v>119</v>
      </c>
      <c r="M498" s="3">
        <v>9801.5400000000009</v>
      </c>
      <c r="N498" s="3">
        <f t="shared" si="29"/>
        <v>1.2616218303513966</v>
      </c>
      <c r="O498" s="2">
        <f t="shared" ca="1" si="19"/>
        <v>0.10564453917884778</v>
      </c>
      <c r="P498" s="3" t="str">
        <f t="shared" ca="1" si="30"/>
        <v>No Surge</v>
      </c>
    </row>
    <row r="499" spans="1:16">
      <c r="A499" s="4">
        <v>45059</v>
      </c>
      <c r="B499" s="2">
        <f t="shared" si="16"/>
        <v>2023</v>
      </c>
      <c r="C499" s="2">
        <f t="shared" si="17"/>
        <v>5</v>
      </c>
      <c r="D499" s="2">
        <f t="shared" si="18"/>
        <v>13</v>
      </c>
      <c r="E499" s="16">
        <v>7342</v>
      </c>
      <c r="F499" s="3">
        <f t="shared" ca="1" si="31"/>
        <v>69.873789279095462</v>
      </c>
      <c r="G499" s="2" t="s">
        <v>16</v>
      </c>
      <c r="H499" s="2" t="s">
        <v>17</v>
      </c>
      <c r="I499" s="2">
        <f>IF(SUMPRODUCT((A499&gt;=[1]holidays!B$2:B1097)*(A499&lt;=[1]holidays!C$2:C1097))&gt;0, 1, 0)</f>
        <v>0</v>
      </c>
      <c r="J499" s="2">
        <f>IF(SUMPRODUCT((A499&gt;=[1]holidays!B$2:B1097 - 4)*(A499&lt;[1]holidays!B$2:B1097))&gt;0, 1, 0)</f>
        <v>0</v>
      </c>
      <c r="K4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A499,
      A499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499" s="3">
        <v>116</v>
      </c>
      <c r="M499" s="3">
        <v>10118.09</v>
      </c>
      <c r="N499" s="3">
        <f t="shared" si="29"/>
        <v>1.3781108689730319</v>
      </c>
      <c r="O499" s="2">
        <f t="shared" ca="1" si="19"/>
        <v>0.11039716094218298</v>
      </c>
      <c r="P499" s="3" t="str">
        <f t="shared" ca="1" si="30"/>
        <v>No Surge</v>
      </c>
    </row>
    <row r="500" spans="1:16">
      <c r="A500" s="4">
        <v>45060</v>
      </c>
      <c r="B500" s="2">
        <f t="shared" si="16"/>
        <v>2023</v>
      </c>
      <c r="C500" s="2">
        <f t="shared" si="17"/>
        <v>5</v>
      </c>
      <c r="D500" s="2">
        <f t="shared" si="18"/>
        <v>14</v>
      </c>
      <c r="E500" s="16">
        <v>8118</v>
      </c>
      <c r="F500" s="3">
        <f t="shared" ca="1" si="31"/>
        <v>75.751901167573436</v>
      </c>
      <c r="G500" s="2" t="s">
        <v>18</v>
      </c>
      <c r="H500" s="2" t="s">
        <v>17</v>
      </c>
      <c r="I500" s="2">
        <f>IF(SUMPRODUCT((A500&gt;=[1]holidays!B$2:B1097)*(A500&lt;=[1]holidays!C$2:C1097))&gt;0, 1, 0)</f>
        <v>0</v>
      </c>
      <c r="J500" s="2">
        <f>IF(SUMPRODUCT((A500&gt;=[1]holidays!B$2:B1097 - 4)*(A500&lt;[1]holidays!B$2:B1097))&gt;0, 1, 0)</f>
        <v>0</v>
      </c>
      <c r="K5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A500,
      A500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0" s="3">
        <v>120</v>
      </c>
      <c r="M500" s="3">
        <v>12372.97</v>
      </c>
      <c r="N500" s="3">
        <f t="shared" si="29"/>
        <v>1.524140182310914</v>
      </c>
      <c r="O500" s="2">
        <f t="shared" ca="1" si="19"/>
        <v>0.11197620276064069</v>
      </c>
      <c r="P500" s="3" t="str">
        <f t="shared" ca="1" si="30"/>
        <v>No Surge</v>
      </c>
    </row>
    <row r="501" spans="1:16">
      <c r="A501" s="4">
        <v>45061</v>
      </c>
      <c r="B501" s="2">
        <f t="shared" si="16"/>
        <v>2023</v>
      </c>
      <c r="C501" s="2">
        <f t="shared" si="17"/>
        <v>5</v>
      </c>
      <c r="D501" s="2">
        <f t="shared" si="18"/>
        <v>15</v>
      </c>
      <c r="E501" s="16">
        <v>6649</v>
      </c>
      <c r="F501" s="3">
        <f t="shared" ca="1" si="31"/>
        <v>59.219598032249934</v>
      </c>
      <c r="G501" s="2" t="s">
        <v>19</v>
      </c>
      <c r="H501" s="2" t="s">
        <v>20</v>
      </c>
      <c r="I501" s="2">
        <f>IF(SUMPRODUCT((A501&gt;=[1]holidays!B$2:B1097)*(A501&lt;=[1]holidays!C$2:C1097))&gt;0, 1, 0)</f>
        <v>0</v>
      </c>
      <c r="J501" s="2">
        <f>IF(SUMPRODUCT((A501&gt;=[1]holidays!B$2:B1097 - 4)*(A501&lt;[1]holidays!B$2:B1097))&gt;0, 1, 0)</f>
        <v>0</v>
      </c>
      <c r="K5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A501,
      A501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1" s="3">
        <v>118</v>
      </c>
      <c r="M501" s="3">
        <v>8546.02</v>
      </c>
      <c r="N501" s="3">
        <f t="shared" si="29"/>
        <v>1.2853090690329374</v>
      </c>
      <c r="O501" s="2">
        <f t="shared" ca="1" si="19"/>
        <v>0.10509719608671217</v>
      </c>
      <c r="P501" s="3" t="str">
        <f t="shared" ca="1" si="30"/>
        <v>No Surge</v>
      </c>
    </row>
    <row r="502" spans="1:16">
      <c r="A502" s="4">
        <v>45062</v>
      </c>
      <c r="B502" s="2">
        <f t="shared" si="16"/>
        <v>2023</v>
      </c>
      <c r="C502" s="2">
        <f t="shared" si="17"/>
        <v>5</v>
      </c>
      <c r="D502" s="2">
        <f t="shared" si="18"/>
        <v>16</v>
      </c>
      <c r="E502" s="16">
        <v>7815</v>
      </c>
      <c r="F502" s="3">
        <f t="shared" ca="1" si="31"/>
        <v>68.893837238400096</v>
      </c>
      <c r="G502" s="2" t="s">
        <v>21</v>
      </c>
      <c r="H502" s="2" t="s">
        <v>20</v>
      </c>
      <c r="I502" s="2">
        <f>IF(SUMPRODUCT((A502&gt;=[1]holidays!B$2:B1097)*(A502&lt;=[1]holidays!C$2:C1097))&gt;0, 1, 0)</f>
        <v>0</v>
      </c>
      <c r="J502" s="2">
        <f>IF(SUMPRODUCT((A502&gt;=[1]holidays!B$2:B1097 - 4)*(A502&lt;[1]holidays!B$2:B1097))&gt;0, 1, 0)</f>
        <v>0</v>
      </c>
      <c r="K5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A502,
      A502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2" s="3">
        <v>120</v>
      </c>
      <c r="M502" s="3">
        <v>7984.44</v>
      </c>
      <c r="N502" s="3">
        <f t="shared" si="29"/>
        <v>1.0216813819577735</v>
      </c>
      <c r="O502" s="2">
        <f t="shared" ca="1" si="19"/>
        <v>0.10578708213190033</v>
      </c>
      <c r="P502" s="3" t="str">
        <f t="shared" ca="1" si="30"/>
        <v>No Surge</v>
      </c>
    </row>
    <row r="503" spans="1:16">
      <c r="A503" s="4">
        <v>45063</v>
      </c>
      <c r="B503" s="2">
        <f t="shared" si="16"/>
        <v>2023</v>
      </c>
      <c r="C503" s="2">
        <f t="shared" si="17"/>
        <v>5</v>
      </c>
      <c r="D503" s="2">
        <f t="shared" si="18"/>
        <v>17</v>
      </c>
      <c r="E503" s="16">
        <v>7975</v>
      </c>
      <c r="F503" s="3">
        <f t="shared" ca="1" si="31"/>
        <v>74.489538897632158</v>
      </c>
      <c r="G503" s="2" t="s">
        <v>22</v>
      </c>
      <c r="H503" s="2" t="s">
        <v>20</v>
      </c>
      <c r="I503" s="2">
        <f>IF(SUMPRODUCT((A503&gt;=[1]holidays!B$2:B1097)*(A503&lt;=[1]holidays!C$2:C1097))&gt;0, 1, 0)</f>
        <v>0</v>
      </c>
      <c r="J503" s="2">
        <f>IF(SUMPRODUCT((A503&gt;=[1]holidays!B$2:B1097 - 4)*(A503&lt;[1]holidays!B$2:B1097))&gt;0, 1, 0)</f>
        <v>0</v>
      </c>
      <c r="K5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A503,
      A503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3" s="3">
        <v>112</v>
      </c>
      <c r="M503" s="3">
        <v>10573.76</v>
      </c>
      <c r="N503" s="3">
        <f t="shared" si="29"/>
        <v>1.3258633228840127</v>
      </c>
      <c r="O503" s="2">
        <f t="shared" ca="1" si="19"/>
        <v>0.10461226779353984</v>
      </c>
      <c r="P503" s="3" t="str">
        <f t="shared" ca="1" si="30"/>
        <v>No Surge</v>
      </c>
    </row>
    <row r="504" spans="1:16">
      <c r="A504" s="4">
        <v>45064</v>
      </c>
      <c r="B504" s="2">
        <f t="shared" si="16"/>
        <v>2023</v>
      </c>
      <c r="C504" s="2">
        <f t="shared" si="17"/>
        <v>5</v>
      </c>
      <c r="D504" s="2">
        <f t="shared" si="18"/>
        <v>18</v>
      </c>
      <c r="E504" s="16">
        <v>7269</v>
      </c>
      <c r="F504" s="3">
        <f t="shared" ca="1" si="31"/>
        <v>74.612924310245489</v>
      </c>
      <c r="G504" s="2" t="s">
        <v>23</v>
      </c>
      <c r="H504" s="2" t="s">
        <v>20</v>
      </c>
      <c r="I504" s="2">
        <f>IF(SUMPRODUCT((A504&gt;=[1]holidays!B$2:B1097)*(A504&lt;=[1]holidays!C$2:C1097))&gt;0, 1, 0)</f>
        <v>0</v>
      </c>
      <c r="J504" s="2">
        <f>IF(SUMPRODUCT((A504&gt;=[1]holidays!B$2:B1097 - 4)*(A504&lt;[1]holidays!B$2:B1097))&gt;0, 1, 0)</f>
        <v>0</v>
      </c>
      <c r="K5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A504,
      A504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4" s="3">
        <v>114</v>
      </c>
      <c r="M504" s="3">
        <v>9306.76</v>
      </c>
      <c r="N504" s="3">
        <f t="shared" si="29"/>
        <v>1.2803356720319163</v>
      </c>
      <c r="O504" s="2">
        <f t="shared" ca="1" si="19"/>
        <v>0.11701572941763633</v>
      </c>
      <c r="P504" s="3" t="str">
        <f t="shared" ca="1" si="30"/>
        <v>No Surge</v>
      </c>
    </row>
    <row r="505" spans="1:16">
      <c r="A505" s="4">
        <v>45065</v>
      </c>
      <c r="B505" s="2">
        <f t="shared" si="16"/>
        <v>2023</v>
      </c>
      <c r="C505" s="2">
        <f t="shared" si="17"/>
        <v>5</v>
      </c>
      <c r="D505" s="2">
        <f t="shared" si="18"/>
        <v>19</v>
      </c>
      <c r="E505" s="16">
        <v>7307</v>
      </c>
      <c r="F505" s="3">
        <f t="shared" ca="1" si="31"/>
        <v>64.871058378243688</v>
      </c>
      <c r="G505" s="2" t="s">
        <v>24</v>
      </c>
      <c r="H505" s="2" t="s">
        <v>20</v>
      </c>
      <c r="I505" s="2">
        <f>IF(SUMPRODUCT((A505&gt;=[1]holidays!B$2:B1097)*(A505&lt;=[1]holidays!C$2:C1097))&gt;0, 1, 0)</f>
        <v>0</v>
      </c>
      <c r="J505" s="2">
        <f>IF(SUMPRODUCT((A505&gt;=[1]holidays!B$2:B1097 - 4)*(A505&lt;[1]holidays!B$2:B1097))&gt;0, 1, 0)</f>
        <v>0</v>
      </c>
      <c r="K5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A505,
      A505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5" s="3">
        <v>120</v>
      </c>
      <c r="M505" s="3">
        <v>13369.59</v>
      </c>
      <c r="N505" s="3">
        <f t="shared" si="29"/>
        <v>1.8296961817435335</v>
      </c>
      <c r="O505" s="2">
        <f t="shared" ca="1" si="19"/>
        <v>0.10653519919788206</v>
      </c>
      <c r="P505" s="3" t="str">
        <f t="shared" ca="1" si="30"/>
        <v>No Surge</v>
      </c>
    </row>
    <row r="506" spans="1:16">
      <c r="A506" s="4">
        <v>45066</v>
      </c>
      <c r="B506" s="2">
        <f t="shared" si="16"/>
        <v>2023</v>
      </c>
      <c r="C506" s="2">
        <f t="shared" si="17"/>
        <v>5</v>
      </c>
      <c r="D506" s="2">
        <f t="shared" si="18"/>
        <v>20</v>
      </c>
      <c r="E506" s="16">
        <v>8885</v>
      </c>
      <c r="F506" s="3">
        <f t="shared" ca="1" si="31"/>
        <v>77.462175989685605</v>
      </c>
      <c r="G506" s="2" t="s">
        <v>16</v>
      </c>
      <c r="H506" s="2" t="s">
        <v>17</v>
      </c>
      <c r="I506" s="2">
        <f>IF(SUMPRODUCT((A506&gt;=[1]holidays!B$2:B1097)*(A506&lt;=[1]holidays!C$2:C1097))&gt;0, 1, 0)</f>
        <v>0</v>
      </c>
      <c r="J506" s="2">
        <f>IF(SUMPRODUCT((A506&gt;=[1]holidays!B$2:B1097 - 4)*(A506&lt;[1]holidays!B$2:B1097))&gt;0, 1, 0)</f>
        <v>0</v>
      </c>
      <c r="K5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A506,
      A506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6" s="3">
        <v>120</v>
      </c>
      <c r="M506" s="3">
        <v>15852.15</v>
      </c>
      <c r="N506" s="3">
        <f t="shared" si="29"/>
        <v>1.7841474395047834</v>
      </c>
      <c r="O506" s="2">
        <f t="shared" ca="1" si="19"/>
        <v>0.1046197087086356</v>
      </c>
      <c r="P506" s="3" t="str">
        <f t="shared" ca="1" si="30"/>
        <v>No Surge</v>
      </c>
    </row>
    <row r="507" spans="1:16">
      <c r="A507" s="4">
        <v>45067</v>
      </c>
      <c r="B507" s="2">
        <f t="shared" si="16"/>
        <v>2023</v>
      </c>
      <c r="C507" s="2">
        <f t="shared" si="17"/>
        <v>5</v>
      </c>
      <c r="D507" s="2">
        <f t="shared" si="18"/>
        <v>21</v>
      </c>
      <c r="E507" s="16">
        <v>9357</v>
      </c>
      <c r="F507" s="3">
        <f t="shared" ca="1" si="31"/>
        <v>87.97454170124233</v>
      </c>
      <c r="G507" s="2" t="s">
        <v>18</v>
      </c>
      <c r="H507" s="2" t="s">
        <v>17</v>
      </c>
      <c r="I507" s="2">
        <f>IF(SUMPRODUCT((A507&gt;=[1]holidays!B$2:B1097)*(A507&lt;=[1]holidays!C$2:C1097))&gt;0, 1, 0)</f>
        <v>0</v>
      </c>
      <c r="J507" s="2">
        <f>IF(SUMPRODUCT((A507&gt;=[1]holidays!B$2:B1097 - 4)*(A507&lt;[1]holidays!B$2:B1097))&gt;0, 1, 0)</f>
        <v>0</v>
      </c>
      <c r="K5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A507,
      A507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7" s="3">
        <v>114</v>
      </c>
      <c r="M507" s="3">
        <v>14825.81</v>
      </c>
      <c r="N507" s="3">
        <f t="shared" si="29"/>
        <v>1.5844619001816822</v>
      </c>
      <c r="O507" s="2">
        <f t="shared" ca="1" si="19"/>
        <v>0.10718283374950975</v>
      </c>
      <c r="P507" s="3" t="str">
        <f t="shared" ca="1" si="30"/>
        <v>Low Surge</v>
      </c>
    </row>
    <row r="508" spans="1:16">
      <c r="A508" s="4">
        <v>45068</v>
      </c>
      <c r="B508" s="2">
        <f t="shared" si="16"/>
        <v>2023</v>
      </c>
      <c r="C508" s="2">
        <f t="shared" si="17"/>
        <v>5</v>
      </c>
      <c r="D508" s="2">
        <f t="shared" si="18"/>
        <v>22</v>
      </c>
      <c r="E508" s="16">
        <v>7447</v>
      </c>
      <c r="F508" s="3">
        <f t="shared" ca="1" si="31"/>
        <v>71.728709319429512</v>
      </c>
      <c r="G508" s="2" t="s">
        <v>19</v>
      </c>
      <c r="H508" s="2" t="s">
        <v>20</v>
      </c>
      <c r="I508" s="2">
        <f>IF(SUMPRODUCT((A508&gt;=[1]holidays!B$2:B1097)*(A508&lt;=[1]holidays!C$2:C1097))&gt;0, 1, 0)</f>
        <v>0</v>
      </c>
      <c r="J508" s="2">
        <f>IF(SUMPRODUCT((A508&gt;=[1]holidays!B$2:B1097 - 4)*(A508&lt;[1]holidays!B$2:B1097))&gt;0, 1, 0)</f>
        <v>0</v>
      </c>
      <c r="K5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A508,
      A508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8" s="3">
        <v>113</v>
      </c>
      <c r="M508" s="3">
        <v>11474.3</v>
      </c>
      <c r="N508" s="3">
        <f t="shared" si="29"/>
        <v>1.5407949509869745</v>
      </c>
      <c r="O508" s="2">
        <f t="shared" ca="1" si="19"/>
        <v>0.10884039416000449</v>
      </c>
      <c r="P508" s="3" t="str">
        <f t="shared" ca="1" si="30"/>
        <v>No Surge</v>
      </c>
    </row>
    <row r="509" spans="1:16">
      <c r="A509" s="4">
        <v>45069</v>
      </c>
      <c r="B509" s="2">
        <f t="shared" si="16"/>
        <v>2023</v>
      </c>
      <c r="C509" s="2">
        <f t="shared" si="17"/>
        <v>5</v>
      </c>
      <c r="D509" s="2">
        <f t="shared" si="18"/>
        <v>23</v>
      </c>
      <c r="E509" s="16">
        <v>7755</v>
      </c>
      <c r="F509" s="3">
        <f t="shared" ca="1" si="31"/>
        <v>79.284571455697844</v>
      </c>
      <c r="G509" s="2" t="s">
        <v>21</v>
      </c>
      <c r="H509" s="2" t="s">
        <v>20</v>
      </c>
      <c r="I509" s="2">
        <f>IF(SUMPRODUCT((A509&gt;=[1]holidays!B$2:B1097)*(A509&lt;=[1]holidays!C$2:C1097))&gt;0, 1, 0)</f>
        <v>0</v>
      </c>
      <c r="J509" s="2">
        <f>IF(SUMPRODUCT((A509&gt;=[1]holidays!B$2:B1097 - 4)*(A509&lt;[1]holidays!B$2:B1097))&gt;0, 1, 0)</f>
        <v>0</v>
      </c>
      <c r="K5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A509,
      A509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09" s="3">
        <v>115</v>
      </c>
      <c r="M509" s="3">
        <v>9092.3799999999992</v>
      </c>
      <c r="N509" s="3">
        <f t="shared" si="29"/>
        <v>1.1724539007092198</v>
      </c>
      <c r="O509" s="2">
        <f t="shared" ca="1" si="19"/>
        <v>0.11757222072734047</v>
      </c>
      <c r="P509" s="3" t="str">
        <f t="shared" ca="1" si="30"/>
        <v>No Surge</v>
      </c>
    </row>
    <row r="510" spans="1:16">
      <c r="A510" s="4">
        <v>45070</v>
      </c>
      <c r="B510" s="2">
        <f t="shared" si="16"/>
        <v>2023</v>
      </c>
      <c r="C510" s="2">
        <f t="shared" si="17"/>
        <v>5</v>
      </c>
      <c r="D510" s="2">
        <f t="shared" si="18"/>
        <v>24</v>
      </c>
      <c r="E510" s="16">
        <v>7697</v>
      </c>
      <c r="F510" s="3">
        <f t="shared" ca="1" si="31"/>
        <v>61.506407654826759</v>
      </c>
      <c r="G510" s="2" t="s">
        <v>22</v>
      </c>
      <c r="H510" s="2" t="s">
        <v>20</v>
      </c>
      <c r="I510" s="2">
        <f>IF(SUMPRODUCT((A510&gt;=[1]holidays!B$2:B1097)*(A510&lt;=[1]holidays!C$2:C1097))&gt;0, 1, 0)</f>
        <v>0</v>
      </c>
      <c r="J510" s="2">
        <f>IF(SUMPRODUCT((A510&gt;=[1]holidays!B$2:B1097 - 4)*(A510&lt;[1]holidays!B$2:B1097))&gt;0, 1, 0)</f>
        <v>0</v>
      </c>
      <c r="K5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A510,
      A510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0" s="3">
        <v>130</v>
      </c>
      <c r="M510" s="3">
        <v>7526.48</v>
      </c>
      <c r="N510" s="3">
        <f t="shared" si="29"/>
        <v>0.97784591399246457</v>
      </c>
      <c r="O510" s="2">
        <f t="shared" ca="1" si="19"/>
        <v>0.10388246063566946</v>
      </c>
      <c r="P510" s="3" t="str">
        <f t="shared" ca="1" si="30"/>
        <v>No Surge</v>
      </c>
    </row>
    <row r="511" spans="1:16">
      <c r="A511" s="4">
        <v>45071</v>
      </c>
      <c r="B511" s="2">
        <f t="shared" si="16"/>
        <v>2023</v>
      </c>
      <c r="C511" s="2">
        <f t="shared" si="17"/>
        <v>5</v>
      </c>
      <c r="D511" s="2">
        <f t="shared" si="18"/>
        <v>25</v>
      </c>
      <c r="E511" s="16">
        <v>7857</v>
      </c>
      <c r="F511" s="3">
        <f t="shared" ca="1" si="31"/>
        <v>74.153286677908497</v>
      </c>
      <c r="G511" s="2" t="s">
        <v>23</v>
      </c>
      <c r="H511" s="2" t="s">
        <v>20</v>
      </c>
      <c r="I511" s="2">
        <f>IF(SUMPRODUCT((A511&gt;=[1]holidays!B$2:B1097)*(A511&lt;=[1]holidays!C$2:C1097))&gt;0, 1, 0)</f>
        <v>0</v>
      </c>
      <c r="J511" s="2">
        <f>IF(SUMPRODUCT((A511&gt;=[1]holidays!B$2:B1097 - 4)*(A511&lt;[1]holidays!B$2:B1097))&gt;0, 1, 0)</f>
        <v>0</v>
      </c>
      <c r="K5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A511,
      A511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1" s="3">
        <v>124</v>
      </c>
      <c r="M511" s="3">
        <v>16125.77</v>
      </c>
      <c r="N511" s="3">
        <f t="shared" si="29"/>
        <v>2.0524080437826142</v>
      </c>
      <c r="O511" s="2">
        <f t="shared" ca="1" si="19"/>
        <v>0.11702949660252837</v>
      </c>
      <c r="P511" s="3" t="str">
        <f t="shared" ca="1" si="30"/>
        <v>No Surge</v>
      </c>
    </row>
    <row r="512" spans="1:16">
      <c r="A512" s="4">
        <v>45072</v>
      </c>
      <c r="B512" s="2">
        <f t="shared" ref="B512:B766" si="32">YEAR(A512)</f>
        <v>2023</v>
      </c>
      <c r="C512" s="2">
        <f t="shared" ref="C512:C766" si="33">MONTH(A512)</f>
        <v>5</v>
      </c>
      <c r="D512" s="2">
        <f t="shared" ref="D512:D766" si="34">DAY(A512)</f>
        <v>26</v>
      </c>
      <c r="E512" s="16">
        <v>7949</v>
      </c>
      <c r="F512" s="3">
        <f t="shared" ca="1" si="31"/>
        <v>69.057037526155924</v>
      </c>
      <c r="G512" s="2" t="s">
        <v>24</v>
      </c>
      <c r="H512" s="2" t="s">
        <v>20</v>
      </c>
      <c r="I512" s="2">
        <f>IF(SUMPRODUCT((A512&gt;=[1]holidays!B$2:B1097)*(A512&lt;=[1]holidays!C$2:C1097))&gt;0, 1, 0)</f>
        <v>0</v>
      </c>
      <c r="J512" s="2">
        <f>IF(SUMPRODUCT((A512&gt;=[1]holidays!B$2:B1097 - 4)*(A512&lt;[1]holidays!B$2:B1097))&gt;0, 1, 0)</f>
        <v>0</v>
      </c>
      <c r="K5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A512,
      A512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2" s="3">
        <v>126</v>
      </c>
      <c r="M512" s="3">
        <v>11010.62</v>
      </c>
      <c r="N512" s="3">
        <f t="shared" si="29"/>
        <v>1.3851578814945278</v>
      </c>
      <c r="O512" s="2">
        <f t="shared" ref="O512:O766" ca="1" si="35">RAND() * (0.12 - 0.1) + 0.1</f>
        <v>0.10946265855196435</v>
      </c>
      <c r="P512" s="3" t="str">
        <f t="shared" ca="1" si="30"/>
        <v>No Surge</v>
      </c>
    </row>
    <row r="513" spans="1:16">
      <c r="A513" s="4">
        <v>45073</v>
      </c>
      <c r="B513" s="2">
        <f t="shared" si="32"/>
        <v>2023</v>
      </c>
      <c r="C513" s="2">
        <f t="shared" si="33"/>
        <v>5</v>
      </c>
      <c r="D513" s="2">
        <f t="shared" si="34"/>
        <v>27</v>
      </c>
      <c r="E513" s="16">
        <v>9814</v>
      </c>
      <c r="F513" s="3">
        <f t="shared" ca="1" si="31"/>
        <v>81.577824882576593</v>
      </c>
      <c r="G513" s="2" t="s">
        <v>16</v>
      </c>
      <c r="H513" s="2" t="s">
        <v>17</v>
      </c>
      <c r="I513" s="2">
        <f>IF(SUMPRODUCT((A513&gt;=[1]holidays!B$2:B1097)*(A513&lt;=[1]holidays!C$2:C1097))&gt;0, 1, 0)</f>
        <v>0</v>
      </c>
      <c r="J513" s="2">
        <f>IF(SUMPRODUCT((A513&gt;=[1]holidays!B$2:B1097 - 4)*(A513&lt;[1]holidays!B$2:B1097))&gt;0, 1, 0)</f>
        <v>0</v>
      </c>
      <c r="K5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A513,
      A513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3" s="3">
        <v>135</v>
      </c>
      <c r="M513" s="3">
        <v>29945.07</v>
      </c>
      <c r="N513" s="3">
        <f t="shared" si="29"/>
        <v>3.0512604442632973</v>
      </c>
      <c r="O513" s="2">
        <f t="shared" ca="1" si="35"/>
        <v>0.11221730547328145</v>
      </c>
      <c r="P513" s="3" t="str">
        <f t="shared" ca="1" si="30"/>
        <v>Low Surge</v>
      </c>
    </row>
    <row r="514" spans="1:16">
      <c r="A514" s="4">
        <v>45074</v>
      </c>
      <c r="B514" s="2">
        <f t="shared" si="32"/>
        <v>2023</v>
      </c>
      <c r="C514" s="2">
        <f t="shared" si="33"/>
        <v>5</v>
      </c>
      <c r="D514" s="2">
        <f t="shared" si="34"/>
        <v>28</v>
      </c>
      <c r="E514" s="16">
        <v>8742</v>
      </c>
      <c r="F514" s="3">
        <f t="shared" ca="1" si="31"/>
        <v>68.602875874092788</v>
      </c>
      <c r="G514" s="2" t="s">
        <v>18</v>
      </c>
      <c r="H514" s="2" t="s">
        <v>17</v>
      </c>
      <c r="I514" s="2">
        <f>IF(SUMPRODUCT((A514&gt;=[1]holidays!B$2:B1097)*(A514&lt;=[1]holidays!C$2:C1097))&gt;0, 1, 0)</f>
        <v>0</v>
      </c>
      <c r="J514" s="2">
        <f>IF(SUMPRODUCT((A514&gt;=[1]holidays!B$2:B1097 - 4)*(A514&lt;[1]holidays!B$2:B1097))&gt;0, 1, 0)</f>
        <v>0</v>
      </c>
      <c r="K5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A514,
      A514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4" s="3">
        <v>136</v>
      </c>
      <c r="M514" s="3">
        <v>25460.82</v>
      </c>
      <c r="N514" s="3">
        <f t="shared" ref="N514:N577" si="36">M514/E514</f>
        <v>2.912470830473576</v>
      </c>
      <c r="O514" s="2">
        <f t="shared" ca="1" si="35"/>
        <v>0.10672604803107548</v>
      </c>
      <c r="P514" s="3" t="str">
        <f t="shared" ca="1" si="30"/>
        <v>No Surge</v>
      </c>
    </row>
    <row r="515" spans="1:16">
      <c r="A515" s="4">
        <v>45075</v>
      </c>
      <c r="B515" s="2">
        <f t="shared" si="32"/>
        <v>2023</v>
      </c>
      <c r="C515" s="2">
        <f t="shared" si="33"/>
        <v>5</v>
      </c>
      <c r="D515" s="2">
        <f t="shared" si="34"/>
        <v>29</v>
      </c>
      <c r="E515" s="16">
        <v>8424</v>
      </c>
      <c r="F515" s="3">
        <f t="shared" ca="1" si="31"/>
        <v>80.088454193745761</v>
      </c>
      <c r="G515" s="2" t="s">
        <v>19</v>
      </c>
      <c r="H515" s="2" t="s">
        <v>20</v>
      </c>
      <c r="I515" s="2">
        <f>IF(SUMPRODUCT((A515&gt;=[1]holidays!B$2:B1097)*(A515&lt;=[1]holidays!C$2:C1097))&gt;0, 1, 0)</f>
        <v>0</v>
      </c>
      <c r="J515" s="2">
        <f>IF(SUMPRODUCT((A515&gt;=[1]holidays!B$2:B1097 - 4)*(A515&lt;[1]holidays!B$2:B1097))&gt;0, 1, 0)</f>
        <v>0</v>
      </c>
      <c r="K5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A515,
      A515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5" s="3">
        <v>120</v>
      </c>
      <c r="M515" s="3">
        <v>27184.77</v>
      </c>
      <c r="N515" s="3">
        <f t="shared" si="36"/>
        <v>3.2270619658119659</v>
      </c>
      <c r="O515" s="2">
        <f t="shared" ca="1" si="35"/>
        <v>0.11408611708510792</v>
      </c>
      <c r="P515" s="3" t="str">
        <f t="shared" ref="P515:P578" ca="1" si="37">IF(F515&gt;100, "High Surge", IF(F515&gt;=92, "Mild Surge", IF(F515&gt;=80, "Low Surge", "No Surge")))</f>
        <v>Low Surge</v>
      </c>
    </row>
    <row r="516" spans="1:16">
      <c r="A516" s="4">
        <v>45076</v>
      </c>
      <c r="B516" s="2">
        <f t="shared" si="32"/>
        <v>2023</v>
      </c>
      <c r="C516" s="2">
        <f t="shared" si="33"/>
        <v>5</v>
      </c>
      <c r="D516" s="2">
        <f t="shared" si="34"/>
        <v>30</v>
      </c>
      <c r="E516" s="16">
        <v>8943</v>
      </c>
      <c r="F516" s="3">
        <f t="shared" ref="F516:F579" ca="1" si="38">(E516 * O516) / (L516 * 10) * 100</f>
        <v>84.163705762652953</v>
      </c>
      <c r="G516" s="2" t="s">
        <v>21</v>
      </c>
      <c r="H516" s="2" t="s">
        <v>20</v>
      </c>
      <c r="I516" s="2">
        <f>IF(SUMPRODUCT((A516&gt;=[1]holidays!B$2:B1097)*(A516&lt;=[1]holidays!C$2:C1097))&gt;0, 1, 0)</f>
        <v>0</v>
      </c>
      <c r="J516" s="2">
        <f>IF(SUMPRODUCT((A516&gt;=[1]holidays!B$2:B1097 - 4)*(A516&lt;[1]holidays!B$2:B1097))&gt;0, 1, 0)</f>
        <v>0</v>
      </c>
      <c r="K5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A516,
      A516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6" s="3">
        <v>118</v>
      </c>
      <c r="M516" s="3">
        <v>28217.9</v>
      </c>
      <c r="N516" s="3">
        <f t="shared" si="36"/>
        <v>3.1553058257855309</v>
      </c>
      <c r="O516" s="2">
        <f t="shared" ca="1" si="35"/>
        <v>0.1110512946437778</v>
      </c>
      <c r="P516" s="3" t="str">
        <f t="shared" ca="1" si="37"/>
        <v>Low Surge</v>
      </c>
    </row>
    <row r="517" spans="1:16">
      <c r="A517" s="4">
        <v>45077</v>
      </c>
      <c r="B517" s="2">
        <f t="shared" si="32"/>
        <v>2023</v>
      </c>
      <c r="C517" s="2">
        <f t="shared" si="33"/>
        <v>5</v>
      </c>
      <c r="D517" s="2">
        <f t="shared" si="34"/>
        <v>31</v>
      </c>
      <c r="E517" s="16">
        <v>9267</v>
      </c>
      <c r="F517" s="3">
        <f t="shared" ca="1" si="38"/>
        <v>85.518166934477549</v>
      </c>
      <c r="G517" s="2" t="s">
        <v>22</v>
      </c>
      <c r="H517" s="2" t="s">
        <v>20</v>
      </c>
      <c r="I517" s="2">
        <f>IF(SUMPRODUCT((A517&gt;=[1]holidays!B$2:B1097)*(A517&lt;=[1]holidays!C$2:C1097))&gt;0, 1, 0)</f>
        <v>0</v>
      </c>
      <c r="J517" s="2">
        <f>IF(SUMPRODUCT((A517&gt;=[1]holidays!B$2:B1097 - 4)*(A517&lt;[1]holidays!B$2:B1097))&gt;0, 1, 0)</f>
        <v>0</v>
      </c>
      <c r="K5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A517,
      A517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7" s="3">
        <v>112</v>
      </c>
      <c r="M517" s="3">
        <v>19697.62</v>
      </c>
      <c r="N517" s="3">
        <f t="shared" si="36"/>
        <v>2.1255659868350056</v>
      </c>
      <c r="O517" s="2">
        <f t="shared" ca="1" si="35"/>
        <v>0.10335636879962755</v>
      </c>
      <c r="P517" s="3" t="str">
        <f t="shared" ca="1" si="37"/>
        <v>Low Surge</v>
      </c>
    </row>
    <row r="518" spans="1:16">
      <c r="A518" s="4">
        <v>45078</v>
      </c>
      <c r="B518" s="2">
        <f t="shared" si="32"/>
        <v>2023</v>
      </c>
      <c r="C518" s="2">
        <f t="shared" si="33"/>
        <v>6</v>
      </c>
      <c r="D518" s="2">
        <f t="shared" si="34"/>
        <v>1</v>
      </c>
      <c r="E518" s="16">
        <v>8017</v>
      </c>
      <c r="F518" s="3">
        <f t="shared" ca="1" si="38"/>
        <v>74.444614613990481</v>
      </c>
      <c r="G518" s="2" t="s">
        <v>23</v>
      </c>
      <c r="H518" s="2" t="s">
        <v>20</v>
      </c>
      <c r="I518" s="2">
        <f>IF(SUMPRODUCT((A518&gt;=[1]holidays!B$2:B1097)*(A518&lt;=[1]holidays!C$2:C1097))&gt;0, 1, 0)</f>
        <v>0</v>
      </c>
      <c r="J518" s="2">
        <f>IF(SUMPRODUCT((A518&gt;=[1]holidays!B$2:B1097 - 4)*(A518&lt;[1]holidays!B$2:B1097))&gt;0, 1, 0)</f>
        <v>0</v>
      </c>
      <c r="K5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A518,
      A518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8" s="3">
        <v>120</v>
      </c>
      <c r="M518" s="3">
        <v>9595.76</v>
      </c>
      <c r="N518" s="3">
        <f t="shared" si="36"/>
        <v>1.196926531121367</v>
      </c>
      <c r="O518" s="2">
        <f t="shared" ca="1" si="35"/>
        <v>0.11143013288859745</v>
      </c>
      <c r="P518" s="3" t="str">
        <f t="shared" ca="1" si="37"/>
        <v>No Surge</v>
      </c>
    </row>
    <row r="519" spans="1:16">
      <c r="A519" s="4">
        <v>45079</v>
      </c>
      <c r="B519" s="2">
        <f t="shared" si="32"/>
        <v>2023</v>
      </c>
      <c r="C519" s="2">
        <f t="shared" si="33"/>
        <v>6</v>
      </c>
      <c r="D519" s="2">
        <f t="shared" si="34"/>
        <v>2</v>
      </c>
      <c r="E519" s="16">
        <v>8075</v>
      </c>
      <c r="F519" s="3">
        <f t="shared" ca="1" si="38"/>
        <v>84.456596950769566</v>
      </c>
      <c r="G519" s="2" t="s">
        <v>24</v>
      </c>
      <c r="H519" s="2" t="s">
        <v>20</v>
      </c>
      <c r="I519" s="2">
        <f>IF(SUMPRODUCT((A519&gt;=[1]holidays!B$2:B1097)*(A519&lt;=[1]holidays!C$2:C1097))&gt;0, 1, 0)</f>
        <v>0</v>
      </c>
      <c r="J519" s="2">
        <f>IF(SUMPRODUCT((A519&gt;=[1]holidays!B$2:B1097 - 4)*(A519&lt;[1]holidays!B$2:B1097))&gt;0, 1, 0)</f>
        <v>0</v>
      </c>
      <c r="K5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A519,
      A519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19" s="3">
        <v>111</v>
      </c>
      <c r="M519" s="3">
        <v>10135.1</v>
      </c>
      <c r="N519" s="3">
        <f t="shared" si="36"/>
        <v>1.2551207430340559</v>
      </c>
      <c r="O519" s="2">
        <f t="shared" ca="1" si="35"/>
        <v>0.11609513636576374</v>
      </c>
      <c r="P519" s="3" t="str">
        <f t="shared" ca="1" si="37"/>
        <v>Low Surge</v>
      </c>
    </row>
    <row r="520" spans="1:16">
      <c r="A520" s="4">
        <v>45080</v>
      </c>
      <c r="B520" s="2">
        <f t="shared" si="32"/>
        <v>2023</v>
      </c>
      <c r="C520" s="2">
        <f t="shared" si="33"/>
        <v>6</v>
      </c>
      <c r="D520" s="2">
        <f t="shared" si="34"/>
        <v>3</v>
      </c>
      <c r="E520" s="16">
        <v>9091</v>
      </c>
      <c r="F520" s="3">
        <f t="shared" ca="1" si="38"/>
        <v>90.313920423340448</v>
      </c>
      <c r="G520" s="2" t="s">
        <v>16</v>
      </c>
      <c r="H520" s="2" t="s">
        <v>17</v>
      </c>
      <c r="I520" s="2">
        <f>IF(SUMPRODUCT((A520&gt;=[1]holidays!B$2:B1097)*(A520&lt;=[1]holidays!C$2:C1097))&gt;0, 1, 0)</f>
        <v>0</v>
      </c>
      <c r="J520" s="2">
        <f>IF(SUMPRODUCT((A520&gt;=[1]holidays!B$2:B1097 - 4)*(A520&lt;[1]holidays!B$2:B1097))&gt;0, 1, 0)</f>
        <v>0</v>
      </c>
      <c r="K5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A520,
      A520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0" s="3">
        <v>114</v>
      </c>
      <c r="M520" s="3">
        <v>11171.84</v>
      </c>
      <c r="N520" s="3">
        <f t="shared" si="36"/>
        <v>1.228890111098889</v>
      </c>
      <c r="O520" s="2">
        <f t="shared" ca="1" si="35"/>
        <v>0.11325252368563207</v>
      </c>
      <c r="P520" s="3" t="str">
        <f t="shared" ca="1" si="37"/>
        <v>Low Surge</v>
      </c>
    </row>
    <row r="521" spans="1:16">
      <c r="A521" s="4">
        <v>45081</v>
      </c>
      <c r="B521" s="2">
        <f t="shared" si="32"/>
        <v>2023</v>
      </c>
      <c r="C521" s="2">
        <f t="shared" si="33"/>
        <v>6</v>
      </c>
      <c r="D521" s="2">
        <f t="shared" si="34"/>
        <v>4</v>
      </c>
      <c r="E521" s="16">
        <v>102342</v>
      </c>
      <c r="F521" s="3">
        <f t="shared" ca="1" si="38"/>
        <v>959.22019601064221</v>
      </c>
      <c r="G521" s="2" t="s">
        <v>18</v>
      </c>
      <c r="H521" s="2" t="s">
        <v>17</v>
      </c>
      <c r="I521" s="2">
        <f>IF(SUMPRODUCT((A521&gt;=[1]holidays!B$2:B1097)*(A521&lt;=[1]holidays!C$2:C1097))&gt;0, 1, 0)</f>
        <v>0</v>
      </c>
      <c r="J521" s="2">
        <f>IF(SUMPRODUCT((A521&gt;=[1]holidays!B$2:B1097 - 4)*(A521&lt;[1]holidays!B$2:B1097))&gt;0, 1, 0)</f>
        <v>0</v>
      </c>
      <c r="K5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A521,
      A521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1" s="3">
        <v>119</v>
      </c>
      <c r="M521" s="3">
        <v>15433.07</v>
      </c>
      <c r="N521" s="3">
        <f t="shared" si="36"/>
        <v>0.15079898770788142</v>
      </c>
      <c r="O521" s="2">
        <f t="shared" ca="1" si="35"/>
        <v>0.11153505239810285</v>
      </c>
      <c r="P521" s="3" t="str">
        <f t="shared" ca="1" si="37"/>
        <v>High Surge</v>
      </c>
    </row>
    <row r="522" spans="1:16">
      <c r="A522" s="4">
        <v>45082</v>
      </c>
      <c r="B522" s="2">
        <f t="shared" si="32"/>
        <v>2023</v>
      </c>
      <c r="C522" s="2">
        <f t="shared" si="33"/>
        <v>6</v>
      </c>
      <c r="D522" s="2">
        <f t="shared" si="34"/>
        <v>5</v>
      </c>
      <c r="E522" s="16">
        <v>7365</v>
      </c>
      <c r="F522" s="3">
        <f t="shared" ca="1" si="38"/>
        <v>72.997597613616421</v>
      </c>
      <c r="G522" s="2" t="s">
        <v>19</v>
      </c>
      <c r="H522" s="2" t="s">
        <v>20</v>
      </c>
      <c r="I522" s="2">
        <f>IF(SUMPRODUCT((A522&gt;=[1]holidays!B$2:B1097)*(A522&lt;=[1]holidays!C$2:C1097))&gt;0, 1, 0)</f>
        <v>0</v>
      </c>
      <c r="J522" s="2">
        <f>IF(SUMPRODUCT((A522&gt;=[1]holidays!B$2:B1097 - 4)*(A522&lt;[1]holidays!B$2:B1097))&gt;0, 1, 0)</f>
        <v>0</v>
      </c>
      <c r="K5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A522,
      A522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2" s="3">
        <v>116</v>
      </c>
      <c r="M522" s="3">
        <v>8153.53</v>
      </c>
      <c r="N522" s="3">
        <f t="shared" si="36"/>
        <v>1.1070644942294636</v>
      </c>
      <c r="O522" s="2">
        <f t="shared" ca="1" si="35"/>
        <v>0.1149724551687645</v>
      </c>
      <c r="P522" s="3" t="str">
        <f t="shared" ca="1" si="37"/>
        <v>No Surge</v>
      </c>
    </row>
    <row r="523" spans="1:16">
      <c r="A523" s="4">
        <v>45083</v>
      </c>
      <c r="B523" s="2">
        <f t="shared" si="32"/>
        <v>2023</v>
      </c>
      <c r="C523" s="2">
        <f t="shared" si="33"/>
        <v>6</v>
      </c>
      <c r="D523" s="2">
        <f t="shared" si="34"/>
        <v>6</v>
      </c>
      <c r="E523" s="16">
        <v>7439</v>
      </c>
      <c r="F523" s="3">
        <f t="shared" ca="1" si="38"/>
        <v>65.69005561671068</v>
      </c>
      <c r="G523" s="2" t="s">
        <v>21</v>
      </c>
      <c r="H523" s="2" t="s">
        <v>20</v>
      </c>
      <c r="I523" s="2">
        <f>IF(SUMPRODUCT((A523&gt;=[1]holidays!B$2:B1097)*(A523&lt;=[1]holidays!C$2:C1097))&gt;0, 1, 0)</f>
        <v>0</v>
      </c>
      <c r="J523" s="2">
        <f>IF(SUMPRODUCT((A523&gt;=[1]holidays!B$2:B1097 - 4)*(A523&lt;[1]holidays!B$2:B1097))&gt;0, 1, 0)</f>
        <v>0</v>
      </c>
      <c r="K5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A523,
      A523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3" s="3">
        <v>116</v>
      </c>
      <c r="M523" s="3">
        <v>4164.21</v>
      </c>
      <c r="N523" s="3">
        <f t="shared" si="36"/>
        <v>0.55978088452749031</v>
      </c>
      <c r="O523" s="2">
        <f t="shared" ca="1" si="35"/>
        <v>0.10243374716411398</v>
      </c>
      <c r="P523" s="3" t="str">
        <f t="shared" ca="1" si="37"/>
        <v>No Surge</v>
      </c>
    </row>
    <row r="524" spans="1:16">
      <c r="A524" s="4">
        <v>45084</v>
      </c>
      <c r="B524" s="2">
        <f t="shared" si="32"/>
        <v>2023</v>
      </c>
      <c r="C524" s="2">
        <f t="shared" si="33"/>
        <v>6</v>
      </c>
      <c r="D524" s="2">
        <f t="shared" si="34"/>
        <v>7</v>
      </c>
      <c r="E524" s="16">
        <v>7805</v>
      </c>
      <c r="F524" s="3">
        <f t="shared" ca="1" si="38"/>
        <v>76.665102589113658</v>
      </c>
      <c r="G524" s="2" t="s">
        <v>22</v>
      </c>
      <c r="H524" s="2" t="s">
        <v>20</v>
      </c>
      <c r="I524" s="2">
        <f>IF(SUMPRODUCT((A524&gt;=[1]holidays!B$2:B1097)*(A524&lt;=[1]holidays!C$2:C1097))&gt;0, 1, 0)</f>
        <v>0</v>
      </c>
      <c r="J524" s="2">
        <f>IF(SUMPRODUCT((A524&gt;=[1]holidays!B$2:B1097 - 4)*(A524&lt;[1]holidays!B$2:B1097))&gt;0, 1, 0)</f>
        <v>0</v>
      </c>
      <c r="K5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A524,
      A524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4" s="3">
        <v>115</v>
      </c>
      <c r="M524" s="3">
        <v>10151.209999999999</v>
      </c>
      <c r="N524" s="3">
        <f t="shared" si="36"/>
        <v>1.3006034593209479</v>
      </c>
      <c r="O524" s="2">
        <f t="shared" ca="1" si="35"/>
        <v>0.11295947210439553</v>
      </c>
      <c r="P524" s="3" t="str">
        <f t="shared" ca="1" si="37"/>
        <v>No Surge</v>
      </c>
    </row>
    <row r="525" spans="1:16">
      <c r="A525" s="4">
        <v>45085</v>
      </c>
      <c r="B525" s="2">
        <f t="shared" si="32"/>
        <v>2023</v>
      </c>
      <c r="C525" s="2">
        <f t="shared" si="33"/>
        <v>6</v>
      </c>
      <c r="D525" s="2">
        <f t="shared" si="34"/>
        <v>8</v>
      </c>
      <c r="E525" s="16">
        <v>7849</v>
      </c>
      <c r="F525" s="3">
        <f t="shared" ca="1" si="38"/>
        <v>82.400159159124456</v>
      </c>
      <c r="G525" s="2" t="s">
        <v>23</v>
      </c>
      <c r="H525" s="2" t="s">
        <v>20</v>
      </c>
      <c r="I525" s="2">
        <f>IF(SUMPRODUCT((A525&gt;=[1]holidays!B$2:B1097)*(A525&lt;=[1]holidays!C$2:C1097))&gt;0, 1, 0)</f>
        <v>0</v>
      </c>
      <c r="J525" s="2">
        <f>IF(SUMPRODUCT((A525&gt;=[1]holidays!B$2:B1097 - 4)*(A525&lt;[1]holidays!B$2:B1097))&gt;0, 1, 0)</f>
        <v>0</v>
      </c>
      <c r="K5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A525,
      A525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5" s="3">
        <v>114</v>
      </c>
      <c r="M525" s="3">
        <v>7815.49</v>
      </c>
      <c r="N525" s="3">
        <f t="shared" si="36"/>
        <v>0.99573066632692064</v>
      </c>
      <c r="O525" s="2">
        <f t="shared" ca="1" si="35"/>
        <v>0.11967917115734727</v>
      </c>
      <c r="P525" s="3" t="str">
        <f t="shared" ca="1" si="37"/>
        <v>Low Surge</v>
      </c>
    </row>
    <row r="526" spans="1:16">
      <c r="A526" s="4">
        <v>45086</v>
      </c>
      <c r="B526" s="2">
        <f t="shared" si="32"/>
        <v>2023</v>
      </c>
      <c r="C526" s="2">
        <f t="shared" si="33"/>
        <v>6</v>
      </c>
      <c r="D526" s="2">
        <f t="shared" si="34"/>
        <v>9</v>
      </c>
      <c r="E526" s="16">
        <v>7937</v>
      </c>
      <c r="F526" s="3">
        <f t="shared" ca="1" si="38"/>
        <v>80.124126013700689</v>
      </c>
      <c r="G526" s="2" t="s">
        <v>24</v>
      </c>
      <c r="H526" s="2" t="s">
        <v>20</v>
      </c>
      <c r="I526" s="2">
        <f>IF(SUMPRODUCT((A526&gt;=[1]holidays!B$2:B1097)*(A526&lt;=[1]holidays!C$2:C1097))&gt;0, 1, 0)</f>
        <v>0</v>
      </c>
      <c r="J526" s="2">
        <f>IF(SUMPRODUCT((A526&gt;=[1]holidays!B$2:B1097 - 4)*(A526&lt;[1]holidays!B$2:B1097))&gt;0, 1, 0)</f>
        <v>0</v>
      </c>
      <c r="K5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A526,
      A526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6" s="3">
        <v>114</v>
      </c>
      <c r="M526" s="3">
        <v>9808.76</v>
      </c>
      <c r="N526" s="3">
        <f t="shared" si="36"/>
        <v>1.2358271387173996</v>
      </c>
      <c r="O526" s="2">
        <f t="shared" ca="1" si="35"/>
        <v>0.11508315945019376</v>
      </c>
      <c r="P526" s="3" t="str">
        <f t="shared" ca="1" si="37"/>
        <v>Low Surge</v>
      </c>
    </row>
    <row r="527" spans="1:16">
      <c r="A527" s="4">
        <v>45087</v>
      </c>
      <c r="B527" s="2">
        <f t="shared" si="32"/>
        <v>2023</v>
      </c>
      <c r="C527" s="2">
        <f t="shared" si="33"/>
        <v>6</v>
      </c>
      <c r="D527" s="2">
        <f t="shared" si="34"/>
        <v>10</v>
      </c>
      <c r="E527" s="16">
        <v>7442</v>
      </c>
      <c r="F527" s="3">
        <f t="shared" ca="1" si="38"/>
        <v>74.028657072657481</v>
      </c>
      <c r="G527" s="2" t="s">
        <v>16</v>
      </c>
      <c r="H527" s="2" t="s">
        <v>17</v>
      </c>
      <c r="I527" s="2">
        <f>IF(SUMPRODUCT((A527&gt;=[1]holidays!B$2:B1097)*(A527&lt;=[1]holidays!C$2:C1097))&gt;0, 1, 0)</f>
        <v>0</v>
      </c>
      <c r="J527" s="2">
        <f>IF(SUMPRODUCT((A527&gt;=[1]holidays!B$2:B1097 - 4)*(A527&lt;[1]holidays!B$2:B1097))&gt;0, 1, 0)</f>
        <v>0</v>
      </c>
      <c r="K5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A527,
      A527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7" s="3">
        <v>119</v>
      </c>
      <c r="M527" s="3">
        <v>9352.2099999999991</v>
      </c>
      <c r="N527" s="3">
        <f t="shared" si="36"/>
        <v>1.2566796560064497</v>
      </c>
      <c r="O527" s="2">
        <f t="shared" ca="1" si="35"/>
        <v>0.11837422993343509</v>
      </c>
      <c r="P527" s="3" t="str">
        <f t="shared" ca="1" si="37"/>
        <v>No Surge</v>
      </c>
    </row>
    <row r="528" spans="1:16">
      <c r="A528" s="4">
        <v>45088</v>
      </c>
      <c r="B528" s="2">
        <f t="shared" si="32"/>
        <v>2023</v>
      </c>
      <c r="C528" s="2">
        <f t="shared" si="33"/>
        <v>6</v>
      </c>
      <c r="D528" s="2">
        <f t="shared" si="34"/>
        <v>11</v>
      </c>
      <c r="E528" s="16">
        <v>8329</v>
      </c>
      <c r="F528" s="3">
        <f t="shared" ca="1" si="38"/>
        <v>77.292865134552159</v>
      </c>
      <c r="G528" s="2" t="s">
        <v>18</v>
      </c>
      <c r="H528" s="2" t="s">
        <v>17</v>
      </c>
      <c r="I528" s="2">
        <f>IF(SUMPRODUCT((A528&gt;=[1]holidays!B$2:B1097)*(A528&lt;=[1]holidays!C$2:C1097))&gt;0, 1, 0)</f>
        <v>0</v>
      </c>
      <c r="J528" s="2">
        <f>IF(SUMPRODUCT((A528&gt;=[1]holidays!B$2:B1097 - 4)*(A528&lt;[1]holidays!B$2:B1097))&gt;0, 1, 0)</f>
        <v>0</v>
      </c>
      <c r="K5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A528,
      A528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8" s="3">
        <v>119</v>
      </c>
      <c r="M528" s="3">
        <v>11510.28</v>
      </c>
      <c r="N528" s="3">
        <f t="shared" si="36"/>
        <v>1.381952215151879</v>
      </c>
      <c r="O528" s="2">
        <f t="shared" ca="1" si="35"/>
        <v>0.11043163586278913</v>
      </c>
      <c r="P528" s="3" t="str">
        <f t="shared" ca="1" si="37"/>
        <v>No Surge</v>
      </c>
    </row>
    <row r="529" spans="1:16">
      <c r="A529" s="4">
        <v>45089</v>
      </c>
      <c r="B529" s="2">
        <f t="shared" si="32"/>
        <v>2023</v>
      </c>
      <c r="C529" s="2">
        <f t="shared" si="33"/>
        <v>6</v>
      </c>
      <c r="D529" s="2">
        <f t="shared" si="34"/>
        <v>12</v>
      </c>
      <c r="E529" s="16">
        <v>7511</v>
      </c>
      <c r="F529" s="3">
        <f t="shared" ca="1" si="38"/>
        <v>69.685552486049076</v>
      </c>
      <c r="G529" s="2" t="s">
        <v>19</v>
      </c>
      <c r="H529" s="2" t="s">
        <v>20</v>
      </c>
      <c r="I529" s="2">
        <f>IF(SUMPRODUCT((A529&gt;=[1]holidays!B$2:B1097)*(A529&lt;=[1]holidays!C$2:C1097))&gt;0, 1, 0)</f>
        <v>0</v>
      </c>
      <c r="J529" s="2">
        <f>IF(SUMPRODUCT((A529&gt;=[1]holidays!B$2:B1097 - 4)*(A529&lt;[1]holidays!B$2:B1097))&gt;0, 1, 0)</f>
        <v>0</v>
      </c>
      <c r="K5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A529,
      A529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29" s="3">
        <v>116</v>
      </c>
      <c r="M529" s="3">
        <v>9380.75</v>
      </c>
      <c r="N529" s="3">
        <f t="shared" si="36"/>
        <v>1.2489348954866197</v>
      </c>
      <c r="O529" s="2">
        <f t="shared" ca="1" si="35"/>
        <v>0.10762247488192907</v>
      </c>
      <c r="P529" s="3" t="str">
        <f t="shared" ca="1" si="37"/>
        <v>No Surge</v>
      </c>
    </row>
    <row r="530" spans="1:16">
      <c r="A530" s="4">
        <v>45090</v>
      </c>
      <c r="B530" s="2">
        <f t="shared" si="32"/>
        <v>2023</v>
      </c>
      <c r="C530" s="2">
        <f t="shared" si="33"/>
        <v>6</v>
      </c>
      <c r="D530" s="2">
        <f t="shared" si="34"/>
        <v>13</v>
      </c>
      <c r="E530" s="16">
        <v>7535</v>
      </c>
      <c r="F530" s="3">
        <f t="shared" ca="1" si="38"/>
        <v>71.264199890186447</v>
      </c>
      <c r="G530" s="2" t="s">
        <v>21</v>
      </c>
      <c r="H530" s="2" t="s">
        <v>20</v>
      </c>
      <c r="I530" s="2">
        <f>IF(SUMPRODUCT((A530&gt;=[1]holidays!B$2:B1097)*(A530&lt;=[1]holidays!C$2:C1097))&gt;0, 1, 0)</f>
        <v>0</v>
      </c>
      <c r="J530" s="2">
        <f>IF(SUMPRODUCT((A530&gt;=[1]holidays!B$2:B1097 - 4)*(A530&lt;[1]holidays!B$2:B1097))&gt;0, 1, 0)</f>
        <v>0</v>
      </c>
      <c r="K5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A530,
      A530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0" s="3">
        <v>120</v>
      </c>
      <c r="M530" s="3">
        <v>12503.3</v>
      </c>
      <c r="N530" s="3">
        <f t="shared" si="36"/>
        <v>1.6593629727936297</v>
      </c>
      <c r="O530" s="2">
        <f t="shared" ca="1" si="35"/>
        <v>0.11349308542564529</v>
      </c>
      <c r="P530" s="3" t="str">
        <f t="shared" ca="1" si="37"/>
        <v>No Surge</v>
      </c>
    </row>
    <row r="531" spans="1:16">
      <c r="A531" s="4">
        <v>45091</v>
      </c>
      <c r="B531" s="2">
        <f t="shared" si="32"/>
        <v>2023</v>
      </c>
      <c r="C531" s="2">
        <f t="shared" si="33"/>
        <v>6</v>
      </c>
      <c r="D531" s="2">
        <f t="shared" si="34"/>
        <v>14</v>
      </c>
      <c r="E531" s="16">
        <v>7829</v>
      </c>
      <c r="F531" s="3">
        <f t="shared" ca="1" si="38"/>
        <v>74.439080685998178</v>
      </c>
      <c r="G531" s="2" t="s">
        <v>22</v>
      </c>
      <c r="H531" s="2" t="s">
        <v>20</v>
      </c>
      <c r="I531" s="2">
        <f>IF(SUMPRODUCT((A531&gt;=[1]holidays!B$2:B1097)*(A531&lt;=[1]holidays!C$2:C1097))&gt;0, 1, 0)</f>
        <v>0</v>
      </c>
      <c r="J531" s="2">
        <f>IF(SUMPRODUCT((A531&gt;=[1]holidays!B$2:B1097 - 4)*(A531&lt;[1]holidays!B$2:B1097))&gt;0, 1, 0)</f>
        <v>0</v>
      </c>
      <c r="K5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A531,
      A531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1" s="3">
        <v>114</v>
      </c>
      <c r="M531" s="3">
        <v>16430.439999999999</v>
      </c>
      <c r="N531" s="3">
        <f t="shared" si="36"/>
        <v>2.0986639417550133</v>
      </c>
      <c r="O531" s="2">
        <f t="shared" ca="1" si="35"/>
        <v>0.108392581405081</v>
      </c>
      <c r="P531" s="3" t="str">
        <f t="shared" ca="1" si="37"/>
        <v>No Surge</v>
      </c>
    </row>
    <row r="532" spans="1:16">
      <c r="A532" s="4">
        <v>45092</v>
      </c>
      <c r="B532" s="2">
        <f t="shared" si="32"/>
        <v>2023</v>
      </c>
      <c r="C532" s="2">
        <f t="shared" si="33"/>
        <v>6</v>
      </c>
      <c r="D532" s="2">
        <f t="shared" si="34"/>
        <v>15</v>
      </c>
      <c r="E532" s="16">
        <v>7871</v>
      </c>
      <c r="F532" s="3">
        <f t="shared" ca="1" si="38"/>
        <v>67.183499735841835</v>
      </c>
      <c r="G532" s="2" t="s">
        <v>23</v>
      </c>
      <c r="H532" s="2" t="s">
        <v>20</v>
      </c>
      <c r="I532" s="2">
        <f>IF(SUMPRODUCT((A532&gt;=[1]holidays!B$2:B1097)*(A532&lt;=[1]holidays!C$2:C1097))&gt;0, 1, 0)</f>
        <v>0</v>
      </c>
      <c r="J532" s="2">
        <f>IF(SUMPRODUCT((A532&gt;=[1]holidays!B$2:B1097 - 4)*(A532&lt;[1]holidays!B$2:B1097))&gt;0, 1, 0)</f>
        <v>0</v>
      </c>
      <c r="K5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A532,
      A532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2" s="3">
        <v>119</v>
      </c>
      <c r="M532" s="3">
        <v>9025.49</v>
      </c>
      <c r="N532" s="3">
        <f t="shared" si="36"/>
        <v>1.1466764070639055</v>
      </c>
      <c r="O532" s="2">
        <f t="shared" ca="1" si="35"/>
        <v>0.10157332573453409</v>
      </c>
      <c r="P532" s="3" t="str">
        <f t="shared" ca="1" si="37"/>
        <v>No Surge</v>
      </c>
    </row>
    <row r="533" spans="1:16">
      <c r="A533" s="4">
        <v>45093</v>
      </c>
      <c r="B533" s="2">
        <f t="shared" si="32"/>
        <v>2023</v>
      </c>
      <c r="C533" s="2">
        <f t="shared" si="33"/>
        <v>6</v>
      </c>
      <c r="D533" s="2">
        <f t="shared" si="34"/>
        <v>16</v>
      </c>
      <c r="E533" s="16">
        <v>7961</v>
      </c>
      <c r="F533" s="3">
        <f t="shared" ca="1" si="38"/>
        <v>83.541702532293399</v>
      </c>
      <c r="G533" s="2" t="s">
        <v>24</v>
      </c>
      <c r="H533" s="2" t="s">
        <v>20</v>
      </c>
      <c r="I533" s="2">
        <f>IF(SUMPRODUCT((A533&gt;=[1]holidays!B$2:B1097)*(A533&lt;=[1]holidays!C$2:C1097))&gt;0, 1, 0)</f>
        <v>0</v>
      </c>
      <c r="J533" s="2">
        <f>IF(SUMPRODUCT((A533&gt;=[1]holidays!B$2:B1097 - 4)*(A533&lt;[1]holidays!B$2:B1097))&gt;0, 1, 0)</f>
        <v>0</v>
      </c>
      <c r="K5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A533,
      A533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3" s="3">
        <v>112</v>
      </c>
      <c r="M533" s="3">
        <v>9930.2199999999993</v>
      </c>
      <c r="N533" s="3">
        <f t="shared" si="36"/>
        <v>1.2473583720638111</v>
      </c>
      <c r="O533" s="2">
        <f t="shared" ca="1" si="35"/>
        <v>0.11753134887095668</v>
      </c>
      <c r="P533" s="3" t="str">
        <f t="shared" ca="1" si="37"/>
        <v>Low Surge</v>
      </c>
    </row>
    <row r="534" spans="1:16">
      <c r="A534" s="4">
        <v>45094</v>
      </c>
      <c r="B534" s="2">
        <f t="shared" si="32"/>
        <v>2023</v>
      </c>
      <c r="C534" s="2">
        <f t="shared" si="33"/>
        <v>6</v>
      </c>
      <c r="D534" s="2">
        <f t="shared" si="34"/>
        <v>17</v>
      </c>
      <c r="E534" s="16">
        <v>9145</v>
      </c>
      <c r="F534" s="3">
        <f t="shared" ca="1" si="38"/>
        <v>80.302123804491259</v>
      </c>
      <c r="G534" s="2" t="s">
        <v>16</v>
      </c>
      <c r="H534" s="2" t="s">
        <v>17</v>
      </c>
      <c r="I534" s="2">
        <f>IF(SUMPRODUCT((A534&gt;=[1]holidays!B$2:B1097)*(A534&lt;=[1]holidays!C$2:C1097))&gt;0, 1, 0)</f>
        <v>0</v>
      </c>
      <c r="J534" s="2">
        <f>IF(SUMPRODUCT((A534&gt;=[1]holidays!B$2:B1097 - 4)*(A534&lt;[1]holidays!B$2:B1097))&gt;0, 1, 0)</f>
        <v>0</v>
      </c>
      <c r="K5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A534,
      A534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4" s="3">
        <v>120</v>
      </c>
      <c r="M534" s="3">
        <v>10098.94</v>
      </c>
      <c r="N534" s="3">
        <f t="shared" si="36"/>
        <v>1.1043127392017495</v>
      </c>
      <c r="O534" s="2">
        <f t="shared" ca="1" si="35"/>
        <v>0.10537184096816785</v>
      </c>
      <c r="P534" s="3" t="str">
        <f t="shared" ca="1" si="37"/>
        <v>Low Surge</v>
      </c>
    </row>
    <row r="535" spans="1:16">
      <c r="A535" s="4">
        <v>45095</v>
      </c>
      <c r="B535" s="2">
        <f t="shared" si="32"/>
        <v>2023</v>
      </c>
      <c r="C535" s="2">
        <f t="shared" si="33"/>
        <v>6</v>
      </c>
      <c r="D535" s="2">
        <f t="shared" si="34"/>
        <v>18</v>
      </c>
      <c r="E535" s="16">
        <v>7252</v>
      </c>
      <c r="F535" s="3">
        <f t="shared" ca="1" si="38"/>
        <v>66.074377579108969</v>
      </c>
      <c r="G535" s="2" t="s">
        <v>18</v>
      </c>
      <c r="H535" s="2" t="s">
        <v>17</v>
      </c>
      <c r="I535" s="2">
        <f>IF(SUMPRODUCT((A535&gt;=[1]holidays!B$2:B1097)*(A535&lt;=[1]holidays!C$2:C1097))&gt;0, 1, 0)</f>
        <v>0</v>
      </c>
      <c r="J535" s="2">
        <f>IF(SUMPRODUCT((A535&gt;=[1]holidays!B$2:B1097 - 4)*(A535&lt;[1]holidays!B$2:B1097))&gt;0, 1, 0)</f>
        <v>0</v>
      </c>
      <c r="K5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A535,
      A535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5" s="3">
        <v>114</v>
      </c>
      <c r="M535" s="3">
        <v>10722.47</v>
      </c>
      <c r="N535" s="3">
        <f t="shared" si="36"/>
        <v>1.4785535024820737</v>
      </c>
      <c r="O535" s="2">
        <f t="shared" ca="1" si="35"/>
        <v>0.10386760954244929</v>
      </c>
      <c r="P535" s="3" t="str">
        <f t="shared" ca="1" si="37"/>
        <v>No Surge</v>
      </c>
    </row>
    <row r="536" spans="1:16">
      <c r="A536" s="4">
        <v>45096</v>
      </c>
      <c r="B536" s="2">
        <f t="shared" si="32"/>
        <v>2023</v>
      </c>
      <c r="C536" s="2">
        <f t="shared" si="33"/>
        <v>6</v>
      </c>
      <c r="D536" s="2">
        <f t="shared" si="34"/>
        <v>19</v>
      </c>
      <c r="E536" s="16">
        <v>7491</v>
      </c>
      <c r="F536" s="3">
        <f t="shared" ca="1" si="38"/>
        <v>69.010820252129804</v>
      </c>
      <c r="G536" s="2" t="s">
        <v>19</v>
      </c>
      <c r="H536" s="2" t="s">
        <v>20</v>
      </c>
      <c r="I536" s="2">
        <f>IF(SUMPRODUCT((A536&gt;=[1]holidays!B$2:B1097)*(A536&lt;=[1]holidays!C$2:C1097))&gt;0, 1, 0)</f>
        <v>0</v>
      </c>
      <c r="J536" s="2">
        <f>IF(SUMPRODUCT((A536&gt;=[1]holidays!B$2:B1097 - 4)*(A536&lt;[1]holidays!B$2:B1097))&gt;0, 1, 0)</f>
        <v>0</v>
      </c>
      <c r="K5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A536,
      A536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6" s="3">
        <v>119</v>
      </c>
      <c r="M536" s="3">
        <v>10642.86</v>
      </c>
      <c r="N536" s="3">
        <f t="shared" si="36"/>
        <v>1.420752903484181</v>
      </c>
      <c r="O536" s="2">
        <f t="shared" ca="1" si="35"/>
        <v>0.10962872260049988</v>
      </c>
      <c r="P536" s="3" t="str">
        <f t="shared" ca="1" si="37"/>
        <v>No Surge</v>
      </c>
    </row>
    <row r="537" spans="1:16">
      <c r="A537" s="4">
        <v>45097</v>
      </c>
      <c r="B537" s="2">
        <f t="shared" si="32"/>
        <v>2023</v>
      </c>
      <c r="C537" s="2">
        <f t="shared" si="33"/>
        <v>6</v>
      </c>
      <c r="D537" s="2">
        <f t="shared" si="34"/>
        <v>20</v>
      </c>
      <c r="E537" s="16">
        <v>7571</v>
      </c>
      <c r="F537" s="3">
        <f t="shared" ca="1" si="38"/>
        <v>67.38586651826391</v>
      </c>
      <c r="G537" s="2" t="s">
        <v>21</v>
      </c>
      <c r="H537" s="2" t="s">
        <v>20</v>
      </c>
      <c r="I537" s="2">
        <f>IF(SUMPRODUCT((A537&gt;=[1]holidays!B$2:B1097)*(A537&lt;=[1]holidays!C$2:C1097))&gt;0, 1, 0)</f>
        <v>0</v>
      </c>
      <c r="J537" s="2">
        <f>IF(SUMPRODUCT((A537&gt;=[1]holidays!B$2:B1097 - 4)*(A537&lt;[1]holidays!B$2:B1097))&gt;0, 1, 0)</f>
        <v>0</v>
      </c>
      <c r="K5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A537,
      A537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7" s="3">
        <v>114</v>
      </c>
      <c r="M537" s="3">
        <v>6366.64</v>
      </c>
      <c r="N537" s="3">
        <f t="shared" si="36"/>
        <v>0.84092458063663988</v>
      </c>
      <c r="O537" s="2">
        <f t="shared" ca="1" si="35"/>
        <v>0.10146597256745588</v>
      </c>
      <c r="P537" s="3" t="str">
        <f t="shared" ca="1" si="37"/>
        <v>No Surge</v>
      </c>
    </row>
    <row r="538" spans="1:16">
      <c r="A538" s="4">
        <v>45098</v>
      </c>
      <c r="B538" s="2">
        <f t="shared" si="32"/>
        <v>2023</v>
      </c>
      <c r="C538" s="2">
        <f t="shared" si="33"/>
        <v>6</v>
      </c>
      <c r="D538" s="2">
        <f t="shared" si="34"/>
        <v>21</v>
      </c>
      <c r="E538" s="16">
        <v>7705</v>
      </c>
      <c r="F538" s="3">
        <f t="shared" ca="1" si="38"/>
        <v>75.556088639298608</v>
      </c>
      <c r="G538" s="2" t="s">
        <v>22</v>
      </c>
      <c r="H538" s="2" t="s">
        <v>20</v>
      </c>
      <c r="I538" s="2">
        <f>IF(SUMPRODUCT((A538&gt;=[1]holidays!B$2:B1097)*(A538&lt;=[1]holidays!C$2:C1097))&gt;0, 1, 0)</f>
        <v>0</v>
      </c>
      <c r="J538" s="2">
        <f>IF(SUMPRODUCT((A538&gt;=[1]holidays!B$2:B1097 - 4)*(A538&lt;[1]holidays!B$2:B1097))&gt;0, 1, 0)</f>
        <v>0</v>
      </c>
      <c r="K5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A538,
      A538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8" s="3">
        <v>112</v>
      </c>
      <c r="M538" s="3">
        <v>14531.38</v>
      </c>
      <c r="N538" s="3">
        <f t="shared" si="36"/>
        <v>1.8859675535366645</v>
      </c>
      <c r="O538" s="2">
        <f t="shared" ca="1" si="35"/>
        <v>0.10982844811942172</v>
      </c>
      <c r="P538" s="3" t="str">
        <f t="shared" ca="1" si="37"/>
        <v>No Surge</v>
      </c>
    </row>
    <row r="539" spans="1:16">
      <c r="A539" s="4">
        <v>45099</v>
      </c>
      <c r="B539" s="2">
        <f t="shared" si="32"/>
        <v>2023</v>
      </c>
      <c r="C539" s="2">
        <f t="shared" si="33"/>
        <v>6</v>
      </c>
      <c r="D539" s="2">
        <f t="shared" si="34"/>
        <v>22</v>
      </c>
      <c r="E539" s="16">
        <v>7771</v>
      </c>
      <c r="F539" s="3">
        <f t="shared" ca="1" si="38"/>
        <v>70.73705373313976</v>
      </c>
      <c r="G539" s="2" t="s">
        <v>23</v>
      </c>
      <c r="H539" s="2" t="s">
        <v>20</v>
      </c>
      <c r="I539" s="2">
        <f>IF(SUMPRODUCT((A539&gt;=[1]holidays!B$2:B1097)*(A539&lt;=[1]holidays!C$2:C1097))&gt;0, 1, 0)</f>
        <v>0</v>
      </c>
      <c r="J539" s="2">
        <f>IF(SUMPRODUCT((A539&gt;=[1]holidays!B$2:B1097 - 4)*(A539&lt;[1]holidays!B$2:B1097))&gt;0, 1, 0)</f>
        <v>0</v>
      </c>
      <c r="K5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A539,
      A539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39" s="3">
        <v>113</v>
      </c>
      <c r="M539" s="3">
        <v>10332.9</v>
      </c>
      <c r="N539" s="3">
        <f t="shared" si="36"/>
        <v>1.3296744305752155</v>
      </c>
      <c r="O539" s="2">
        <f t="shared" ca="1" si="35"/>
        <v>0.1028604693327087</v>
      </c>
      <c r="P539" s="3" t="str">
        <f t="shared" ca="1" si="37"/>
        <v>No Surge</v>
      </c>
    </row>
    <row r="540" spans="1:16">
      <c r="A540" s="4">
        <v>45100</v>
      </c>
      <c r="B540" s="2">
        <f t="shared" si="32"/>
        <v>2023</v>
      </c>
      <c r="C540" s="2">
        <f t="shared" si="33"/>
        <v>6</v>
      </c>
      <c r="D540" s="2">
        <f t="shared" si="34"/>
        <v>23</v>
      </c>
      <c r="E540" s="16">
        <v>7825</v>
      </c>
      <c r="F540" s="3">
        <f t="shared" ca="1" si="38"/>
        <v>80.023078568384648</v>
      </c>
      <c r="G540" s="2" t="s">
        <v>24</v>
      </c>
      <c r="H540" s="2" t="s">
        <v>20</v>
      </c>
      <c r="I540" s="2">
        <f>IF(SUMPRODUCT((A540&gt;=[1]holidays!B$2:B1097)*(A540&lt;=[1]holidays!C$2:C1097))&gt;0, 1, 0)</f>
        <v>0</v>
      </c>
      <c r="J540" s="2">
        <f>IF(SUMPRODUCT((A540&gt;=[1]holidays!B$2:B1097 - 4)*(A540&lt;[1]holidays!B$2:B1097))&gt;0, 1, 0)</f>
        <v>1</v>
      </c>
      <c r="K5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A540,
      A540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0" s="3">
        <v>117</v>
      </c>
      <c r="M540" s="3">
        <v>6786.76</v>
      </c>
      <c r="N540" s="3">
        <f t="shared" si="36"/>
        <v>0.86731757188498404</v>
      </c>
      <c r="O540" s="2">
        <f t="shared" ca="1" si="35"/>
        <v>0.11965112067093935</v>
      </c>
      <c r="P540" s="3" t="str">
        <f t="shared" ca="1" si="37"/>
        <v>Low Surge</v>
      </c>
    </row>
    <row r="541" spans="1:16">
      <c r="A541" s="4">
        <v>45101</v>
      </c>
      <c r="B541" s="2">
        <f t="shared" si="32"/>
        <v>2023</v>
      </c>
      <c r="C541" s="2">
        <f t="shared" si="33"/>
        <v>6</v>
      </c>
      <c r="D541" s="2">
        <f t="shared" si="34"/>
        <v>24</v>
      </c>
      <c r="E541" s="16">
        <v>8801</v>
      </c>
      <c r="F541" s="3">
        <f t="shared" ca="1" si="38"/>
        <v>73.182848113933588</v>
      </c>
      <c r="G541" s="2" t="s">
        <v>16</v>
      </c>
      <c r="H541" s="2" t="s">
        <v>17</v>
      </c>
      <c r="I541" s="2">
        <f>IF(SUMPRODUCT((A541&gt;=[1]holidays!B$2:B1097)*(A541&lt;=[1]holidays!C$2:C1097))&gt;0, 1, 0)</f>
        <v>0</v>
      </c>
      <c r="J541" s="2">
        <f>IF(SUMPRODUCT((A541&gt;=[1]holidays!B$2:B1097 - 4)*(A541&lt;[1]holidays!B$2:B1097))&gt;0, 1, 0)</f>
        <v>1</v>
      </c>
      <c r="K5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A541,
      A541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1" s="3">
        <v>123</v>
      </c>
      <c r="M541" s="3">
        <v>12474.83</v>
      </c>
      <c r="N541" s="3">
        <f t="shared" si="36"/>
        <v>1.4174332462220203</v>
      </c>
      <c r="O541" s="2">
        <f t="shared" ca="1" si="35"/>
        <v>0.10227804020013442</v>
      </c>
      <c r="P541" s="3" t="str">
        <f t="shared" ca="1" si="37"/>
        <v>No Surge</v>
      </c>
    </row>
    <row r="542" spans="1:16">
      <c r="A542" s="4">
        <v>45102</v>
      </c>
      <c r="B542" s="2">
        <f t="shared" si="32"/>
        <v>2023</v>
      </c>
      <c r="C542" s="2">
        <f t="shared" si="33"/>
        <v>6</v>
      </c>
      <c r="D542" s="2">
        <f t="shared" si="34"/>
        <v>25</v>
      </c>
      <c r="E542" s="16">
        <v>9257</v>
      </c>
      <c r="F542" s="3">
        <f t="shared" ca="1" si="38"/>
        <v>76.718223718444591</v>
      </c>
      <c r="G542" s="2" t="s">
        <v>18</v>
      </c>
      <c r="H542" s="2" t="s">
        <v>17</v>
      </c>
      <c r="I542" s="2">
        <f>IF(SUMPRODUCT((A542&gt;=[1]holidays!B$2:B1097)*(A542&lt;=[1]holidays!C$2:C1097))&gt;0, 1, 0)</f>
        <v>0</v>
      </c>
      <c r="J542" s="2">
        <f>IF(SUMPRODUCT((A542&gt;=[1]holidays!B$2:B1097 - 4)*(A542&lt;[1]holidays!B$2:B1097))&gt;0, 1, 0)</f>
        <v>1</v>
      </c>
      <c r="K5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A542,
      A542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2" s="3">
        <v>126</v>
      </c>
      <c r="M542" s="3">
        <v>16155.11</v>
      </c>
      <c r="N542" s="3">
        <f t="shared" si="36"/>
        <v>1.7451777033596199</v>
      </c>
      <c r="O542" s="2">
        <f t="shared" ca="1" si="35"/>
        <v>0.10442363820378113</v>
      </c>
      <c r="P542" s="3" t="str">
        <f t="shared" ca="1" si="37"/>
        <v>No Surge</v>
      </c>
    </row>
    <row r="543" spans="1:16">
      <c r="A543" s="4">
        <v>45103</v>
      </c>
      <c r="B543" s="2">
        <f t="shared" si="32"/>
        <v>2023</v>
      </c>
      <c r="C543" s="2">
        <f t="shared" si="33"/>
        <v>6</v>
      </c>
      <c r="D543" s="2">
        <f t="shared" si="34"/>
        <v>26</v>
      </c>
      <c r="E543" s="16">
        <v>7447</v>
      </c>
      <c r="F543" s="3">
        <f t="shared" ca="1" si="38"/>
        <v>57.513665528967081</v>
      </c>
      <c r="G543" s="2" t="s">
        <v>19</v>
      </c>
      <c r="H543" s="2" t="s">
        <v>20</v>
      </c>
      <c r="I543" s="2">
        <f>IF(SUMPRODUCT((A543&gt;=[1]holidays!B$2:B1097)*(A543&lt;=[1]holidays!C$2:C1097))&gt;0, 1, 0)</f>
        <v>0</v>
      </c>
      <c r="J543" s="2">
        <f>IF(SUMPRODUCT((A543&gt;=[1]holidays!B$2:B1097 - 4)*(A543&lt;[1]holidays!B$2:B1097))&gt;0, 1, 0)</f>
        <v>1</v>
      </c>
      <c r="K5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A543,
      A543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3" s="3">
        <v>135</v>
      </c>
      <c r="M543" s="3">
        <v>7271.4</v>
      </c>
      <c r="N543" s="3">
        <f t="shared" si="36"/>
        <v>0.97642003491338791</v>
      </c>
      <c r="O543" s="2">
        <f t="shared" ca="1" si="35"/>
        <v>0.10426137835921252</v>
      </c>
      <c r="P543" s="3" t="str">
        <f t="shared" ca="1" si="37"/>
        <v>No Surge</v>
      </c>
    </row>
    <row r="544" spans="1:16">
      <c r="A544" s="4">
        <v>45104</v>
      </c>
      <c r="B544" s="2">
        <f t="shared" si="32"/>
        <v>2023</v>
      </c>
      <c r="C544" s="2">
        <f t="shared" si="33"/>
        <v>6</v>
      </c>
      <c r="D544" s="2">
        <f t="shared" si="34"/>
        <v>27</v>
      </c>
      <c r="E544" s="16">
        <v>9824</v>
      </c>
      <c r="F544" s="3">
        <f t="shared" ca="1" si="38"/>
        <v>83.196556255380713</v>
      </c>
      <c r="G544" s="2" t="s">
        <v>21</v>
      </c>
      <c r="H544" s="2" t="s">
        <v>20</v>
      </c>
      <c r="I544" s="2">
        <f>IF(SUMPRODUCT((A544&gt;=[1]holidays!B$2:B1097)*(A544&lt;=[1]holidays!C$2:C1097))&gt;0, 1, 0)</f>
        <v>1</v>
      </c>
      <c r="J544" s="2">
        <f>IF(SUMPRODUCT((A544&gt;=[1]holidays!B$2:B1097 - 4)*(A544&lt;[1]holidays!B$2:B1097))&gt;0, 1, 0)</f>
        <v>0</v>
      </c>
      <c r="K5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A544,
      A544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544" s="3">
        <v>128</v>
      </c>
      <c r="M544" s="3">
        <v>21870.45</v>
      </c>
      <c r="N544" s="3">
        <f t="shared" si="36"/>
        <v>2.2262265879478829</v>
      </c>
      <c r="O544" s="2">
        <f t="shared" ca="1" si="35"/>
        <v>0.10839942183111495</v>
      </c>
      <c r="P544" s="3" t="str">
        <f t="shared" ca="1" si="37"/>
        <v>Low Surge</v>
      </c>
    </row>
    <row r="545" spans="1:16">
      <c r="A545" s="4">
        <v>45105</v>
      </c>
      <c r="B545" s="2">
        <f t="shared" si="32"/>
        <v>2023</v>
      </c>
      <c r="C545" s="2">
        <f t="shared" si="33"/>
        <v>6</v>
      </c>
      <c r="D545" s="2">
        <f t="shared" si="34"/>
        <v>28</v>
      </c>
      <c r="E545" s="16">
        <v>7832</v>
      </c>
      <c r="F545" s="3">
        <f t="shared" ca="1" si="38"/>
        <v>70.961547621328577</v>
      </c>
      <c r="G545" s="2" t="s">
        <v>22</v>
      </c>
      <c r="H545" s="2" t="s">
        <v>20</v>
      </c>
      <c r="I545" s="2">
        <f>IF(SUMPRODUCT((A545&gt;=[1]holidays!B$2:B1097)*(A545&lt;=[1]holidays!C$2:C1097))&gt;0, 1, 0)</f>
        <v>1</v>
      </c>
      <c r="J545" s="2">
        <f>IF(SUMPRODUCT((A545&gt;=[1]holidays!B$2:B1097 - 4)*(A545&lt;[1]holidays!B$2:B1097))&gt;0, 1, 0)</f>
        <v>0</v>
      </c>
      <c r="K5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A545,
      A545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545" s="3">
        <v>117</v>
      </c>
      <c r="M545" s="3">
        <v>20532.509999999998</v>
      </c>
      <c r="N545" s="3">
        <f t="shared" si="36"/>
        <v>2.6216177221654746</v>
      </c>
      <c r="O545" s="2">
        <f t="shared" ca="1" si="35"/>
        <v>0.10600741919938003</v>
      </c>
      <c r="P545" s="3" t="str">
        <f t="shared" ca="1" si="37"/>
        <v>No Surge</v>
      </c>
    </row>
    <row r="546" spans="1:16">
      <c r="A546" s="4">
        <v>45106</v>
      </c>
      <c r="B546" s="2">
        <f t="shared" si="32"/>
        <v>2023</v>
      </c>
      <c r="C546" s="2">
        <f t="shared" si="33"/>
        <v>6</v>
      </c>
      <c r="D546" s="2">
        <f t="shared" si="34"/>
        <v>29</v>
      </c>
      <c r="E546" s="16">
        <v>8192</v>
      </c>
      <c r="F546" s="3">
        <f t="shared" ca="1" si="38"/>
        <v>77.496233251794081</v>
      </c>
      <c r="G546" s="2" t="s">
        <v>23</v>
      </c>
      <c r="H546" s="2" t="s">
        <v>20</v>
      </c>
      <c r="I546" s="2">
        <f>IF(SUMPRODUCT((A546&gt;=[1]holidays!B$2:B1097)*(A546&lt;=[1]holidays!C$2:C1097))&gt;0, 1, 0)</f>
        <v>1</v>
      </c>
      <c r="J546" s="2">
        <f>IF(SUMPRODUCT((A546&gt;=[1]holidays!B$2:B1097 - 4)*(A546&lt;[1]holidays!B$2:B1097))&gt;0, 1, 0)</f>
        <v>0</v>
      </c>
      <c r="K5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A546,
      A546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546" s="3">
        <v>116</v>
      </c>
      <c r="M546" s="3">
        <v>25626.400000000001</v>
      </c>
      <c r="N546" s="3">
        <f t="shared" si="36"/>
        <v>3.1282226562500002</v>
      </c>
      <c r="O546" s="2">
        <f t="shared" ca="1" si="35"/>
        <v>0.10973587716318497</v>
      </c>
      <c r="P546" s="3" t="str">
        <f t="shared" ca="1" si="37"/>
        <v>No Surge</v>
      </c>
    </row>
    <row r="547" spans="1:16">
      <c r="A547" s="4">
        <v>45107</v>
      </c>
      <c r="B547" s="2">
        <f t="shared" si="32"/>
        <v>2023</v>
      </c>
      <c r="C547" s="2">
        <f t="shared" si="33"/>
        <v>6</v>
      </c>
      <c r="D547" s="2">
        <f t="shared" si="34"/>
        <v>30</v>
      </c>
      <c r="E547" s="16">
        <v>9756</v>
      </c>
      <c r="F547" s="3">
        <f t="shared" ca="1" si="38"/>
        <v>85.151768506308031</v>
      </c>
      <c r="G547" s="2" t="s">
        <v>24</v>
      </c>
      <c r="H547" s="2" t="s">
        <v>20</v>
      </c>
      <c r="I547" s="2">
        <f>IF(SUMPRODUCT((A547&gt;=[1]holidays!B$2:B1097)*(A547&lt;=[1]holidays!C$2:C1097))&gt;0, 1, 0)</f>
        <v>1</v>
      </c>
      <c r="J547" s="2">
        <f>IF(SUMPRODUCT((A547&gt;=[1]holidays!B$2:B1097 - 4)*(A547&lt;[1]holidays!B$2:B1097))&gt;0, 1, 0)</f>
        <v>0</v>
      </c>
      <c r="K5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A547,
      A547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547" s="3">
        <v>118</v>
      </c>
      <c r="M547" s="3">
        <v>31010.02</v>
      </c>
      <c r="N547" s="3">
        <f t="shared" si="36"/>
        <v>3.1785588355883561</v>
      </c>
      <c r="O547" s="2">
        <f t="shared" ca="1" si="35"/>
        <v>0.10299209392931886</v>
      </c>
      <c r="P547" s="3" t="str">
        <f t="shared" ca="1" si="37"/>
        <v>Low Surge</v>
      </c>
    </row>
    <row r="548" spans="1:16">
      <c r="A548" s="4">
        <v>45108</v>
      </c>
      <c r="B548" s="2">
        <f t="shared" si="32"/>
        <v>2023</v>
      </c>
      <c r="C548" s="2">
        <f t="shared" si="33"/>
        <v>7</v>
      </c>
      <c r="D548" s="2">
        <f t="shared" si="34"/>
        <v>1</v>
      </c>
      <c r="E548" s="16">
        <v>10423</v>
      </c>
      <c r="F548" s="3">
        <f t="shared" ca="1" si="38"/>
        <v>92.229253813612928</v>
      </c>
      <c r="G548" s="2" t="s">
        <v>16</v>
      </c>
      <c r="H548" s="2" t="s">
        <v>17</v>
      </c>
      <c r="I548" s="2">
        <f>IF(SUMPRODUCT((A548&gt;=[1]holidays!B$2:B1097)*(A548&lt;=[1]holidays!C$2:C1097))&gt;0, 1, 0)</f>
        <v>0</v>
      </c>
      <c r="J548" s="2">
        <f>IF(SUMPRODUCT((A548&gt;=[1]holidays!B$2:B1097 - 4)*(A548&lt;[1]holidays!B$2:B1097))&gt;0, 1, 0)</f>
        <v>0</v>
      </c>
      <c r="K5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A548,
      A548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8" s="3">
        <v>119</v>
      </c>
      <c r="M548" s="3">
        <v>13762.51</v>
      </c>
      <c r="N548" s="3">
        <f t="shared" si="36"/>
        <v>1.3203981579199846</v>
      </c>
      <c r="O548" s="2">
        <f t="shared" ca="1" si="35"/>
        <v>0.10529867796047145</v>
      </c>
      <c r="P548" s="3" t="str">
        <f t="shared" ca="1" si="37"/>
        <v>Mild Surge</v>
      </c>
    </row>
    <row r="549" spans="1:16">
      <c r="A549" s="4">
        <v>45109</v>
      </c>
      <c r="B549" s="2">
        <f t="shared" si="32"/>
        <v>2023</v>
      </c>
      <c r="C549" s="2">
        <f t="shared" si="33"/>
        <v>7</v>
      </c>
      <c r="D549" s="2">
        <f t="shared" si="34"/>
        <v>2</v>
      </c>
      <c r="E549" s="16">
        <v>8357</v>
      </c>
      <c r="F549" s="3">
        <f t="shared" ca="1" si="38"/>
        <v>84.309108179279221</v>
      </c>
      <c r="G549" s="2" t="s">
        <v>18</v>
      </c>
      <c r="H549" s="2" t="s">
        <v>17</v>
      </c>
      <c r="I549" s="2">
        <f>IF(SUMPRODUCT((A549&gt;=[1]holidays!B$2:B1097)*(A549&lt;=[1]holidays!C$2:C1097))&gt;0, 1, 0)</f>
        <v>0</v>
      </c>
      <c r="J549" s="2">
        <f>IF(SUMPRODUCT((A549&gt;=[1]holidays!B$2:B1097 - 4)*(A549&lt;[1]holidays!B$2:B1097))&gt;0, 1, 0)</f>
        <v>0</v>
      </c>
      <c r="K5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A549,
      A549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49" s="3">
        <v>117</v>
      </c>
      <c r="M549" s="3">
        <v>13093.04</v>
      </c>
      <c r="N549" s="3">
        <f t="shared" si="36"/>
        <v>1.5667153284671533</v>
      </c>
      <c r="O549" s="2">
        <f t="shared" ca="1" si="35"/>
        <v>0.11803476913935228</v>
      </c>
      <c r="P549" s="3" t="str">
        <f t="shared" ca="1" si="37"/>
        <v>Low Surge</v>
      </c>
    </row>
    <row r="550" spans="1:16">
      <c r="A550" s="4">
        <v>45110</v>
      </c>
      <c r="B550" s="2">
        <f t="shared" si="32"/>
        <v>2023</v>
      </c>
      <c r="C550" s="2">
        <f t="shared" si="33"/>
        <v>7</v>
      </c>
      <c r="D550" s="2">
        <f t="shared" si="34"/>
        <v>3</v>
      </c>
      <c r="E550" s="16">
        <v>7377</v>
      </c>
      <c r="F550" s="3">
        <f t="shared" ca="1" si="38"/>
        <v>63.389442619810566</v>
      </c>
      <c r="G550" s="2" t="s">
        <v>19</v>
      </c>
      <c r="H550" s="2" t="s">
        <v>20</v>
      </c>
      <c r="I550" s="2">
        <f>IF(SUMPRODUCT((A550&gt;=[1]holidays!B$2:B1097)*(A550&lt;=[1]holidays!C$2:C1097))&gt;0, 1, 0)</f>
        <v>0</v>
      </c>
      <c r="J550" s="2">
        <f>IF(SUMPRODUCT((A550&gt;=[1]holidays!B$2:B1097 - 4)*(A550&lt;[1]holidays!B$2:B1097))&gt;0, 1, 0)</f>
        <v>0</v>
      </c>
      <c r="K5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A550,
      A550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0" s="3">
        <v>118</v>
      </c>
      <c r="M550" s="3">
        <v>9179.32</v>
      </c>
      <c r="N550" s="3">
        <f t="shared" si="36"/>
        <v>1.2443161176630066</v>
      </c>
      <c r="O550" s="2">
        <f t="shared" ca="1" si="35"/>
        <v>0.10139561107682861</v>
      </c>
      <c r="P550" s="3" t="str">
        <f t="shared" ca="1" si="37"/>
        <v>No Surge</v>
      </c>
    </row>
    <row r="551" spans="1:16">
      <c r="A551" s="4">
        <v>45111</v>
      </c>
      <c r="B551" s="2">
        <f t="shared" si="32"/>
        <v>2023</v>
      </c>
      <c r="C551" s="2">
        <f t="shared" si="33"/>
        <v>7</v>
      </c>
      <c r="D551" s="2">
        <f t="shared" si="34"/>
        <v>4</v>
      </c>
      <c r="E551" s="16">
        <v>7427</v>
      </c>
      <c r="F551" s="3">
        <f t="shared" ca="1" si="38"/>
        <v>68.63874510837968</v>
      </c>
      <c r="G551" s="2" t="s">
        <v>21</v>
      </c>
      <c r="H551" s="2" t="s">
        <v>20</v>
      </c>
      <c r="I551" s="2">
        <f>IF(SUMPRODUCT((A551&gt;=[1]holidays!B$2:B1097)*(A551&lt;=[1]holidays!C$2:C1097))&gt;0, 1, 0)</f>
        <v>0</v>
      </c>
      <c r="J551" s="2">
        <f>IF(SUMPRODUCT((A551&gt;=[1]holidays!B$2:B1097 - 4)*(A551&lt;[1]holidays!B$2:B1097))&gt;0, 1, 0)</f>
        <v>0</v>
      </c>
      <c r="K5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A551,
      A551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1" s="3">
        <v>111</v>
      </c>
      <c r="M551" s="3">
        <v>13306.27</v>
      </c>
      <c r="N551" s="3">
        <f t="shared" si="36"/>
        <v>1.7916076477716441</v>
      </c>
      <c r="O551" s="2">
        <f t="shared" ca="1" si="35"/>
        <v>0.10258382532691727</v>
      </c>
      <c r="P551" s="3" t="str">
        <f t="shared" ca="1" si="37"/>
        <v>No Surge</v>
      </c>
    </row>
    <row r="552" spans="1:16">
      <c r="A552" s="4">
        <v>45112</v>
      </c>
      <c r="B552" s="2">
        <f t="shared" si="32"/>
        <v>2023</v>
      </c>
      <c r="C552" s="2">
        <f t="shared" si="33"/>
        <v>7</v>
      </c>
      <c r="D552" s="2">
        <f t="shared" si="34"/>
        <v>5</v>
      </c>
      <c r="E552" s="16">
        <v>7599</v>
      </c>
      <c r="F552" s="3">
        <f t="shared" ca="1" si="38"/>
        <v>71.89978194450444</v>
      </c>
      <c r="G552" s="2" t="s">
        <v>22</v>
      </c>
      <c r="H552" s="2" t="s">
        <v>20</v>
      </c>
      <c r="I552" s="2">
        <f>IF(SUMPRODUCT((A552&gt;=[1]holidays!B$2:B1097)*(A552&lt;=[1]holidays!C$2:C1097))&gt;0, 1, 0)</f>
        <v>0</v>
      </c>
      <c r="J552" s="2">
        <f>IF(SUMPRODUCT((A552&gt;=[1]holidays!B$2:B1097 - 4)*(A552&lt;[1]holidays!B$2:B1097))&gt;0, 1, 0)</f>
        <v>0</v>
      </c>
      <c r="K5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A552,
      A552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2" s="3">
        <v>117</v>
      </c>
      <c r="M552" s="3">
        <v>10056.129999999999</v>
      </c>
      <c r="N552" s="3">
        <f t="shared" si="36"/>
        <v>1.3233491248848532</v>
      </c>
      <c r="O552" s="2">
        <f t="shared" ca="1" si="35"/>
        <v>0.11070238830776442</v>
      </c>
      <c r="P552" s="3" t="str">
        <f t="shared" ca="1" si="37"/>
        <v>No Surge</v>
      </c>
    </row>
    <row r="553" spans="1:16">
      <c r="A553" s="4">
        <v>45113</v>
      </c>
      <c r="B553" s="2">
        <f t="shared" si="32"/>
        <v>2023</v>
      </c>
      <c r="C553" s="2">
        <f t="shared" si="33"/>
        <v>7</v>
      </c>
      <c r="D553" s="2">
        <f t="shared" si="34"/>
        <v>6</v>
      </c>
      <c r="E553" s="16">
        <v>7711</v>
      </c>
      <c r="F553" s="3">
        <f t="shared" ca="1" si="38"/>
        <v>79.375959487832034</v>
      </c>
      <c r="G553" s="2" t="s">
        <v>23</v>
      </c>
      <c r="H553" s="2" t="s">
        <v>20</v>
      </c>
      <c r="I553" s="2">
        <f>IF(SUMPRODUCT((A553&gt;=[1]holidays!B$2:B1097)*(A553&lt;=[1]holidays!C$2:C1097))&gt;0, 1, 0)</f>
        <v>0</v>
      </c>
      <c r="J553" s="2">
        <f>IF(SUMPRODUCT((A553&gt;=[1]holidays!B$2:B1097 - 4)*(A553&lt;[1]holidays!B$2:B1097))&gt;0, 1, 0)</f>
        <v>0</v>
      </c>
      <c r="K5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A553,
      A553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3" s="3">
        <v>116</v>
      </c>
      <c r="M553" s="3">
        <v>6852.4</v>
      </c>
      <c r="N553" s="3">
        <f t="shared" si="36"/>
        <v>0.88865257424458566</v>
      </c>
      <c r="O553" s="2">
        <f t="shared" ca="1" si="35"/>
        <v>0.11940878356359119</v>
      </c>
      <c r="P553" s="3" t="str">
        <f t="shared" ca="1" si="37"/>
        <v>No Surge</v>
      </c>
    </row>
    <row r="554" spans="1:16">
      <c r="A554" s="4">
        <v>45114</v>
      </c>
      <c r="B554" s="2">
        <f t="shared" si="32"/>
        <v>2023</v>
      </c>
      <c r="C554" s="2">
        <f t="shared" si="33"/>
        <v>7</v>
      </c>
      <c r="D554" s="2">
        <f t="shared" si="34"/>
        <v>7</v>
      </c>
      <c r="E554" s="16">
        <v>7839</v>
      </c>
      <c r="F554" s="3">
        <f t="shared" ca="1" si="38"/>
        <v>67.029837232390747</v>
      </c>
      <c r="G554" s="2" t="s">
        <v>24</v>
      </c>
      <c r="H554" s="2" t="s">
        <v>20</v>
      </c>
      <c r="I554" s="2">
        <f>IF(SUMPRODUCT((A554&gt;=[1]holidays!B$2:B1097)*(A554&lt;=[1]holidays!C$2:C1097))&gt;0, 1, 0)</f>
        <v>0</v>
      </c>
      <c r="J554" s="2">
        <f>IF(SUMPRODUCT((A554&gt;=[1]holidays!B$2:B1097 - 4)*(A554&lt;[1]holidays!B$2:B1097))&gt;0, 1, 0)</f>
        <v>0</v>
      </c>
      <c r="K5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A554,
      A554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4" s="3">
        <v>119</v>
      </c>
      <c r="M554" s="3">
        <v>10562.15</v>
      </c>
      <c r="N554" s="3">
        <f t="shared" si="36"/>
        <v>1.3473848705191989</v>
      </c>
      <c r="O554" s="2">
        <f t="shared" ca="1" si="35"/>
        <v>0.10175469614306031</v>
      </c>
      <c r="P554" s="3" t="str">
        <f t="shared" ca="1" si="37"/>
        <v>No Surge</v>
      </c>
    </row>
    <row r="555" spans="1:16">
      <c r="A555" s="4">
        <v>45115</v>
      </c>
      <c r="B555" s="2">
        <f t="shared" si="32"/>
        <v>2023</v>
      </c>
      <c r="C555" s="2">
        <f t="shared" si="33"/>
        <v>7</v>
      </c>
      <c r="D555" s="2">
        <f t="shared" si="34"/>
        <v>8</v>
      </c>
      <c r="E555" s="16">
        <v>8112</v>
      </c>
      <c r="F555" s="3">
        <f t="shared" ca="1" si="38"/>
        <v>79.246592894157985</v>
      </c>
      <c r="G555" s="2" t="s">
        <v>16</v>
      </c>
      <c r="H555" s="2" t="s">
        <v>17</v>
      </c>
      <c r="I555" s="2">
        <f>IF(SUMPRODUCT((A555&gt;=[1]holidays!B$2:B1097)*(A555&lt;=[1]holidays!C$2:C1097))&gt;0, 1, 0)</f>
        <v>0</v>
      </c>
      <c r="J555" s="2">
        <f>IF(SUMPRODUCT((A555&gt;=[1]holidays!B$2:B1097 - 4)*(A555&lt;[1]holidays!B$2:B1097))&gt;0, 1, 0)</f>
        <v>0</v>
      </c>
      <c r="K5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A555,
      A555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5" s="3">
        <v>118</v>
      </c>
      <c r="M555" s="3">
        <v>8615.5</v>
      </c>
      <c r="N555" s="3">
        <f t="shared" si="36"/>
        <v>1.062068540433925</v>
      </c>
      <c r="O555" s="2">
        <f t="shared" ca="1" si="35"/>
        <v>0.11527487625136393</v>
      </c>
      <c r="P555" s="3" t="str">
        <f t="shared" ca="1" si="37"/>
        <v>No Surge</v>
      </c>
    </row>
    <row r="556" spans="1:16">
      <c r="A556" s="4">
        <v>45116</v>
      </c>
      <c r="B556" s="2">
        <f t="shared" si="32"/>
        <v>2023</v>
      </c>
      <c r="C556" s="2">
        <f t="shared" si="33"/>
        <v>7</v>
      </c>
      <c r="D556" s="2">
        <f t="shared" si="34"/>
        <v>9</v>
      </c>
      <c r="E556" s="16">
        <v>9291</v>
      </c>
      <c r="F556" s="3">
        <f t="shared" ca="1" si="38"/>
        <v>82.055318232070803</v>
      </c>
      <c r="G556" s="2" t="s">
        <v>18</v>
      </c>
      <c r="H556" s="2" t="s">
        <v>17</v>
      </c>
      <c r="I556" s="2">
        <f>IF(SUMPRODUCT((A556&gt;=[1]holidays!B$2:B1097)*(A556&lt;=[1]holidays!C$2:C1097))&gt;0, 1, 0)</f>
        <v>0</v>
      </c>
      <c r="J556" s="2">
        <f>IF(SUMPRODUCT((A556&gt;=[1]holidays!B$2:B1097 - 4)*(A556&lt;[1]holidays!B$2:B1097))&gt;0, 1, 0)</f>
        <v>0</v>
      </c>
      <c r="K5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A556,
      A556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6" s="3">
        <v>117</v>
      </c>
      <c r="M556" s="3">
        <v>14921.71</v>
      </c>
      <c r="N556" s="3">
        <f t="shared" si="36"/>
        <v>1.6060391776988483</v>
      </c>
      <c r="O556" s="2">
        <f t="shared" ca="1" si="35"/>
        <v>0.10333088185504558</v>
      </c>
      <c r="P556" s="3" t="str">
        <f t="shared" ca="1" si="37"/>
        <v>Low Surge</v>
      </c>
    </row>
    <row r="557" spans="1:16">
      <c r="A557" s="4">
        <v>45117</v>
      </c>
      <c r="B557" s="2">
        <f t="shared" si="32"/>
        <v>2023</v>
      </c>
      <c r="C557" s="2">
        <f t="shared" si="33"/>
        <v>7</v>
      </c>
      <c r="D557" s="2">
        <f t="shared" si="34"/>
        <v>10</v>
      </c>
      <c r="E557" s="16">
        <v>7461</v>
      </c>
      <c r="F557" s="3">
        <f t="shared" ca="1" si="38"/>
        <v>72.641627053394615</v>
      </c>
      <c r="G557" s="2" t="s">
        <v>19</v>
      </c>
      <c r="H557" s="2" t="s">
        <v>20</v>
      </c>
      <c r="I557" s="2">
        <f>IF(SUMPRODUCT((A557&gt;=[1]holidays!B$2:B1097)*(A557&lt;=[1]holidays!C$2:C1097))&gt;0, 1, 0)</f>
        <v>0</v>
      </c>
      <c r="J557" s="2">
        <f>IF(SUMPRODUCT((A557&gt;=[1]holidays!B$2:B1097 - 4)*(A557&lt;[1]holidays!B$2:B1097))&gt;0, 1, 0)</f>
        <v>0</v>
      </c>
      <c r="K5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A557,
      A557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7" s="3">
        <v>119</v>
      </c>
      <c r="M557" s="3">
        <v>7732.12</v>
      </c>
      <c r="N557" s="3">
        <f t="shared" si="36"/>
        <v>1.0363382924540947</v>
      </c>
      <c r="O557" s="2">
        <f t="shared" ca="1" si="35"/>
        <v>0.11586052297753598</v>
      </c>
      <c r="P557" s="3" t="str">
        <f t="shared" ca="1" si="37"/>
        <v>No Surge</v>
      </c>
    </row>
    <row r="558" spans="1:16">
      <c r="A558" s="4">
        <v>45118</v>
      </c>
      <c r="B558" s="2">
        <f t="shared" si="32"/>
        <v>2023</v>
      </c>
      <c r="C558" s="2">
        <f t="shared" si="33"/>
        <v>7</v>
      </c>
      <c r="D558" s="2">
        <f t="shared" si="34"/>
        <v>11</v>
      </c>
      <c r="E558" s="16">
        <v>7599</v>
      </c>
      <c r="F558" s="3">
        <f t="shared" ca="1" si="38"/>
        <v>69.16018299873096</v>
      </c>
      <c r="G558" s="2" t="s">
        <v>21</v>
      </c>
      <c r="H558" s="2" t="s">
        <v>20</v>
      </c>
      <c r="I558" s="2">
        <f>IF(SUMPRODUCT((A558&gt;=[1]holidays!B$2:B1097)*(A558&lt;=[1]holidays!C$2:C1097))&gt;0, 1, 0)</f>
        <v>0</v>
      </c>
      <c r="J558" s="2">
        <f>IF(SUMPRODUCT((A558&gt;=[1]holidays!B$2:B1097 - 4)*(A558&lt;[1]holidays!B$2:B1097))&gt;0, 1, 0)</f>
        <v>0</v>
      </c>
      <c r="K5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A558,
      A558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8" s="3">
        <v>116</v>
      </c>
      <c r="M558" s="3">
        <v>9380.34</v>
      </c>
      <c r="N558" s="3">
        <f t="shared" si="36"/>
        <v>1.2344176865377023</v>
      </c>
      <c r="O558" s="2">
        <f t="shared" ca="1" si="35"/>
        <v>0.10557417065209621</v>
      </c>
      <c r="P558" s="3" t="str">
        <f t="shared" ca="1" si="37"/>
        <v>No Surge</v>
      </c>
    </row>
    <row r="559" spans="1:16">
      <c r="A559" s="4">
        <v>45119</v>
      </c>
      <c r="B559" s="2">
        <f t="shared" si="32"/>
        <v>2023</v>
      </c>
      <c r="C559" s="2">
        <f t="shared" si="33"/>
        <v>7</v>
      </c>
      <c r="D559" s="2">
        <f t="shared" si="34"/>
        <v>12</v>
      </c>
      <c r="E559" s="16">
        <v>7705</v>
      </c>
      <c r="F559" s="3">
        <f t="shared" ca="1" si="38"/>
        <v>65.68190263528821</v>
      </c>
      <c r="G559" s="2" t="s">
        <v>22</v>
      </c>
      <c r="H559" s="2" t="s">
        <v>20</v>
      </c>
      <c r="I559" s="2">
        <f>IF(SUMPRODUCT((A559&gt;=[1]holidays!B$2:B1097)*(A559&lt;=[1]holidays!C$2:C1097))&gt;0, 1, 0)</f>
        <v>0</v>
      </c>
      <c r="J559" s="2">
        <f>IF(SUMPRODUCT((A559&gt;=[1]holidays!B$2:B1097 - 4)*(A559&lt;[1]holidays!B$2:B1097))&gt;0, 1, 0)</f>
        <v>0</v>
      </c>
      <c r="K5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A559,
      A559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59" s="3">
        <v>120</v>
      </c>
      <c r="M559" s="3">
        <v>8509.0400000000009</v>
      </c>
      <c r="N559" s="3">
        <f t="shared" si="36"/>
        <v>1.1043530175210903</v>
      </c>
      <c r="O559" s="2">
        <f t="shared" ca="1" si="35"/>
        <v>0.10229498139175322</v>
      </c>
      <c r="P559" s="3" t="str">
        <f t="shared" ca="1" si="37"/>
        <v>No Surge</v>
      </c>
    </row>
    <row r="560" spans="1:16">
      <c r="A560" s="4">
        <v>45120</v>
      </c>
      <c r="B560" s="2">
        <f t="shared" si="32"/>
        <v>2023</v>
      </c>
      <c r="C560" s="2">
        <f t="shared" si="33"/>
        <v>7</v>
      </c>
      <c r="D560" s="2">
        <f t="shared" si="34"/>
        <v>13</v>
      </c>
      <c r="E560" s="16">
        <v>7757</v>
      </c>
      <c r="F560" s="3">
        <f t="shared" ca="1" si="38"/>
        <v>70.586478673862857</v>
      </c>
      <c r="G560" s="2" t="s">
        <v>23</v>
      </c>
      <c r="H560" s="2" t="s">
        <v>20</v>
      </c>
      <c r="I560" s="2">
        <f>IF(SUMPRODUCT((A560&gt;=[1]holidays!B$2:B1097)*(A560&lt;=[1]holidays!C$2:C1097))&gt;0, 1, 0)</f>
        <v>0</v>
      </c>
      <c r="J560" s="2">
        <f>IF(SUMPRODUCT((A560&gt;=[1]holidays!B$2:B1097 - 4)*(A560&lt;[1]holidays!B$2:B1097))&gt;0, 1, 0)</f>
        <v>0</v>
      </c>
      <c r="K5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A560,
      A560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0" s="3">
        <v>111</v>
      </c>
      <c r="M560" s="3">
        <v>9288.9</v>
      </c>
      <c r="N560" s="3">
        <f t="shared" si="36"/>
        <v>1.1974861415495681</v>
      </c>
      <c r="O560" s="2">
        <f t="shared" ca="1" si="35"/>
        <v>0.10100682135875695</v>
      </c>
      <c r="P560" s="3" t="str">
        <f t="shared" ca="1" si="37"/>
        <v>No Surge</v>
      </c>
    </row>
    <row r="561" spans="1:16">
      <c r="A561" s="4">
        <v>45121</v>
      </c>
      <c r="B561" s="2">
        <f t="shared" si="32"/>
        <v>2023</v>
      </c>
      <c r="C561" s="2">
        <f t="shared" si="33"/>
        <v>7</v>
      </c>
      <c r="D561" s="2">
        <f t="shared" si="34"/>
        <v>14</v>
      </c>
      <c r="E561" s="16">
        <v>7837</v>
      </c>
      <c r="F561" s="3">
        <f t="shared" ca="1" si="38"/>
        <v>76.9980005530916</v>
      </c>
      <c r="G561" s="2" t="s">
        <v>24</v>
      </c>
      <c r="H561" s="2" t="s">
        <v>20</v>
      </c>
      <c r="I561" s="2">
        <f>IF(SUMPRODUCT((A561&gt;=[1]holidays!B$2:B1097)*(A561&lt;=[1]holidays!C$2:C1097))&gt;0, 1, 0)</f>
        <v>0</v>
      </c>
      <c r="J561" s="2">
        <f>IF(SUMPRODUCT((A561&gt;=[1]holidays!B$2:B1097 - 4)*(A561&lt;[1]holidays!B$2:B1097))&gt;0, 1, 0)</f>
        <v>0</v>
      </c>
      <c r="K5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A561,
      A561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1" s="3">
        <v>118</v>
      </c>
      <c r="M561" s="3">
        <v>6174.27</v>
      </c>
      <c r="N561" s="3">
        <f t="shared" si="36"/>
        <v>0.78783590659691216</v>
      </c>
      <c r="O561" s="2">
        <f t="shared" ca="1" si="35"/>
        <v>0.11593421035172655</v>
      </c>
      <c r="P561" s="3" t="str">
        <f t="shared" ca="1" si="37"/>
        <v>No Surge</v>
      </c>
    </row>
    <row r="562" spans="1:16">
      <c r="A562" s="4">
        <v>45122</v>
      </c>
      <c r="B562" s="2">
        <f t="shared" si="32"/>
        <v>2023</v>
      </c>
      <c r="C562" s="2">
        <f t="shared" si="33"/>
        <v>7</v>
      </c>
      <c r="D562" s="2">
        <f t="shared" si="34"/>
        <v>15</v>
      </c>
      <c r="E562" s="16">
        <v>9137</v>
      </c>
      <c r="F562" s="3">
        <f t="shared" ca="1" si="38"/>
        <v>92.323107099518992</v>
      </c>
      <c r="G562" s="2" t="s">
        <v>16</v>
      </c>
      <c r="H562" s="2" t="s">
        <v>17</v>
      </c>
      <c r="I562" s="2">
        <f>IF(SUMPRODUCT((A562&gt;=[1]holidays!B$2:B1097)*(A562&lt;=[1]holidays!C$2:C1097))&gt;0, 1, 0)</f>
        <v>0</v>
      </c>
      <c r="J562" s="2">
        <f>IF(SUMPRODUCT((A562&gt;=[1]holidays!B$2:B1097 - 4)*(A562&lt;[1]holidays!B$2:B1097))&gt;0, 1, 0)</f>
        <v>1</v>
      </c>
      <c r="K5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A562,
      A562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2" s="3">
        <v>111</v>
      </c>
      <c r="M562" s="3">
        <v>17008.689999999999</v>
      </c>
      <c r="N562" s="3">
        <f t="shared" si="36"/>
        <v>1.8615180037211336</v>
      </c>
      <c r="O562" s="2">
        <f t="shared" ca="1" si="35"/>
        <v>0.11215787335062503</v>
      </c>
      <c r="P562" s="3" t="str">
        <f t="shared" ca="1" si="37"/>
        <v>Mild Surge</v>
      </c>
    </row>
    <row r="563" spans="1:16">
      <c r="A563" s="4">
        <v>45123</v>
      </c>
      <c r="B563" s="2">
        <f t="shared" si="32"/>
        <v>2023</v>
      </c>
      <c r="C563" s="2">
        <f t="shared" si="33"/>
        <v>7</v>
      </c>
      <c r="D563" s="2">
        <f t="shared" si="34"/>
        <v>16</v>
      </c>
      <c r="E563" s="16">
        <v>9309</v>
      </c>
      <c r="F563" s="3">
        <f t="shared" ca="1" si="38"/>
        <v>84.260920756293444</v>
      </c>
      <c r="G563" s="2" t="s">
        <v>18</v>
      </c>
      <c r="H563" s="2" t="s">
        <v>17</v>
      </c>
      <c r="I563" s="2">
        <f>IF(SUMPRODUCT((A563&gt;=[1]holidays!B$2:B1097)*(A563&lt;=[1]holidays!C$2:C1097))&gt;0, 1, 0)</f>
        <v>0</v>
      </c>
      <c r="J563" s="2">
        <f>IF(SUMPRODUCT((A563&gt;=[1]holidays!B$2:B1097 - 4)*(A563&lt;[1]holidays!B$2:B1097))&gt;0, 1, 0)</f>
        <v>1</v>
      </c>
      <c r="K5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A563,
      A563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3" s="3">
        <v>111</v>
      </c>
      <c r="M563" s="3">
        <v>20062.64</v>
      </c>
      <c r="N563" s="3">
        <f t="shared" si="36"/>
        <v>2.1551874530024708</v>
      </c>
      <c r="O563" s="2">
        <f t="shared" ca="1" si="35"/>
        <v>0.10047225484959256</v>
      </c>
      <c r="P563" s="3" t="str">
        <f t="shared" ca="1" si="37"/>
        <v>Low Surge</v>
      </c>
    </row>
    <row r="564" spans="1:16">
      <c r="A564" s="4">
        <v>45124</v>
      </c>
      <c r="B564" s="2">
        <f t="shared" si="32"/>
        <v>2023</v>
      </c>
      <c r="C564" s="2">
        <f t="shared" si="33"/>
        <v>7</v>
      </c>
      <c r="D564" s="2">
        <f t="shared" si="34"/>
        <v>17</v>
      </c>
      <c r="E564" s="16">
        <v>7467</v>
      </c>
      <c r="F564" s="3">
        <f t="shared" ca="1" si="38"/>
        <v>74.744969124666184</v>
      </c>
      <c r="G564" s="2" t="s">
        <v>19</v>
      </c>
      <c r="H564" s="2" t="s">
        <v>20</v>
      </c>
      <c r="I564" s="2">
        <f>IF(SUMPRODUCT((A564&gt;=[1]holidays!B$2:B1097)*(A564&lt;=[1]holidays!C$2:C1097))&gt;0, 1, 0)</f>
        <v>0</v>
      </c>
      <c r="J564" s="2">
        <f>IF(SUMPRODUCT((A564&gt;=[1]holidays!B$2:B1097 - 4)*(A564&lt;[1]holidays!B$2:B1097))&gt;0, 1, 0)</f>
        <v>1</v>
      </c>
      <c r="K5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A564,
      A564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4" s="3">
        <v>112</v>
      </c>
      <c r="M564" s="3">
        <v>8157.2</v>
      </c>
      <c r="N564" s="3">
        <f t="shared" si="36"/>
        <v>1.092433373510111</v>
      </c>
      <c r="O564" s="2">
        <f t="shared" ca="1" si="35"/>
        <v>0.1121124486669695</v>
      </c>
      <c r="P564" s="3" t="str">
        <f t="shared" ca="1" si="37"/>
        <v>No Surge</v>
      </c>
    </row>
    <row r="565" spans="1:16">
      <c r="A565" s="4">
        <v>45125</v>
      </c>
      <c r="B565" s="2">
        <f t="shared" si="32"/>
        <v>2023</v>
      </c>
      <c r="C565" s="2">
        <f t="shared" si="33"/>
        <v>7</v>
      </c>
      <c r="D565" s="2">
        <f t="shared" si="34"/>
        <v>18</v>
      </c>
      <c r="E565" s="16">
        <v>7005</v>
      </c>
      <c r="F565" s="3">
        <f t="shared" ca="1" si="38"/>
        <v>65.712966157389062</v>
      </c>
      <c r="G565" s="2" t="s">
        <v>21</v>
      </c>
      <c r="H565" s="2" t="s">
        <v>20</v>
      </c>
      <c r="I565" s="2">
        <f>IF(SUMPRODUCT((A565&gt;=[1]holidays!B$2:B1097)*(A565&lt;=[1]holidays!C$2:C1097))&gt;0, 1, 0)</f>
        <v>0</v>
      </c>
      <c r="J565" s="2">
        <f>IF(SUMPRODUCT((A565&gt;=[1]holidays!B$2:B1097 - 4)*(A565&lt;[1]holidays!B$2:B1097))&gt;0, 1, 0)</f>
        <v>1</v>
      </c>
      <c r="K5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A565,
      A565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5" s="3">
        <v>115</v>
      </c>
      <c r="M565" s="3">
        <v>8805.5499999999993</v>
      </c>
      <c r="N565" s="3">
        <f t="shared" si="36"/>
        <v>1.2570378301213418</v>
      </c>
      <c r="O565" s="2">
        <f t="shared" ca="1" si="35"/>
        <v>0.10787995871662731</v>
      </c>
      <c r="P565" s="3" t="str">
        <f t="shared" ca="1" si="37"/>
        <v>No Surge</v>
      </c>
    </row>
    <row r="566" spans="1:16">
      <c r="A566" s="4">
        <v>45126</v>
      </c>
      <c r="B566" s="2">
        <f t="shared" si="32"/>
        <v>2023</v>
      </c>
      <c r="C566" s="2">
        <f t="shared" si="33"/>
        <v>7</v>
      </c>
      <c r="D566" s="2">
        <f t="shared" si="34"/>
        <v>19</v>
      </c>
      <c r="E566" s="16">
        <v>7361</v>
      </c>
      <c r="F566" s="3">
        <f t="shared" ca="1" si="38"/>
        <v>66.494732378726496</v>
      </c>
      <c r="G566" s="2" t="s">
        <v>22</v>
      </c>
      <c r="H566" s="2" t="s">
        <v>20</v>
      </c>
      <c r="I566" s="2">
        <f>IF(SUMPRODUCT((A566&gt;=[1]holidays!B$2:B1097)*(A566&lt;=[1]holidays!C$2:C1097))&gt;0, 1, 0)</f>
        <v>1</v>
      </c>
      <c r="J566" s="2">
        <f>IF(SUMPRODUCT((A566&gt;=[1]holidays!B$2:B1097 - 4)*(A566&lt;[1]holidays!B$2:B1097))&gt;0, 1, 0)</f>
        <v>0</v>
      </c>
      <c r="K5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A566,
      A566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"),"Islamic New Year")</f>
        <v>Islamic New Year</v>
      </c>
      <c r="L566" s="3">
        <v>111</v>
      </c>
      <c r="M566" s="3">
        <v>9097.27</v>
      </c>
      <c r="N566" s="3">
        <f t="shared" si="36"/>
        <v>1.2358742018747453</v>
      </c>
      <c r="O566" s="2">
        <f t="shared" ca="1" si="35"/>
        <v>0.10027055147450946</v>
      </c>
      <c r="P566" s="3" t="str">
        <f t="shared" ca="1" si="37"/>
        <v>No Surge</v>
      </c>
    </row>
    <row r="567" spans="1:16">
      <c r="A567" s="4">
        <v>45127</v>
      </c>
      <c r="B567" s="2">
        <f t="shared" si="32"/>
        <v>2023</v>
      </c>
      <c r="C567" s="2">
        <f t="shared" si="33"/>
        <v>7</v>
      </c>
      <c r="D567" s="2">
        <f t="shared" si="34"/>
        <v>20</v>
      </c>
      <c r="E567" s="16">
        <v>7885</v>
      </c>
      <c r="F567" s="3">
        <f t="shared" ca="1" si="38"/>
        <v>71.590240628212243</v>
      </c>
      <c r="G567" s="2" t="s">
        <v>23</v>
      </c>
      <c r="H567" s="2" t="s">
        <v>20</v>
      </c>
      <c r="I567" s="2">
        <f>IF(SUMPRODUCT((A567&gt;=[1]holidays!B$2:B1097)*(A567&lt;=[1]holidays!C$2:C1097))&gt;0, 1, 0)</f>
        <v>0</v>
      </c>
      <c r="J567" s="2">
        <f>IF(SUMPRODUCT((A567&gt;=[1]holidays!B$2:B1097 - 4)*(A567&lt;[1]holidays!B$2:B1097))&gt;0, 1, 0)</f>
        <v>0</v>
      </c>
      <c r="K5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A567,
      A567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7" s="3">
        <v>117</v>
      </c>
      <c r="M567" s="3">
        <v>5822.24</v>
      </c>
      <c r="N567" s="3">
        <f t="shared" si="36"/>
        <v>0.73839441978440068</v>
      </c>
      <c r="O567" s="2">
        <f t="shared" ca="1" si="35"/>
        <v>0.1062277508370429</v>
      </c>
      <c r="P567" s="3" t="str">
        <f t="shared" ca="1" si="37"/>
        <v>No Surge</v>
      </c>
    </row>
    <row r="568" spans="1:16">
      <c r="A568" s="4">
        <v>45128</v>
      </c>
      <c r="B568" s="2">
        <f t="shared" si="32"/>
        <v>2023</v>
      </c>
      <c r="C568" s="2">
        <f t="shared" si="33"/>
        <v>7</v>
      </c>
      <c r="D568" s="2">
        <f t="shared" si="34"/>
        <v>21</v>
      </c>
      <c r="E568" s="16">
        <v>7477</v>
      </c>
      <c r="F568" s="3">
        <f t="shared" ca="1" si="38"/>
        <v>71.848362830495788</v>
      </c>
      <c r="G568" s="2" t="s">
        <v>24</v>
      </c>
      <c r="H568" s="2" t="s">
        <v>20</v>
      </c>
      <c r="I568" s="2">
        <f>IF(SUMPRODUCT((A568&gt;=[1]holidays!B$2:B1097)*(A568&lt;=[1]holidays!C$2:C1097))&gt;0, 1, 0)</f>
        <v>0</v>
      </c>
      <c r="J568" s="2">
        <f>IF(SUMPRODUCT((A568&gt;=[1]holidays!B$2:B1097 - 4)*(A568&lt;[1]holidays!B$2:B1097))&gt;0, 1, 0)</f>
        <v>0</v>
      </c>
      <c r="K5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A568,
      A568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8" s="3">
        <v>112</v>
      </c>
      <c r="M568" s="3">
        <v>7707.71</v>
      </c>
      <c r="N568" s="3">
        <f t="shared" si="36"/>
        <v>1.0308559582720342</v>
      </c>
      <c r="O568" s="2">
        <f t="shared" ca="1" si="35"/>
        <v>0.10762360086954031</v>
      </c>
      <c r="P568" s="3" t="str">
        <f t="shared" ca="1" si="37"/>
        <v>No Surge</v>
      </c>
    </row>
    <row r="569" spans="1:16">
      <c r="A569" s="4">
        <v>45129</v>
      </c>
      <c r="B569" s="2">
        <f t="shared" si="32"/>
        <v>2023</v>
      </c>
      <c r="C569" s="2">
        <f t="shared" si="33"/>
        <v>7</v>
      </c>
      <c r="D569" s="2">
        <f t="shared" si="34"/>
        <v>22</v>
      </c>
      <c r="E569" s="16">
        <v>8965</v>
      </c>
      <c r="F569" s="3">
        <f t="shared" ca="1" si="38"/>
        <v>92.095729246674992</v>
      </c>
      <c r="G569" s="2" t="s">
        <v>16</v>
      </c>
      <c r="H569" s="2" t="s">
        <v>17</v>
      </c>
      <c r="I569" s="2">
        <f>IF(SUMPRODUCT((A569&gt;=[1]holidays!B$2:B1097)*(A569&lt;=[1]holidays!C$2:C1097))&gt;0, 1, 0)</f>
        <v>0</v>
      </c>
      <c r="J569" s="2">
        <f>IF(SUMPRODUCT((A569&gt;=[1]holidays!B$2:B1097 - 4)*(A569&lt;[1]holidays!B$2:B1097))&gt;0, 1, 0)</f>
        <v>0</v>
      </c>
      <c r="K5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A569,
      A569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69" s="3">
        <v>115</v>
      </c>
      <c r="M569" s="3">
        <v>18132.03</v>
      </c>
      <c r="N569" s="3">
        <f t="shared" si="36"/>
        <v>2.0225354155047404</v>
      </c>
      <c r="O569" s="2">
        <f t="shared" ca="1" si="35"/>
        <v>0.11813729908943252</v>
      </c>
      <c r="P569" s="3" t="str">
        <f t="shared" ca="1" si="37"/>
        <v>Mild Surge</v>
      </c>
    </row>
    <row r="570" spans="1:16">
      <c r="A570" s="4">
        <v>45130</v>
      </c>
      <c r="B570" s="2">
        <f t="shared" si="32"/>
        <v>2023</v>
      </c>
      <c r="C570" s="2">
        <f t="shared" si="33"/>
        <v>7</v>
      </c>
      <c r="D570" s="2">
        <f t="shared" si="34"/>
        <v>23</v>
      </c>
      <c r="E570" s="16">
        <v>8897</v>
      </c>
      <c r="F570" s="3">
        <f t="shared" ca="1" si="38"/>
        <v>81.883016182096412</v>
      </c>
      <c r="G570" s="2" t="s">
        <v>18</v>
      </c>
      <c r="H570" s="2" t="s">
        <v>17</v>
      </c>
      <c r="I570" s="2">
        <f>IF(SUMPRODUCT((A570&gt;=[1]holidays!B$2:B1097)*(A570&lt;=[1]holidays!C$2:C1097))&gt;0, 1, 0)</f>
        <v>0</v>
      </c>
      <c r="J570" s="2">
        <f>IF(SUMPRODUCT((A570&gt;=[1]holidays!B$2:B1097 - 4)*(A570&lt;[1]holidays!B$2:B1097))&gt;0, 1, 0)</f>
        <v>0</v>
      </c>
      <c r="K5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A570,
      A570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0" s="3">
        <v>117</v>
      </c>
      <c r="M570" s="3">
        <v>9457.42</v>
      </c>
      <c r="N570" s="3">
        <f t="shared" si="36"/>
        <v>1.0629897718332022</v>
      </c>
      <c r="O570" s="2">
        <f t="shared" ca="1" si="35"/>
        <v>0.10768026181078207</v>
      </c>
      <c r="P570" s="3" t="str">
        <f t="shared" ca="1" si="37"/>
        <v>Low Surge</v>
      </c>
    </row>
    <row r="571" spans="1:16">
      <c r="A571" s="4">
        <v>45131</v>
      </c>
      <c r="B571" s="2">
        <f t="shared" si="32"/>
        <v>2023</v>
      </c>
      <c r="C571" s="2">
        <f t="shared" si="33"/>
        <v>7</v>
      </c>
      <c r="D571" s="2">
        <f t="shared" si="34"/>
        <v>24</v>
      </c>
      <c r="E571" s="16">
        <v>7131</v>
      </c>
      <c r="F571" s="3">
        <f t="shared" ca="1" si="38"/>
        <v>66.771385202983225</v>
      </c>
      <c r="G571" s="2" t="s">
        <v>19</v>
      </c>
      <c r="H571" s="2" t="s">
        <v>20</v>
      </c>
      <c r="I571" s="2">
        <f>IF(SUMPRODUCT((A571&gt;=[1]holidays!B$2:B1097)*(A571&lt;=[1]holidays!C$2:C1097))&gt;0, 1, 0)</f>
        <v>0</v>
      </c>
      <c r="J571" s="2">
        <f>IF(SUMPRODUCT((A571&gt;=[1]holidays!B$2:B1097 - 4)*(A571&lt;[1]holidays!B$2:B1097))&gt;0, 1, 0)</f>
        <v>0</v>
      </c>
      <c r="K5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A571,
      A571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1" s="3">
        <v>127</v>
      </c>
      <c r="M571" s="3">
        <v>8168.36</v>
      </c>
      <c r="N571" s="3">
        <f t="shared" si="36"/>
        <v>1.1454718833263215</v>
      </c>
      <c r="O571" s="2">
        <f t="shared" ca="1" si="35"/>
        <v>0.11891692498638157</v>
      </c>
      <c r="P571" s="3" t="str">
        <f t="shared" ca="1" si="37"/>
        <v>No Surge</v>
      </c>
    </row>
    <row r="572" spans="1:16">
      <c r="A572" s="4">
        <v>45132</v>
      </c>
      <c r="B572" s="2">
        <f t="shared" si="32"/>
        <v>2023</v>
      </c>
      <c r="C572" s="2">
        <f t="shared" si="33"/>
        <v>7</v>
      </c>
      <c r="D572" s="2">
        <f t="shared" si="34"/>
        <v>25</v>
      </c>
      <c r="E572" s="16">
        <v>8932</v>
      </c>
      <c r="F572" s="3">
        <f t="shared" ca="1" si="38"/>
        <v>65.717210791489336</v>
      </c>
      <c r="G572" s="2" t="s">
        <v>21</v>
      </c>
      <c r="H572" s="2" t="s">
        <v>20</v>
      </c>
      <c r="I572" s="2">
        <f>IF(SUMPRODUCT((A572&gt;=[1]holidays!B$2:B1097)*(A572&lt;=[1]holidays!C$2:C1097))&gt;0, 1, 0)</f>
        <v>0</v>
      </c>
      <c r="J572" s="2">
        <f>IF(SUMPRODUCT((A572&gt;=[1]holidays!B$2:B1097 - 4)*(A572&lt;[1]holidays!B$2:B1097))&gt;0, 1, 0)</f>
        <v>0</v>
      </c>
      <c r="K5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A572,
      A572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2" s="3">
        <v>136</v>
      </c>
      <c r="M572" s="3">
        <v>20353.59</v>
      </c>
      <c r="N572" s="3">
        <f t="shared" si="36"/>
        <v>2.2787270488132556</v>
      </c>
      <c r="O572" s="2">
        <f t="shared" ca="1" si="35"/>
        <v>0.1000620316574401</v>
      </c>
      <c r="P572" s="3" t="str">
        <f t="shared" ca="1" si="37"/>
        <v>No Surge</v>
      </c>
    </row>
    <row r="573" spans="1:16">
      <c r="A573" s="4">
        <v>45133</v>
      </c>
      <c r="B573" s="2">
        <f t="shared" si="32"/>
        <v>2023</v>
      </c>
      <c r="C573" s="2">
        <f t="shared" si="33"/>
        <v>7</v>
      </c>
      <c r="D573" s="2">
        <f t="shared" si="34"/>
        <v>26</v>
      </c>
      <c r="E573" s="16">
        <v>8935</v>
      </c>
      <c r="F573" s="3">
        <f t="shared" ca="1" si="38"/>
        <v>83.783825403284013</v>
      </c>
      <c r="G573" s="2" t="s">
        <v>22</v>
      </c>
      <c r="H573" s="2" t="s">
        <v>20</v>
      </c>
      <c r="I573" s="2">
        <f>IF(SUMPRODUCT((A573&gt;=[1]holidays!B$2:B1097)*(A573&lt;=[1]holidays!C$2:C1097))&gt;0, 1, 0)</f>
        <v>0</v>
      </c>
      <c r="J573" s="2">
        <f>IF(SUMPRODUCT((A573&gt;=[1]holidays!B$2:B1097 - 4)*(A573&lt;[1]holidays!B$2:B1097))&gt;0, 1, 0)</f>
        <v>0</v>
      </c>
      <c r="K5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A573,
      A573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3" s="3">
        <v>115</v>
      </c>
      <c r="M573" s="3">
        <v>14636.97</v>
      </c>
      <c r="N573" s="3">
        <f t="shared" si="36"/>
        <v>1.6381611639619473</v>
      </c>
      <c r="O573" s="2">
        <f t="shared" ca="1" si="35"/>
        <v>0.10783592525324748</v>
      </c>
      <c r="P573" s="3" t="str">
        <f t="shared" ca="1" si="37"/>
        <v>Low Surge</v>
      </c>
    </row>
    <row r="574" spans="1:16">
      <c r="A574" s="4">
        <v>45134</v>
      </c>
      <c r="B574" s="2">
        <f t="shared" si="32"/>
        <v>2023</v>
      </c>
      <c r="C574" s="2">
        <f t="shared" si="33"/>
        <v>7</v>
      </c>
      <c r="D574" s="2">
        <f t="shared" si="34"/>
        <v>27</v>
      </c>
      <c r="E574" s="16">
        <v>9846</v>
      </c>
      <c r="F574" s="3">
        <f t="shared" ca="1" si="38"/>
        <v>89.730746294812818</v>
      </c>
      <c r="G574" s="2" t="s">
        <v>23</v>
      </c>
      <c r="H574" s="2" t="s">
        <v>20</v>
      </c>
      <c r="I574" s="2">
        <f>IF(SUMPRODUCT((A574&gt;=[1]holidays!B$2:B1097)*(A574&lt;=[1]holidays!C$2:C1097))&gt;0, 1, 0)</f>
        <v>0</v>
      </c>
      <c r="J574" s="2">
        <f>IF(SUMPRODUCT((A574&gt;=[1]holidays!B$2:B1097 - 4)*(A574&lt;[1]holidays!B$2:B1097))&gt;0, 1, 0)</f>
        <v>0</v>
      </c>
      <c r="K5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A574,
      A574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4" s="3">
        <v>119</v>
      </c>
      <c r="M574" s="3">
        <v>24223.05</v>
      </c>
      <c r="N574" s="3">
        <f t="shared" si="36"/>
        <v>2.4601919561243144</v>
      </c>
      <c r="O574" s="2">
        <f t="shared" ca="1" si="35"/>
        <v>0.10844971368152269</v>
      </c>
      <c r="P574" s="3" t="str">
        <f t="shared" ca="1" si="37"/>
        <v>Low Surge</v>
      </c>
    </row>
    <row r="575" spans="1:16">
      <c r="A575" s="4">
        <v>45135</v>
      </c>
      <c r="B575" s="2">
        <f t="shared" si="32"/>
        <v>2023</v>
      </c>
      <c r="C575" s="2">
        <f t="shared" si="33"/>
        <v>7</v>
      </c>
      <c r="D575" s="2">
        <f t="shared" si="34"/>
        <v>28</v>
      </c>
      <c r="E575" s="16">
        <v>9345</v>
      </c>
      <c r="F575" s="3">
        <f t="shared" ca="1" si="38"/>
        <v>72.514493043978106</v>
      </c>
      <c r="G575" s="2" t="s">
        <v>24</v>
      </c>
      <c r="H575" s="2" t="s">
        <v>20</v>
      </c>
      <c r="I575" s="2">
        <f>IF(SUMPRODUCT((A575&gt;=[1]holidays!B$2:B1097)*(A575&lt;=[1]holidays!C$2:C1097))&gt;0, 1, 0)</f>
        <v>0</v>
      </c>
      <c r="J575" s="2">
        <f>IF(SUMPRODUCT((A575&gt;=[1]holidays!B$2:B1097 - 4)*(A575&lt;[1]holidays!B$2:B1097))&gt;0, 1, 0)</f>
        <v>0</v>
      </c>
      <c r="K5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A575,
      A575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5" s="3">
        <v>139</v>
      </c>
      <c r="M575" s="3">
        <v>26649.200000000001</v>
      </c>
      <c r="N575" s="3">
        <f t="shared" si="36"/>
        <v>2.8517067950775816</v>
      </c>
      <c r="O575" s="2">
        <f t="shared" ca="1" si="35"/>
        <v>0.10785997360206481</v>
      </c>
      <c r="P575" s="3" t="str">
        <f t="shared" ca="1" si="37"/>
        <v>No Surge</v>
      </c>
    </row>
    <row r="576" spans="1:16">
      <c r="A576" s="4">
        <v>45136</v>
      </c>
      <c r="B576" s="2">
        <f t="shared" si="32"/>
        <v>2023</v>
      </c>
      <c r="C576" s="2">
        <f t="shared" si="33"/>
        <v>7</v>
      </c>
      <c r="D576" s="2">
        <f t="shared" si="34"/>
        <v>29</v>
      </c>
      <c r="E576" s="16">
        <v>8575</v>
      </c>
      <c r="F576" s="3">
        <f t="shared" ca="1" si="38"/>
        <v>77.960458328233656</v>
      </c>
      <c r="G576" s="2" t="s">
        <v>16</v>
      </c>
      <c r="H576" s="2" t="s">
        <v>17</v>
      </c>
      <c r="I576" s="2">
        <f>IF(SUMPRODUCT((A576&gt;=[1]holidays!B$2:B1097)*(A576&lt;=[1]holidays!C$2:C1097))&gt;0, 1, 0)</f>
        <v>0</v>
      </c>
      <c r="J576" s="2">
        <f>IF(SUMPRODUCT((A576&gt;=[1]holidays!B$2:B1097 - 4)*(A576&lt;[1]holidays!B$2:B1097))&gt;0, 1, 0)</f>
        <v>0</v>
      </c>
      <c r="K5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A576,
      A576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6" s="3">
        <v>119</v>
      </c>
      <c r="M576" s="3">
        <v>19002.259999999998</v>
      </c>
      <c r="N576" s="3">
        <f t="shared" si="36"/>
        <v>2.216006997084548</v>
      </c>
      <c r="O576" s="2">
        <f t="shared" ca="1" si="35"/>
        <v>0.10819002380244669</v>
      </c>
      <c r="P576" s="3" t="str">
        <f t="shared" ca="1" si="37"/>
        <v>No Surge</v>
      </c>
    </row>
    <row r="577" spans="1:16">
      <c r="A577" s="4">
        <v>45137</v>
      </c>
      <c r="B577" s="2">
        <f t="shared" si="32"/>
        <v>2023</v>
      </c>
      <c r="C577" s="2">
        <f t="shared" si="33"/>
        <v>7</v>
      </c>
      <c r="D577" s="2">
        <f t="shared" si="34"/>
        <v>30</v>
      </c>
      <c r="E577" s="16">
        <v>10424</v>
      </c>
      <c r="F577" s="3">
        <f t="shared" ca="1" si="38"/>
        <v>100.71598499804493</v>
      </c>
      <c r="G577" s="2" t="s">
        <v>18</v>
      </c>
      <c r="H577" s="2" t="s">
        <v>17</v>
      </c>
      <c r="I577" s="2">
        <f>IF(SUMPRODUCT((A577&gt;=[1]holidays!B$2:B1097)*(A577&lt;=[1]holidays!C$2:C1097))&gt;0, 1, 0)</f>
        <v>0</v>
      </c>
      <c r="J577" s="2">
        <f>IF(SUMPRODUCT((A577&gt;=[1]holidays!B$2:B1097 - 4)*(A577&lt;[1]holidays!B$2:B1097))&gt;0, 1, 0)</f>
        <v>0</v>
      </c>
      <c r="K5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A577,
      A577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7" s="3">
        <v>111</v>
      </c>
      <c r="M577" s="3">
        <v>13548.11</v>
      </c>
      <c r="N577" s="3">
        <f t="shared" si="36"/>
        <v>1.2997035686876439</v>
      </c>
      <c r="O577" s="2">
        <f t="shared" ca="1" si="35"/>
        <v>0.10724745140812536</v>
      </c>
      <c r="P577" s="3" t="str">
        <f t="shared" ca="1" si="37"/>
        <v>High Surge</v>
      </c>
    </row>
    <row r="578" spans="1:16">
      <c r="A578" s="4">
        <v>45138</v>
      </c>
      <c r="B578" s="2">
        <f t="shared" si="32"/>
        <v>2023</v>
      </c>
      <c r="C578" s="2">
        <f t="shared" si="33"/>
        <v>7</v>
      </c>
      <c r="D578" s="2">
        <f t="shared" si="34"/>
        <v>31</v>
      </c>
      <c r="E578" s="16">
        <v>9743</v>
      </c>
      <c r="F578" s="3">
        <f t="shared" ca="1" si="38"/>
        <v>92.648389527262282</v>
      </c>
      <c r="G578" s="2" t="s">
        <v>19</v>
      </c>
      <c r="H578" s="2" t="s">
        <v>20</v>
      </c>
      <c r="I578" s="2">
        <f>IF(SUMPRODUCT((A578&gt;=[1]holidays!B$2:B1097)*(A578&lt;=[1]holidays!C$2:C1097))&gt;0, 1, 0)</f>
        <v>0</v>
      </c>
      <c r="J578" s="2">
        <f>IF(SUMPRODUCT((A578&gt;=[1]holidays!B$2:B1097 - 4)*(A578&lt;[1]holidays!B$2:B1097))&gt;0, 1, 0)</f>
        <v>0</v>
      </c>
      <c r="K5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A578,
      A578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8" s="3">
        <v>118</v>
      </c>
      <c r="M578" s="3">
        <v>25316.44</v>
      </c>
      <c r="N578" s="3">
        <f t="shared" ref="N578:N641" si="39">M578/E578</f>
        <v>2.5984234835266342</v>
      </c>
      <c r="O578" s="2">
        <f t="shared" ca="1" si="35"/>
        <v>0.11220886753789336</v>
      </c>
      <c r="P578" s="3" t="str">
        <f t="shared" ca="1" si="37"/>
        <v>Mild Surge</v>
      </c>
    </row>
    <row r="579" spans="1:16">
      <c r="A579" s="4">
        <v>45139</v>
      </c>
      <c r="B579" s="2">
        <f t="shared" si="32"/>
        <v>2023</v>
      </c>
      <c r="C579" s="2">
        <f t="shared" si="33"/>
        <v>8</v>
      </c>
      <c r="D579" s="2">
        <f t="shared" si="34"/>
        <v>1</v>
      </c>
      <c r="E579" s="16">
        <v>7457</v>
      </c>
      <c r="F579" s="3">
        <f t="shared" ca="1" si="38"/>
        <v>66.936956231066176</v>
      </c>
      <c r="G579" s="2" t="s">
        <v>21</v>
      </c>
      <c r="H579" s="2" t="s">
        <v>20</v>
      </c>
      <c r="I579" s="2">
        <f>IF(SUMPRODUCT((A579&gt;=[1]holidays!B$2:B1097)*(A579&lt;=[1]holidays!C$2:C1097))&gt;0, 1, 0)</f>
        <v>0</v>
      </c>
      <c r="J579" s="2">
        <f>IF(SUMPRODUCT((A579&gt;=[1]holidays!B$2:B1097 - 4)*(A579&lt;[1]holidays!B$2:B1097))&gt;0, 1, 0)</f>
        <v>0</v>
      </c>
      <c r="K5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A579,
      A579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79" s="3">
        <v>119</v>
      </c>
      <c r="M579" s="3">
        <v>7240.54</v>
      </c>
      <c r="N579" s="3">
        <f t="shared" si="39"/>
        <v>0.97097224084752576</v>
      </c>
      <c r="O579" s="2">
        <f t="shared" ca="1" si="35"/>
        <v>0.10681906653475762</v>
      </c>
      <c r="P579" s="3" t="str">
        <f t="shared" ref="P579:P642" ca="1" si="40">IF(F579&gt;100, "High Surge", IF(F579&gt;=92, "Mild Surge", IF(F579&gt;=80, "Low Surge", "No Surge")))</f>
        <v>No Surge</v>
      </c>
    </row>
    <row r="580" spans="1:16">
      <c r="A580" s="4">
        <v>45140</v>
      </c>
      <c r="B580" s="2">
        <f t="shared" si="32"/>
        <v>2023</v>
      </c>
      <c r="C580" s="2">
        <f t="shared" si="33"/>
        <v>8</v>
      </c>
      <c r="D580" s="2">
        <f t="shared" si="34"/>
        <v>2</v>
      </c>
      <c r="E580" s="16">
        <v>6945</v>
      </c>
      <c r="F580" s="3">
        <f t="shared" ref="F580:F643" ca="1" si="41">(E580 * O580) / (L580 * 10) * 100</f>
        <v>66.990906794839262</v>
      </c>
      <c r="G580" s="2" t="s">
        <v>22</v>
      </c>
      <c r="H580" s="2" t="s">
        <v>20</v>
      </c>
      <c r="I580" s="2">
        <f>IF(SUMPRODUCT((A580&gt;=[1]holidays!B$2:B1097)*(A580&lt;=[1]holidays!C$2:C1097))&gt;0, 1, 0)</f>
        <v>0</v>
      </c>
      <c r="J580" s="2">
        <f>IF(SUMPRODUCT((A580&gt;=[1]holidays!B$2:B1097 - 4)*(A580&lt;[1]holidays!B$2:B1097))&gt;0, 1, 0)</f>
        <v>0</v>
      </c>
      <c r="K5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A580,
      A580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0" s="3">
        <v>115</v>
      </c>
      <c r="M580" s="3">
        <v>2623.05</v>
      </c>
      <c r="N580" s="3">
        <f t="shared" si="39"/>
        <v>0.37768898488120956</v>
      </c>
      <c r="O580" s="2">
        <f t="shared" ca="1" si="35"/>
        <v>0.11092806740686127</v>
      </c>
      <c r="P580" s="3" t="str">
        <f t="shared" ca="1" si="40"/>
        <v>No Surge</v>
      </c>
    </row>
    <row r="581" spans="1:16">
      <c r="A581" s="4">
        <v>45141</v>
      </c>
      <c r="B581" s="2">
        <f t="shared" si="32"/>
        <v>2023</v>
      </c>
      <c r="C581" s="2">
        <f t="shared" si="33"/>
        <v>8</v>
      </c>
      <c r="D581" s="2">
        <f t="shared" si="34"/>
        <v>3</v>
      </c>
      <c r="E581" s="16">
        <v>7139</v>
      </c>
      <c r="F581" s="3">
        <f t="shared" ca="1" si="41"/>
        <v>64.194409666534597</v>
      </c>
      <c r="G581" s="2" t="s">
        <v>23</v>
      </c>
      <c r="H581" s="2" t="s">
        <v>20</v>
      </c>
      <c r="I581" s="2">
        <f>IF(SUMPRODUCT((A581&gt;=[1]holidays!B$2:B1097)*(A581&lt;=[1]holidays!C$2:C1097))&gt;0, 1, 0)</f>
        <v>0</v>
      </c>
      <c r="J581" s="2">
        <f>IF(SUMPRODUCT((A581&gt;=[1]holidays!B$2:B1097 - 4)*(A581&lt;[1]holidays!B$2:B1097))&gt;0, 1, 0)</f>
        <v>0</v>
      </c>
      <c r="K5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A581,
      A581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1" s="3">
        <v>120</v>
      </c>
      <c r="M581" s="3">
        <v>10027.1</v>
      </c>
      <c r="N581" s="3">
        <f t="shared" si="39"/>
        <v>1.4045524583274969</v>
      </c>
      <c r="O581" s="2">
        <f t="shared" ca="1" si="35"/>
        <v>0.10790487687328972</v>
      </c>
      <c r="P581" s="3" t="str">
        <f t="shared" ca="1" si="40"/>
        <v>No Surge</v>
      </c>
    </row>
    <row r="582" spans="1:16">
      <c r="A582" s="4">
        <v>45142</v>
      </c>
      <c r="B582" s="2">
        <f t="shared" si="32"/>
        <v>2023</v>
      </c>
      <c r="C582" s="2">
        <f t="shared" si="33"/>
        <v>8</v>
      </c>
      <c r="D582" s="2">
        <f t="shared" si="34"/>
        <v>4</v>
      </c>
      <c r="E582" s="16">
        <v>7911</v>
      </c>
      <c r="F582" s="3">
        <f t="shared" ca="1" si="41"/>
        <v>79.706120617730164</v>
      </c>
      <c r="G582" s="2" t="s">
        <v>24</v>
      </c>
      <c r="H582" s="2" t="s">
        <v>20</v>
      </c>
      <c r="I582" s="2">
        <f>IF(SUMPRODUCT((A582&gt;=[1]holidays!B$2:B1097)*(A582&lt;=[1]holidays!C$2:C1097))&gt;0, 1, 0)</f>
        <v>0</v>
      </c>
      <c r="J582" s="2">
        <f>IF(SUMPRODUCT((A582&gt;=[1]holidays!B$2:B1097 - 4)*(A582&lt;[1]holidays!B$2:B1097))&gt;0, 1, 0)</f>
        <v>0</v>
      </c>
      <c r="K5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A582,
      A582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2" s="3">
        <v>113</v>
      </c>
      <c r="M582" s="3">
        <v>7168.59</v>
      </c>
      <c r="N582" s="3">
        <f t="shared" si="39"/>
        <v>0.90615472127417518</v>
      </c>
      <c r="O582" s="2">
        <f t="shared" ca="1" si="35"/>
        <v>0.11385149323478079</v>
      </c>
      <c r="P582" s="3" t="str">
        <f t="shared" ca="1" si="40"/>
        <v>No Surge</v>
      </c>
    </row>
    <row r="583" spans="1:16">
      <c r="A583" s="4">
        <v>45143</v>
      </c>
      <c r="B583" s="2">
        <f t="shared" si="32"/>
        <v>2023</v>
      </c>
      <c r="C583" s="2">
        <f t="shared" si="33"/>
        <v>8</v>
      </c>
      <c r="D583" s="2">
        <f t="shared" si="34"/>
        <v>5</v>
      </c>
      <c r="E583" s="16">
        <v>9095</v>
      </c>
      <c r="F583" s="3">
        <f t="shared" ca="1" si="41"/>
        <v>96.686719198769836</v>
      </c>
      <c r="G583" s="2" t="s">
        <v>16</v>
      </c>
      <c r="H583" s="2" t="s">
        <v>17</v>
      </c>
      <c r="I583" s="2">
        <f>IF(SUMPRODUCT((A583&gt;=[1]holidays!B$2:B1097)*(A583&lt;=[1]holidays!C$2:C1097))&gt;0, 1, 0)</f>
        <v>0</v>
      </c>
      <c r="J583" s="2">
        <f>IF(SUMPRODUCT((A583&gt;=[1]holidays!B$2:B1097 - 4)*(A583&lt;[1]holidays!B$2:B1097))&gt;0, 1, 0)</f>
        <v>0</v>
      </c>
      <c r="K5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A583,
      A583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3" s="3">
        <v>111</v>
      </c>
      <c r="M583" s="3">
        <v>16812.02</v>
      </c>
      <c r="N583" s="3">
        <f t="shared" si="39"/>
        <v>1.8484903793293019</v>
      </c>
      <c r="O583" s="2">
        <f t="shared" ca="1" si="35"/>
        <v>0.11800138351911436</v>
      </c>
      <c r="P583" s="3" t="str">
        <f t="shared" ca="1" si="40"/>
        <v>Mild Surge</v>
      </c>
    </row>
    <row r="584" spans="1:16">
      <c r="A584" s="4">
        <v>45144</v>
      </c>
      <c r="B584" s="2">
        <f t="shared" si="32"/>
        <v>2023</v>
      </c>
      <c r="C584" s="2">
        <f t="shared" si="33"/>
        <v>8</v>
      </c>
      <c r="D584" s="2">
        <f t="shared" si="34"/>
        <v>6</v>
      </c>
      <c r="E584" s="16">
        <v>7918</v>
      </c>
      <c r="F584" s="3">
        <f t="shared" ca="1" si="41"/>
        <v>75.032247358546726</v>
      </c>
      <c r="G584" s="2" t="s">
        <v>18</v>
      </c>
      <c r="H584" s="2" t="s">
        <v>17</v>
      </c>
      <c r="I584" s="2">
        <f>IF(SUMPRODUCT((A584&gt;=[1]holidays!B$2:B1097)*(A584&lt;=[1]holidays!C$2:C1097))&gt;0, 1, 0)</f>
        <v>0</v>
      </c>
      <c r="J584" s="2">
        <f>IF(SUMPRODUCT((A584&gt;=[1]holidays!B$2:B1097 - 4)*(A584&lt;[1]holidays!B$2:B1097))&gt;0, 1, 0)</f>
        <v>0</v>
      </c>
      <c r="K5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A584,
      A584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4" s="3">
        <v>112</v>
      </c>
      <c r="M584" s="3">
        <v>9964.35</v>
      </c>
      <c r="N584" s="3">
        <f t="shared" si="39"/>
        <v>1.2584427885829756</v>
      </c>
      <c r="O584" s="2">
        <f t="shared" ca="1" si="35"/>
        <v>0.10613300965088701</v>
      </c>
      <c r="P584" s="3" t="str">
        <f t="shared" ca="1" si="40"/>
        <v>No Surge</v>
      </c>
    </row>
    <row r="585" spans="1:16">
      <c r="A585" s="4">
        <v>45145</v>
      </c>
      <c r="B585" s="2">
        <f t="shared" si="32"/>
        <v>2023</v>
      </c>
      <c r="C585" s="2">
        <f t="shared" si="33"/>
        <v>8</v>
      </c>
      <c r="D585" s="2">
        <f t="shared" si="34"/>
        <v>7</v>
      </c>
      <c r="E585" s="16">
        <v>7737</v>
      </c>
      <c r="F585" s="3">
        <f t="shared" ca="1" si="41"/>
        <v>67.543843170162432</v>
      </c>
      <c r="G585" s="2" t="s">
        <v>19</v>
      </c>
      <c r="H585" s="2" t="s">
        <v>20</v>
      </c>
      <c r="I585" s="2">
        <f>IF(SUMPRODUCT((A585&gt;=[1]holidays!B$2:B1097)*(A585&lt;=[1]holidays!C$2:C1097))&gt;0, 1, 0)</f>
        <v>0</v>
      </c>
      <c r="J585" s="2">
        <f>IF(SUMPRODUCT((A585&gt;=[1]holidays!B$2:B1097 - 4)*(A585&lt;[1]holidays!B$2:B1097))&gt;0, 1, 0)</f>
        <v>0</v>
      </c>
      <c r="K5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A585,
      A585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5" s="3">
        <v>118</v>
      </c>
      <c r="M585" s="3">
        <v>10153.58</v>
      </c>
      <c r="N585" s="3">
        <f t="shared" si="39"/>
        <v>1.3123407005299212</v>
      </c>
      <c r="O585" s="2">
        <f t="shared" ca="1" si="35"/>
        <v>0.10301374556131791</v>
      </c>
      <c r="P585" s="3" t="str">
        <f t="shared" ca="1" si="40"/>
        <v>No Surge</v>
      </c>
    </row>
    <row r="586" spans="1:16">
      <c r="A586" s="4">
        <v>45146</v>
      </c>
      <c r="B586" s="2">
        <f t="shared" si="32"/>
        <v>2023</v>
      </c>
      <c r="C586" s="2">
        <f t="shared" si="33"/>
        <v>8</v>
      </c>
      <c r="D586" s="2">
        <f t="shared" si="34"/>
        <v>8</v>
      </c>
      <c r="E586" s="16">
        <v>6841</v>
      </c>
      <c r="F586" s="3">
        <f t="shared" ca="1" si="41"/>
        <v>66.904684846625713</v>
      </c>
      <c r="G586" s="2" t="s">
        <v>21</v>
      </c>
      <c r="H586" s="2" t="s">
        <v>20</v>
      </c>
      <c r="I586" s="2">
        <f>IF(SUMPRODUCT((A586&gt;=[1]holidays!B$2:B1097)*(A586&lt;=[1]holidays!C$2:C1097))&gt;0, 1, 0)</f>
        <v>0</v>
      </c>
      <c r="J586" s="2">
        <f>IF(SUMPRODUCT((A586&gt;=[1]holidays!B$2:B1097 - 4)*(A586&lt;[1]holidays!B$2:B1097))&gt;0, 1, 0)</f>
        <v>0</v>
      </c>
      <c r="K5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A586,
      A586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6" s="3">
        <v>116</v>
      </c>
      <c r="M586" s="3">
        <v>10122.23</v>
      </c>
      <c r="N586" s="3">
        <f t="shared" si="39"/>
        <v>1.4796418652243823</v>
      </c>
      <c r="O586" s="2">
        <f t="shared" ca="1" si="35"/>
        <v>0.11344749952066339</v>
      </c>
      <c r="P586" s="3" t="str">
        <f t="shared" ca="1" si="40"/>
        <v>No Surge</v>
      </c>
    </row>
    <row r="587" spans="1:16">
      <c r="A587" s="4">
        <v>45147</v>
      </c>
      <c r="B587" s="2">
        <f t="shared" si="32"/>
        <v>2023</v>
      </c>
      <c r="C587" s="2">
        <f t="shared" si="33"/>
        <v>8</v>
      </c>
      <c r="D587" s="2">
        <f t="shared" si="34"/>
        <v>9</v>
      </c>
      <c r="E587" s="16">
        <v>7031</v>
      </c>
      <c r="F587" s="3">
        <f t="shared" ca="1" si="41"/>
        <v>65.419528878828814</v>
      </c>
      <c r="G587" s="2" t="s">
        <v>22</v>
      </c>
      <c r="H587" s="2" t="s">
        <v>20</v>
      </c>
      <c r="I587" s="2">
        <f>IF(SUMPRODUCT((A587&gt;=[1]holidays!B$2:B1097)*(A587&lt;=[1]holidays!C$2:C1097))&gt;0, 1, 0)</f>
        <v>0</v>
      </c>
      <c r="J587" s="2">
        <f>IF(SUMPRODUCT((A587&gt;=[1]holidays!B$2:B1097 - 4)*(A587&lt;[1]holidays!B$2:B1097))&gt;0, 1, 0)</f>
        <v>0</v>
      </c>
      <c r="K5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A587,
      A587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7" s="3">
        <v>119</v>
      </c>
      <c r="M587" s="3">
        <v>8696.18</v>
      </c>
      <c r="N587" s="3">
        <f t="shared" si="39"/>
        <v>1.2368340207651829</v>
      </c>
      <c r="O587" s="2">
        <f t="shared" ca="1" si="35"/>
        <v>0.11072285502176971</v>
      </c>
      <c r="P587" s="3" t="str">
        <f t="shared" ca="1" si="40"/>
        <v>No Surge</v>
      </c>
    </row>
    <row r="588" spans="1:16">
      <c r="A588" s="4">
        <v>45148</v>
      </c>
      <c r="B588" s="2">
        <f t="shared" si="32"/>
        <v>2023</v>
      </c>
      <c r="C588" s="2">
        <f t="shared" si="33"/>
        <v>8</v>
      </c>
      <c r="D588" s="2">
        <f t="shared" si="34"/>
        <v>10</v>
      </c>
      <c r="E588" s="16">
        <v>7241</v>
      </c>
      <c r="F588" s="3">
        <f t="shared" ca="1" si="41"/>
        <v>73.327785769033738</v>
      </c>
      <c r="G588" s="2" t="s">
        <v>23</v>
      </c>
      <c r="H588" s="2" t="s">
        <v>20</v>
      </c>
      <c r="I588" s="2">
        <f>IF(SUMPRODUCT((A588&gt;=[1]holidays!B$2:B1097)*(A588&lt;=[1]holidays!C$2:C1097))&gt;0, 1, 0)</f>
        <v>0</v>
      </c>
      <c r="J588" s="2">
        <f>IF(SUMPRODUCT((A588&gt;=[1]holidays!B$2:B1097 - 4)*(A588&lt;[1]holidays!B$2:B1097))&gt;0, 1, 0)</f>
        <v>0</v>
      </c>
      <c r="K5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A588,
      A588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8" s="3">
        <v>115</v>
      </c>
      <c r="M588" s="3">
        <v>10384.379999999999</v>
      </c>
      <c r="N588" s="3">
        <f t="shared" si="39"/>
        <v>1.4341085485430187</v>
      </c>
      <c r="O588" s="2">
        <f t="shared" ca="1" si="35"/>
        <v>0.11645760756026627</v>
      </c>
      <c r="P588" s="3" t="str">
        <f t="shared" ca="1" si="40"/>
        <v>No Surge</v>
      </c>
    </row>
    <row r="589" spans="1:16">
      <c r="A589" s="4">
        <v>45149</v>
      </c>
      <c r="B589" s="2">
        <f t="shared" si="32"/>
        <v>2023</v>
      </c>
      <c r="C589" s="2">
        <f t="shared" si="33"/>
        <v>8</v>
      </c>
      <c r="D589" s="2">
        <f t="shared" si="34"/>
        <v>11</v>
      </c>
      <c r="E589" s="16">
        <v>7687</v>
      </c>
      <c r="F589" s="3">
        <f t="shared" ca="1" si="41"/>
        <v>71.384836602721535</v>
      </c>
      <c r="G589" s="2" t="s">
        <v>24</v>
      </c>
      <c r="H589" s="2" t="s">
        <v>20</v>
      </c>
      <c r="I589" s="2">
        <f>IF(SUMPRODUCT((A589&gt;=[1]holidays!B$2:B1097)*(A589&lt;=[1]holidays!C$2:C1097))&gt;0, 1, 0)</f>
        <v>0</v>
      </c>
      <c r="J589" s="2">
        <f>IF(SUMPRODUCT((A589&gt;=[1]holidays!B$2:B1097 - 4)*(A589&lt;[1]holidays!B$2:B1097))&gt;0, 1, 0)</f>
        <v>0</v>
      </c>
      <c r="K5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A589,
      A589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89" s="3">
        <v>120</v>
      </c>
      <c r="M589" s="3">
        <v>8153.8</v>
      </c>
      <c r="N589" s="3">
        <f t="shared" si="39"/>
        <v>1.0607259008716015</v>
      </c>
      <c r="O589" s="2">
        <f t="shared" ca="1" si="35"/>
        <v>0.11143723679363321</v>
      </c>
      <c r="P589" s="3" t="str">
        <f t="shared" ca="1" si="40"/>
        <v>No Surge</v>
      </c>
    </row>
    <row r="590" spans="1:16">
      <c r="A590" s="4">
        <v>45150</v>
      </c>
      <c r="B590" s="2">
        <f t="shared" si="32"/>
        <v>2023</v>
      </c>
      <c r="C590" s="2">
        <f t="shared" si="33"/>
        <v>8</v>
      </c>
      <c r="D590" s="2">
        <f t="shared" si="34"/>
        <v>12</v>
      </c>
      <c r="E590" s="16">
        <v>8671</v>
      </c>
      <c r="F590" s="3">
        <f t="shared" ca="1" si="41"/>
        <v>92.120881375335017</v>
      </c>
      <c r="G590" s="2" t="s">
        <v>16</v>
      </c>
      <c r="H590" s="2" t="s">
        <v>17</v>
      </c>
      <c r="I590" s="2">
        <f>IF(SUMPRODUCT((A590&gt;=[1]holidays!B$2:B1097)*(A590&lt;=[1]holidays!C$2:C1097))&gt;0, 1, 0)</f>
        <v>0</v>
      </c>
      <c r="J590" s="2">
        <f>IF(SUMPRODUCT((A590&gt;=[1]holidays!B$2:B1097 - 4)*(A590&lt;[1]holidays!B$2:B1097))&gt;0, 1, 0)</f>
        <v>0</v>
      </c>
      <c r="K5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A590,
      A590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0" s="3">
        <v>111</v>
      </c>
      <c r="M590" s="3">
        <v>8568.3799999999992</v>
      </c>
      <c r="N590" s="3">
        <f t="shared" si="39"/>
        <v>0.98816514819513313</v>
      </c>
      <c r="O590" s="2">
        <f t="shared" ca="1" si="35"/>
        <v>0.11792662706333971</v>
      </c>
      <c r="P590" s="3" t="str">
        <f t="shared" ca="1" si="40"/>
        <v>Mild Surge</v>
      </c>
    </row>
    <row r="591" spans="1:16">
      <c r="A591" s="4">
        <v>45151</v>
      </c>
      <c r="B591" s="2">
        <f t="shared" si="32"/>
        <v>2023</v>
      </c>
      <c r="C591" s="2">
        <f t="shared" si="33"/>
        <v>8</v>
      </c>
      <c r="D591" s="2">
        <f t="shared" si="34"/>
        <v>13</v>
      </c>
      <c r="E591" s="16">
        <v>8935</v>
      </c>
      <c r="F591" s="3">
        <f t="shared" ca="1" si="41"/>
        <v>90.756860398380738</v>
      </c>
      <c r="G591" s="2" t="s">
        <v>18</v>
      </c>
      <c r="H591" s="2" t="s">
        <v>17</v>
      </c>
      <c r="I591" s="2">
        <f>IF(SUMPRODUCT((A591&gt;=[1]holidays!B$2:B1097)*(A591&lt;=[1]holidays!C$2:C1097))&gt;0, 1, 0)</f>
        <v>0</v>
      </c>
      <c r="J591" s="2">
        <f>IF(SUMPRODUCT((A591&gt;=[1]holidays!B$2:B1097 - 4)*(A591&lt;[1]holidays!B$2:B1097))&gt;0, 1, 0)</f>
        <v>0</v>
      </c>
      <c r="K5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A591,
      A591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1" s="3">
        <v>118</v>
      </c>
      <c r="M591" s="3">
        <v>16509.13</v>
      </c>
      <c r="N591" s="3">
        <f t="shared" si="39"/>
        <v>1.8476922216004479</v>
      </c>
      <c r="O591" s="2">
        <f t="shared" ca="1" si="35"/>
        <v>0.1198579689648453</v>
      </c>
      <c r="P591" s="3" t="str">
        <f t="shared" ca="1" si="40"/>
        <v>Low Surge</v>
      </c>
    </row>
    <row r="592" spans="1:16">
      <c r="A592" s="4">
        <v>45152</v>
      </c>
      <c r="B592" s="2">
        <f t="shared" si="32"/>
        <v>2023</v>
      </c>
      <c r="C592" s="2">
        <f t="shared" si="33"/>
        <v>8</v>
      </c>
      <c r="D592" s="2">
        <f t="shared" si="34"/>
        <v>14</v>
      </c>
      <c r="E592" s="16">
        <v>7509</v>
      </c>
      <c r="F592" s="3">
        <f t="shared" ca="1" si="41"/>
        <v>67.594152719429871</v>
      </c>
      <c r="G592" s="2" t="s">
        <v>19</v>
      </c>
      <c r="H592" s="2" t="s">
        <v>20</v>
      </c>
      <c r="I592" s="2">
        <f>IF(SUMPRODUCT((A592&gt;=[1]holidays!B$2:B1097)*(A592&lt;=[1]holidays!C$2:C1097))&gt;0, 1, 0)</f>
        <v>0</v>
      </c>
      <c r="J592" s="2">
        <f>IF(SUMPRODUCT((A592&gt;=[1]holidays!B$2:B1097 - 4)*(A592&lt;[1]holidays!B$2:B1097))&gt;0, 1, 0)</f>
        <v>0</v>
      </c>
      <c r="K5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A592,
      A592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2" s="3">
        <v>120</v>
      </c>
      <c r="M592" s="3">
        <v>11911.41</v>
      </c>
      <c r="N592" s="3">
        <f t="shared" si="39"/>
        <v>1.5862844586496205</v>
      </c>
      <c r="O592" s="2">
        <f t="shared" ca="1" si="35"/>
        <v>0.10802101912813405</v>
      </c>
      <c r="P592" s="3" t="str">
        <f t="shared" ca="1" si="40"/>
        <v>No Surge</v>
      </c>
    </row>
    <row r="593" spans="1:16">
      <c r="A593" s="4">
        <v>45153</v>
      </c>
      <c r="B593" s="2">
        <f t="shared" si="32"/>
        <v>2023</v>
      </c>
      <c r="C593" s="2">
        <f t="shared" si="33"/>
        <v>8</v>
      </c>
      <c r="D593" s="2">
        <f t="shared" si="34"/>
        <v>15</v>
      </c>
      <c r="E593" s="16">
        <v>7765</v>
      </c>
      <c r="F593" s="3">
        <f t="shared" ca="1" si="41"/>
        <v>67.754141913625304</v>
      </c>
      <c r="G593" s="2" t="s">
        <v>21</v>
      </c>
      <c r="H593" s="2" t="s">
        <v>20</v>
      </c>
      <c r="I593" s="2">
        <f>IF(SUMPRODUCT((A593&gt;=[1]holidays!B$2:B1097)*(A593&lt;=[1]holidays!C$2:C1097))&gt;0, 1, 0)</f>
        <v>0</v>
      </c>
      <c r="J593" s="2">
        <f>IF(SUMPRODUCT((A593&gt;=[1]holidays!B$2:B1097 - 4)*(A593&lt;[1]holidays!B$2:B1097))&gt;0, 1, 0)</f>
        <v>0</v>
      </c>
      <c r="K5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A593,
      A593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3" s="3">
        <v>121</v>
      </c>
      <c r="M593" s="3">
        <v>9940.48</v>
      </c>
      <c r="N593" s="3">
        <f t="shared" si="39"/>
        <v>1.2801648422408241</v>
      </c>
      <c r="O593" s="2">
        <f t="shared" ca="1" si="35"/>
        <v>0.10557953859045283</v>
      </c>
      <c r="P593" s="3" t="str">
        <f t="shared" ca="1" si="40"/>
        <v>No Surge</v>
      </c>
    </row>
    <row r="594" spans="1:16">
      <c r="A594" s="4">
        <v>45154</v>
      </c>
      <c r="B594" s="2">
        <f t="shared" si="32"/>
        <v>2023</v>
      </c>
      <c r="C594" s="2">
        <f t="shared" si="33"/>
        <v>8</v>
      </c>
      <c r="D594" s="2">
        <f t="shared" si="34"/>
        <v>16</v>
      </c>
      <c r="E594" s="16">
        <v>11141</v>
      </c>
      <c r="F594" s="3">
        <f t="shared" ca="1" si="41"/>
        <v>112.30932555172079</v>
      </c>
      <c r="G594" s="2" t="s">
        <v>22</v>
      </c>
      <c r="H594" s="2" t="s">
        <v>20</v>
      </c>
      <c r="I594" s="2">
        <f>IF(SUMPRODUCT((A594&gt;=[1]holidays!B$2:B1097)*(A594&lt;=[1]holidays!C$2:C1097))&gt;0, 1, 0)</f>
        <v>0</v>
      </c>
      <c r="J594" s="2">
        <f>IF(SUMPRODUCT((A594&gt;=[1]holidays!B$2:B1097 - 4)*(A594&lt;[1]holidays!B$2:B1097))&gt;0, 1, 0)</f>
        <v>0</v>
      </c>
      <c r="K5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A594,
      A594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4" s="3">
        <v>113</v>
      </c>
      <c r="M594" s="3">
        <v>23387.94</v>
      </c>
      <c r="N594" s="3">
        <f t="shared" si="39"/>
        <v>2.0992675702360648</v>
      </c>
      <c r="O594" s="2">
        <f t="shared" ca="1" si="35"/>
        <v>0.11391216037469212</v>
      </c>
      <c r="P594" s="3" t="str">
        <f t="shared" ca="1" si="40"/>
        <v>High Surge</v>
      </c>
    </row>
    <row r="595" spans="1:16">
      <c r="A595" s="4">
        <v>45155</v>
      </c>
      <c r="B595" s="2">
        <f t="shared" si="32"/>
        <v>2023</v>
      </c>
      <c r="C595" s="2">
        <f t="shared" si="33"/>
        <v>8</v>
      </c>
      <c r="D595" s="2">
        <f t="shared" si="34"/>
        <v>17</v>
      </c>
      <c r="E595" s="16">
        <v>10957</v>
      </c>
      <c r="F595" s="3">
        <f t="shared" ca="1" si="41"/>
        <v>111.20940333782576</v>
      </c>
      <c r="G595" s="2" t="s">
        <v>23</v>
      </c>
      <c r="H595" s="2" t="s">
        <v>20</v>
      </c>
      <c r="I595" s="2">
        <f>IF(SUMPRODUCT((A595&gt;=[1]holidays!B$2:B1097)*(A595&lt;=[1]holidays!C$2:C1097))&gt;0, 1, 0)</f>
        <v>0</v>
      </c>
      <c r="J595" s="2">
        <f>IF(SUMPRODUCT((A595&gt;=[1]holidays!B$2:B1097 - 4)*(A595&lt;[1]holidays!B$2:B1097))&gt;0, 1, 0)</f>
        <v>0</v>
      </c>
      <c r="K5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A595,
      A595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5" s="3">
        <v>114</v>
      </c>
      <c r="M595" s="3">
        <v>15373.13</v>
      </c>
      <c r="N595" s="3">
        <f t="shared" si="39"/>
        <v>1.4030418910285662</v>
      </c>
      <c r="O595" s="2">
        <f t="shared" ca="1" si="35"/>
        <v>0.11570568568506102</v>
      </c>
      <c r="P595" s="3" t="str">
        <f t="shared" ca="1" si="40"/>
        <v>High Surge</v>
      </c>
    </row>
    <row r="596" spans="1:16">
      <c r="A596" s="4">
        <v>45156</v>
      </c>
      <c r="B596" s="2">
        <f t="shared" si="32"/>
        <v>2023</v>
      </c>
      <c r="C596" s="2">
        <f t="shared" si="33"/>
        <v>8</v>
      </c>
      <c r="D596" s="2">
        <f t="shared" si="34"/>
        <v>18</v>
      </c>
      <c r="E596" s="16">
        <v>12311</v>
      </c>
      <c r="F596" s="3">
        <f t="shared" ca="1" si="41"/>
        <v>117.2887480099108</v>
      </c>
      <c r="G596" s="2" t="s">
        <v>24</v>
      </c>
      <c r="H596" s="2" t="s">
        <v>20</v>
      </c>
      <c r="I596" s="2">
        <f>IF(SUMPRODUCT((A596&gt;=[1]holidays!B$2:B1097)*(A596&lt;=[1]holidays!C$2:C1097))&gt;0, 1, 0)</f>
        <v>0</v>
      </c>
      <c r="J596" s="2">
        <f>IF(SUMPRODUCT((A596&gt;=[1]holidays!B$2:B1097 - 4)*(A596&lt;[1]holidays!B$2:B1097))&gt;0, 1, 0)</f>
        <v>0</v>
      </c>
      <c r="K5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A596,
      A596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6" s="3">
        <v>111</v>
      </c>
      <c r="M596" s="3">
        <v>23141.59</v>
      </c>
      <c r="N596" s="3">
        <f t="shared" si="39"/>
        <v>1.8797490049549184</v>
      </c>
      <c r="O596" s="2">
        <f t="shared" ca="1" si="35"/>
        <v>0.10575136893103808</v>
      </c>
      <c r="P596" s="3" t="str">
        <f t="shared" ca="1" si="40"/>
        <v>High Surge</v>
      </c>
    </row>
    <row r="597" spans="1:16">
      <c r="A597" s="4">
        <v>45157</v>
      </c>
      <c r="B597" s="2">
        <f t="shared" si="32"/>
        <v>2023</v>
      </c>
      <c r="C597" s="2">
        <f t="shared" si="33"/>
        <v>8</v>
      </c>
      <c r="D597" s="2">
        <f t="shared" si="34"/>
        <v>19</v>
      </c>
      <c r="E597" s="16">
        <v>9829</v>
      </c>
      <c r="F597" s="3">
        <f t="shared" ca="1" si="41"/>
        <v>91.462021248100754</v>
      </c>
      <c r="G597" s="2" t="s">
        <v>16</v>
      </c>
      <c r="H597" s="2" t="s">
        <v>17</v>
      </c>
      <c r="I597" s="2">
        <f>IF(SUMPRODUCT((A597&gt;=[1]holidays!B$2:B1097)*(A597&lt;=[1]holidays!C$2:C1097))&gt;0, 1, 0)</f>
        <v>0</v>
      </c>
      <c r="J597" s="2">
        <f>IF(SUMPRODUCT((A597&gt;=[1]holidays!B$2:B1097 - 4)*(A597&lt;[1]holidays!B$2:B1097))&gt;0, 1, 0)</f>
        <v>0</v>
      </c>
      <c r="K5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A597,
      A597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7" s="3">
        <v>123</v>
      </c>
      <c r="M597" s="3">
        <v>15673.9</v>
      </c>
      <c r="N597" s="3">
        <f t="shared" si="39"/>
        <v>1.5946586631396886</v>
      </c>
      <c r="O597" s="2">
        <f t="shared" ca="1" si="35"/>
        <v>0.11445547475344788</v>
      </c>
      <c r="P597" s="3" t="str">
        <f t="shared" ca="1" si="40"/>
        <v>Low Surge</v>
      </c>
    </row>
    <row r="598" spans="1:16">
      <c r="A598" s="4">
        <v>45158</v>
      </c>
      <c r="B598" s="2">
        <f t="shared" si="32"/>
        <v>2023</v>
      </c>
      <c r="C598" s="2">
        <f t="shared" si="33"/>
        <v>8</v>
      </c>
      <c r="D598" s="2">
        <f t="shared" si="34"/>
        <v>20</v>
      </c>
      <c r="E598" s="16">
        <v>10085</v>
      </c>
      <c r="F598" s="3">
        <f t="shared" ca="1" si="41"/>
        <v>96.418404811509888</v>
      </c>
      <c r="G598" s="2" t="s">
        <v>18</v>
      </c>
      <c r="H598" s="2" t="s">
        <v>17</v>
      </c>
      <c r="I598" s="2">
        <f>IF(SUMPRODUCT((A598&gt;=[1]holidays!B$2:B1097)*(A598&lt;=[1]holidays!C$2:C1097))&gt;0, 1, 0)</f>
        <v>0</v>
      </c>
      <c r="J598" s="2">
        <f>IF(SUMPRODUCT((A598&gt;=[1]holidays!B$2:B1097 - 4)*(A598&lt;[1]holidays!B$2:B1097))&gt;0, 1, 0)</f>
        <v>0</v>
      </c>
      <c r="K5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A598,
      A598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8" s="3">
        <v>122</v>
      </c>
      <c r="M598" s="3">
        <v>16051.43</v>
      </c>
      <c r="N598" s="3">
        <f t="shared" si="39"/>
        <v>1.5916142786316312</v>
      </c>
      <c r="O598" s="2">
        <f t="shared" ca="1" si="35"/>
        <v>0.11663902218149932</v>
      </c>
      <c r="P598" s="3" t="str">
        <f t="shared" ca="1" si="40"/>
        <v>Mild Surge</v>
      </c>
    </row>
    <row r="599" spans="1:16">
      <c r="A599" s="4">
        <v>45159</v>
      </c>
      <c r="B599" s="2">
        <f t="shared" si="32"/>
        <v>2023</v>
      </c>
      <c r="C599" s="2">
        <f t="shared" si="33"/>
        <v>8</v>
      </c>
      <c r="D599" s="2">
        <f t="shared" si="34"/>
        <v>21</v>
      </c>
      <c r="E599" s="16">
        <v>10231</v>
      </c>
      <c r="F599" s="3">
        <f t="shared" ca="1" si="41"/>
        <v>93.256329029184016</v>
      </c>
      <c r="G599" s="2" t="s">
        <v>19</v>
      </c>
      <c r="H599" s="2" t="s">
        <v>20</v>
      </c>
      <c r="I599" s="2">
        <f>IF(SUMPRODUCT((A599&gt;=[1]holidays!B$2:B1097)*(A599&lt;=[1]holidays!C$2:C1097))&gt;0, 1, 0)</f>
        <v>0</v>
      </c>
      <c r="J599" s="2">
        <f>IF(SUMPRODUCT((A599&gt;=[1]holidays!B$2:B1097 - 4)*(A599&lt;[1]holidays!B$2:B1097))&gt;0, 1, 0)</f>
        <v>0</v>
      </c>
      <c r="K5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A599,
      A599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599" s="3">
        <v>127</v>
      </c>
      <c r="M599" s="3">
        <v>16796.95</v>
      </c>
      <c r="N599" s="3">
        <f t="shared" si="39"/>
        <v>1.6417701104486366</v>
      </c>
      <c r="O599" s="2">
        <f t="shared" ca="1" si="35"/>
        <v>0.11576144840881997</v>
      </c>
      <c r="P599" s="3" t="str">
        <f t="shared" ca="1" si="40"/>
        <v>Mild Surge</v>
      </c>
    </row>
    <row r="600" spans="1:16">
      <c r="A600" s="4">
        <v>45160</v>
      </c>
      <c r="B600" s="2">
        <f t="shared" si="32"/>
        <v>2023</v>
      </c>
      <c r="C600" s="2">
        <f t="shared" si="33"/>
        <v>8</v>
      </c>
      <c r="D600" s="2">
        <f t="shared" si="34"/>
        <v>22</v>
      </c>
      <c r="E600" s="16">
        <v>9832</v>
      </c>
      <c r="F600" s="3">
        <f t="shared" ca="1" si="41"/>
        <v>96.907036343082069</v>
      </c>
      <c r="G600" s="2" t="s">
        <v>21</v>
      </c>
      <c r="H600" s="2" t="s">
        <v>20</v>
      </c>
      <c r="I600" s="2">
        <f>IF(SUMPRODUCT((A600&gt;=[1]holidays!B$2:B1097)*(A600&lt;=[1]holidays!C$2:C1097))&gt;0, 1, 0)</f>
        <v>0</v>
      </c>
      <c r="J600" s="2">
        <f>IF(SUMPRODUCT((A600&gt;=[1]holidays!B$2:B1097 - 4)*(A600&lt;[1]holidays!B$2:B1097))&gt;0, 1, 0)</f>
        <v>0</v>
      </c>
      <c r="K6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A600,
      A600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00" s="3">
        <v>117</v>
      </c>
      <c r="M600" s="3">
        <v>26471.7</v>
      </c>
      <c r="N600" s="3">
        <f t="shared" si="39"/>
        <v>2.6924023596419855</v>
      </c>
      <c r="O600" s="2">
        <f t="shared" ca="1" si="35"/>
        <v>0.1153185847451241</v>
      </c>
      <c r="P600" s="3" t="str">
        <f t="shared" ca="1" si="40"/>
        <v>Mild Surge</v>
      </c>
    </row>
    <row r="601" spans="1:16">
      <c r="A601" s="4">
        <v>45161</v>
      </c>
      <c r="B601" s="2">
        <f t="shared" si="32"/>
        <v>2023</v>
      </c>
      <c r="C601" s="2">
        <f t="shared" si="33"/>
        <v>8</v>
      </c>
      <c r="D601" s="2">
        <f t="shared" si="34"/>
        <v>23</v>
      </c>
      <c r="E601" s="16">
        <v>7842</v>
      </c>
      <c r="F601" s="3">
        <f t="shared" ca="1" si="41"/>
        <v>67.524376693846605</v>
      </c>
      <c r="G601" s="2" t="s">
        <v>22</v>
      </c>
      <c r="H601" s="2" t="s">
        <v>20</v>
      </c>
      <c r="I601" s="2">
        <f>IF(SUMPRODUCT((A601&gt;=[1]holidays!B$2:B1097)*(A601&lt;=[1]holidays!C$2:C1097))&gt;0, 1, 0)</f>
        <v>0</v>
      </c>
      <c r="J601" s="2">
        <f>IF(SUMPRODUCT((A601&gt;=[1]holidays!B$2:B1097 - 4)*(A601&lt;[1]holidays!B$2:B1097))&gt;0, 1, 0)</f>
        <v>1</v>
      </c>
      <c r="K6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A601,
      A601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01" s="3">
        <v>126</v>
      </c>
      <c r="M601" s="3">
        <v>26816.560000000001</v>
      </c>
      <c r="N601" s="3">
        <f t="shared" si="39"/>
        <v>3.4196072430502427</v>
      </c>
      <c r="O601" s="2">
        <f t="shared" ca="1" si="35"/>
        <v>0.10849364273686141</v>
      </c>
      <c r="P601" s="3" t="str">
        <f t="shared" ca="1" si="40"/>
        <v>No Surge</v>
      </c>
    </row>
    <row r="602" spans="1:16">
      <c r="A602" s="4">
        <v>45162</v>
      </c>
      <c r="B602" s="2">
        <f t="shared" si="32"/>
        <v>2023</v>
      </c>
      <c r="C602" s="2">
        <f t="shared" si="33"/>
        <v>8</v>
      </c>
      <c r="D602" s="2">
        <f t="shared" si="34"/>
        <v>24</v>
      </c>
      <c r="E602" s="16">
        <v>7769</v>
      </c>
      <c r="F602" s="3">
        <f t="shared" ca="1" si="41"/>
        <v>74.276751460320327</v>
      </c>
      <c r="G602" s="2" t="s">
        <v>23</v>
      </c>
      <c r="H602" s="2" t="s">
        <v>20</v>
      </c>
      <c r="I602" s="2">
        <f>IF(SUMPRODUCT((A602&gt;=[1]holidays!B$2:B1097)*(A602&lt;=[1]holidays!C$2:C1097))&gt;0, 1, 0)</f>
        <v>0</v>
      </c>
      <c r="J602" s="2">
        <f>IF(SUMPRODUCT((A602&gt;=[1]holidays!B$2:B1097 - 4)*(A602&lt;[1]holidays!B$2:B1097))&gt;0, 1, 0)</f>
        <v>1</v>
      </c>
      <c r="K6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A602,
      A602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02" s="3">
        <v>118</v>
      </c>
      <c r="M602" s="3">
        <v>26466.61</v>
      </c>
      <c r="N602" s="3">
        <f t="shared" si="39"/>
        <v>3.4066945552838206</v>
      </c>
      <c r="O602" s="2">
        <f t="shared" ca="1" si="35"/>
        <v>0.11281576357726604</v>
      </c>
      <c r="P602" s="3" t="str">
        <f t="shared" ca="1" si="40"/>
        <v>No Surge</v>
      </c>
    </row>
    <row r="603" spans="1:16">
      <c r="A603" s="4">
        <v>45163</v>
      </c>
      <c r="B603" s="2">
        <f t="shared" si="32"/>
        <v>2023</v>
      </c>
      <c r="C603" s="2">
        <f t="shared" si="33"/>
        <v>8</v>
      </c>
      <c r="D603" s="2">
        <f t="shared" si="34"/>
        <v>25</v>
      </c>
      <c r="E603" s="16">
        <v>7824</v>
      </c>
      <c r="F603" s="3">
        <f t="shared" ca="1" si="41"/>
        <v>78.583750550486712</v>
      </c>
      <c r="G603" s="2" t="s">
        <v>24</v>
      </c>
      <c r="H603" s="2" t="s">
        <v>20</v>
      </c>
      <c r="I603" s="2">
        <f>IF(SUMPRODUCT((A603&gt;=[1]holidays!B$2:B1097)*(A603&lt;=[1]holidays!C$2:C1097))&gt;0, 1, 0)</f>
        <v>0</v>
      </c>
      <c r="J603" s="2">
        <f>IF(SUMPRODUCT((A603&gt;=[1]holidays!B$2:B1097 - 4)*(A603&lt;[1]holidays!B$2:B1097))&gt;0, 1, 0)</f>
        <v>1</v>
      </c>
      <c r="K6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A603,
      A603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03" s="3">
        <v>114</v>
      </c>
      <c r="M603" s="3">
        <v>21300.35</v>
      </c>
      <c r="N603" s="3">
        <f t="shared" si="39"/>
        <v>2.7224373721881387</v>
      </c>
      <c r="O603" s="2">
        <f t="shared" ca="1" si="35"/>
        <v>0.11450086353215087</v>
      </c>
      <c r="P603" s="3" t="str">
        <f t="shared" ca="1" si="40"/>
        <v>No Surge</v>
      </c>
    </row>
    <row r="604" spans="1:16">
      <c r="A604" s="4">
        <v>45164</v>
      </c>
      <c r="B604" s="2">
        <f t="shared" si="32"/>
        <v>2023</v>
      </c>
      <c r="C604" s="2">
        <f t="shared" si="33"/>
        <v>8</v>
      </c>
      <c r="D604" s="2">
        <f t="shared" si="34"/>
        <v>26</v>
      </c>
      <c r="E604" s="16">
        <v>10231</v>
      </c>
      <c r="F604" s="3">
        <f t="shared" ca="1" si="41"/>
        <v>76.449344878141574</v>
      </c>
      <c r="G604" s="2" t="s">
        <v>16</v>
      </c>
      <c r="H604" s="2" t="s">
        <v>17</v>
      </c>
      <c r="I604" s="2">
        <f>IF(SUMPRODUCT((A604&gt;=[1]holidays!B$2:B1097)*(A604&lt;=[1]holidays!C$2:C1097))&gt;0, 1, 0)</f>
        <v>0</v>
      </c>
      <c r="J604" s="2">
        <f>IF(SUMPRODUCT((A604&gt;=[1]holidays!B$2:B1097 - 4)*(A604&lt;[1]holidays!B$2:B1097))&gt;0, 1, 0)</f>
        <v>1</v>
      </c>
      <c r="K6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A604,
      A604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04" s="3">
        <v>138</v>
      </c>
      <c r="M604" s="3">
        <v>16960.27</v>
      </c>
      <c r="N604" s="3">
        <f t="shared" si="39"/>
        <v>1.6577333593979084</v>
      </c>
      <c r="O604" s="2">
        <f t="shared" ca="1" si="35"/>
        <v>0.10311806854836808</v>
      </c>
      <c r="P604" s="3" t="str">
        <f t="shared" ca="1" si="40"/>
        <v>No Surge</v>
      </c>
    </row>
    <row r="605" spans="1:16">
      <c r="A605" s="4">
        <v>45165</v>
      </c>
      <c r="B605" s="2">
        <f t="shared" si="32"/>
        <v>2023</v>
      </c>
      <c r="C605" s="2">
        <f t="shared" si="33"/>
        <v>8</v>
      </c>
      <c r="D605" s="2">
        <f t="shared" si="34"/>
        <v>27</v>
      </c>
      <c r="E605" s="16">
        <v>9985</v>
      </c>
      <c r="F605" s="3">
        <f t="shared" ca="1" si="41"/>
        <v>79.663006318315539</v>
      </c>
      <c r="G605" s="2" t="s">
        <v>18</v>
      </c>
      <c r="H605" s="2" t="s">
        <v>17</v>
      </c>
      <c r="I605" s="2">
        <f>IF(SUMPRODUCT((A605&gt;=[1]holidays!B$2:B1097)*(A605&lt;=[1]holidays!C$2:C1097))&gt;0, 1, 0)</f>
        <v>1</v>
      </c>
      <c r="J605" s="2">
        <f>IF(SUMPRODUCT((A605&gt;=[1]holidays!B$2:B1097 - 4)*(A605&lt;[1]holidays!B$2:B1097))&gt;0, 1, 0)</f>
        <v>0</v>
      </c>
      <c r="K6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A605,
      A605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05" s="3">
        <v>134</v>
      </c>
      <c r="M605" s="3">
        <v>10671.97</v>
      </c>
      <c r="N605" s="3">
        <f t="shared" si="39"/>
        <v>1.0688002003004506</v>
      </c>
      <c r="O605" s="2">
        <f t="shared" ca="1" si="35"/>
        <v>0.10690879165402387</v>
      </c>
      <c r="P605" s="3" t="str">
        <f t="shared" ca="1" si="40"/>
        <v>No Surge</v>
      </c>
    </row>
    <row r="606" spans="1:16">
      <c r="A606" s="4">
        <v>45166</v>
      </c>
      <c r="B606" s="2">
        <f t="shared" si="32"/>
        <v>2023</v>
      </c>
      <c r="C606" s="2">
        <f t="shared" si="33"/>
        <v>8</v>
      </c>
      <c r="D606" s="2">
        <f t="shared" si="34"/>
        <v>28</v>
      </c>
      <c r="E606" s="16">
        <v>8412</v>
      </c>
      <c r="F606" s="3">
        <f t="shared" ca="1" si="41"/>
        <v>70.837787421147354</v>
      </c>
      <c r="G606" s="2" t="s">
        <v>19</v>
      </c>
      <c r="H606" s="2" t="s">
        <v>20</v>
      </c>
      <c r="I606" s="2">
        <f>IF(SUMPRODUCT((A606&gt;=[1]holidays!B$2:B1097)*(A606&lt;=[1]holidays!C$2:C1097))&gt;0, 1, 0)</f>
        <v>1</v>
      </c>
      <c r="J606" s="2">
        <f>IF(SUMPRODUCT((A606&gt;=[1]holidays!B$2:B1097 - 4)*(A606&lt;[1]holidays!B$2:B1097))&gt;0, 1, 0)</f>
        <v>0</v>
      </c>
      <c r="K6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A606,
      A606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06" s="3">
        <v>119</v>
      </c>
      <c r="M606" s="3">
        <v>10522.35</v>
      </c>
      <c r="N606" s="3">
        <f t="shared" si="39"/>
        <v>1.250873751783167</v>
      </c>
      <c r="O606" s="2">
        <f t="shared" ca="1" si="35"/>
        <v>0.10021037450209862</v>
      </c>
      <c r="P606" s="3" t="str">
        <f t="shared" ca="1" si="40"/>
        <v>No Surge</v>
      </c>
    </row>
    <row r="607" spans="1:16">
      <c r="A607" s="4">
        <v>45167</v>
      </c>
      <c r="B607" s="2">
        <f t="shared" si="32"/>
        <v>2023</v>
      </c>
      <c r="C607" s="2">
        <f t="shared" si="33"/>
        <v>8</v>
      </c>
      <c r="D607" s="2">
        <f t="shared" si="34"/>
        <v>29</v>
      </c>
      <c r="E607" s="16">
        <v>9713</v>
      </c>
      <c r="F607" s="3">
        <f t="shared" ca="1" si="41"/>
        <v>102.62048672470958</v>
      </c>
      <c r="G607" s="2" t="s">
        <v>21</v>
      </c>
      <c r="H607" s="2" t="s">
        <v>20</v>
      </c>
      <c r="I607" s="2">
        <f>IF(SUMPRODUCT((A607&gt;=[1]holidays!B$2:B1097)*(A607&lt;=[1]holidays!C$2:C1097))&gt;0, 1, 0)</f>
        <v>1</v>
      </c>
      <c r="J607" s="2">
        <f>IF(SUMPRODUCT((A607&gt;=[1]holidays!B$2:B1097 - 4)*(A607&lt;[1]holidays!B$2:B1097))&gt;0, 1, 0)</f>
        <v>0</v>
      </c>
      <c r="K6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A607,
      A607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07" s="3">
        <v>111</v>
      </c>
      <c r="M607" s="3">
        <v>8848.0300000000007</v>
      </c>
      <c r="N607" s="3">
        <f t="shared" si="39"/>
        <v>0.9109471841861424</v>
      </c>
      <c r="O607" s="2">
        <f t="shared" ca="1" si="35"/>
        <v>0.11727451895853766</v>
      </c>
      <c r="P607" s="3" t="str">
        <f t="shared" ca="1" si="40"/>
        <v>High Surge</v>
      </c>
    </row>
    <row r="608" spans="1:16">
      <c r="A608" s="4">
        <v>45168</v>
      </c>
      <c r="B608" s="2">
        <f t="shared" si="32"/>
        <v>2023</v>
      </c>
      <c r="C608" s="2">
        <f t="shared" si="33"/>
        <v>8</v>
      </c>
      <c r="D608" s="2">
        <f t="shared" si="34"/>
        <v>30</v>
      </c>
      <c r="E608" s="16">
        <v>8943</v>
      </c>
      <c r="F608" s="3">
        <f t="shared" ca="1" si="41"/>
        <v>89.332552977805022</v>
      </c>
      <c r="G608" s="2" t="s">
        <v>22</v>
      </c>
      <c r="H608" s="2" t="s">
        <v>20</v>
      </c>
      <c r="I608" s="2">
        <f>IF(SUMPRODUCT((A608&gt;=[1]holidays!B$2:B1097)*(A608&lt;=[1]holidays!C$2:C1097))&gt;0, 1, 0)</f>
        <v>1</v>
      </c>
      <c r="J608" s="2">
        <f>IF(SUMPRODUCT((A608&gt;=[1]holidays!B$2:B1097 - 4)*(A608&lt;[1]holidays!B$2:B1097))&gt;0, 1, 0)</f>
        <v>0</v>
      </c>
      <c r="K6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A608,
      A608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08" s="3">
        <v>117</v>
      </c>
      <c r="M608" s="3">
        <v>9378.27</v>
      </c>
      <c r="N608" s="3">
        <f t="shared" si="39"/>
        <v>1.0486715867158671</v>
      </c>
      <c r="O608" s="2">
        <f t="shared" ca="1" si="35"/>
        <v>0.1168725114436228</v>
      </c>
      <c r="P608" s="3" t="str">
        <f t="shared" ca="1" si="40"/>
        <v>Low Surge</v>
      </c>
    </row>
    <row r="609" spans="1:16">
      <c r="A609" s="4">
        <v>45169</v>
      </c>
      <c r="B609" s="2">
        <f t="shared" si="32"/>
        <v>2023</v>
      </c>
      <c r="C609" s="2">
        <f t="shared" si="33"/>
        <v>8</v>
      </c>
      <c r="D609" s="2">
        <f t="shared" si="34"/>
        <v>31</v>
      </c>
      <c r="E609" s="16">
        <v>7866</v>
      </c>
      <c r="F609" s="3">
        <f t="shared" ca="1" si="41"/>
        <v>74.210173376153591</v>
      </c>
      <c r="G609" s="2" t="s">
        <v>23</v>
      </c>
      <c r="H609" s="2" t="s">
        <v>20</v>
      </c>
      <c r="I609" s="2">
        <f>IF(SUMPRODUCT((A609&gt;=[1]holidays!B$2:B1097)*(A609&lt;=[1]holidays!C$2:C1097))&gt;0, 1, 0)</f>
        <v>1</v>
      </c>
      <c r="J609" s="2">
        <f>IF(SUMPRODUCT((A609&gt;=[1]holidays!B$2:B1097 - 4)*(A609&lt;[1]holidays!B$2:B1097))&gt;0, 1, 0)</f>
        <v>0</v>
      </c>
      <c r="K6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A609,
      A609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09" s="3">
        <v>119</v>
      </c>
      <c r="M609" s="3">
        <v>8358.16</v>
      </c>
      <c r="N609" s="3">
        <f t="shared" si="39"/>
        <v>1.0625680142384948</v>
      </c>
      <c r="O609" s="2">
        <f t="shared" ca="1" si="35"/>
        <v>0.11226812397358601</v>
      </c>
      <c r="P609" s="3" t="str">
        <f t="shared" ca="1" si="40"/>
        <v>No Surge</v>
      </c>
    </row>
    <row r="610" spans="1:16">
      <c r="A610" s="4">
        <v>45170</v>
      </c>
      <c r="B610" s="2">
        <f t="shared" si="32"/>
        <v>2023</v>
      </c>
      <c r="C610" s="2">
        <f t="shared" si="33"/>
        <v>9</v>
      </c>
      <c r="D610" s="2">
        <f t="shared" si="34"/>
        <v>1</v>
      </c>
      <c r="E610" s="20">
        <v>7843</v>
      </c>
      <c r="F610" s="3">
        <f t="shared" ca="1" si="41"/>
        <v>74.652023788020244</v>
      </c>
      <c r="G610" s="2" t="s">
        <v>24</v>
      </c>
      <c r="H610" s="2" t="s">
        <v>20</v>
      </c>
      <c r="I610" s="2">
        <f>IF(SUMPRODUCT((A610&gt;=[1]holidays!B$2:B1097)*(A610&lt;=[1]holidays!C$2:C1097))&gt;0, 1, 0)</f>
        <v>1</v>
      </c>
      <c r="J610" s="2">
        <f>IF(SUMPRODUCT((A610&gt;=[1]holidays!B$2:B1097 - 4)*(A610&lt;[1]holidays!B$2:B1097))&gt;0, 1, 0)</f>
        <v>0</v>
      </c>
      <c r="K6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A610,
      A610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10" s="3">
        <v>120</v>
      </c>
      <c r="M610" s="3">
        <v>6841.76</v>
      </c>
      <c r="N610" s="3">
        <f t="shared" si="39"/>
        <v>0.87233966594415402</v>
      </c>
      <c r="O610" s="2">
        <f t="shared" ca="1" si="35"/>
        <v>0.11421959523858766</v>
      </c>
      <c r="P610" s="3" t="str">
        <f t="shared" ca="1" si="40"/>
        <v>No Surge</v>
      </c>
    </row>
    <row r="611" spans="1:16">
      <c r="A611" s="4">
        <v>45171</v>
      </c>
      <c r="B611" s="2">
        <f t="shared" si="32"/>
        <v>2023</v>
      </c>
      <c r="C611" s="2">
        <f t="shared" si="33"/>
        <v>9</v>
      </c>
      <c r="D611" s="2">
        <f t="shared" si="34"/>
        <v>2</v>
      </c>
      <c r="E611" s="16">
        <v>8921</v>
      </c>
      <c r="F611" s="3">
        <f t="shared" ca="1" si="41"/>
        <v>84.283128037587133</v>
      </c>
      <c r="G611" s="2" t="s">
        <v>16</v>
      </c>
      <c r="H611" s="2" t="s">
        <v>17</v>
      </c>
      <c r="I611" s="2">
        <f>IF(SUMPRODUCT((A611&gt;=[1]holidays!B$2:B1097)*(A611&lt;=[1]holidays!C$2:C1097))&gt;0, 1, 0)</f>
        <v>1</v>
      </c>
      <c r="J611" s="2">
        <f>IF(SUMPRODUCT((A611&gt;=[1]holidays!B$2:B1097 - 4)*(A611&lt;[1]holidays!B$2:B1097))&gt;0, 1, 0)</f>
        <v>0</v>
      </c>
      <c r="K6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A611,
      A611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11" s="3">
        <v>120</v>
      </c>
      <c r="M611" s="3">
        <v>13125.82</v>
      </c>
      <c r="N611" s="3">
        <f t="shared" si="39"/>
        <v>1.4713395359264656</v>
      </c>
      <c r="O611" s="2">
        <f t="shared" ca="1" si="35"/>
        <v>0.11337266410167532</v>
      </c>
      <c r="P611" s="3" t="str">
        <f t="shared" ca="1" si="40"/>
        <v>Low Surge</v>
      </c>
    </row>
    <row r="612" spans="1:16">
      <c r="A612" s="4">
        <v>45172</v>
      </c>
      <c r="B612" s="2">
        <f t="shared" si="32"/>
        <v>2023</v>
      </c>
      <c r="C612" s="2">
        <f t="shared" si="33"/>
        <v>9</v>
      </c>
      <c r="D612" s="2">
        <f t="shared" si="34"/>
        <v>3</v>
      </c>
      <c r="E612" s="16">
        <v>8855</v>
      </c>
      <c r="F612" s="3">
        <f t="shared" ca="1" si="41"/>
        <v>93.939547945114811</v>
      </c>
      <c r="G612" s="2" t="s">
        <v>18</v>
      </c>
      <c r="H612" s="2" t="s">
        <v>17</v>
      </c>
      <c r="I612" s="2">
        <f>IF(SUMPRODUCT((A612&gt;=[1]holidays!B$2:B1097)*(A612&lt;=[1]holidays!C$2:C1097))&gt;0, 1, 0)</f>
        <v>1</v>
      </c>
      <c r="J612" s="2">
        <f>IF(SUMPRODUCT((A612&gt;=[1]holidays!B$2:B1097 - 4)*(A612&lt;[1]holidays!B$2:B1097))&gt;0, 1, 0)</f>
        <v>0</v>
      </c>
      <c r="K6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A612,
      A612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612" s="3">
        <v>112</v>
      </c>
      <c r="M612" s="3">
        <v>18552.189999999999</v>
      </c>
      <c r="N612" s="3">
        <f t="shared" si="39"/>
        <v>2.0951089779785432</v>
      </c>
      <c r="O612" s="2">
        <f t="shared" ca="1" si="35"/>
        <v>0.11881681953532307</v>
      </c>
      <c r="P612" s="3" t="str">
        <f t="shared" ca="1" si="40"/>
        <v>Mild Surge</v>
      </c>
    </row>
    <row r="613" spans="1:16">
      <c r="A613" s="4">
        <v>45173</v>
      </c>
      <c r="B613" s="2">
        <f t="shared" si="32"/>
        <v>2023</v>
      </c>
      <c r="C613" s="2">
        <f t="shared" si="33"/>
        <v>9</v>
      </c>
      <c r="D613" s="2">
        <f t="shared" si="34"/>
        <v>4</v>
      </c>
      <c r="E613" s="16">
        <v>6969</v>
      </c>
      <c r="F613" s="3">
        <f t="shared" ca="1" si="41"/>
        <v>68.769342529095923</v>
      </c>
      <c r="G613" s="2" t="s">
        <v>19</v>
      </c>
      <c r="H613" s="2" t="s">
        <v>20</v>
      </c>
      <c r="I613" s="2">
        <f>IF(SUMPRODUCT((A613&gt;=[1]holidays!B$2:B1097)*(A613&lt;=[1]holidays!C$2:C1097))&gt;0, 1, 0)</f>
        <v>0</v>
      </c>
      <c r="J613" s="2">
        <f>IF(SUMPRODUCT((A613&gt;=[1]holidays!B$2:B1097 - 4)*(A613&lt;[1]holidays!B$2:B1097))&gt;0, 1, 0)</f>
        <v>0</v>
      </c>
      <c r="K6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A613,
      A613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3" s="3">
        <v>111</v>
      </c>
      <c r="M613" s="3">
        <v>9739.4599999999991</v>
      </c>
      <c r="N613" s="3">
        <f t="shared" si="39"/>
        <v>1.3975405366623617</v>
      </c>
      <c r="O613" s="2">
        <f t="shared" ca="1" si="35"/>
        <v>0.1095336062667477</v>
      </c>
      <c r="P613" s="3" t="str">
        <f t="shared" ca="1" si="40"/>
        <v>No Surge</v>
      </c>
    </row>
    <row r="614" spans="1:16">
      <c r="A614" s="4">
        <v>45174</v>
      </c>
      <c r="B614" s="2">
        <f t="shared" si="32"/>
        <v>2023</v>
      </c>
      <c r="C614" s="2">
        <f t="shared" si="33"/>
        <v>9</v>
      </c>
      <c r="D614" s="2">
        <f t="shared" si="34"/>
        <v>5</v>
      </c>
      <c r="E614" s="16">
        <v>7295</v>
      </c>
      <c r="F614" s="3">
        <f t="shared" ca="1" si="41"/>
        <v>76.133011815086064</v>
      </c>
      <c r="G614" s="2" t="s">
        <v>21</v>
      </c>
      <c r="H614" s="2" t="s">
        <v>20</v>
      </c>
      <c r="I614" s="2">
        <f>IF(SUMPRODUCT((A614&gt;=[1]holidays!B$2:B1097)*(A614&lt;=[1]holidays!C$2:C1097))&gt;0, 1, 0)</f>
        <v>0</v>
      </c>
      <c r="J614" s="2">
        <f>IF(SUMPRODUCT((A614&gt;=[1]holidays!B$2:B1097 - 4)*(A614&lt;[1]holidays!B$2:B1097))&gt;0, 1, 0)</f>
        <v>0</v>
      </c>
      <c r="K6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A614,
      A614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4" s="3">
        <v>114</v>
      </c>
      <c r="M614" s="3">
        <v>8102.57</v>
      </c>
      <c r="N614" s="3">
        <f t="shared" si="39"/>
        <v>1.1107018505825907</v>
      </c>
      <c r="O614" s="2">
        <f t="shared" ca="1" si="35"/>
        <v>0.11897413772336959</v>
      </c>
      <c r="P614" s="3" t="str">
        <f t="shared" ca="1" si="40"/>
        <v>No Surge</v>
      </c>
    </row>
    <row r="615" spans="1:16">
      <c r="A615" s="4">
        <v>45175</v>
      </c>
      <c r="B615" s="2">
        <f t="shared" si="32"/>
        <v>2023</v>
      </c>
      <c r="C615" s="2">
        <f t="shared" si="33"/>
        <v>9</v>
      </c>
      <c r="D615" s="2">
        <f t="shared" si="34"/>
        <v>6</v>
      </c>
      <c r="E615" s="16">
        <v>7607</v>
      </c>
      <c r="F615" s="3">
        <f t="shared" ca="1" si="41"/>
        <v>70.1681697452631</v>
      </c>
      <c r="G615" s="2" t="s">
        <v>22</v>
      </c>
      <c r="H615" s="2" t="s">
        <v>20</v>
      </c>
      <c r="I615" s="2">
        <f>IF(SUMPRODUCT((A615&gt;=[1]holidays!B$2:B1097)*(A615&lt;=[1]holidays!C$2:C1097))&gt;0, 1, 0)</f>
        <v>0</v>
      </c>
      <c r="J615" s="2">
        <f>IF(SUMPRODUCT((A615&gt;=[1]holidays!B$2:B1097 - 4)*(A615&lt;[1]holidays!B$2:B1097))&gt;0, 1, 0)</f>
        <v>0</v>
      </c>
      <c r="K6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A615,
      A615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5" s="3">
        <v>113</v>
      </c>
      <c r="M615" s="3">
        <v>8290.08</v>
      </c>
      <c r="N615" s="3">
        <f t="shared" si="39"/>
        <v>1.0897962403049823</v>
      </c>
      <c r="O615" s="2">
        <f t="shared" ca="1" si="35"/>
        <v>0.10423298516122953</v>
      </c>
      <c r="P615" s="3" t="str">
        <f t="shared" ca="1" si="40"/>
        <v>No Surge</v>
      </c>
    </row>
    <row r="616" spans="1:16">
      <c r="A616" s="4">
        <v>45176</v>
      </c>
      <c r="B616" s="2">
        <f t="shared" si="32"/>
        <v>2023</v>
      </c>
      <c r="C616" s="2">
        <f t="shared" si="33"/>
        <v>9</v>
      </c>
      <c r="D616" s="2">
        <f t="shared" si="34"/>
        <v>7</v>
      </c>
      <c r="E616" s="16">
        <v>7909</v>
      </c>
      <c r="F616" s="3">
        <f t="shared" ca="1" si="41"/>
        <v>83.436840980348663</v>
      </c>
      <c r="G616" s="2" t="s">
        <v>23</v>
      </c>
      <c r="H616" s="2" t="s">
        <v>20</v>
      </c>
      <c r="I616" s="2">
        <f>IF(SUMPRODUCT((A616&gt;=[1]holidays!B$2:B1097)*(A616&lt;=[1]holidays!C$2:C1097))&gt;0, 1, 0)</f>
        <v>0</v>
      </c>
      <c r="J616" s="2">
        <f>IF(SUMPRODUCT((A616&gt;=[1]holidays!B$2:B1097 - 4)*(A616&lt;[1]holidays!B$2:B1097))&gt;0, 1, 0)</f>
        <v>0</v>
      </c>
      <c r="K6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A616,
      A616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6" s="3">
        <v>112</v>
      </c>
      <c r="M616" s="3">
        <v>6843.29</v>
      </c>
      <c r="N616" s="3">
        <f t="shared" si="39"/>
        <v>0.86525350866101913</v>
      </c>
      <c r="O616" s="2">
        <f t="shared" ca="1" si="35"/>
        <v>0.11815559729168099</v>
      </c>
      <c r="P616" s="3" t="str">
        <f t="shared" ca="1" si="40"/>
        <v>Low Surge</v>
      </c>
    </row>
    <row r="617" spans="1:16">
      <c r="A617" s="4">
        <v>45177</v>
      </c>
      <c r="B617" s="2">
        <f t="shared" si="32"/>
        <v>2023</v>
      </c>
      <c r="C617" s="2">
        <f t="shared" si="33"/>
        <v>9</v>
      </c>
      <c r="D617" s="2">
        <f t="shared" si="34"/>
        <v>8</v>
      </c>
      <c r="E617" s="16">
        <v>7241</v>
      </c>
      <c r="F617" s="3">
        <f t="shared" ca="1" si="41"/>
        <v>68.992900820686302</v>
      </c>
      <c r="G617" s="2" t="s">
        <v>24</v>
      </c>
      <c r="H617" s="2" t="s">
        <v>20</v>
      </c>
      <c r="I617" s="2">
        <f>IF(SUMPRODUCT((A617&gt;=[1]holidays!B$2:B1097)*(A617&lt;=[1]holidays!C$2:C1097))&gt;0, 1, 0)</f>
        <v>0</v>
      </c>
      <c r="J617" s="2">
        <f>IF(SUMPRODUCT((A617&gt;=[1]holidays!B$2:B1097 - 4)*(A617&lt;[1]holidays!B$2:B1097))&gt;0, 1, 0)</f>
        <v>0</v>
      </c>
      <c r="K6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A617,
      A617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7" s="3">
        <v>117</v>
      </c>
      <c r="M617" s="3">
        <v>11431.71</v>
      </c>
      <c r="N617" s="3">
        <f t="shared" si="39"/>
        <v>1.5787474105786492</v>
      </c>
      <c r="O617" s="2">
        <f t="shared" ca="1" si="35"/>
        <v>0.1114786548269617</v>
      </c>
      <c r="P617" s="3" t="str">
        <f t="shared" ca="1" si="40"/>
        <v>No Surge</v>
      </c>
    </row>
    <row r="618" spans="1:16">
      <c r="A618" s="4">
        <v>45178</v>
      </c>
      <c r="B618" s="2">
        <f t="shared" si="32"/>
        <v>2023</v>
      </c>
      <c r="C618" s="2">
        <f t="shared" si="33"/>
        <v>9</v>
      </c>
      <c r="D618" s="2">
        <f t="shared" si="34"/>
        <v>9</v>
      </c>
      <c r="E618" s="16">
        <v>8849</v>
      </c>
      <c r="F618" s="3">
        <f t="shared" ca="1" si="41"/>
        <v>81.424403527891755</v>
      </c>
      <c r="G618" s="2" t="s">
        <v>16</v>
      </c>
      <c r="H618" s="2" t="s">
        <v>17</v>
      </c>
      <c r="I618" s="2">
        <f>IF(SUMPRODUCT((A618&gt;=[1]holidays!B$2:B1097)*(A618&lt;=[1]holidays!C$2:C1097))&gt;0, 1, 0)</f>
        <v>0</v>
      </c>
      <c r="J618" s="2">
        <f>IF(SUMPRODUCT((A618&gt;=[1]holidays!B$2:B1097 - 4)*(A618&lt;[1]holidays!B$2:B1097))&gt;0, 1, 0)</f>
        <v>0</v>
      </c>
      <c r="K6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A618,
      A618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8" s="3">
        <v>111</v>
      </c>
      <c r="M618" s="3">
        <v>15152.18</v>
      </c>
      <c r="N618" s="3">
        <f t="shared" si="39"/>
        <v>1.7123042151655554</v>
      </c>
      <c r="O618" s="2">
        <f t="shared" ca="1" si="35"/>
        <v>0.10213706398006538</v>
      </c>
      <c r="P618" s="3" t="str">
        <f t="shared" ca="1" si="40"/>
        <v>Low Surge</v>
      </c>
    </row>
    <row r="619" spans="1:16">
      <c r="A619" s="4">
        <v>45179</v>
      </c>
      <c r="B619" s="2">
        <f t="shared" si="32"/>
        <v>2023</v>
      </c>
      <c r="C619" s="2">
        <f t="shared" si="33"/>
        <v>9</v>
      </c>
      <c r="D619" s="2">
        <f t="shared" si="34"/>
        <v>10</v>
      </c>
      <c r="E619" s="16">
        <v>9015</v>
      </c>
      <c r="F619" s="3">
        <f t="shared" ca="1" si="41"/>
        <v>82.240942899520235</v>
      </c>
      <c r="G619" s="2" t="s">
        <v>18</v>
      </c>
      <c r="H619" s="2" t="s">
        <v>17</v>
      </c>
      <c r="I619" s="2">
        <f>IF(SUMPRODUCT((A619&gt;=[1]holidays!B$2:B1097)*(A619&lt;=[1]holidays!C$2:C1097))&gt;0, 1, 0)</f>
        <v>0</v>
      </c>
      <c r="J619" s="2">
        <f>IF(SUMPRODUCT((A619&gt;=[1]holidays!B$2:B1097 - 4)*(A619&lt;[1]holidays!B$2:B1097))&gt;0, 1, 0)</f>
        <v>0</v>
      </c>
      <c r="K6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A619,
      A619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19" s="3">
        <v>115</v>
      </c>
      <c r="M619" s="3">
        <v>12548.84</v>
      </c>
      <c r="N619" s="3">
        <f t="shared" si="39"/>
        <v>1.3919955629506378</v>
      </c>
      <c r="O619" s="2">
        <f t="shared" ca="1" si="35"/>
        <v>0.10491079793061373</v>
      </c>
      <c r="P619" s="3" t="str">
        <f t="shared" ca="1" si="40"/>
        <v>Low Surge</v>
      </c>
    </row>
    <row r="620" spans="1:16">
      <c r="A620" s="4">
        <v>45180</v>
      </c>
      <c r="B620" s="2">
        <f t="shared" si="32"/>
        <v>2023</v>
      </c>
      <c r="C620" s="2">
        <f t="shared" si="33"/>
        <v>9</v>
      </c>
      <c r="D620" s="2">
        <f t="shared" si="34"/>
        <v>11</v>
      </c>
      <c r="E620" s="16">
        <v>6779</v>
      </c>
      <c r="F620" s="3">
        <f t="shared" ca="1" si="41"/>
        <v>64.279336787355916</v>
      </c>
      <c r="G620" s="2" t="s">
        <v>19</v>
      </c>
      <c r="H620" s="2" t="s">
        <v>20</v>
      </c>
      <c r="I620" s="2">
        <f>IF(SUMPRODUCT((A620&gt;=[1]holidays!B$2:B1097)*(A620&lt;=[1]holidays!C$2:C1097))&gt;0, 1, 0)</f>
        <v>0</v>
      </c>
      <c r="J620" s="2">
        <f>IF(SUMPRODUCT((A620&gt;=[1]holidays!B$2:B1097 - 4)*(A620&lt;[1]holidays!B$2:B1097))&gt;0, 1, 0)</f>
        <v>0</v>
      </c>
      <c r="K6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A620,
      A620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0" s="3">
        <v>112</v>
      </c>
      <c r="M620" s="3">
        <v>10701.67</v>
      </c>
      <c r="N620" s="3">
        <f t="shared" si="39"/>
        <v>1.5786502433987313</v>
      </c>
      <c r="O620" s="2">
        <f t="shared" ca="1" si="35"/>
        <v>0.10619981885505037</v>
      </c>
      <c r="P620" s="3" t="str">
        <f t="shared" ca="1" si="40"/>
        <v>No Surge</v>
      </c>
    </row>
    <row r="621" spans="1:16">
      <c r="A621" s="4">
        <v>45181</v>
      </c>
      <c r="B621" s="2">
        <f t="shared" si="32"/>
        <v>2023</v>
      </c>
      <c r="C621" s="2">
        <f t="shared" si="33"/>
        <v>9</v>
      </c>
      <c r="D621" s="2">
        <f t="shared" si="34"/>
        <v>12</v>
      </c>
      <c r="E621" s="16">
        <v>7145</v>
      </c>
      <c r="F621" s="3">
        <f t="shared" ca="1" si="41"/>
        <v>70.738583775956315</v>
      </c>
      <c r="G621" s="2" t="s">
        <v>21</v>
      </c>
      <c r="H621" s="2" t="s">
        <v>20</v>
      </c>
      <c r="I621" s="2">
        <f>IF(SUMPRODUCT((A621&gt;=[1]holidays!B$2:B1097)*(A621&lt;=[1]holidays!C$2:C1097))&gt;0, 1, 0)</f>
        <v>0</v>
      </c>
      <c r="J621" s="2">
        <f>IF(SUMPRODUCT((A621&gt;=[1]holidays!B$2:B1097 - 4)*(A621&lt;[1]holidays!B$2:B1097))&gt;0, 1, 0)</f>
        <v>0</v>
      </c>
      <c r="K6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A621,
      A621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1" s="3">
        <v>113</v>
      </c>
      <c r="M621" s="3">
        <v>8811.67</v>
      </c>
      <c r="N621" s="3">
        <f t="shared" si="39"/>
        <v>1.2332638208537439</v>
      </c>
      <c r="O621" s="2">
        <f t="shared" ca="1" si="35"/>
        <v>0.11187487707044176</v>
      </c>
      <c r="P621" s="3" t="str">
        <f t="shared" ca="1" si="40"/>
        <v>No Surge</v>
      </c>
    </row>
    <row r="622" spans="1:16">
      <c r="A622" s="4">
        <v>45182</v>
      </c>
      <c r="B622" s="2">
        <f t="shared" si="32"/>
        <v>2023</v>
      </c>
      <c r="C622" s="2">
        <f t="shared" si="33"/>
        <v>9</v>
      </c>
      <c r="D622" s="2">
        <f t="shared" si="34"/>
        <v>13</v>
      </c>
      <c r="E622" s="16">
        <v>7501</v>
      </c>
      <c r="F622" s="3">
        <f t="shared" ca="1" si="41"/>
        <v>84.821348223423428</v>
      </c>
      <c r="G622" s="2" t="s">
        <v>22</v>
      </c>
      <c r="H622" s="2" t="s">
        <v>20</v>
      </c>
      <c r="I622" s="2">
        <f>IF(SUMPRODUCT((A622&gt;=[1]holidays!B$2:B1097)*(A622&lt;=[1]holidays!C$2:C1097))&gt;0, 1, 0)</f>
        <v>0</v>
      </c>
      <c r="J622" s="2">
        <f>IF(SUMPRODUCT((A622&gt;=[1]holidays!B$2:B1097 - 4)*(A622&lt;[1]holidays!B$2:B1097))&gt;0, 1, 0)</f>
        <v>0</v>
      </c>
      <c r="K6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A622,
      A622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2" s="3">
        <v>105</v>
      </c>
      <c r="M622" s="3">
        <v>12033.16</v>
      </c>
      <c r="N622" s="3">
        <f t="shared" si="39"/>
        <v>1.6042074390081322</v>
      </c>
      <c r="O622" s="2">
        <f t="shared" ca="1" si="35"/>
        <v>0.11873405630528544</v>
      </c>
      <c r="P622" s="3" t="str">
        <f t="shared" ca="1" si="40"/>
        <v>Low Surge</v>
      </c>
    </row>
    <row r="623" spans="1:16">
      <c r="A623" s="4">
        <v>45183</v>
      </c>
      <c r="B623" s="2">
        <f t="shared" si="32"/>
        <v>2023</v>
      </c>
      <c r="C623" s="2">
        <f t="shared" si="33"/>
        <v>9</v>
      </c>
      <c r="D623" s="2">
        <f t="shared" si="34"/>
        <v>14</v>
      </c>
      <c r="E623" s="16">
        <v>7675</v>
      </c>
      <c r="F623" s="3">
        <f t="shared" ca="1" si="41"/>
        <v>80.885069420454585</v>
      </c>
      <c r="G623" s="2" t="s">
        <v>23</v>
      </c>
      <c r="H623" s="2" t="s">
        <v>20</v>
      </c>
      <c r="I623" s="2">
        <f>IF(SUMPRODUCT((A623&gt;=[1]holidays!B$2:B1097)*(A623&lt;=[1]holidays!C$2:C1097))&gt;0, 1, 0)</f>
        <v>0</v>
      </c>
      <c r="J623" s="2">
        <f>IF(SUMPRODUCT((A623&gt;=[1]holidays!B$2:B1097 - 4)*(A623&lt;[1]holidays!B$2:B1097))&gt;0, 1, 0)</f>
        <v>0</v>
      </c>
      <c r="K6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A623,
      A623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3" s="3">
        <v>111</v>
      </c>
      <c r="M623" s="3">
        <v>4064.53</v>
      </c>
      <c r="N623" s="3">
        <f t="shared" si="39"/>
        <v>0.52958045602605863</v>
      </c>
      <c r="O623" s="2">
        <f t="shared" ca="1" si="35"/>
        <v>0.11698036098593431</v>
      </c>
      <c r="P623" s="3" t="str">
        <f t="shared" ca="1" si="40"/>
        <v>Low Surge</v>
      </c>
    </row>
    <row r="624" spans="1:16">
      <c r="A624" s="4">
        <v>45184</v>
      </c>
      <c r="B624" s="2">
        <f t="shared" si="32"/>
        <v>2023</v>
      </c>
      <c r="C624" s="2">
        <f t="shared" si="33"/>
        <v>9</v>
      </c>
      <c r="D624" s="2">
        <f t="shared" si="34"/>
        <v>15</v>
      </c>
      <c r="E624" s="16">
        <v>7829</v>
      </c>
      <c r="F624" s="3">
        <f t="shared" ca="1" si="41"/>
        <v>72.77179938545774</v>
      </c>
      <c r="G624" s="2" t="s">
        <v>24</v>
      </c>
      <c r="H624" s="2" t="s">
        <v>20</v>
      </c>
      <c r="I624" s="2">
        <f>IF(SUMPRODUCT((A624&gt;=[1]holidays!B$2:B1097)*(A624&lt;=[1]holidays!C$2:C1097))&gt;0, 1, 0)</f>
        <v>0</v>
      </c>
      <c r="J624" s="2">
        <f>IF(SUMPRODUCT((A624&gt;=[1]holidays!B$2:B1097 - 4)*(A624&lt;[1]holidays!B$2:B1097))&gt;0, 1, 0)</f>
        <v>0</v>
      </c>
      <c r="K6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A624,
      A624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4" s="3">
        <v>119</v>
      </c>
      <c r="M624" s="3">
        <v>12743.08</v>
      </c>
      <c r="N624" s="3">
        <f t="shared" si="39"/>
        <v>1.6276765870481542</v>
      </c>
      <c r="O624" s="2">
        <f t="shared" ca="1" si="35"/>
        <v>0.11061239145318012</v>
      </c>
      <c r="P624" s="3" t="str">
        <f t="shared" ca="1" si="40"/>
        <v>No Surge</v>
      </c>
    </row>
    <row r="625" spans="1:16">
      <c r="A625" s="4">
        <v>45185</v>
      </c>
      <c r="B625" s="2">
        <f t="shared" si="32"/>
        <v>2023</v>
      </c>
      <c r="C625" s="2">
        <f t="shared" si="33"/>
        <v>9</v>
      </c>
      <c r="D625" s="2">
        <f t="shared" si="34"/>
        <v>16</v>
      </c>
      <c r="E625" s="16">
        <v>6311</v>
      </c>
      <c r="F625" s="3">
        <f t="shared" ca="1" si="41"/>
        <v>56.60519394032174</v>
      </c>
      <c r="G625" s="2" t="s">
        <v>16</v>
      </c>
      <c r="H625" s="2" t="s">
        <v>17</v>
      </c>
      <c r="I625" s="2">
        <f>IF(SUMPRODUCT((A625&gt;=[1]holidays!B$2:B1097)*(A625&lt;=[1]holidays!C$2:C1097))&gt;0, 1, 0)</f>
        <v>0</v>
      </c>
      <c r="J625" s="2">
        <f>IF(SUMPRODUCT((A625&gt;=[1]holidays!B$2:B1097 - 4)*(A625&lt;[1]holidays!B$2:B1097))&gt;0, 1, 0)</f>
        <v>0</v>
      </c>
      <c r="K6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A625,
      A625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5" s="3">
        <v>113</v>
      </c>
      <c r="M625" s="3">
        <v>7454.72</v>
      </c>
      <c r="N625" s="3">
        <f t="shared" si="39"/>
        <v>1.1812264300427824</v>
      </c>
      <c r="O625" s="2">
        <f t="shared" ca="1" si="35"/>
        <v>0.10135298550556736</v>
      </c>
      <c r="P625" s="3" t="str">
        <f t="shared" ca="1" si="40"/>
        <v>No Surge</v>
      </c>
    </row>
    <row r="626" spans="1:16">
      <c r="A626" s="4">
        <v>45186</v>
      </c>
      <c r="B626" s="2">
        <f t="shared" si="32"/>
        <v>2023</v>
      </c>
      <c r="C626" s="2">
        <f t="shared" si="33"/>
        <v>9</v>
      </c>
      <c r="D626" s="2">
        <f t="shared" si="34"/>
        <v>17</v>
      </c>
      <c r="E626" s="16">
        <v>7820</v>
      </c>
      <c r="F626" s="3">
        <f t="shared" ca="1" si="41"/>
        <v>78.010452576235011</v>
      </c>
      <c r="G626" s="2" t="s">
        <v>18</v>
      </c>
      <c r="H626" s="2" t="s">
        <v>17</v>
      </c>
      <c r="I626" s="2">
        <f>IF(SUMPRODUCT((A626&gt;=[1]holidays!B$2:B1097)*(A626&lt;=[1]holidays!C$2:C1097))&gt;0, 1, 0)</f>
        <v>0</v>
      </c>
      <c r="J626" s="2">
        <f>IF(SUMPRODUCT((A626&gt;=[1]holidays!B$2:B1097 - 4)*(A626&lt;[1]holidays!B$2:B1097))&gt;0, 1, 0)</f>
        <v>0</v>
      </c>
      <c r="K6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A626,
      A626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6" s="3">
        <v>117</v>
      </c>
      <c r="M626" s="3">
        <v>11641.25</v>
      </c>
      <c r="N626" s="3">
        <f t="shared" si="39"/>
        <v>1.488650895140665</v>
      </c>
      <c r="O626" s="2">
        <f t="shared" ca="1" si="35"/>
        <v>0.11671640602838231</v>
      </c>
      <c r="P626" s="3" t="str">
        <f t="shared" ca="1" si="40"/>
        <v>No Surge</v>
      </c>
    </row>
    <row r="627" spans="1:16">
      <c r="A627" s="4">
        <v>45187</v>
      </c>
      <c r="B627" s="2">
        <f t="shared" si="32"/>
        <v>2023</v>
      </c>
      <c r="C627" s="2">
        <f t="shared" si="33"/>
        <v>9</v>
      </c>
      <c r="D627" s="2">
        <f t="shared" si="34"/>
        <v>18</v>
      </c>
      <c r="E627" s="16">
        <v>7075</v>
      </c>
      <c r="F627" s="3">
        <f t="shared" ca="1" si="41"/>
        <v>66.8822663535814</v>
      </c>
      <c r="G627" s="2" t="s">
        <v>19</v>
      </c>
      <c r="H627" s="2" t="s">
        <v>20</v>
      </c>
      <c r="I627" s="2">
        <f>IF(SUMPRODUCT((A627&gt;=[1]holidays!B$2:B1097)*(A627&lt;=[1]holidays!C$2:C1097))&gt;0, 1, 0)</f>
        <v>0</v>
      </c>
      <c r="J627" s="2">
        <f>IF(SUMPRODUCT((A627&gt;=[1]holidays!B$2:B1097 - 4)*(A627&lt;[1]holidays!B$2:B1097))&gt;0, 1, 0)</f>
        <v>0</v>
      </c>
      <c r="K6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A627,
      A627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7" s="3">
        <v>120</v>
      </c>
      <c r="M627" s="3">
        <v>11566.93</v>
      </c>
      <c r="N627" s="3">
        <f t="shared" si="39"/>
        <v>1.6349017667844523</v>
      </c>
      <c r="O627" s="2">
        <f t="shared" ca="1" si="35"/>
        <v>0.11343988639476704</v>
      </c>
      <c r="P627" s="3" t="str">
        <f t="shared" ca="1" si="40"/>
        <v>No Surge</v>
      </c>
    </row>
    <row r="628" spans="1:16">
      <c r="A628" s="4">
        <v>45188</v>
      </c>
      <c r="B628" s="2">
        <f t="shared" si="32"/>
        <v>2023</v>
      </c>
      <c r="C628" s="2">
        <f t="shared" si="33"/>
        <v>9</v>
      </c>
      <c r="D628" s="2">
        <f t="shared" si="34"/>
        <v>19</v>
      </c>
      <c r="E628" s="16">
        <v>7409</v>
      </c>
      <c r="F628" s="3">
        <f t="shared" ca="1" si="41"/>
        <v>66.074031365478362</v>
      </c>
      <c r="G628" s="2" t="s">
        <v>21</v>
      </c>
      <c r="H628" s="2" t="s">
        <v>20</v>
      </c>
      <c r="I628" s="2">
        <f>IF(SUMPRODUCT((A628&gt;=[1]holidays!B$2:B1097)*(A628&lt;=[1]holidays!C$2:C1097))&gt;0, 1, 0)</f>
        <v>0</v>
      </c>
      <c r="J628" s="2">
        <f>IF(SUMPRODUCT((A628&gt;=[1]holidays!B$2:B1097 - 4)*(A628&lt;[1]holidays!B$2:B1097))&gt;0, 1, 0)</f>
        <v>0</v>
      </c>
      <c r="K6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A628,
      A628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8" s="3">
        <v>114</v>
      </c>
      <c r="M628" s="3">
        <v>5781.42</v>
      </c>
      <c r="N628" s="3">
        <f t="shared" si="39"/>
        <v>0.78032393035497372</v>
      </c>
      <c r="O628" s="2">
        <f t="shared" ca="1" si="35"/>
        <v>0.1016660760651172</v>
      </c>
      <c r="P628" s="3" t="str">
        <f t="shared" ca="1" si="40"/>
        <v>No Surge</v>
      </c>
    </row>
    <row r="629" spans="1:16">
      <c r="A629" s="4">
        <v>45189</v>
      </c>
      <c r="B629" s="2">
        <f t="shared" si="32"/>
        <v>2023</v>
      </c>
      <c r="C629" s="2">
        <f t="shared" si="33"/>
        <v>9</v>
      </c>
      <c r="D629" s="2">
        <f t="shared" si="34"/>
        <v>20</v>
      </c>
      <c r="E629" s="16">
        <v>7525</v>
      </c>
      <c r="F629" s="3">
        <f t="shared" ca="1" si="41"/>
        <v>70.019932813812233</v>
      </c>
      <c r="G629" s="2" t="s">
        <v>22</v>
      </c>
      <c r="H629" s="2" t="s">
        <v>20</v>
      </c>
      <c r="I629" s="2">
        <f>IF(SUMPRODUCT((A629&gt;=[1]holidays!B$2:B1097)*(A629&lt;=[1]holidays!C$2:C1097))&gt;0, 1, 0)</f>
        <v>0</v>
      </c>
      <c r="J629" s="2">
        <f>IF(SUMPRODUCT((A629&gt;=[1]holidays!B$2:B1097 - 4)*(A629&lt;[1]holidays!B$2:B1097))&gt;0, 1, 0)</f>
        <v>0</v>
      </c>
      <c r="K6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A629,
      A629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29" s="3">
        <v>118</v>
      </c>
      <c r="M629" s="3">
        <v>11070.85</v>
      </c>
      <c r="N629" s="3">
        <f t="shared" si="39"/>
        <v>1.4712093023255814</v>
      </c>
      <c r="O629" s="2">
        <f t="shared" ca="1" si="35"/>
        <v>0.10979869863162584</v>
      </c>
      <c r="P629" s="3" t="str">
        <f t="shared" ca="1" si="40"/>
        <v>No Surge</v>
      </c>
    </row>
    <row r="630" spans="1:16">
      <c r="A630" s="4">
        <v>45190</v>
      </c>
      <c r="B630" s="2">
        <f t="shared" si="32"/>
        <v>2023</v>
      </c>
      <c r="C630" s="2">
        <f t="shared" si="33"/>
        <v>9</v>
      </c>
      <c r="D630" s="2">
        <f t="shared" si="34"/>
        <v>21</v>
      </c>
      <c r="E630" s="16">
        <v>7687</v>
      </c>
      <c r="F630" s="3">
        <f t="shared" ca="1" si="41"/>
        <v>76.647043280791834</v>
      </c>
      <c r="G630" s="2" t="s">
        <v>23</v>
      </c>
      <c r="H630" s="2" t="s">
        <v>20</v>
      </c>
      <c r="I630" s="2">
        <f>IF(SUMPRODUCT((A630&gt;=[1]holidays!B$2:B1097)*(A630&lt;=[1]holidays!C$2:C1097))&gt;0, 1, 0)</f>
        <v>0</v>
      </c>
      <c r="J630" s="2">
        <f>IF(SUMPRODUCT((A630&gt;=[1]holidays!B$2:B1097 - 4)*(A630&lt;[1]holidays!B$2:B1097))&gt;0, 1, 0)</f>
        <v>0</v>
      </c>
      <c r="K6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A630,
      A630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0" s="3">
        <v>119</v>
      </c>
      <c r="M630" s="3">
        <v>6477.73</v>
      </c>
      <c r="N630" s="3">
        <f t="shared" si="39"/>
        <v>0.84268635358397292</v>
      </c>
      <c r="O630" s="2">
        <f t="shared" ca="1" si="35"/>
        <v>0.11865484780036722</v>
      </c>
      <c r="P630" s="3" t="str">
        <f t="shared" ca="1" si="40"/>
        <v>No Surge</v>
      </c>
    </row>
    <row r="631" spans="1:16">
      <c r="A631" s="4">
        <v>45191</v>
      </c>
      <c r="B631" s="2">
        <f t="shared" si="32"/>
        <v>2023</v>
      </c>
      <c r="C631" s="2">
        <f t="shared" si="33"/>
        <v>9</v>
      </c>
      <c r="D631" s="2">
        <f t="shared" si="34"/>
        <v>22</v>
      </c>
      <c r="E631" s="16">
        <v>7031</v>
      </c>
      <c r="F631" s="3">
        <f t="shared" ca="1" si="41"/>
        <v>71.829938586895068</v>
      </c>
      <c r="G631" s="2" t="s">
        <v>24</v>
      </c>
      <c r="H631" s="2" t="s">
        <v>20</v>
      </c>
      <c r="I631" s="2">
        <f>IF(SUMPRODUCT((A631&gt;=[1]holidays!B$2:B1097)*(A631&lt;=[1]holidays!C$2:C1097))&gt;0, 1, 0)</f>
        <v>0</v>
      </c>
      <c r="J631" s="2">
        <f>IF(SUMPRODUCT((A631&gt;=[1]holidays!B$2:B1097 - 4)*(A631&lt;[1]holidays!B$2:B1097))&gt;0, 1, 0)</f>
        <v>0</v>
      </c>
      <c r="K6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A631,
      A631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1" s="3">
        <v>117</v>
      </c>
      <c r="M631" s="3">
        <v>5417.71</v>
      </c>
      <c r="N631" s="3">
        <f t="shared" si="39"/>
        <v>0.77054615275209781</v>
      </c>
      <c r="O631" s="2">
        <f t="shared" ca="1" si="35"/>
        <v>0.11952926773811298</v>
      </c>
      <c r="P631" s="3" t="str">
        <f t="shared" ca="1" si="40"/>
        <v>No Surge</v>
      </c>
    </row>
    <row r="632" spans="1:16">
      <c r="A632" s="4">
        <v>45192</v>
      </c>
      <c r="B632" s="2">
        <f t="shared" si="32"/>
        <v>2023</v>
      </c>
      <c r="C632" s="2">
        <f t="shared" si="33"/>
        <v>9</v>
      </c>
      <c r="D632" s="2">
        <f t="shared" si="34"/>
        <v>23</v>
      </c>
      <c r="E632" s="16">
        <v>8935</v>
      </c>
      <c r="F632" s="3">
        <f t="shared" ca="1" si="41"/>
        <v>86.571962569363535</v>
      </c>
      <c r="G632" s="2" t="s">
        <v>16</v>
      </c>
      <c r="H632" s="2" t="s">
        <v>17</v>
      </c>
      <c r="I632" s="2">
        <f>IF(SUMPRODUCT((A632&gt;=[1]holidays!B$2:B1097)*(A632&lt;=[1]holidays!C$2:C1097))&gt;0, 1, 0)</f>
        <v>0</v>
      </c>
      <c r="J632" s="2">
        <f>IF(SUMPRODUCT((A632&gt;=[1]holidays!B$2:B1097 - 4)*(A632&lt;[1]holidays!B$2:B1097))&gt;0, 1, 0)</f>
        <v>1</v>
      </c>
      <c r="K6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A632,
      A632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2" s="3">
        <v>113</v>
      </c>
      <c r="M632" s="3">
        <v>20643.349999999999</v>
      </c>
      <c r="N632" s="3">
        <f t="shared" si="39"/>
        <v>2.3103917179630664</v>
      </c>
      <c r="O632" s="2">
        <f t="shared" ca="1" si="35"/>
        <v>0.10948664544306749</v>
      </c>
      <c r="P632" s="3" t="str">
        <f t="shared" ca="1" si="40"/>
        <v>Low Surge</v>
      </c>
    </row>
    <row r="633" spans="1:16">
      <c r="A633" s="4">
        <v>45193</v>
      </c>
      <c r="B633" s="2">
        <f t="shared" si="32"/>
        <v>2023</v>
      </c>
      <c r="C633" s="2">
        <f t="shared" si="33"/>
        <v>9</v>
      </c>
      <c r="D633" s="2">
        <f t="shared" si="34"/>
        <v>24</v>
      </c>
      <c r="E633" s="16">
        <v>8841</v>
      </c>
      <c r="F633" s="3">
        <f t="shared" ca="1" si="41"/>
        <v>76.433511246053143</v>
      </c>
      <c r="G633" s="2" t="s">
        <v>18</v>
      </c>
      <c r="H633" s="2" t="s">
        <v>17</v>
      </c>
      <c r="I633" s="2">
        <f>IF(SUMPRODUCT((A633&gt;=[1]holidays!B$2:B1097)*(A633&lt;=[1]holidays!C$2:C1097))&gt;0, 1, 0)</f>
        <v>0</v>
      </c>
      <c r="J633" s="2">
        <f>IF(SUMPRODUCT((A633&gt;=[1]holidays!B$2:B1097 - 4)*(A633&lt;[1]holidays!B$2:B1097))&gt;0, 1, 0)</f>
        <v>1</v>
      </c>
      <c r="K6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A633,
      A633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3" s="3">
        <v>117</v>
      </c>
      <c r="M633" s="3">
        <v>12947.58</v>
      </c>
      <c r="N633" s="3">
        <f t="shared" si="39"/>
        <v>1.4644927044451985</v>
      </c>
      <c r="O633" s="2">
        <f t="shared" ca="1" si="35"/>
        <v>0.101150557807807</v>
      </c>
      <c r="P633" s="3" t="str">
        <f t="shared" ca="1" si="40"/>
        <v>No Surge</v>
      </c>
    </row>
    <row r="634" spans="1:16">
      <c r="A634" s="4">
        <v>45194</v>
      </c>
      <c r="B634" s="2">
        <f t="shared" si="32"/>
        <v>2023</v>
      </c>
      <c r="C634" s="2">
        <f t="shared" si="33"/>
        <v>9</v>
      </c>
      <c r="D634" s="2">
        <f t="shared" si="34"/>
        <v>25</v>
      </c>
      <c r="E634" s="16">
        <v>7359</v>
      </c>
      <c r="F634" s="3">
        <f t="shared" ca="1" si="41"/>
        <v>66.548916307702399</v>
      </c>
      <c r="G634" s="2" t="s">
        <v>19</v>
      </c>
      <c r="H634" s="2" t="s">
        <v>20</v>
      </c>
      <c r="I634" s="2">
        <f>IF(SUMPRODUCT((A634&gt;=[1]holidays!B$2:B1097)*(A634&lt;=[1]holidays!C$2:C1097))&gt;0, 1, 0)</f>
        <v>0</v>
      </c>
      <c r="J634" s="2">
        <f>IF(SUMPRODUCT((A634&gt;=[1]holidays!B$2:B1097 - 4)*(A634&lt;[1]holidays!B$2:B1097))&gt;0, 1, 0)</f>
        <v>1</v>
      </c>
      <c r="K6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A634,
      A634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4" s="3">
        <v>114</v>
      </c>
      <c r="M634" s="3">
        <v>10229.719999999999</v>
      </c>
      <c r="N634" s="3">
        <f t="shared" si="39"/>
        <v>1.390096480500068</v>
      </c>
      <c r="O634" s="2">
        <f t="shared" ca="1" si="35"/>
        <v>0.10309249163035838</v>
      </c>
      <c r="P634" s="3" t="str">
        <f t="shared" ca="1" si="40"/>
        <v>No Surge</v>
      </c>
    </row>
    <row r="635" spans="1:16">
      <c r="A635" s="4">
        <v>45195</v>
      </c>
      <c r="B635" s="2">
        <f t="shared" si="32"/>
        <v>2023</v>
      </c>
      <c r="C635" s="2">
        <f t="shared" si="33"/>
        <v>9</v>
      </c>
      <c r="D635" s="2">
        <f t="shared" si="34"/>
        <v>26</v>
      </c>
      <c r="E635" s="16">
        <v>7295</v>
      </c>
      <c r="F635" s="3">
        <f t="shared" ca="1" si="41"/>
        <v>56.654472003535084</v>
      </c>
      <c r="G635" s="2" t="s">
        <v>21</v>
      </c>
      <c r="H635" s="2" t="s">
        <v>20</v>
      </c>
      <c r="I635" s="2">
        <f>IF(SUMPRODUCT((A635&gt;=[1]holidays!B$2:B1097)*(A635&lt;=[1]holidays!C$2:C1097))&gt;0, 1, 0)</f>
        <v>0</v>
      </c>
      <c r="J635" s="2">
        <f>IF(SUMPRODUCT((A635&gt;=[1]holidays!B$2:B1097 - 4)*(A635&lt;[1]holidays!B$2:B1097))&gt;0, 1, 0)</f>
        <v>1</v>
      </c>
      <c r="K6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A635,
      A635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5" s="3">
        <v>137</v>
      </c>
      <c r="M635" s="3">
        <v>6553.69</v>
      </c>
      <c r="N635" s="3">
        <f t="shared" si="39"/>
        <v>0.89838108293351604</v>
      </c>
      <c r="O635" s="2">
        <f t="shared" ca="1" si="35"/>
        <v>0.10639702076057994</v>
      </c>
      <c r="P635" s="3" t="str">
        <f t="shared" ca="1" si="40"/>
        <v>No Surge</v>
      </c>
    </row>
    <row r="636" spans="1:16">
      <c r="A636" s="4">
        <v>45196</v>
      </c>
      <c r="B636" s="2">
        <f t="shared" si="32"/>
        <v>2023</v>
      </c>
      <c r="C636" s="2">
        <f t="shared" si="33"/>
        <v>9</v>
      </c>
      <c r="D636" s="2">
        <f t="shared" si="34"/>
        <v>27</v>
      </c>
      <c r="E636" s="16">
        <v>9235</v>
      </c>
      <c r="F636" s="3">
        <f t="shared" ca="1" si="41"/>
        <v>83.313746083939478</v>
      </c>
      <c r="G636" s="2" t="s">
        <v>22</v>
      </c>
      <c r="H636" s="2" t="s">
        <v>20</v>
      </c>
      <c r="I636" s="2">
        <f>IF(SUMPRODUCT((A636&gt;=[1]holidays!B$2:B1097)*(A636&lt;=[1]holidays!C$2:C1097))&gt;0, 1, 0)</f>
        <v>1</v>
      </c>
      <c r="J636" s="2">
        <f>IF(SUMPRODUCT((A636&gt;=[1]holidays!B$2:B1097 - 4)*(A636&lt;[1]holidays!B$2:B1097))&gt;0, 1, 0)</f>
        <v>0</v>
      </c>
      <c r="K6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A636,
      A636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"),"Mawlid (Prophet’s Birthday)")</f>
        <v>Mawlid (Prophet’s Birthday)</v>
      </c>
      <c r="L636" s="3">
        <v>119</v>
      </c>
      <c r="M636" s="3">
        <v>5961.37</v>
      </c>
      <c r="N636" s="3">
        <f t="shared" si="39"/>
        <v>0.64551922035733622</v>
      </c>
      <c r="O636" s="2">
        <f t="shared" ca="1" si="35"/>
        <v>0.10735609944763182</v>
      </c>
      <c r="P636" s="3" t="str">
        <f t="shared" ca="1" si="40"/>
        <v>Low Surge</v>
      </c>
    </row>
    <row r="637" spans="1:16">
      <c r="A637" s="4">
        <v>45197</v>
      </c>
      <c r="B637" s="2">
        <f t="shared" si="32"/>
        <v>2023</v>
      </c>
      <c r="C637" s="2">
        <f t="shared" si="33"/>
        <v>9</v>
      </c>
      <c r="D637" s="2">
        <f t="shared" si="34"/>
        <v>28</v>
      </c>
      <c r="E637" s="16">
        <v>9468</v>
      </c>
      <c r="F637" s="3">
        <f t="shared" ca="1" si="41"/>
        <v>85.254642418638596</v>
      </c>
      <c r="G637" s="2" t="s">
        <v>23</v>
      </c>
      <c r="H637" s="2" t="s">
        <v>20</v>
      </c>
      <c r="I637" s="2">
        <f>IF(SUMPRODUCT((A637&gt;=[1]holidays!B$2:B1097)*(A637&lt;=[1]holidays!C$2:C1097))&gt;0, 1, 0)</f>
        <v>0</v>
      </c>
      <c r="J637" s="2">
        <f>IF(SUMPRODUCT((A637&gt;=[1]holidays!B$2:B1097 - 4)*(A637&lt;[1]holidays!B$2:B1097))&gt;0, 1, 0)</f>
        <v>0</v>
      </c>
      <c r="K6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A637,
      A637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7" s="3">
        <v>133</v>
      </c>
      <c r="M637" s="3">
        <v>12657.06</v>
      </c>
      <c r="N637" s="3">
        <f t="shared" si="39"/>
        <v>1.3368250950570342</v>
      </c>
      <c r="O637" s="2">
        <f t="shared" ca="1" si="35"/>
        <v>0.11975990115841711</v>
      </c>
      <c r="P637" s="3" t="str">
        <f t="shared" ca="1" si="40"/>
        <v>Low Surge</v>
      </c>
    </row>
    <row r="638" spans="1:16">
      <c r="A638" s="4">
        <v>45198</v>
      </c>
      <c r="B638" s="2">
        <f t="shared" si="32"/>
        <v>2023</v>
      </c>
      <c r="C638" s="2">
        <f t="shared" si="33"/>
        <v>9</v>
      </c>
      <c r="D638" s="2">
        <f t="shared" si="34"/>
        <v>29</v>
      </c>
      <c r="E638" s="16">
        <v>9854</v>
      </c>
      <c r="F638" s="3">
        <f t="shared" ca="1" si="41"/>
        <v>103.96331454874029</v>
      </c>
      <c r="G638" s="2" t="s">
        <v>24</v>
      </c>
      <c r="H638" s="2" t="s">
        <v>20</v>
      </c>
      <c r="I638" s="2">
        <f>IF(SUMPRODUCT((A638&gt;=[1]holidays!B$2:B1097)*(A638&lt;=[1]holidays!C$2:C1097))&gt;0, 1, 0)</f>
        <v>0</v>
      </c>
      <c r="J638" s="2">
        <f>IF(SUMPRODUCT((A638&gt;=[1]holidays!B$2:B1097 - 4)*(A638&lt;[1]holidays!B$2:B1097))&gt;0, 1, 0)</f>
        <v>0</v>
      </c>
      <c r="K6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A638,
      A638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8" s="3">
        <v>111</v>
      </c>
      <c r="M638" s="3">
        <v>8593.89</v>
      </c>
      <c r="N638" s="3">
        <f t="shared" si="39"/>
        <v>0.87212198092145321</v>
      </c>
      <c r="O638" s="2">
        <f t="shared" ca="1" si="35"/>
        <v>0.11710907159437967</v>
      </c>
      <c r="P638" s="3" t="str">
        <f t="shared" ca="1" si="40"/>
        <v>High Surge</v>
      </c>
    </row>
    <row r="639" spans="1:16">
      <c r="A639" s="4">
        <v>45199</v>
      </c>
      <c r="B639" s="2">
        <f t="shared" si="32"/>
        <v>2023</v>
      </c>
      <c r="C639" s="2">
        <f t="shared" si="33"/>
        <v>9</v>
      </c>
      <c r="D639" s="2">
        <f t="shared" si="34"/>
        <v>30</v>
      </c>
      <c r="E639" s="16">
        <v>10993</v>
      </c>
      <c r="F639" s="3">
        <f t="shared" ca="1" si="41"/>
        <v>111.44896074537817</v>
      </c>
      <c r="G639" s="2" t="s">
        <v>16</v>
      </c>
      <c r="H639" s="2" t="s">
        <v>17</v>
      </c>
      <c r="I639" s="2">
        <f>IF(SUMPRODUCT((A639&gt;=[1]holidays!B$2:B1097)*(A639&lt;=[1]holidays!C$2:C1097))&gt;0, 1, 0)</f>
        <v>0</v>
      </c>
      <c r="J639" s="2">
        <f>IF(SUMPRODUCT((A639&gt;=[1]holidays!B$2:B1097 - 4)*(A639&lt;[1]holidays!B$2:B1097))&gt;0, 1, 0)</f>
        <v>0</v>
      </c>
      <c r="K6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A639,
      A639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39" s="3">
        <v>115</v>
      </c>
      <c r="M639" s="3">
        <v>12755.74</v>
      </c>
      <c r="N639" s="3">
        <f t="shared" si="39"/>
        <v>1.1603511325388884</v>
      </c>
      <c r="O639" s="2">
        <f t="shared" ca="1" si="35"/>
        <v>0.11658901560737278</v>
      </c>
      <c r="P639" s="3" t="str">
        <f t="shared" ca="1" si="40"/>
        <v>High Surge</v>
      </c>
    </row>
    <row r="640" spans="1:16">
      <c r="A640" s="4">
        <v>45200</v>
      </c>
      <c r="B640" s="2">
        <f t="shared" si="32"/>
        <v>2023</v>
      </c>
      <c r="C640" s="2">
        <f t="shared" si="33"/>
        <v>10</v>
      </c>
      <c r="D640" s="2">
        <f t="shared" si="34"/>
        <v>1</v>
      </c>
      <c r="E640" s="16">
        <v>12987</v>
      </c>
      <c r="F640" s="3">
        <f t="shared" ca="1" si="41"/>
        <v>110.63533223076394</v>
      </c>
      <c r="G640" s="2" t="s">
        <v>18</v>
      </c>
      <c r="H640" s="2" t="s">
        <v>17</v>
      </c>
      <c r="I640" s="2">
        <f>IF(SUMPRODUCT((A640&gt;=[1]holidays!B$2:B1097)*(A640&lt;=[1]holidays!C$2:C1097))&gt;0, 1, 0)</f>
        <v>0</v>
      </c>
      <c r="J640" s="2">
        <f>IF(SUMPRODUCT((A640&gt;=[1]holidays!B$2:B1097 - 4)*(A640&lt;[1]holidays!B$2:B1097))&gt;0, 1, 0)</f>
        <v>0</v>
      </c>
      <c r="K6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A640,
      A640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0" s="3">
        <v>127</v>
      </c>
      <c r="M640" s="3">
        <v>13423.45</v>
      </c>
      <c r="N640" s="3">
        <f t="shared" si="39"/>
        <v>1.0336066836066837</v>
      </c>
      <c r="O640" s="2">
        <f t="shared" ca="1" si="35"/>
        <v>0.10819039957886364</v>
      </c>
      <c r="P640" s="3" t="str">
        <f t="shared" ca="1" si="40"/>
        <v>High Surge</v>
      </c>
    </row>
    <row r="641" spans="1:16">
      <c r="A641" s="4">
        <v>45201</v>
      </c>
      <c r="B641" s="2">
        <f t="shared" si="32"/>
        <v>2023</v>
      </c>
      <c r="C641" s="2">
        <f t="shared" si="33"/>
        <v>10</v>
      </c>
      <c r="D641" s="2">
        <f t="shared" si="34"/>
        <v>2</v>
      </c>
      <c r="E641" s="16">
        <v>9435</v>
      </c>
      <c r="F641" s="3">
        <f t="shared" ca="1" si="41"/>
        <v>82.664318585041244</v>
      </c>
      <c r="G641" s="2" t="s">
        <v>19</v>
      </c>
      <c r="H641" s="2" t="s">
        <v>20</v>
      </c>
      <c r="I641" s="2">
        <f>IF(SUMPRODUCT((A641&gt;=[1]holidays!B$2:B1097)*(A641&lt;=[1]holidays!C$2:C1097))&gt;0, 1, 0)</f>
        <v>0</v>
      </c>
      <c r="J641" s="2">
        <f>IF(SUMPRODUCT((A641&gt;=[1]holidays!B$2:B1097 - 4)*(A641&lt;[1]holidays!B$2:B1097))&gt;0, 1, 0)</f>
        <v>0</v>
      </c>
      <c r="K6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A641,
      A641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1" s="3">
        <v>123</v>
      </c>
      <c r="M641" s="3">
        <v>13903.38</v>
      </c>
      <c r="N641" s="3">
        <f t="shared" si="39"/>
        <v>1.4735961844197139</v>
      </c>
      <c r="O641" s="2">
        <f t="shared" ca="1" si="35"/>
        <v>0.10776588432390113</v>
      </c>
      <c r="P641" s="3" t="str">
        <f t="shared" ca="1" si="40"/>
        <v>Low Surge</v>
      </c>
    </row>
    <row r="642" spans="1:16">
      <c r="A642" s="4">
        <v>45202</v>
      </c>
      <c r="B642" s="2">
        <f t="shared" si="32"/>
        <v>2023</v>
      </c>
      <c r="C642" s="2">
        <f t="shared" si="33"/>
        <v>10</v>
      </c>
      <c r="D642" s="2">
        <f t="shared" si="34"/>
        <v>3</v>
      </c>
      <c r="E642" s="16">
        <v>9386</v>
      </c>
      <c r="F642" s="3">
        <f t="shared" ca="1" si="41"/>
        <v>89.439821063538048</v>
      </c>
      <c r="G642" s="2" t="s">
        <v>21</v>
      </c>
      <c r="H642" s="2" t="s">
        <v>20</v>
      </c>
      <c r="I642" s="2">
        <f>IF(SUMPRODUCT((A642&gt;=[1]holidays!B$2:B1097)*(A642&lt;=[1]holidays!C$2:C1097))&gt;0, 1, 0)</f>
        <v>0</v>
      </c>
      <c r="J642" s="2">
        <f>IF(SUMPRODUCT((A642&gt;=[1]holidays!B$2:B1097 - 4)*(A642&lt;[1]holidays!B$2:B1097))&gt;0, 1, 0)</f>
        <v>0</v>
      </c>
      <c r="K6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A642,
      A642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2" s="3">
        <v>117</v>
      </c>
      <c r="M642" s="3">
        <v>20942.39</v>
      </c>
      <c r="N642" s="3">
        <f t="shared" ref="N642:N705" si="42">M642/E642</f>
        <v>2.231236948646921</v>
      </c>
      <c r="O642" s="2">
        <f t="shared" ca="1" si="35"/>
        <v>0.11149008165814991</v>
      </c>
      <c r="P642" s="3" t="str">
        <f t="shared" ca="1" si="40"/>
        <v>Low Surge</v>
      </c>
    </row>
    <row r="643" spans="1:16">
      <c r="A643" s="4">
        <v>45203</v>
      </c>
      <c r="B643" s="2">
        <f t="shared" si="32"/>
        <v>2023</v>
      </c>
      <c r="C643" s="2">
        <f t="shared" si="33"/>
        <v>10</v>
      </c>
      <c r="D643" s="2">
        <f t="shared" si="34"/>
        <v>4</v>
      </c>
      <c r="E643" s="16">
        <v>8943</v>
      </c>
      <c r="F643" s="3">
        <f t="shared" ca="1" si="41"/>
        <v>90.633055566705139</v>
      </c>
      <c r="G643" s="2" t="s">
        <v>22</v>
      </c>
      <c r="H643" s="2" t="s">
        <v>20</v>
      </c>
      <c r="I643" s="2">
        <f>IF(SUMPRODUCT((A643&gt;=[1]holidays!B$2:B1097)*(A643&lt;=[1]holidays!C$2:C1097))&gt;0, 1, 0)</f>
        <v>0</v>
      </c>
      <c r="J643" s="2">
        <f>IF(SUMPRODUCT((A643&gt;=[1]holidays!B$2:B1097 - 4)*(A643&lt;[1]holidays!B$2:B1097))&gt;0, 1, 0)</f>
        <v>0</v>
      </c>
      <c r="K6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A643,
      A643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3" s="3">
        <v>106</v>
      </c>
      <c r="M643" s="3">
        <v>24650.42</v>
      </c>
      <c r="N643" s="3">
        <f t="shared" si="42"/>
        <v>2.7563927093816392</v>
      </c>
      <c r="O643" s="2">
        <f t="shared" ca="1" si="35"/>
        <v>0.10742596321224136</v>
      </c>
      <c r="P643" s="3" t="str">
        <f t="shared" ref="P643:P706" ca="1" si="43">IF(F643&gt;100, "High Surge", IF(F643&gt;=92, "Mild Surge", IF(F643&gt;=80, "Low Surge", "No Surge")))</f>
        <v>Low Surge</v>
      </c>
    </row>
    <row r="644" spans="1:16">
      <c r="A644" s="4">
        <v>45204</v>
      </c>
      <c r="B644" s="2">
        <f t="shared" si="32"/>
        <v>2023</v>
      </c>
      <c r="C644" s="2">
        <f t="shared" si="33"/>
        <v>10</v>
      </c>
      <c r="D644" s="2">
        <f t="shared" si="34"/>
        <v>5</v>
      </c>
      <c r="E644" s="16">
        <v>8936</v>
      </c>
      <c r="F644" s="3">
        <f t="shared" ref="F644:F707" ca="1" si="44">(E644 * O644) / (L644 * 10) * 100</f>
        <v>82.566861858264346</v>
      </c>
      <c r="G644" s="2" t="s">
        <v>23</v>
      </c>
      <c r="H644" s="2" t="s">
        <v>20</v>
      </c>
      <c r="I644" s="2">
        <f>IF(SUMPRODUCT((A644&gt;=[1]holidays!B$2:B1097)*(A644&lt;=[1]holidays!C$2:C1097))&gt;0, 1, 0)</f>
        <v>0</v>
      </c>
      <c r="J644" s="2">
        <f>IF(SUMPRODUCT((A644&gt;=[1]holidays!B$2:B1097 - 4)*(A644&lt;[1]holidays!B$2:B1097))&gt;0, 1, 0)</f>
        <v>0</v>
      </c>
      <c r="K6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A644,
      A644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4" s="3">
        <v>117</v>
      </c>
      <c r="M644" s="3">
        <v>23315.51</v>
      </c>
      <c r="N644" s="3">
        <f t="shared" si="42"/>
        <v>2.6091662936436881</v>
      </c>
      <c r="O644" s="2">
        <f t="shared" ca="1" si="35"/>
        <v>0.10810567186008201</v>
      </c>
      <c r="P644" s="3" t="str">
        <f t="shared" ca="1" si="43"/>
        <v>Low Surge</v>
      </c>
    </row>
    <row r="645" spans="1:16">
      <c r="A645" s="4">
        <v>45205</v>
      </c>
      <c r="B645" s="2">
        <f t="shared" si="32"/>
        <v>2023</v>
      </c>
      <c r="C645" s="2">
        <f t="shared" si="33"/>
        <v>10</v>
      </c>
      <c r="D645" s="2">
        <f t="shared" si="34"/>
        <v>6</v>
      </c>
      <c r="E645" s="16">
        <v>7896</v>
      </c>
      <c r="F645" s="3">
        <f t="shared" ca="1" si="44"/>
        <v>78.877871308408871</v>
      </c>
      <c r="G645" s="2" t="s">
        <v>24</v>
      </c>
      <c r="H645" s="2" t="s">
        <v>20</v>
      </c>
      <c r="I645" s="2">
        <f>IF(SUMPRODUCT((A645&gt;=[1]holidays!B$2:B1097)*(A645&lt;=[1]holidays!C$2:C1097))&gt;0, 1, 0)</f>
        <v>0</v>
      </c>
      <c r="J645" s="2">
        <f>IF(SUMPRODUCT((A645&gt;=[1]holidays!B$2:B1097 - 4)*(A645&lt;[1]holidays!B$2:B1097))&gt;0, 1, 0)</f>
        <v>0</v>
      </c>
      <c r="K6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A645,
      A645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5" s="3">
        <v>116</v>
      </c>
      <c r="M645" s="3">
        <v>18119.07</v>
      </c>
      <c r="N645" s="3">
        <f t="shared" si="42"/>
        <v>2.2947150455927052</v>
      </c>
      <c r="O645" s="2">
        <f t="shared" ca="1" si="35"/>
        <v>0.11587934488064119</v>
      </c>
      <c r="P645" s="3" t="str">
        <f t="shared" ca="1" si="43"/>
        <v>No Surge</v>
      </c>
    </row>
    <row r="646" spans="1:16">
      <c r="A646" s="4">
        <v>45206</v>
      </c>
      <c r="B646" s="2">
        <f t="shared" si="32"/>
        <v>2023</v>
      </c>
      <c r="C646" s="2">
        <f t="shared" si="33"/>
        <v>10</v>
      </c>
      <c r="D646" s="2">
        <f t="shared" si="34"/>
        <v>7</v>
      </c>
      <c r="E646" s="16">
        <v>6022</v>
      </c>
      <c r="F646" s="3">
        <f t="shared" ca="1" si="44"/>
        <v>55.036107884710319</v>
      </c>
      <c r="G646" s="2" t="s">
        <v>16</v>
      </c>
      <c r="H646" s="2" t="s">
        <v>17</v>
      </c>
      <c r="I646" s="2">
        <f>IF(SUMPRODUCT((A646&gt;=[1]holidays!B$2:B1097)*(A646&lt;=[1]holidays!C$2:C1097))&gt;0, 1, 0)</f>
        <v>0</v>
      </c>
      <c r="J646" s="2">
        <f>IF(SUMPRODUCT((A646&gt;=[1]holidays!B$2:B1097 - 4)*(A646&lt;[1]holidays!B$2:B1097))&gt;0, 1, 0)</f>
        <v>0</v>
      </c>
      <c r="K6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A646,
      A646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6" s="3">
        <v>115</v>
      </c>
      <c r="M646" s="3">
        <v>19022.849999999999</v>
      </c>
      <c r="N646" s="3">
        <f t="shared" si="42"/>
        <v>3.1588923945533045</v>
      </c>
      <c r="O646" s="2">
        <f t="shared" ca="1" si="35"/>
        <v>0.10510050492762682</v>
      </c>
      <c r="P646" s="3" t="str">
        <f t="shared" ca="1" si="43"/>
        <v>No Surge</v>
      </c>
    </row>
    <row r="647" spans="1:16">
      <c r="A647" s="4">
        <v>45207</v>
      </c>
      <c r="B647" s="2">
        <f t="shared" si="32"/>
        <v>2023</v>
      </c>
      <c r="C647" s="2">
        <f t="shared" si="33"/>
        <v>10</v>
      </c>
      <c r="D647" s="2">
        <f t="shared" si="34"/>
        <v>8</v>
      </c>
      <c r="E647" s="16">
        <v>7238</v>
      </c>
      <c r="F647" s="3">
        <f t="shared" ca="1" si="44"/>
        <v>76.670257611984439</v>
      </c>
      <c r="G647" s="2" t="s">
        <v>18</v>
      </c>
      <c r="H647" s="2" t="s">
        <v>17</v>
      </c>
      <c r="I647" s="2">
        <f>IF(SUMPRODUCT((A647&gt;=[1]holidays!B$2:B1097)*(A647&lt;=[1]holidays!C$2:C1097))&gt;0, 1, 0)</f>
        <v>0</v>
      </c>
      <c r="J647" s="2">
        <f>IF(SUMPRODUCT((A647&gt;=[1]holidays!B$2:B1097 - 4)*(A647&lt;[1]holidays!B$2:B1097))&gt;0, 1, 0)</f>
        <v>0</v>
      </c>
      <c r="K6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A647,
      A647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7" s="3">
        <v>112</v>
      </c>
      <c r="M647" s="3">
        <v>13460.18</v>
      </c>
      <c r="N647" s="3">
        <f t="shared" si="42"/>
        <v>1.8596546007184305</v>
      </c>
      <c r="O647" s="2">
        <f t="shared" ca="1" si="35"/>
        <v>0.11863869649823511</v>
      </c>
      <c r="P647" s="3" t="str">
        <f t="shared" ca="1" si="43"/>
        <v>No Surge</v>
      </c>
    </row>
    <row r="648" spans="1:16">
      <c r="A648" s="4">
        <v>45208</v>
      </c>
      <c r="B648" s="2">
        <f t="shared" si="32"/>
        <v>2023</v>
      </c>
      <c r="C648" s="2">
        <f t="shared" si="33"/>
        <v>10</v>
      </c>
      <c r="D648" s="2">
        <f t="shared" si="34"/>
        <v>9</v>
      </c>
      <c r="E648" s="16">
        <v>7657</v>
      </c>
      <c r="F648" s="3">
        <f t="shared" ca="1" si="44"/>
        <v>72.897203416538119</v>
      </c>
      <c r="G648" s="2" t="s">
        <v>19</v>
      </c>
      <c r="H648" s="2" t="s">
        <v>20</v>
      </c>
      <c r="I648" s="2">
        <f>IF(SUMPRODUCT((A648&gt;=[1]holidays!B$2:B1097)*(A648&lt;=[1]holidays!C$2:C1097))&gt;0, 1, 0)</f>
        <v>0</v>
      </c>
      <c r="J648" s="2">
        <f>IF(SUMPRODUCT((A648&gt;=[1]holidays!B$2:B1097 - 4)*(A648&lt;[1]holidays!B$2:B1097))&gt;0, 1, 0)</f>
        <v>0</v>
      </c>
      <c r="K6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A648,
      A648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8" s="3">
        <v>117</v>
      </c>
      <c r="M648" s="3">
        <v>13018.39</v>
      </c>
      <c r="N648" s="3">
        <f t="shared" si="42"/>
        <v>1.7001945931827085</v>
      </c>
      <c r="O648" s="2">
        <f t="shared" ca="1" si="35"/>
        <v>0.11138791693528745</v>
      </c>
      <c r="P648" s="3" t="str">
        <f t="shared" ca="1" si="43"/>
        <v>No Surge</v>
      </c>
    </row>
    <row r="649" spans="1:16">
      <c r="A649" s="4">
        <v>45209</v>
      </c>
      <c r="B649" s="2">
        <f t="shared" si="32"/>
        <v>2023</v>
      </c>
      <c r="C649" s="2">
        <f t="shared" si="33"/>
        <v>10</v>
      </c>
      <c r="D649" s="2">
        <f t="shared" si="34"/>
        <v>10</v>
      </c>
      <c r="E649" s="16">
        <v>7541</v>
      </c>
      <c r="F649" s="3">
        <f t="shared" ca="1" si="44"/>
        <v>72.67808703504285</v>
      </c>
      <c r="G649" s="2" t="s">
        <v>21</v>
      </c>
      <c r="H649" s="2" t="s">
        <v>20</v>
      </c>
      <c r="I649" s="2">
        <f>IF(SUMPRODUCT((A649&gt;=[1]holidays!B$2:B1097)*(A649&lt;=[1]holidays!C$2:C1097))&gt;0, 1, 0)</f>
        <v>0</v>
      </c>
      <c r="J649" s="2">
        <f>IF(SUMPRODUCT((A649&gt;=[1]holidays!B$2:B1097 - 4)*(A649&lt;[1]holidays!B$2:B1097))&gt;0, 1, 0)</f>
        <v>0</v>
      </c>
      <c r="K6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A649,
      A649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49" s="3">
        <v>117</v>
      </c>
      <c r="M649" s="3">
        <v>10968.01</v>
      </c>
      <c r="N649" s="3">
        <f t="shared" si="42"/>
        <v>1.4544503381514389</v>
      </c>
      <c r="O649" s="2">
        <f t="shared" ca="1" si="35"/>
        <v>0.11276138685983308</v>
      </c>
      <c r="P649" s="3" t="str">
        <f t="shared" ca="1" si="43"/>
        <v>No Surge</v>
      </c>
    </row>
    <row r="650" spans="1:16">
      <c r="A650" s="4">
        <v>45210</v>
      </c>
      <c r="B650" s="2">
        <f t="shared" si="32"/>
        <v>2023</v>
      </c>
      <c r="C650" s="2">
        <f t="shared" si="33"/>
        <v>10</v>
      </c>
      <c r="D650" s="2">
        <f t="shared" si="34"/>
        <v>11</v>
      </c>
      <c r="E650" s="16">
        <v>7699</v>
      </c>
      <c r="F650" s="3">
        <f t="shared" ca="1" si="44"/>
        <v>69.314567930327257</v>
      </c>
      <c r="G650" s="2" t="s">
        <v>22</v>
      </c>
      <c r="H650" s="2" t="s">
        <v>20</v>
      </c>
      <c r="I650" s="2">
        <f>IF(SUMPRODUCT((A650&gt;=[1]holidays!B$2:B1097)*(A650&lt;=[1]holidays!C$2:C1097))&gt;0, 1, 0)</f>
        <v>0</v>
      </c>
      <c r="J650" s="2">
        <f>IF(SUMPRODUCT((A650&gt;=[1]holidays!B$2:B1097 - 4)*(A650&lt;[1]holidays!B$2:B1097))&gt;0, 1, 0)</f>
        <v>0</v>
      </c>
      <c r="K6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A650,
      A650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0" s="3">
        <v>120</v>
      </c>
      <c r="M650" s="3">
        <v>10896.17</v>
      </c>
      <c r="N650" s="3">
        <f t="shared" si="42"/>
        <v>1.4152708143914794</v>
      </c>
      <c r="O650" s="2">
        <f t="shared" ca="1" si="35"/>
        <v>0.10803673401271946</v>
      </c>
      <c r="P650" s="3" t="str">
        <f t="shared" ca="1" si="43"/>
        <v>No Surge</v>
      </c>
    </row>
    <row r="651" spans="1:16">
      <c r="A651" s="4">
        <v>45211</v>
      </c>
      <c r="B651" s="2">
        <f t="shared" si="32"/>
        <v>2023</v>
      </c>
      <c r="C651" s="2">
        <f t="shared" si="33"/>
        <v>10</v>
      </c>
      <c r="D651" s="2">
        <f t="shared" si="34"/>
        <v>12</v>
      </c>
      <c r="E651" s="16">
        <v>7919</v>
      </c>
      <c r="F651" s="3">
        <f t="shared" ca="1" si="44"/>
        <v>78.215568349676033</v>
      </c>
      <c r="G651" s="2" t="s">
        <v>23</v>
      </c>
      <c r="H651" s="2" t="s">
        <v>20</v>
      </c>
      <c r="I651" s="2">
        <f>IF(SUMPRODUCT((A651&gt;=[1]holidays!B$2:B1097)*(A651&lt;=[1]holidays!C$2:C1097))&gt;0, 1, 0)</f>
        <v>0</v>
      </c>
      <c r="J651" s="2">
        <f>IF(SUMPRODUCT((A651&gt;=[1]holidays!B$2:B1097 - 4)*(A651&lt;[1]holidays!B$2:B1097))&gt;0, 1, 0)</f>
        <v>0</v>
      </c>
      <c r="K6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A651,
      A651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1" s="3">
        <v>116</v>
      </c>
      <c r="M651" s="3">
        <v>11565.45</v>
      </c>
      <c r="N651" s="3">
        <f t="shared" si="42"/>
        <v>1.4604684934966536</v>
      </c>
      <c r="O651" s="2">
        <f t="shared" ca="1" si="35"/>
        <v>0.11457262190380629</v>
      </c>
      <c r="P651" s="3" t="str">
        <f t="shared" ca="1" si="43"/>
        <v>No Surge</v>
      </c>
    </row>
    <row r="652" spans="1:16">
      <c r="A652" s="4">
        <v>45212</v>
      </c>
      <c r="B652" s="2">
        <f t="shared" si="32"/>
        <v>2023</v>
      </c>
      <c r="C652" s="2">
        <f t="shared" si="33"/>
        <v>10</v>
      </c>
      <c r="D652" s="2">
        <f t="shared" si="34"/>
        <v>13</v>
      </c>
      <c r="E652" s="16">
        <v>7855</v>
      </c>
      <c r="F652" s="3">
        <f t="shared" ca="1" si="44"/>
        <v>70.997801255369353</v>
      </c>
      <c r="G652" s="2" t="s">
        <v>24</v>
      </c>
      <c r="H652" s="2" t="s">
        <v>20</v>
      </c>
      <c r="I652" s="2">
        <f>IF(SUMPRODUCT((A652&gt;=[1]holidays!B$2:B1097)*(A652&lt;=[1]holidays!C$2:C1097))&gt;0, 1, 0)</f>
        <v>0</v>
      </c>
      <c r="J652" s="2">
        <f>IF(SUMPRODUCT((A652&gt;=[1]holidays!B$2:B1097 - 4)*(A652&lt;[1]holidays!B$2:B1097))&gt;0, 1, 0)</f>
        <v>0</v>
      </c>
      <c r="K6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A652,
      A652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2" s="3">
        <v>113</v>
      </c>
      <c r="M652" s="3">
        <v>7872.98</v>
      </c>
      <c r="N652" s="3">
        <f t="shared" si="42"/>
        <v>1.0022889879057924</v>
      </c>
      <c r="O652" s="2">
        <f t="shared" ca="1" si="35"/>
        <v>0.1021356020605568</v>
      </c>
      <c r="P652" s="3" t="str">
        <f t="shared" ca="1" si="43"/>
        <v>No Surge</v>
      </c>
    </row>
    <row r="653" spans="1:16">
      <c r="A653" s="4">
        <v>45213</v>
      </c>
      <c r="B653" s="2">
        <f t="shared" si="32"/>
        <v>2023</v>
      </c>
      <c r="C653" s="2">
        <f t="shared" si="33"/>
        <v>10</v>
      </c>
      <c r="D653" s="2">
        <f t="shared" si="34"/>
        <v>14</v>
      </c>
      <c r="E653" s="16">
        <v>8845</v>
      </c>
      <c r="F653" s="3">
        <f t="shared" ca="1" si="44"/>
        <v>88.854245058151221</v>
      </c>
      <c r="G653" s="2" t="s">
        <v>16</v>
      </c>
      <c r="H653" s="2" t="s">
        <v>17</v>
      </c>
      <c r="I653" s="2">
        <f>IF(SUMPRODUCT((A653&gt;=[1]holidays!B$2:B1097)*(A653&lt;=[1]holidays!C$2:C1097))&gt;0, 1, 0)</f>
        <v>0</v>
      </c>
      <c r="J653" s="2">
        <f>IF(SUMPRODUCT((A653&gt;=[1]holidays!B$2:B1097 - 4)*(A653&lt;[1]holidays!B$2:B1097))&gt;0, 1, 0)</f>
        <v>0</v>
      </c>
      <c r="K6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A653,
      A653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3" s="3">
        <v>112</v>
      </c>
      <c r="M653" s="3">
        <v>14678.57</v>
      </c>
      <c r="N653" s="3">
        <f t="shared" si="42"/>
        <v>1.6595330695308084</v>
      </c>
      <c r="O653" s="2">
        <f t="shared" ca="1" si="35"/>
        <v>0.11251187616181953</v>
      </c>
      <c r="P653" s="3" t="str">
        <f t="shared" ca="1" si="43"/>
        <v>Low Surge</v>
      </c>
    </row>
    <row r="654" spans="1:16">
      <c r="A654" s="4">
        <v>45214</v>
      </c>
      <c r="B654" s="2">
        <f t="shared" si="32"/>
        <v>2023</v>
      </c>
      <c r="C654" s="2">
        <f t="shared" si="33"/>
        <v>10</v>
      </c>
      <c r="D654" s="2">
        <f t="shared" si="34"/>
        <v>15</v>
      </c>
      <c r="E654" s="16">
        <v>8929</v>
      </c>
      <c r="F654" s="3">
        <f t="shared" ca="1" si="44"/>
        <v>86.186457775871091</v>
      </c>
      <c r="G654" s="2" t="s">
        <v>18</v>
      </c>
      <c r="H654" s="2" t="s">
        <v>17</v>
      </c>
      <c r="I654" s="2">
        <f>IF(SUMPRODUCT((A654&gt;=[1]holidays!B$2:B1097)*(A654&lt;=[1]holidays!C$2:C1097))&gt;0, 1, 0)</f>
        <v>0</v>
      </c>
      <c r="J654" s="2">
        <f>IF(SUMPRODUCT((A654&gt;=[1]holidays!B$2:B1097 - 4)*(A654&lt;[1]holidays!B$2:B1097))&gt;0, 1, 0)</f>
        <v>0</v>
      </c>
      <c r="K6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A654,
      A654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4" s="3">
        <v>115</v>
      </c>
      <c r="M654" s="3">
        <v>15688.36</v>
      </c>
      <c r="N654" s="3">
        <f t="shared" si="42"/>
        <v>1.7570119834247957</v>
      </c>
      <c r="O654" s="2">
        <f t="shared" ca="1" si="35"/>
        <v>0.11100282947950696</v>
      </c>
      <c r="P654" s="3" t="str">
        <f t="shared" ca="1" si="43"/>
        <v>Low Surge</v>
      </c>
    </row>
    <row r="655" spans="1:16">
      <c r="A655" s="4">
        <v>45215</v>
      </c>
      <c r="B655" s="2">
        <f t="shared" si="32"/>
        <v>2023</v>
      </c>
      <c r="C655" s="2">
        <f t="shared" si="33"/>
        <v>10</v>
      </c>
      <c r="D655" s="2">
        <f t="shared" si="34"/>
        <v>16</v>
      </c>
      <c r="E655" s="16">
        <v>7291</v>
      </c>
      <c r="F655" s="3">
        <f t="shared" ca="1" si="44"/>
        <v>77.370692546530009</v>
      </c>
      <c r="G655" s="2" t="s">
        <v>19</v>
      </c>
      <c r="H655" s="2" t="s">
        <v>20</v>
      </c>
      <c r="I655" s="2">
        <f>IF(SUMPRODUCT((A655&gt;=[1]holidays!B$2:B1097)*(A655&lt;=[1]holidays!C$2:C1097))&gt;0, 1, 0)</f>
        <v>0</v>
      </c>
      <c r="J655" s="2">
        <f>IF(SUMPRODUCT((A655&gt;=[1]holidays!B$2:B1097 - 4)*(A655&lt;[1]holidays!B$2:B1097))&gt;0, 1, 0)</f>
        <v>0</v>
      </c>
      <c r="K6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A655,
      A655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5" s="3">
        <v>113</v>
      </c>
      <c r="M655" s="3">
        <v>13306.37</v>
      </c>
      <c r="N655" s="3">
        <f t="shared" si="42"/>
        <v>1.8250404608421342</v>
      </c>
      <c r="O655" s="2">
        <f t="shared" ca="1" si="35"/>
        <v>0.11991343104866123</v>
      </c>
      <c r="P655" s="3" t="str">
        <f t="shared" ca="1" si="43"/>
        <v>No Surge</v>
      </c>
    </row>
    <row r="656" spans="1:16">
      <c r="A656" s="4">
        <v>45216</v>
      </c>
      <c r="B656" s="2">
        <f t="shared" si="32"/>
        <v>2023</v>
      </c>
      <c r="C656" s="2">
        <f t="shared" si="33"/>
        <v>10</v>
      </c>
      <c r="D656" s="2">
        <f t="shared" si="34"/>
        <v>17</v>
      </c>
      <c r="E656" s="16">
        <v>7505</v>
      </c>
      <c r="F656" s="3">
        <f t="shared" ca="1" si="44"/>
        <v>72.449537992639122</v>
      </c>
      <c r="G656" s="2" t="s">
        <v>21</v>
      </c>
      <c r="H656" s="2" t="s">
        <v>20</v>
      </c>
      <c r="I656" s="2">
        <f>IF(SUMPRODUCT((A656&gt;=[1]holidays!B$2:B1097)*(A656&lt;=[1]holidays!C$2:C1097))&gt;0, 1, 0)</f>
        <v>0</v>
      </c>
      <c r="J656" s="2">
        <f>IF(SUMPRODUCT((A656&gt;=[1]holidays!B$2:B1097 - 4)*(A656&lt;[1]holidays!B$2:B1097))&gt;0, 1, 0)</f>
        <v>0</v>
      </c>
      <c r="K6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A656,
      A656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6" s="3">
        <v>117</v>
      </c>
      <c r="M656" s="3">
        <v>2345.17</v>
      </c>
      <c r="N656" s="3">
        <f t="shared" si="42"/>
        <v>0.31248101265822786</v>
      </c>
      <c r="O656" s="2">
        <f t="shared" ca="1" si="35"/>
        <v>0.11294598194721889</v>
      </c>
      <c r="P656" s="3" t="str">
        <f t="shared" ca="1" si="43"/>
        <v>No Surge</v>
      </c>
    </row>
    <row r="657" spans="1:16">
      <c r="A657" s="4">
        <v>45217</v>
      </c>
      <c r="B657" s="2">
        <f t="shared" si="32"/>
        <v>2023</v>
      </c>
      <c r="C657" s="2">
        <f t="shared" si="33"/>
        <v>10</v>
      </c>
      <c r="D657" s="2">
        <f t="shared" si="34"/>
        <v>18</v>
      </c>
      <c r="E657" s="16">
        <v>7667</v>
      </c>
      <c r="F657" s="3">
        <f t="shared" ca="1" si="44"/>
        <v>73.505012189592435</v>
      </c>
      <c r="G657" s="2" t="s">
        <v>22</v>
      </c>
      <c r="H657" s="2" t="s">
        <v>20</v>
      </c>
      <c r="I657" s="2">
        <f>IF(SUMPRODUCT((A657&gt;=[1]holidays!B$2:B1097)*(A657&lt;=[1]holidays!C$2:C1097))&gt;0, 1, 0)</f>
        <v>0</v>
      </c>
      <c r="J657" s="2">
        <f>IF(SUMPRODUCT((A657&gt;=[1]holidays!B$2:B1097 - 4)*(A657&lt;[1]holidays!B$2:B1097))&gt;0, 1, 0)</f>
        <v>0</v>
      </c>
      <c r="K6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A657,
      A657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7" s="3">
        <v>117</v>
      </c>
      <c r="M657" s="3">
        <v>5744.52</v>
      </c>
      <c r="N657" s="3">
        <f t="shared" si="42"/>
        <v>0.74925264118951351</v>
      </c>
      <c r="O657" s="2">
        <f t="shared" ca="1" si="35"/>
        <v>0.11217016337788333</v>
      </c>
      <c r="P657" s="3" t="str">
        <f t="shared" ca="1" si="43"/>
        <v>No Surge</v>
      </c>
    </row>
    <row r="658" spans="1:16">
      <c r="A658" s="4">
        <v>45218</v>
      </c>
      <c r="B658" s="2">
        <f t="shared" si="32"/>
        <v>2023</v>
      </c>
      <c r="C658" s="2">
        <f t="shared" si="33"/>
        <v>10</v>
      </c>
      <c r="D658" s="2">
        <f t="shared" si="34"/>
        <v>19</v>
      </c>
      <c r="E658" s="16">
        <v>7831</v>
      </c>
      <c r="F658" s="3">
        <f t="shared" ca="1" si="44"/>
        <v>80.128770981634631</v>
      </c>
      <c r="G658" s="2" t="s">
        <v>23</v>
      </c>
      <c r="H658" s="2" t="s">
        <v>20</v>
      </c>
      <c r="I658" s="2">
        <f>IF(SUMPRODUCT((A658&gt;=[1]holidays!B$2:B1097)*(A658&lt;=[1]holidays!C$2:C1097))&gt;0, 1, 0)</f>
        <v>0</v>
      </c>
      <c r="J658" s="2">
        <f>IF(SUMPRODUCT((A658&gt;=[1]holidays!B$2:B1097 - 4)*(A658&lt;[1]holidays!B$2:B1097))&gt;0, 1, 0)</f>
        <v>0</v>
      </c>
      <c r="K6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A658,
      A658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8" s="3">
        <v>117</v>
      </c>
      <c r="M658" s="3">
        <v>11849.24</v>
      </c>
      <c r="N658" s="3">
        <f t="shared" si="42"/>
        <v>1.5131196526624953</v>
      </c>
      <c r="O658" s="2">
        <f t="shared" ca="1" si="35"/>
        <v>0.11971735672137981</v>
      </c>
      <c r="P658" s="3" t="str">
        <f t="shared" ca="1" si="43"/>
        <v>Low Surge</v>
      </c>
    </row>
    <row r="659" spans="1:16">
      <c r="A659" s="4">
        <v>45219</v>
      </c>
      <c r="B659" s="2">
        <f t="shared" si="32"/>
        <v>2023</v>
      </c>
      <c r="C659" s="2">
        <f t="shared" si="33"/>
        <v>10</v>
      </c>
      <c r="D659" s="2">
        <f t="shared" si="34"/>
        <v>20</v>
      </c>
      <c r="E659" s="16">
        <v>7925</v>
      </c>
      <c r="F659" s="3">
        <f t="shared" ca="1" si="44"/>
        <v>71.51044934821536</v>
      </c>
      <c r="G659" s="2" t="s">
        <v>24</v>
      </c>
      <c r="H659" s="2" t="s">
        <v>20</v>
      </c>
      <c r="I659" s="2">
        <f>IF(SUMPRODUCT((A659&gt;=[1]holidays!B$2:B1097)*(A659&lt;=[1]holidays!C$2:C1097))&gt;0, 1, 0)</f>
        <v>0</v>
      </c>
      <c r="J659" s="2">
        <f>IF(SUMPRODUCT((A659&gt;=[1]holidays!B$2:B1097 - 4)*(A659&lt;[1]holidays!B$2:B1097))&gt;0, 1, 0)</f>
        <v>0</v>
      </c>
      <c r="K6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A659,
      A659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59" s="3">
        <v>115</v>
      </c>
      <c r="M659" s="3">
        <v>5482.4</v>
      </c>
      <c r="N659" s="3">
        <f t="shared" si="42"/>
        <v>0.6917854889589905</v>
      </c>
      <c r="O659" s="2">
        <f t="shared" ca="1" si="35"/>
        <v>0.10376910630971314</v>
      </c>
      <c r="P659" s="3" t="str">
        <f t="shared" ca="1" si="43"/>
        <v>No Surge</v>
      </c>
    </row>
    <row r="660" spans="1:16">
      <c r="A660" s="4">
        <v>45220</v>
      </c>
      <c r="B660" s="2">
        <f t="shared" si="32"/>
        <v>2023</v>
      </c>
      <c r="C660" s="2">
        <f t="shared" si="33"/>
        <v>10</v>
      </c>
      <c r="D660" s="2">
        <f t="shared" si="34"/>
        <v>21</v>
      </c>
      <c r="E660" s="16">
        <v>8935</v>
      </c>
      <c r="F660" s="3">
        <f t="shared" ca="1" si="44"/>
        <v>88.418299980141697</v>
      </c>
      <c r="G660" s="2" t="s">
        <v>16</v>
      </c>
      <c r="H660" s="2" t="s">
        <v>17</v>
      </c>
      <c r="I660" s="2">
        <f>IF(SUMPRODUCT((A660&gt;=[1]holidays!B$2:B1097)*(A660&lt;=[1]holidays!C$2:C1097))&gt;0, 1, 0)</f>
        <v>0</v>
      </c>
      <c r="J660" s="2">
        <f>IF(SUMPRODUCT((A660&gt;=[1]holidays!B$2:B1097 - 4)*(A660&lt;[1]holidays!B$2:B1097))&gt;0, 1, 0)</f>
        <v>0</v>
      </c>
      <c r="K6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A660,
      A660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0" s="3">
        <v>118</v>
      </c>
      <c r="M660" s="3">
        <v>18812.12</v>
      </c>
      <c r="N660" s="3">
        <f t="shared" si="42"/>
        <v>2.1054415221040848</v>
      </c>
      <c r="O660" s="2">
        <f t="shared" ca="1" si="35"/>
        <v>0.1167695511769079</v>
      </c>
      <c r="P660" s="3" t="str">
        <f t="shared" ca="1" si="43"/>
        <v>Low Surge</v>
      </c>
    </row>
    <row r="661" spans="1:16">
      <c r="A661" s="4">
        <v>45221</v>
      </c>
      <c r="B661" s="2">
        <f t="shared" si="32"/>
        <v>2023</v>
      </c>
      <c r="C661" s="2">
        <f t="shared" si="33"/>
        <v>10</v>
      </c>
      <c r="D661" s="2">
        <f t="shared" si="34"/>
        <v>22</v>
      </c>
      <c r="E661" s="16">
        <v>8839</v>
      </c>
      <c r="F661" s="3">
        <f t="shared" ca="1" si="44"/>
        <v>77.091983465265741</v>
      </c>
      <c r="G661" s="2" t="s">
        <v>18</v>
      </c>
      <c r="H661" s="2" t="s">
        <v>17</v>
      </c>
      <c r="I661" s="2">
        <f>IF(SUMPRODUCT((A661&gt;=[1]holidays!B$2:B1097)*(A661&lt;=[1]holidays!C$2:C1097))&gt;0, 1, 0)</f>
        <v>0</v>
      </c>
      <c r="J661" s="2">
        <f>IF(SUMPRODUCT((A661&gt;=[1]holidays!B$2:B1097 - 4)*(A661&lt;[1]holidays!B$2:B1097))&gt;0, 1, 0)</f>
        <v>0</v>
      </c>
      <c r="K6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A661,
      A661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1" s="3">
        <v>117</v>
      </c>
      <c r="M661" s="3">
        <v>13669.69</v>
      </c>
      <c r="N661" s="3">
        <f t="shared" si="42"/>
        <v>1.5465199683222084</v>
      </c>
      <c r="O661" s="2">
        <f t="shared" ca="1" si="35"/>
        <v>0.10204505108537269</v>
      </c>
      <c r="P661" s="3" t="str">
        <f t="shared" ca="1" si="43"/>
        <v>No Surge</v>
      </c>
    </row>
    <row r="662" spans="1:16">
      <c r="A662" s="4">
        <v>45222</v>
      </c>
      <c r="B662" s="2">
        <f t="shared" si="32"/>
        <v>2023</v>
      </c>
      <c r="C662" s="2">
        <f t="shared" si="33"/>
        <v>10</v>
      </c>
      <c r="D662" s="2">
        <f t="shared" si="34"/>
        <v>23</v>
      </c>
      <c r="E662" s="16">
        <v>7409</v>
      </c>
      <c r="F662" s="3">
        <f t="shared" ca="1" si="44"/>
        <v>70.423538746304644</v>
      </c>
      <c r="G662" s="2" t="s">
        <v>19</v>
      </c>
      <c r="H662" s="2" t="s">
        <v>20</v>
      </c>
      <c r="I662" s="2">
        <f>IF(SUMPRODUCT((A662&gt;=[1]holidays!B$2:B1097)*(A662&lt;=[1]holidays!C$2:C1097))&gt;0, 1, 0)</f>
        <v>0</v>
      </c>
      <c r="J662" s="2">
        <f>IF(SUMPRODUCT((A662&gt;=[1]holidays!B$2:B1097 - 4)*(A662&lt;[1]holidays!B$2:B1097))&gt;0, 1, 0)</f>
        <v>0</v>
      </c>
      <c r="K6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A662,
      A662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2" s="3">
        <v>119</v>
      </c>
      <c r="M662" s="3">
        <v>6900.73</v>
      </c>
      <c r="N662" s="3">
        <f t="shared" si="42"/>
        <v>0.93139829936563634</v>
      </c>
      <c r="O662" s="2">
        <f t="shared" ca="1" si="35"/>
        <v>0.11311109611027471</v>
      </c>
      <c r="P662" s="3" t="str">
        <f t="shared" ca="1" si="43"/>
        <v>No Surge</v>
      </c>
    </row>
    <row r="663" spans="1:16">
      <c r="A663" s="4">
        <v>45223</v>
      </c>
      <c r="B663" s="2">
        <f t="shared" si="32"/>
        <v>2023</v>
      </c>
      <c r="C663" s="2">
        <f t="shared" si="33"/>
        <v>10</v>
      </c>
      <c r="D663" s="2">
        <f t="shared" si="34"/>
        <v>24</v>
      </c>
      <c r="E663" s="16">
        <v>7475</v>
      </c>
      <c r="F663" s="3">
        <f t="shared" ca="1" si="44"/>
        <v>76.684949108968013</v>
      </c>
      <c r="G663" s="2" t="s">
        <v>21</v>
      </c>
      <c r="H663" s="2" t="s">
        <v>20</v>
      </c>
      <c r="I663" s="2">
        <f>IF(SUMPRODUCT((A663&gt;=[1]holidays!B$2:B1097)*(A663&lt;=[1]holidays!C$2:C1097))&gt;0, 1, 0)</f>
        <v>0</v>
      </c>
      <c r="J663" s="2">
        <f>IF(SUMPRODUCT((A663&gt;=[1]holidays!B$2:B1097 - 4)*(A663&lt;[1]holidays!B$2:B1097))&gt;0, 1, 0)</f>
        <v>0</v>
      </c>
      <c r="K6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A663,
      A663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3" s="3">
        <v>111</v>
      </c>
      <c r="M663" s="3">
        <v>6699.02</v>
      </c>
      <c r="N663" s="3">
        <f t="shared" si="42"/>
        <v>0.89618996655518401</v>
      </c>
      <c r="O663" s="2">
        <f t="shared" ca="1" si="35"/>
        <v>0.11387330235579196</v>
      </c>
      <c r="P663" s="3" t="str">
        <f t="shared" ca="1" si="43"/>
        <v>No Surge</v>
      </c>
    </row>
    <row r="664" spans="1:16">
      <c r="A664" s="4">
        <v>45224</v>
      </c>
      <c r="B664" s="2">
        <f t="shared" si="32"/>
        <v>2023</v>
      </c>
      <c r="C664" s="2">
        <f t="shared" si="33"/>
        <v>10</v>
      </c>
      <c r="D664" s="2">
        <f t="shared" si="34"/>
        <v>25</v>
      </c>
      <c r="E664" s="16">
        <v>7651</v>
      </c>
      <c r="F664" s="3">
        <f t="shared" ca="1" si="44"/>
        <v>76.338745214609489</v>
      </c>
      <c r="G664" s="2" t="s">
        <v>22</v>
      </c>
      <c r="H664" s="2" t="s">
        <v>20</v>
      </c>
      <c r="I664" s="2">
        <f>IF(SUMPRODUCT((A664&gt;=[1]holidays!B$2:B1097)*(A664&lt;=[1]holidays!C$2:C1097))&gt;0, 1, 0)</f>
        <v>0</v>
      </c>
      <c r="J664" s="2">
        <f>IF(SUMPRODUCT((A664&gt;=[1]holidays!B$2:B1097 - 4)*(A664&lt;[1]holidays!B$2:B1097))&gt;0, 1, 0)</f>
        <v>0</v>
      </c>
      <c r="K6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A664,
      A664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4" s="3">
        <v>119</v>
      </c>
      <c r="M664" s="3">
        <v>7497.07</v>
      </c>
      <c r="N664" s="3">
        <f t="shared" si="42"/>
        <v>0.97988106129917651</v>
      </c>
      <c r="O664" s="2">
        <f t="shared" ca="1" si="35"/>
        <v>0.11873363848566891</v>
      </c>
      <c r="P664" s="3" t="str">
        <f t="shared" ca="1" si="43"/>
        <v>No Surge</v>
      </c>
    </row>
    <row r="665" spans="1:16">
      <c r="A665" s="4">
        <v>45225</v>
      </c>
      <c r="B665" s="2">
        <f t="shared" si="32"/>
        <v>2023</v>
      </c>
      <c r="C665" s="2">
        <f t="shared" si="33"/>
        <v>10</v>
      </c>
      <c r="D665" s="2">
        <f t="shared" si="34"/>
        <v>26</v>
      </c>
      <c r="E665" s="16">
        <v>7707</v>
      </c>
      <c r="F665" s="3">
        <f t="shared" ca="1" si="44"/>
        <v>65.099368479020498</v>
      </c>
      <c r="G665" s="2" t="s">
        <v>23</v>
      </c>
      <c r="H665" s="2" t="s">
        <v>20</v>
      </c>
      <c r="I665" s="2">
        <f>IF(SUMPRODUCT((A665&gt;=[1]holidays!B$2:B1097)*(A665&lt;=[1]holidays!C$2:C1097))&gt;0, 1, 0)</f>
        <v>0</v>
      </c>
      <c r="J665" s="2">
        <f>IF(SUMPRODUCT((A665&gt;=[1]holidays!B$2:B1097 - 4)*(A665&lt;[1]holidays!B$2:B1097))&gt;0, 1, 0)</f>
        <v>0</v>
      </c>
      <c r="K6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A665,
      A665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5" s="3">
        <v>137</v>
      </c>
      <c r="M665" s="3">
        <v>5733.09</v>
      </c>
      <c r="N665" s="3">
        <f t="shared" si="42"/>
        <v>0.7438808875048657</v>
      </c>
      <c r="O665" s="2">
        <f t="shared" ca="1" si="35"/>
        <v>0.11572094824997804</v>
      </c>
      <c r="P665" s="3" t="str">
        <f t="shared" ca="1" si="43"/>
        <v>No Surge</v>
      </c>
    </row>
    <row r="666" spans="1:16">
      <c r="A666" s="4">
        <v>45226</v>
      </c>
      <c r="B666" s="2">
        <f t="shared" si="32"/>
        <v>2023</v>
      </c>
      <c r="C666" s="2">
        <f t="shared" si="33"/>
        <v>10</v>
      </c>
      <c r="D666" s="2">
        <f t="shared" si="34"/>
        <v>27</v>
      </c>
      <c r="E666" s="16">
        <v>9827</v>
      </c>
      <c r="F666" s="3">
        <f t="shared" ca="1" si="44"/>
        <v>103.25152112302254</v>
      </c>
      <c r="G666" s="2" t="s">
        <v>24</v>
      </c>
      <c r="H666" s="2" t="s">
        <v>20</v>
      </c>
      <c r="I666" s="2">
        <f>IF(SUMPRODUCT((A666&gt;=[1]holidays!B$2:B1097)*(A666&lt;=[1]holidays!C$2:C1097))&gt;0, 1, 0)</f>
        <v>0</v>
      </c>
      <c r="J666" s="2">
        <f>IF(SUMPRODUCT((A666&gt;=[1]holidays!B$2:B1097 - 4)*(A666&lt;[1]holidays!B$2:B1097))&gt;0, 1, 0)</f>
        <v>0</v>
      </c>
      <c r="K6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A666,
      A666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6" s="3">
        <v>113</v>
      </c>
      <c r="M666" s="3">
        <v>9078.23</v>
      </c>
      <c r="N666" s="3">
        <f t="shared" si="42"/>
        <v>0.92380482344560899</v>
      </c>
      <c r="O666" s="2">
        <f t="shared" ca="1" si="35"/>
        <v>0.1187282170235224</v>
      </c>
      <c r="P666" s="3" t="str">
        <f t="shared" ca="1" si="43"/>
        <v>High Surge</v>
      </c>
    </row>
    <row r="667" spans="1:16">
      <c r="A667" s="4">
        <v>45227</v>
      </c>
      <c r="B667" s="2">
        <f t="shared" si="32"/>
        <v>2023</v>
      </c>
      <c r="C667" s="2">
        <f t="shared" si="33"/>
        <v>10</v>
      </c>
      <c r="D667" s="2">
        <f t="shared" si="34"/>
        <v>28</v>
      </c>
      <c r="E667" s="16">
        <v>11116</v>
      </c>
      <c r="F667" s="3">
        <f t="shared" ca="1" si="44"/>
        <v>90.453939611417809</v>
      </c>
      <c r="G667" s="2" t="s">
        <v>16</v>
      </c>
      <c r="H667" s="2" t="s">
        <v>17</v>
      </c>
      <c r="I667" s="2">
        <f>IF(SUMPRODUCT((A667&gt;=[1]holidays!B$2:B1097)*(A667&lt;=[1]holidays!C$2:C1097))&gt;0, 1, 0)</f>
        <v>0</v>
      </c>
      <c r="J667" s="2">
        <f>IF(SUMPRODUCT((A667&gt;=[1]holidays!B$2:B1097 - 4)*(A667&lt;[1]holidays!B$2:B1097))&gt;0, 1, 0)</f>
        <v>0</v>
      </c>
      <c r="K6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A667,
      A667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7" s="3">
        <v>125</v>
      </c>
      <c r="M667" s="3">
        <v>13605.01</v>
      </c>
      <c r="N667" s="3">
        <f t="shared" si="42"/>
        <v>1.2239123785534365</v>
      </c>
      <c r="O667" s="2">
        <f t="shared" ca="1" si="35"/>
        <v>0.10171592705494087</v>
      </c>
      <c r="P667" s="3" t="str">
        <f t="shared" ca="1" si="43"/>
        <v>Low Surge</v>
      </c>
    </row>
    <row r="668" spans="1:16">
      <c r="A668" s="4">
        <v>45228</v>
      </c>
      <c r="B668" s="2">
        <f t="shared" si="32"/>
        <v>2023</v>
      </c>
      <c r="C668" s="2">
        <f t="shared" si="33"/>
        <v>10</v>
      </c>
      <c r="D668" s="2">
        <f t="shared" si="34"/>
        <v>29</v>
      </c>
      <c r="E668" s="16">
        <v>12783</v>
      </c>
      <c r="F668" s="3">
        <f t="shared" ca="1" si="44"/>
        <v>118.32626835991691</v>
      </c>
      <c r="G668" s="2" t="s">
        <v>18</v>
      </c>
      <c r="H668" s="2" t="s">
        <v>17</v>
      </c>
      <c r="I668" s="2">
        <f>IF(SUMPRODUCT((A668&gt;=[1]holidays!B$2:B1097)*(A668&lt;=[1]holidays!C$2:C1097))&gt;0, 1, 0)</f>
        <v>0</v>
      </c>
      <c r="J668" s="2">
        <f>IF(SUMPRODUCT((A668&gt;=[1]holidays!B$2:B1097 - 4)*(A668&lt;[1]holidays!B$2:B1097))&gt;0, 1, 0)</f>
        <v>0</v>
      </c>
      <c r="K6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A668,
      A668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8" s="3">
        <v>111</v>
      </c>
      <c r="M668" s="3">
        <v>13763.34</v>
      </c>
      <c r="N668" s="3">
        <f t="shared" si="42"/>
        <v>1.0766909176249706</v>
      </c>
      <c r="O668" s="2">
        <f t="shared" ca="1" si="35"/>
        <v>0.10274752239654836</v>
      </c>
      <c r="P668" s="3" t="str">
        <f t="shared" ca="1" si="43"/>
        <v>High Surge</v>
      </c>
    </row>
    <row r="669" spans="1:16">
      <c r="A669" s="4">
        <v>45229</v>
      </c>
      <c r="B669" s="2">
        <f t="shared" si="32"/>
        <v>2023</v>
      </c>
      <c r="C669" s="2">
        <f t="shared" si="33"/>
        <v>10</v>
      </c>
      <c r="D669" s="2">
        <f t="shared" si="34"/>
        <v>30</v>
      </c>
      <c r="E669" s="16">
        <v>9285</v>
      </c>
      <c r="F669" s="3">
        <f t="shared" ca="1" si="44"/>
        <v>91.020574934534253</v>
      </c>
      <c r="G669" s="2" t="s">
        <v>19</v>
      </c>
      <c r="H669" s="2" t="s">
        <v>20</v>
      </c>
      <c r="I669" s="2">
        <f>IF(SUMPRODUCT((A669&gt;=[1]holidays!B$2:B1097)*(A669&lt;=[1]holidays!C$2:C1097))&gt;0, 1, 0)</f>
        <v>0</v>
      </c>
      <c r="J669" s="2">
        <f>IF(SUMPRODUCT((A669&gt;=[1]holidays!B$2:B1097 - 4)*(A669&lt;[1]holidays!B$2:B1097))&gt;0, 1, 0)</f>
        <v>0</v>
      </c>
      <c r="K6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A669,
      A669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69" s="3">
        <v>112</v>
      </c>
      <c r="M669" s="3">
        <v>8727.75</v>
      </c>
      <c r="N669" s="3">
        <f t="shared" si="42"/>
        <v>0.93998384491114706</v>
      </c>
      <c r="O669" s="2">
        <f t="shared" ca="1" si="35"/>
        <v>0.10979326217197453</v>
      </c>
      <c r="P669" s="3" t="str">
        <f t="shared" ca="1" si="43"/>
        <v>Low Surge</v>
      </c>
    </row>
    <row r="670" spans="1:16">
      <c r="A670" s="4">
        <v>45230</v>
      </c>
      <c r="B670" s="2">
        <f t="shared" si="32"/>
        <v>2023</v>
      </c>
      <c r="C670" s="2">
        <f t="shared" si="33"/>
        <v>10</v>
      </c>
      <c r="D670" s="2">
        <f t="shared" si="34"/>
        <v>31</v>
      </c>
      <c r="E670" s="16">
        <v>12061</v>
      </c>
      <c r="F670" s="3">
        <f t="shared" ca="1" si="44"/>
        <v>115.06840006547962</v>
      </c>
      <c r="G670" s="2" t="s">
        <v>21</v>
      </c>
      <c r="H670" s="2" t="s">
        <v>20</v>
      </c>
      <c r="I670" s="2">
        <f>IF(SUMPRODUCT((A670&gt;=[1]holidays!B$2:B1097)*(A670&lt;=[1]holidays!C$2:C1097))&gt;0, 1, 0)</f>
        <v>0</v>
      </c>
      <c r="J670" s="2">
        <f>IF(SUMPRODUCT((A670&gt;=[1]holidays!B$2:B1097 - 4)*(A670&lt;[1]holidays!B$2:B1097))&gt;0, 1, 0)</f>
        <v>0</v>
      </c>
      <c r="K6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A670,
      A670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0" s="3">
        <v>120</v>
      </c>
      <c r="M670" s="3">
        <v>15120.58</v>
      </c>
      <c r="N670" s="3">
        <f t="shared" si="42"/>
        <v>1.2536754829616119</v>
      </c>
      <c r="O670" s="2">
        <f t="shared" ca="1" si="35"/>
        <v>0.11448642739289905</v>
      </c>
      <c r="P670" s="3" t="str">
        <f t="shared" ca="1" si="43"/>
        <v>High Surge</v>
      </c>
    </row>
    <row r="671" spans="1:16">
      <c r="A671" s="4">
        <v>45231</v>
      </c>
      <c r="B671" s="2">
        <f t="shared" si="32"/>
        <v>2023</v>
      </c>
      <c r="C671" s="2">
        <f t="shared" si="33"/>
        <v>11</v>
      </c>
      <c r="D671" s="2">
        <f t="shared" si="34"/>
        <v>1</v>
      </c>
      <c r="E671" s="16">
        <v>7581</v>
      </c>
      <c r="F671" s="3">
        <f t="shared" ca="1" si="44"/>
        <v>68.593426215004172</v>
      </c>
      <c r="G671" s="2" t="s">
        <v>22</v>
      </c>
      <c r="H671" s="2" t="s">
        <v>20</v>
      </c>
      <c r="I671" s="2">
        <f>IF(SUMPRODUCT((A671&gt;=[1]holidays!B$2:B1097)*(A671&lt;=[1]holidays!C$2:C1097))&gt;0, 1, 0)</f>
        <v>0</v>
      </c>
      <c r="J671" s="2">
        <f>IF(SUMPRODUCT((A671&gt;=[1]holidays!B$2:B1097 - 4)*(A671&lt;[1]holidays!B$2:B1097))&gt;0, 1, 0)</f>
        <v>0</v>
      </c>
      <c r="K6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A671,
      A671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1" s="3">
        <v>116</v>
      </c>
      <c r="M671" s="3">
        <v>7721.21</v>
      </c>
      <c r="N671" s="3">
        <f t="shared" si="42"/>
        <v>1.0184949215143122</v>
      </c>
      <c r="O671" s="2">
        <f t="shared" ca="1" si="35"/>
        <v>0.1049576235449213</v>
      </c>
      <c r="P671" s="3" t="str">
        <f t="shared" ca="1" si="43"/>
        <v>No Surge</v>
      </c>
    </row>
    <row r="672" spans="1:16">
      <c r="A672" s="4">
        <v>45232</v>
      </c>
      <c r="B672" s="2">
        <f t="shared" si="32"/>
        <v>2023</v>
      </c>
      <c r="C672" s="2">
        <f t="shared" si="33"/>
        <v>11</v>
      </c>
      <c r="D672" s="2">
        <f t="shared" si="34"/>
        <v>2</v>
      </c>
      <c r="E672" s="16">
        <v>7749</v>
      </c>
      <c r="F672" s="3">
        <f t="shared" ca="1" si="44"/>
        <v>77.968118857113581</v>
      </c>
      <c r="G672" s="2" t="s">
        <v>23</v>
      </c>
      <c r="H672" s="2" t="s">
        <v>20</v>
      </c>
      <c r="I672" s="2">
        <f>IF(SUMPRODUCT((A672&gt;=[1]holidays!B$2:B1097)*(A672&lt;=[1]holidays!C$2:C1097))&gt;0, 1, 0)</f>
        <v>0</v>
      </c>
      <c r="J672" s="2">
        <f>IF(SUMPRODUCT((A672&gt;=[1]holidays!B$2:B1097 - 4)*(A672&lt;[1]holidays!B$2:B1097))&gt;0, 1, 0)</f>
        <v>0</v>
      </c>
      <c r="K6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A672,
      A672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2" s="3">
        <v>113</v>
      </c>
      <c r="M672" s="3">
        <v>8054.03</v>
      </c>
      <c r="N672" s="3">
        <f t="shared" si="42"/>
        <v>1.0393637888759839</v>
      </c>
      <c r="O672" s="2">
        <f t="shared" ca="1" si="35"/>
        <v>0.11369721810367575</v>
      </c>
      <c r="P672" s="3" t="str">
        <f t="shared" ca="1" si="43"/>
        <v>No Surge</v>
      </c>
    </row>
    <row r="673" spans="1:16">
      <c r="A673" s="4">
        <v>45233</v>
      </c>
      <c r="B673" s="2">
        <f t="shared" si="32"/>
        <v>2023</v>
      </c>
      <c r="C673" s="2">
        <f t="shared" si="33"/>
        <v>11</v>
      </c>
      <c r="D673" s="2">
        <f t="shared" si="34"/>
        <v>3</v>
      </c>
      <c r="E673" s="16">
        <v>7915</v>
      </c>
      <c r="F673" s="3">
        <f t="shared" ca="1" si="44"/>
        <v>67.778901253084939</v>
      </c>
      <c r="G673" s="2" t="s">
        <v>24</v>
      </c>
      <c r="H673" s="2" t="s">
        <v>20</v>
      </c>
      <c r="I673" s="2">
        <f>IF(SUMPRODUCT((A673&gt;=[1]holidays!B$2:B1097)*(A673&lt;=[1]holidays!C$2:C1097))&gt;0, 1, 0)</f>
        <v>0</v>
      </c>
      <c r="J673" s="2">
        <f>IF(SUMPRODUCT((A673&gt;=[1]holidays!B$2:B1097 - 4)*(A673&lt;[1]holidays!B$2:B1097))&gt;0, 1, 0)</f>
        <v>0</v>
      </c>
      <c r="K6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A673,
      A673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3" s="3">
        <v>117</v>
      </c>
      <c r="M673" s="3">
        <v>10599.77</v>
      </c>
      <c r="N673" s="3">
        <f t="shared" si="42"/>
        <v>1.3392002526847757</v>
      </c>
      <c r="O673" s="2">
        <f t="shared" ca="1" si="35"/>
        <v>0.10019117430967706</v>
      </c>
      <c r="P673" s="3" t="str">
        <f t="shared" ca="1" si="43"/>
        <v>No Surge</v>
      </c>
    </row>
    <row r="674" spans="1:16">
      <c r="A674" s="4">
        <v>45234</v>
      </c>
      <c r="B674" s="2">
        <f t="shared" si="32"/>
        <v>2023</v>
      </c>
      <c r="C674" s="2">
        <f t="shared" si="33"/>
        <v>11</v>
      </c>
      <c r="D674" s="2">
        <f t="shared" si="34"/>
        <v>4</v>
      </c>
      <c r="E674" s="16">
        <v>7311</v>
      </c>
      <c r="F674" s="3">
        <f t="shared" ca="1" si="44"/>
        <v>69.893717510998613</v>
      </c>
      <c r="G674" s="2" t="s">
        <v>16</v>
      </c>
      <c r="H674" s="2" t="s">
        <v>17</v>
      </c>
      <c r="I674" s="2">
        <f>IF(SUMPRODUCT((A674&gt;=[1]holidays!B$2:B1097)*(A674&lt;=[1]holidays!C$2:C1097))&gt;0, 1, 0)</f>
        <v>0</v>
      </c>
      <c r="J674" s="2">
        <f>IF(SUMPRODUCT((A674&gt;=[1]holidays!B$2:B1097 - 4)*(A674&lt;[1]holidays!B$2:B1097))&gt;0, 1, 0)</f>
        <v>0</v>
      </c>
      <c r="K6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A674,
      A674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4" s="3">
        <v>118</v>
      </c>
      <c r="M674" s="3">
        <v>4944.74</v>
      </c>
      <c r="N674" s="3">
        <f t="shared" si="42"/>
        <v>0.67634249760634657</v>
      </c>
      <c r="O674" s="2">
        <f t="shared" ca="1" si="35"/>
        <v>0.11280889982625955</v>
      </c>
      <c r="P674" s="3" t="str">
        <f t="shared" ca="1" si="43"/>
        <v>No Surge</v>
      </c>
    </row>
    <row r="675" spans="1:16">
      <c r="A675" s="4">
        <v>45235</v>
      </c>
      <c r="B675" s="2">
        <f t="shared" si="32"/>
        <v>2023</v>
      </c>
      <c r="C675" s="2">
        <f t="shared" si="33"/>
        <v>11</v>
      </c>
      <c r="D675" s="2">
        <f t="shared" si="34"/>
        <v>5</v>
      </c>
      <c r="E675" s="16">
        <v>7017</v>
      </c>
      <c r="F675" s="3">
        <f t="shared" ca="1" si="44"/>
        <v>71.941379069825047</v>
      </c>
      <c r="G675" s="2" t="s">
        <v>18</v>
      </c>
      <c r="H675" s="2" t="s">
        <v>17</v>
      </c>
      <c r="I675" s="2">
        <f>IF(SUMPRODUCT((A675&gt;=[1]holidays!B$2:B1097)*(A675&lt;=[1]holidays!C$2:C1097))&gt;0, 1, 0)</f>
        <v>0</v>
      </c>
      <c r="J675" s="2">
        <f>IF(SUMPRODUCT((A675&gt;=[1]holidays!B$2:B1097 - 4)*(A675&lt;[1]holidays!B$2:B1097))&gt;0, 1, 0)</f>
        <v>0</v>
      </c>
      <c r="K6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A675,
      A675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5" s="3">
        <v>112</v>
      </c>
      <c r="M675" s="3">
        <v>8718.98</v>
      </c>
      <c r="N675" s="3">
        <f t="shared" si="42"/>
        <v>1.2425509476984467</v>
      </c>
      <c r="O675" s="2">
        <f t="shared" ca="1" si="35"/>
        <v>0.11482734011429961</v>
      </c>
      <c r="P675" s="3" t="str">
        <f t="shared" ca="1" si="43"/>
        <v>No Surge</v>
      </c>
    </row>
    <row r="676" spans="1:16">
      <c r="A676" s="4">
        <v>45236</v>
      </c>
      <c r="B676" s="2">
        <f t="shared" si="32"/>
        <v>2023</v>
      </c>
      <c r="C676" s="2">
        <f t="shared" si="33"/>
        <v>11</v>
      </c>
      <c r="D676" s="2">
        <f t="shared" si="34"/>
        <v>6</v>
      </c>
      <c r="E676" s="16">
        <v>7077</v>
      </c>
      <c r="F676" s="3">
        <f t="shared" ca="1" si="44"/>
        <v>64.033542112050839</v>
      </c>
      <c r="G676" s="2" t="s">
        <v>19</v>
      </c>
      <c r="H676" s="2" t="s">
        <v>20</v>
      </c>
      <c r="I676" s="2">
        <f>IF(SUMPRODUCT((A676&gt;=[1]holidays!B$2:B1097)*(A676&lt;=[1]holidays!C$2:C1097))&gt;0, 1, 0)</f>
        <v>0</v>
      </c>
      <c r="J676" s="2">
        <f>IF(SUMPRODUCT((A676&gt;=[1]holidays!B$2:B1097 - 4)*(A676&lt;[1]holidays!B$2:B1097))&gt;0, 1, 0)</f>
        <v>0</v>
      </c>
      <c r="K6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A676,
      A676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6" s="3">
        <v>119</v>
      </c>
      <c r="M676" s="3">
        <v>7040.48</v>
      </c>
      <c r="N676" s="3">
        <f t="shared" si="42"/>
        <v>0.99483962130846393</v>
      </c>
      <c r="O676" s="2">
        <f t="shared" ca="1" si="35"/>
        <v>0.10767262274034266</v>
      </c>
      <c r="P676" s="3" t="str">
        <f t="shared" ca="1" si="43"/>
        <v>No Surge</v>
      </c>
    </row>
    <row r="677" spans="1:16">
      <c r="A677" s="4">
        <v>45237</v>
      </c>
      <c r="B677" s="2">
        <f t="shared" si="32"/>
        <v>2023</v>
      </c>
      <c r="C677" s="2">
        <f t="shared" si="33"/>
        <v>11</v>
      </c>
      <c r="D677" s="2">
        <f t="shared" si="34"/>
        <v>7</v>
      </c>
      <c r="E677" s="16">
        <v>7405</v>
      </c>
      <c r="F677" s="3">
        <f t="shared" ca="1" si="44"/>
        <v>68.531925635483333</v>
      </c>
      <c r="G677" s="2" t="s">
        <v>21</v>
      </c>
      <c r="H677" s="2" t="s">
        <v>20</v>
      </c>
      <c r="I677" s="2">
        <f>IF(SUMPRODUCT((A677&gt;=[1]holidays!B$2:B1097)*(A677&lt;=[1]holidays!C$2:C1097))&gt;0, 1, 0)</f>
        <v>0</v>
      </c>
      <c r="J677" s="2">
        <f>IF(SUMPRODUCT((A677&gt;=[1]holidays!B$2:B1097 - 4)*(A677&lt;[1]holidays!B$2:B1097))&gt;0, 1, 0)</f>
        <v>0</v>
      </c>
      <c r="K6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A677,
      A677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7" s="3">
        <v>117</v>
      </c>
      <c r="M677" s="3">
        <v>9290.5400000000009</v>
      </c>
      <c r="N677" s="3">
        <f t="shared" si="42"/>
        <v>1.254630654962863</v>
      </c>
      <c r="O677" s="2">
        <f t="shared" ca="1" si="35"/>
        <v>0.1082813679858413</v>
      </c>
      <c r="P677" s="3" t="str">
        <f t="shared" ca="1" si="43"/>
        <v>No Surge</v>
      </c>
    </row>
    <row r="678" spans="1:16">
      <c r="A678" s="4">
        <v>45238</v>
      </c>
      <c r="B678" s="2">
        <f t="shared" si="32"/>
        <v>2023</v>
      </c>
      <c r="C678" s="2">
        <f t="shared" si="33"/>
        <v>11</v>
      </c>
      <c r="D678" s="2">
        <f t="shared" si="34"/>
        <v>8</v>
      </c>
      <c r="E678" s="16">
        <v>7537</v>
      </c>
      <c r="F678" s="3">
        <f t="shared" ca="1" si="44"/>
        <v>64.634377537699535</v>
      </c>
      <c r="G678" s="2" t="s">
        <v>22</v>
      </c>
      <c r="H678" s="2" t="s">
        <v>20</v>
      </c>
      <c r="I678" s="2">
        <f>IF(SUMPRODUCT((A678&gt;=[1]holidays!B$2:B1097)*(A678&lt;=[1]holidays!C$2:C1097))&gt;0, 1, 0)</f>
        <v>0</v>
      </c>
      <c r="J678" s="2">
        <f>IF(SUMPRODUCT((A678&gt;=[1]holidays!B$2:B1097 - 4)*(A678&lt;[1]holidays!B$2:B1097))&gt;0, 1, 0)</f>
        <v>0</v>
      </c>
      <c r="K6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A678,
      A678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8" s="3">
        <v>118</v>
      </c>
      <c r="M678" s="3">
        <v>8135.48</v>
      </c>
      <c r="N678" s="3">
        <f t="shared" si="42"/>
        <v>1.0794055990447127</v>
      </c>
      <c r="O678" s="2">
        <f t="shared" ca="1" si="35"/>
        <v>0.10119220577747839</v>
      </c>
      <c r="P678" s="3" t="str">
        <f t="shared" ca="1" si="43"/>
        <v>No Surge</v>
      </c>
    </row>
    <row r="679" spans="1:16">
      <c r="A679" s="4">
        <v>45239</v>
      </c>
      <c r="B679" s="2">
        <f t="shared" si="32"/>
        <v>2023</v>
      </c>
      <c r="C679" s="2">
        <f t="shared" si="33"/>
        <v>11</v>
      </c>
      <c r="D679" s="2">
        <f t="shared" si="34"/>
        <v>9</v>
      </c>
      <c r="E679" s="16">
        <v>7691</v>
      </c>
      <c r="F679" s="3">
        <f t="shared" ca="1" si="44"/>
        <v>76.820631690679036</v>
      </c>
      <c r="G679" s="2" t="s">
        <v>23</v>
      </c>
      <c r="H679" s="2" t="s">
        <v>20</v>
      </c>
      <c r="I679" s="2">
        <f>IF(SUMPRODUCT((A679&gt;=[1]holidays!B$2:B1097)*(A679&lt;=[1]holidays!C$2:C1097))&gt;0, 1, 0)</f>
        <v>0</v>
      </c>
      <c r="J679" s="2">
        <f>IF(SUMPRODUCT((A679&gt;=[1]holidays!B$2:B1097 - 4)*(A679&lt;[1]holidays!B$2:B1097))&gt;0, 1, 0)</f>
        <v>0</v>
      </c>
      <c r="K6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A679,
      A679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79" s="3">
        <v>111</v>
      </c>
      <c r="M679" s="3">
        <v>9162.18</v>
      </c>
      <c r="N679" s="3">
        <f t="shared" si="42"/>
        <v>1.1912859186061631</v>
      </c>
      <c r="O679" s="2">
        <f t="shared" ca="1" si="35"/>
        <v>0.11087101960298236</v>
      </c>
      <c r="P679" s="3" t="str">
        <f t="shared" ca="1" si="43"/>
        <v>No Surge</v>
      </c>
    </row>
    <row r="680" spans="1:16">
      <c r="A680" s="4">
        <v>45240</v>
      </c>
      <c r="B680" s="2">
        <f t="shared" si="32"/>
        <v>2023</v>
      </c>
      <c r="C680" s="2">
        <f t="shared" si="33"/>
        <v>11</v>
      </c>
      <c r="D680" s="2">
        <f t="shared" si="34"/>
        <v>10</v>
      </c>
      <c r="E680" s="16">
        <v>7847</v>
      </c>
      <c r="F680" s="3">
        <f t="shared" ca="1" si="44"/>
        <v>75.559717788597951</v>
      </c>
      <c r="G680" s="2" t="s">
        <v>24</v>
      </c>
      <c r="H680" s="2" t="s">
        <v>20</v>
      </c>
      <c r="I680" s="2">
        <f>IF(SUMPRODUCT((A680&gt;=[1]holidays!B$2:B1097)*(A680&lt;=[1]holidays!C$2:C1097))&gt;0, 1, 0)</f>
        <v>0</v>
      </c>
      <c r="J680" s="2">
        <f>IF(SUMPRODUCT((A680&gt;=[1]holidays!B$2:B1097 - 4)*(A680&lt;[1]holidays!B$2:B1097))&gt;0, 1, 0)</f>
        <v>0</v>
      </c>
      <c r="K6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A680,
      A680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0" s="3">
        <v>117</v>
      </c>
      <c r="M680" s="3">
        <v>6266.36</v>
      </c>
      <c r="N680" s="3">
        <f t="shared" si="42"/>
        <v>0.79856760545431371</v>
      </c>
      <c r="O680" s="2">
        <f t="shared" ca="1" si="35"/>
        <v>0.11266072360476564</v>
      </c>
      <c r="P680" s="3" t="str">
        <f t="shared" ca="1" si="43"/>
        <v>No Surge</v>
      </c>
    </row>
    <row r="681" spans="1:16">
      <c r="A681" s="4">
        <v>45241</v>
      </c>
      <c r="B681" s="2">
        <f t="shared" si="32"/>
        <v>2023</v>
      </c>
      <c r="C681" s="2">
        <f t="shared" si="33"/>
        <v>11</v>
      </c>
      <c r="D681" s="2">
        <f t="shared" si="34"/>
        <v>11</v>
      </c>
      <c r="E681" s="16">
        <v>7830</v>
      </c>
      <c r="F681" s="3">
        <f t="shared" ca="1" si="44"/>
        <v>76.27412875220142</v>
      </c>
      <c r="G681" s="2" t="s">
        <v>16</v>
      </c>
      <c r="H681" s="2" t="s">
        <v>17</v>
      </c>
      <c r="I681" s="2">
        <f>IF(SUMPRODUCT((A681&gt;=[1]holidays!B$2:B1097)*(A681&lt;=[1]holidays!C$2:C1097))&gt;0, 1, 0)</f>
        <v>0</v>
      </c>
      <c r="J681" s="2">
        <f>IF(SUMPRODUCT((A681&gt;=[1]holidays!B$2:B1097 - 4)*(A681&lt;[1]holidays!B$2:B1097))&gt;0, 1, 0)</f>
        <v>0</v>
      </c>
      <c r="K6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A681,
      A681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1" s="3">
        <v>119</v>
      </c>
      <c r="M681" s="3">
        <v>5191.42</v>
      </c>
      <c r="N681" s="3">
        <f t="shared" si="42"/>
        <v>0.66301660280970631</v>
      </c>
      <c r="O681" s="2">
        <f t="shared" ca="1" si="35"/>
        <v>0.11592108967448236</v>
      </c>
      <c r="P681" s="3" t="str">
        <f t="shared" ca="1" si="43"/>
        <v>No Surge</v>
      </c>
    </row>
    <row r="682" spans="1:16">
      <c r="A682" s="4">
        <v>45242</v>
      </c>
      <c r="B682" s="2">
        <f t="shared" si="32"/>
        <v>2023</v>
      </c>
      <c r="C682" s="2">
        <f t="shared" si="33"/>
        <v>11</v>
      </c>
      <c r="D682" s="2">
        <f t="shared" si="34"/>
        <v>12</v>
      </c>
      <c r="E682" s="16">
        <v>7024</v>
      </c>
      <c r="F682" s="3">
        <f t="shared" ca="1" si="44"/>
        <v>65.992940668675843</v>
      </c>
      <c r="G682" s="2" t="s">
        <v>18</v>
      </c>
      <c r="H682" s="2" t="s">
        <v>17</v>
      </c>
      <c r="I682" s="2">
        <f>IF(SUMPRODUCT((A682&gt;=[1]holidays!B$2:B1097)*(A682&lt;=[1]holidays!C$2:C1097))&gt;0, 1, 0)</f>
        <v>0</v>
      </c>
      <c r="J682" s="2">
        <f>IF(SUMPRODUCT((A682&gt;=[1]holidays!B$2:B1097 - 4)*(A682&lt;[1]holidays!B$2:B1097))&gt;0, 1, 0)</f>
        <v>0</v>
      </c>
      <c r="K6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A682,
      A682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2" s="3">
        <v>120</v>
      </c>
      <c r="M682" s="3">
        <v>13229.96</v>
      </c>
      <c r="N682" s="3">
        <f t="shared" si="42"/>
        <v>1.8835364464692481</v>
      </c>
      <c r="O682" s="2">
        <f t="shared" ca="1" si="35"/>
        <v>0.11274420387586989</v>
      </c>
      <c r="P682" s="3" t="str">
        <f t="shared" ca="1" si="43"/>
        <v>No Surge</v>
      </c>
    </row>
    <row r="683" spans="1:16">
      <c r="A683" s="4">
        <v>45243</v>
      </c>
      <c r="B683" s="2">
        <f t="shared" si="32"/>
        <v>2023</v>
      </c>
      <c r="C683" s="2">
        <f t="shared" si="33"/>
        <v>11</v>
      </c>
      <c r="D683" s="2">
        <f t="shared" si="34"/>
        <v>13</v>
      </c>
      <c r="E683" s="16">
        <v>7315</v>
      </c>
      <c r="F683" s="3">
        <f t="shared" ca="1" si="44"/>
        <v>66.696096796165065</v>
      </c>
      <c r="G683" s="2" t="s">
        <v>19</v>
      </c>
      <c r="H683" s="2" t="s">
        <v>20</v>
      </c>
      <c r="I683" s="2">
        <f>IF(SUMPRODUCT((A683&gt;=[1]holidays!B$2:B1097)*(A683&lt;=[1]holidays!C$2:C1097))&gt;0, 1, 0)</f>
        <v>0</v>
      </c>
      <c r="J683" s="2">
        <f>IF(SUMPRODUCT((A683&gt;=[1]holidays!B$2:B1097 - 4)*(A683&lt;[1]holidays!B$2:B1097))&gt;0, 1, 0)</f>
        <v>0</v>
      </c>
      <c r="K6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A683,
      A683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3" s="3">
        <v>118</v>
      </c>
      <c r="M683" s="3">
        <v>5879.23</v>
      </c>
      <c r="N683" s="3">
        <f t="shared" si="42"/>
        <v>0.8037224880382775</v>
      </c>
      <c r="O683" s="2">
        <f t="shared" ca="1" si="35"/>
        <v>0.10758905566572081</v>
      </c>
      <c r="P683" s="3" t="str">
        <f t="shared" ca="1" si="43"/>
        <v>No Surge</v>
      </c>
    </row>
    <row r="684" spans="1:16">
      <c r="A684" s="4">
        <v>45244</v>
      </c>
      <c r="B684" s="2">
        <f t="shared" si="32"/>
        <v>2023</v>
      </c>
      <c r="C684" s="2">
        <f t="shared" si="33"/>
        <v>11</v>
      </c>
      <c r="D684" s="2">
        <f t="shared" si="34"/>
        <v>14</v>
      </c>
      <c r="E684" s="16">
        <v>7237</v>
      </c>
      <c r="F684" s="3">
        <f t="shared" ca="1" si="44"/>
        <v>71.033557228168888</v>
      </c>
      <c r="G684" s="2" t="s">
        <v>21</v>
      </c>
      <c r="H684" s="2" t="s">
        <v>20</v>
      </c>
      <c r="I684" s="2">
        <f>IF(SUMPRODUCT((A684&gt;=[1]holidays!B$2:B1097)*(A684&lt;=[1]holidays!C$2:C1097))&gt;0, 1, 0)</f>
        <v>0</v>
      </c>
      <c r="J684" s="2">
        <f>IF(SUMPRODUCT((A684&gt;=[1]holidays!B$2:B1097 - 4)*(A684&lt;[1]holidays!B$2:B1097))&gt;0, 1, 0)</f>
        <v>0</v>
      </c>
      <c r="K6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A684,
      A684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4" s="3">
        <v>116</v>
      </c>
      <c r="M684" s="3">
        <v>8482.82</v>
      </c>
      <c r="N684" s="3">
        <f t="shared" si="42"/>
        <v>1.1721459168163604</v>
      </c>
      <c r="O684" s="2">
        <f t="shared" ca="1" si="35"/>
        <v>0.1138578504693601</v>
      </c>
      <c r="P684" s="3" t="str">
        <f t="shared" ca="1" si="43"/>
        <v>No Surge</v>
      </c>
    </row>
    <row r="685" spans="1:16">
      <c r="A685" s="4">
        <v>45245</v>
      </c>
      <c r="B685" s="2">
        <f t="shared" si="32"/>
        <v>2023</v>
      </c>
      <c r="C685" s="2">
        <f t="shared" si="33"/>
        <v>11</v>
      </c>
      <c r="D685" s="2">
        <f t="shared" si="34"/>
        <v>15</v>
      </c>
      <c r="E685" s="16">
        <v>7491</v>
      </c>
      <c r="F685" s="3">
        <f t="shared" ca="1" si="44"/>
        <v>69.916583721173993</v>
      </c>
      <c r="G685" s="2" t="s">
        <v>22</v>
      </c>
      <c r="H685" s="2" t="s">
        <v>20</v>
      </c>
      <c r="I685" s="2">
        <f>IF(SUMPRODUCT((A685&gt;=[1]holidays!B$2:B1097)*(A685&lt;=[1]holidays!C$2:C1097))&gt;0, 1, 0)</f>
        <v>0</v>
      </c>
      <c r="J685" s="2">
        <f>IF(SUMPRODUCT((A685&gt;=[1]holidays!B$2:B1097 - 4)*(A685&lt;[1]holidays!B$2:B1097))&gt;0, 1, 0)</f>
        <v>0</v>
      </c>
      <c r="K6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A685,
      A685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5" s="3">
        <v>117</v>
      </c>
      <c r="M685" s="3">
        <v>2052.9</v>
      </c>
      <c r="N685" s="3">
        <f t="shared" si="42"/>
        <v>0.27404885863035644</v>
      </c>
      <c r="O685" s="2">
        <f t="shared" ca="1" si="35"/>
        <v>0.10920091169907031</v>
      </c>
      <c r="P685" s="3" t="str">
        <f t="shared" ca="1" si="43"/>
        <v>No Surge</v>
      </c>
    </row>
    <row r="686" spans="1:16">
      <c r="A686" s="4">
        <v>45246</v>
      </c>
      <c r="B686" s="2">
        <f t="shared" si="32"/>
        <v>2023</v>
      </c>
      <c r="C686" s="2">
        <f t="shared" si="33"/>
        <v>11</v>
      </c>
      <c r="D686" s="2">
        <f t="shared" si="34"/>
        <v>16</v>
      </c>
      <c r="E686" s="16">
        <v>7639</v>
      </c>
      <c r="F686" s="3">
        <f t="shared" ca="1" si="44"/>
        <v>76.973096475190815</v>
      </c>
      <c r="G686" s="2" t="s">
        <v>23</v>
      </c>
      <c r="H686" s="2" t="s">
        <v>20</v>
      </c>
      <c r="I686" s="2">
        <f>IF(SUMPRODUCT((A686&gt;=[1]holidays!B$2:B1097)*(A686&lt;=[1]holidays!C$2:C1097))&gt;0, 1, 0)</f>
        <v>0</v>
      </c>
      <c r="J686" s="2">
        <f>IF(SUMPRODUCT((A686&gt;=[1]holidays!B$2:B1097 - 4)*(A686&lt;[1]holidays!B$2:B1097))&gt;0, 1, 0)</f>
        <v>0</v>
      </c>
      <c r="K6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A686,
      A686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6" s="3">
        <v>115</v>
      </c>
      <c r="M686" s="3">
        <v>12758.35</v>
      </c>
      <c r="N686" s="3">
        <f t="shared" si="42"/>
        <v>1.6701597067679017</v>
      </c>
      <c r="O686" s="2">
        <f t="shared" ca="1" si="35"/>
        <v>0.11587781247083315</v>
      </c>
      <c r="P686" s="3" t="str">
        <f t="shared" ca="1" si="43"/>
        <v>No Surge</v>
      </c>
    </row>
    <row r="687" spans="1:16">
      <c r="A687" s="4">
        <v>45247</v>
      </c>
      <c r="B687" s="2">
        <f t="shared" si="32"/>
        <v>2023</v>
      </c>
      <c r="C687" s="2">
        <f t="shared" si="33"/>
        <v>11</v>
      </c>
      <c r="D687" s="2">
        <f t="shared" si="34"/>
        <v>17</v>
      </c>
      <c r="E687" s="16">
        <v>7871</v>
      </c>
      <c r="F687" s="3">
        <f t="shared" ca="1" si="44"/>
        <v>76.935216529459197</v>
      </c>
      <c r="G687" s="2" t="s">
        <v>24</v>
      </c>
      <c r="H687" s="2" t="s">
        <v>20</v>
      </c>
      <c r="I687" s="2">
        <f>IF(SUMPRODUCT((A687&gt;=[1]holidays!B$2:B1097)*(A687&lt;=[1]holidays!C$2:C1097))&gt;0, 1, 0)</f>
        <v>0</v>
      </c>
      <c r="J687" s="2">
        <f>IF(SUMPRODUCT((A687&gt;=[1]holidays!B$2:B1097 - 4)*(A687&lt;[1]holidays!B$2:B1097))&gt;0, 1, 0)</f>
        <v>0</v>
      </c>
      <c r="K6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A687,
      A687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7" s="3">
        <v>111</v>
      </c>
      <c r="M687" s="3">
        <v>14469.99</v>
      </c>
      <c r="N687" s="3">
        <f t="shared" si="42"/>
        <v>1.8383928344555964</v>
      </c>
      <c r="O687" s="2">
        <f t="shared" ca="1" si="35"/>
        <v>0.10849712914204002</v>
      </c>
      <c r="P687" s="3" t="str">
        <f t="shared" ca="1" si="43"/>
        <v>No Surge</v>
      </c>
    </row>
    <row r="688" spans="1:16">
      <c r="A688" s="4">
        <v>45248</v>
      </c>
      <c r="B688" s="2">
        <f t="shared" si="32"/>
        <v>2023</v>
      </c>
      <c r="C688" s="2">
        <f t="shared" si="33"/>
        <v>11</v>
      </c>
      <c r="D688" s="2">
        <f t="shared" si="34"/>
        <v>18</v>
      </c>
      <c r="E688" s="16">
        <v>8747</v>
      </c>
      <c r="F688" s="3">
        <f t="shared" ca="1" si="44"/>
        <v>86.165216987427044</v>
      </c>
      <c r="G688" s="2" t="s">
        <v>16</v>
      </c>
      <c r="H688" s="2" t="s">
        <v>17</v>
      </c>
      <c r="I688" s="2">
        <f>IF(SUMPRODUCT((A688&gt;=[1]holidays!B$2:B1097)*(A688&lt;=[1]holidays!C$2:C1097))&gt;0, 1, 0)</f>
        <v>0</v>
      </c>
      <c r="J688" s="2">
        <f>IF(SUMPRODUCT((A688&gt;=[1]holidays!B$2:B1097 - 4)*(A688&lt;[1]holidays!B$2:B1097))&gt;0, 1, 0)</f>
        <v>0</v>
      </c>
      <c r="K6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A688,
      A688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8" s="3">
        <v>120</v>
      </c>
      <c r="M688" s="3">
        <v>12153.96</v>
      </c>
      <c r="N688" s="3">
        <f t="shared" si="42"/>
        <v>1.3895004001371898</v>
      </c>
      <c r="O688" s="2">
        <f t="shared" ca="1" si="35"/>
        <v>0.11820996957232477</v>
      </c>
      <c r="P688" s="3" t="str">
        <f t="shared" ca="1" si="43"/>
        <v>Low Surge</v>
      </c>
    </row>
    <row r="689" spans="1:16">
      <c r="A689" s="4">
        <v>45249</v>
      </c>
      <c r="B689" s="2">
        <f t="shared" si="32"/>
        <v>2023</v>
      </c>
      <c r="C689" s="2">
        <f t="shared" si="33"/>
        <v>11</v>
      </c>
      <c r="D689" s="2">
        <f t="shared" si="34"/>
        <v>19</v>
      </c>
      <c r="E689" s="16">
        <v>8959</v>
      </c>
      <c r="F689" s="3">
        <f t="shared" ca="1" si="44"/>
        <v>83.170751661783868</v>
      </c>
      <c r="G689" s="2" t="s">
        <v>18</v>
      </c>
      <c r="H689" s="2" t="s">
        <v>17</v>
      </c>
      <c r="I689" s="2">
        <f>IF(SUMPRODUCT((A689&gt;=[1]holidays!B$2:B1097)*(A689&lt;=[1]holidays!C$2:C1097))&gt;0, 1, 0)</f>
        <v>0</v>
      </c>
      <c r="J689" s="2">
        <f>IF(SUMPRODUCT((A689&gt;=[1]holidays!B$2:B1097 - 4)*(A689&lt;[1]holidays!B$2:B1097))&gt;0, 1, 0)</f>
        <v>0</v>
      </c>
      <c r="K6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A689,
      A689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89" s="3">
        <v>117</v>
      </c>
      <c r="M689" s="3">
        <v>17742.919999999998</v>
      </c>
      <c r="N689" s="3">
        <f t="shared" si="42"/>
        <v>1.9804576403616474</v>
      </c>
      <c r="O689" s="2">
        <f t="shared" ca="1" si="35"/>
        <v>0.10861678696761595</v>
      </c>
      <c r="P689" s="3" t="str">
        <f t="shared" ca="1" si="43"/>
        <v>Low Surge</v>
      </c>
    </row>
    <row r="690" spans="1:16">
      <c r="A690" s="4">
        <v>45250</v>
      </c>
      <c r="B690" s="2">
        <f t="shared" si="32"/>
        <v>2023</v>
      </c>
      <c r="C690" s="2">
        <f t="shared" si="33"/>
        <v>11</v>
      </c>
      <c r="D690" s="2">
        <f t="shared" si="34"/>
        <v>20</v>
      </c>
      <c r="E690" s="16">
        <v>7005</v>
      </c>
      <c r="F690" s="3">
        <f t="shared" ca="1" si="44"/>
        <v>59.30365824565186</v>
      </c>
      <c r="G690" s="2" t="s">
        <v>19</v>
      </c>
      <c r="H690" s="2" t="s">
        <v>20</v>
      </c>
      <c r="I690" s="2">
        <f>IF(SUMPRODUCT((A690&gt;=[1]holidays!B$2:B1097)*(A690&lt;=[1]holidays!C$2:C1097))&gt;0, 1, 0)</f>
        <v>0</v>
      </c>
      <c r="J690" s="2">
        <f>IF(SUMPRODUCT((A690&gt;=[1]holidays!B$2:B1097 - 4)*(A690&lt;[1]holidays!B$2:B1097))&gt;0, 1, 0)</f>
        <v>0</v>
      </c>
      <c r="K6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A690,
      A690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0" s="3">
        <v>138</v>
      </c>
      <c r="M690" s="3">
        <v>11005.69</v>
      </c>
      <c r="N690" s="3">
        <f t="shared" si="42"/>
        <v>1.5711192005710208</v>
      </c>
      <c r="O690" s="2">
        <f t="shared" ca="1" si="35"/>
        <v>0.11682947662954971</v>
      </c>
      <c r="P690" s="3" t="str">
        <f t="shared" ca="1" si="43"/>
        <v>No Surge</v>
      </c>
    </row>
    <row r="691" spans="1:16">
      <c r="A691" s="4">
        <v>45251</v>
      </c>
      <c r="B691" s="2">
        <f t="shared" si="32"/>
        <v>2023</v>
      </c>
      <c r="C691" s="2">
        <f t="shared" si="33"/>
        <v>11</v>
      </c>
      <c r="D691" s="2">
        <f t="shared" si="34"/>
        <v>21</v>
      </c>
      <c r="E691" s="16">
        <v>7909</v>
      </c>
      <c r="F691" s="3">
        <f t="shared" ca="1" si="44"/>
        <v>74.688837726547419</v>
      </c>
      <c r="G691" s="2" t="s">
        <v>21</v>
      </c>
      <c r="H691" s="2" t="s">
        <v>20</v>
      </c>
      <c r="I691" s="2">
        <f>IF(SUMPRODUCT((A691&gt;=[1]holidays!B$2:B1097)*(A691&lt;=[1]holidays!C$2:C1097))&gt;0, 1, 0)</f>
        <v>0</v>
      </c>
      <c r="J691" s="2">
        <f>IF(SUMPRODUCT((A691&gt;=[1]holidays!B$2:B1097 - 4)*(A691&lt;[1]holidays!B$2:B1097))&gt;0, 1, 0)</f>
        <v>0</v>
      </c>
      <c r="K6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A691,
      A691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1" s="3">
        <v>115</v>
      </c>
      <c r="M691" s="3">
        <v>7750.33</v>
      </c>
      <c r="N691" s="3">
        <f t="shared" si="42"/>
        <v>0.97993804526488815</v>
      </c>
      <c r="O691" s="2">
        <f t="shared" ca="1" si="35"/>
        <v>0.10860053532119046</v>
      </c>
      <c r="P691" s="3" t="str">
        <f t="shared" ca="1" si="43"/>
        <v>No Surge</v>
      </c>
    </row>
    <row r="692" spans="1:16">
      <c r="A692" s="4">
        <v>45252</v>
      </c>
      <c r="B692" s="2">
        <f t="shared" si="32"/>
        <v>2023</v>
      </c>
      <c r="C692" s="2">
        <f t="shared" si="33"/>
        <v>11</v>
      </c>
      <c r="D692" s="2">
        <f t="shared" si="34"/>
        <v>22</v>
      </c>
      <c r="E692" s="16">
        <v>7930</v>
      </c>
      <c r="F692" s="3">
        <f t="shared" ca="1" si="44"/>
        <v>74.630859254158409</v>
      </c>
      <c r="G692" s="2" t="s">
        <v>22</v>
      </c>
      <c r="H692" s="2" t="s">
        <v>20</v>
      </c>
      <c r="I692" s="2">
        <f>IF(SUMPRODUCT((A692&gt;=[1]holidays!B$2:B1097)*(A692&lt;=[1]holidays!C$2:C1097))&gt;0, 1, 0)</f>
        <v>0</v>
      </c>
      <c r="J692" s="2">
        <f>IF(SUMPRODUCT((A692&gt;=[1]holidays!B$2:B1097 - 4)*(A692&lt;[1]holidays!B$2:B1097))&gt;0, 1, 0)</f>
        <v>0</v>
      </c>
      <c r="K6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A692,
      A692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2" s="3">
        <v>113</v>
      </c>
      <c r="M692" s="3">
        <v>7633.04</v>
      </c>
      <c r="N692" s="3">
        <f t="shared" si="42"/>
        <v>0.9625523329129887</v>
      </c>
      <c r="O692" s="2">
        <f t="shared" ca="1" si="35"/>
        <v>0.1063466216358121</v>
      </c>
      <c r="P692" s="3" t="str">
        <f t="shared" ca="1" si="43"/>
        <v>No Surge</v>
      </c>
    </row>
    <row r="693" spans="1:16">
      <c r="A693" s="4">
        <v>45253</v>
      </c>
      <c r="B693" s="2">
        <f t="shared" si="32"/>
        <v>2023</v>
      </c>
      <c r="C693" s="2">
        <f t="shared" si="33"/>
        <v>11</v>
      </c>
      <c r="D693" s="2">
        <f t="shared" si="34"/>
        <v>23</v>
      </c>
      <c r="E693" s="16">
        <v>7256</v>
      </c>
      <c r="F693" s="3">
        <f t="shared" ca="1" si="44"/>
        <v>72.998043207003406</v>
      </c>
      <c r="G693" s="2" t="s">
        <v>23</v>
      </c>
      <c r="H693" s="2" t="s">
        <v>20</v>
      </c>
      <c r="I693" s="2">
        <f>IF(SUMPRODUCT((A693&gt;=[1]holidays!B$2:B1097)*(A693&lt;=[1]holidays!C$2:C1097))&gt;0, 1, 0)</f>
        <v>0</v>
      </c>
      <c r="J693" s="2">
        <f>IF(SUMPRODUCT((A693&gt;=[1]holidays!B$2:B1097 - 4)*(A693&lt;[1]holidays!B$2:B1097))&gt;0, 1, 0)</f>
        <v>0</v>
      </c>
      <c r="K6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A693,
      A693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3" s="3">
        <v>114</v>
      </c>
      <c r="M693" s="3">
        <v>20081.72</v>
      </c>
      <c r="N693" s="3">
        <f t="shared" si="42"/>
        <v>2.7676019845644984</v>
      </c>
      <c r="O693" s="2">
        <f t="shared" ca="1" si="35"/>
        <v>0.11468821562291054</v>
      </c>
      <c r="P693" s="3" t="str">
        <f t="shared" ca="1" si="43"/>
        <v>No Surge</v>
      </c>
    </row>
    <row r="694" spans="1:16">
      <c r="A694" s="4">
        <v>45254</v>
      </c>
      <c r="B694" s="2">
        <f t="shared" si="32"/>
        <v>2023</v>
      </c>
      <c r="C694" s="2">
        <f t="shared" si="33"/>
        <v>11</v>
      </c>
      <c r="D694" s="2">
        <f t="shared" si="34"/>
        <v>24</v>
      </c>
      <c r="E694" s="16">
        <v>9825</v>
      </c>
      <c r="F694" s="3">
        <f t="shared" ca="1" si="44"/>
        <v>85.595564032596428</v>
      </c>
      <c r="G694" s="2" t="s">
        <v>24</v>
      </c>
      <c r="H694" s="2" t="s">
        <v>20</v>
      </c>
      <c r="I694" s="2">
        <f>IF(SUMPRODUCT((A694&gt;=[1]holidays!B$2:B1097)*(A694&lt;=[1]holidays!C$2:C1097))&gt;0, 1, 0)</f>
        <v>0</v>
      </c>
      <c r="J694" s="2">
        <f>IF(SUMPRODUCT((A694&gt;=[1]holidays!B$2:B1097 - 4)*(A694&lt;[1]holidays!B$2:B1097))&gt;0, 1, 0)</f>
        <v>0</v>
      </c>
      <c r="K6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A694,
      A694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4" s="3">
        <v>118</v>
      </c>
      <c r="M694" s="3">
        <v>11945.5</v>
      </c>
      <c r="N694" s="3">
        <f t="shared" si="42"/>
        <v>1.2158269720101782</v>
      </c>
      <c r="O694" s="2">
        <f t="shared" ca="1" si="35"/>
        <v>0.10280179700607001</v>
      </c>
      <c r="P694" s="3" t="str">
        <f t="shared" ca="1" si="43"/>
        <v>Low Surge</v>
      </c>
    </row>
    <row r="695" spans="1:16">
      <c r="A695" s="4">
        <v>45255</v>
      </c>
      <c r="B695" s="2">
        <f t="shared" si="32"/>
        <v>2023</v>
      </c>
      <c r="C695" s="2">
        <f t="shared" si="33"/>
        <v>11</v>
      </c>
      <c r="D695" s="2">
        <f t="shared" si="34"/>
        <v>25</v>
      </c>
      <c r="E695" s="16">
        <v>8711</v>
      </c>
      <c r="F695" s="3">
        <f t="shared" ca="1" si="44"/>
        <v>84.994458139646895</v>
      </c>
      <c r="G695" s="2" t="s">
        <v>16</v>
      </c>
      <c r="H695" s="2" t="s">
        <v>17</v>
      </c>
      <c r="I695" s="2">
        <f>IF(SUMPRODUCT((A695&gt;=[1]holidays!B$2:B1097)*(A695&lt;=[1]holidays!C$2:C1097))&gt;0, 1, 0)</f>
        <v>0</v>
      </c>
      <c r="J695" s="2">
        <f>IF(SUMPRODUCT((A695&gt;=[1]holidays!B$2:B1097 - 4)*(A695&lt;[1]holidays!B$2:B1097))&gt;0, 1, 0)</f>
        <v>0</v>
      </c>
      <c r="K6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A695,
      A695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5" s="3">
        <v>112</v>
      </c>
      <c r="M695" s="3">
        <v>13948.74</v>
      </c>
      <c r="N695" s="3">
        <f t="shared" si="42"/>
        <v>1.6012788428423832</v>
      </c>
      <c r="O695" s="2">
        <f t="shared" ca="1" si="35"/>
        <v>0.10927998291402195</v>
      </c>
      <c r="P695" s="3" t="str">
        <f t="shared" ca="1" si="43"/>
        <v>Low Surge</v>
      </c>
    </row>
    <row r="696" spans="1:16">
      <c r="A696" s="4">
        <v>45256</v>
      </c>
      <c r="B696" s="2">
        <f t="shared" si="32"/>
        <v>2023</v>
      </c>
      <c r="C696" s="2">
        <f t="shared" si="33"/>
        <v>11</v>
      </c>
      <c r="D696" s="2">
        <f t="shared" si="34"/>
        <v>26</v>
      </c>
      <c r="E696" s="16">
        <v>8935</v>
      </c>
      <c r="F696" s="3">
        <f t="shared" ca="1" si="44"/>
        <v>72.699262757153448</v>
      </c>
      <c r="G696" s="2" t="s">
        <v>18</v>
      </c>
      <c r="H696" s="2" t="s">
        <v>17</v>
      </c>
      <c r="I696" s="2">
        <f>IF(SUMPRODUCT((A696&gt;=[1]holidays!B$2:B1097)*(A696&lt;=[1]holidays!C$2:C1097))&gt;0, 1, 0)</f>
        <v>0</v>
      </c>
      <c r="J696" s="2">
        <f>IF(SUMPRODUCT((A696&gt;=[1]holidays!B$2:B1097 - 4)*(A696&lt;[1]holidays!B$2:B1097))&gt;0, 1, 0)</f>
        <v>0</v>
      </c>
      <c r="K6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A696,
      A696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6" s="3">
        <v>129</v>
      </c>
      <c r="M696" s="3">
        <v>11041.47</v>
      </c>
      <c r="N696" s="3">
        <f t="shared" si="42"/>
        <v>1.2357548964745382</v>
      </c>
      <c r="O696" s="2">
        <f t="shared" ca="1" si="35"/>
        <v>0.10496032339868824</v>
      </c>
      <c r="P696" s="3" t="str">
        <f t="shared" ca="1" si="43"/>
        <v>No Surge</v>
      </c>
    </row>
    <row r="697" spans="1:16">
      <c r="A697" s="4">
        <v>45257</v>
      </c>
      <c r="B697" s="2">
        <f t="shared" si="32"/>
        <v>2023</v>
      </c>
      <c r="C697" s="2">
        <f t="shared" si="33"/>
        <v>11</v>
      </c>
      <c r="D697" s="2">
        <f t="shared" si="34"/>
        <v>27</v>
      </c>
      <c r="E697" s="16">
        <v>9250</v>
      </c>
      <c r="F697" s="3">
        <f t="shared" ca="1" si="44"/>
        <v>80.353123322078375</v>
      </c>
      <c r="G697" s="2" t="s">
        <v>19</v>
      </c>
      <c r="H697" s="2" t="s">
        <v>20</v>
      </c>
      <c r="I697" s="2">
        <f>IF(SUMPRODUCT((A697&gt;=[1]holidays!B$2:B1097)*(A697&lt;=[1]holidays!C$2:C1097))&gt;0, 1, 0)</f>
        <v>0</v>
      </c>
      <c r="J697" s="2">
        <f>IF(SUMPRODUCT((A697&gt;=[1]holidays!B$2:B1097 - 4)*(A697&lt;[1]holidays!B$2:B1097))&gt;0, 1, 0)</f>
        <v>1</v>
      </c>
      <c r="K6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A697,
      A697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7" s="3">
        <v>135</v>
      </c>
      <c r="M697" s="3">
        <v>7842.96</v>
      </c>
      <c r="N697" s="3">
        <f t="shared" si="42"/>
        <v>0.84788756756756756</v>
      </c>
      <c r="O697" s="2">
        <f t="shared" ca="1" si="35"/>
        <v>0.11727212592951979</v>
      </c>
      <c r="P697" s="3" t="str">
        <f t="shared" ca="1" si="43"/>
        <v>Low Surge</v>
      </c>
    </row>
    <row r="698" spans="1:16">
      <c r="A698" s="4">
        <v>45258</v>
      </c>
      <c r="B698" s="2">
        <f t="shared" si="32"/>
        <v>2023</v>
      </c>
      <c r="C698" s="2">
        <f t="shared" si="33"/>
        <v>11</v>
      </c>
      <c r="D698" s="2">
        <f t="shared" si="34"/>
        <v>28</v>
      </c>
      <c r="E698" s="16">
        <v>10308</v>
      </c>
      <c r="F698" s="3">
        <f t="shared" ca="1" si="44"/>
        <v>103.40766726528648</v>
      </c>
      <c r="G698" s="2" t="s">
        <v>21</v>
      </c>
      <c r="H698" s="2" t="s">
        <v>20</v>
      </c>
      <c r="I698" s="2">
        <f>IF(SUMPRODUCT((A698&gt;=[1]holidays!B$2:B1097)*(A698&lt;=[1]holidays!C$2:C1097))&gt;0, 1, 0)</f>
        <v>0</v>
      </c>
      <c r="J698" s="2">
        <f>IF(SUMPRODUCT((A698&gt;=[1]holidays!B$2:B1097 - 4)*(A698&lt;[1]holidays!B$2:B1097))&gt;0, 1, 0)</f>
        <v>1</v>
      </c>
      <c r="K6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A698,
      A698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8" s="3">
        <v>114</v>
      </c>
      <c r="M698" s="3">
        <v>13683.71</v>
      </c>
      <c r="N698" s="3">
        <f t="shared" si="42"/>
        <v>1.3274844780752812</v>
      </c>
      <c r="O698" s="2">
        <f t="shared" ca="1" si="35"/>
        <v>0.11436237939699902</v>
      </c>
      <c r="P698" s="3" t="str">
        <f t="shared" ca="1" si="43"/>
        <v>High Surge</v>
      </c>
    </row>
    <row r="699" spans="1:16">
      <c r="A699" s="4">
        <v>45259</v>
      </c>
      <c r="B699" s="2">
        <f t="shared" si="32"/>
        <v>2023</v>
      </c>
      <c r="C699" s="2">
        <f t="shared" si="33"/>
        <v>11</v>
      </c>
      <c r="D699" s="2">
        <f t="shared" si="34"/>
        <v>29</v>
      </c>
      <c r="E699" s="16">
        <v>7824</v>
      </c>
      <c r="F699" s="3">
        <f t="shared" ca="1" si="44"/>
        <v>84.303218014755956</v>
      </c>
      <c r="G699" s="2" t="s">
        <v>22</v>
      </c>
      <c r="H699" s="2" t="s">
        <v>20</v>
      </c>
      <c r="I699" s="2">
        <f>IF(SUMPRODUCT((A699&gt;=[1]holidays!B$2:B1097)*(A699&lt;=[1]holidays!C$2:C1097))&gt;0, 1, 0)</f>
        <v>0</v>
      </c>
      <c r="J699" s="2">
        <f>IF(SUMPRODUCT((A699&gt;=[1]holidays!B$2:B1097 - 4)*(A699&lt;[1]holidays!B$2:B1097))&gt;0, 1, 0)</f>
        <v>1</v>
      </c>
      <c r="K6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A699,
      A699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699" s="3">
        <v>111</v>
      </c>
      <c r="M699" s="3">
        <v>12256.72</v>
      </c>
      <c r="N699" s="3">
        <f t="shared" si="42"/>
        <v>1.5665541922290387</v>
      </c>
      <c r="O699" s="2">
        <f t="shared" ca="1" si="35"/>
        <v>0.11960195807308169</v>
      </c>
      <c r="P699" s="3" t="str">
        <f t="shared" ca="1" si="43"/>
        <v>Low Surge</v>
      </c>
    </row>
    <row r="700" spans="1:16">
      <c r="A700" s="4">
        <v>45260</v>
      </c>
      <c r="B700" s="2">
        <f t="shared" si="32"/>
        <v>2023</v>
      </c>
      <c r="C700" s="2">
        <f t="shared" si="33"/>
        <v>11</v>
      </c>
      <c r="D700" s="2">
        <f t="shared" si="34"/>
        <v>30</v>
      </c>
      <c r="E700" s="16">
        <v>12127</v>
      </c>
      <c r="F700" s="3">
        <f t="shared" ca="1" si="44"/>
        <v>122.67838236953004</v>
      </c>
      <c r="G700" s="2" t="s">
        <v>23</v>
      </c>
      <c r="H700" s="2" t="s">
        <v>20</v>
      </c>
      <c r="I700" s="2">
        <f>IF(SUMPRODUCT((A700&gt;=[1]holidays!B$2:B1097)*(A700&lt;=[1]holidays!C$2:C1097))&gt;0, 1, 0)</f>
        <v>0</v>
      </c>
      <c r="J700" s="2">
        <f>IF(SUMPRODUCT((A700&gt;=[1]holidays!B$2:B1097 - 4)*(A700&lt;[1]holidays!B$2:B1097))&gt;0, 1, 0)</f>
        <v>1</v>
      </c>
      <c r="K7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A700,
      A700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0" s="3">
        <v>115</v>
      </c>
      <c r="M700" s="3">
        <v>9918.5</v>
      </c>
      <c r="N700" s="3">
        <f t="shared" si="42"/>
        <v>0.81788570957367857</v>
      </c>
      <c r="O700" s="2">
        <f t="shared" ca="1" si="35"/>
        <v>0.11633556504078464</v>
      </c>
      <c r="P700" s="3" t="str">
        <f t="shared" ca="1" si="43"/>
        <v>High Surge</v>
      </c>
    </row>
    <row r="701" spans="1:16">
      <c r="A701" s="4">
        <v>45261</v>
      </c>
      <c r="B701" s="2">
        <f t="shared" si="32"/>
        <v>2023</v>
      </c>
      <c r="C701" s="2">
        <f t="shared" si="33"/>
        <v>12</v>
      </c>
      <c r="D701" s="2">
        <f t="shared" si="34"/>
        <v>1</v>
      </c>
      <c r="E701" s="16">
        <v>10250</v>
      </c>
      <c r="F701" s="3">
        <f t="shared" ca="1" si="44"/>
        <v>91.772321374917652</v>
      </c>
      <c r="G701" s="2" t="s">
        <v>24</v>
      </c>
      <c r="H701" s="2" t="s">
        <v>20</v>
      </c>
      <c r="I701" s="2">
        <f>IF(SUMPRODUCT((A701&gt;=[1]holidays!B$2:B1097)*(A701&lt;=[1]holidays!C$2:C1097))&gt;0, 1, 0)</f>
        <v>1</v>
      </c>
      <c r="J701" s="2">
        <f>IF(SUMPRODUCT((A701&gt;=[1]holidays!B$2:B1097 - 4)*(A701&lt;[1]holidays!B$2:B1097))&gt;0, 1, 0)</f>
        <v>0</v>
      </c>
      <c r="K7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A701,
      A701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"),"UAE National Day")</f>
        <v>UAE National Day</v>
      </c>
      <c r="L701" s="3">
        <v>117</v>
      </c>
      <c r="M701" s="3">
        <v>5276.03</v>
      </c>
      <c r="N701" s="3">
        <f t="shared" si="42"/>
        <v>0.51473463414634146</v>
      </c>
      <c r="O701" s="2">
        <f t="shared" ca="1" si="35"/>
        <v>0.10475474732551575</v>
      </c>
      <c r="P701" s="3" t="str">
        <f t="shared" ca="1" si="43"/>
        <v>Low Surge</v>
      </c>
    </row>
    <row r="702" spans="1:16">
      <c r="A702" s="4">
        <v>45262</v>
      </c>
      <c r="B702" s="2">
        <f t="shared" si="32"/>
        <v>2023</v>
      </c>
      <c r="C702" s="2">
        <f t="shared" si="33"/>
        <v>12</v>
      </c>
      <c r="D702" s="2">
        <f t="shared" si="34"/>
        <v>2</v>
      </c>
      <c r="E702" s="16">
        <v>9017</v>
      </c>
      <c r="F702" s="3">
        <f t="shared" ca="1" si="44"/>
        <v>79.032514062683973</v>
      </c>
      <c r="G702" s="2" t="s">
        <v>16</v>
      </c>
      <c r="H702" s="2" t="s">
        <v>17</v>
      </c>
      <c r="I702" s="2">
        <f>IF(SUMPRODUCT((A702&gt;=[1]holidays!B$2:B1097)*(A702&lt;=[1]holidays!C$2:C1097))&gt;0, 1, 0)</f>
        <v>1</v>
      </c>
      <c r="J702" s="2">
        <f>IF(SUMPRODUCT((A702&gt;=[1]holidays!B$2:B1097 - 4)*(A702&lt;[1]holidays!B$2:B1097))&gt;0, 1, 0)</f>
        <v>0</v>
      </c>
      <c r="K7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A702,
      A702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"),"UAE National Day")</f>
        <v>UAE National Day</v>
      </c>
      <c r="L702" s="3">
        <v>120</v>
      </c>
      <c r="M702" s="3">
        <v>9653.7199999999993</v>
      </c>
      <c r="N702" s="3">
        <f t="shared" si="42"/>
        <v>1.0706132860153044</v>
      </c>
      <c r="O702" s="2">
        <f t="shared" ca="1" si="35"/>
        <v>0.10517801583145256</v>
      </c>
      <c r="P702" s="3" t="str">
        <f t="shared" ca="1" si="43"/>
        <v>No Surge</v>
      </c>
    </row>
    <row r="703" spans="1:16">
      <c r="A703" s="4">
        <v>45263</v>
      </c>
      <c r="B703" s="2">
        <f t="shared" si="32"/>
        <v>2023</v>
      </c>
      <c r="C703" s="2">
        <f t="shared" si="33"/>
        <v>12</v>
      </c>
      <c r="D703" s="2">
        <f t="shared" si="34"/>
        <v>3</v>
      </c>
      <c r="E703" s="16">
        <v>8911</v>
      </c>
      <c r="F703" s="3">
        <f t="shared" ca="1" si="44"/>
        <v>77.977106788699956</v>
      </c>
      <c r="G703" s="2" t="s">
        <v>18</v>
      </c>
      <c r="H703" s="2" t="s">
        <v>17</v>
      </c>
      <c r="I703" s="2">
        <f>IF(SUMPRODUCT((A703&gt;=[1]holidays!B$2:B1097)*(A703&lt;=[1]holidays!C$2:C1097))&gt;0, 1, 0)</f>
        <v>0</v>
      </c>
      <c r="J703" s="2">
        <f>IF(SUMPRODUCT((A703&gt;=[1]holidays!B$2:B1097 - 4)*(A703&lt;[1]holidays!B$2:B1097))&gt;0, 1, 0)</f>
        <v>0</v>
      </c>
      <c r="K7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A703,
      A703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3" s="3">
        <v>117</v>
      </c>
      <c r="M703" s="3">
        <v>15629.89</v>
      </c>
      <c r="N703" s="3">
        <f t="shared" si="42"/>
        <v>1.7539995511165973</v>
      </c>
      <c r="O703" s="2">
        <f t="shared" ca="1" si="35"/>
        <v>0.10238268986957576</v>
      </c>
      <c r="P703" s="3" t="str">
        <f t="shared" ca="1" si="43"/>
        <v>No Surge</v>
      </c>
    </row>
    <row r="704" spans="1:16">
      <c r="A704" s="4">
        <v>45264</v>
      </c>
      <c r="B704" s="2">
        <f t="shared" si="32"/>
        <v>2023</v>
      </c>
      <c r="C704" s="2">
        <f t="shared" si="33"/>
        <v>12</v>
      </c>
      <c r="D704" s="2">
        <f t="shared" si="34"/>
        <v>4</v>
      </c>
      <c r="E704" s="16">
        <v>7269</v>
      </c>
      <c r="F704" s="3">
        <f t="shared" ca="1" si="44"/>
        <v>74.70209346278412</v>
      </c>
      <c r="G704" s="2" t="s">
        <v>19</v>
      </c>
      <c r="H704" s="2" t="s">
        <v>20</v>
      </c>
      <c r="I704" s="2">
        <f>IF(SUMPRODUCT((A704&gt;=[1]holidays!B$2:B1097)*(A704&lt;=[1]holidays!C$2:C1097))&gt;0, 1, 0)</f>
        <v>0</v>
      </c>
      <c r="J704" s="2">
        <f>IF(SUMPRODUCT((A704&gt;=[1]holidays!B$2:B1097 - 4)*(A704&lt;[1]holidays!B$2:B1097))&gt;0, 1, 0)</f>
        <v>0</v>
      </c>
      <c r="K7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A704,
      A704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4" s="3">
        <v>115</v>
      </c>
      <c r="M704" s="3">
        <v>12810.46</v>
      </c>
      <c r="N704" s="3">
        <f t="shared" si="42"/>
        <v>1.7623414499931214</v>
      </c>
      <c r="O704" s="2">
        <f t="shared" ca="1" si="35"/>
        <v>0.11818325420580786</v>
      </c>
      <c r="P704" s="3" t="str">
        <f t="shared" ca="1" si="43"/>
        <v>No Surge</v>
      </c>
    </row>
    <row r="705" spans="1:16">
      <c r="A705" s="4">
        <v>45265</v>
      </c>
      <c r="B705" s="2">
        <f t="shared" si="32"/>
        <v>2023</v>
      </c>
      <c r="C705" s="2">
        <f t="shared" si="33"/>
        <v>12</v>
      </c>
      <c r="D705" s="2">
        <f t="shared" si="34"/>
        <v>5</v>
      </c>
      <c r="E705" s="16">
        <v>7481</v>
      </c>
      <c r="F705" s="3">
        <f t="shared" ca="1" si="44"/>
        <v>71.894491303180658</v>
      </c>
      <c r="G705" s="2" t="s">
        <v>21</v>
      </c>
      <c r="H705" s="2" t="s">
        <v>20</v>
      </c>
      <c r="I705" s="2">
        <f>IF(SUMPRODUCT((A705&gt;=[1]holidays!B$2:B1097)*(A705&lt;=[1]holidays!C$2:C1097))&gt;0, 1, 0)</f>
        <v>0</v>
      </c>
      <c r="J705" s="2">
        <f>IF(SUMPRODUCT((A705&gt;=[1]holidays!B$2:B1097 - 4)*(A705&lt;[1]holidays!B$2:B1097))&gt;0, 1, 0)</f>
        <v>0</v>
      </c>
      <c r="K7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A705,
      A705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5" s="3">
        <v>111</v>
      </c>
      <c r="M705" s="3">
        <v>8546.56</v>
      </c>
      <c r="N705" s="3">
        <f t="shared" si="42"/>
        <v>1.1424355032749631</v>
      </c>
      <c r="O705" s="2">
        <f t="shared" ca="1" si="35"/>
        <v>0.10667408815202584</v>
      </c>
      <c r="P705" s="3" t="str">
        <f t="shared" ca="1" si="43"/>
        <v>No Surge</v>
      </c>
    </row>
    <row r="706" spans="1:16">
      <c r="A706" s="4">
        <v>45266</v>
      </c>
      <c r="B706" s="2">
        <f t="shared" si="32"/>
        <v>2023</v>
      </c>
      <c r="C706" s="2">
        <f t="shared" si="33"/>
        <v>12</v>
      </c>
      <c r="D706" s="2">
        <f t="shared" si="34"/>
        <v>6</v>
      </c>
      <c r="E706" s="16">
        <v>7649</v>
      </c>
      <c r="F706" s="3">
        <f t="shared" ca="1" si="44"/>
        <v>71.801976862402654</v>
      </c>
      <c r="G706" s="2" t="s">
        <v>22</v>
      </c>
      <c r="H706" s="2" t="s">
        <v>20</v>
      </c>
      <c r="I706" s="2">
        <f>IF(SUMPRODUCT((A706&gt;=[1]holidays!B$2:B1097)*(A706&lt;=[1]holidays!C$2:C1097))&gt;0, 1, 0)</f>
        <v>0</v>
      </c>
      <c r="J706" s="2">
        <f>IF(SUMPRODUCT((A706&gt;=[1]holidays!B$2:B1097 - 4)*(A706&lt;[1]holidays!B$2:B1097))&gt;0, 1, 0)</f>
        <v>0</v>
      </c>
      <c r="K7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A706,
      A706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6" s="3">
        <v>112</v>
      </c>
      <c r="M706" s="3">
        <v>10175.290000000001</v>
      </c>
      <c r="N706" s="3">
        <f t="shared" ref="N706:N769" si="45">M706/E706</f>
        <v>1.330277160413126</v>
      </c>
      <c r="O706" s="2">
        <f t="shared" ca="1" si="35"/>
        <v>0.10513559169288923</v>
      </c>
      <c r="P706" s="3" t="str">
        <f t="shared" ca="1" si="43"/>
        <v>No Surge</v>
      </c>
    </row>
    <row r="707" spans="1:16">
      <c r="A707" s="4">
        <v>45267</v>
      </c>
      <c r="B707" s="2">
        <f t="shared" si="32"/>
        <v>2023</v>
      </c>
      <c r="C707" s="2">
        <f t="shared" si="33"/>
        <v>12</v>
      </c>
      <c r="D707" s="2">
        <f t="shared" si="34"/>
        <v>7</v>
      </c>
      <c r="E707" s="16">
        <v>7811</v>
      </c>
      <c r="F707" s="3">
        <f t="shared" ca="1" si="44"/>
        <v>79.260029268298965</v>
      </c>
      <c r="G707" s="2" t="s">
        <v>23</v>
      </c>
      <c r="H707" s="2" t="s">
        <v>20</v>
      </c>
      <c r="I707" s="2">
        <f>IF(SUMPRODUCT((A707&gt;=[1]holidays!B$2:B1097)*(A707&lt;=[1]holidays!C$2:C1097))&gt;0, 1, 0)</f>
        <v>0</v>
      </c>
      <c r="J707" s="2">
        <f>IF(SUMPRODUCT((A707&gt;=[1]holidays!B$2:B1097 - 4)*(A707&lt;[1]holidays!B$2:B1097))&gt;0, 1, 0)</f>
        <v>0</v>
      </c>
      <c r="K7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A707,
      A707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7" s="3">
        <v>112</v>
      </c>
      <c r="M707" s="3">
        <v>7405.61</v>
      </c>
      <c r="N707" s="3">
        <f t="shared" si="45"/>
        <v>0.94810011522212256</v>
      </c>
      <c r="O707" s="2">
        <f t="shared" ca="1" si="35"/>
        <v>0.11364899856675821</v>
      </c>
      <c r="P707" s="3" t="str">
        <f t="shared" ref="P707:P770" ca="1" si="46">IF(F707&gt;100, "High Surge", IF(F707&gt;=92, "Mild Surge", IF(F707&gt;=80, "Low Surge", "No Surge")))</f>
        <v>No Surge</v>
      </c>
    </row>
    <row r="708" spans="1:16">
      <c r="A708" s="4">
        <v>45268</v>
      </c>
      <c r="B708" s="2">
        <f t="shared" si="32"/>
        <v>2023</v>
      </c>
      <c r="C708" s="2">
        <f t="shared" si="33"/>
        <v>12</v>
      </c>
      <c r="D708" s="2">
        <f t="shared" si="34"/>
        <v>8</v>
      </c>
      <c r="E708" s="16">
        <v>7907</v>
      </c>
      <c r="F708" s="3">
        <f t="shared" ref="F708:F771" ca="1" si="47">(E708 * O708) / (L708 * 10) * 100</f>
        <v>72.92406927365397</v>
      </c>
      <c r="G708" s="2" t="s">
        <v>24</v>
      </c>
      <c r="H708" s="2" t="s">
        <v>20</v>
      </c>
      <c r="I708" s="2">
        <f>IF(SUMPRODUCT((A708&gt;=[1]holidays!B$2:B1097)*(A708&lt;=[1]holidays!C$2:C1097))&gt;0, 1, 0)</f>
        <v>0</v>
      </c>
      <c r="J708" s="2">
        <f>IF(SUMPRODUCT((A708&gt;=[1]holidays!B$2:B1097 - 4)*(A708&lt;[1]holidays!B$2:B1097))&gt;0, 1, 0)</f>
        <v>0</v>
      </c>
      <c r="K7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A708,
      A708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8" s="3">
        <v>120</v>
      </c>
      <c r="M708" s="3">
        <v>9740.5</v>
      </c>
      <c r="N708" s="3">
        <f t="shared" si="45"/>
        <v>1.2318831415201721</v>
      </c>
      <c r="O708" s="2">
        <f t="shared" ca="1" si="35"/>
        <v>0.11067267374274031</v>
      </c>
      <c r="P708" s="3" t="str">
        <f t="shared" ca="1" si="46"/>
        <v>No Surge</v>
      </c>
    </row>
    <row r="709" spans="1:16">
      <c r="A709" s="4">
        <v>45269</v>
      </c>
      <c r="B709" s="2">
        <f t="shared" si="32"/>
        <v>2023</v>
      </c>
      <c r="C709" s="2">
        <f t="shared" si="33"/>
        <v>12</v>
      </c>
      <c r="D709" s="2">
        <f t="shared" si="34"/>
        <v>9</v>
      </c>
      <c r="E709" s="16">
        <v>7816</v>
      </c>
      <c r="F709" s="3">
        <f t="shared" ca="1" si="47"/>
        <v>72.983599982075233</v>
      </c>
      <c r="G709" s="2" t="s">
        <v>16</v>
      </c>
      <c r="H709" s="2" t="s">
        <v>17</v>
      </c>
      <c r="I709" s="2">
        <f>IF(SUMPRODUCT((A709&gt;=[1]holidays!B$2:B1097)*(A709&lt;=[1]holidays!C$2:C1097))&gt;0, 1, 0)</f>
        <v>0</v>
      </c>
      <c r="J709" s="2">
        <f>IF(SUMPRODUCT((A709&gt;=[1]holidays!B$2:B1097 - 4)*(A709&lt;[1]holidays!B$2:B1097))&gt;0, 1, 0)</f>
        <v>0</v>
      </c>
      <c r="K7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A709,
      A709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09" s="3">
        <v>114</v>
      </c>
      <c r="M709" s="3">
        <v>11581.49</v>
      </c>
      <c r="N709" s="3">
        <f t="shared" si="45"/>
        <v>1.4817668884339816</v>
      </c>
      <c r="O709" s="2">
        <f t="shared" ca="1" si="35"/>
        <v>0.10644997950302681</v>
      </c>
      <c r="P709" s="3" t="str">
        <f t="shared" ca="1" si="46"/>
        <v>No Surge</v>
      </c>
    </row>
    <row r="710" spans="1:16">
      <c r="A710" s="4">
        <v>45270</v>
      </c>
      <c r="B710" s="2">
        <f t="shared" si="32"/>
        <v>2023</v>
      </c>
      <c r="C710" s="2">
        <f t="shared" si="33"/>
        <v>12</v>
      </c>
      <c r="D710" s="2">
        <f t="shared" si="34"/>
        <v>10</v>
      </c>
      <c r="E710" s="16">
        <v>7180</v>
      </c>
      <c r="F710" s="3">
        <f t="shared" ca="1" si="47"/>
        <v>67.419741451551772</v>
      </c>
      <c r="G710" s="2" t="s">
        <v>18</v>
      </c>
      <c r="H710" s="2" t="s">
        <v>17</v>
      </c>
      <c r="I710" s="2">
        <f>IF(SUMPRODUCT((A710&gt;=[1]holidays!B$2:B1097)*(A710&lt;=[1]holidays!C$2:C1097))&gt;0, 1, 0)</f>
        <v>0</v>
      </c>
      <c r="J710" s="2">
        <f>IF(SUMPRODUCT((A710&gt;=[1]holidays!B$2:B1097 - 4)*(A710&lt;[1]holidays!B$2:B1097))&gt;0, 1, 0)</f>
        <v>0</v>
      </c>
      <c r="K7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A710,
      A710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10" s="3">
        <v>116</v>
      </c>
      <c r="M710" s="3">
        <v>7187.69</v>
      </c>
      <c r="N710" s="3">
        <f t="shared" si="45"/>
        <v>1.0010710306406685</v>
      </c>
      <c r="O710" s="2">
        <f t="shared" ca="1" si="35"/>
        <v>0.10892325916963796</v>
      </c>
      <c r="P710" s="3" t="str">
        <f t="shared" ca="1" si="46"/>
        <v>No Surge</v>
      </c>
    </row>
    <row r="711" spans="1:16">
      <c r="A711" s="4">
        <v>45271</v>
      </c>
      <c r="B711" s="2">
        <f t="shared" si="32"/>
        <v>2023</v>
      </c>
      <c r="C711" s="2">
        <f t="shared" si="33"/>
        <v>12</v>
      </c>
      <c r="D711" s="2">
        <f t="shared" si="34"/>
        <v>11</v>
      </c>
      <c r="E711" s="16">
        <v>7391</v>
      </c>
      <c r="F711" s="3">
        <f t="shared" ca="1" si="47"/>
        <v>69.281797830835345</v>
      </c>
      <c r="G711" s="2" t="s">
        <v>19</v>
      </c>
      <c r="H711" s="2" t="s">
        <v>20</v>
      </c>
      <c r="I711" s="2">
        <f>IF(SUMPRODUCT((A711&gt;=[1]holidays!B$2:B1097)*(A711&lt;=[1]holidays!C$2:C1097))&gt;0, 1, 0)</f>
        <v>0</v>
      </c>
      <c r="J711" s="2">
        <f>IF(SUMPRODUCT((A711&gt;=[1]holidays!B$2:B1097 - 4)*(A711&lt;[1]holidays!B$2:B1097))&gt;0, 1, 0)</f>
        <v>1</v>
      </c>
      <c r="K7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A711,
      A711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11" s="3">
        <v>124</v>
      </c>
      <c r="M711" s="3">
        <v>6959.65</v>
      </c>
      <c r="N711" s="3">
        <f t="shared" si="45"/>
        <v>0.94163847923149768</v>
      </c>
      <c r="O711" s="2">
        <f t="shared" ca="1" si="35"/>
        <v>0.1162351905158109</v>
      </c>
      <c r="P711" s="3" t="str">
        <f t="shared" ca="1" si="46"/>
        <v>No Surge</v>
      </c>
    </row>
    <row r="712" spans="1:16">
      <c r="A712" s="4">
        <v>45272</v>
      </c>
      <c r="B712" s="2">
        <f t="shared" si="32"/>
        <v>2023</v>
      </c>
      <c r="C712" s="2">
        <f t="shared" si="33"/>
        <v>12</v>
      </c>
      <c r="D712" s="2">
        <f t="shared" si="34"/>
        <v>12</v>
      </c>
      <c r="E712" s="16">
        <v>7459</v>
      </c>
      <c r="F712" s="3">
        <f t="shared" ca="1" si="47"/>
        <v>60.953111974101148</v>
      </c>
      <c r="G712" s="2" t="s">
        <v>21</v>
      </c>
      <c r="H712" s="2" t="s">
        <v>20</v>
      </c>
      <c r="I712" s="2">
        <f>IF(SUMPRODUCT((A712&gt;=[1]holidays!B$2:B1097)*(A712&lt;=[1]holidays!C$2:C1097))&gt;0, 1, 0)</f>
        <v>0</v>
      </c>
      <c r="J712" s="2">
        <f>IF(SUMPRODUCT((A712&gt;=[1]holidays!B$2:B1097 - 4)*(A712&lt;[1]holidays!B$2:B1097))&gt;0, 1, 0)</f>
        <v>1</v>
      </c>
      <c r="K7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A712,
      A712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12" s="3">
        <v>128</v>
      </c>
      <c r="M712" s="3">
        <v>9594.3799999999992</v>
      </c>
      <c r="N712" s="3">
        <f t="shared" si="45"/>
        <v>1.2862823434776778</v>
      </c>
      <c r="O712" s="2">
        <f t="shared" ca="1" si="35"/>
        <v>0.10459844929192849</v>
      </c>
      <c r="P712" s="3" t="str">
        <f t="shared" ca="1" si="46"/>
        <v>No Surge</v>
      </c>
    </row>
    <row r="713" spans="1:16">
      <c r="A713" s="4">
        <v>45273</v>
      </c>
      <c r="B713" s="2">
        <f t="shared" si="32"/>
        <v>2023</v>
      </c>
      <c r="C713" s="2">
        <f t="shared" si="33"/>
        <v>12</v>
      </c>
      <c r="D713" s="2">
        <f t="shared" si="34"/>
        <v>13</v>
      </c>
      <c r="E713" s="16">
        <v>7637</v>
      </c>
      <c r="F713" s="3">
        <f t="shared" ca="1" si="47"/>
        <v>62.649286658021175</v>
      </c>
      <c r="G713" s="2" t="s">
        <v>22</v>
      </c>
      <c r="H713" s="2" t="s">
        <v>20</v>
      </c>
      <c r="I713" s="2">
        <f>IF(SUMPRODUCT((A713&gt;=[1]holidays!B$2:B1097)*(A713&lt;=[1]holidays!C$2:C1097))&gt;0, 1, 0)</f>
        <v>0</v>
      </c>
      <c r="J713" s="2">
        <f>IF(SUMPRODUCT((A713&gt;=[1]holidays!B$2:B1097 - 4)*(A713&lt;[1]holidays!B$2:B1097))&gt;0, 1, 0)</f>
        <v>1</v>
      </c>
      <c r="K7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A713,
      A713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13" s="3">
        <v>125</v>
      </c>
      <c r="M713" s="3">
        <v>9511.0400000000009</v>
      </c>
      <c r="N713" s="3">
        <f t="shared" si="45"/>
        <v>1.2453895508707609</v>
      </c>
      <c r="O713" s="2">
        <f t="shared" ca="1" si="35"/>
        <v>0.10254237046291276</v>
      </c>
      <c r="P713" s="3" t="str">
        <f t="shared" ca="1" si="46"/>
        <v>No Surge</v>
      </c>
    </row>
    <row r="714" spans="1:16">
      <c r="A714" s="4">
        <v>45274</v>
      </c>
      <c r="B714" s="2">
        <f t="shared" si="32"/>
        <v>2023</v>
      </c>
      <c r="C714" s="2">
        <f t="shared" si="33"/>
        <v>12</v>
      </c>
      <c r="D714" s="2">
        <f t="shared" si="34"/>
        <v>14</v>
      </c>
      <c r="E714" s="16">
        <v>12617</v>
      </c>
      <c r="F714" s="3">
        <f t="shared" ca="1" si="47"/>
        <v>111.12624866418351</v>
      </c>
      <c r="G714" s="2" t="s">
        <v>23</v>
      </c>
      <c r="H714" s="2" t="s">
        <v>20</v>
      </c>
      <c r="I714" s="2">
        <f>IF(SUMPRODUCT((A714&gt;=[1]holidays!B$2:B1097)*(A714&lt;=[1]holidays!C$2:C1097))&gt;0, 1, 0)</f>
        <v>0</v>
      </c>
      <c r="J714" s="2">
        <f>IF(SUMPRODUCT((A714&gt;=[1]holidays!B$2:B1097 - 4)*(A714&lt;[1]holidays!B$2:B1097))&gt;0, 1, 0)</f>
        <v>1</v>
      </c>
      <c r="K7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A714,
      A714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14" s="3">
        <v>134</v>
      </c>
      <c r="M714" s="3">
        <v>27133.7</v>
      </c>
      <c r="N714" s="3">
        <f t="shared" si="45"/>
        <v>2.1505666957279863</v>
      </c>
      <c r="O714" s="2">
        <f t="shared" ca="1" si="35"/>
        <v>0.11802264659586739</v>
      </c>
      <c r="P714" s="3" t="str">
        <f t="shared" ca="1" si="46"/>
        <v>High Surge</v>
      </c>
    </row>
    <row r="715" spans="1:16">
      <c r="A715" s="4">
        <v>45275</v>
      </c>
      <c r="B715" s="2">
        <f t="shared" si="32"/>
        <v>2023</v>
      </c>
      <c r="C715" s="2">
        <f t="shared" si="33"/>
        <v>12</v>
      </c>
      <c r="D715" s="2">
        <f t="shared" si="34"/>
        <v>15</v>
      </c>
      <c r="E715" s="16">
        <v>12729</v>
      </c>
      <c r="F715" s="3">
        <f t="shared" ca="1" si="47"/>
        <v>128.61980623674273</v>
      </c>
      <c r="G715" s="2" t="s">
        <v>24</v>
      </c>
      <c r="H715" s="2" t="s">
        <v>20</v>
      </c>
      <c r="I715" s="2">
        <f>IF(SUMPRODUCT((A715&gt;=[1]holidays!B$2:B1097)*(A715&lt;=[1]holidays!C$2:C1097))&gt;0, 1, 0)</f>
        <v>1</v>
      </c>
      <c r="J715" s="2">
        <f>IF(SUMPRODUCT((A715&gt;=[1]holidays!B$2:B1097 - 4)*(A715&lt;[1]holidays!B$2:B1097))&gt;0, 1, 0)</f>
        <v>0</v>
      </c>
      <c r="K7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A715,
      A715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15" s="3">
        <v>118</v>
      </c>
      <c r="M715" s="3">
        <v>23742.54</v>
      </c>
      <c r="N715" s="3">
        <f t="shared" si="45"/>
        <v>1.8652321470657554</v>
      </c>
      <c r="O715" s="2">
        <f t="shared" ca="1" si="35"/>
        <v>0.1192327530515802</v>
      </c>
      <c r="P715" s="3" t="str">
        <f t="shared" ca="1" si="46"/>
        <v>High Surge</v>
      </c>
    </row>
    <row r="716" spans="1:16">
      <c r="A716" s="4">
        <v>45276</v>
      </c>
      <c r="B716" s="2">
        <f t="shared" si="32"/>
        <v>2023</v>
      </c>
      <c r="C716" s="2">
        <f t="shared" si="33"/>
        <v>12</v>
      </c>
      <c r="D716" s="2">
        <f t="shared" si="34"/>
        <v>16</v>
      </c>
      <c r="E716" s="16">
        <v>12511</v>
      </c>
      <c r="F716" s="3">
        <f t="shared" ca="1" si="47"/>
        <v>124.91429514356909</v>
      </c>
      <c r="G716" s="2" t="s">
        <v>16</v>
      </c>
      <c r="H716" s="2" t="s">
        <v>17</v>
      </c>
      <c r="I716" s="2">
        <f>IF(SUMPRODUCT((A716&gt;=[1]holidays!B$2:B1097)*(A716&lt;=[1]holidays!C$2:C1097))&gt;0, 1, 0)</f>
        <v>1</v>
      </c>
      <c r="J716" s="2">
        <f>IF(SUMPRODUCT((A716&gt;=[1]holidays!B$2:B1097 - 4)*(A716&lt;[1]holidays!B$2:B1097))&gt;0, 1, 0)</f>
        <v>0</v>
      </c>
      <c r="K7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A716,
      A716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16" s="3">
        <v>116</v>
      </c>
      <c r="M716" s="3">
        <v>27079.79</v>
      </c>
      <c r="N716" s="3">
        <f t="shared" si="45"/>
        <v>2.1644784589561188</v>
      </c>
      <c r="O716" s="2">
        <f t="shared" ca="1" si="35"/>
        <v>0.11581854557312775</v>
      </c>
      <c r="P716" s="3" t="str">
        <f t="shared" ca="1" si="46"/>
        <v>High Surge</v>
      </c>
    </row>
    <row r="717" spans="1:16">
      <c r="A717" s="4">
        <v>45277</v>
      </c>
      <c r="B717" s="2">
        <f t="shared" si="32"/>
        <v>2023</v>
      </c>
      <c r="C717" s="2">
        <f t="shared" si="33"/>
        <v>12</v>
      </c>
      <c r="D717" s="2">
        <f t="shared" si="34"/>
        <v>17</v>
      </c>
      <c r="E717" s="16">
        <v>12635</v>
      </c>
      <c r="F717" s="3">
        <f t="shared" ca="1" si="47"/>
        <v>117.5657953238418</v>
      </c>
      <c r="G717" s="2" t="s">
        <v>18</v>
      </c>
      <c r="H717" s="2" t="s">
        <v>17</v>
      </c>
      <c r="I717" s="2">
        <f>IF(SUMPRODUCT((A717&gt;=[1]holidays!B$2:B1097)*(A717&lt;=[1]holidays!C$2:C1097))&gt;0, 1, 0)</f>
        <v>1</v>
      </c>
      <c r="J717" s="2">
        <f>IF(SUMPRODUCT((A717&gt;=[1]holidays!B$2:B1097 - 4)*(A717&lt;[1]holidays!B$2:B1097))&gt;0, 1, 0)</f>
        <v>0</v>
      </c>
      <c r="K7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A717,
      A717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17" s="3">
        <v>119</v>
      </c>
      <c r="M717" s="3">
        <v>25576.63</v>
      </c>
      <c r="N717" s="3">
        <f t="shared" si="45"/>
        <v>2.0242683023347845</v>
      </c>
      <c r="O717" s="2">
        <f t="shared" ca="1" si="35"/>
        <v>0.11072678783962939</v>
      </c>
      <c r="P717" s="3" t="str">
        <f t="shared" ca="1" si="46"/>
        <v>High Surge</v>
      </c>
    </row>
    <row r="718" spans="1:16">
      <c r="A718" s="4">
        <v>45278</v>
      </c>
      <c r="B718" s="2">
        <f t="shared" si="32"/>
        <v>2023</v>
      </c>
      <c r="C718" s="2">
        <f t="shared" si="33"/>
        <v>12</v>
      </c>
      <c r="D718" s="2">
        <f t="shared" si="34"/>
        <v>18</v>
      </c>
      <c r="E718" s="16">
        <v>7389</v>
      </c>
      <c r="F718" s="3">
        <f t="shared" ca="1" si="47"/>
        <v>70.524541374139332</v>
      </c>
      <c r="G718" s="2" t="s">
        <v>19</v>
      </c>
      <c r="H718" s="2" t="s">
        <v>20</v>
      </c>
      <c r="I718" s="2">
        <f>IF(SUMPRODUCT((A718&gt;=[1]holidays!B$2:B1097)*(A718&lt;=[1]holidays!C$2:C1097))&gt;0, 1, 0)</f>
        <v>1</v>
      </c>
      <c r="J718" s="2">
        <f>IF(SUMPRODUCT((A718&gt;=[1]holidays!B$2:B1097 - 4)*(A718&lt;[1]holidays!B$2:B1097))&gt;0, 1, 0)</f>
        <v>0</v>
      </c>
      <c r="K7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A718,
      A718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18" s="3">
        <v>116</v>
      </c>
      <c r="M718" s="3">
        <v>10650.38</v>
      </c>
      <c r="N718" s="3">
        <f t="shared" si="45"/>
        <v>1.4413831370956827</v>
      </c>
      <c r="O718" s="2">
        <f t="shared" ca="1" si="35"/>
        <v>0.11071656244958943</v>
      </c>
      <c r="P718" s="3" t="str">
        <f t="shared" ca="1" si="46"/>
        <v>No Surge</v>
      </c>
    </row>
    <row r="719" spans="1:16">
      <c r="A719" s="4">
        <v>45279</v>
      </c>
      <c r="B719" s="2">
        <f t="shared" si="32"/>
        <v>2023</v>
      </c>
      <c r="C719" s="2">
        <f t="shared" si="33"/>
        <v>12</v>
      </c>
      <c r="D719" s="2">
        <f t="shared" si="34"/>
        <v>19</v>
      </c>
      <c r="E719" s="16">
        <v>6505</v>
      </c>
      <c r="F719" s="3">
        <f t="shared" ca="1" si="47"/>
        <v>64.420922190653613</v>
      </c>
      <c r="G719" s="2" t="s">
        <v>21</v>
      </c>
      <c r="H719" s="2" t="s">
        <v>20</v>
      </c>
      <c r="I719" s="2">
        <f>IF(SUMPRODUCT((A719&gt;=[1]holidays!B$2:B1097)*(A719&lt;=[1]holidays!C$2:C1097))&gt;0, 1, 0)</f>
        <v>1</v>
      </c>
      <c r="J719" s="2">
        <f>IF(SUMPRODUCT((A719&gt;=[1]holidays!B$2:B1097 - 4)*(A719&lt;[1]holidays!B$2:B1097))&gt;0, 1, 0)</f>
        <v>0</v>
      </c>
      <c r="K7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A719,
      A719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19" s="3">
        <v>120</v>
      </c>
      <c r="M719" s="3">
        <v>9642.17</v>
      </c>
      <c r="N719" s="3">
        <f t="shared" si="45"/>
        <v>1.482270561106841</v>
      </c>
      <c r="O719" s="2">
        <f t="shared" ca="1" si="35"/>
        <v>0.11883951826100592</v>
      </c>
      <c r="P719" s="3" t="str">
        <f t="shared" ca="1" si="46"/>
        <v>No Surge</v>
      </c>
    </row>
    <row r="720" spans="1:16">
      <c r="A720" s="4">
        <v>45280</v>
      </c>
      <c r="B720" s="2">
        <f t="shared" si="32"/>
        <v>2023</v>
      </c>
      <c r="C720" s="2">
        <f t="shared" si="33"/>
        <v>12</v>
      </c>
      <c r="D720" s="2">
        <f t="shared" si="34"/>
        <v>20</v>
      </c>
      <c r="E720" s="16">
        <v>7529</v>
      </c>
      <c r="F720" s="3">
        <f t="shared" ca="1" si="47"/>
        <v>76.468746240770216</v>
      </c>
      <c r="G720" s="2" t="s">
        <v>22</v>
      </c>
      <c r="H720" s="2" t="s">
        <v>20</v>
      </c>
      <c r="I720" s="2">
        <f>IF(SUMPRODUCT((A720&gt;=[1]holidays!B$2:B1097)*(A720&lt;=[1]holidays!C$2:C1097))&gt;0, 1, 0)</f>
        <v>1</v>
      </c>
      <c r="J720" s="2">
        <f>IF(SUMPRODUCT((A720&gt;=[1]holidays!B$2:B1097 - 4)*(A720&lt;[1]holidays!B$2:B1097))&gt;0, 1, 0)</f>
        <v>0</v>
      </c>
      <c r="K7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A720,
      A720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0" s="3">
        <v>111</v>
      </c>
      <c r="M720" s="3">
        <v>6782.31</v>
      </c>
      <c r="N720" s="3">
        <f t="shared" si="45"/>
        <v>0.90082481073183696</v>
      </c>
      <c r="O720" s="2">
        <f t="shared" ca="1" si="35"/>
        <v>0.11273782484693178</v>
      </c>
      <c r="P720" s="3" t="str">
        <f t="shared" ca="1" si="46"/>
        <v>No Surge</v>
      </c>
    </row>
    <row r="721" spans="1:16">
      <c r="A721" s="4">
        <v>45281</v>
      </c>
      <c r="B721" s="2">
        <f t="shared" si="32"/>
        <v>2023</v>
      </c>
      <c r="C721" s="2">
        <f t="shared" si="33"/>
        <v>12</v>
      </c>
      <c r="D721" s="2">
        <f t="shared" si="34"/>
        <v>21</v>
      </c>
      <c r="E721" s="16">
        <v>6631</v>
      </c>
      <c r="F721" s="3">
        <f t="shared" ca="1" si="47"/>
        <v>60.346672195019856</v>
      </c>
      <c r="G721" s="2" t="s">
        <v>23</v>
      </c>
      <c r="H721" s="2" t="s">
        <v>20</v>
      </c>
      <c r="I721" s="2">
        <f>IF(SUMPRODUCT((A721&gt;=[1]holidays!B$2:B1097)*(A721&lt;=[1]holidays!C$2:C1097))&gt;0, 1, 0)</f>
        <v>1</v>
      </c>
      <c r="J721" s="2">
        <f>IF(SUMPRODUCT((A721&gt;=[1]holidays!B$2:B1097 - 4)*(A721&lt;[1]holidays!B$2:B1097))&gt;0, 1, 0)</f>
        <v>1</v>
      </c>
      <c r="K7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A721,
      A721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1" s="3">
        <v>118</v>
      </c>
      <c r="M721" s="3">
        <v>4149.76</v>
      </c>
      <c r="N721" s="3">
        <f t="shared" si="45"/>
        <v>0.62581209470668075</v>
      </c>
      <c r="O721" s="2">
        <f t="shared" ca="1" si="35"/>
        <v>0.10738813631446754</v>
      </c>
      <c r="P721" s="3" t="str">
        <f t="shared" ca="1" si="46"/>
        <v>No Surge</v>
      </c>
    </row>
    <row r="722" spans="1:16">
      <c r="A722" s="4">
        <v>45282</v>
      </c>
      <c r="B722" s="2">
        <f t="shared" si="32"/>
        <v>2023</v>
      </c>
      <c r="C722" s="2">
        <f t="shared" si="33"/>
        <v>12</v>
      </c>
      <c r="D722" s="2">
        <f t="shared" si="34"/>
        <v>22</v>
      </c>
      <c r="E722" s="16">
        <v>7027</v>
      </c>
      <c r="F722" s="3">
        <f t="shared" ca="1" si="47"/>
        <v>65.859738801383799</v>
      </c>
      <c r="G722" s="2" t="s">
        <v>24</v>
      </c>
      <c r="H722" s="2" t="s">
        <v>20</v>
      </c>
      <c r="I722" s="2">
        <f>IF(SUMPRODUCT((A722&gt;=[1]holidays!B$2:B1097)*(A722&lt;=[1]holidays!C$2:C1097))&gt;0, 1, 0)</f>
        <v>1</v>
      </c>
      <c r="J722" s="2">
        <f>IF(SUMPRODUCT((A722&gt;=[1]holidays!B$2:B1097 - 4)*(A722&lt;[1]holidays!B$2:B1097))&gt;0, 1, 0)</f>
        <v>1</v>
      </c>
      <c r="K7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A722,
      A722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2" s="3">
        <v>117</v>
      </c>
      <c r="M722" s="3">
        <v>8495.5499999999993</v>
      </c>
      <c r="N722" s="3">
        <f t="shared" si="45"/>
        <v>1.2089867653337127</v>
      </c>
      <c r="O722" s="2">
        <f t="shared" ca="1" si="35"/>
        <v>0.10965688686156116</v>
      </c>
      <c r="P722" s="3" t="str">
        <f t="shared" ca="1" si="46"/>
        <v>No Surge</v>
      </c>
    </row>
    <row r="723" spans="1:16">
      <c r="A723" s="4">
        <v>45283</v>
      </c>
      <c r="B723" s="2">
        <f t="shared" si="32"/>
        <v>2023</v>
      </c>
      <c r="C723" s="2">
        <f t="shared" si="33"/>
        <v>12</v>
      </c>
      <c r="D723" s="2">
        <f t="shared" si="34"/>
        <v>23</v>
      </c>
      <c r="E723" s="16">
        <v>9545</v>
      </c>
      <c r="F723" s="3">
        <f t="shared" ca="1" si="47"/>
        <v>81.777189996676128</v>
      </c>
      <c r="G723" s="2" t="s">
        <v>16</v>
      </c>
      <c r="H723" s="2" t="s">
        <v>17</v>
      </c>
      <c r="I723" s="2">
        <f>IF(SUMPRODUCT((A723&gt;=[1]holidays!B$2:B1097)*(A723&lt;=[1]holidays!C$2:C1097))&gt;0, 1, 0)</f>
        <v>1</v>
      </c>
      <c r="J723" s="2">
        <f>IF(SUMPRODUCT((A723&gt;=[1]holidays!B$2:B1097 - 4)*(A723&lt;[1]holidays!B$2:B1097))&gt;0, 1, 0)</f>
        <v>1</v>
      </c>
      <c r="K7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A723,
      A723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3" s="3">
        <v>117</v>
      </c>
      <c r="M723" s="3">
        <v>20249.77</v>
      </c>
      <c r="N723" s="3">
        <f t="shared" si="45"/>
        <v>2.1215055002619172</v>
      </c>
      <c r="O723" s="2">
        <f t="shared" ca="1" si="35"/>
        <v>0.10024024336941967</v>
      </c>
      <c r="P723" s="3" t="str">
        <f t="shared" ca="1" si="46"/>
        <v>Low Surge</v>
      </c>
    </row>
    <row r="724" spans="1:16">
      <c r="A724" s="4">
        <v>45284</v>
      </c>
      <c r="B724" s="2">
        <f t="shared" si="32"/>
        <v>2023</v>
      </c>
      <c r="C724" s="2">
        <f t="shared" si="33"/>
        <v>12</v>
      </c>
      <c r="D724" s="2">
        <f t="shared" si="34"/>
        <v>24</v>
      </c>
      <c r="E724" s="16">
        <v>9085</v>
      </c>
      <c r="F724" s="3">
        <f t="shared" ca="1" si="47"/>
        <v>82.476441585708884</v>
      </c>
      <c r="G724" s="2" t="s">
        <v>18</v>
      </c>
      <c r="H724" s="2" t="s">
        <v>17</v>
      </c>
      <c r="I724" s="2">
        <f>IF(SUMPRODUCT((A724&gt;=[1]holidays!B$2:B1097)*(A724&lt;=[1]holidays!C$2:C1097))&gt;0, 1, 0)</f>
        <v>1</v>
      </c>
      <c r="J724" s="2">
        <f>IF(SUMPRODUCT((A724&gt;=[1]holidays!B$2:B1097 - 4)*(A724&lt;[1]holidays!B$2:B1097))&gt;0, 1, 0)</f>
        <v>1</v>
      </c>
      <c r="K7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A724,
      A724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4" s="3">
        <v>115</v>
      </c>
      <c r="M724" s="3">
        <v>16802.82</v>
      </c>
      <c r="N724" s="3">
        <f t="shared" si="45"/>
        <v>1.8495123830489819</v>
      </c>
      <c r="O724" s="2">
        <f t="shared" ca="1" si="35"/>
        <v>0.10440055896925175</v>
      </c>
      <c r="P724" s="3" t="str">
        <f t="shared" ca="1" si="46"/>
        <v>Low Surge</v>
      </c>
    </row>
    <row r="725" spans="1:16">
      <c r="A725" s="4">
        <v>45285</v>
      </c>
      <c r="B725" s="2">
        <f t="shared" si="32"/>
        <v>2023</v>
      </c>
      <c r="C725" s="2">
        <f t="shared" si="33"/>
        <v>12</v>
      </c>
      <c r="D725" s="2">
        <f t="shared" si="34"/>
        <v>25</v>
      </c>
      <c r="E725" s="16">
        <v>7377</v>
      </c>
      <c r="F725" s="3">
        <f t="shared" ca="1" si="47"/>
        <v>71.456030122654909</v>
      </c>
      <c r="G725" s="2" t="s">
        <v>19</v>
      </c>
      <c r="H725" s="2" t="s">
        <v>20</v>
      </c>
      <c r="I725" s="2">
        <f>IF(SUMPRODUCT((A725&gt;=[1]holidays!B$2:B1097)*(A725&lt;=[1]holidays!C$2:C1097))&gt;0, 1, 0)</f>
        <v>1</v>
      </c>
      <c r="J725" s="2">
        <f>IF(SUMPRODUCT((A725&gt;=[1]holidays!B$2:B1097 - 4)*(A725&lt;[1]holidays!B$2:B1097))&gt;0, 1, 0)</f>
        <v>0</v>
      </c>
      <c r="K7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A725,
      A725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5" s="3">
        <v>115</v>
      </c>
      <c r="M725" s="3">
        <v>13464.04</v>
      </c>
      <c r="N725" s="3">
        <f t="shared" si="45"/>
        <v>1.8251375898061544</v>
      </c>
      <c r="O725" s="2">
        <f t="shared" ca="1" si="35"/>
        <v>0.11139275402067664</v>
      </c>
      <c r="P725" s="3" t="str">
        <f t="shared" ca="1" si="46"/>
        <v>No Surge</v>
      </c>
    </row>
    <row r="726" spans="1:16">
      <c r="A726" s="4">
        <v>45286</v>
      </c>
      <c r="B726" s="2">
        <f t="shared" si="32"/>
        <v>2023</v>
      </c>
      <c r="C726" s="2">
        <f t="shared" si="33"/>
        <v>12</v>
      </c>
      <c r="D726" s="2">
        <f t="shared" si="34"/>
        <v>26</v>
      </c>
      <c r="E726" s="16">
        <v>7411</v>
      </c>
      <c r="F726" s="3">
        <f t="shared" ca="1" si="47"/>
        <v>74.062377142146204</v>
      </c>
      <c r="G726" s="2" t="s">
        <v>21</v>
      </c>
      <c r="H726" s="2" t="s">
        <v>20</v>
      </c>
      <c r="I726" s="2">
        <f>IF(SUMPRODUCT((A726&gt;=[1]holidays!B$2:B1097)*(A726&lt;=[1]holidays!C$2:C1097))&gt;0, 1, 0)</f>
        <v>1</v>
      </c>
      <c r="J726" s="2">
        <f>IF(SUMPRODUCT((A726&gt;=[1]holidays!B$2:B1097 - 4)*(A726&lt;[1]holidays!B$2:B1097))&gt;0, 1, 0)</f>
        <v>0</v>
      </c>
      <c r="K7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A726,
      A726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6" s="3">
        <v>113</v>
      </c>
      <c r="M726" s="3">
        <v>9106.31</v>
      </c>
      <c r="N726" s="3">
        <f t="shared" si="45"/>
        <v>1.2287559033868574</v>
      </c>
      <c r="O726" s="2">
        <f t="shared" ca="1" si="35"/>
        <v>0.11292738654786832</v>
      </c>
      <c r="P726" s="3" t="str">
        <f t="shared" ca="1" si="46"/>
        <v>No Surge</v>
      </c>
    </row>
    <row r="727" spans="1:16">
      <c r="A727" s="4">
        <v>45287</v>
      </c>
      <c r="B727" s="2">
        <f t="shared" si="32"/>
        <v>2023</v>
      </c>
      <c r="C727" s="2">
        <f t="shared" si="33"/>
        <v>12</v>
      </c>
      <c r="D727" s="2">
        <f t="shared" si="34"/>
        <v>27</v>
      </c>
      <c r="E727" s="16">
        <v>7565</v>
      </c>
      <c r="F727" s="3">
        <f t="shared" ca="1" si="47"/>
        <v>67.335048723322672</v>
      </c>
      <c r="G727" s="2" t="s">
        <v>22</v>
      </c>
      <c r="H727" s="2" t="s">
        <v>20</v>
      </c>
      <c r="I727" s="2">
        <f>IF(SUMPRODUCT((A727&gt;=[1]holidays!B$2:B1097)*(A727&lt;=[1]holidays!C$2:C1097))&gt;0, 1, 0)</f>
        <v>1</v>
      </c>
      <c r="J727" s="2">
        <f>IF(SUMPRODUCT((A727&gt;=[1]holidays!B$2:B1097 - 4)*(A727&lt;[1]holidays!B$2:B1097))&gt;0, 1, 0)</f>
        <v>0</v>
      </c>
      <c r="K7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A727,
      A727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7" s="3">
        <v>127</v>
      </c>
      <c r="M727" s="3">
        <v>12112.58</v>
      </c>
      <c r="N727" s="3">
        <f t="shared" si="45"/>
        <v>1.6011341705221414</v>
      </c>
      <c r="O727" s="2">
        <f t="shared" ca="1" si="35"/>
        <v>0.11304099389110348</v>
      </c>
      <c r="P727" s="3" t="str">
        <f t="shared" ca="1" si="46"/>
        <v>No Surge</v>
      </c>
    </row>
    <row r="728" spans="1:16">
      <c r="A728" s="4">
        <v>45288</v>
      </c>
      <c r="B728" s="2">
        <f t="shared" si="32"/>
        <v>2023</v>
      </c>
      <c r="C728" s="2">
        <f t="shared" si="33"/>
        <v>12</v>
      </c>
      <c r="D728" s="2">
        <f t="shared" si="34"/>
        <v>28</v>
      </c>
      <c r="E728" s="16">
        <v>7709</v>
      </c>
      <c r="F728" s="3">
        <f t="shared" ca="1" si="47"/>
        <v>59.451407084243193</v>
      </c>
      <c r="G728" s="2" t="s">
        <v>23</v>
      </c>
      <c r="H728" s="2" t="s">
        <v>20</v>
      </c>
      <c r="I728" s="2">
        <f>IF(SUMPRODUCT((A728&gt;=[1]holidays!B$2:B1097)*(A728&lt;=[1]holidays!C$2:C1097))&gt;0, 1, 0)</f>
        <v>1</v>
      </c>
      <c r="J728" s="2">
        <f>IF(SUMPRODUCT((A728&gt;=[1]holidays!B$2:B1097 - 4)*(A728&lt;[1]holidays!B$2:B1097))&gt;0, 1, 0)</f>
        <v>1</v>
      </c>
      <c r="K7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A728,
      A728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8" s="3">
        <v>136</v>
      </c>
      <c r="M728" s="3">
        <v>10633.21</v>
      </c>
      <c r="N728" s="3">
        <f t="shared" si="45"/>
        <v>1.3793241665585678</v>
      </c>
      <c r="O728" s="2">
        <f t="shared" ca="1" si="35"/>
        <v>0.10488249271574879</v>
      </c>
      <c r="P728" s="3" t="str">
        <f t="shared" ca="1" si="46"/>
        <v>No Surge</v>
      </c>
    </row>
    <row r="729" spans="1:16">
      <c r="A729" s="4">
        <v>45289</v>
      </c>
      <c r="B729" s="2">
        <f t="shared" si="32"/>
        <v>2023</v>
      </c>
      <c r="C729" s="2">
        <f t="shared" si="33"/>
        <v>12</v>
      </c>
      <c r="D729" s="2">
        <f t="shared" si="34"/>
        <v>29</v>
      </c>
      <c r="E729" s="16">
        <v>7669</v>
      </c>
      <c r="F729" s="3">
        <f t="shared" ca="1" si="47"/>
        <v>79.061404324993191</v>
      </c>
      <c r="G729" s="2" t="s">
        <v>24</v>
      </c>
      <c r="H729" s="2" t="s">
        <v>20</v>
      </c>
      <c r="I729" s="2">
        <f>IF(SUMPRODUCT((A729&gt;=[1]holidays!B$2:B1097)*(A729&lt;=[1]holidays!C$2:C1097))&gt;0, 1, 0)</f>
        <v>1</v>
      </c>
      <c r="J729" s="2">
        <f>IF(SUMPRODUCT((A729&gt;=[1]holidays!B$2:B1097 - 4)*(A729&lt;[1]holidays!B$2:B1097))&gt;0, 1, 0)</f>
        <v>1</v>
      </c>
      <c r="K7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A729,
      A729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29" s="3">
        <v>106</v>
      </c>
      <c r="M729" s="3">
        <v>6287.94</v>
      </c>
      <c r="N729" s="3">
        <f t="shared" si="45"/>
        <v>0.81991654713782758</v>
      </c>
      <c r="O729" s="2">
        <f t="shared" ca="1" si="35"/>
        <v>0.10927772667165574</v>
      </c>
      <c r="P729" s="3" t="str">
        <f t="shared" ca="1" si="46"/>
        <v>No Surge</v>
      </c>
    </row>
    <row r="730" spans="1:16">
      <c r="A730" s="4">
        <v>45290</v>
      </c>
      <c r="B730" s="2">
        <f t="shared" si="32"/>
        <v>2023</v>
      </c>
      <c r="C730" s="2">
        <f t="shared" si="33"/>
        <v>12</v>
      </c>
      <c r="D730" s="2">
        <f t="shared" si="34"/>
        <v>30</v>
      </c>
      <c r="E730" s="16">
        <v>9821</v>
      </c>
      <c r="F730" s="3">
        <f t="shared" ca="1" si="47"/>
        <v>94.392877698529432</v>
      </c>
      <c r="G730" s="2" t="s">
        <v>16</v>
      </c>
      <c r="H730" s="2" t="s">
        <v>17</v>
      </c>
      <c r="I730" s="2">
        <f>IF(SUMPRODUCT((A730&gt;=[1]holidays!B$2:B1097)*(A730&lt;=[1]holidays!C$2:C1097))&gt;0, 1, 0)</f>
        <v>1</v>
      </c>
      <c r="J730" s="2">
        <f>IF(SUMPRODUCT((A730&gt;=[1]holidays!B$2:B1097 - 4)*(A730&lt;[1]holidays!B$2:B1097))&gt;0, 1, 0)</f>
        <v>1</v>
      </c>
      <c r="K7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A730,
      A730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0" s="3">
        <v>109</v>
      </c>
      <c r="M730" s="3">
        <v>24905.47</v>
      </c>
      <c r="N730" s="3">
        <f t="shared" si="45"/>
        <v>2.5359403319417577</v>
      </c>
      <c r="O730" s="2">
        <f t="shared" ca="1" si="35"/>
        <v>0.10476350340229823</v>
      </c>
      <c r="P730" s="3" t="str">
        <f t="shared" ca="1" si="46"/>
        <v>Mild Surge</v>
      </c>
    </row>
    <row r="731" spans="1:16">
      <c r="A731" s="4">
        <v>45291</v>
      </c>
      <c r="B731" s="2">
        <f t="shared" si="32"/>
        <v>2023</v>
      </c>
      <c r="C731" s="2">
        <f t="shared" si="33"/>
        <v>12</v>
      </c>
      <c r="D731" s="2">
        <f t="shared" si="34"/>
        <v>31</v>
      </c>
      <c r="E731" s="16">
        <v>9924</v>
      </c>
      <c r="F731" s="3">
        <f t="shared" ca="1" si="47"/>
        <v>97.621765698257292</v>
      </c>
      <c r="G731" s="2" t="s">
        <v>18</v>
      </c>
      <c r="H731" s="2" t="s">
        <v>17</v>
      </c>
      <c r="I731" s="2">
        <f>IF(SUMPRODUCT((A731&gt;=[1]holidays!B$2:B1097)*(A731&lt;=[1]holidays!C$2:C1097))&gt;0, 1, 0)</f>
        <v>1</v>
      </c>
      <c r="J731" s="2">
        <f>IF(SUMPRODUCT((A731&gt;=[1]holidays!B$2:B1097 - 4)*(A731&lt;[1]holidays!B$2:B1097))&gt;0, 1, 0)</f>
        <v>1</v>
      </c>
      <c r="K7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A731,
      A731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1" s="3">
        <v>106</v>
      </c>
      <c r="M731" s="3">
        <v>21362.04</v>
      </c>
      <c r="N731" s="3">
        <f t="shared" si="45"/>
        <v>2.1525634824667472</v>
      </c>
      <c r="O731" s="2">
        <f t="shared" ca="1" si="35"/>
        <v>0.10427153530849732</v>
      </c>
      <c r="P731" s="3" t="str">
        <f t="shared" ca="1" si="46"/>
        <v>Mild Surge</v>
      </c>
    </row>
    <row r="732" spans="1:16">
      <c r="A732" s="4">
        <v>45292</v>
      </c>
      <c r="B732" s="2">
        <f t="shared" si="32"/>
        <v>2024</v>
      </c>
      <c r="C732" s="2">
        <f t="shared" si="33"/>
        <v>1</v>
      </c>
      <c r="D732" s="2">
        <f t="shared" si="34"/>
        <v>1</v>
      </c>
      <c r="E732" s="16">
        <v>8914</v>
      </c>
      <c r="F732" s="3">
        <f t="shared" ca="1" si="47"/>
        <v>92.818608217107041</v>
      </c>
      <c r="G732" s="2" t="s">
        <v>19</v>
      </c>
      <c r="H732" s="2" t="s">
        <v>20</v>
      </c>
      <c r="I732" s="2">
        <f>IF(SUMPRODUCT((A732&gt;=[1]holidays!B$2:B1097)*(A732&lt;=[1]holidays!C$2:C1097))&gt;0, 1, 0)</f>
        <v>1</v>
      </c>
      <c r="J732" s="2">
        <f>IF(SUMPRODUCT((A732&gt;=[1]holidays!B$2:B1097 - 4)*(A732&lt;[1]holidays!B$2:B1097))&gt;0, 1, 0)</f>
        <v>0</v>
      </c>
      <c r="K7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A732,
      A732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2" s="3">
        <v>105</v>
      </c>
      <c r="M732" s="3">
        <v>15968.88</v>
      </c>
      <c r="N732" s="3">
        <f t="shared" si="45"/>
        <v>1.791438187121382</v>
      </c>
      <c r="O732" s="2">
        <f t="shared" ca="1" si="35"/>
        <v>0.10933311490684586</v>
      </c>
      <c r="P732" s="3" t="str">
        <f t="shared" ca="1" si="46"/>
        <v>Mild Surge</v>
      </c>
    </row>
    <row r="733" spans="1:16">
      <c r="A733" s="4">
        <v>45293</v>
      </c>
      <c r="B733" s="2">
        <f t="shared" si="32"/>
        <v>2024</v>
      </c>
      <c r="C733" s="2">
        <f t="shared" si="33"/>
        <v>1</v>
      </c>
      <c r="D733" s="2">
        <f t="shared" si="34"/>
        <v>2</v>
      </c>
      <c r="E733" s="16">
        <v>7992</v>
      </c>
      <c r="F733" s="3">
        <f t="shared" ca="1" si="47"/>
        <v>84.367270959687517</v>
      </c>
      <c r="G733" s="2" t="s">
        <v>21</v>
      </c>
      <c r="H733" s="2" t="s">
        <v>20</v>
      </c>
      <c r="I733" s="2">
        <f>IF(SUMPRODUCT((A733&gt;=[1]holidays!B$2:B1097)*(A733&lt;=[1]holidays!C$2:C1097))&gt;0, 1, 0)</f>
        <v>1</v>
      </c>
      <c r="J733" s="2">
        <f>IF(SUMPRODUCT((A733&gt;=[1]holidays!B$2:B1097 - 4)*(A733&lt;[1]holidays!B$2:B1097))&gt;0, 1, 0)</f>
        <v>0</v>
      </c>
      <c r="K7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A733,
      A733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3" s="3">
        <v>100</v>
      </c>
      <c r="M733" s="3">
        <v>10011.709999999999</v>
      </c>
      <c r="N733" s="3">
        <f t="shared" si="45"/>
        <v>1.2527164664664663</v>
      </c>
      <c r="O733" s="2">
        <f t="shared" ca="1" si="35"/>
        <v>0.10556465335296236</v>
      </c>
      <c r="P733" s="3" t="str">
        <f t="shared" ca="1" si="46"/>
        <v>Low Surge</v>
      </c>
    </row>
    <row r="734" spans="1:16">
      <c r="A734" s="4">
        <v>45294</v>
      </c>
      <c r="B734" s="2">
        <f t="shared" si="32"/>
        <v>2024</v>
      </c>
      <c r="C734" s="2">
        <f t="shared" si="33"/>
        <v>1</v>
      </c>
      <c r="D734" s="2">
        <f t="shared" si="34"/>
        <v>3</v>
      </c>
      <c r="E734" s="16">
        <v>7651</v>
      </c>
      <c r="F734" s="3">
        <f t="shared" ca="1" si="47"/>
        <v>75.838622715317385</v>
      </c>
      <c r="G734" s="2" t="s">
        <v>22</v>
      </c>
      <c r="H734" s="2" t="s">
        <v>20</v>
      </c>
      <c r="I734" s="2">
        <f>IF(SUMPRODUCT((A734&gt;=[1]holidays!B$2:B1097)*(A734&lt;=[1]holidays!C$2:C1097))&gt;0, 1, 0)</f>
        <v>1</v>
      </c>
      <c r="J734" s="2">
        <f>IF(SUMPRODUCT((A734&gt;=[1]holidays!B$2:B1097 - 4)*(A734&lt;[1]holidays!B$2:B1097))&gt;0, 1, 0)</f>
        <v>0</v>
      </c>
      <c r="K7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A734,
      A734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4" s="3">
        <v>101</v>
      </c>
      <c r="M734" s="3">
        <v>14715.25</v>
      </c>
      <c r="N734" s="3">
        <f t="shared" si="45"/>
        <v>1.9233106783427003</v>
      </c>
      <c r="O734" s="2">
        <f t="shared" ca="1" si="35"/>
        <v>0.1001137223140381</v>
      </c>
      <c r="P734" s="3" t="str">
        <f t="shared" ca="1" si="46"/>
        <v>No Surge</v>
      </c>
    </row>
    <row r="735" spans="1:16">
      <c r="A735" s="4">
        <v>45295</v>
      </c>
      <c r="B735" s="2">
        <f t="shared" si="32"/>
        <v>2024</v>
      </c>
      <c r="C735" s="2">
        <f t="shared" si="33"/>
        <v>1</v>
      </c>
      <c r="D735" s="2">
        <f t="shared" si="34"/>
        <v>4</v>
      </c>
      <c r="E735" s="16">
        <v>7562</v>
      </c>
      <c r="F735" s="3">
        <f t="shared" ca="1" si="47"/>
        <v>81.908605339681003</v>
      </c>
      <c r="G735" s="2" t="s">
        <v>23</v>
      </c>
      <c r="H735" s="2" t="s">
        <v>20</v>
      </c>
      <c r="I735" s="2">
        <f>IF(SUMPRODUCT((A735&gt;=[1]holidays!B$2:B1097)*(A735&lt;=[1]holidays!C$2:C1097))&gt;0, 1, 0)</f>
        <v>1</v>
      </c>
      <c r="J735" s="2">
        <f>IF(SUMPRODUCT((A735&gt;=[1]holidays!B$2:B1097 - 4)*(A735&lt;[1]holidays!B$2:B1097))&gt;0, 1, 0)</f>
        <v>0</v>
      </c>
      <c r="K7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A735,
      A735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5" s="3">
        <v>107</v>
      </c>
      <c r="M735" s="3">
        <v>20183.689999999999</v>
      </c>
      <c r="N735" s="3">
        <f t="shared" si="45"/>
        <v>2.6690941549854532</v>
      </c>
      <c r="O735" s="2">
        <f t="shared" ca="1" si="35"/>
        <v>0.11589818528624526</v>
      </c>
      <c r="P735" s="3" t="str">
        <f t="shared" ca="1" si="46"/>
        <v>Low Surge</v>
      </c>
    </row>
    <row r="736" spans="1:16">
      <c r="A736" s="4">
        <v>45296</v>
      </c>
      <c r="B736" s="2">
        <f t="shared" si="32"/>
        <v>2024</v>
      </c>
      <c r="C736" s="2">
        <f t="shared" si="33"/>
        <v>1</v>
      </c>
      <c r="D736" s="2">
        <f t="shared" si="34"/>
        <v>5</v>
      </c>
      <c r="E736" s="16">
        <v>8773</v>
      </c>
      <c r="F736" s="3">
        <f t="shared" ca="1" si="47"/>
        <v>90.180616289407268</v>
      </c>
      <c r="G736" s="2" t="s">
        <v>24</v>
      </c>
      <c r="H736" s="2" t="s">
        <v>20</v>
      </c>
      <c r="I736" s="2">
        <f>IF(SUMPRODUCT((A736&gt;=[1]holidays!B$2:B1097)*(A736&lt;=[1]holidays!C$2:C1097))&gt;0, 1, 0)</f>
        <v>1</v>
      </c>
      <c r="J736" s="2">
        <f>IF(SUMPRODUCT((A736&gt;=[1]holidays!B$2:B1097 - 4)*(A736&lt;[1]holidays!B$2:B1097))&gt;0, 1, 0)</f>
        <v>0</v>
      </c>
      <c r="K7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A736,
      A736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6" s="3">
        <v>101</v>
      </c>
      <c r="M736" s="3">
        <v>9597.4</v>
      </c>
      <c r="N736" s="3">
        <f t="shared" si="45"/>
        <v>1.0939701356434515</v>
      </c>
      <c r="O736" s="2">
        <f t="shared" ca="1" si="35"/>
        <v>0.10382129539758503</v>
      </c>
      <c r="P736" s="3" t="str">
        <f t="shared" ca="1" si="46"/>
        <v>Low Surge</v>
      </c>
    </row>
    <row r="737" spans="1:16">
      <c r="A737" s="4">
        <v>45297</v>
      </c>
      <c r="B737" s="2">
        <f t="shared" si="32"/>
        <v>2024</v>
      </c>
      <c r="C737" s="2">
        <f t="shared" si="33"/>
        <v>1</v>
      </c>
      <c r="D737" s="2">
        <f t="shared" si="34"/>
        <v>6</v>
      </c>
      <c r="E737" s="16">
        <v>10293</v>
      </c>
      <c r="F737" s="3">
        <f t="shared" ca="1" si="47"/>
        <v>110.16342017873389</v>
      </c>
      <c r="G737" s="2" t="s">
        <v>16</v>
      </c>
      <c r="H737" s="2" t="s">
        <v>17</v>
      </c>
      <c r="I737" s="2">
        <f>IF(SUMPRODUCT((A737&gt;=[1]holidays!B$2:B1097)*(A737&lt;=[1]holidays!C$2:C1097))&gt;0, 1, 0)</f>
        <v>1</v>
      </c>
      <c r="J737" s="2">
        <f>IF(SUMPRODUCT((A737&gt;=[1]holidays!B$2:B1097 - 4)*(A737&lt;[1]holidays!B$2:B1097))&gt;0, 1, 0)</f>
        <v>0</v>
      </c>
      <c r="K7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A737,
      A737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7" s="3">
        <v>108</v>
      </c>
      <c r="M737" s="3">
        <v>13926.91</v>
      </c>
      <c r="N737" s="3">
        <f t="shared" si="45"/>
        <v>1.3530467307879142</v>
      </c>
      <c r="O737" s="2">
        <f t="shared" ca="1" si="35"/>
        <v>0.1155897151394468</v>
      </c>
      <c r="P737" s="3" t="str">
        <f t="shared" ca="1" si="46"/>
        <v>High Surge</v>
      </c>
    </row>
    <row r="738" spans="1:16">
      <c r="A738" s="4">
        <v>45298</v>
      </c>
      <c r="B738" s="2">
        <f t="shared" si="32"/>
        <v>2024</v>
      </c>
      <c r="C738" s="2">
        <f t="shared" si="33"/>
        <v>1</v>
      </c>
      <c r="D738" s="2">
        <f t="shared" si="34"/>
        <v>7</v>
      </c>
      <c r="E738" s="16">
        <v>8192</v>
      </c>
      <c r="F738" s="3">
        <f t="shared" ca="1" si="47"/>
        <v>90.842655056416305</v>
      </c>
      <c r="G738" s="2" t="s">
        <v>18</v>
      </c>
      <c r="H738" s="2" t="s">
        <v>17</v>
      </c>
      <c r="I738" s="2">
        <f>IF(SUMPRODUCT((A738&gt;=[1]holidays!B$2:B1097)*(A738&lt;=[1]holidays!C$2:C1097))&gt;0, 1, 0)</f>
        <v>1</v>
      </c>
      <c r="J738" s="2">
        <f>IF(SUMPRODUCT((A738&gt;=[1]holidays!B$2:B1097 - 4)*(A738&lt;[1]holidays!B$2:B1097))&gt;0, 1, 0)</f>
        <v>0</v>
      </c>
      <c r="K7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A738,
      A738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8" s="3">
        <v>103</v>
      </c>
      <c r="M738" s="3">
        <v>16098.68</v>
      </c>
      <c r="N738" s="3">
        <f t="shared" si="45"/>
        <v>1.9651708984375</v>
      </c>
      <c r="O738" s="2">
        <f t="shared" ca="1" si="35"/>
        <v>0.11421867029798438</v>
      </c>
      <c r="P738" s="3" t="str">
        <f t="shared" ca="1" si="46"/>
        <v>Low Surge</v>
      </c>
    </row>
    <row r="739" spans="1:16">
      <c r="A739" s="4">
        <v>45299</v>
      </c>
      <c r="B739" s="2">
        <f t="shared" si="32"/>
        <v>2024</v>
      </c>
      <c r="C739" s="2">
        <f t="shared" si="33"/>
        <v>1</v>
      </c>
      <c r="D739" s="2">
        <f t="shared" si="34"/>
        <v>8</v>
      </c>
      <c r="E739" s="16">
        <v>8392</v>
      </c>
      <c r="F739" s="3">
        <f t="shared" ca="1" si="47"/>
        <v>90.816188285903749</v>
      </c>
      <c r="G739" s="2" t="s">
        <v>19</v>
      </c>
      <c r="H739" s="2" t="s">
        <v>20</v>
      </c>
      <c r="I739" s="2">
        <f>IF(SUMPRODUCT((A739&gt;=[1]holidays!B$2:B1097)*(A739&lt;=[1]holidays!C$2:C1097))&gt;0, 1, 0)</f>
        <v>1</v>
      </c>
      <c r="J739" s="2">
        <f>IF(SUMPRODUCT((A739&gt;=[1]holidays!B$2:B1097 - 4)*(A739&lt;[1]holidays!B$2:B1097))&gt;0, 1, 0)</f>
        <v>0</v>
      </c>
      <c r="K7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A739,
      A739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39" s="3">
        <v>101</v>
      </c>
      <c r="M739" s="3">
        <v>23012.37</v>
      </c>
      <c r="N739" s="3">
        <f t="shared" si="45"/>
        <v>2.7421794566253572</v>
      </c>
      <c r="O739" s="2">
        <f t="shared" ca="1" si="35"/>
        <v>0.10929974996277739</v>
      </c>
      <c r="P739" s="3" t="str">
        <f t="shared" ca="1" si="46"/>
        <v>Low Surge</v>
      </c>
    </row>
    <row r="740" spans="1:16">
      <c r="A740" s="4">
        <v>45300</v>
      </c>
      <c r="B740" s="2">
        <f t="shared" si="32"/>
        <v>2024</v>
      </c>
      <c r="C740" s="2">
        <f t="shared" si="33"/>
        <v>1</v>
      </c>
      <c r="D740" s="2">
        <f t="shared" si="34"/>
        <v>9</v>
      </c>
      <c r="E740" s="16">
        <v>7999</v>
      </c>
      <c r="F740" s="3">
        <f t="shared" ca="1" si="47"/>
        <v>81.92999806432762</v>
      </c>
      <c r="G740" s="2" t="s">
        <v>21</v>
      </c>
      <c r="H740" s="2" t="s">
        <v>20</v>
      </c>
      <c r="I740" s="2">
        <f>IF(SUMPRODUCT((A740&gt;=[1]holidays!B$2:B1097)*(A740&lt;=[1]holidays!C$2:C1097))&gt;0, 1, 0)</f>
        <v>1</v>
      </c>
      <c r="J740" s="2">
        <f>IF(SUMPRODUCT((A740&gt;=[1]holidays!B$2:B1097 - 4)*(A740&lt;[1]holidays!B$2:B1097))&gt;0, 1, 0)</f>
        <v>0</v>
      </c>
      <c r="K7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A740,
      A740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0" s="3">
        <v>101</v>
      </c>
      <c r="M740" s="3">
        <v>29096.46</v>
      </c>
      <c r="N740" s="3">
        <f t="shared" si="45"/>
        <v>3.6375121890236279</v>
      </c>
      <c r="O740" s="2">
        <f t="shared" ca="1" si="35"/>
        <v>0.10344955375043242</v>
      </c>
      <c r="P740" s="3" t="str">
        <f t="shared" ca="1" si="46"/>
        <v>Low Surge</v>
      </c>
    </row>
    <row r="741" spans="1:16">
      <c r="A741" s="4">
        <v>45301</v>
      </c>
      <c r="B741" s="2">
        <f t="shared" si="32"/>
        <v>2024</v>
      </c>
      <c r="C741" s="2">
        <f t="shared" si="33"/>
        <v>1</v>
      </c>
      <c r="D741" s="2">
        <f t="shared" si="34"/>
        <v>10</v>
      </c>
      <c r="E741" s="16">
        <v>8275</v>
      </c>
      <c r="F741" s="3">
        <f t="shared" ca="1" si="47"/>
        <v>91.427331781171986</v>
      </c>
      <c r="G741" s="2" t="s">
        <v>22</v>
      </c>
      <c r="H741" s="2" t="s">
        <v>20</v>
      </c>
      <c r="I741" s="2">
        <f>IF(SUMPRODUCT((A741&gt;=[1]holidays!B$2:B1097)*(A741&lt;=[1]holidays!C$2:C1097))&gt;0, 1, 0)</f>
        <v>1</v>
      </c>
      <c r="J741" s="2">
        <f>IF(SUMPRODUCT((A741&gt;=[1]holidays!B$2:B1097 - 4)*(A741&lt;[1]holidays!B$2:B1097))&gt;0, 1, 0)</f>
        <v>0</v>
      </c>
      <c r="K7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A741,
      A741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1" s="3">
        <v>106</v>
      </c>
      <c r="M741" s="3">
        <v>12484.15</v>
      </c>
      <c r="N741" s="3">
        <f t="shared" si="45"/>
        <v>1.5086586102719033</v>
      </c>
      <c r="O741" s="2">
        <f t="shared" ca="1" si="35"/>
        <v>0.11711537364113873</v>
      </c>
      <c r="P741" s="3" t="str">
        <f t="shared" ca="1" si="46"/>
        <v>Low Surge</v>
      </c>
    </row>
    <row r="742" spans="1:16">
      <c r="A742" s="4">
        <v>45302</v>
      </c>
      <c r="B742" s="2">
        <f t="shared" si="32"/>
        <v>2024</v>
      </c>
      <c r="C742" s="2">
        <f t="shared" si="33"/>
        <v>1</v>
      </c>
      <c r="D742" s="2">
        <f t="shared" si="34"/>
        <v>11</v>
      </c>
      <c r="E742" s="16">
        <v>8613</v>
      </c>
      <c r="F742" s="3">
        <f t="shared" ca="1" si="47"/>
        <v>89.313031897262761</v>
      </c>
      <c r="G742" s="2" t="s">
        <v>23</v>
      </c>
      <c r="H742" s="2" t="s">
        <v>20</v>
      </c>
      <c r="I742" s="2">
        <f>IF(SUMPRODUCT((A742&gt;=[1]holidays!B$2:B1097)*(A742&lt;=[1]holidays!C$2:C1097))&gt;0, 1, 0)</f>
        <v>1</v>
      </c>
      <c r="J742" s="2">
        <f>IF(SUMPRODUCT((A742&gt;=[1]holidays!B$2:B1097 - 4)*(A742&lt;[1]holidays!B$2:B1097))&gt;0, 1, 0)</f>
        <v>0</v>
      </c>
      <c r="K7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A742,
      A742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2" s="3">
        <v>110</v>
      </c>
      <c r="M742" s="3">
        <v>7103.68</v>
      </c>
      <c r="N742" s="3">
        <f t="shared" si="45"/>
        <v>0.82476256821084415</v>
      </c>
      <c r="O742" s="2">
        <f t="shared" ca="1" si="35"/>
        <v>0.11406517483686177</v>
      </c>
      <c r="P742" s="3" t="str">
        <f t="shared" ca="1" si="46"/>
        <v>Low Surge</v>
      </c>
    </row>
    <row r="743" spans="1:16">
      <c r="A743" s="4">
        <v>45303</v>
      </c>
      <c r="B743" s="2">
        <f t="shared" si="32"/>
        <v>2024</v>
      </c>
      <c r="C743" s="2">
        <f t="shared" si="33"/>
        <v>1</v>
      </c>
      <c r="D743" s="2">
        <f t="shared" si="34"/>
        <v>12</v>
      </c>
      <c r="E743" s="16">
        <v>9849</v>
      </c>
      <c r="F743" s="3">
        <f t="shared" ca="1" si="47"/>
        <v>106.10528577323981</v>
      </c>
      <c r="G743" s="2" t="s">
        <v>24</v>
      </c>
      <c r="H743" s="2" t="s">
        <v>20</v>
      </c>
      <c r="I743" s="2">
        <f>IF(SUMPRODUCT((A743&gt;=[1]holidays!B$2:B1097)*(A743&lt;=[1]holidays!C$2:C1097))&gt;0, 1, 0)</f>
        <v>1</v>
      </c>
      <c r="J743" s="2">
        <f>IF(SUMPRODUCT((A743&gt;=[1]holidays!B$2:B1097 - 4)*(A743&lt;[1]holidays!B$2:B1097))&gt;0, 1, 0)</f>
        <v>0</v>
      </c>
      <c r="K7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A743,
      A743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3" s="3">
        <v>107</v>
      </c>
      <c r="M743" s="3">
        <v>22534.54</v>
      </c>
      <c r="N743" s="3">
        <f t="shared" si="45"/>
        <v>2.2880028429282162</v>
      </c>
      <c r="O743" s="2">
        <f t="shared" ca="1" si="35"/>
        <v>0.11527328234071134</v>
      </c>
      <c r="P743" s="3" t="str">
        <f t="shared" ca="1" si="46"/>
        <v>High Surge</v>
      </c>
    </row>
    <row r="744" spans="1:16">
      <c r="A744" s="4">
        <v>45304</v>
      </c>
      <c r="B744" s="2">
        <f t="shared" si="32"/>
        <v>2024</v>
      </c>
      <c r="C744" s="2">
        <f t="shared" si="33"/>
        <v>1</v>
      </c>
      <c r="D744" s="2">
        <f t="shared" si="34"/>
        <v>13</v>
      </c>
      <c r="E744" s="16">
        <v>8887</v>
      </c>
      <c r="F744" s="3">
        <f t="shared" ca="1" si="47"/>
        <v>98.276775983000633</v>
      </c>
      <c r="G744" s="2" t="s">
        <v>16</v>
      </c>
      <c r="H744" s="2" t="s">
        <v>17</v>
      </c>
      <c r="I744" s="2">
        <f>IF(SUMPRODUCT((A744&gt;=[1]holidays!B$2:B1097)*(A744&lt;=[1]holidays!C$2:C1097))&gt;0, 1, 0)</f>
        <v>1</v>
      </c>
      <c r="J744" s="2">
        <f>IF(SUMPRODUCT((A744&gt;=[1]holidays!B$2:B1097 - 4)*(A744&lt;[1]holidays!B$2:B1097))&gt;0, 1, 0)</f>
        <v>0</v>
      </c>
      <c r="K7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A744,
      A744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4" s="3">
        <v>107</v>
      </c>
      <c r="M744" s="3">
        <v>19886.240000000002</v>
      </c>
      <c r="N744" s="3">
        <f t="shared" si="45"/>
        <v>2.2376775064701251</v>
      </c>
      <c r="O744" s="2">
        <f t="shared" ca="1" si="35"/>
        <v>0.11832581332486855</v>
      </c>
      <c r="P744" s="3" t="str">
        <f t="shared" ca="1" si="46"/>
        <v>Mild Surge</v>
      </c>
    </row>
    <row r="745" spans="1:16">
      <c r="A745" s="4">
        <v>45305</v>
      </c>
      <c r="B745" s="2">
        <f t="shared" si="32"/>
        <v>2024</v>
      </c>
      <c r="C745" s="2">
        <f t="shared" si="33"/>
        <v>1</v>
      </c>
      <c r="D745" s="2">
        <f t="shared" si="34"/>
        <v>14</v>
      </c>
      <c r="E745" s="16">
        <v>8017</v>
      </c>
      <c r="F745" s="3">
        <f t="shared" ca="1" si="47"/>
        <v>79.53002498734638</v>
      </c>
      <c r="G745" s="2" t="s">
        <v>18</v>
      </c>
      <c r="H745" s="2" t="s">
        <v>17</v>
      </c>
      <c r="I745" s="2">
        <f>IF(SUMPRODUCT((A745&gt;=[1]holidays!B$2:B1097)*(A745&lt;=[1]holidays!C$2:C1097))&gt;0, 1, 0)</f>
        <v>1</v>
      </c>
      <c r="J745" s="2">
        <f>IF(SUMPRODUCT((A745&gt;=[1]holidays!B$2:B1097 - 4)*(A745&lt;[1]holidays!B$2:B1097))&gt;0, 1, 0)</f>
        <v>0</v>
      </c>
      <c r="K7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A745,
      A745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5" s="3">
        <v>104</v>
      </c>
      <c r="M745" s="3">
        <v>11955.74</v>
      </c>
      <c r="N745" s="3">
        <f t="shared" si="45"/>
        <v>1.4912984907072471</v>
      </c>
      <c r="O745" s="2">
        <f t="shared" ca="1" si="35"/>
        <v>0.10316979666563582</v>
      </c>
      <c r="P745" s="3" t="str">
        <f t="shared" ca="1" si="46"/>
        <v>No Surge</v>
      </c>
    </row>
    <row r="746" spans="1:16">
      <c r="A746" s="4">
        <v>45306</v>
      </c>
      <c r="B746" s="2">
        <f t="shared" si="32"/>
        <v>2024</v>
      </c>
      <c r="C746" s="2">
        <f t="shared" si="33"/>
        <v>1</v>
      </c>
      <c r="D746" s="2">
        <f t="shared" si="34"/>
        <v>15</v>
      </c>
      <c r="E746" s="16">
        <v>12719</v>
      </c>
      <c r="F746" s="3">
        <f t="shared" ca="1" si="47"/>
        <v>127.66730794945185</v>
      </c>
      <c r="G746" s="2" t="s">
        <v>19</v>
      </c>
      <c r="H746" s="2" t="s">
        <v>20</v>
      </c>
      <c r="I746" s="2">
        <f>IF(SUMPRODUCT((A746&gt;=[1]holidays!B$2:B1097)*(A746&lt;=[1]holidays!C$2:C1097))&gt;0, 1, 0)</f>
        <v>1</v>
      </c>
      <c r="J746" s="2">
        <f>IF(SUMPRODUCT((A746&gt;=[1]holidays!B$2:B1097 - 4)*(A746&lt;[1]holidays!B$2:B1097))&gt;0, 1, 0)</f>
        <v>0</v>
      </c>
      <c r="K7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A746,
      A746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6" s="3">
        <v>109</v>
      </c>
      <c r="M746" s="3">
        <v>24718.59</v>
      </c>
      <c r="N746" s="3">
        <f t="shared" si="45"/>
        <v>1.9434381633776241</v>
      </c>
      <c r="O746" s="2">
        <f t="shared" ca="1" si="35"/>
        <v>0.10940904604520994</v>
      </c>
      <c r="P746" s="3" t="str">
        <f t="shared" ca="1" si="46"/>
        <v>High Surge</v>
      </c>
    </row>
    <row r="747" spans="1:16">
      <c r="A747" s="4">
        <v>45307</v>
      </c>
      <c r="B747" s="2">
        <f t="shared" si="32"/>
        <v>2024</v>
      </c>
      <c r="C747" s="2">
        <f t="shared" si="33"/>
        <v>1</v>
      </c>
      <c r="D747" s="2">
        <f t="shared" si="34"/>
        <v>16</v>
      </c>
      <c r="E747" s="16">
        <v>10086</v>
      </c>
      <c r="F747" s="3">
        <f t="shared" ca="1" si="47"/>
        <v>101.4937365323311</v>
      </c>
      <c r="G747" s="2" t="s">
        <v>21</v>
      </c>
      <c r="H747" s="2" t="s">
        <v>20</v>
      </c>
      <c r="I747" s="2">
        <f>IF(SUMPRODUCT((A747&gt;=[1]holidays!B$2:B1097)*(A747&lt;=[1]holidays!C$2:C1097))&gt;0, 1, 0)</f>
        <v>1</v>
      </c>
      <c r="J747" s="2">
        <f>IF(SUMPRODUCT((A747&gt;=[1]holidays!B$2:B1097 - 4)*(A747&lt;[1]holidays!B$2:B1097))&gt;0, 1, 0)</f>
        <v>0</v>
      </c>
      <c r="K7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A747,
      A747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7" s="3">
        <v>105</v>
      </c>
      <c r="M747" s="3">
        <v>20149.72</v>
      </c>
      <c r="N747" s="3">
        <f t="shared" si="45"/>
        <v>1.9977909974221695</v>
      </c>
      <c r="O747" s="2">
        <f t="shared" ca="1" si="35"/>
        <v>0.10565974951313468</v>
      </c>
      <c r="P747" s="3" t="str">
        <f t="shared" ca="1" si="46"/>
        <v>High Surge</v>
      </c>
    </row>
    <row r="748" spans="1:16">
      <c r="A748" s="4">
        <v>45308</v>
      </c>
      <c r="B748" s="2">
        <f t="shared" si="32"/>
        <v>2024</v>
      </c>
      <c r="C748" s="2">
        <f t="shared" si="33"/>
        <v>1</v>
      </c>
      <c r="D748" s="2">
        <f t="shared" si="34"/>
        <v>17</v>
      </c>
      <c r="E748" s="16">
        <v>12492</v>
      </c>
      <c r="F748" s="3">
        <f t="shared" ca="1" si="47"/>
        <v>123.48953884842331</v>
      </c>
      <c r="G748" s="2" t="s">
        <v>22</v>
      </c>
      <c r="H748" s="2" t="s">
        <v>20</v>
      </c>
      <c r="I748" s="2">
        <f>IF(SUMPRODUCT((A748&gt;=[1]holidays!B$2:B1097)*(A748&lt;=[1]holidays!C$2:C1097))&gt;0, 1, 0)</f>
        <v>1</v>
      </c>
      <c r="J748" s="2">
        <f>IF(SUMPRODUCT((A748&gt;=[1]holidays!B$2:B1097 - 4)*(A748&lt;[1]holidays!B$2:B1097))&gt;0, 1, 0)</f>
        <v>0</v>
      </c>
      <c r="K7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A748,
      A748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8" s="3">
        <v>105</v>
      </c>
      <c r="M748" s="3">
        <v>9238.2999999999993</v>
      </c>
      <c r="N748" s="3">
        <f t="shared" si="45"/>
        <v>0.73953730387447958</v>
      </c>
      <c r="O748" s="2">
        <f t="shared" ca="1" si="35"/>
        <v>0.10379764312427511</v>
      </c>
      <c r="P748" s="3" t="str">
        <f t="shared" ca="1" si="46"/>
        <v>High Surge</v>
      </c>
    </row>
    <row r="749" spans="1:16">
      <c r="A749" s="4">
        <v>45309</v>
      </c>
      <c r="B749" s="2">
        <f t="shared" si="32"/>
        <v>2024</v>
      </c>
      <c r="C749" s="2">
        <f t="shared" si="33"/>
        <v>1</v>
      </c>
      <c r="D749" s="2">
        <f t="shared" si="34"/>
        <v>18</v>
      </c>
      <c r="E749" s="16">
        <v>11768</v>
      </c>
      <c r="F749" s="3">
        <f t="shared" ca="1" si="47"/>
        <v>108.89925087516841</v>
      </c>
      <c r="G749" s="2" t="s">
        <v>23</v>
      </c>
      <c r="H749" s="2" t="s">
        <v>20</v>
      </c>
      <c r="I749" s="2">
        <f>IF(SUMPRODUCT((A749&gt;=[1]holidays!B$2:B1097)*(A749&lt;=[1]holidays!C$2:C1097))&gt;0, 1, 0)</f>
        <v>1</v>
      </c>
      <c r="J749" s="2">
        <f>IF(SUMPRODUCT((A749&gt;=[1]holidays!B$2:B1097 - 4)*(A749&lt;[1]holidays!B$2:B1097))&gt;0, 1, 0)</f>
        <v>0</v>
      </c>
      <c r="K7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A749,
      A749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49" s="3">
        <v>110</v>
      </c>
      <c r="M749" s="3">
        <v>29000.09</v>
      </c>
      <c r="N749" s="3">
        <f t="shared" si="45"/>
        <v>2.4643176410605032</v>
      </c>
      <c r="O749" s="2">
        <f t="shared" ca="1" si="35"/>
        <v>0.10179229772491949</v>
      </c>
      <c r="P749" s="3" t="str">
        <f t="shared" ca="1" si="46"/>
        <v>High Surge</v>
      </c>
    </row>
    <row r="750" spans="1:16">
      <c r="A750" s="4">
        <v>45310</v>
      </c>
      <c r="B750" s="2">
        <f t="shared" si="32"/>
        <v>2024</v>
      </c>
      <c r="C750" s="2">
        <f t="shared" si="33"/>
        <v>1</v>
      </c>
      <c r="D750" s="2">
        <f t="shared" si="34"/>
        <v>19</v>
      </c>
      <c r="E750" s="16">
        <v>11204</v>
      </c>
      <c r="F750" s="3">
        <f t="shared" ca="1" si="47"/>
        <v>117.94679340543033</v>
      </c>
      <c r="G750" s="2" t="s">
        <v>24</v>
      </c>
      <c r="H750" s="2" t="s">
        <v>20</v>
      </c>
      <c r="I750" s="2">
        <f>IF(SUMPRODUCT((A750&gt;=[1]holidays!B$2:B1097)*(A750&lt;=[1]holidays!C$2:C1097))&gt;0, 1, 0)</f>
        <v>1</v>
      </c>
      <c r="J750" s="2">
        <f>IF(SUMPRODUCT((A750&gt;=[1]holidays!B$2:B1097 - 4)*(A750&lt;[1]holidays!B$2:B1097))&gt;0, 1, 0)</f>
        <v>0</v>
      </c>
      <c r="K7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A750,
      A750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0" s="3">
        <v>106</v>
      </c>
      <c r="M750" s="3">
        <v>18095.47</v>
      </c>
      <c r="N750" s="3">
        <f t="shared" si="45"/>
        <v>1.6150901463762943</v>
      </c>
      <c r="O750" s="2">
        <f t="shared" ca="1" si="35"/>
        <v>0.11158836220078201</v>
      </c>
      <c r="P750" s="3" t="str">
        <f t="shared" ca="1" si="46"/>
        <v>High Surge</v>
      </c>
    </row>
    <row r="751" spans="1:16">
      <c r="A751" s="4">
        <v>45311</v>
      </c>
      <c r="B751" s="2">
        <f t="shared" si="32"/>
        <v>2024</v>
      </c>
      <c r="C751" s="2">
        <f t="shared" si="33"/>
        <v>1</v>
      </c>
      <c r="D751" s="2">
        <f t="shared" si="34"/>
        <v>20</v>
      </c>
      <c r="E751" s="16">
        <v>8896</v>
      </c>
      <c r="F751" s="3">
        <f t="shared" ca="1" si="47"/>
        <v>95.577139209937783</v>
      </c>
      <c r="G751" s="2" t="s">
        <v>16</v>
      </c>
      <c r="H751" s="2" t="s">
        <v>17</v>
      </c>
      <c r="I751" s="2">
        <f>IF(SUMPRODUCT((A751&gt;=[1]holidays!B$2:B1097)*(A751&lt;=[1]holidays!C$2:C1097))&gt;0, 1, 0)</f>
        <v>1</v>
      </c>
      <c r="J751" s="2">
        <f>IF(SUMPRODUCT((A751&gt;=[1]holidays!B$2:B1097 - 4)*(A751&lt;[1]holidays!B$2:B1097))&gt;0, 1, 0)</f>
        <v>0</v>
      </c>
      <c r="K7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A751,
      A751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1" s="3">
        <v>101</v>
      </c>
      <c r="M751" s="3">
        <v>11532.38</v>
      </c>
      <c r="N751" s="3">
        <f t="shared" si="45"/>
        <v>1.2963556654676258</v>
      </c>
      <c r="O751" s="2">
        <f t="shared" ca="1" si="35"/>
        <v>0.1085127142558871</v>
      </c>
      <c r="P751" s="3" t="str">
        <f t="shared" ca="1" si="46"/>
        <v>Mild Surge</v>
      </c>
    </row>
    <row r="752" spans="1:16">
      <c r="A752" s="4">
        <v>45312</v>
      </c>
      <c r="B752" s="2">
        <f t="shared" si="32"/>
        <v>2024</v>
      </c>
      <c r="C752" s="2">
        <f t="shared" si="33"/>
        <v>1</v>
      </c>
      <c r="D752" s="2">
        <f t="shared" si="34"/>
        <v>21</v>
      </c>
      <c r="E752" s="16">
        <v>8521</v>
      </c>
      <c r="F752" s="3">
        <f t="shared" ca="1" si="47"/>
        <v>90.915393210144927</v>
      </c>
      <c r="G752" s="2" t="s">
        <v>18</v>
      </c>
      <c r="H752" s="2" t="s">
        <v>17</v>
      </c>
      <c r="I752" s="2">
        <f>IF(SUMPRODUCT((A752&gt;=[1]holidays!B$2:B1097)*(A752&lt;=[1]holidays!C$2:C1097))&gt;0, 1, 0)</f>
        <v>1</v>
      </c>
      <c r="J752" s="2">
        <f>IF(SUMPRODUCT((A752&gt;=[1]holidays!B$2:B1097 - 4)*(A752&lt;[1]holidays!B$2:B1097))&gt;0, 1, 0)</f>
        <v>0</v>
      </c>
      <c r="K7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A752,
      A752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2" s="3">
        <v>104</v>
      </c>
      <c r="M752" s="3">
        <v>19577.88</v>
      </c>
      <c r="N752" s="3">
        <f t="shared" si="45"/>
        <v>2.2976035676563784</v>
      </c>
      <c r="O752" s="2">
        <f t="shared" ca="1" si="35"/>
        <v>0.11096351242641793</v>
      </c>
      <c r="P752" s="3" t="str">
        <f t="shared" ca="1" si="46"/>
        <v>Low Surge</v>
      </c>
    </row>
    <row r="753" spans="1:16">
      <c r="A753" s="4">
        <v>45313</v>
      </c>
      <c r="B753" s="2">
        <f t="shared" si="32"/>
        <v>2024</v>
      </c>
      <c r="C753" s="2">
        <f t="shared" si="33"/>
        <v>1</v>
      </c>
      <c r="D753" s="2">
        <f t="shared" si="34"/>
        <v>22</v>
      </c>
      <c r="E753" s="16">
        <v>12476</v>
      </c>
      <c r="F753" s="3">
        <f t="shared" ca="1" si="47"/>
        <v>124.78489764328864</v>
      </c>
      <c r="G753" s="2" t="s">
        <v>19</v>
      </c>
      <c r="H753" s="2" t="s">
        <v>20</v>
      </c>
      <c r="I753" s="2">
        <f>IF(SUMPRODUCT((A753&gt;=[1]holidays!B$2:B1097)*(A753&lt;=[1]holidays!C$2:C1097))&gt;0, 1, 0)</f>
        <v>1</v>
      </c>
      <c r="J753" s="2">
        <f>IF(SUMPRODUCT((A753&gt;=[1]holidays!B$2:B1097 - 4)*(A753&lt;[1]holidays!B$2:B1097))&gt;0, 1, 0)</f>
        <v>0</v>
      </c>
      <c r="K7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A753,
      A753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3" s="3">
        <v>110</v>
      </c>
      <c r="M753" s="3">
        <v>15490.94</v>
      </c>
      <c r="N753" s="3">
        <f t="shared" si="45"/>
        <v>1.2416591856364221</v>
      </c>
      <c r="O753" s="2">
        <f t="shared" ca="1" si="35"/>
        <v>0.11002195207407622</v>
      </c>
      <c r="P753" s="3" t="str">
        <f t="shared" ca="1" si="46"/>
        <v>High Surge</v>
      </c>
    </row>
    <row r="754" spans="1:16">
      <c r="A754" s="4">
        <v>45314</v>
      </c>
      <c r="B754" s="2">
        <f t="shared" si="32"/>
        <v>2024</v>
      </c>
      <c r="C754" s="2">
        <f t="shared" si="33"/>
        <v>1</v>
      </c>
      <c r="D754" s="2">
        <f t="shared" si="34"/>
        <v>23</v>
      </c>
      <c r="E754" s="16">
        <v>10157</v>
      </c>
      <c r="F754" s="3">
        <f t="shared" ca="1" si="47"/>
        <v>112.92331747114648</v>
      </c>
      <c r="G754" s="2" t="s">
        <v>21</v>
      </c>
      <c r="H754" s="2" t="s">
        <v>20</v>
      </c>
      <c r="I754" s="2">
        <f>IF(SUMPRODUCT((A754&gt;=[1]holidays!B$2:B1097)*(A754&lt;=[1]holidays!C$2:C1097))&gt;0, 1, 0)</f>
        <v>1</v>
      </c>
      <c r="J754" s="2">
        <f>IF(SUMPRODUCT((A754&gt;=[1]holidays!B$2:B1097 - 4)*(A754&lt;[1]holidays!B$2:B1097))&gt;0, 1, 0)</f>
        <v>0</v>
      </c>
      <c r="K7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A754,
      A754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4" s="3">
        <v>103</v>
      </c>
      <c r="M754" s="3">
        <v>17324.53</v>
      </c>
      <c r="N754" s="3">
        <f t="shared" si="45"/>
        <v>1.7056739194644086</v>
      </c>
      <c r="O754" s="2">
        <f t="shared" ca="1" si="35"/>
        <v>0.11451316037735638</v>
      </c>
      <c r="P754" s="3" t="str">
        <f t="shared" ca="1" si="46"/>
        <v>High Surge</v>
      </c>
    </row>
    <row r="755" spans="1:16">
      <c r="A755" s="4">
        <v>45315</v>
      </c>
      <c r="B755" s="2">
        <f t="shared" si="32"/>
        <v>2024</v>
      </c>
      <c r="C755" s="2">
        <f t="shared" si="33"/>
        <v>1</v>
      </c>
      <c r="D755" s="2">
        <f t="shared" si="34"/>
        <v>24</v>
      </c>
      <c r="E755" s="16">
        <v>11948</v>
      </c>
      <c r="F755" s="3">
        <f t="shared" ca="1" si="47"/>
        <v>126.88942366835052</v>
      </c>
      <c r="G755" s="2" t="s">
        <v>22</v>
      </c>
      <c r="H755" s="2" t="s">
        <v>20</v>
      </c>
      <c r="I755" s="2">
        <f>IF(SUMPRODUCT((A755&gt;=[1]holidays!B$2:B1097)*(A755&lt;=[1]holidays!C$2:C1097))&gt;0, 1, 0)</f>
        <v>1</v>
      </c>
      <c r="J755" s="2">
        <f>IF(SUMPRODUCT((A755&gt;=[1]holidays!B$2:B1097 - 4)*(A755&lt;[1]holidays!B$2:B1097))&gt;0, 1, 0)</f>
        <v>0</v>
      </c>
      <c r="K7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A755,
      A755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5" s="3">
        <v>108</v>
      </c>
      <c r="M755" s="3">
        <v>25651.22</v>
      </c>
      <c r="N755" s="3">
        <f t="shared" si="45"/>
        <v>2.1469049213257452</v>
      </c>
      <c r="O755" s="2">
        <f t="shared" ca="1" si="35"/>
        <v>0.11469750381806039</v>
      </c>
      <c r="P755" s="3" t="str">
        <f t="shared" ca="1" si="46"/>
        <v>High Surge</v>
      </c>
    </row>
    <row r="756" spans="1:16">
      <c r="A756" s="4">
        <v>45316</v>
      </c>
      <c r="B756" s="2">
        <f t="shared" si="32"/>
        <v>2024</v>
      </c>
      <c r="C756" s="2">
        <f t="shared" si="33"/>
        <v>1</v>
      </c>
      <c r="D756" s="2">
        <f t="shared" si="34"/>
        <v>25</v>
      </c>
      <c r="E756" s="16">
        <v>10779</v>
      </c>
      <c r="F756" s="3">
        <f t="shared" ca="1" si="47"/>
        <v>118.69622600629386</v>
      </c>
      <c r="G756" s="2" t="s">
        <v>23</v>
      </c>
      <c r="H756" s="2" t="s">
        <v>20</v>
      </c>
      <c r="I756" s="2">
        <f>IF(SUMPRODUCT((A756&gt;=[1]holidays!B$2:B1097)*(A756&lt;=[1]holidays!C$2:C1097))&gt;0, 1, 0)</f>
        <v>1</v>
      </c>
      <c r="J756" s="2">
        <f>IF(SUMPRODUCT((A756&gt;=[1]holidays!B$2:B1097 - 4)*(A756&lt;[1]holidays!B$2:B1097))&gt;0, 1, 0)</f>
        <v>0</v>
      </c>
      <c r="K7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A756,
      A756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6" s="3">
        <v>106</v>
      </c>
      <c r="M756" s="3">
        <v>24687.83</v>
      </c>
      <c r="N756" s="3">
        <f t="shared" si="45"/>
        <v>2.2903636700992673</v>
      </c>
      <c r="O756" s="2">
        <f t="shared" ca="1" si="35"/>
        <v>0.11672511324489422</v>
      </c>
      <c r="P756" s="3" t="str">
        <f t="shared" ca="1" si="46"/>
        <v>High Surge</v>
      </c>
    </row>
    <row r="757" spans="1:16">
      <c r="A757" s="4">
        <v>45317</v>
      </c>
      <c r="B757" s="2">
        <f t="shared" si="32"/>
        <v>2024</v>
      </c>
      <c r="C757" s="2">
        <f t="shared" si="33"/>
        <v>1</v>
      </c>
      <c r="D757" s="2">
        <f t="shared" si="34"/>
        <v>26</v>
      </c>
      <c r="E757" s="16">
        <v>12641</v>
      </c>
      <c r="F757" s="3">
        <f t="shared" ca="1" si="47"/>
        <v>122.04545405262223</v>
      </c>
      <c r="G757" s="2" t="s">
        <v>24</v>
      </c>
      <c r="H757" s="2" t="s">
        <v>20</v>
      </c>
      <c r="I757" s="2">
        <f>IF(SUMPRODUCT((A757&gt;=[1]holidays!B$2:B1097)*(A757&lt;=[1]holidays!C$2:C1097))&gt;0, 1, 0)</f>
        <v>1</v>
      </c>
      <c r="J757" s="2">
        <f>IF(SUMPRODUCT((A757&gt;=[1]holidays!B$2:B1097 - 4)*(A757&lt;[1]holidays!B$2:B1097))&gt;0, 1, 0)</f>
        <v>0</v>
      </c>
      <c r="K7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A757,
      A757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7" s="3">
        <v>110</v>
      </c>
      <c r="M757" s="3">
        <v>15834.65</v>
      </c>
      <c r="N757" s="3">
        <f t="shared" si="45"/>
        <v>1.2526421960287952</v>
      </c>
      <c r="O757" s="2">
        <f t="shared" ca="1" si="35"/>
        <v>0.10620204054891579</v>
      </c>
      <c r="P757" s="3" t="str">
        <f t="shared" ca="1" si="46"/>
        <v>High Surge</v>
      </c>
    </row>
    <row r="758" spans="1:16">
      <c r="A758" s="4">
        <v>45318</v>
      </c>
      <c r="B758" s="2">
        <f t="shared" si="32"/>
        <v>2024</v>
      </c>
      <c r="C758" s="2">
        <f t="shared" si="33"/>
        <v>1</v>
      </c>
      <c r="D758" s="2">
        <f t="shared" si="34"/>
        <v>27</v>
      </c>
      <c r="E758" s="16">
        <v>7763</v>
      </c>
      <c r="F758" s="3">
        <f t="shared" ca="1" si="47"/>
        <v>86.762502838983877</v>
      </c>
      <c r="G758" s="2" t="s">
        <v>16</v>
      </c>
      <c r="H758" s="2" t="s">
        <v>17</v>
      </c>
      <c r="I758" s="2">
        <f>IF(SUMPRODUCT((A758&gt;=[1]holidays!B$2:B1097)*(A758&lt;=[1]holidays!C$2:C1097))&gt;0, 1, 0)</f>
        <v>1</v>
      </c>
      <c r="J758" s="2">
        <f>IF(SUMPRODUCT((A758&gt;=[1]holidays!B$2:B1097 - 4)*(A758&lt;[1]holidays!B$2:B1097))&gt;0, 1, 0)</f>
        <v>0</v>
      </c>
      <c r="K7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A758,
      A758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8" s="3">
        <v>100</v>
      </c>
      <c r="M758" s="3">
        <v>20041.990000000002</v>
      </c>
      <c r="N758" s="3">
        <f t="shared" si="45"/>
        <v>2.5817325776117483</v>
      </c>
      <c r="O758" s="2">
        <f t="shared" ca="1" si="35"/>
        <v>0.11176414123275007</v>
      </c>
      <c r="P758" s="3" t="str">
        <f t="shared" ca="1" si="46"/>
        <v>Low Surge</v>
      </c>
    </row>
    <row r="759" spans="1:16">
      <c r="A759" s="4">
        <v>45319</v>
      </c>
      <c r="B759" s="2">
        <f t="shared" si="32"/>
        <v>2024</v>
      </c>
      <c r="C759" s="2">
        <f t="shared" si="33"/>
        <v>1</v>
      </c>
      <c r="D759" s="2">
        <f t="shared" si="34"/>
        <v>28</v>
      </c>
      <c r="E759" s="16">
        <v>6987</v>
      </c>
      <c r="F759" s="3">
        <f t="shared" ca="1" si="47"/>
        <v>67.379534609132165</v>
      </c>
      <c r="G759" s="2" t="s">
        <v>18</v>
      </c>
      <c r="H759" s="2" t="s">
        <v>17</v>
      </c>
      <c r="I759" s="2">
        <f>IF(SUMPRODUCT((A759&gt;=[1]holidays!B$2:B1097)*(A759&lt;=[1]holidays!C$2:C1097))&gt;0, 1, 0)</f>
        <v>1</v>
      </c>
      <c r="J759" s="2">
        <f>IF(SUMPRODUCT((A759&gt;=[1]holidays!B$2:B1097 - 4)*(A759&lt;[1]holidays!B$2:B1097))&gt;0, 1, 0)</f>
        <v>0</v>
      </c>
      <c r="K7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A759,
      A759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59" s="3">
        <v>110</v>
      </c>
      <c r="M759" s="3">
        <v>12489.55</v>
      </c>
      <c r="N759" s="3">
        <f t="shared" si="45"/>
        <v>1.7875411478459997</v>
      </c>
      <c r="O759" s="2">
        <f t="shared" ca="1" si="35"/>
        <v>0.10607912991275996</v>
      </c>
      <c r="P759" s="3" t="str">
        <f t="shared" ca="1" si="46"/>
        <v>No Surge</v>
      </c>
    </row>
    <row r="760" spans="1:16">
      <c r="A760" s="4">
        <v>45320</v>
      </c>
      <c r="B760" s="2">
        <f t="shared" si="32"/>
        <v>2024</v>
      </c>
      <c r="C760" s="2">
        <f t="shared" si="33"/>
        <v>1</v>
      </c>
      <c r="D760" s="2">
        <f t="shared" si="34"/>
        <v>29</v>
      </c>
      <c r="E760" s="16">
        <v>12493</v>
      </c>
      <c r="F760" s="3">
        <f t="shared" ca="1" si="47"/>
        <v>126.65056975531854</v>
      </c>
      <c r="G760" s="2" t="s">
        <v>19</v>
      </c>
      <c r="H760" s="2" t="s">
        <v>20</v>
      </c>
      <c r="I760" s="2">
        <f>IF(SUMPRODUCT((A760&gt;=[1]holidays!B$2:B1097)*(A760&lt;=[1]holidays!C$2:C1097))&gt;0, 1, 0)</f>
        <v>1</v>
      </c>
      <c r="J760" s="2">
        <f>IF(SUMPRODUCT((A760&gt;=[1]holidays!B$2:B1097 - 4)*(A760&lt;[1]holidays!B$2:B1097))&gt;0, 1, 0)</f>
        <v>0</v>
      </c>
      <c r="K7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A760,
      A760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"),"Dubai Shopping Festival")</f>
        <v>Dubai Shopping Festival</v>
      </c>
      <c r="L760" s="3">
        <v>100</v>
      </c>
      <c r="M760" s="3">
        <v>27472.05</v>
      </c>
      <c r="N760" s="3">
        <f t="shared" si="45"/>
        <v>2.1989954374449692</v>
      </c>
      <c r="O760" s="2">
        <f t="shared" ca="1" si="35"/>
        <v>0.10137722705140362</v>
      </c>
      <c r="P760" s="3" t="str">
        <f t="shared" ca="1" si="46"/>
        <v>High Surge</v>
      </c>
    </row>
    <row r="761" spans="1:16">
      <c r="A761" s="4">
        <v>45321</v>
      </c>
      <c r="B761" s="2">
        <f t="shared" si="32"/>
        <v>2024</v>
      </c>
      <c r="C761" s="2">
        <f t="shared" si="33"/>
        <v>1</v>
      </c>
      <c r="D761" s="2">
        <f t="shared" si="34"/>
        <v>30</v>
      </c>
      <c r="E761" s="16">
        <v>11892</v>
      </c>
      <c r="F761" s="3">
        <f t="shared" ca="1" si="47"/>
        <v>122.1196288101486</v>
      </c>
      <c r="G761" s="2" t="s">
        <v>21</v>
      </c>
      <c r="H761" s="2" t="s">
        <v>20</v>
      </c>
      <c r="I761" s="2">
        <f>IF(SUMPRODUCT((A761&gt;=[1]holidays!B$2:B1097)*(A761&lt;=[1]holidays!C$2:C1097))&gt;0, 1, 0)</f>
        <v>0</v>
      </c>
      <c r="J761" s="2">
        <f>IF(SUMPRODUCT((A761&gt;=[1]holidays!B$2:B1097 - 4)*(A761&lt;[1]holidays!B$2:B1097))&gt;0, 1, 0)</f>
        <v>0</v>
      </c>
      <c r="K7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A761,
      A761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1" s="3">
        <v>101</v>
      </c>
      <c r="M761" s="3">
        <v>32978.550000000003</v>
      </c>
      <c r="N761" s="3">
        <f t="shared" si="45"/>
        <v>2.773171039354188</v>
      </c>
      <c r="O761" s="2">
        <f t="shared" ca="1" si="35"/>
        <v>0.10371747821918102</v>
      </c>
      <c r="P761" s="3" t="str">
        <f t="shared" ca="1" si="46"/>
        <v>High Surge</v>
      </c>
    </row>
    <row r="762" spans="1:16">
      <c r="A762" s="4">
        <v>45322</v>
      </c>
      <c r="B762" s="2">
        <f t="shared" si="32"/>
        <v>2024</v>
      </c>
      <c r="C762" s="2">
        <f t="shared" si="33"/>
        <v>1</v>
      </c>
      <c r="D762" s="2">
        <f t="shared" si="34"/>
        <v>31</v>
      </c>
      <c r="E762" s="16">
        <v>12147</v>
      </c>
      <c r="F762" s="3">
        <f t="shared" ca="1" si="47"/>
        <v>135.02287449952067</v>
      </c>
      <c r="G762" s="2" t="s">
        <v>22</v>
      </c>
      <c r="H762" s="2" t="s">
        <v>20</v>
      </c>
      <c r="I762" s="2">
        <f>IF(SUMPRODUCT((A762&gt;=[1]holidays!B$2:B1097)*(A762&lt;=[1]holidays!C$2:C1097))&gt;0, 1, 0)</f>
        <v>0</v>
      </c>
      <c r="J762" s="2">
        <f>IF(SUMPRODUCT((A762&gt;=[1]holidays!B$2:B1097 - 4)*(A762&lt;[1]holidays!B$2:B1097))&gt;0, 1, 0)</f>
        <v>0</v>
      </c>
      <c r="K7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A762,
      A762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2" s="3">
        <v>100</v>
      </c>
      <c r="M762" s="3">
        <v>24362.32</v>
      </c>
      <c r="N762" s="3">
        <f t="shared" si="45"/>
        <v>2.0056244340166294</v>
      </c>
      <c r="O762" s="2">
        <f t="shared" ca="1" si="35"/>
        <v>0.11115738412737357</v>
      </c>
      <c r="P762" s="3" t="str">
        <f t="shared" ca="1" si="46"/>
        <v>High Surge</v>
      </c>
    </row>
    <row r="763" spans="1:16">
      <c r="A763" s="4">
        <v>45323</v>
      </c>
      <c r="B763" s="2">
        <f t="shared" si="32"/>
        <v>2024</v>
      </c>
      <c r="C763" s="2">
        <f t="shared" si="33"/>
        <v>2</v>
      </c>
      <c r="D763" s="2">
        <f t="shared" si="34"/>
        <v>1</v>
      </c>
      <c r="E763" s="16">
        <v>11239</v>
      </c>
      <c r="F763" s="3">
        <f t="shared" ca="1" si="47"/>
        <v>119.48065730035546</v>
      </c>
      <c r="G763" s="2" t="s">
        <v>23</v>
      </c>
      <c r="H763" s="2" t="s">
        <v>20</v>
      </c>
      <c r="I763" s="2">
        <f>IF(SUMPRODUCT((A763&gt;=[1]holidays!B$2:B1097)*(A763&lt;=[1]holidays!C$2:C1097))&gt;0, 1, 0)</f>
        <v>0</v>
      </c>
      <c r="J763" s="2">
        <f>IF(SUMPRODUCT((A763&gt;=[1]holidays!B$2:B1097 - 4)*(A763&lt;[1]holidays!B$2:B1097))&gt;0, 1, 0)</f>
        <v>0</v>
      </c>
      <c r="K7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A763,
      A763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3" s="3">
        <v>101</v>
      </c>
      <c r="M763" s="3">
        <v>15264.77</v>
      </c>
      <c r="N763" s="3">
        <f t="shared" si="45"/>
        <v>1.3581964587596762</v>
      </c>
      <c r="O763" s="2">
        <f t="shared" ca="1" si="35"/>
        <v>0.10737206501766973</v>
      </c>
      <c r="P763" s="3" t="str">
        <f t="shared" ca="1" si="46"/>
        <v>High Surge</v>
      </c>
    </row>
    <row r="764" spans="1:16">
      <c r="A764" s="4">
        <v>45324</v>
      </c>
      <c r="B764" s="2">
        <f t="shared" si="32"/>
        <v>2024</v>
      </c>
      <c r="C764" s="2">
        <f t="shared" si="33"/>
        <v>2</v>
      </c>
      <c r="D764" s="2">
        <f t="shared" si="34"/>
        <v>2</v>
      </c>
      <c r="E764" s="16">
        <v>12741</v>
      </c>
      <c r="F764" s="3">
        <f t="shared" ca="1" si="47"/>
        <v>146.32754507699877</v>
      </c>
      <c r="G764" s="2" t="s">
        <v>24</v>
      </c>
      <c r="H764" s="2" t="s">
        <v>20</v>
      </c>
      <c r="I764" s="2">
        <f>IF(SUMPRODUCT((A764&gt;=[1]holidays!B$2:B1097)*(A764&lt;=[1]holidays!C$2:C1097))&gt;0, 1, 0)</f>
        <v>0</v>
      </c>
      <c r="J764" s="2">
        <f>IF(SUMPRODUCT((A764&gt;=[1]holidays!B$2:B1097 - 4)*(A764&lt;[1]holidays!B$2:B1097))&gt;0, 1, 0)</f>
        <v>0</v>
      </c>
      <c r="K7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A764,
      A764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4" s="3">
        <v>102</v>
      </c>
      <c r="M764" s="3">
        <v>7112.95</v>
      </c>
      <c r="N764" s="3">
        <f t="shared" si="45"/>
        <v>0.55827250608272505</v>
      </c>
      <c r="O764" s="2">
        <f t="shared" ca="1" si="35"/>
        <v>0.11714472645674498</v>
      </c>
      <c r="P764" s="3" t="str">
        <f t="shared" ca="1" si="46"/>
        <v>High Surge</v>
      </c>
    </row>
    <row r="765" spans="1:16">
      <c r="A765" s="4">
        <v>45325</v>
      </c>
      <c r="B765" s="2">
        <f t="shared" si="32"/>
        <v>2024</v>
      </c>
      <c r="C765" s="2">
        <f t="shared" si="33"/>
        <v>2</v>
      </c>
      <c r="D765" s="2">
        <f t="shared" si="34"/>
        <v>3</v>
      </c>
      <c r="E765" s="16">
        <v>7678</v>
      </c>
      <c r="F765" s="3">
        <f t="shared" ca="1" si="47"/>
        <v>79.279182188493635</v>
      </c>
      <c r="G765" s="2" t="s">
        <v>16</v>
      </c>
      <c r="H765" s="2" t="s">
        <v>17</v>
      </c>
      <c r="I765" s="2">
        <f>IF(SUMPRODUCT((A765&gt;=[1]holidays!B$2:B1097)*(A765&lt;=[1]holidays!C$2:C1097))&gt;0, 1, 0)</f>
        <v>0</v>
      </c>
      <c r="J765" s="2">
        <f>IF(SUMPRODUCT((A765&gt;=[1]holidays!B$2:B1097 - 4)*(A765&lt;[1]holidays!B$2:B1097))&gt;0, 1, 0)</f>
        <v>0</v>
      </c>
      <c r="K7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A765,
      A765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5" s="3">
        <v>101</v>
      </c>
      <c r="M765" s="3">
        <v>5380.94</v>
      </c>
      <c r="N765" s="3">
        <f t="shared" si="45"/>
        <v>0.70082573586871577</v>
      </c>
      <c r="O765" s="2">
        <f t="shared" ca="1" si="35"/>
        <v>0.10428754103982622</v>
      </c>
      <c r="P765" s="3" t="str">
        <f t="shared" ca="1" si="46"/>
        <v>No Surge</v>
      </c>
    </row>
    <row r="766" spans="1:16">
      <c r="A766" s="4">
        <v>45326</v>
      </c>
      <c r="B766" s="2">
        <f t="shared" si="32"/>
        <v>2024</v>
      </c>
      <c r="C766" s="2">
        <f t="shared" si="33"/>
        <v>2</v>
      </c>
      <c r="D766" s="2">
        <f t="shared" si="34"/>
        <v>4</v>
      </c>
      <c r="E766" s="16">
        <v>7391</v>
      </c>
      <c r="F766" s="3">
        <f t="shared" ca="1" si="47"/>
        <v>77.453936020239368</v>
      </c>
      <c r="G766" s="2" t="s">
        <v>18</v>
      </c>
      <c r="H766" s="2" t="s">
        <v>17</v>
      </c>
      <c r="I766" s="2">
        <f>IF(SUMPRODUCT((A766&gt;=[1]holidays!B$2:B1097)*(A766&lt;=[1]holidays!C$2:C1097))&gt;0, 1, 0)</f>
        <v>0</v>
      </c>
      <c r="J766" s="2">
        <f>IF(SUMPRODUCT((A766&gt;=[1]holidays!B$2:B1097 - 4)*(A766&lt;[1]holidays!B$2:B1097))&gt;0, 1, 0)</f>
        <v>0</v>
      </c>
      <c r="K7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A766,
      A766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6" s="3">
        <v>105</v>
      </c>
      <c r="M766" s="3">
        <v>9814.5</v>
      </c>
      <c r="N766" s="3">
        <f t="shared" si="45"/>
        <v>1.3278987958327695</v>
      </c>
      <c r="O766" s="2">
        <f t="shared" ca="1" si="35"/>
        <v>0.11003468112738647</v>
      </c>
      <c r="P766" s="3" t="str">
        <f t="shared" ca="1" si="46"/>
        <v>No Surge</v>
      </c>
    </row>
    <row r="767" spans="1:16">
      <c r="A767" s="4">
        <v>45327</v>
      </c>
      <c r="B767" s="2">
        <f t="shared" ref="B767:B1000" si="48">YEAR(A767)</f>
        <v>2024</v>
      </c>
      <c r="C767" s="2">
        <f t="shared" ref="C767:C1000" si="49">MONTH(A767)</f>
        <v>2</v>
      </c>
      <c r="D767" s="2">
        <f t="shared" ref="D767:D1000" si="50">DAY(A767)</f>
        <v>5</v>
      </c>
      <c r="E767" s="16">
        <v>6083</v>
      </c>
      <c r="F767" s="3">
        <f t="shared" ca="1" si="47"/>
        <v>61.767971119392939</v>
      </c>
      <c r="G767" s="2" t="s">
        <v>19</v>
      </c>
      <c r="H767" s="2" t="s">
        <v>20</v>
      </c>
      <c r="I767" s="2">
        <f>IF(SUMPRODUCT((A767&gt;=[1]holidays!B$2:B1097)*(A767&lt;=[1]holidays!C$2:C1097))&gt;0, 1, 0)</f>
        <v>0</v>
      </c>
      <c r="J767" s="2">
        <f>IF(SUMPRODUCT((A767&gt;=[1]holidays!B$2:B1097 - 4)*(A767&lt;[1]holidays!B$2:B1097))&gt;0, 1, 0)</f>
        <v>0</v>
      </c>
      <c r="K7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A767,
      A767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7" s="3">
        <v>105</v>
      </c>
      <c r="M767" s="3">
        <v>16358.76</v>
      </c>
      <c r="N767" s="3">
        <f t="shared" si="45"/>
        <v>2.6892585895117542</v>
      </c>
      <c r="O767" s="2">
        <f t="shared" ref="O767:O1000" ca="1" si="51">RAND() * (0.12 - 0.1) + 0.1</f>
        <v>0.10661905256512015</v>
      </c>
      <c r="P767" s="3" t="str">
        <f t="shared" ca="1" si="46"/>
        <v>No Surge</v>
      </c>
    </row>
    <row r="768" spans="1:16">
      <c r="A768" s="4">
        <v>45328</v>
      </c>
      <c r="B768" s="2">
        <f t="shared" si="48"/>
        <v>2024</v>
      </c>
      <c r="C768" s="2">
        <f t="shared" si="49"/>
        <v>2</v>
      </c>
      <c r="D768" s="2">
        <f t="shared" si="50"/>
        <v>6</v>
      </c>
      <c r="E768" s="16">
        <v>5332</v>
      </c>
      <c r="F768" s="3">
        <f t="shared" ca="1" si="47"/>
        <v>54.76681854418576</v>
      </c>
      <c r="G768" s="2" t="s">
        <v>21</v>
      </c>
      <c r="H768" s="2" t="s">
        <v>20</v>
      </c>
      <c r="I768" s="2">
        <f>IF(SUMPRODUCT((A768&gt;=[1]holidays!B$2:B1097)*(A768&lt;=[1]holidays!C$2:C1097))&gt;0, 1, 0)</f>
        <v>0</v>
      </c>
      <c r="J768" s="2">
        <f>IF(SUMPRODUCT((A768&gt;=[1]holidays!B$2:B1097 - 4)*(A768&lt;[1]holidays!B$2:B1097))&gt;0, 1, 0)</f>
        <v>0</v>
      </c>
      <c r="K7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A768,
      A768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8" s="3">
        <v>103</v>
      </c>
      <c r="M768" s="3">
        <v>9374.98</v>
      </c>
      <c r="N768" s="3">
        <f t="shared" si="45"/>
        <v>1.7582483120780195</v>
      </c>
      <c r="O768" s="2">
        <f t="shared" ca="1" si="51"/>
        <v>0.10579486703021632</v>
      </c>
      <c r="P768" s="3" t="str">
        <f t="shared" ca="1" si="46"/>
        <v>No Surge</v>
      </c>
    </row>
    <row r="769" spans="1:16">
      <c r="A769" s="4">
        <v>45329</v>
      </c>
      <c r="B769" s="2">
        <f t="shared" si="48"/>
        <v>2024</v>
      </c>
      <c r="C769" s="2">
        <f t="shared" si="49"/>
        <v>2</v>
      </c>
      <c r="D769" s="2">
        <f t="shared" si="50"/>
        <v>7</v>
      </c>
      <c r="E769" s="16">
        <v>6026</v>
      </c>
      <c r="F769" s="3">
        <f t="shared" ca="1" si="47"/>
        <v>59.341850792179038</v>
      </c>
      <c r="G769" s="2" t="s">
        <v>22</v>
      </c>
      <c r="H769" s="2" t="s">
        <v>20</v>
      </c>
      <c r="I769" s="2">
        <f>IF(SUMPRODUCT((A769&gt;=[1]holidays!B$2:B1097)*(A769&lt;=[1]holidays!C$2:C1097))&gt;0, 1, 0)</f>
        <v>0</v>
      </c>
      <c r="J769" s="2">
        <f>IF(SUMPRODUCT((A769&gt;=[1]holidays!B$2:B1097 - 4)*(A769&lt;[1]holidays!B$2:B1097))&gt;0, 1, 0)</f>
        <v>0</v>
      </c>
      <c r="K7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A769,
      A769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69" s="3">
        <v>107</v>
      </c>
      <c r="M769" s="3">
        <v>10833.07</v>
      </c>
      <c r="N769" s="3">
        <f t="shared" si="45"/>
        <v>1.7977215399933621</v>
      </c>
      <c r="O769" s="2">
        <f t="shared" ca="1" si="51"/>
        <v>0.10536969855232588</v>
      </c>
      <c r="P769" s="3" t="str">
        <f t="shared" ca="1" si="46"/>
        <v>No Surge</v>
      </c>
    </row>
    <row r="770" spans="1:16">
      <c r="A770" s="4">
        <v>45330</v>
      </c>
      <c r="B770" s="2">
        <f t="shared" si="48"/>
        <v>2024</v>
      </c>
      <c r="C770" s="2">
        <f t="shared" si="49"/>
        <v>2</v>
      </c>
      <c r="D770" s="2">
        <f t="shared" si="50"/>
        <v>8</v>
      </c>
      <c r="E770" s="16">
        <v>6321</v>
      </c>
      <c r="F770" s="3">
        <f t="shared" ca="1" si="47"/>
        <v>68.867942550556634</v>
      </c>
      <c r="G770" s="2" t="s">
        <v>23</v>
      </c>
      <c r="H770" s="2" t="s">
        <v>20</v>
      </c>
      <c r="I770" s="2">
        <f>IF(SUMPRODUCT((A770&gt;=[1]holidays!B$2:B1097)*(A770&lt;=[1]holidays!C$2:C1097))&gt;0, 1, 0)</f>
        <v>0</v>
      </c>
      <c r="J770" s="2">
        <f>IF(SUMPRODUCT((A770&gt;=[1]holidays!B$2:B1097 - 4)*(A770&lt;[1]holidays!B$2:B1097))&gt;0, 1, 0)</f>
        <v>0</v>
      </c>
      <c r="K7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A770,
      A770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0" s="3">
        <v>106</v>
      </c>
      <c r="M770" s="3">
        <v>9798.7099999999991</v>
      </c>
      <c r="N770" s="3">
        <f t="shared" ref="N770:N833" si="52">M770/E770</f>
        <v>1.5501835152665715</v>
      </c>
      <c r="O770" s="2">
        <f t="shared" ca="1" si="51"/>
        <v>0.11548808590980862</v>
      </c>
      <c r="P770" s="3" t="str">
        <f t="shared" ca="1" si="46"/>
        <v>No Surge</v>
      </c>
    </row>
    <row r="771" spans="1:16">
      <c r="A771" s="4">
        <v>45331</v>
      </c>
      <c r="B771" s="2">
        <f t="shared" si="48"/>
        <v>2024</v>
      </c>
      <c r="C771" s="2">
        <f t="shared" si="49"/>
        <v>2</v>
      </c>
      <c r="D771" s="2">
        <f t="shared" si="50"/>
        <v>9</v>
      </c>
      <c r="E771" s="16">
        <v>5872</v>
      </c>
      <c r="F771" s="3">
        <f t="shared" ca="1" si="47"/>
        <v>59.077711904219463</v>
      </c>
      <c r="G771" s="2" t="s">
        <v>24</v>
      </c>
      <c r="H771" s="2" t="s">
        <v>20</v>
      </c>
      <c r="I771" s="2">
        <f>IF(SUMPRODUCT((A771&gt;=[1]holidays!B$2:B1097)*(A771&lt;=[1]holidays!C$2:C1097))&gt;0, 1, 0)</f>
        <v>0</v>
      </c>
      <c r="J771" s="2">
        <f>IF(SUMPRODUCT((A771&gt;=[1]holidays!B$2:B1097 - 4)*(A771&lt;[1]holidays!B$2:B1097))&gt;0, 1, 0)</f>
        <v>0</v>
      </c>
      <c r="K7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A771,
      A771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1" s="3">
        <v>109</v>
      </c>
      <c r="M771" s="3">
        <v>6515.51</v>
      </c>
      <c r="N771" s="3">
        <f t="shared" si="52"/>
        <v>1.1095895776566758</v>
      </c>
      <c r="O771" s="2">
        <f t="shared" ca="1" si="51"/>
        <v>0.10966400881403136</v>
      </c>
      <c r="P771" s="3" t="str">
        <f t="shared" ref="P771:P834" ca="1" si="53">IF(F771&gt;100, "High Surge", IF(F771&gt;=92, "Mild Surge", IF(F771&gt;=80, "Low Surge", "No Surge")))</f>
        <v>No Surge</v>
      </c>
    </row>
    <row r="772" spans="1:16">
      <c r="A772" s="4">
        <v>45332</v>
      </c>
      <c r="B772" s="2">
        <f t="shared" si="48"/>
        <v>2024</v>
      </c>
      <c r="C772" s="2">
        <f t="shared" si="49"/>
        <v>2</v>
      </c>
      <c r="D772" s="2">
        <f t="shared" si="50"/>
        <v>10</v>
      </c>
      <c r="E772" s="16">
        <v>9483</v>
      </c>
      <c r="F772" s="3">
        <f t="shared" ref="F772:F835" ca="1" si="54">(E772 * O772) / (L772 * 10) * 100</f>
        <v>98.243069018319588</v>
      </c>
      <c r="G772" s="2" t="s">
        <v>16</v>
      </c>
      <c r="H772" s="2" t="s">
        <v>17</v>
      </c>
      <c r="I772" s="2">
        <f>IF(SUMPRODUCT((A772&gt;=[1]holidays!B$2:B1097)*(A772&lt;=[1]holidays!C$2:C1097))&gt;0, 1, 0)</f>
        <v>0</v>
      </c>
      <c r="J772" s="2">
        <f>IF(SUMPRODUCT((A772&gt;=[1]holidays!B$2:B1097 - 4)*(A772&lt;[1]holidays!B$2:B1097))&gt;0, 1, 0)</f>
        <v>1</v>
      </c>
      <c r="K7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A772,
      A772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2" s="3">
        <v>108</v>
      </c>
      <c r="M772" s="3">
        <v>5544.88</v>
      </c>
      <c r="N772" s="3">
        <f t="shared" si="52"/>
        <v>0.58471791627122216</v>
      </c>
      <c r="O772" s="2">
        <f t="shared" ca="1" si="51"/>
        <v>0.1118870763891017</v>
      </c>
      <c r="P772" s="3" t="str">
        <f t="shared" ca="1" si="53"/>
        <v>Mild Surge</v>
      </c>
    </row>
    <row r="773" spans="1:16">
      <c r="A773" s="4">
        <v>45333</v>
      </c>
      <c r="B773" s="2">
        <f t="shared" si="48"/>
        <v>2024</v>
      </c>
      <c r="C773" s="2">
        <f t="shared" si="49"/>
        <v>2</v>
      </c>
      <c r="D773" s="2">
        <f t="shared" si="50"/>
        <v>11</v>
      </c>
      <c r="E773" s="16">
        <v>9207</v>
      </c>
      <c r="F773" s="3">
        <f t="shared" ca="1" si="54"/>
        <v>100.62571226925543</v>
      </c>
      <c r="G773" s="2" t="s">
        <v>18</v>
      </c>
      <c r="H773" s="2" t="s">
        <v>17</v>
      </c>
      <c r="I773" s="2">
        <f>IF(SUMPRODUCT((A773&gt;=[1]holidays!B$2:B1097)*(A773&lt;=[1]holidays!C$2:C1097))&gt;0, 1, 0)</f>
        <v>0</v>
      </c>
      <c r="J773" s="2">
        <f>IF(SUMPRODUCT((A773&gt;=[1]holidays!B$2:B1097 - 4)*(A773&lt;[1]holidays!B$2:B1097))&gt;0, 1, 0)</f>
        <v>1</v>
      </c>
      <c r="K7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A773,
      A773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3" s="3">
        <v>109</v>
      </c>
      <c r="M773" s="3">
        <v>5910.44</v>
      </c>
      <c r="N773" s="3">
        <f t="shared" si="52"/>
        <v>0.64195068969262514</v>
      </c>
      <c r="O773" s="2">
        <f t="shared" ca="1" si="51"/>
        <v>0.11912895229009277</v>
      </c>
      <c r="P773" s="3" t="str">
        <f t="shared" ca="1" si="53"/>
        <v>High Surge</v>
      </c>
    </row>
    <row r="774" spans="1:16">
      <c r="A774" s="4">
        <v>45334</v>
      </c>
      <c r="B774" s="2">
        <f t="shared" si="48"/>
        <v>2024</v>
      </c>
      <c r="C774" s="2">
        <f t="shared" si="49"/>
        <v>2</v>
      </c>
      <c r="D774" s="2">
        <f t="shared" si="50"/>
        <v>12</v>
      </c>
      <c r="E774" s="16">
        <v>10137</v>
      </c>
      <c r="F774" s="3">
        <f t="shared" ca="1" si="54"/>
        <v>112.33765433474522</v>
      </c>
      <c r="G774" s="2" t="s">
        <v>19</v>
      </c>
      <c r="H774" s="2" t="s">
        <v>20</v>
      </c>
      <c r="I774" s="2">
        <f>IF(SUMPRODUCT((A774&gt;=[1]holidays!B$2:B1097)*(A774&lt;=[1]holidays!C$2:C1097))&gt;0, 1, 0)</f>
        <v>0</v>
      </c>
      <c r="J774" s="2">
        <f>IF(SUMPRODUCT((A774&gt;=[1]holidays!B$2:B1097 - 4)*(A774&lt;[1]holidays!B$2:B1097))&gt;0, 1, 0)</f>
        <v>1</v>
      </c>
      <c r="K7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A774,
      A774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4" s="3">
        <v>105</v>
      </c>
      <c r="M774" s="3">
        <v>10181.77</v>
      </c>
      <c r="N774" s="3">
        <f t="shared" si="52"/>
        <v>1.0044164940317648</v>
      </c>
      <c r="O774" s="2">
        <f t="shared" ca="1" si="51"/>
        <v>0.11636039957727384</v>
      </c>
      <c r="P774" s="3" t="str">
        <f t="shared" ca="1" si="53"/>
        <v>High Surge</v>
      </c>
    </row>
    <row r="775" spans="1:16">
      <c r="A775" s="4">
        <v>45335</v>
      </c>
      <c r="B775" s="2">
        <f t="shared" si="48"/>
        <v>2024</v>
      </c>
      <c r="C775" s="2">
        <f t="shared" si="49"/>
        <v>2</v>
      </c>
      <c r="D775" s="2">
        <f t="shared" si="50"/>
        <v>13</v>
      </c>
      <c r="E775" s="16">
        <v>11096</v>
      </c>
      <c r="F775" s="3">
        <f t="shared" ca="1" si="54"/>
        <v>111.76504477655138</v>
      </c>
      <c r="G775" s="2" t="s">
        <v>21</v>
      </c>
      <c r="H775" s="2" t="s">
        <v>20</v>
      </c>
      <c r="I775" s="2">
        <f>IF(SUMPRODUCT((A775&gt;=[1]holidays!B$2:B1097)*(A775&lt;=[1]holidays!C$2:C1097))&gt;0, 1, 0)</f>
        <v>0</v>
      </c>
      <c r="J775" s="2">
        <f>IF(SUMPRODUCT((A775&gt;=[1]holidays!B$2:B1097 - 4)*(A775&lt;[1]holidays!B$2:B1097))&gt;0, 1, 0)</f>
        <v>1</v>
      </c>
      <c r="K7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A775,
      A775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5" s="3">
        <v>109</v>
      </c>
      <c r="M775" s="3">
        <v>9982.3700000000008</v>
      </c>
      <c r="N775" s="3">
        <f t="shared" si="52"/>
        <v>0.89963680605623653</v>
      </c>
      <c r="O775" s="2">
        <f t="shared" ca="1" si="51"/>
        <v>0.10979082444704488</v>
      </c>
      <c r="P775" s="3" t="str">
        <f t="shared" ca="1" si="53"/>
        <v>High Surge</v>
      </c>
    </row>
    <row r="776" spans="1:16">
      <c r="A776" s="4">
        <v>45336</v>
      </c>
      <c r="B776" s="2">
        <f t="shared" si="48"/>
        <v>2024</v>
      </c>
      <c r="C776" s="2">
        <f t="shared" si="49"/>
        <v>2</v>
      </c>
      <c r="D776" s="2">
        <f t="shared" si="50"/>
        <v>14</v>
      </c>
      <c r="E776" s="16">
        <v>8507</v>
      </c>
      <c r="F776" s="3">
        <f t="shared" ca="1" si="54"/>
        <v>98.562822754415322</v>
      </c>
      <c r="G776" s="2" t="s">
        <v>22</v>
      </c>
      <c r="H776" s="2" t="s">
        <v>20</v>
      </c>
      <c r="I776" s="2">
        <f>IF(SUMPRODUCT((A776&gt;=[1]holidays!B$2:B1097)*(A776&lt;=[1]holidays!C$2:C1097))&gt;0, 1, 0)</f>
        <v>1</v>
      </c>
      <c r="J776" s="2">
        <f>IF(SUMPRODUCT((A776&gt;=[1]holidays!B$2:B1097 - 4)*(A776&lt;[1]holidays!B$2:B1097))&gt;0, 1, 0)</f>
        <v>0</v>
      </c>
      <c r="K7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A776,
      A776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"),"Valentine’s Day")</f>
        <v>Valentine’s Day</v>
      </c>
      <c r="L776" s="3">
        <v>100</v>
      </c>
      <c r="M776" s="3">
        <v>10337.27</v>
      </c>
      <c r="N776" s="3">
        <f t="shared" si="52"/>
        <v>1.2151487010697073</v>
      </c>
      <c r="O776" s="2">
        <f t="shared" ca="1" si="51"/>
        <v>0.11586084724863679</v>
      </c>
      <c r="P776" s="3" t="str">
        <f t="shared" ca="1" si="53"/>
        <v>Mild Surge</v>
      </c>
    </row>
    <row r="777" spans="1:16">
      <c r="A777" s="4">
        <v>45337</v>
      </c>
      <c r="B777" s="2">
        <f t="shared" si="48"/>
        <v>2024</v>
      </c>
      <c r="C777" s="2">
        <f t="shared" si="49"/>
        <v>2</v>
      </c>
      <c r="D777" s="2">
        <f t="shared" si="50"/>
        <v>15</v>
      </c>
      <c r="E777" s="16">
        <v>6049</v>
      </c>
      <c r="F777" s="3">
        <f t="shared" ca="1" si="54"/>
        <v>70.127938711806991</v>
      </c>
      <c r="G777" s="2" t="s">
        <v>23</v>
      </c>
      <c r="H777" s="2" t="s">
        <v>20</v>
      </c>
      <c r="I777" s="2">
        <f>IF(SUMPRODUCT((A777&gt;=[1]holidays!B$2:B1097)*(A777&lt;=[1]holidays!C$2:C1097))&gt;0, 1, 0)</f>
        <v>0</v>
      </c>
      <c r="J777" s="2">
        <f>IF(SUMPRODUCT((A777&gt;=[1]holidays!B$2:B1097 - 4)*(A777&lt;[1]holidays!B$2:B1097))&gt;0, 1, 0)</f>
        <v>0</v>
      </c>
      <c r="K7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A777,
      A777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7" s="3">
        <v>103</v>
      </c>
      <c r="M777" s="3">
        <v>8343.77</v>
      </c>
      <c r="N777" s="3">
        <f t="shared" si="52"/>
        <v>1.3793635311621757</v>
      </c>
      <c r="O777" s="2">
        <f t="shared" ca="1" si="51"/>
        <v>0.1194111041050772</v>
      </c>
      <c r="P777" s="3" t="str">
        <f t="shared" ca="1" si="53"/>
        <v>No Surge</v>
      </c>
    </row>
    <row r="778" spans="1:16">
      <c r="A778" s="4">
        <v>45338</v>
      </c>
      <c r="B778" s="2">
        <f t="shared" si="48"/>
        <v>2024</v>
      </c>
      <c r="C778" s="2">
        <f t="shared" si="49"/>
        <v>2</v>
      </c>
      <c r="D778" s="2">
        <f t="shared" si="50"/>
        <v>16</v>
      </c>
      <c r="E778" s="16">
        <v>5539</v>
      </c>
      <c r="F778" s="3">
        <f t="shared" ca="1" si="54"/>
        <v>51.220302293506506</v>
      </c>
      <c r="G778" s="2" t="s">
        <v>24</v>
      </c>
      <c r="H778" s="2" t="s">
        <v>20</v>
      </c>
      <c r="I778" s="2">
        <f>IF(SUMPRODUCT((A778&gt;=[1]holidays!B$2:B1097)*(A778&lt;=[1]holidays!C$2:C1097))&gt;0, 1, 0)</f>
        <v>0</v>
      </c>
      <c r="J778" s="2">
        <f>IF(SUMPRODUCT((A778&gt;=[1]holidays!B$2:B1097 - 4)*(A778&lt;[1]holidays!B$2:B1097))&gt;0, 1, 0)</f>
        <v>0</v>
      </c>
      <c r="K7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A778,
      A778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8" s="3">
        <v>110</v>
      </c>
      <c r="M778" s="3">
        <v>8032.54</v>
      </c>
      <c r="N778" s="3">
        <f t="shared" si="52"/>
        <v>1.4501787326232172</v>
      </c>
      <c r="O778" s="2">
        <f t="shared" ca="1" si="51"/>
        <v>0.10171932212106366</v>
      </c>
      <c r="P778" s="3" t="str">
        <f t="shared" ca="1" si="53"/>
        <v>No Surge</v>
      </c>
    </row>
    <row r="779" spans="1:16">
      <c r="A779" s="4">
        <v>45339</v>
      </c>
      <c r="B779" s="2">
        <f t="shared" si="48"/>
        <v>2024</v>
      </c>
      <c r="C779" s="2">
        <f t="shared" si="49"/>
        <v>2</v>
      </c>
      <c r="D779" s="2">
        <f t="shared" si="50"/>
        <v>17</v>
      </c>
      <c r="E779" s="16">
        <v>8983</v>
      </c>
      <c r="F779" s="3">
        <f t="shared" ca="1" si="54"/>
        <v>86.706735317077829</v>
      </c>
      <c r="G779" s="2" t="s">
        <v>16</v>
      </c>
      <c r="H779" s="2" t="s">
        <v>17</v>
      </c>
      <c r="I779" s="2">
        <f>IF(SUMPRODUCT((A779&gt;=[1]holidays!B$2:B1097)*(A779&lt;=[1]holidays!C$2:C1097))&gt;0, 1, 0)</f>
        <v>0</v>
      </c>
      <c r="J779" s="2">
        <f>IF(SUMPRODUCT((A779&gt;=[1]holidays!B$2:B1097 - 4)*(A779&lt;[1]holidays!B$2:B1097))&gt;0, 1, 0)</f>
        <v>0</v>
      </c>
      <c r="K7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A779,
      A779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79" s="3">
        <v>109</v>
      </c>
      <c r="M779" s="3">
        <v>4655.63</v>
      </c>
      <c r="N779" s="3">
        <f t="shared" si="52"/>
        <v>0.51827117889346541</v>
      </c>
      <c r="O779" s="2">
        <f t="shared" ca="1" si="51"/>
        <v>0.10521022096806729</v>
      </c>
      <c r="P779" s="3" t="str">
        <f t="shared" ca="1" si="53"/>
        <v>Low Surge</v>
      </c>
    </row>
    <row r="780" spans="1:16">
      <c r="A780" s="4">
        <v>45340</v>
      </c>
      <c r="B780" s="2">
        <f t="shared" si="48"/>
        <v>2024</v>
      </c>
      <c r="C780" s="2">
        <f t="shared" si="49"/>
        <v>2</v>
      </c>
      <c r="D780" s="2">
        <f t="shared" si="50"/>
        <v>18</v>
      </c>
      <c r="E780" s="16">
        <v>9281</v>
      </c>
      <c r="F780" s="3">
        <f t="shared" ca="1" si="54"/>
        <v>98.696434399737882</v>
      </c>
      <c r="G780" s="2" t="s">
        <v>18</v>
      </c>
      <c r="H780" s="2" t="s">
        <v>17</v>
      </c>
      <c r="I780" s="2">
        <f>IF(SUMPRODUCT((A780&gt;=[1]holidays!B$2:B1097)*(A780&lt;=[1]holidays!C$2:C1097))&gt;0, 1, 0)</f>
        <v>0</v>
      </c>
      <c r="J780" s="2">
        <f>IF(SUMPRODUCT((A780&gt;=[1]holidays!B$2:B1097 - 4)*(A780&lt;[1]holidays!B$2:B1097))&gt;0, 1, 0)</f>
        <v>0</v>
      </c>
      <c r="K7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A780,
      A780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0" s="3">
        <v>103</v>
      </c>
      <c r="M780" s="3">
        <v>3254.44</v>
      </c>
      <c r="N780" s="3">
        <f t="shared" si="52"/>
        <v>0.35065617929102466</v>
      </c>
      <c r="O780" s="2">
        <f t="shared" ca="1" si="51"/>
        <v>0.10953273077441011</v>
      </c>
      <c r="P780" s="3" t="str">
        <f t="shared" ca="1" si="53"/>
        <v>Mild Surge</v>
      </c>
    </row>
    <row r="781" spans="1:16">
      <c r="A781" s="4">
        <v>45341</v>
      </c>
      <c r="B781" s="2">
        <f t="shared" si="48"/>
        <v>2024</v>
      </c>
      <c r="C781" s="2">
        <f t="shared" si="49"/>
        <v>2</v>
      </c>
      <c r="D781" s="2">
        <f t="shared" si="50"/>
        <v>19</v>
      </c>
      <c r="E781" s="16">
        <v>5987</v>
      </c>
      <c r="F781" s="3">
        <f t="shared" ca="1" si="54"/>
        <v>70.464890852766501</v>
      </c>
      <c r="G781" s="2" t="s">
        <v>19</v>
      </c>
      <c r="H781" s="2" t="s">
        <v>20</v>
      </c>
      <c r="I781" s="2">
        <f>IF(SUMPRODUCT((A781&gt;=[1]holidays!B$2:B1097)*(A781&lt;=[1]holidays!C$2:C1097))&gt;0, 1, 0)</f>
        <v>0</v>
      </c>
      <c r="J781" s="2">
        <f>IF(SUMPRODUCT((A781&gt;=[1]holidays!B$2:B1097 - 4)*(A781&lt;[1]holidays!B$2:B1097))&gt;0, 1, 0)</f>
        <v>0</v>
      </c>
      <c r="K7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A781,
      A781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1" s="3">
        <v>101</v>
      </c>
      <c r="M781" s="3">
        <v>11423.2</v>
      </c>
      <c r="N781" s="3">
        <f t="shared" si="52"/>
        <v>1.9080006681142476</v>
      </c>
      <c r="O781" s="2">
        <f t="shared" ca="1" si="51"/>
        <v>0.11887345876280972</v>
      </c>
      <c r="P781" s="3" t="str">
        <f t="shared" ca="1" si="53"/>
        <v>No Surge</v>
      </c>
    </row>
    <row r="782" spans="1:16">
      <c r="A782" s="4">
        <v>45342</v>
      </c>
      <c r="B782" s="2">
        <f t="shared" si="48"/>
        <v>2024</v>
      </c>
      <c r="C782" s="2">
        <f t="shared" si="49"/>
        <v>2</v>
      </c>
      <c r="D782" s="2">
        <f t="shared" si="50"/>
        <v>20</v>
      </c>
      <c r="E782" s="16">
        <v>5513</v>
      </c>
      <c r="F782" s="3">
        <f t="shared" ca="1" si="54"/>
        <v>59.178966322510377</v>
      </c>
      <c r="G782" s="2" t="s">
        <v>21</v>
      </c>
      <c r="H782" s="2" t="s">
        <v>20</v>
      </c>
      <c r="I782" s="2">
        <f>IF(SUMPRODUCT((A782&gt;=[1]holidays!B$2:B1097)*(A782&lt;=[1]holidays!C$2:C1097))&gt;0, 1, 0)</f>
        <v>0</v>
      </c>
      <c r="J782" s="2">
        <f>IF(SUMPRODUCT((A782&gt;=[1]holidays!B$2:B1097 - 4)*(A782&lt;[1]holidays!B$2:B1097))&gt;0, 1, 0)</f>
        <v>0</v>
      </c>
      <c r="K7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A782,
      A782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2" s="3">
        <v>105</v>
      </c>
      <c r="M782" s="3">
        <v>11561.47</v>
      </c>
      <c r="N782" s="3">
        <f t="shared" si="52"/>
        <v>2.0971286051151821</v>
      </c>
      <c r="O782" s="2">
        <f t="shared" ca="1" si="51"/>
        <v>0.11271161733835641</v>
      </c>
      <c r="P782" s="3" t="str">
        <f t="shared" ca="1" si="53"/>
        <v>No Surge</v>
      </c>
    </row>
    <row r="783" spans="1:16">
      <c r="A783" s="4">
        <v>45343</v>
      </c>
      <c r="B783" s="2">
        <f t="shared" si="48"/>
        <v>2024</v>
      </c>
      <c r="C783" s="2">
        <f t="shared" si="49"/>
        <v>2</v>
      </c>
      <c r="D783" s="2">
        <f t="shared" si="50"/>
        <v>21</v>
      </c>
      <c r="E783" s="16">
        <v>5742</v>
      </c>
      <c r="F783" s="3">
        <f t="shared" ca="1" si="54"/>
        <v>64.124982633048035</v>
      </c>
      <c r="G783" s="2" t="s">
        <v>22</v>
      </c>
      <c r="H783" s="2" t="s">
        <v>20</v>
      </c>
      <c r="I783" s="2">
        <f>IF(SUMPRODUCT((A783&gt;=[1]holidays!B$2:B1097)*(A783&lt;=[1]holidays!C$2:C1097))&gt;0, 1, 0)</f>
        <v>0</v>
      </c>
      <c r="J783" s="2">
        <f>IF(SUMPRODUCT((A783&gt;=[1]holidays!B$2:B1097 - 4)*(A783&lt;[1]holidays!B$2:B1097))&gt;0, 1, 0)</f>
        <v>0</v>
      </c>
      <c r="K7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A783,
      A783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3" s="3">
        <v>104</v>
      </c>
      <c r="M783" s="3">
        <v>8767.66</v>
      </c>
      <c r="N783" s="3">
        <f t="shared" si="52"/>
        <v>1.5269348659003832</v>
      </c>
      <c r="O783" s="2">
        <f t="shared" ca="1" si="51"/>
        <v>0.11614416917166484</v>
      </c>
      <c r="P783" s="3" t="str">
        <f t="shared" ca="1" si="53"/>
        <v>No Surge</v>
      </c>
    </row>
    <row r="784" spans="1:16">
      <c r="A784" s="4">
        <v>45344</v>
      </c>
      <c r="B784" s="2">
        <f t="shared" si="48"/>
        <v>2024</v>
      </c>
      <c r="C784" s="2">
        <f t="shared" si="49"/>
        <v>2</v>
      </c>
      <c r="D784" s="2">
        <f t="shared" si="50"/>
        <v>22</v>
      </c>
      <c r="E784" s="16">
        <v>5729</v>
      </c>
      <c r="F784" s="3">
        <f t="shared" ca="1" si="54"/>
        <v>59.002507781193536</v>
      </c>
      <c r="G784" s="2" t="s">
        <v>23</v>
      </c>
      <c r="H784" s="2" t="s">
        <v>20</v>
      </c>
      <c r="I784" s="2">
        <f>IF(SUMPRODUCT((A784&gt;=[1]holidays!B$2:B1097)*(A784&lt;=[1]holidays!C$2:C1097))&gt;0, 1, 0)</f>
        <v>0</v>
      </c>
      <c r="J784" s="2">
        <f>IF(SUMPRODUCT((A784&gt;=[1]holidays!B$2:B1097 - 4)*(A784&lt;[1]holidays!B$2:B1097))&gt;0, 1, 0)</f>
        <v>0</v>
      </c>
      <c r="K7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A784,
      A784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4" s="3">
        <v>101</v>
      </c>
      <c r="M784" s="3">
        <v>3215.14</v>
      </c>
      <c r="N784" s="3">
        <f t="shared" si="52"/>
        <v>0.56120439867341598</v>
      </c>
      <c r="O784" s="2">
        <f t="shared" ca="1" si="51"/>
        <v>0.10401908336359832</v>
      </c>
      <c r="P784" s="3" t="str">
        <f t="shared" ca="1" si="53"/>
        <v>No Surge</v>
      </c>
    </row>
    <row r="785" spans="1:16">
      <c r="A785" s="4">
        <v>45345</v>
      </c>
      <c r="B785" s="2">
        <f t="shared" si="48"/>
        <v>2024</v>
      </c>
      <c r="C785" s="2">
        <f t="shared" si="49"/>
        <v>2</v>
      </c>
      <c r="D785" s="2">
        <f t="shared" si="50"/>
        <v>23</v>
      </c>
      <c r="E785" s="16">
        <v>5946</v>
      </c>
      <c r="F785" s="3">
        <f t="shared" ca="1" si="54"/>
        <v>58.129017002013128</v>
      </c>
      <c r="G785" s="2" t="s">
        <v>24</v>
      </c>
      <c r="H785" s="2" t="s">
        <v>20</v>
      </c>
      <c r="I785" s="2">
        <f>IF(SUMPRODUCT((A785&gt;=[1]holidays!B$2:B1097)*(A785&lt;=[1]holidays!C$2:C1097))&gt;0, 1, 0)</f>
        <v>0</v>
      </c>
      <c r="J785" s="2">
        <f>IF(SUMPRODUCT((A785&gt;=[1]holidays!B$2:B1097 - 4)*(A785&lt;[1]holidays!B$2:B1097))&gt;0, 1, 0)</f>
        <v>0</v>
      </c>
      <c r="K7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A785,
      A785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5" s="3">
        <v>103</v>
      </c>
      <c r="M785" s="3">
        <v>9534.89</v>
      </c>
      <c r="N785" s="3">
        <f t="shared" si="52"/>
        <v>1.6035805583585603</v>
      </c>
      <c r="O785" s="2">
        <f t="shared" ca="1" si="51"/>
        <v>0.10069439541216535</v>
      </c>
      <c r="P785" s="3" t="str">
        <f t="shared" ca="1" si="53"/>
        <v>No Surge</v>
      </c>
    </row>
    <row r="786" spans="1:16">
      <c r="A786" s="4">
        <v>45346</v>
      </c>
      <c r="B786" s="2">
        <f t="shared" si="48"/>
        <v>2024</v>
      </c>
      <c r="C786" s="2">
        <f t="shared" si="49"/>
        <v>2</v>
      </c>
      <c r="D786" s="2">
        <f t="shared" si="50"/>
        <v>24</v>
      </c>
      <c r="E786" s="16">
        <v>7521</v>
      </c>
      <c r="F786" s="3">
        <f t="shared" ca="1" si="54"/>
        <v>82.542407704954755</v>
      </c>
      <c r="G786" s="2" t="s">
        <v>16</v>
      </c>
      <c r="H786" s="2" t="s">
        <v>17</v>
      </c>
      <c r="I786" s="2">
        <f>IF(SUMPRODUCT((A786&gt;=[1]holidays!B$2:B1097)*(A786&lt;=[1]holidays!C$2:C1097))&gt;0, 1, 0)</f>
        <v>0</v>
      </c>
      <c r="J786" s="2">
        <f>IF(SUMPRODUCT((A786&gt;=[1]holidays!B$2:B1097 - 4)*(A786&lt;[1]holidays!B$2:B1097))&gt;0, 1, 0)</f>
        <v>0</v>
      </c>
      <c r="K7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A786,
      A786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6" s="3">
        <v>107</v>
      </c>
      <c r="M786" s="3">
        <v>5821.07</v>
      </c>
      <c r="N786" s="3">
        <f t="shared" si="52"/>
        <v>0.77397553516819573</v>
      </c>
      <c r="O786" s="2">
        <f t="shared" ca="1" si="51"/>
        <v>0.11743169291889588</v>
      </c>
      <c r="P786" s="3" t="str">
        <f t="shared" ca="1" si="53"/>
        <v>Low Surge</v>
      </c>
    </row>
    <row r="787" spans="1:16">
      <c r="A787" s="4">
        <v>45347</v>
      </c>
      <c r="B787" s="2">
        <f t="shared" si="48"/>
        <v>2024</v>
      </c>
      <c r="C787" s="2">
        <f t="shared" si="49"/>
        <v>2</v>
      </c>
      <c r="D787" s="2">
        <f t="shared" si="50"/>
        <v>25</v>
      </c>
      <c r="E787" s="16">
        <v>7337</v>
      </c>
      <c r="F787" s="3">
        <f t="shared" ca="1" si="54"/>
        <v>69.392786391338419</v>
      </c>
      <c r="G787" s="2" t="s">
        <v>18</v>
      </c>
      <c r="H787" s="2" t="s">
        <v>17</v>
      </c>
      <c r="I787" s="2">
        <f>IF(SUMPRODUCT((A787&gt;=[1]holidays!B$2:B1097)*(A787&lt;=[1]holidays!C$2:C1097))&gt;0, 1, 0)</f>
        <v>0</v>
      </c>
      <c r="J787" s="2">
        <f>IF(SUMPRODUCT((A787&gt;=[1]holidays!B$2:B1097 - 4)*(A787&lt;[1]holidays!B$2:B1097))&gt;0, 1, 0)</f>
        <v>0</v>
      </c>
      <c r="K7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A787,
      A787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7" s="3">
        <v>106</v>
      </c>
      <c r="M787" s="3">
        <v>7730.94</v>
      </c>
      <c r="N787" s="3">
        <f t="shared" si="52"/>
        <v>1.0536922447866974</v>
      </c>
      <c r="O787" s="2">
        <f t="shared" ca="1" si="51"/>
        <v>0.10025399151535876</v>
      </c>
      <c r="P787" s="3" t="str">
        <f t="shared" ca="1" si="53"/>
        <v>No Surge</v>
      </c>
    </row>
    <row r="788" spans="1:16">
      <c r="A788" s="4">
        <v>45348</v>
      </c>
      <c r="B788" s="2">
        <f t="shared" si="48"/>
        <v>2024</v>
      </c>
      <c r="C788" s="2">
        <f t="shared" si="49"/>
        <v>2</v>
      </c>
      <c r="D788" s="2">
        <f t="shared" si="50"/>
        <v>26</v>
      </c>
      <c r="E788" s="16">
        <v>5923</v>
      </c>
      <c r="F788" s="3">
        <f t="shared" ca="1" si="54"/>
        <v>62.6337859495411</v>
      </c>
      <c r="G788" s="2" t="s">
        <v>19</v>
      </c>
      <c r="H788" s="2" t="s">
        <v>20</v>
      </c>
      <c r="I788" s="2">
        <f>IF(SUMPRODUCT((A788&gt;=[1]holidays!B$2:B1097)*(A788&lt;=[1]holidays!C$2:C1097))&gt;0, 1, 0)</f>
        <v>0</v>
      </c>
      <c r="J788" s="2">
        <f>IF(SUMPRODUCT((A788&gt;=[1]holidays!B$2:B1097 - 4)*(A788&lt;[1]holidays!B$2:B1097))&gt;0, 1, 0)</f>
        <v>0</v>
      </c>
      <c r="K7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A788,
      A788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8" s="3">
        <v>107</v>
      </c>
      <c r="M788" s="3">
        <v>6610.91</v>
      </c>
      <c r="N788" s="3">
        <f t="shared" si="52"/>
        <v>1.1161421576903596</v>
      </c>
      <c r="O788" s="2">
        <f t="shared" ca="1" si="51"/>
        <v>0.11314899707244468</v>
      </c>
      <c r="P788" s="3" t="str">
        <f t="shared" ca="1" si="53"/>
        <v>No Surge</v>
      </c>
    </row>
    <row r="789" spans="1:16">
      <c r="A789" s="4">
        <v>45349</v>
      </c>
      <c r="B789" s="2">
        <f t="shared" si="48"/>
        <v>2024</v>
      </c>
      <c r="C789" s="2">
        <f t="shared" si="49"/>
        <v>2</v>
      </c>
      <c r="D789" s="2">
        <f t="shared" si="50"/>
        <v>27</v>
      </c>
      <c r="E789" s="16">
        <v>5872</v>
      </c>
      <c r="F789" s="3">
        <f t="shared" ca="1" si="54"/>
        <v>66.227402420286936</v>
      </c>
      <c r="G789" s="2" t="s">
        <v>21</v>
      </c>
      <c r="H789" s="2" t="s">
        <v>20</v>
      </c>
      <c r="I789" s="2">
        <f>IF(SUMPRODUCT((A789&gt;=[1]holidays!B$2:B1097)*(A789&lt;=[1]holidays!C$2:C1097))&gt;0, 1, 0)</f>
        <v>0</v>
      </c>
      <c r="J789" s="2">
        <f>IF(SUMPRODUCT((A789&gt;=[1]holidays!B$2:B1097 - 4)*(A789&lt;[1]holidays!B$2:B1097))&gt;0, 1, 0)</f>
        <v>0</v>
      </c>
      <c r="K7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A789,
      A789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89" s="3">
        <v>104</v>
      </c>
      <c r="M789" s="3">
        <v>3005.84</v>
      </c>
      <c r="N789" s="3">
        <f t="shared" si="52"/>
        <v>0.51189373297002727</v>
      </c>
      <c r="O789" s="2">
        <f t="shared" ca="1" si="51"/>
        <v>0.11729648930023574</v>
      </c>
      <c r="P789" s="3" t="str">
        <f t="shared" ca="1" si="53"/>
        <v>No Surge</v>
      </c>
    </row>
    <row r="790" spans="1:16">
      <c r="A790" s="4">
        <v>45350</v>
      </c>
      <c r="B790" s="2">
        <f t="shared" si="48"/>
        <v>2024</v>
      </c>
      <c r="C790" s="2">
        <f t="shared" si="49"/>
        <v>2</v>
      </c>
      <c r="D790" s="2">
        <f t="shared" si="50"/>
        <v>28</v>
      </c>
      <c r="E790" s="20">
        <v>11008</v>
      </c>
      <c r="F790" s="3">
        <f t="shared" ca="1" si="54"/>
        <v>109.2311182814959</v>
      </c>
      <c r="G790" s="2" t="s">
        <v>22</v>
      </c>
      <c r="H790" s="2" t="s">
        <v>20</v>
      </c>
      <c r="I790" s="2">
        <f>IF(SUMPRODUCT((A790&gt;=[1]holidays!B$2:B1097)*(A790&lt;=[1]holidays!C$2:C1097))&gt;0, 1, 0)</f>
        <v>0</v>
      </c>
      <c r="J790" s="2">
        <f>IF(SUMPRODUCT((A790&gt;=[1]holidays!B$2:B1097 - 4)*(A790&lt;[1]holidays!B$2:B1097))&gt;0, 1, 0)</f>
        <v>0</v>
      </c>
      <c r="K7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A790,
      A790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0" s="3">
        <v>101</v>
      </c>
      <c r="M790" s="3">
        <v>5790.49</v>
      </c>
      <c r="N790" s="3">
        <f t="shared" si="52"/>
        <v>0.52602561773255807</v>
      </c>
      <c r="O790" s="2">
        <f t="shared" ca="1" si="51"/>
        <v>0.10022113868487542</v>
      </c>
      <c r="P790" s="3" t="str">
        <f t="shared" ca="1" si="53"/>
        <v>High Surge</v>
      </c>
    </row>
    <row r="791" spans="1:16">
      <c r="A791" s="4">
        <v>45351</v>
      </c>
      <c r="B791" s="2">
        <f t="shared" si="48"/>
        <v>2024</v>
      </c>
      <c r="C791" s="2">
        <f t="shared" si="49"/>
        <v>2</v>
      </c>
      <c r="D791" s="2">
        <f t="shared" si="50"/>
        <v>29</v>
      </c>
      <c r="E791" s="20">
        <v>9563</v>
      </c>
      <c r="F791" s="3">
        <f t="shared" ca="1" si="54"/>
        <v>95.02808303623047</v>
      </c>
      <c r="G791" s="2" t="s">
        <v>23</v>
      </c>
      <c r="H791" s="2" t="s">
        <v>20</v>
      </c>
      <c r="I791" s="2">
        <f>IF(SUMPRODUCT((A791&gt;=[1]holidays!B$2:B1097)*(A791&lt;=[1]holidays!C$2:C1097))&gt;0, 1, 0)</f>
        <v>0</v>
      </c>
      <c r="J791" s="2">
        <f>IF(SUMPRODUCT((A791&gt;=[1]holidays!B$2:B1097 - 4)*(A791&lt;[1]holidays!B$2:B1097))&gt;0, 1, 0)</f>
        <v>0</v>
      </c>
      <c r="K7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A791,
      A791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1" s="3">
        <v>108</v>
      </c>
      <c r="M791" s="3">
        <v>16334.62</v>
      </c>
      <c r="N791" s="3">
        <f t="shared" si="52"/>
        <v>1.7081062428108336</v>
      </c>
      <c r="O791" s="2">
        <f t="shared" ca="1" si="51"/>
        <v>0.10732022344361489</v>
      </c>
      <c r="P791" s="3" t="str">
        <f t="shared" ca="1" si="53"/>
        <v>Mild Surge</v>
      </c>
    </row>
    <row r="792" spans="1:16">
      <c r="A792" s="4">
        <v>45352</v>
      </c>
      <c r="B792" s="2">
        <f t="shared" si="48"/>
        <v>2024</v>
      </c>
      <c r="C792" s="2">
        <f t="shared" si="49"/>
        <v>3</v>
      </c>
      <c r="D792" s="2">
        <f t="shared" si="50"/>
        <v>1</v>
      </c>
      <c r="E792" s="16">
        <v>12241</v>
      </c>
      <c r="F792" s="3">
        <f t="shared" ca="1" si="54"/>
        <v>131.2727492581358</v>
      </c>
      <c r="G792" s="2" t="s">
        <v>24</v>
      </c>
      <c r="H792" s="2" t="s">
        <v>20</v>
      </c>
      <c r="I792" s="2">
        <f>IF(SUMPRODUCT((A792&gt;=[1]holidays!B$2:B1097)*(A792&lt;=[1]holidays!C$2:C1097))&gt;0, 1, 0)</f>
        <v>0</v>
      </c>
      <c r="J792" s="2">
        <f>IF(SUMPRODUCT((A792&gt;=[1]holidays!B$2:B1097 - 4)*(A792&lt;[1]holidays!B$2:B1097))&gt;0, 1, 0)</f>
        <v>0</v>
      </c>
      <c r="K7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A792,
      A792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2" s="3">
        <v>108</v>
      </c>
      <c r="M792" s="3">
        <v>12493.04</v>
      </c>
      <c r="N792" s="3">
        <f t="shared" si="52"/>
        <v>1.020589821093048</v>
      </c>
      <c r="O792" s="2">
        <f t="shared" ca="1" si="51"/>
        <v>0.11581943403217601</v>
      </c>
      <c r="P792" s="3" t="str">
        <f t="shared" ca="1" si="53"/>
        <v>High Surge</v>
      </c>
    </row>
    <row r="793" spans="1:16">
      <c r="A793" s="4">
        <v>45353</v>
      </c>
      <c r="B793" s="2">
        <f t="shared" si="48"/>
        <v>2024</v>
      </c>
      <c r="C793" s="2">
        <f t="shared" si="49"/>
        <v>3</v>
      </c>
      <c r="D793" s="2">
        <f t="shared" si="50"/>
        <v>2</v>
      </c>
      <c r="E793" s="16">
        <v>7532</v>
      </c>
      <c r="F793" s="3">
        <f t="shared" ca="1" si="54"/>
        <v>87.500318485853299</v>
      </c>
      <c r="G793" s="2" t="s">
        <v>16</v>
      </c>
      <c r="H793" s="2" t="s">
        <v>17</v>
      </c>
      <c r="I793" s="2">
        <f>IF(SUMPRODUCT((A793&gt;=[1]holidays!B$2:B1097)*(A793&lt;=[1]holidays!C$2:C1097))&gt;0, 1, 0)</f>
        <v>0</v>
      </c>
      <c r="J793" s="2">
        <f>IF(SUMPRODUCT((A793&gt;=[1]holidays!B$2:B1097 - 4)*(A793&lt;[1]holidays!B$2:B1097))&gt;0, 1, 0)</f>
        <v>0</v>
      </c>
      <c r="K7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A793,
      A793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3" s="3">
        <v>103</v>
      </c>
      <c r="M793" s="3">
        <v>15682.27</v>
      </c>
      <c r="N793" s="3">
        <f t="shared" si="52"/>
        <v>2.0820857673924591</v>
      </c>
      <c r="O793" s="2">
        <f t="shared" ca="1" si="51"/>
        <v>0.11965656935797783</v>
      </c>
      <c r="P793" s="3" t="str">
        <f t="shared" ca="1" si="53"/>
        <v>Low Surge</v>
      </c>
    </row>
    <row r="794" spans="1:16">
      <c r="A794" s="4">
        <v>45354</v>
      </c>
      <c r="B794" s="2">
        <f t="shared" si="48"/>
        <v>2024</v>
      </c>
      <c r="C794" s="2">
        <f t="shared" si="49"/>
        <v>3</v>
      </c>
      <c r="D794" s="2">
        <f t="shared" si="50"/>
        <v>3</v>
      </c>
      <c r="E794" s="16">
        <v>6987</v>
      </c>
      <c r="F794" s="3">
        <f t="shared" ca="1" si="54"/>
        <v>69.433517482814878</v>
      </c>
      <c r="G794" s="2" t="s">
        <v>18</v>
      </c>
      <c r="H794" s="2" t="s">
        <v>17</v>
      </c>
      <c r="I794" s="2">
        <f>IF(SUMPRODUCT((A794&gt;=[1]holidays!B$2:B1097)*(A794&lt;=[1]holidays!C$2:C1097))&gt;0, 1, 0)</f>
        <v>0</v>
      </c>
      <c r="J794" s="2">
        <f>IF(SUMPRODUCT((A794&gt;=[1]holidays!B$2:B1097 - 4)*(A794&lt;[1]holidays!B$2:B1097))&gt;0, 1, 0)</f>
        <v>0</v>
      </c>
      <c r="K7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A794,
      A794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4" s="3">
        <v>108</v>
      </c>
      <c r="M794" s="3">
        <v>7124.17</v>
      </c>
      <c r="N794" s="3">
        <f t="shared" si="52"/>
        <v>1.0196321740374983</v>
      </c>
      <c r="O794" s="2">
        <f t="shared" ca="1" si="51"/>
        <v>0.1073253168476314</v>
      </c>
      <c r="P794" s="3" t="str">
        <f t="shared" ca="1" si="53"/>
        <v>No Surge</v>
      </c>
    </row>
    <row r="795" spans="1:16">
      <c r="A795" s="4">
        <v>45355</v>
      </c>
      <c r="B795" s="2">
        <f t="shared" si="48"/>
        <v>2024</v>
      </c>
      <c r="C795" s="2">
        <f t="shared" si="49"/>
        <v>3</v>
      </c>
      <c r="D795" s="2">
        <f t="shared" si="50"/>
        <v>4</v>
      </c>
      <c r="E795" s="16">
        <v>5629</v>
      </c>
      <c r="F795" s="3">
        <f t="shared" ca="1" si="54"/>
        <v>55.902616102347494</v>
      </c>
      <c r="G795" s="2" t="s">
        <v>19</v>
      </c>
      <c r="H795" s="2" t="s">
        <v>20</v>
      </c>
      <c r="I795" s="2">
        <f>IF(SUMPRODUCT((A795&gt;=[1]holidays!B$2:B1097)*(A795&lt;=[1]holidays!C$2:C1097))&gt;0, 1, 0)</f>
        <v>0</v>
      </c>
      <c r="J795" s="2">
        <f>IF(SUMPRODUCT((A795&gt;=[1]holidays!B$2:B1097 - 4)*(A795&lt;[1]holidays!B$2:B1097))&gt;0, 1, 0)</f>
        <v>0</v>
      </c>
      <c r="K7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A795,
      A795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5" s="3">
        <v>105</v>
      </c>
      <c r="M795" s="3">
        <v>11285.14</v>
      </c>
      <c r="N795" s="3">
        <f t="shared" si="52"/>
        <v>2.0048214602949015</v>
      </c>
      <c r="O795" s="2">
        <f t="shared" ca="1" si="51"/>
        <v>0.10427739724189886</v>
      </c>
      <c r="P795" s="3" t="str">
        <f t="shared" ca="1" si="53"/>
        <v>No Surge</v>
      </c>
    </row>
    <row r="796" spans="1:16">
      <c r="A796" s="4">
        <v>45356</v>
      </c>
      <c r="B796" s="2">
        <f t="shared" si="48"/>
        <v>2024</v>
      </c>
      <c r="C796" s="2">
        <f t="shared" si="49"/>
        <v>3</v>
      </c>
      <c r="D796" s="2">
        <f t="shared" si="50"/>
        <v>5</v>
      </c>
      <c r="E796" s="16">
        <v>6121</v>
      </c>
      <c r="F796" s="3">
        <f t="shared" ca="1" si="54"/>
        <v>64.402394199922995</v>
      </c>
      <c r="G796" s="2" t="s">
        <v>21</v>
      </c>
      <c r="H796" s="2" t="s">
        <v>20</v>
      </c>
      <c r="I796" s="2">
        <f>IF(SUMPRODUCT((A796&gt;=[1]holidays!B$2:B1097)*(A796&lt;=[1]holidays!C$2:C1097))&gt;0, 1, 0)</f>
        <v>0</v>
      </c>
      <c r="J796" s="2">
        <f>IF(SUMPRODUCT((A796&gt;=[1]holidays!B$2:B1097 - 4)*(A796&lt;[1]holidays!B$2:B1097))&gt;0, 1, 0)</f>
        <v>0</v>
      </c>
      <c r="K7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A796,
      A796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6" s="3">
        <v>105</v>
      </c>
      <c r="M796" s="3">
        <v>10505.57</v>
      </c>
      <c r="N796" s="3">
        <f t="shared" si="52"/>
        <v>1.7163159614442085</v>
      </c>
      <c r="O796" s="2">
        <f t="shared" ca="1" si="51"/>
        <v>0.11047625209919808</v>
      </c>
      <c r="P796" s="3" t="str">
        <f t="shared" ca="1" si="53"/>
        <v>No Surge</v>
      </c>
    </row>
    <row r="797" spans="1:16">
      <c r="A797" s="4">
        <v>45357</v>
      </c>
      <c r="B797" s="2">
        <f t="shared" si="48"/>
        <v>2024</v>
      </c>
      <c r="C797" s="2">
        <f t="shared" si="49"/>
        <v>3</v>
      </c>
      <c r="D797" s="2">
        <f t="shared" si="50"/>
        <v>6</v>
      </c>
      <c r="E797" s="16">
        <v>11987</v>
      </c>
      <c r="F797" s="3">
        <f t="shared" ca="1" si="54"/>
        <v>127.18769528329365</v>
      </c>
      <c r="G797" s="2" t="s">
        <v>22</v>
      </c>
      <c r="H797" s="2" t="s">
        <v>20</v>
      </c>
      <c r="I797" s="2">
        <f>IF(SUMPRODUCT((A797&gt;=[1]holidays!B$2:B1097)*(A797&lt;=[1]holidays!C$2:C1097))&gt;0, 1, 0)</f>
        <v>0</v>
      </c>
      <c r="J797" s="2">
        <f>IF(SUMPRODUCT((A797&gt;=[1]holidays!B$2:B1097 - 4)*(A797&lt;[1]holidays!B$2:B1097))&gt;0, 1, 0)</f>
        <v>1</v>
      </c>
      <c r="K7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A797,
      A797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7" s="3">
        <v>104</v>
      </c>
      <c r="M797" s="3">
        <v>5121.16</v>
      </c>
      <c r="N797" s="3">
        <f t="shared" si="52"/>
        <v>0.42722616167514804</v>
      </c>
      <c r="O797" s="2">
        <f t="shared" ca="1" si="51"/>
        <v>0.11034888053276501</v>
      </c>
      <c r="P797" s="3" t="str">
        <f t="shared" ca="1" si="53"/>
        <v>High Surge</v>
      </c>
    </row>
    <row r="798" spans="1:16">
      <c r="A798" s="4">
        <v>45358</v>
      </c>
      <c r="B798" s="2">
        <f t="shared" si="48"/>
        <v>2024</v>
      </c>
      <c r="C798" s="2">
        <f t="shared" si="49"/>
        <v>3</v>
      </c>
      <c r="D798" s="2">
        <f t="shared" si="50"/>
        <v>7</v>
      </c>
      <c r="E798" s="16">
        <v>10893</v>
      </c>
      <c r="F798" s="3">
        <f t="shared" ca="1" si="54"/>
        <v>108.24717448583579</v>
      </c>
      <c r="G798" s="2" t="s">
        <v>23</v>
      </c>
      <c r="H798" s="2" t="s">
        <v>20</v>
      </c>
      <c r="I798" s="2">
        <f>IF(SUMPRODUCT((A798&gt;=[1]holidays!B$2:B1097)*(A798&lt;=[1]holidays!C$2:C1097))&gt;0, 1, 0)</f>
        <v>0</v>
      </c>
      <c r="J798" s="2">
        <f>IF(SUMPRODUCT((A798&gt;=[1]holidays!B$2:B1097 - 4)*(A798&lt;[1]holidays!B$2:B1097))&gt;0, 1, 0)</f>
        <v>1</v>
      </c>
      <c r="K7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A798,
      A798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8" s="3">
        <v>103</v>
      </c>
      <c r="M798" s="3">
        <v>7191.88</v>
      </c>
      <c r="N798" s="3">
        <f t="shared" si="52"/>
        <v>0.66022950518681722</v>
      </c>
      <c r="O798" s="2">
        <f t="shared" ca="1" si="51"/>
        <v>0.10235434657156969</v>
      </c>
      <c r="P798" s="3" t="str">
        <f t="shared" ca="1" si="53"/>
        <v>High Surge</v>
      </c>
    </row>
    <row r="799" spans="1:16">
      <c r="A799" s="4">
        <v>45359</v>
      </c>
      <c r="B799" s="2">
        <f t="shared" si="48"/>
        <v>2024</v>
      </c>
      <c r="C799" s="2">
        <f t="shared" si="49"/>
        <v>3</v>
      </c>
      <c r="D799" s="2">
        <f t="shared" si="50"/>
        <v>8</v>
      </c>
      <c r="E799" s="16">
        <v>11204</v>
      </c>
      <c r="F799" s="3">
        <f t="shared" ca="1" si="54"/>
        <v>124.10820078737883</v>
      </c>
      <c r="G799" s="2" t="s">
        <v>24</v>
      </c>
      <c r="H799" s="2" t="s">
        <v>20</v>
      </c>
      <c r="I799" s="2">
        <f>IF(SUMPRODUCT((A799&gt;=[1]holidays!B$2:B1097)*(A799&lt;=[1]holidays!C$2:C1097))&gt;0, 1, 0)</f>
        <v>0</v>
      </c>
      <c r="J799" s="2">
        <f>IF(SUMPRODUCT((A799&gt;=[1]holidays!B$2:B1097 - 4)*(A799&lt;[1]holidays!B$2:B1097))&gt;0, 1, 0)</f>
        <v>1</v>
      </c>
      <c r="K7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A799,
      A799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799" s="3">
        <v>102</v>
      </c>
      <c r="M799" s="3">
        <v>8761.61</v>
      </c>
      <c r="N799" s="3">
        <f t="shared" si="52"/>
        <v>0.78200731881470908</v>
      </c>
      <c r="O799" s="2">
        <f t="shared" ca="1" si="51"/>
        <v>0.11298675901742807</v>
      </c>
      <c r="P799" s="3" t="str">
        <f t="shared" ca="1" si="53"/>
        <v>High Surge</v>
      </c>
    </row>
    <row r="800" spans="1:16">
      <c r="A800" s="4">
        <v>45360</v>
      </c>
      <c r="B800" s="2">
        <f t="shared" si="48"/>
        <v>2024</v>
      </c>
      <c r="C800" s="2">
        <f t="shared" si="49"/>
        <v>3</v>
      </c>
      <c r="D800" s="2">
        <f t="shared" si="50"/>
        <v>9</v>
      </c>
      <c r="E800" s="16">
        <v>9287</v>
      </c>
      <c r="F800" s="3">
        <f t="shared" ca="1" si="54"/>
        <v>94.177970956926416</v>
      </c>
      <c r="G800" s="2" t="s">
        <v>16</v>
      </c>
      <c r="H800" s="2" t="s">
        <v>17</v>
      </c>
      <c r="I800" s="2">
        <f>IF(SUMPRODUCT((A800&gt;=[1]holidays!B$2:B1097)*(A800&lt;=[1]holidays!C$2:C1097))&gt;0, 1, 0)</f>
        <v>0</v>
      </c>
      <c r="J800" s="2">
        <f>IF(SUMPRODUCT((A800&gt;=[1]holidays!B$2:B1097 - 4)*(A800&lt;[1]holidays!B$2:B1097))&gt;0, 1, 0)</f>
        <v>1</v>
      </c>
      <c r="K8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A800,
      A800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00" s="3">
        <v>106</v>
      </c>
      <c r="M800" s="3">
        <v>7309.53</v>
      </c>
      <c r="N800" s="3">
        <f t="shared" si="52"/>
        <v>0.78707117476041777</v>
      </c>
      <c r="O800" s="2">
        <f t="shared" ca="1" si="51"/>
        <v>0.10749289244572198</v>
      </c>
      <c r="P800" s="3" t="str">
        <f t="shared" ca="1" si="53"/>
        <v>Mild Surge</v>
      </c>
    </row>
    <row r="801" spans="1:16">
      <c r="A801" s="4">
        <v>45361</v>
      </c>
      <c r="B801" s="2">
        <f t="shared" si="48"/>
        <v>2024</v>
      </c>
      <c r="C801" s="2">
        <f t="shared" si="49"/>
        <v>3</v>
      </c>
      <c r="D801" s="2">
        <f t="shared" si="50"/>
        <v>10</v>
      </c>
      <c r="E801" s="16">
        <v>8936</v>
      </c>
      <c r="F801" s="3">
        <f t="shared" ca="1" si="54"/>
        <v>87.808613065165048</v>
      </c>
      <c r="G801" s="2" t="s">
        <v>18</v>
      </c>
      <c r="H801" s="2" t="s">
        <v>17</v>
      </c>
      <c r="I801" s="2">
        <f>IF(SUMPRODUCT((A801&gt;=[1]holidays!B$2:B1097)*(A801&lt;=[1]holidays!C$2:C1097))&gt;0, 1, 0)</f>
        <v>1</v>
      </c>
      <c r="J801" s="2">
        <f>IF(SUMPRODUCT((A801&gt;=[1]holidays!B$2:B1097 - 4)*(A801&lt;[1]holidays!B$2:B1097))&gt;0, 1, 0)</f>
        <v>0</v>
      </c>
      <c r="K8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A801,
      A801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1" s="3">
        <v>107</v>
      </c>
      <c r="M801" s="3">
        <v>7395.64</v>
      </c>
      <c r="N801" s="3">
        <f t="shared" si="52"/>
        <v>0.82762309758281116</v>
      </c>
      <c r="O801" s="2">
        <f t="shared" ca="1" si="51"/>
        <v>0.10514236345090265</v>
      </c>
      <c r="P801" s="3" t="str">
        <f t="shared" ca="1" si="53"/>
        <v>Low Surge</v>
      </c>
    </row>
    <row r="802" spans="1:16">
      <c r="A802" s="4">
        <v>45362</v>
      </c>
      <c r="B802" s="2">
        <f t="shared" si="48"/>
        <v>2024</v>
      </c>
      <c r="C802" s="2">
        <f t="shared" si="49"/>
        <v>3</v>
      </c>
      <c r="D802" s="2">
        <f t="shared" si="50"/>
        <v>11</v>
      </c>
      <c r="E802" s="16">
        <v>10179</v>
      </c>
      <c r="F802" s="3">
        <f t="shared" ca="1" si="54"/>
        <v>112.44591384975955</v>
      </c>
      <c r="G802" s="2" t="s">
        <v>19</v>
      </c>
      <c r="H802" s="2" t="s">
        <v>20</v>
      </c>
      <c r="I802" s="2">
        <f>IF(SUMPRODUCT((A802&gt;=[1]holidays!B$2:B1097)*(A802&lt;=[1]holidays!C$2:C1097))&gt;0, 1, 0)</f>
        <v>1</v>
      </c>
      <c r="J802" s="2">
        <f>IF(SUMPRODUCT((A802&gt;=[1]holidays!B$2:B1097 - 4)*(A802&lt;[1]holidays!B$2:B1097))&gt;0, 1, 0)</f>
        <v>0</v>
      </c>
      <c r="K8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A802,
      A802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2" s="3">
        <v>104</v>
      </c>
      <c r="M802" s="3">
        <v>15077.36</v>
      </c>
      <c r="N802" s="3">
        <f t="shared" si="52"/>
        <v>1.4812221239807448</v>
      </c>
      <c r="O802" s="2">
        <f t="shared" ca="1" si="51"/>
        <v>0.1148872683011592</v>
      </c>
      <c r="P802" s="3" t="str">
        <f t="shared" ca="1" si="53"/>
        <v>High Surge</v>
      </c>
    </row>
    <row r="803" spans="1:16">
      <c r="A803" s="4">
        <v>45363</v>
      </c>
      <c r="B803" s="2">
        <f t="shared" si="48"/>
        <v>2024</v>
      </c>
      <c r="C803" s="2">
        <f t="shared" si="49"/>
        <v>3</v>
      </c>
      <c r="D803" s="2">
        <f t="shared" si="50"/>
        <v>12</v>
      </c>
      <c r="E803" s="16">
        <v>11962</v>
      </c>
      <c r="F803" s="3">
        <f t="shared" ca="1" si="54"/>
        <v>121.35910829139509</v>
      </c>
      <c r="G803" s="2" t="s">
        <v>21</v>
      </c>
      <c r="H803" s="2" t="s">
        <v>20</v>
      </c>
      <c r="I803" s="2">
        <f>IF(SUMPRODUCT((A803&gt;=[1]holidays!B$2:B1097)*(A803&lt;=[1]holidays!C$2:C1097))&gt;0, 1, 0)</f>
        <v>1</v>
      </c>
      <c r="J803" s="2">
        <f>IF(SUMPRODUCT((A803&gt;=[1]holidays!B$2:B1097 - 4)*(A803&lt;[1]holidays!B$2:B1097))&gt;0, 1, 0)</f>
        <v>0</v>
      </c>
      <c r="K8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A803,
      A803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3" s="3">
        <v>109</v>
      </c>
      <c r="M803" s="3">
        <v>5902.83</v>
      </c>
      <c r="N803" s="3">
        <f t="shared" si="52"/>
        <v>0.49346513960876109</v>
      </c>
      <c r="O803" s="2">
        <f t="shared" ca="1" si="51"/>
        <v>0.1105847082742189</v>
      </c>
      <c r="P803" s="3" t="str">
        <f t="shared" ca="1" si="53"/>
        <v>High Surge</v>
      </c>
    </row>
    <row r="804" spans="1:16">
      <c r="A804" s="4">
        <v>45364</v>
      </c>
      <c r="B804" s="2">
        <f t="shared" si="48"/>
        <v>2024</v>
      </c>
      <c r="C804" s="2">
        <f t="shared" si="49"/>
        <v>3</v>
      </c>
      <c r="D804" s="2">
        <f t="shared" si="50"/>
        <v>13</v>
      </c>
      <c r="E804" s="16">
        <v>11041</v>
      </c>
      <c r="F804" s="3">
        <f t="shared" ca="1" si="54"/>
        <v>124.81136660829317</v>
      </c>
      <c r="G804" s="2" t="s">
        <v>22</v>
      </c>
      <c r="H804" s="2" t="s">
        <v>20</v>
      </c>
      <c r="I804" s="2">
        <f>IF(SUMPRODUCT((A804&gt;=[1]holidays!B$2:B1097)*(A804&lt;=[1]holidays!C$2:C1097))&gt;0, 1, 0)</f>
        <v>1</v>
      </c>
      <c r="J804" s="2">
        <f>IF(SUMPRODUCT((A804&gt;=[1]holidays!B$2:B1097 - 4)*(A804&lt;[1]holidays!B$2:B1097))&gt;0, 1, 0)</f>
        <v>0</v>
      </c>
      <c r="K8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A804,
      A804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4" s="3">
        <v>103</v>
      </c>
      <c r="M804" s="3">
        <v>6869.56</v>
      </c>
      <c r="N804" s="3">
        <f t="shared" si="52"/>
        <v>0.62218639615976812</v>
      </c>
      <c r="O804" s="2">
        <f t="shared" ca="1" si="51"/>
        <v>0.11643484069064576</v>
      </c>
      <c r="P804" s="3" t="str">
        <f t="shared" ca="1" si="53"/>
        <v>High Surge</v>
      </c>
    </row>
    <row r="805" spans="1:16">
      <c r="A805" s="4">
        <v>45365</v>
      </c>
      <c r="B805" s="2">
        <f t="shared" si="48"/>
        <v>2024</v>
      </c>
      <c r="C805" s="2">
        <f t="shared" si="49"/>
        <v>3</v>
      </c>
      <c r="D805" s="2">
        <f t="shared" si="50"/>
        <v>14</v>
      </c>
      <c r="E805" s="16">
        <v>10839</v>
      </c>
      <c r="F805" s="3">
        <f t="shared" ca="1" si="54"/>
        <v>108.34258968343242</v>
      </c>
      <c r="G805" s="2" t="s">
        <v>23</v>
      </c>
      <c r="H805" s="2" t="s">
        <v>20</v>
      </c>
      <c r="I805" s="2">
        <f>IF(SUMPRODUCT((A805&gt;=[1]holidays!B$2:B1097)*(A805&lt;=[1]holidays!C$2:C1097))&gt;0, 1, 0)</f>
        <v>1</v>
      </c>
      <c r="J805" s="2">
        <f>IF(SUMPRODUCT((A805&gt;=[1]holidays!B$2:B1097 - 4)*(A805&lt;[1]holidays!B$2:B1097))&gt;0, 1, 0)</f>
        <v>0</v>
      </c>
      <c r="K8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A805,
      A805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5" s="3">
        <v>108</v>
      </c>
      <c r="M805" s="3">
        <v>18814.75</v>
      </c>
      <c r="N805" s="3">
        <f t="shared" si="52"/>
        <v>1.7358381769535935</v>
      </c>
      <c r="O805" s="2">
        <f t="shared" ca="1" si="51"/>
        <v>0.10795276027134147</v>
      </c>
      <c r="P805" s="3" t="str">
        <f t="shared" ca="1" si="53"/>
        <v>High Surge</v>
      </c>
    </row>
    <row r="806" spans="1:16">
      <c r="A806" s="4">
        <v>45366</v>
      </c>
      <c r="B806" s="2">
        <f t="shared" si="48"/>
        <v>2024</v>
      </c>
      <c r="C806" s="2">
        <f t="shared" si="49"/>
        <v>3</v>
      </c>
      <c r="D806" s="2">
        <f t="shared" si="50"/>
        <v>15</v>
      </c>
      <c r="E806" s="16">
        <v>12621</v>
      </c>
      <c r="F806" s="3">
        <f t="shared" ca="1" si="54"/>
        <v>146.12374007210428</v>
      </c>
      <c r="G806" s="2" t="s">
        <v>24</v>
      </c>
      <c r="H806" s="2" t="s">
        <v>20</v>
      </c>
      <c r="I806" s="2">
        <f>IF(SUMPRODUCT((A806&gt;=[1]holidays!B$2:B1097)*(A806&lt;=[1]holidays!C$2:C1097))&gt;0, 1, 0)</f>
        <v>1</v>
      </c>
      <c r="J806" s="2">
        <f>IF(SUMPRODUCT((A806&gt;=[1]holidays!B$2:B1097 - 4)*(A806&lt;[1]holidays!B$2:B1097))&gt;0, 1, 0)</f>
        <v>0</v>
      </c>
      <c r="K8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A806,
      A806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6" s="3">
        <v>101</v>
      </c>
      <c r="M806" s="3">
        <v>8215.0400000000009</v>
      </c>
      <c r="N806" s="3">
        <f t="shared" si="52"/>
        <v>0.65090246414705655</v>
      </c>
      <c r="O806" s="2">
        <f t="shared" ca="1" si="51"/>
        <v>0.1169360411004083</v>
      </c>
      <c r="P806" s="3" t="str">
        <f t="shared" ca="1" si="53"/>
        <v>High Surge</v>
      </c>
    </row>
    <row r="807" spans="1:16">
      <c r="A807" s="4">
        <v>45367</v>
      </c>
      <c r="B807" s="2">
        <f t="shared" si="48"/>
        <v>2024</v>
      </c>
      <c r="C807" s="2">
        <f t="shared" si="49"/>
        <v>3</v>
      </c>
      <c r="D807" s="2">
        <f t="shared" si="50"/>
        <v>16</v>
      </c>
      <c r="E807" s="16">
        <v>8927</v>
      </c>
      <c r="F807" s="3">
        <f t="shared" ca="1" si="54"/>
        <v>90.717712264864289</v>
      </c>
      <c r="G807" s="2" t="s">
        <v>16</v>
      </c>
      <c r="H807" s="2" t="s">
        <v>17</v>
      </c>
      <c r="I807" s="2">
        <f>IF(SUMPRODUCT((A807&gt;=[1]holidays!B$2:B1097)*(A807&lt;=[1]holidays!C$2:C1097))&gt;0, 1, 0)</f>
        <v>1</v>
      </c>
      <c r="J807" s="2">
        <f>IF(SUMPRODUCT((A807&gt;=[1]holidays!B$2:B1097 - 4)*(A807&lt;[1]holidays!B$2:B1097))&gt;0, 1, 0)</f>
        <v>0</v>
      </c>
      <c r="K8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A807,
      A807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7" s="3">
        <v>109</v>
      </c>
      <c r="M807" s="3">
        <v>3905.66</v>
      </c>
      <c r="N807" s="3">
        <f t="shared" si="52"/>
        <v>0.43751092192225832</v>
      </c>
      <c r="O807" s="2">
        <f t="shared" ca="1" si="51"/>
        <v>0.11076767824431732</v>
      </c>
      <c r="P807" s="3" t="str">
        <f t="shared" ca="1" si="53"/>
        <v>Low Surge</v>
      </c>
    </row>
    <row r="808" spans="1:16">
      <c r="A808" s="4">
        <v>45368</v>
      </c>
      <c r="B808" s="2">
        <f t="shared" si="48"/>
        <v>2024</v>
      </c>
      <c r="C808" s="2">
        <f t="shared" si="49"/>
        <v>3</v>
      </c>
      <c r="D808" s="2">
        <f t="shared" si="50"/>
        <v>17</v>
      </c>
      <c r="E808" s="16">
        <v>8421</v>
      </c>
      <c r="F808" s="3">
        <f t="shared" ca="1" si="54"/>
        <v>96.432357717388328</v>
      </c>
      <c r="G808" s="2" t="s">
        <v>18</v>
      </c>
      <c r="H808" s="2" t="s">
        <v>17</v>
      </c>
      <c r="I808" s="2">
        <f>IF(SUMPRODUCT((A808&gt;=[1]holidays!B$2:B1097)*(A808&lt;=[1]holidays!C$2:C1097))&gt;0, 1, 0)</f>
        <v>1</v>
      </c>
      <c r="J808" s="2">
        <f>IF(SUMPRODUCT((A808&gt;=[1]holidays!B$2:B1097 - 4)*(A808&lt;[1]holidays!B$2:B1097))&gt;0, 1, 0)</f>
        <v>0</v>
      </c>
      <c r="K8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A808,
      A808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8" s="3">
        <v>103</v>
      </c>
      <c r="M808" s="3">
        <v>11754.94</v>
      </c>
      <c r="N808" s="3">
        <f t="shared" si="52"/>
        <v>1.3959078494240589</v>
      </c>
      <c r="O808" s="2">
        <f t="shared" ca="1" si="51"/>
        <v>0.11794956471786008</v>
      </c>
      <c r="P808" s="3" t="str">
        <f t="shared" ca="1" si="53"/>
        <v>Mild Surge</v>
      </c>
    </row>
    <row r="809" spans="1:16">
      <c r="A809" s="4">
        <v>45369</v>
      </c>
      <c r="B809" s="2">
        <f t="shared" si="48"/>
        <v>2024</v>
      </c>
      <c r="C809" s="2">
        <f t="shared" si="49"/>
        <v>3</v>
      </c>
      <c r="D809" s="2">
        <f t="shared" si="50"/>
        <v>18</v>
      </c>
      <c r="E809" s="16">
        <v>12397</v>
      </c>
      <c r="F809" s="3">
        <f t="shared" ca="1" si="54"/>
        <v>134.81701903610826</v>
      </c>
      <c r="G809" s="2" t="s">
        <v>19</v>
      </c>
      <c r="H809" s="2" t="s">
        <v>20</v>
      </c>
      <c r="I809" s="2">
        <f>IF(SUMPRODUCT((A809&gt;=[1]holidays!B$2:B1097)*(A809&lt;=[1]holidays!C$2:C1097))&gt;0, 1, 0)</f>
        <v>1</v>
      </c>
      <c r="J809" s="2">
        <f>IF(SUMPRODUCT((A809&gt;=[1]holidays!B$2:B1097 - 4)*(A809&lt;[1]holidays!B$2:B1097))&gt;0, 1, 0)</f>
        <v>0</v>
      </c>
      <c r="K8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A809,
      A809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09" s="3">
        <v>109</v>
      </c>
      <c r="M809" s="3">
        <v>13435.7</v>
      </c>
      <c r="N809" s="3">
        <f t="shared" si="52"/>
        <v>1.0837863999354682</v>
      </c>
      <c r="O809" s="2">
        <f t="shared" ca="1" si="51"/>
        <v>0.11853718702053562</v>
      </c>
      <c r="P809" s="3" t="str">
        <f t="shared" ca="1" si="53"/>
        <v>High Surge</v>
      </c>
    </row>
    <row r="810" spans="1:16">
      <c r="A810" s="4">
        <v>45370</v>
      </c>
      <c r="B810" s="2">
        <f t="shared" si="48"/>
        <v>2024</v>
      </c>
      <c r="C810" s="2">
        <f t="shared" si="49"/>
        <v>3</v>
      </c>
      <c r="D810" s="2">
        <f t="shared" si="50"/>
        <v>19</v>
      </c>
      <c r="E810" s="16">
        <v>11982</v>
      </c>
      <c r="F810" s="3">
        <f t="shared" ca="1" si="54"/>
        <v>135.97133729549432</v>
      </c>
      <c r="G810" s="2" t="s">
        <v>21</v>
      </c>
      <c r="H810" s="2" t="s">
        <v>20</v>
      </c>
      <c r="I810" s="2">
        <f>IF(SUMPRODUCT((A810&gt;=[1]holidays!B$2:B1097)*(A810&lt;=[1]holidays!C$2:C1097))&gt;0, 1, 0)</f>
        <v>1</v>
      </c>
      <c r="J810" s="2">
        <f>IF(SUMPRODUCT((A810&gt;=[1]holidays!B$2:B1097 - 4)*(A810&lt;[1]holidays!B$2:B1097))&gt;0, 1, 0)</f>
        <v>0</v>
      </c>
      <c r="K8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A810,
      A810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0" s="3">
        <v>102</v>
      </c>
      <c r="M810" s="3">
        <v>15313.01</v>
      </c>
      <c r="N810" s="3">
        <f t="shared" si="52"/>
        <v>1.2780011684192956</v>
      </c>
      <c r="O810" s="2">
        <f t="shared" ca="1" si="51"/>
        <v>0.11574926059205824</v>
      </c>
      <c r="P810" s="3" t="str">
        <f t="shared" ca="1" si="53"/>
        <v>High Surge</v>
      </c>
    </row>
    <row r="811" spans="1:16">
      <c r="A811" s="4">
        <v>45371</v>
      </c>
      <c r="B811" s="2">
        <f t="shared" si="48"/>
        <v>2024</v>
      </c>
      <c r="C811" s="2">
        <f t="shared" si="49"/>
        <v>3</v>
      </c>
      <c r="D811" s="2">
        <f t="shared" si="50"/>
        <v>20</v>
      </c>
      <c r="E811" s="16">
        <v>10871</v>
      </c>
      <c r="F811" s="3">
        <f t="shared" ca="1" si="54"/>
        <v>107.73876294760633</v>
      </c>
      <c r="G811" s="2" t="s">
        <v>22</v>
      </c>
      <c r="H811" s="2" t="s">
        <v>20</v>
      </c>
      <c r="I811" s="2">
        <f>IF(SUMPRODUCT((A811&gt;=[1]holidays!B$2:B1097)*(A811&lt;=[1]holidays!C$2:C1097))&gt;0, 1, 0)</f>
        <v>1</v>
      </c>
      <c r="J811" s="2">
        <f>IF(SUMPRODUCT((A811&gt;=[1]holidays!B$2:B1097 - 4)*(A811&lt;[1]holidays!B$2:B1097))&gt;0, 1, 0)</f>
        <v>0</v>
      </c>
      <c r="K8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A811,
      A811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1" s="3">
        <v>101</v>
      </c>
      <c r="M811" s="3">
        <v>8917.4699999999993</v>
      </c>
      <c r="N811" s="3">
        <f t="shared" si="52"/>
        <v>0.82029896053720908</v>
      </c>
      <c r="O811" s="2">
        <f t="shared" ca="1" si="51"/>
        <v>0.1000976456416911</v>
      </c>
      <c r="P811" s="3" t="str">
        <f t="shared" ca="1" si="53"/>
        <v>High Surge</v>
      </c>
    </row>
    <row r="812" spans="1:16">
      <c r="A812" s="4">
        <v>45372</v>
      </c>
      <c r="B812" s="2">
        <f t="shared" si="48"/>
        <v>2024</v>
      </c>
      <c r="C812" s="2">
        <f t="shared" si="49"/>
        <v>3</v>
      </c>
      <c r="D812" s="2">
        <f t="shared" si="50"/>
        <v>21</v>
      </c>
      <c r="E812" s="16">
        <v>10779</v>
      </c>
      <c r="F812" s="3">
        <f t="shared" ca="1" si="54"/>
        <v>123.37233280445903</v>
      </c>
      <c r="G812" s="2" t="s">
        <v>23</v>
      </c>
      <c r="H812" s="2" t="s">
        <v>20</v>
      </c>
      <c r="I812" s="2">
        <f>IF(SUMPRODUCT((A812&gt;=[1]holidays!B$2:B1097)*(A812&lt;=[1]holidays!C$2:C1097))&gt;0, 1, 0)</f>
        <v>1</v>
      </c>
      <c r="J812" s="2">
        <f>IF(SUMPRODUCT((A812&gt;=[1]holidays!B$2:B1097 - 4)*(A812&lt;[1]holidays!B$2:B1097))&gt;0, 1, 0)</f>
        <v>0</v>
      </c>
      <c r="K8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A812,
      A812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2" s="3">
        <v>101</v>
      </c>
      <c r="M812" s="3">
        <v>8132.54</v>
      </c>
      <c r="N812" s="3">
        <f t="shared" si="52"/>
        <v>0.75448000742183874</v>
      </c>
      <c r="O812" s="2">
        <f t="shared" ca="1" si="51"/>
        <v>0.11560075715048114</v>
      </c>
      <c r="P812" s="3" t="str">
        <f t="shared" ca="1" si="53"/>
        <v>High Surge</v>
      </c>
    </row>
    <row r="813" spans="1:16">
      <c r="A813" s="4">
        <v>45373</v>
      </c>
      <c r="B813" s="2">
        <f t="shared" si="48"/>
        <v>2024</v>
      </c>
      <c r="C813" s="2">
        <f t="shared" si="49"/>
        <v>3</v>
      </c>
      <c r="D813" s="2">
        <f t="shared" si="50"/>
        <v>22</v>
      </c>
      <c r="E813" s="16">
        <v>11248</v>
      </c>
      <c r="F813" s="3">
        <f t="shared" ca="1" si="54"/>
        <v>119.0574488683461</v>
      </c>
      <c r="G813" s="2" t="s">
        <v>24</v>
      </c>
      <c r="H813" s="2" t="s">
        <v>20</v>
      </c>
      <c r="I813" s="2">
        <f>IF(SUMPRODUCT((A813&gt;=[1]holidays!B$2:B1097)*(A813&lt;=[1]holidays!C$2:C1097))&gt;0, 1, 0)</f>
        <v>1</v>
      </c>
      <c r="J813" s="2">
        <f>IF(SUMPRODUCT((A813&gt;=[1]holidays!B$2:B1097 - 4)*(A813&lt;[1]holidays!B$2:B1097))&gt;0, 1, 0)</f>
        <v>0</v>
      </c>
      <c r="K8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A813,
      A813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3" s="3">
        <v>104</v>
      </c>
      <c r="M813" s="3">
        <v>3920.72</v>
      </c>
      <c r="N813" s="3">
        <f t="shared" si="52"/>
        <v>0.34857041251778093</v>
      </c>
      <c r="O813" s="2">
        <f t="shared" ca="1" si="51"/>
        <v>0.11008156723246797</v>
      </c>
      <c r="P813" s="3" t="str">
        <f t="shared" ca="1" si="53"/>
        <v>High Surge</v>
      </c>
    </row>
    <row r="814" spans="1:16">
      <c r="A814" s="4">
        <v>45374</v>
      </c>
      <c r="B814" s="2">
        <f t="shared" si="48"/>
        <v>2024</v>
      </c>
      <c r="C814" s="2">
        <f t="shared" si="49"/>
        <v>3</v>
      </c>
      <c r="D814" s="2">
        <f t="shared" si="50"/>
        <v>23</v>
      </c>
      <c r="E814" s="16">
        <v>8931</v>
      </c>
      <c r="F814" s="3">
        <f t="shared" ca="1" si="54"/>
        <v>91.338318783282119</v>
      </c>
      <c r="G814" s="2" t="s">
        <v>16</v>
      </c>
      <c r="H814" s="2" t="s">
        <v>17</v>
      </c>
      <c r="I814" s="2">
        <f>IF(SUMPRODUCT((A814&gt;=[1]holidays!B$2:B1097)*(A814&lt;=[1]holidays!C$2:C1097))&gt;0, 1, 0)</f>
        <v>1</v>
      </c>
      <c r="J814" s="2">
        <f>IF(SUMPRODUCT((A814&gt;=[1]holidays!B$2:B1097 - 4)*(A814&lt;[1]holidays!B$2:B1097))&gt;0, 1, 0)</f>
        <v>0</v>
      </c>
      <c r="K8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A814,
      A814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4" s="3">
        <v>101</v>
      </c>
      <c r="M814" s="3">
        <v>9132.41</v>
      </c>
      <c r="N814" s="3">
        <f t="shared" si="52"/>
        <v>1.0225517859142312</v>
      </c>
      <c r="O814" s="2">
        <f t="shared" ca="1" si="51"/>
        <v>0.10329381029124951</v>
      </c>
      <c r="P814" s="3" t="str">
        <f t="shared" ca="1" si="53"/>
        <v>Low Surge</v>
      </c>
    </row>
    <row r="815" spans="1:16">
      <c r="A815" s="4">
        <v>45375</v>
      </c>
      <c r="B815" s="2">
        <f t="shared" si="48"/>
        <v>2024</v>
      </c>
      <c r="C815" s="2">
        <f t="shared" si="49"/>
        <v>3</v>
      </c>
      <c r="D815" s="2">
        <f t="shared" si="50"/>
        <v>24</v>
      </c>
      <c r="E815" s="16">
        <v>8512</v>
      </c>
      <c r="F815" s="3">
        <f t="shared" ca="1" si="54"/>
        <v>93.82808781136977</v>
      </c>
      <c r="G815" s="2" t="s">
        <v>18</v>
      </c>
      <c r="H815" s="2" t="s">
        <v>17</v>
      </c>
      <c r="I815" s="2">
        <f>IF(SUMPRODUCT((A815&gt;=[1]holidays!B$2:B1097)*(A815&lt;=[1]holidays!C$2:C1097))&gt;0, 1, 0)</f>
        <v>1</v>
      </c>
      <c r="J815" s="2">
        <f>IF(SUMPRODUCT((A815&gt;=[1]holidays!B$2:B1097 - 4)*(A815&lt;[1]holidays!B$2:B1097))&gt;0, 1, 0)</f>
        <v>0</v>
      </c>
      <c r="K8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A815,
      A815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5" s="3">
        <v>102</v>
      </c>
      <c r="M815" s="3">
        <v>11043.25</v>
      </c>
      <c r="N815" s="3">
        <f t="shared" si="52"/>
        <v>1.297374295112782</v>
      </c>
      <c r="O815" s="2">
        <f t="shared" ca="1" si="51"/>
        <v>0.1124349736461433</v>
      </c>
      <c r="P815" s="3" t="str">
        <f t="shared" ca="1" si="53"/>
        <v>Mild Surge</v>
      </c>
    </row>
    <row r="816" spans="1:16">
      <c r="A816" s="4">
        <v>45376</v>
      </c>
      <c r="B816" s="2">
        <f t="shared" si="48"/>
        <v>2024</v>
      </c>
      <c r="C816" s="2">
        <f t="shared" si="49"/>
        <v>3</v>
      </c>
      <c r="D816" s="2">
        <f t="shared" si="50"/>
        <v>25</v>
      </c>
      <c r="E816" s="16">
        <v>12761</v>
      </c>
      <c r="F816" s="3">
        <f t="shared" ca="1" si="54"/>
        <v>126.10692610430799</v>
      </c>
      <c r="G816" s="2" t="s">
        <v>19</v>
      </c>
      <c r="H816" s="2" t="s">
        <v>20</v>
      </c>
      <c r="I816" s="2">
        <f>IF(SUMPRODUCT((A816&gt;=[1]holidays!B$2:B1097)*(A816&lt;=[1]holidays!C$2:C1097))&gt;0, 1, 0)</f>
        <v>1</v>
      </c>
      <c r="J816" s="2">
        <f>IF(SUMPRODUCT((A816&gt;=[1]holidays!B$2:B1097 - 4)*(A816&lt;[1]holidays!B$2:B1097))&gt;0, 1, 0)</f>
        <v>0</v>
      </c>
      <c r="K8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A816,
      A816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6" s="3">
        <v>107</v>
      </c>
      <c r="M816" s="3">
        <v>5762.95</v>
      </c>
      <c r="N816" s="3">
        <f t="shared" si="52"/>
        <v>0.45160645717420261</v>
      </c>
      <c r="O816" s="2">
        <f t="shared" ca="1" si="51"/>
        <v>0.10573968414043534</v>
      </c>
      <c r="P816" s="3" t="str">
        <f t="shared" ca="1" si="53"/>
        <v>High Surge</v>
      </c>
    </row>
    <row r="817" spans="1:16">
      <c r="A817" s="4">
        <v>45377</v>
      </c>
      <c r="B817" s="2">
        <f t="shared" si="48"/>
        <v>2024</v>
      </c>
      <c r="C817" s="2">
        <f t="shared" si="49"/>
        <v>3</v>
      </c>
      <c r="D817" s="2">
        <f t="shared" si="50"/>
        <v>26</v>
      </c>
      <c r="E817" s="16">
        <v>11038</v>
      </c>
      <c r="F817" s="3">
        <f t="shared" ca="1" si="54"/>
        <v>120.25358670029414</v>
      </c>
      <c r="G817" s="2" t="s">
        <v>21</v>
      </c>
      <c r="H817" s="2" t="s">
        <v>20</v>
      </c>
      <c r="I817" s="2">
        <f>IF(SUMPRODUCT((A817&gt;=[1]holidays!B$2:B1097)*(A817&lt;=[1]holidays!C$2:C1097))&gt;0, 1, 0)</f>
        <v>1</v>
      </c>
      <c r="J817" s="2">
        <f>IF(SUMPRODUCT((A817&gt;=[1]holidays!B$2:B1097 - 4)*(A817&lt;[1]holidays!B$2:B1097))&gt;0, 1, 0)</f>
        <v>0</v>
      </c>
      <c r="K8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A817,
      A817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7" s="3">
        <v>104</v>
      </c>
      <c r="M817" s="3">
        <v>12171.2</v>
      </c>
      <c r="N817" s="3">
        <f t="shared" si="52"/>
        <v>1.1026635260010873</v>
      </c>
      <c r="O817" s="2">
        <f t="shared" ca="1" si="51"/>
        <v>0.11330289016878592</v>
      </c>
      <c r="P817" s="3" t="str">
        <f t="shared" ca="1" si="53"/>
        <v>High Surge</v>
      </c>
    </row>
    <row r="818" spans="1:16">
      <c r="A818" s="4">
        <v>45378</v>
      </c>
      <c r="B818" s="2">
        <f t="shared" si="48"/>
        <v>2024</v>
      </c>
      <c r="C818" s="2">
        <f t="shared" si="49"/>
        <v>3</v>
      </c>
      <c r="D818" s="2">
        <f t="shared" si="50"/>
        <v>27</v>
      </c>
      <c r="E818" s="16">
        <v>11947</v>
      </c>
      <c r="F818" s="3">
        <f t="shared" ca="1" si="54"/>
        <v>120.84425613215726</v>
      </c>
      <c r="G818" s="2" t="s">
        <v>22</v>
      </c>
      <c r="H818" s="2" t="s">
        <v>20</v>
      </c>
      <c r="I818" s="2">
        <f>IF(SUMPRODUCT((A818&gt;=[1]holidays!B$2:B1097)*(A818&lt;=[1]holidays!C$2:C1097))&gt;0, 1, 0)</f>
        <v>1</v>
      </c>
      <c r="J818" s="2">
        <f>IF(SUMPRODUCT((A818&gt;=[1]holidays!B$2:B1097 - 4)*(A818&lt;[1]holidays!B$2:B1097))&gt;0, 1, 0)</f>
        <v>0</v>
      </c>
      <c r="K8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A818,
      A818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8" s="3">
        <v>106</v>
      </c>
      <c r="M818" s="3">
        <v>5604.86</v>
      </c>
      <c r="N818" s="3">
        <f t="shared" si="52"/>
        <v>0.46914371808822297</v>
      </c>
      <c r="O818" s="2">
        <f t="shared" ca="1" si="51"/>
        <v>0.10721931154271924</v>
      </c>
      <c r="P818" s="3" t="str">
        <f t="shared" ca="1" si="53"/>
        <v>High Surge</v>
      </c>
    </row>
    <row r="819" spans="1:16">
      <c r="A819" s="4">
        <v>45379</v>
      </c>
      <c r="B819" s="2">
        <f t="shared" si="48"/>
        <v>2024</v>
      </c>
      <c r="C819" s="2">
        <f t="shared" si="49"/>
        <v>3</v>
      </c>
      <c r="D819" s="2">
        <f t="shared" si="50"/>
        <v>28</v>
      </c>
      <c r="E819" s="16">
        <v>12741</v>
      </c>
      <c r="F819" s="3">
        <f t="shared" ca="1" si="54"/>
        <v>132.31439218191014</v>
      </c>
      <c r="G819" s="2" t="s">
        <v>23</v>
      </c>
      <c r="H819" s="2" t="s">
        <v>20</v>
      </c>
      <c r="I819" s="2">
        <f>IF(SUMPRODUCT((A819&gt;=[1]holidays!B$2:B1097)*(A819&lt;=[1]holidays!C$2:C1097))&gt;0, 1, 0)</f>
        <v>1</v>
      </c>
      <c r="J819" s="2">
        <f>IF(SUMPRODUCT((A819&gt;=[1]holidays!B$2:B1097 - 4)*(A819&lt;[1]holidays!B$2:B1097))&gt;0, 1, 0)</f>
        <v>0</v>
      </c>
      <c r="K8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A819,
      A819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19" s="3">
        <v>105</v>
      </c>
      <c r="M819" s="3">
        <v>6383.36</v>
      </c>
      <c r="N819" s="3">
        <f t="shared" si="52"/>
        <v>0.50100933992622243</v>
      </c>
      <c r="O819" s="2">
        <f t="shared" ca="1" si="51"/>
        <v>0.10904176421866857</v>
      </c>
      <c r="P819" s="3" t="str">
        <f t="shared" ca="1" si="53"/>
        <v>High Surge</v>
      </c>
    </row>
    <row r="820" spans="1:16">
      <c r="A820" s="4">
        <v>45380</v>
      </c>
      <c r="B820" s="2">
        <f t="shared" si="48"/>
        <v>2024</v>
      </c>
      <c r="C820" s="2">
        <f t="shared" si="49"/>
        <v>3</v>
      </c>
      <c r="D820" s="2">
        <f t="shared" si="50"/>
        <v>29</v>
      </c>
      <c r="E820" s="16">
        <v>12462</v>
      </c>
      <c r="F820" s="3">
        <f t="shared" ca="1" si="54"/>
        <v>119.31005964588333</v>
      </c>
      <c r="G820" s="2" t="s">
        <v>24</v>
      </c>
      <c r="H820" s="2" t="s">
        <v>20</v>
      </c>
      <c r="I820" s="2">
        <f>IF(SUMPRODUCT((A820&gt;=[1]holidays!B$2:B1097)*(A820&lt;=[1]holidays!C$2:C1097))&gt;0, 1, 0)</f>
        <v>1</v>
      </c>
      <c r="J820" s="2">
        <f>IF(SUMPRODUCT((A820&gt;=[1]holidays!B$2:B1097 - 4)*(A820&lt;[1]holidays!B$2:B1097))&gt;0, 1, 0)</f>
        <v>0</v>
      </c>
      <c r="K8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A820,
      A820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0" s="3">
        <v>107</v>
      </c>
      <c r="M820" s="3">
        <v>7333.42</v>
      </c>
      <c r="N820" s="3">
        <f t="shared" si="52"/>
        <v>0.58846252607928107</v>
      </c>
      <c r="O820" s="2">
        <f t="shared" ca="1" si="51"/>
        <v>0.1024408311836745</v>
      </c>
      <c r="P820" s="3" t="str">
        <f t="shared" ca="1" si="53"/>
        <v>High Surge</v>
      </c>
    </row>
    <row r="821" spans="1:16">
      <c r="A821" s="4">
        <v>45381</v>
      </c>
      <c r="B821" s="2">
        <f t="shared" si="48"/>
        <v>2024</v>
      </c>
      <c r="C821" s="2">
        <f t="shared" si="49"/>
        <v>3</v>
      </c>
      <c r="D821" s="2">
        <f t="shared" si="50"/>
        <v>30</v>
      </c>
      <c r="E821" s="16">
        <v>8883</v>
      </c>
      <c r="F821" s="3">
        <f t="shared" ca="1" si="54"/>
        <v>96.915588564781658</v>
      </c>
      <c r="G821" s="2" t="s">
        <v>16</v>
      </c>
      <c r="H821" s="2" t="s">
        <v>17</v>
      </c>
      <c r="I821" s="2">
        <f>IF(SUMPRODUCT((A821&gt;=[1]holidays!B$2:B1097)*(A821&lt;=[1]holidays!C$2:C1097))&gt;0, 1, 0)</f>
        <v>1</v>
      </c>
      <c r="J821" s="2">
        <f>IF(SUMPRODUCT((A821&gt;=[1]holidays!B$2:B1097 - 4)*(A821&lt;[1]holidays!B$2:B1097))&gt;0, 1, 0)</f>
        <v>0</v>
      </c>
      <c r="K8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A821,
      A821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1" s="3">
        <v>109</v>
      </c>
      <c r="M821" s="3">
        <v>10296.040000000001</v>
      </c>
      <c r="N821" s="3">
        <f t="shared" si="52"/>
        <v>1.1590723854553642</v>
      </c>
      <c r="O821" s="2">
        <f t="shared" ca="1" si="51"/>
        <v>0.11892152598853092</v>
      </c>
      <c r="P821" s="3" t="str">
        <f t="shared" ca="1" si="53"/>
        <v>Mild Surge</v>
      </c>
    </row>
    <row r="822" spans="1:16">
      <c r="A822" s="4">
        <v>45382</v>
      </c>
      <c r="B822" s="2">
        <f t="shared" si="48"/>
        <v>2024</v>
      </c>
      <c r="C822" s="2">
        <f t="shared" si="49"/>
        <v>3</v>
      </c>
      <c r="D822" s="2">
        <f t="shared" si="50"/>
        <v>31</v>
      </c>
      <c r="E822" s="20">
        <v>12069</v>
      </c>
      <c r="F822" s="3">
        <f t="shared" ca="1" si="54"/>
        <v>136.35912575378975</v>
      </c>
      <c r="G822" s="2" t="s">
        <v>18</v>
      </c>
      <c r="H822" s="2" t="s">
        <v>17</v>
      </c>
      <c r="I822" s="2">
        <f>IF(SUMPRODUCT((A822&gt;=[1]holidays!B$2:B1097)*(A822&lt;=[1]holidays!C$2:C1097))&gt;0, 1, 0)</f>
        <v>1</v>
      </c>
      <c r="J822" s="2">
        <f>IF(SUMPRODUCT((A822&gt;=[1]holidays!B$2:B1097 - 4)*(A822&lt;[1]holidays!B$2:B1097))&gt;0, 1, 0)</f>
        <v>0</v>
      </c>
      <c r="K8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A822,
      A822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2" s="3">
        <v>106</v>
      </c>
      <c r="M822" s="3">
        <v>13370.74</v>
      </c>
      <c r="N822" s="3">
        <f t="shared" si="52"/>
        <v>1.1078581489767172</v>
      </c>
      <c r="O822" s="2">
        <f t="shared" ca="1" si="51"/>
        <v>0.11976192998509996</v>
      </c>
      <c r="P822" s="3" t="str">
        <f t="shared" ca="1" si="53"/>
        <v>High Surge</v>
      </c>
    </row>
    <row r="823" spans="1:16">
      <c r="A823" s="4">
        <v>45383</v>
      </c>
      <c r="B823" s="2">
        <f t="shared" si="48"/>
        <v>2024</v>
      </c>
      <c r="C823" s="2">
        <f t="shared" si="49"/>
        <v>4</v>
      </c>
      <c r="D823" s="2">
        <f t="shared" si="50"/>
        <v>1</v>
      </c>
      <c r="E823" s="16">
        <v>11239</v>
      </c>
      <c r="F823" s="3">
        <f t="shared" ca="1" si="54"/>
        <v>122.03894701611817</v>
      </c>
      <c r="G823" s="2" t="s">
        <v>19</v>
      </c>
      <c r="H823" s="2" t="s">
        <v>20</v>
      </c>
      <c r="I823" s="2">
        <f>IF(SUMPRODUCT((A823&gt;=[1]holidays!B$2:B1097)*(A823&lt;=[1]holidays!C$2:C1097))&gt;0, 1, 0)</f>
        <v>1</v>
      </c>
      <c r="J823" s="2">
        <f>IF(SUMPRODUCT((A823&gt;=[1]holidays!B$2:B1097 - 4)*(A823&lt;[1]holidays!B$2:B1097))&gt;0, 1, 0)</f>
        <v>0</v>
      </c>
      <c r="K8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A823,
      A823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3" s="3">
        <v>101</v>
      </c>
      <c r="M823" s="3">
        <v>14641.56</v>
      </c>
      <c r="N823" s="3">
        <f t="shared" si="52"/>
        <v>1.3027457958893141</v>
      </c>
      <c r="O823" s="2">
        <f t="shared" ca="1" si="51"/>
        <v>0.10967108860777591</v>
      </c>
      <c r="P823" s="3" t="str">
        <f t="shared" ca="1" si="53"/>
        <v>High Surge</v>
      </c>
    </row>
    <row r="824" spans="1:16">
      <c r="A824" s="4">
        <v>45384</v>
      </c>
      <c r="B824" s="2">
        <f t="shared" si="48"/>
        <v>2024</v>
      </c>
      <c r="C824" s="2">
        <f t="shared" si="49"/>
        <v>4</v>
      </c>
      <c r="D824" s="2">
        <f t="shared" si="50"/>
        <v>2</v>
      </c>
      <c r="E824" s="16">
        <v>12147</v>
      </c>
      <c r="F824" s="3">
        <f t="shared" ca="1" si="54"/>
        <v>117.54490139722382</v>
      </c>
      <c r="G824" s="2" t="s">
        <v>21</v>
      </c>
      <c r="H824" s="2" t="s">
        <v>20</v>
      </c>
      <c r="I824" s="2">
        <f>IF(SUMPRODUCT((A824&gt;=[1]holidays!B$2:B1097)*(A824&lt;=[1]holidays!C$2:C1097))&gt;0, 1, 0)</f>
        <v>1</v>
      </c>
      <c r="J824" s="2">
        <f>IF(SUMPRODUCT((A824&gt;=[1]holidays!B$2:B1097 - 4)*(A824&lt;[1]holidays!B$2:B1097))&gt;0, 1, 0)</f>
        <v>0</v>
      </c>
      <c r="K8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A824,
      A824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4" s="3">
        <v>104</v>
      </c>
      <c r="M824" s="3">
        <v>7310</v>
      </c>
      <c r="N824" s="3">
        <f t="shared" si="52"/>
        <v>0.60179468181443974</v>
      </c>
      <c r="O824" s="2">
        <f t="shared" ca="1" si="51"/>
        <v>0.10063941504331339</v>
      </c>
      <c r="P824" s="3" t="str">
        <f t="shared" ca="1" si="53"/>
        <v>High Surge</v>
      </c>
    </row>
    <row r="825" spans="1:16">
      <c r="A825" s="4">
        <v>45385</v>
      </c>
      <c r="B825" s="2">
        <f t="shared" si="48"/>
        <v>2024</v>
      </c>
      <c r="C825" s="2">
        <f t="shared" si="49"/>
        <v>4</v>
      </c>
      <c r="D825" s="2">
        <f t="shared" si="50"/>
        <v>3</v>
      </c>
      <c r="E825" s="16">
        <v>11986</v>
      </c>
      <c r="F825" s="3">
        <f t="shared" ca="1" si="54"/>
        <v>121.30637975120706</v>
      </c>
      <c r="G825" s="2" t="s">
        <v>22</v>
      </c>
      <c r="H825" s="2" t="s">
        <v>20</v>
      </c>
      <c r="I825" s="2">
        <f>IF(SUMPRODUCT((A825&gt;=[1]holidays!B$2:B1097)*(A825&lt;=[1]holidays!C$2:C1097))&gt;0, 1, 0)</f>
        <v>1</v>
      </c>
      <c r="J825" s="2">
        <f>IF(SUMPRODUCT((A825&gt;=[1]holidays!B$2:B1097 - 4)*(A825&lt;[1]holidays!B$2:B1097))&gt;0, 1, 0)</f>
        <v>0</v>
      </c>
      <c r="K8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A825,
      A825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5" s="3">
        <v>110</v>
      </c>
      <c r="M825" s="3">
        <v>7357.59</v>
      </c>
      <c r="N825" s="3">
        <f t="shared" si="52"/>
        <v>0.61384865676622724</v>
      </c>
      <c r="O825" s="2">
        <f t="shared" ca="1" si="51"/>
        <v>0.11132739673479707</v>
      </c>
      <c r="P825" s="3" t="str">
        <f t="shared" ca="1" si="53"/>
        <v>High Surge</v>
      </c>
    </row>
    <row r="826" spans="1:16">
      <c r="A826" s="4">
        <v>45386</v>
      </c>
      <c r="B826" s="2">
        <f t="shared" si="48"/>
        <v>2024</v>
      </c>
      <c r="C826" s="2">
        <f t="shared" si="49"/>
        <v>4</v>
      </c>
      <c r="D826" s="2">
        <f t="shared" si="50"/>
        <v>4</v>
      </c>
      <c r="E826" s="16">
        <v>11098</v>
      </c>
      <c r="F826" s="3">
        <f t="shared" ca="1" si="54"/>
        <v>114.47226264368749</v>
      </c>
      <c r="G826" s="2" t="s">
        <v>23</v>
      </c>
      <c r="H826" s="2" t="s">
        <v>20</v>
      </c>
      <c r="I826" s="2">
        <f>IF(SUMPRODUCT((A826&gt;=[1]holidays!B$2:B1097)*(A826&lt;=[1]holidays!C$2:C1097))&gt;0, 1, 0)</f>
        <v>1</v>
      </c>
      <c r="J826" s="2">
        <f>IF(SUMPRODUCT((A826&gt;=[1]holidays!B$2:B1097 - 4)*(A826&lt;[1]holidays!B$2:B1097))&gt;0, 1, 0)</f>
        <v>0</v>
      </c>
      <c r="K8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A826,
      A826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6" s="3">
        <v>108</v>
      </c>
      <c r="M826" s="3">
        <v>6109.27</v>
      </c>
      <c r="N826" s="3">
        <f t="shared" si="52"/>
        <v>0.55048387096774198</v>
      </c>
      <c r="O826" s="2">
        <f t="shared" ca="1" si="51"/>
        <v>0.11139848950728283</v>
      </c>
      <c r="P826" s="3" t="str">
        <f t="shared" ca="1" si="53"/>
        <v>High Surge</v>
      </c>
    </row>
    <row r="827" spans="1:16">
      <c r="A827" s="4">
        <v>45387</v>
      </c>
      <c r="B827" s="2">
        <f t="shared" si="48"/>
        <v>2024</v>
      </c>
      <c r="C827" s="2">
        <f t="shared" si="49"/>
        <v>4</v>
      </c>
      <c r="D827" s="2">
        <f t="shared" si="50"/>
        <v>5</v>
      </c>
      <c r="E827" s="16">
        <v>12641</v>
      </c>
      <c r="F827" s="3">
        <f t="shared" ca="1" si="54"/>
        <v>132.92528931099017</v>
      </c>
      <c r="G827" s="2" t="s">
        <v>24</v>
      </c>
      <c r="H827" s="2" t="s">
        <v>20</v>
      </c>
      <c r="I827" s="2">
        <f>IF(SUMPRODUCT((A827&gt;=[1]holidays!B$2:B1097)*(A827&lt;=[1]holidays!C$2:C1097))&gt;0, 1, 0)</f>
        <v>1</v>
      </c>
      <c r="J827" s="2">
        <f>IF(SUMPRODUCT((A827&gt;=[1]holidays!B$2:B1097 - 4)*(A827&lt;[1]holidays!B$2:B1097))&gt;0, 1, 0)</f>
        <v>0</v>
      </c>
      <c r="K8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A827,
      A827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7" s="3">
        <v>108</v>
      </c>
      <c r="M827" s="3">
        <v>7812.56</v>
      </c>
      <c r="N827" s="3">
        <f t="shared" si="52"/>
        <v>0.61803338343485492</v>
      </c>
      <c r="O827" s="2">
        <f t="shared" ca="1" si="51"/>
        <v>0.11356642073876226</v>
      </c>
      <c r="P827" s="3" t="str">
        <f t="shared" ca="1" si="53"/>
        <v>High Surge</v>
      </c>
    </row>
    <row r="828" spans="1:16">
      <c r="A828" s="4">
        <v>45388</v>
      </c>
      <c r="B828" s="2">
        <f t="shared" si="48"/>
        <v>2024</v>
      </c>
      <c r="C828" s="2">
        <f t="shared" si="49"/>
        <v>4</v>
      </c>
      <c r="D828" s="2">
        <f t="shared" si="50"/>
        <v>6</v>
      </c>
      <c r="E828" s="16">
        <v>7773</v>
      </c>
      <c r="F828" s="3">
        <f t="shared" ca="1" si="54"/>
        <v>75.666379888769214</v>
      </c>
      <c r="G828" s="2" t="s">
        <v>16</v>
      </c>
      <c r="H828" s="2" t="s">
        <v>17</v>
      </c>
      <c r="I828" s="2">
        <f>IF(SUMPRODUCT((A828&gt;=[1]holidays!B$2:B1097)*(A828&lt;=[1]holidays!C$2:C1097))&gt;0, 1, 0)</f>
        <v>1</v>
      </c>
      <c r="J828" s="2">
        <f>IF(SUMPRODUCT((A828&gt;=[1]holidays!B$2:B1097 - 4)*(A828&lt;[1]holidays!B$2:B1097))&gt;0, 1, 0)</f>
        <v>0</v>
      </c>
      <c r="K8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A828,
      A828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8" s="3">
        <v>106</v>
      </c>
      <c r="M828" s="3">
        <v>12261.78</v>
      </c>
      <c r="N828" s="3">
        <f t="shared" si="52"/>
        <v>1.5774835970667698</v>
      </c>
      <c r="O828" s="2">
        <f t="shared" ca="1" si="51"/>
        <v>0.10318585190028992</v>
      </c>
      <c r="P828" s="3" t="str">
        <f t="shared" ca="1" si="53"/>
        <v>No Surge</v>
      </c>
    </row>
    <row r="829" spans="1:16">
      <c r="A829" s="4">
        <v>45389</v>
      </c>
      <c r="B829" s="2">
        <f t="shared" si="48"/>
        <v>2024</v>
      </c>
      <c r="C829" s="2">
        <f t="shared" si="49"/>
        <v>4</v>
      </c>
      <c r="D829" s="2">
        <f t="shared" si="50"/>
        <v>7</v>
      </c>
      <c r="E829" s="16">
        <v>7391</v>
      </c>
      <c r="F829" s="3">
        <f t="shared" ca="1" si="54"/>
        <v>80.371371252912155</v>
      </c>
      <c r="G829" s="2" t="s">
        <v>18</v>
      </c>
      <c r="H829" s="2" t="s">
        <v>17</v>
      </c>
      <c r="I829" s="2">
        <f>IF(SUMPRODUCT((A829&gt;=[1]holidays!B$2:B1097)*(A829&lt;=[1]holidays!C$2:C1097))&gt;0, 1, 0)</f>
        <v>1</v>
      </c>
      <c r="J829" s="2">
        <f>IF(SUMPRODUCT((A829&gt;=[1]holidays!B$2:B1097 - 4)*(A829&lt;[1]holidays!B$2:B1097))&gt;0, 1, 0)</f>
        <v>0</v>
      </c>
      <c r="K8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A829,
      A829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29" s="3">
        <v>106</v>
      </c>
      <c r="M829" s="3">
        <v>11344.75</v>
      </c>
      <c r="N829" s="3">
        <f t="shared" si="52"/>
        <v>1.5349411446353673</v>
      </c>
      <c r="O829" s="2">
        <f t="shared" ca="1" si="51"/>
        <v>0.1152667481099809</v>
      </c>
      <c r="P829" s="3" t="str">
        <f t="shared" ca="1" si="53"/>
        <v>Low Surge</v>
      </c>
    </row>
    <row r="830" spans="1:16">
      <c r="A830" s="4">
        <v>45390</v>
      </c>
      <c r="B830" s="2">
        <f t="shared" si="48"/>
        <v>2024</v>
      </c>
      <c r="C830" s="2">
        <f t="shared" si="49"/>
        <v>4</v>
      </c>
      <c r="D830" s="2">
        <f t="shared" si="50"/>
        <v>8</v>
      </c>
      <c r="E830" s="16">
        <v>12719</v>
      </c>
      <c r="F830" s="3">
        <f t="shared" ca="1" si="54"/>
        <v>129.41323738505045</v>
      </c>
      <c r="G830" s="2" t="s">
        <v>19</v>
      </c>
      <c r="H830" s="2" t="s">
        <v>20</v>
      </c>
      <c r="I830" s="2">
        <f>IF(SUMPRODUCT((A830&gt;=[1]holidays!B$2:B1097)*(A830&lt;=[1]holidays!C$2:C1097))&gt;0, 1, 0)</f>
        <v>1</v>
      </c>
      <c r="J830" s="2">
        <f>IF(SUMPRODUCT((A830&gt;=[1]holidays!B$2:B1097 - 4)*(A830&lt;[1]holidays!B$2:B1097))&gt;0, 1, 0)</f>
        <v>0</v>
      </c>
      <c r="K8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A830,
      A830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30" s="3">
        <v>110</v>
      </c>
      <c r="M830" s="3">
        <v>13327.62</v>
      </c>
      <c r="N830" s="3">
        <f t="shared" si="52"/>
        <v>1.0478512461671516</v>
      </c>
      <c r="O830" s="2">
        <f t="shared" ca="1" si="51"/>
        <v>0.11192276210673439</v>
      </c>
      <c r="P830" s="3" t="str">
        <f t="shared" ca="1" si="53"/>
        <v>High Surge</v>
      </c>
    </row>
    <row r="831" spans="1:16">
      <c r="A831" s="4">
        <v>45391</v>
      </c>
      <c r="B831" s="2">
        <f t="shared" si="48"/>
        <v>2024</v>
      </c>
      <c r="C831" s="2">
        <f t="shared" si="49"/>
        <v>4</v>
      </c>
      <c r="D831" s="2">
        <f t="shared" si="50"/>
        <v>9</v>
      </c>
      <c r="E831" s="16">
        <v>10086</v>
      </c>
      <c r="F831" s="3">
        <f t="shared" ca="1" si="54"/>
        <v>101.97436089123958</v>
      </c>
      <c r="G831" s="2" t="s">
        <v>21</v>
      </c>
      <c r="H831" s="2" t="s">
        <v>20</v>
      </c>
      <c r="I831" s="2">
        <f>IF(SUMPRODUCT((A831&gt;=[1]holidays!B$2:B1097)*(A831&lt;=[1]holidays!C$2:C1097))&gt;0, 1, 0)</f>
        <v>1</v>
      </c>
      <c r="J831" s="2">
        <f>IF(SUMPRODUCT((A831&gt;=[1]holidays!B$2:B1097 - 4)*(A831&lt;[1]holidays!B$2:B1097))&gt;0, 1, 0)</f>
        <v>0</v>
      </c>
      <c r="K8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A831,
      A831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31" s="3">
        <v>105</v>
      </c>
      <c r="M831" s="3">
        <v>6378.84</v>
      </c>
      <c r="N831" s="3">
        <f t="shared" si="52"/>
        <v>0.63244497323022009</v>
      </c>
      <c r="O831" s="2">
        <f t="shared" ca="1" si="51"/>
        <v>0.10616010205810189</v>
      </c>
      <c r="P831" s="3" t="str">
        <f t="shared" ca="1" si="53"/>
        <v>High Surge</v>
      </c>
    </row>
    <row r="832" spans="1:16">
      <c r="A832" s="4">
        <v>45392</v>
      </c>
      <c r="B832" s="2">
        <f t="shared" si="48"/>
        <v>2024</v>
      </c>
      <c r="C832" s="2">
        <f t="shared" si="49"/>
        <v>4</v>
      </c>
      <c r="D832" s="2">
        <f t="shared" si="50"/>
        <v>10</v>
      </c>
      <c r="E832" s="16">
        <v>12492</v>
      </c>
      <c r="F832" s="3">
        <f t="shared" ca="1" si="54"/>
        <v>135.02375001125804</v>
      </c>
      <c r="G832" s="2" t="s">
        <v>22</v>
      </c>
      <c r="H832" s="2" t="s">
        <v>20</v>
      </c>
      <c r="I832" s="2">
        <f>IF(SUMPRODUCT((A832&gt;=[1]holidays!B$2:B1097)*(A832&lt;=[1]holidays!C$2:C1097))&gt;0, 1, 0)</f>
        <v>1</v>
      </c>
      <c r="J832" s="2">
        <f>IF(SUMPRODUCT((A832&gt;=[1]holidays!B$2:B1097 - 4)*(A832&lt;[1]holidays!B$2:B1097))&gt;0, 1, 0)</f>
        <v>0</v>
      </c>
      <c r="K8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A832,
      A832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"),"Ramadan &amp; Eid al-Fitr")</f>
        <v>Ramadan &amp; Eid al-Fitr</v>
      </c>
      <c r="L832" s="3">
        <v>110</v>
      </c>
      <c r="M832" s="3">
        <v>11031.34</v>
      </c>
      <c r="N832" s="3">
        <f t="shared" si="52"/>
        <v>0.8830723663144413</v>
      </c>
      <c r="O832" s="2">
        <f t="shared" ca="1" si="51"/>
        <v>0.1188969940861222</v>
      </c>
      <c r="P832" s="3" t="str">
        <f t="shared" ca="1" si="53"/>
        <v>High Surge</v>
      </c>
    </row>
    <row r="833" spans="1:16">
      <c r="A833" s="4">
        <v>45393</v>
      </c>
      <c r="B833" s="2">
        <f t="shared" si="48"/>
        <v>2024</v>
      </c>
      <c r="C833" s="2">
        <f t="shared" si="49"/>
        <v>4</v>
      </c>
      <c r="D833" s="2">
        <f t="shared" si="50"/>
        <v>11</v>
      </c>
      <c r="E833" s="16">
        <v>6179</v>
      </c>
      <c r="F833" s="3">
        <f t="shared" ca="1" si="54"/>
        <v>72.679135703155239</v>
      </c>
      <c r="G833" s="2" t="s">
        <v>23</v>
      </c>
      <c r="H833" s="2" t="s">
        <v>20</v>
      </c>
      <c r="I833" s="2">
        <f>IF(SUMPRODUCT((A833&gt;=[1]holidays!B$2:B1097)*(A833&lt;=[1]holidays!C$2:C1097))&gt;0, 1, 0)</f>
        <v>0</v>
      </c>
      <c r="J833" s="2">
        <f>IF(SUMPRODUCT((A833&gt;=[1]holidays!B$2:B1097 - 4)*(A833&lt;[1]holidays!B$2:B1097))&gt;0, 1, 0)</f>
        <v>0</v>
      </c>
      <c r="K8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A833,
      A833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3" s="3">
        <v>100</v>
      </c>
      <c r="M833" s="3">
        <v>11133.94</v>
      </c>
      <c r="N833" s="3">
        <f t="shared" si="52"/>
        <v>1.8018999838161516</v>
      </c>
      <c r="O833" s="2">
        <f t="shared" ca="1" si="51"/>
        <v>0.11762281227246357</v>
      </c>
      <c r="P833" s="3" t="str">
        <f t="shared" ca="1" si="53"/>
        <v>No Surge</v>
      </c>
    </row>
    <row r="834" spans="1:16">
      <c r="A834" s="4">
        <v>45394</v>
      </c>
      <c r="B834" s="2">
        <f t="shared" si="48"/>
        <v>2024</v>
      </c>
      <c r="C834" s="2">
        <f t="shared" si="49"/>
        <v>4</v>
      </c>
      <c r="D834" s="2">
        <f t="shared" si="50"/>
        <v>12</v>
      </c>
      <c r="E834" s="16">
        <v>5872</v>
      </c>
      <c r="F834" s="3">
        <f t="shared" ca="1" si="54"/>
        <v>63.916228385344255</v>
      </c>
      <c r="G834" s="2" t="s">
        <v>24</v>
      </c>
      <c r="H834" s="2" t="s">
        <v>20</v>
      </c>
      <c r="I834" s="2">
        <f>IF(SUMPRODUCT((A834&gt;=[1]holidays!B$2:B1097)*(A834&lt;=[1]holidays!C$2:C1097))&gt;0, 1, 0)</f>
        <v>0</v>
      </c>
      <c r="J834" s="2">
        <f>IF(SUMPRODUCT((A834&gt;=[1]holidays!B$2:B1097 - 4)*(A834&lt;[1]holidays!B$2:B1097))&gt;0, 1, 0)</f>
        <v>0</v>
      </c>
      <c r="K8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A834,
      A834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4" s="3">
        <v>108</v>
      </c>
      <c r="M834" s="3">
        <v>13337.48</v>
      </c>
      <c r="N834" s="3">
        <f t="shared" ref="N834:N897" si="55">M834/E834</f>
        <v>2.2713692098092642</v>
      </c>
      <c r="O834" s="2">
        <f t="shared" ca="1" si="51"/>
        <v>0.11755709580410728</v>
      </c>
      <c r="P834" s="3" t="str">
        <f t="shared" ca="1" si="53"/>
        <v>No Surge</v>
      </c>
    </row>
    <row r="835" spans="1:16">
      <c r="A835" s="4">
        <v>45395</v>
      </c>
      <c r="B835" s="2">
        <f t="shared" si="48"/>
        <v>2024</v>
      </c>
      <c r="C835" s="2">
        <f t="shared" si="49"/>
        <v>4</v>
      </c>
      <c r="D835" s="2">
        <f t="shared" si="50"/>
        <v>13</v>
      </c>
      <c r="E835" s="16">
        <v>8983</v>
      </c>
      <c r="F835" s="3">
        <f t="shared" ca="1" si="54"/>
        <v>83.800962963360618</v>
      </c>
      <c r="G835" s="2" t="s">
        <v>16</v>
      </c>
      <c r="H835" s="2" t="s">
        <v>17</v>
      </c>
      <c r="I835" s="2">
        <f>IF(SUMPRODUCT((A835&gt;=[1]holidays!B$2:B1097)*(A835&lt;=[1]holidays!C$2:C1097))&gt;0, 1, 0)</f>
        <v>0</v>
      </c>
      <c r="J835" s="2">
        <f>IF(SUMPRODUCT((A835&gt;=[1]holidays!B$2:B1097 - 4)*(A835&lt;[1]holidays!B$2:B1097))&gt;0, 1, 0)</f>
        <v>0</v>
      </c>
      <c r="K8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A835,
      A835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5" s="3">
        <v>110</v>
      </c>
      <c r="M835" s="3">
        <v>4247.0600000000004</v>
      </c>
      <c r="N835" s="3">
        <f t="shared" si="55"/>
        <v>0.47278860069019263</v>
      </c>
      <c r="O835" s="2">
        <f t="shared" ca="1" si="51"/>
        <v>0.10261723172625702</v>
      </c>
      <c r="P835" s="3" t="str">
        <f t="shared" ref="P835:P898" ca="1" si="56">IF(F835&gt;100, "High Surge", IF(F835&gt;=92, "Mild Surge", IF(F835&gt;=80, "Low Surge", "No Surge")))</f>
        <v>Low Surge</v>
      </c>
    </row>
    <row r="836" spans="1:16">
      <c r="A836" s="4">
        <v>45396</v>
      </c>
      <c r="B836" s="2">
        <f t="shared" si="48"/>
        <v>2024</v>
      </c>
      <c r="C836" s="2">
        <f t="shared" si="49"/>
        <v>4</v>
      </c>
      <c r="D836" s="2">
        <f t="shared" si="50"/>
        <v>14</v>
      </c>
      <c r="E836" s="16">
        <v>9207</v>
      </c>
      <c r="F836" s="3">
        <f t="shared" ref="F836:F899" ca="1" si="57">(E836 * O836) / (L836 * 10) * 100</f>
        <v>109.00678316401469</v>
      </c>
      <c r="G836" s="2" t="s">
        <v>18</v>
      </c>
      <c r="H836" s="2" t="s">
        <v>17</v>
      </c>
      <c r="I836" s="2">
        <f>IF(SUMPRODUCT((A836&gt;=[1]holidays!B$2:B1097)*(A836&lt;=[1]holidays!C$2:C1097))&gt;0, 1, 0)</f>
        <v>0</v>
      </c>
      <c r="J836" s="2">
        <f>IF(SUMPRODUCT((A836&gt;=[1]holidays!B$2:B1097 - 4)*(A836&lt;[1]holidays!B$2:B1097))&gt;0, 1, 0)</f>
        <v>0</v>
      </c>
      <c r="K8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A836,
      A836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6" s="3">
        <v>100</v>
      </c>
      <c r="M836" s="3">
        <v>14946.25</v>
      </c>
      <c r="N836" s="3">
        <f t="shared" si="55"/>
        <v>1.6233572281959379</v>
      </c>
      <c r="O836" s="2">
        <f t="shared" ca="1" si="51"/>
        <v>0.11839555030304624</v>
      </c>
      <c r="P836" s="3" t="str">
        <f t="shared" ca="1" si="56"/>
        <v>High Surge</v>
      </c>
    </row>
    <row r="837" spans="1:16">
      <c r="A837" s="4">
        <v>45397</v>
      </c>
      <c r="B837" s="2">
        <f t="shared" si="48"/>
        <v>2024</v>
      </c>
      <c r="C837" s="2">
        <f t="shared" si="49"/>
        <v>4</v>
      </c>
      <c r="D837" s="2">
        <f t="shared" si="50"/>
        <v>15</v>
      </c>
      <c r="E837" s="16">
        <v>6083</v>
      </c>
      <c r="F837" s="3">
        <f t="shared" ca="1" si="57"/>
        <v>71.513715702680102</v>
      </c>
      <c r="G837" s="2" t="s">
        <v>19</v>
      </c>
      <c r="H837" s="2" t="s">
        <v>20</v>
      </c>
      <c r="I837" s="2">
        <f>IF(SUMPRODUCT((A837&gt;=[1]holidays!B$2:B1097)*(A837&lt;=[1]holidays!C$2:C1097))&gt;0, 1, 0)</f>
        <v>0</v>
      </c>
      <c r="J837" s="2">
        <f>IF(SUMPRODUCT((A837&gt;=[1]holidays!B$2:B1097 - 4)*(A837&lt;[1]holidays!B$2:B1097))&gt;0, 1, 0)</f>
        <v>0</v>
      </c>
      <c r="K8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A837,
      A837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7" s="3">
        <v>100</v>
      </c>
      <c r="M837" s="3">
        <v>13965.19</v>
      </c>
      <c r="N837" s="3">
        <f t="shared" si="55"/>
        <v>2.29577346703929</v>
      </c>
      <c r="O837" s="2">
        <f t="shared" ca="1" si="51"/>
        <v>0.11756323475699507</v>
      </c>
      <c r="P837" s="3" t="str">
        <f t="shared" ca="1" si="56"/>
        <v>No Surge</v>
      </c>
    </row>
    <row r="838" spans="1:16">
      <c r="A838" s="4">
        <v>45398</v>
      </c>
      <c r="B838" s="2">
        <f t="shared" si="48"/>
        <v>2024</v>
      </c>
      <c r="C838" s="2">
        <f t="shared" si="49"/>
        <v>4</v>
      </c>
      <c r="D838" s="2">
        <f t="shared" si="50"/>
        <v>16</v>
      </c>
      <c r="E838" s="16">
        <v>5332</v>
      </c>
      <c r="F838" s="3">
        <f t="shared" ca="1" si="57"/>
        <v>57.953672892344713</v>
      </c>
      <c r="G838" s="2" t="s">
        <v>21</v>
      </c>
      <c r="H838" s="2" t="s">
        <v>20</v>
      </c>
      <c r="I838" s="2">
        <f>IF(SUMPRODUCT((A838&gt;=[1]holidays!B$2:B1097)*(A838&lt;=[1]holidays!C$2:C1097))&gt;0, 1, 0)</f>
        <v>0</v>
      </c>
      <c r="J838" s="2">
        <f>IF(SUMPRODUCT((A838&gt;=[1]holidays!B$2:B1097 - 4)*(A838&lt;[1]holidays!B$2:B1097))&gt;0, 1, 0)</f>
        <v>0</v>
      </c>
      <c r="K8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A838,
      A838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8" s="3">
        <v>103</v>
      </c>
      <c r="M838" s="3">
        <v>8616.15</v>
      </c>
      <c r="N838" s="3">
        <f t="shared" si="55"/>
        <v>1.6159321080270066</v>
      </c>
      <c r="O838" s="2">
        <f t="shared" ca="1" si="51"/>
        <v>0.11195101852797272</v>
      </c>
      <c r="P838" s="3" t="str">
        <f t="shared" ca="1" si="56"/>
        <v>No Surge</v>
      </c>
    </row>
    <row r="839" spans="1:16">
      <c r="A839" s="4">
        <v>45399</v>
      </c>
      <c r="B839" s="2">
        <f t="shared" si="48"/>
        <v>2024</v>
      </c>
      <c r="C839" s="2">
        <f t="shared" si="49"/>
        <v>4</v>
      </c>
      <c r="D839" s="2">
        <f t="shared" si="50"/>
        <v>17</v>
      </c>
      <c r="E839" s="16">
        <v>6026</v>
      </c>
      <c r="F839" s="3">
        <f t="shared" ca="1" si="57"/>
        <v>65.934379322918417</v>
      </c>
      <c r="G839" s="2" t="s">
        <v>22</v>
      </c>
      <c r="H839" s="2" t="s">
        <v>20</v>
      </c>
      <c r="I839" s="2">
        <f>IF(SUMPRODUCT((A839&gt;=[1]holidays!B$2:B1097)*(A839&lt;=[1]holidays!C$2:C1097))&gt;0, 1, 0)</f>
        <v>0</v>
      </c>
      <c r="J839" s="2">
        <f>IF(SUMPRODUCT((A839&gt;=[1]holidays!B$2:B1097 - 4)*(A839&lt;[1]holidays!B$2:B1097))&gt;0, 1, 0)</f>
        <v>0</v>
      </c>
      <c r="K8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A839,
      A839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39" s="3">
        <v>101</v>
      </c>
      <c r="M839" s="3">
        <v>9243.1299999999992</v>
      </c>
      <c r="N839" s="3">
        <f t="shared" si="55"/>
        <v>1.5338748755393294</v>
      </c>
      <c r="O839" s="2">
        <f t="shared" ca="1" si="51"/>
        <v>0.1105106590045596</v>
      </c>
      <c r="P839" s="3" t="str">
        <f t="shared" ca="1" si="56"/>
        <v>No Surge</v>
      </c>
    </row>
    <row r="840" spans="1:16">
      <c r="A840" s="4">
        <v>45400</v>
      </c>
      <c r="B840" s="2">
        <f t="shared" si="48"/>
        <v>2024</v>
      </c>
      <c r="C840" s="2">
        <f t="shared" si="49"/>
        <v>4</v>
      </c>
      <c r="D840" s="2">
        <f t="shared" si="50"/>
        <v>18</v>
      </c>
      <c r="E840" s="16">
        <v>6321</v>
      </c>
      <c r="F840" s="3">
        <f t="shared" ca="1" si="57"/>
        <v>63.080557590527874</v>
      </c>
      <c r="G840" s="2" t="s">
        <v>23</v>
      </c>
      <c r="H840" s="2" t="s">
        <v>20</v>
      </c>
      <c r="I840" s="2">
        <f>IF(SUMPRODUCT((A840&gt;=[1]holidays!B$2:B1097)*(A840&lt;=[1]holidays!C$2:C1097))&gt;0, 1, 0)</f>
        <v>0</v>
      </c>
      <c r="J840" s="2">
        <f>IF(SUMPRODUCT((A840&gt;=[1]holidays!B$2:B1097 - 4)*(A840&lt;[1]holidays!B$2:B1097))&gt;0, 1, 0)</f>
        <v>0</v>
      </c>
      <c r="K8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A840,
      A840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0" s="3">
        <v>105</v>
      </c>
      <c r="M840" s="3">
        <v>5695.31</v>
      </c>
      <c r="N840" s="3">
        <f t="shared" si="55"/>
        <v>0.901014080050625</v>
      </c>
      <c r="O840" s="2">
        <f t="shared" ca="1" si="51"/>
        <v>0.10478497938625891</v>
      </c>
      <c r="P840" s="3" t="str">
        <f t="shared" ca="1" si="56"/>
        <v>No Surge</v>
      </c>
    </row>
    <row r="841" spans="1:16">
      <c r="A841" s="4">
        <v>45401</v>
      </c>
      <c r="B841" s="2">
        <f t="shared" si="48"/>
        <v>2024</v>
      </c>
      <c r="C841" s="2">
        <f t="shared" si="49"/>
        <v>4</v>
      </c>
      <c r="D841" s="2">
        <f t="shared" si="50"/>
        <v>19</v>
      </c>
      <c r="E841" s="16">
        <v>5539</v>
      </c>
      <c r="F841" s="3">
        <f t="shared" ca="1" si="57"/>
        <v>56.911637389849965</v>
      </c>
      <c r="G841" s="2" t="s">
        <v>24</v>
      </c>
      <c r="H841" s="2" t="s">
        <v>20</v>
      </c>
      <c r="I841" s="2">
        <f>IF(SUMPRODUCT((A841&gt;=[1]holidays!B$2:B1097)*(A841&lt;=[1]holidays!C$2:C1097))&gt;0, 1, 0)</f>
        <v>0</v>
      </c>
      <c r="J841" s="2">
        <f>IF(SUMPRODUCT((A841&gt;=[1]holidays!B$2:B1097 - 4)*(A841&lt;[1]holidays!B$2:B1097))&gt;0, 1, 0)</f>
        <v>0</v>
      </c>
      <c r="K8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A841,
      A841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1" s="3">
        <v>100</v>
      </c>
      <c r="M841" s="3">
        <v>2694.29</v>
      </c>
      <c r="N841" s="3">
        <f t="shared" si="55"/>
        <v>0.48642173677559125</v>
      </c>
      <c r="O841" s="2">
        <f t="shared" ca="1" si="51"/>
        <v>0.10274713376033573</v>
      </c>
      <c r="P841" s="3" t="str">
        <f t="shared" ca="1" si="56"/>
        <v>No Surge</v>
      </c>
    </row>
    <row r="842" spans="1:16">
      <c r="A842" s="4">
        <v>45402</v>
      </c>
      <c r="B842" s="2">
        <f t="shared" si="48"/>
        <v>2024</v>
      </c>
      <c r="C842" s="2">
        <f t="shared" si="49"/>
        <v>4</v>
      </c>
      <c r="D842" s="2">
        <f t="shared" si="50"/>
        <v>20</v>
      </c>
      <c r="E842" s="16">
        <v>7521</v>
      </c>
      <c r="F842" s="3">
        <f t="shared" ca="1" si="57"/>
        <v>77.027527955636899</v>
      </c>
      <c r="G842" s="2" t="s">
        <v>16</v>
      </c>
      <c r="H842" s="2" t="s">
        <v>17</v>
      </c>
      <c r="I842" s="2">
        <f>IF(SUMPRODUCT((A842&gt;=[1]holidays!B$2:B1097)*(A842&lt;=[1]holidays!C$2:C1097))&gt;0, 1, 0)</f>
        <v>0</v>
      </c>
      <c r="J842" s="2">
        <f>IF(SUMPRODUCT((A842&gt;=[1]holidays!B$2:B1097 - 4)*(A842&lt;[1]holidays!B$2:B1097))&gt;0, 1, 0)</f>
        <v>0</v>
      </c>
      <c r="K8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A842,
      A842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2" s="3">
        <v>104</v>
      </c>
      <c r="M842" s="3">
        <v>7872.68</v>
      </c>
      <c r="N842" s="3">
        <f t="shared" si="55"/>
        <v>1.0467597393963568</v>
      </c>
      <c r="O842" s="2">
        <f t="shared" ca="1" si="51"/>
        <v>0.10651326828063074</v>
      </c>
      <c r="P842" s="3" t="str">
        <f t="shared" ca="1" si="56"/>
        <v>No Surge</v>
      </c>
    </row>
    <row r="843" spans="1:16">
      <c r="A843" s="4">
        <v>45403</v>
      </c>
      <c r="B843" s="2">
        <f t="shared" si="48"/>
        <v>2024</v>
      </c>
      <c r="C843" s="2">
        <f t="shared" si="49"/>
        <v>4</v>
      </c>
      <c r="D843" s="2">
        <f t="shared" si="50"/>
        <v>21</v>
      </c>
      <c r="E843" s="16">
        <v>7337</v>
      </c>
      <c r="F843" s="3">
        <f t="shared" ca="1" si="57"/>
        <v>73.686594969115575</v>
      </c>
      <c r="G843" s="2" t="s">
        <v>18</v>
      </c>
      <c r="H843" s="2" t="s">
        <v>17</v>
      </c>
      <c r="I843" s="2">
        <f>IF(SUMPRODUCT((A843&gt;=[1]holidays!B$2:B1097)*(A843&lt;=[1]holidays!C$2:C1097))&gt;0, 1, 0)</f>
        <v>0</v>
      </c>
      <c r="J843" s="2">
        <f>IF(SUMPRODUCT((A843&gt;=[1]holidays!B$2:B1097 - 4)*(A843&lt;[1]holidays!B$2:B1097))&gt;0, 1, 0)</f>
        <v>0</v>
      </c>
      <c r="K8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A843,
      A843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3" s="3">
        <v>108</v>
      </c>
      <c r="M843" s="3">
        <v>11422.06</v>
      </c>
      <c r="N843" s="3">
        <f t="shared" si="55"/>
        <v>1.5567752487392668</v>
      </c>
      <c r="O843" s="2">
        <f t="shared" ca="1" si="51"/>
        <v>0.10846602503290831</v>
      </c>
      <c r="P843" s="3" t="str">
        <f t="shared" ca="1" si="56"/>
        <v>No Surge</v>
      </c>
    </row>
    <row r="844" spans="1:16">
      <c r="A844" s="4">
        <v>45404</v>
      </c>
      <c r="B844" s="2">
        <f t="shared" si="48"/>
        <v>2024</v>
      </c>
      <c r="C844" s="2">
        <f t="shared" si="49"/>
        <v>4</v>
      </c>
      <c r="D844" s="2">
        <f t="shared" si="50"/>
        <v>22</v>
      </c>
      <c r="E844" s="16">
        <v>5987</v>
      </c>
      <c r="F844" s="3">
        <f t="shared" ca="1" si="57"/>
        <v>67.109109251515704</v>
      </c>
      <c r="G844" s="2" t="s">
        <v>19</v>
      </c>
      <c r="H844" s="2" t="s">
        <v>20</v>
      </c>
      <c r="I844" s="2">
        <f>IF(SUMPRODUCT((A844&gt;=[1]holidays!B$2:B1097)*(A844&lt;=[1]holidays!C$2:C1097))&gt;0, 1, 0)</f>
        <v>0</v>
      </c>
      <c r="J844" s="2">
        <f>IF(SUMPRODUCT((A844&gt;=[1]holidays!B$2:B1097 - 4)*(A844&lt;[1]holidays!B$2:B1097))&gt;0, 1, 0)</f>
        <v>0</v>
      </c>
      <c r="K8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A844,
      A844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4" s="3">
        <v>103</v>
      </c>
      <c r="M844" s="3">
        <v>5489.1</v>
      </c>
      <c r="N844" s="3">
        <f t="shared" si="55"/>
        <v>0.91683647903791554</v>
      </c>
      <c r="O844" s="2">
        <f t="shared" ca="1" si="51"/>
        <v>0.11545412147830496</v>
      </c>
      <c r="P844" s="3" t="str">
        <f t="shared" ca="1" si="56"/>
        <v>No Surge</v>
      </c>
    </row>
    <row r="845" spans="1:16">
      <c r="A845" s="4">
        <v>45405</v>
      </c>
      <c r="B845" s="2">
        <f t="shared" si="48"/>
        <v>2024</v>
      </c>
      <c r="C845" s="2">
        <f t="shared" si="49"/>
        <v>4</v>
      </c>
      <c r="D845" s="2">
        <f t="shared" si="50"/>
        <v>23</v>
      </c>
      <c r="E845" s="16">
        <v>5513</v>
      </c>
      <c r="F845" s="3">
        <f t="shared" ca="1" si="57"/>
        <v>60.350755234255118</v>
      </c>
      <c r="G845" s="2" t="s">
        <v>21</v>
      </c>
      <c r="H845" s="2" t="s">
        <v>20</v>
      </c>
      <c r="I845" s="2">
        <f>IF(SUMPRODUCT((A845&gt;=[1]holidays!B$2:B1097)*(A845&lt;=[1]holidays!C$2:C1097))&gt;0, 1, 0)</f>
        <v>0</v>
      </c>
      <c r="J845" s="2">
        <f>IF(SUMPRODUCT((A845&gt;=[1]holidays!B$2:B1097 - 4)*(A845&lt;[1]holidays!B$2:B1097))&gt;0, 1, 0)</f>
        <v>0</v>
      </c>
      <c r="K8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A845,
      A845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5" s="3">
        <v>107</v>
      </c>
      <c r="M845" s="3">
        <v>5836.63</v>
      </c>
      <c r="N845" s="3">
        <f t="shared" si="55"/>
        <v>1.058703065481589</v>
      </c>
      <c r="O845" s="2">
        <f t="shared" ca="1" si="51"/>
        <v>0.11713279176610372</v>
      </c>
      <c r="P845" s="3" t="str">
        <f t="shared" ca="1" si="56"/>
        <v>No Surge</v>
      </c>
    </row>
    <row r="846" spans="1:16">
      <c r="A846" s="4">
        <v>45406</v>
      </c>
      <c r="B846" s="2">
        <f t="shared" si="48"/>
        <v>2024</v>
      </c>
      <c r="C846" s="2">
        <f t="shared" si="49"/>
        <v>4</v>
      </c>
      <c r="D846" s="2">
        <f t="shared" si="50"/>
        <v>24</v>
      </c>
      <c r="E846" s="16">
        <v>5742</v>
      </c>
      <c r="F846" s="3">
        <f t="shared" ca="1" si="57"/>
        <v>64.999053930808159</v>
      </c>
      <c r="G846" s="2" t="s">
        <v>22</v>
      </c>
      <c r="H846" s="2" t="s">
        <v>20</v>
      </c>
      <c r="I846" s="2">
        <f>IF(SUMPRODUCT((A846&gt;=[1]holidays!B$2:B1097)*(A846&lt;=[1]holidays!C$2:C1097))&gt;0, 1, 0)</f>
        <v>0</v>
      </c>
      <c r="J846" s="2">
        <f>IF(SUMPRODUCT((A846&gt;=[1]holidays!B$2:B1097 - 4)*(A846&lt;[1]holidays!B$2:B1097))&gt;0, 1, 0)</f>
        <v>0</v>
      </c>
      <c r="K8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A846,
      A846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6" s="3">
        <v>104</v>
      </c>
      <c r="M846" s="3">
        <v>5890.01</v>
      </c>
      <c r="N846" s="3">
        <f t="shared" si="55"/>
        <v>1.0257767328456984</v>
      </c>
      <c r="O846" s="2">
        <f t="shared" ca="1" si="51"/>
        <v>0.1177273007454554</v>
      </c>
      <c r="P846" s="3" t="str">
        <f t="shared" ca="1" si="56"/>
        <v>No Surge</v>
      </c>
    </row>
    <row r="847" spans="1:16">
      <c r="A847" s="4">
        <v>45407</v>
      </c>
      <c r="B847" s="2">
        <f t="shared" si="48"/>
        <v>2024</v>
      </c>
      <c r="C847" s="2">
        <f t="shared" si="49"/>
        <v>4</v>
      </c>
      <c r="D847" s="2">
        <f t="shared" si="50"/>
        <v>25</v>
      </c>
      <c r="E847" s="16">
        <v>5729</v>
      </c>
      <c r="F847" s="3">
        <f t="shared" ca="1" si="57"/>
        <v>57.959340979049145</v>
      </c>
      <c r="G847" s="2" t="s">
        <v>23</v>
      </c>
      <c r="H847" s="2" t="s">
        <v>20</v>
      </c>
      <c r="I847" s="2">
        <f>IF(SUMPRODUCT((A847&gt;=[1]holidays!B$2:B1097)*(A847&lt;=[1]holidays!C$2:C1097))&gt;0, 1, 0)</f>
        <v>0</v>
      </c>
      <c r="J847" s="2">
        <f>IF(SUMPRODUCT((A847&gt;=[1]holidays!B$2:B1097 - 4)*(A847&lt;[1]holidays!B$2:B1097))&gt;0, 1, 0)</f>
        <v>0</v>
      </c>
      <c r="K8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A847,
      A847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7" s="3">
        <v>108</v>
      </c>
      <c r="M847" s="3">
        <v>8810.77</v>
      </c>
      <c r="N847" s="3">
        <f t="shared" si="55"/>
        <v>1.5379245941700124</v>
      </c>
      <c r="O847" s="2">
        <f t="shared" ca="1" si="51"/>
        <v>0.10926180530175088</v>
      </c>
      <c r="P847" s="3" t="str">
        <f t="shared" ca="1" si="56"/>
        <v>No Surge</v>
      </c>
    </row>
    <row r="848" spans="1:16">
      <c r="A848" s="4">
        <v>45408</v>
      </c>
      <c r="B848" s="2">
        <f t="shared" si="48"/>
        <v>2024</v>
      </c>
      <c r="C848" s="2">
        <f t="shared" si="49"/>
        <v>4</v>
      </c>
      <c r="D848" s="2">
        <f t="shared" si="50"/>
        <v>26</v>
      </c>
      <c r="E848" s="16">
        <v>5946</v>
      </c>
      <c r="F848" s="3">
        <f t="shared" ca="1" si="57"/>
        <v>55.618754690484131</v>
      </c>
      <c r="G848" s="2" t="s">
        <v>24</v>
      </c>
      <c r="H848" s="2" t="s">
        <v>20</v>
      </c>
      <c r="I848" s="2">
        <f>IF(SUMPRODUCT((A848&gt;=[1]holidays!B$2:B1097)*(A848&lt;=[1]holidays!C$2:C1097))&gt;0, 1, 0)</f>
        <v>0</v>
      </c>
      <c r="J848" s="2">
        <f>IF(SUMPRODUCT((A848&gt;=[1]holidays!B$2:B1097 - 4)*(A848&lt;[1]holidays!B$2:B1097))&gt;0, 1, 0)</f>
        <v>0</v>
      </c>
      <c r="K8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A848,
      A848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8" s="3">
        <v>108</v>
      </c>
      <c r="M848" s="3">
        <v>29898.880000000001</v>
      </c>
      <c r="N848" s="3">
        <f t="shared" si="55"/>
        <v>5.0284022872519341</v>
      </c>
      <c r="O848" s="2">
        <f t="shared" ca="1" si="51"/>
        <v>0.10102296512903274</v>
      </c>
      <c r="P848" s="3" t="str">
        <f t="shared" ca="1" si="56"/>
        <v>No Surge</v>
      </c>
    </row>
    <row r="849" spans="1:16">
      <c r="A849" s="4">
        <v>45409</v>
      </c>
      <c r="B849" s="2">
        <f t="shared" si="48"/>
        <v>2024</v>
      </c>
      <c r="C849" s="2">
        <f t="shared" si="49"/>
        <v>4</v>
      </c>
      <c r="D849" s="2">
        <f t="shared" si="50"/>
        <v>27</v>
      </c>
      <c r="E849" s="16">
        <v>8983</v>
      </c>
      <c r="F849" s="3">
        <f t="shared" ca="1" si="57"/>
        <v>89.632091395685947</v>
      </c>
      <c r="G849" s="2" t="s">
        <v>16</v>
      </c>
      <c r="H849" s="2" t="s">
        <v>17</v>
      </c>
      <c r="I849" s="2">
        <f>IF(SUMPRODUCT((A849&gt;=[1]holidays!B$2:B1097)*(A849&lt;=[1]holidays!C$2:C1097))&gt;0, 1, 0)</f>
        <v>0</v>
      </c>
      <c r="J849" s="2">
        <f>IF(SUMPRODUCT((A849&gt;=[1]holidays!B$2:B1097 - 4)*(A849&lt;[1]holidays!B$2:B1097))&gt;0, 1, 0)</f>
        <v>0</v>
      </c>
      <c r="K8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A849,
      A849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49" s="3">
        <v>109</v>
      </c>
      <c r="M849" s="3">
        <v>29582.87</v>
      </c>
      <c r="N849" s="3">
        <f t="shared" si="55"/>
        <v>3.2932060558833349</v>
      </c>
      <c r="O849" s="2">
        <f t="shared" ca="1" si="51"/>
        <v>0.10875985708705076</v>
      </c>
      <c r="P849" s="3" t="str">
        <f t="shared" ca="1" si="56"/>
        <v>Low Surge</v>
      </c>
    </row>
    <row r="850" spans="1:16">
      <c r="A850" s="4">
        <v>45410</v>
      </c>
      <c r="B850" s="2">
        <f t="shared" si="48"/>
        <v>2024</v>
      </c>
      <c r="C850" s="2">
        <f t="shared" si="49"/>
        <v>4</v>
      </c>
      <c r="D850" s="2">
        <f t="shared" si="50"/>
        <v>28</v>
      </c>
      <c r="E850" s="16">
        <v>9281</v>
      </c>
      <c r="F850" s="3">
        <f t="shared" ca="1" si="57"/>
        <v>95.264032986995019</v>
      </c>
      <c r="G850" s="2" t="s">
        <v>18</v>
      </c>
      <c r="H850" s="2" t="s">
        <v>17</v>
      </c>
      <c r="I850" s="2">
        <f>IF(SUMPRODUCT((A850&gt;=[1]holidays!B$2:B1097)*(A850&lt;=[1]holidays!C$2:C1097))&gt;0, 1, 0)</f>
        <v>0</v>
      </c>
      <c r="J850" s="2">
        <f>IF(SUMPRODUCT((A850&gt;=[1]holidays!B$2:B1097 - 4)*(A850&lt;[1]holidays!B$2:B1097))&gt;0, 1, 0)</f>
        <v>0</v>
      </c>
      <c r="K8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A850,
      A850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0" s="3">
        <v>110</v>
      </c>
      <c r="M850" s="3">
        <v>22982.89</v>
      </c>
      <c r="N850" s="3">
        <f t="shared" si="55"/>
        <v>2.4763376791294043</v>
      </c>
      <c r="O850" s="2">
        <f t="shared" ca="1" si="51"/>
        <v>0.11290856188524354</v>
      </c>
      <c r="P850" s="3" t="str">
        <f t="shared" ca="1" si="56"/>
        <v>Mild Surge</v>
      </c>
    </row>
    <row r="851" spans="1:16">
      <c r="A851" s="4">
        <v>45411</v>
      </c>
      <c r="B851" s="2">
        <f t="shared" si="48"/>
        <v>2024</v>
      </c>
      <c r="C851" s="2">
        <f t="shared" si="49"/>
        <v>4</v>
      </c>
      <c r="D851" s="2">
        <f t="shared" si="50"/>
        <v>29</v>
      </c>
      <c r="E851" s="20">
        <v>9635</v>
      </c>
      <c r="F851" s="3">
        <f t="shared" ca="1" si="57"/>
        <v>98.085577411336672</v>
      </c>
      <c r="G851" s="2" t="s">
        <v>19</v>
      </c>
      <c r="H851" s="2" t="s">
        <v>20</v>
      </c>
      <c r="I851" s="2">
        <f>IF(SUMPRODUCT((A851&gt;=[1]holidays!B$2:B1097)*(A851&lt;=[1]holidays!C$2:C1097))&gt;0, 1, 0)</f>
        <v>0</v>
      </c>
      <c r="J851" s="2">
        <f>IF(SUMPRODUCT((A851&gt;=[1]holidays!B$2:B1097 - 4)*(A851&lt;[1]holidays!B$2:B1097))&gt;0, 1, 0)</f>
        <v>0</v>
      </c>
      <c r="K8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A851,
      A851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1" s="3">
        <v>107</v>
      </c>
      <c r="M851" s="3">
        <v>23114.54</v>
      </c>
      <c r="N851" s="3">
        <f t="shared" si="55"/>
        <v>2.3990181629475869</v>
      </c>
      <c r="O851" s="2">
        <f t="shared" ca="1" si="51"/>
        <v>0.10892741860937233</v>
      </c>
      <c r="P851" s="3" t="str">
        <f t="shared" ca="1" si="56"/>
        <v>Mild Surge</v>
      </c>
    </row>
    <row r="852" spans="1:16">
      <c r="A852" s="4">
        <v>45412</v>
      </c>
      <c r="B852" s="2">
        <f t="shared" si="48"/>
        <v>2024</v>
      </c>
      <c r="C852" s="2">
        <f t="shared" si="49"/>
        <v>4</v>
      </c>
      <c r="D852" s="2">
        <f t="shared" si="50"/>
        <v>30</v>
      </c>
      <c r="E852" s="20">
        <v>10893</v>
      </c>
      <c r="F852" s="3">
        <f t="shared" ca="1" si="57"/>
        <v>112.56947393038563</v>
      </c>
      <c r="G852" s="2" t="s">
        <v>21</v>
      </c>
      <c r="H852" s="2" t="s">
        <v>20</v>
      </c>
      <c r="I852" s="2">
        <f>IF(SUMPRODUCT((A852&gt;=[1]holidays!B$2:B1097)*(A852&lt;=[1]holidays!C$2:C1097))&gt;0, 1, 0)</f>
        <v>0</v>
      </c>
      <c r="J852" s="2">
        <f>IF(SUMPRODUCT((A852&gt;=[1]holidays!B$2:B1097 - 4)*(A852&lt;[1]holidays!B$2:B1097))&gt;0, 1, 0)</f>
        <v>0</v>
      </c>
      <c r="K8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A852,
      A852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2" s="3">
        <v>107</v>
      </c>
      <c r="M852" s="3">
        <v>8940.76</v>
      </c>
      <c r="N852" s="3">
        <f t="shared" si="55"/>
        <v>0.82078031763517856</v>
      </c>
      <c r="O852" s="2">
        <f t="shared" ca="1" si="51"/>
        <v>0.11057499045764493</v>
      </c>
      <c r="P852" s="3" t="str">
        <f t="shared" ca="1" si="56"/>
        <v>High Surge</v>
      </c>
    </row>
    <row r="853" spans="1:16">
      <c r="A853" s="4">
        <v>45413</v>
      </c>
      <c r="B853" s="2">
        <f t="shared" si="48"/>
        <v>2024</v>
      </c>
      <c r="C853" s="2">
        <f t="shared" si="49"/>
        <v>5</v>
      </c>
      <c r="D853" s="2">
        <f t="shared" si="50"/>
        <v>1</v>
      </c>
      <c r="E853" s="16">
        <v>12241</v>
      </c>
      <c r="F853" s="3">
        <f t="shared" ca="1" si="57"/>
        <v>119.45583393053181</v>
      </c>
      <c r="G853" s="2" t="s">
        <v>22</v>
      </c>
      <c r="H853" s="2" t="s">
        <v>20</v>
      </c>
      <c r="I853" s="2">
        <f>IF(SUMPRODUCT((A853&gt;=[1]holidays!B$2:B1097)*(A853&lt;=[1]holidays!C$2:C1097))&gt;0, 1, 0)</f>
        <v>0</v>
      </c>
      <c r="J853" s="2">
        <f>IF(SUMPRODUCT((A853&gt;=[1]holidays!B$2:B1097 - 4)*(A853&lt;[1]holidays!B$2:B1097))&gt;0, 1, 0)</f>
        <v>0</v>
      </c>
      <c r="K8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A853,
      A853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3" s="3">
        <v>104</v>
      </c>
      <c r="M853" s="3">
        <v>5845.97</v>
      </c>
      <c r="N853" s="3">
        <f t="shared" si="55"/>
        <v>0.47757291070990932</v>
      </c>
      <c r="O853" s="2">
        <f t="shared" ca="1" si="51"/>
        <v>0.10149012930949521</v>
      </c>
      <c r="P853" s="3" t="str">
        <f t="shared" ca="1" si="56"/>
        <v>High Surge</v>
      </c>
    </row>
    <row r="854" spans="1:16">
      <c r="A854" s="4">
        <v>45414</v>
      </c>
      <c r="B854" s="2">
        <f t="shared" si="48"/>
        <v>2024</v>
      </c>
      <c r="C854" s="2">
        <f t="shared" si="49"/>
        <v>5</v>
      </c>
      <c r="D854" s="2">
        <f t="shared" si="50"/>
        <v>2</v>
      </c>
      <c r="E854" s="16">
        <v>6083</v>
      </c>
      <c r="F854" s="3">
        <f t="shared" ca="1" si="57"/>
        <v>56.370266436404869</v>
      </c>
      <c r="G854" s="2" t="s">
        <v>23</v>
      </c>
      <c r="H854" s="2" t="s">
        <v>20</v>
      </c>
      <c r="I854" s="2">
        <f>IF(SUMPRODUCT((A854&gt;=[1]holidays!B$2:B1097)*(A854&lt;=[1]holidays!C$2:C1097))&gt;0, 1, 0)</f>
        <v>0</v>
      </c>
      <c r="J854" s="2">
        <f>IF(SUMPRODUCT((A854&gt;=[1]holidays!B$2:B1097 - 4)*(A854&lt;[1]holidays!B$2:B1097))&gt;0, 1, 0)</f>
        <v>0</v>
      </c>
      <c r="K8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A854,
      A854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4" s="3">
        <v>109</v>
      </c>
      <c r="M854" s="3">
        <v>7753.21</v>
      </c>
      <c r="N854" s="3">
        <f t="shared" si="55"/>
        <v>1.2745701134308729</v>
      </c>
      <c r="O854" s="2">
        <f t="shared" ca="1" si="51"/>
        <v>0.10100869705027339</v>
      </c>
      <c r="P854" s="3" t="str">
        <f t="shared" ca="1" si="56"/>
        <v>No Surge</v>
      </c>
    </row>
    <row r="855" spans="1:16">
      <c r="A855" s="4">
        <v>45415</v>
      </c>
      <c r="B855" s="2">
        <f t="shared" si="48"/>
        <v>2024</v>
      </c>
      <c r="C855" s="2">
        <f t="shared" si="49"/>
        <v>5</v>
      </c>
      <c r="D855" s="2">
        <f t="shared" si="50"/>
        <v>3</v>
      </c>
      <c r="E855" s="16">
        <v>6026</v>
      </c>
      <c r="F855" s="3">
        <f t="shared" ca="1" si="57"/>
        <v>63.526903031960103</v>
      </c>
      <c r="G855" s="2" t="s">
        <v>24</v>
      </c>
      <c r="H855" s="2" t="s">
        <v>20</v>
      </c>
      <c r="I855" s="2">
        <f>IF(SUMPRODUCT((A855&gt;=[1]holidays!B$2:B1097)*(A855&lt;=[1]holidays!C$2:C1097))&gt;0, 1, 0)</f>
        <v>0</v>
      </c>
      <c r="J855" s="2">
        <f>IF(SUMPRODUCT((A855&gt;=[1]holidays!B$2:B1097 - 4)*(A855&lt;[1]holidays!B$2:B1097))&gt;0, 1, 0)</f>
        <v>0</v>
      </c>
      <c r="K8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A855,
      A855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5" s="3">
        <v>101</v>
      </c>
      <c r="M855" s="3">
        <v>6215.13</v>
      </c>
      <c r="N855" s="3">
        <f t="shared" si="55"/>
        <v>1.0313856621307667</v>
      </c>
      <c r="O855" s="2">
        <f t="shared" ca="1" si="51"/>
        <v>0.10647555934663078</v>
      </c>
      <c r="P855" s="3" t="str">
        <f t="shared" ca="1" si="56"/>
        <v>No Surge</v>
      </c>
    </row>
    <row r="856" spans="1:16">
      <c r="A856" s="4">
        <v>45416</v>
      </c>
      <c r="B856" s="2">
        <f t="shared" si="48"/>
        <v>2024</v>
      </c>
      <c r="C856" s="2">
        <f t="shared" si="49"/>
        <v>5</v>
      </c>
      <c r="D856" s="2">
        <f t="shared" si="50"/>
        <v>4</v>
      </c>
      <c r="E856" s="16">
        <v>7521</v>
      </c>
      <c r="F856" s="3">
        <f t="shared" ca="1" si="57"/>
        <v>86.704370526392026</v>
      </c>
      <c r="G856" s="2" t="s">
        <v>16</v>
      </c>
      <c r="H856" s="2" t="s">
        <v>17</v>
      </c>
      <c r="I856" s="2">
        <f>IF(SUMPRODUCT((A856&gt;=[1]holidays!B$2:B1097)*(A856&lt;=[1]holidays!C$2:C1097))&gt;0, 1, 0)</f>
        <v>0</v>
      </c>
      <c r="J856" s="2">
        <f>IF(SUMPRODUCT((A856&gt;=[1]holidays!B$2:B1097 - 4)*(A856&lt;[1]holidays!B$2:B1097))&gt;0, 1, 0)</f>
        <v>0</v>
      </c>
      <c r="K8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A856,
      A856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6" s="3">
        <v>100</v>
      </c>
      <c r="M856" s="3">
        <v>8028.52</v>
      </c>
      <c r="N856" s="3">
        <f t="shared" si="55"/>
        <v>1.0674803882462438</v>
      </c>
      <c r="O856" s="2">
        <f t="shared" ca="1" si="51"/>
        <v>0.11528303487088423</v>
      </c>
      <c r="P856" s="3" t="str">
        <f t="shared" ca="1" si="56"/>
        <v>Low Surge</v>
      </c>
    </row>
    <row r="857" spans="1:16">
      <c r="A857" s="4">
        <v>45417</v>
      </c>
      <c r="B857" s="2">
        <f t="shared" si="48"/>
        <v>2024</v>
      </c>
      <c r="C857" s="2">
        <f t="shared" si="49"/>
        <v>5</v>
      </c>
      <c r="D857" s="2">
        <f t="shared" si="50"/>
        <v>5</v>
      </c>
      <c r="E857" s="16">
        <v>7337</v>
      </c>
      <c r="F857" s="3">
        <f t="shared" ca="1" si="57"/>
        <v>83.944803040108752</v>
      </c>
      <c r="G857" s="2" t="s">
        <v>18</v>
      </c>
      <c r="H857" s="2" t="s">
        <v>17</v>
      </c>
      <c r="I857" s="2">
        <f>IF(SUMPRODUCT((A857&gt;=[1]holidays!B$2:B1097)*(A857&lt;=[1]holidays!C$2:C1097))&gt;0, 1, 0)</f>
        <v>0</v>
      </c>
      <c r="J857" s="2">
        <f>IF(SUMPRODUCT((A857&gt;=[1]holidays!B$2:B1097 - 4)*(A857&lt;[1]holidays!B$2:B1097))&gt;0, 1, 0)</f>
        <v>0</v>
      </c>
      <c r="K8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A857,
      A857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7" s="3">
        <v>103</v>
      </c>
      <c r="M857" s="3">
        <v>14444.77</v>
      </c>
      <c r="N857" s="3">
        <f t="shared" si="55"/>
        <v>1.9687569851437918</v>
      </c>
      <c r="O857" s="2">
        <f t="shared" ca="1" si="51"/>
        <v>0.11784536885826907</v>
      </c>
      <c r="P857" s="3" t="str">
        <f t="shared" ca="1" si="56"/>
        <v>Low Surge</v>
      </c>
    </row>
    <row r="858" spans="1:16">
      <c r="A858" s="4">
        <v>45418</v>
      </c>
      <c r="B858" s="2">
        <f t="shared" si="48"/>
        <v>2024</v>
      </c>
      <c r="C858" s="2">
        <f t="shared" si="49"/>
        <v>5</v>
      </c>
      <c r="D858" s="2">
        <f t="shared" si="50"/>
        <v>6</v>
      </c>
      <c r="E858" s="16">
        <v>5987</v>
      </c>
      <c r="F858" s="3">
        <f t="shared" ca="1" si="57"/>
        <v>64.971928507077564</v>
      </c>
      <c r="G858" s="2" t="s">
        <v>19</v>
      </c>
      <c r="H858" s="2" t="s">
        <v>20</v>
      </c>
      <c r="I858" s="2">
        <f>IF(SUMPRODUCT((A858&gt;=[1]holidays!B$2:B1097)*(A858&lt;=[1]holidays!C$2:C1097))&gt;0, 1, 0)</f>
        <v>0</v>
      </c>
      <c r="J858" s="2">
        <f>IF(SUMPRODUCT((A858&gt;=[1]holidays!B$2:B1097 - 4)*(A858&lt;[1]holidays!B$2:B1097))&gt;0, 1, 0)</f>
        <v>0</v>
      </c>
      <c r="K8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A858,
      A858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8" s="3">
        <v>105</v>
      </c>
      <c r="M858" s="3">
        <v>7802.77</v>
      </c>
      <c r="N858" s="3">
        <f t="shared" si="55"/>
        <v>1.3032854518122601</v>
      </c>
      <c r="O858" s="2">
        <f t="shared" ca="1" si="51"/>
        <v>0.11394776170441198</v>
      </c>
      <c r="P858" s="3" t="str">
        <f t="shared" ca="1" si="56"/>
        <v>No Surge</v>
      </c>
    </row>
    <row r="859" spans="1:16">
      <c r="A859" s="4">
        <v>45419</v>
      </c>
      <c r="B859" s="2">
        <f t="shared" si="48"/>
        <v>2024</v>
      </c>
      <c r="C859" s="2">
        <f t="shared" si="49"/>
        <v>5</v>
      </c>
      <c r="D859" s="2">
        <f t="shared" si="50"/>
        <v>7</v>
      </c>
      <c r="E859" s="16">
        <v>5513</v>
      </c>
      <c r="F859" s="3">
        <f t="shared" ca="1" si="57"/>
        <v>58.510948710760189</v>
      </c>
      <c r="G859" s="2" t="s">
        <v>21</v>
      </c>
      <c r="H859" s="2" t="s">
        <v>20</v>
      </c>
      <c r="I859" s="2">
        <f>IF(SUMPRODUCT((A859&gt;=[1]holidays!B$2:B1097)*(A859&lt;=[1]holidays!C$2:C1097))&gt;0, 1, 0)</f>
        <v>0</v>
      </c>
      <c r="J859" s="2">
        <f>IF(SUMPRODUCT((A859&gt;=[1]holidays!B$2:B1097 - 4)*(A859&lt;[1]holidays!B$2:B1097))&gt;0, 1, 0)</f>
        <v>0</v>
      </c>
      <c r="K8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A859,
      A859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59" s="3">
        <v>103</v>
      </c>
      <c r="M859" s="3">
        <v>12543.95</v>
      </c>
      <c r="N859" s="3">
        <f t="shared" si="55"/>
        <v>2.2753401052058773</v>
      </c>
      <c r="O859" s="2">
        <f t="shared" ca="1" si="51"/>
        <v>0.10931666456028113</v>
      </c>
      <c r="P859" s="3" t="str">
        <f t="shared" ca="1" si="56"/>
        <v>No Surge</v>
      </c>
    </row>
    <row r="860" spans="1:16">
      <c r="A860" s="4">
        <v>45420</v>
      </c>
      <c r="B860" s="2">
        <f t="shared" si="48"/>
        <v>2024</v>
      </c>
      <c r="C860" s="2">
        <f t="shared" si="49"/>
        <v>5</v>
      </c>
      <c r="D860" s="2">
        <f t="shared" si="50"/>
        <v>8</v>
      </c>
      <c r="E860" s="16">
        <v>5742</v>
      </c>
      <c r="F860" s="3">
        <f t="shared" ca="1" si="57"/>
        <v>58.501969903619944</v>
      </c>
      <c r="G860" s="2" t="s">
        <v>22</v>
      </c>
      <c r="H860" s="2" t="s">
        <v>20</v>
      </c>
      <c r="I860" s="2">
        <f>IF(SUMPRODUCT((A860&gt;=[1]holidays!B$2:B1097)*(A860&lt;=[1]holidays!C$2:C1097))&gt;0, 1, 0)</f>
        <v>0</v>
      </c>
      <c r="J860" s="2">
        <f>IF(SUMPRODUCT((A860&gt;=[1]holidays!B$2:B1097 - 4)*(A860&lt;[1]holidays!B$2:B1097))&gt;0, 1, 0)</f>
        <v>0</v>
      </c>
      <c r="K8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A860,
      A860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0" s="3">
        <v>106</v>
      </c>
      <c r="M860" s="3">
        <v>7928.87</v>
      </c>
      <c r="N860" s="3">
        <f t="shared" si="55"/>
        <v>1.3808551027516545</v>
      </c>
      <c r="O860" s="2">
        <f t="shared" ca="1" si="51"/>
        <v>0.10799736694154848</v>
      </c>
      <c r="P860" s="3" t="str">
        <f t="shared" ca="1" si="56"/>
        <v>No Surge</v>
      </c>
    </row>
    <row r="861" spans="1:16">
      <c r="A861" s="4">
        <v>45421</v>
      </c>
      <c r="B861" s="2">
        <f t="shared" si="48"/>
        <v>2024</v>
      </c>
      <c r="C861" s="2">
        <f t="shared" si="49"/>
        <v>5</v>
      </c>
      <c r="D861" s="2">
        <f t="shared" si="50"/>
        <v>9</v>
      </c>
      <c r="E861" s="16">
        <v>5729</v>
      </c>
      <c r="F861" s="3">
        <f t="shared" ca="1" si="57"/>
        <v>56.837510222549795</v>
      </c>
      <c r="G861" s="2" t="s">
        <v>23</v>
      </c>
      <c r="H861" s="2" t="s">
        <v>20</v>
      </c>
      <c r="I861" s="2">
        <f>IF(SUMPRODUCT((A861&gt;=[1]holidays!B$2:B1097)*(A861&lt;=[1]holidays!C$2:C1097))&gt;0, 1, 0)</f>
        <v>0</v>
      </c>
      <c r="J861" s="2">
        <f>IF(SUMPRODUCT((A861&gt;=[1]holidays!B$2:B1097 - 4)*(A861&lt;[1]holidays!B$2:B1097))&gt;0, 1, 0)</f>
        <v>0</v>
      </c>
      <c r="K8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A861,
      A861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1" s="3">
        <v>102</v>
      </c>
      <c r="M861" s="3">
        <v>8045.57</v>
      </c>
      <c r="N861" s="3">
        <f t="shared" si="55"/>
        <v>1.4043585267935066</v>
      </c>
      <c r="O861" s="2">
        <f t="shared" ca="1" si="51"/>
        <v>0.10119438021818954</v>
      </c>
      <c r="P861" s="3" t="str">
        <f t="shared" ca="1" si="56"/>
        <v>No Surge</v>
      </c>
    </row>
    <row r="862" spans="1:16">
      <c r="A862" s="4">
        <v>45422</v>
      </c>
      <c r="B862" s="2">
        <f t="shared" si="48"/>
        <v>2024</v>
      </c>
      <c r="C862" s="2">
        <f t="shared" si="49"/>
        <v>5</v>
      </c>
      <c r="D862" s="2">
        <f t="shared" si="50"/>
        <v>10</v>
      </c>
      <c r="E862" s="16">
        <v>5946</v>
      </c>
      <c r="F862" s="3">
        <f t="shared" ca="1" si="57"/>
        <v>59.21087700815287</v>
      </c>
      <c r="G862" s="2" t="s">
        <v>24</v>
      </c>
      <c r="H862" s="2" t="s">
        <v>20</v>
      </c>
      <c r="I862" s="2">
        <f>IF(SUMPRODUCT((A862&gt;=[1]holidays!B$2:B1097)*(A862&lt;=[1]holidays!C$2:C1097))&gt;0, 1, 0)</f>
        <v>0</v>
      </c>
      <c r="J862" s="2">
        <f>IF(SUMPRODUCT((A862&gt;=[1]holidays!B$2:B1097 - 4)*(A862&lt;[1]holidays!B$2:B1097))&gt;0, 1, 0)</f>
        <v>0</v>
      </c>
      <c r="K8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A862,
      A862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2" s="3">
        <v>109</v>
      </c>
      <c r="M862" s="3">
        <v>11476.84</v>
      </c>
      <c r="N862" s="3">
        <f t="shared" si="55"/>
        <v>1.9301782711066264</v>
      </c>
      <c r="O862" s="2">
        <f t="shared" ca="1" si="51"/>
        <v>0.10854331641252375</v>
      </c>
      <c r="P862" s="3" t="str">
        <f t="shared" ca="1" si="56"/>
        <v>No Surge</v>
      </c>
    </row>
    <row r="863" spans="1:16">
      <c r="A863" s="4">
        <v>45423</v>
      </c>
      <c r="B863" s="2">
        <f t="shared" si="48"/>
        <v>2024</v>
      </c>
      <c r="C863" s="2">
        <f t="shared" si="49"/>
        <v>5</v>
      </c>
      <c r="D863" s="2">
        <f t="shared" si="50"/>
        <v>11</v>
      </c>
      <c r="E863" s="16">
        <v>7532</v>
      </c>
      <c r="F863" s="3">
        <f t="shared" ca="1" si="57"/>
        <v>82.102076273372219</v>
      </c>
      <c r="G863" s="2" t="s">
        <v>16</v>
      </c>
      <c r="H863" s="2" t="s">
        <v>17</v>
      </c>
      <c r="I863" s="2">
        <f>IF(SUMPRODUCT((A863&gt;=[1]holidays!B$2:B1097)*(A863&lt;=[1]holidays!C$2:C1097))&gt;0, 1, 0)</f>
        <v>0</v>
      </c>
      <c r="J863" s="2">
        <f>IF(SUMPRODUCT((A863&gt;=[1]holidays!B$2:B1097 - 4)*(A863&lt;[1]holidays!B$2:B1097))&gt;0, 1, 0)</f>
        <v>0</v>
      </c>
      <c r="K8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A863,
      A863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3" s="3">
        <v>110</v>
      </c>
      <c r="M863" s="3">
        <v>6913.33</v>
      </c>
      <c r="N863" s="3">
        <f t="shared" si="55"/>
        <v>0.91786112586298463</v>
      </c>
      <c r="O863" s="2">
        <f t="shared" ca="1" si="51"/>
        <v>0.11990478478585959</v>
      </c>
      <c r="P863" s="3" t="str">
        <f t="shared" ca="1" si="56"/>
        <v>Low Surge</v>
      </c>
    </row>
    <row r="864" spans="1:16">
      <c r="A864" s="4">
        <v>45424</v>
      </c>
      <c r="B864" s="2">
        <f t="shared" si="48"/>
        <v>2024</v>
      </c>
      <c r="C864" s="2">
        <f t="shared" si="49"/>
        <v>5</v>
      </c>
      <c r="D864" s="2">
        <f t="shared" si="50"/>
        <v>12</v>
      </c>
      <c r="E864" s="16">
        <v>6987</v>
      </c>
      <c r="F864" s="3">
        <f t="shared" ca="1" si="57"/>
        <v>75.948301411925712</v>
      </c>
      <c r="G864" s="2" t="s">
        <v>18</v>
      </c>
      <c r="H864" s="2" t="s">
        <v>17</v>
      </c>
      <c r="I864" s="2">
        <f>IF(SUMPRODUCT((A864&gt;=[1]holidays!B$2:B1097)*(A864&lt;=[1]holidays!C$2:C1097))&gt;0, 1, 0)</f>
        <v>0</v>
      </c>
      <c r="J864" s="2">
        <f>IF(SUMPRODUCT((A864&gt;=[1]holidays!B$2:B1097 - 4)*(A864&lt;[1]holidays!B$2:B1097))&gt;0, 1, 0)</f>
        <v>0</v>
      </c>
      <c r="K8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A864,
      A864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4" s="3">
        <v>107</v>
      </c>
      <c r="M864" s="3">
        <v>11365</v>
      </c>
      <c r="N864" s="3">
        <f t="shared" si="55"/>
        <v>1.6265922427365107</v>
      </c>
      <c r="O864" s="2">
        <f t="shared" ca="1" si="51"/>
        <v>0.11630840491020539</v>
      </c>
      <c r="P864" s="3" t="str">
        <f t="shared" ca="1" si="56"/>
        <v>No Surge</v>
      </c>
    </row>
    <row r="865" spans="1:16">
      <c r="A865" s="4">
        <v>45425</v>
      </c>
      <c r="B865" s="2">
        <f t="shared" si="48"/>
        <v>2024</v>
      </c>
      <c r="C865" s="2">
        <f t="shared" si="49"/>
        <v>5</v>
      </c>
      <c r="D865" s="2">
        <f t="shared" si="50"/>
        <v>13</v>
      </c>
      <c r="E865" s="16">
        <v>5629</v>
      </c>
      <c r="F865" s="3">
        <f t="shared" ca="1" si="57"/>
        <v>60.601486555839479</v>
      </c>
      <c r="G865" s="2" t="s">
        <v>19</v>
      </c>
      <c r="H865" s="2" t="s">
        <v>20</v>
      </c>
      <c r="I865" s="2">
        <f>IF(SUMPRODUCT((A865&gt;=[1]holidays!B$2:B1097)*(A865&lt;=[1]holidays!C$2:C1097))&gt;0, 1, 0)</f>
        <v>0</v>
      </c>
      <c r="J865" s="2">
        <f>IF(SUMPRODUCT((A865&gt;=[1]holidays!B$2:B1097 - 4)*(A865&lt;[1]holidays!B$2:B1097))&gt;0, 1, 0)</f>
        <v>0</v>
      </c>
      <c r="K8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A865,
      A865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5" s="3">
        <v>107</v>
      </c>
      <c r="M865" s="3">
        <v>10230.280000000001</v>
      </c>
      <c r="N865" s="3">
        <f t="shared" si="55"/>
        <v>1.8174240540060402</v>
      </c>
      <c r="O865" s="2">
        <f t="shared" ca="1" si="51"/>
        <v>0.11519557757105746</v>
      </c>
      <c r="P865" s="3" t="str">
        <f t="shared" ca="1" si="56"/>
        <v>No Surge</v>
      </c>
    </row>
    <row r="866" spans="1:16">
      <c r="A866" s="4">
        <v>45426</v>
      </c>
      <c r="B866" s="2">
        <f t="shared" si="48"/>
        <v>2024</v>
      </c>
      <c r="C866" s="2">
        <f t="shared" si="49"/>
        <v>5</v>
      </c>
      <c r="D866" s="2">
        <f t="shared" si="50"/>
        <v>14</v>
      </c>
      <c r="E866" s="16">
        <v>6121</v>
      </c>
      <c r="F866" s="3">
        <f t="shared" ca="1" si="57"/>
        <v>57.013421866814475</v>
      </c>
      <c r="G866" s="2" t="s">
        <v>21</v>
      </c>
      <c r="H866" s="2" t="s">
        <v>20</v>
      </c>
      <c r="I866" s="2">
        <f>IF(SUMPRODUCT((A866&gt;=[1]holidays!B$2:B1097)*(A866&lt;=[1]holidays!C$2:C1097))&gt;0, 1, 0)</f>
        <v>0</v>
      </c>
      <c r="J866" s="2">
        <f>IF(SUMPRODUCT((A866&gt;=[1]holidays!B$2:B1097 - 4)*(A866&lt;[1]holidays!B$2:B1097))&gt;0, 1, 0)</f>
        <v>0</v>
      </c>
      <c r="K8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A866,
      A866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6" s="3">
        <v>110</v>
      </c>
      <c r="M866" s="3">
        <v>2166.5300000000002</v>
      </c>
      <c r="N866" s="3">
        <f t="shared" si="55"/>
        <v>0.35395033491259603</v>
      </c>
      <c r="O866" s="2">
        <f t="shared" ca="1" si="51"/>
        <v>0.10245836309997701</v>
      </c>
      <c r="P866" s="3" t="str">
        <f t="shared" ca="1" si="56"/>
        <v>No Surge</v>
      </c>
    </row>
    <row r="867" spans="1:16">
      <c r="A867" s="4">
        <v>45427</v>
      </c>
      <c r="B867" s="2">
        <f t="shared" si="48"/>
        <v>2024</v>
      </c>
      <c r="C867" s="2">
        <f t="shared" si="49"/>
        <v>5</v>
      </c>
      <c r="D867" s="2">
        <f t="shared" si="50"/>
        <v>15</v>
      </c>
      <c r="E867" s="16">
        <v>6321</v>
      </c>
      <c r="F867" s="3">
        <f t="shared" ca="1" si="57"/>
        <v>73.412051996074595</v>
      </c>
      <c r="G867" s="2" t="s">
        <v>22</v>
      </c>
      <c r="H867" s="2" t="s">
        <v>20</v>
      </c>
      <c r="I867" s="2">
        <f>IF(SUMPRODUCT((A867&gt;=[1]holidays!B$2:B1097)*(A867&lt;=[1]holidays!C$2:C1097))&gt;0, 1, 0)</f>
        <v>0</v>
      </c>
      <c r="J867" s="2">
        <f>IF(SUMPRODUCT((A867&gt;=[1]holidays!B$2:B1097 - 4)*(A867&lt;[1]holidays!B$2:B1097))&gt;0, 1, 0)</f>
        <v>0</v>
      </c>
      <c r="K8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A867,
      A867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7" s="3">
        <v>101</v>
      </c>
      <c r="M867" s="3">
        <v>14382.13</v>
      </c>
      <c r="N867" s="3">
        <f t="shared" si="55"/>
        <v>2.2752934662236988</v>
      </c>
      <c r="O867" s="2">
        <f t="shared" ca="1" si="51"/>
        <v>0.11730133288409325</v>
      </c>
      <c r="P867" s="3" t="str">
        <f t="shared" ca="1" si="56"/>
        <v>No Surge</v>
      </c>
    </row>
    <row r="868" spans="1:16">
      <c r="A868" s="4">
        <v>45428</v>
      </c>
      <c r="B868" s="2">
        <f t="shared" si="48"/>
        <v>2024</v>
      </c>
      <c r="C868" s="2">
        <f t="shared" si="49"/>
        <v>5</v>
      </c>
      <c r="D868" s="2">
        <f t="shared" si="50"/>
        <v>16</v>
      </c>
      <c r="E868" s="16">
        <v>5539</v>
      </c>
      <c r="F868" s="3">
        <f t="shared" ca="1" si="57"/>
        <v>61.66774332857716</v>
      </c>
      <c r="G868" s="2" t="s">
        <v>23</v>
      </c>
      <c r="H868" s="2" t="s">
        <v>20</v>
      </c>
      <c r="I868" s="2">
        <f>IF(SUMPRODUCT((A868&gt;=[1]holidays!B$2:B1097)*(A868&lt;=[1]holidays!C$2:C1097))&gt;0, 1, 0)</f>
        <v>0</v>
      </c>
      <c r="J868" s="2">
        <f>IF(SUMPRODUCT((A868&gt;=[1]holidays!B$2:B1097 - 4)*(A868&lt;[1]holidays!B$2:B1097))&gt;0, 1, 0)</f>
        <v>0</v>
      </c>
      <c r="K8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A868,
      A868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8" s="3">
        <v>103</v>
      </c>
      <c r="M868" s="3">
        <v>11945.86</v>
      </c>
      <c r="N868" s="3">
        <f t="shared" si="55"/>
        <v>2.156681711500271</v>
      </c>
      <c r="O868" s="2">
        <f t="shared" ca="1" si="51"/>
        <v>0.11467372382819006</v>
      </c>
      <c r="P868" s="3" t="str">
        <f t="shared" ca="1" si="56"/>
        <v>No Surge</v>
      </c>
    </row>
    <row r="869" spans="1:16">
      <c r="A869" s="4">
        <v>45429</v>
      </c>
      <c r="B869" s="2">
        <f t="shared" si="48"/>
        <v>2024</v>
      </c>
      <c r="C869" s="2">
        <f t="shared" si="49"/>
        <v>5</v>
      </c>
      <c r="D869" s="2">
        <f t="shared" si="50"/>
        <v>17</v>
      </c>
      <c r="E869" s="16">
        <v>5872</v>
      </c>
      <c r="F869" s="3">
        <f t="shared" ca="1" si="57"/>
        <v>61.386345797557652</v>
      </c>
      <c r="G869" s="2" t="s">
        <v>24</v>
      </c>
      <c r="H869" s="2" t="s">
        <v>20</v>
      </c>
      <c r="I869" s="2">
        <f>IF(SUMPRODUCT((A869&gt;=[1]holidays!B$2:B1097)*(A869&lt;=[1]holidays!C$2:C1097))&gt;0, 1, 0)</f>
        <v>0</v>
      </c>
      <c r="J869" s="2">
        <f>IF(SUMPRODUCT((A869&gt;=[1]holidays!B$2:B1097 - 4)*(A869&lt;[1]holidays!B$2:B1097))&gt;0, 1, 0)</f>
        <v>0</v>
      </c>
      <c r="K8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A869,
      A869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69" s="3">
        <v>100</v>
      </c>
      <c r="M869" s="3">
        <v>7122.67</v>
      </c>
      <c r="N869" s="3">
        <f t="shared" si="55"/>
        <v>1.2129887602179836</v>
      </c>
      <c r="O869" s="2">
        <f t="shared" ca="1" si="51"/>
        <v>0.10454077962799327</v>
      </c>
      <c r="P869" s="3" t="str">
        <f t="shared" ca="1" si="56"/>
        <v>No Surge</v>
      </c>
    </row>
    <row r="870" spans="1:16">
      <c r="A870" s="4">
        <v>45430</v>
      </c>
      <c r="B870" s="2">
        <f t="shared" si="48"/>
        <v>2024</v>
      </c>
      <c r="C870" s="2">
        <f t="shared" si="49"/>
        <v>5</v>
      </c>
      <c r="D870" s="2">
        <f t="shared" si="50"/>
        <v>18</v>
      </c>
      <c r="E870" s="16">
        <v>8887</v>
      </c>
      <c r="F870" s="3">
        <f t="shared" ca="1" si="57"/>
        <v>103.61442244378274</v>
      </c>
      <c r="G870" s="2" t="s">
        <v>16</v>
      </c>
      <c r="H870" s="2" t="s">
        <v>17</v>
      </c>
      <c r="I870" s="2">
        <f>IF(SUMPRODUCT((A870&gt;=[1]holidays!B$2:B1097)*(A870&lt;=[1]holidays!C$2:C1097))&gt;0, 1, 0)</f>
        <v>0</v>
      </c>
      <c r="J870" s="2">
        <f>IF(SUMPRODUCT((A870&gt;=[1]holidays!B$2:B1097 - 4)*(A870&lt;[1]holidays!B$2:B1097))&gt;0, 1, 0)</f>
        <v>0</v>
      </c>
      <c r="K8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A870,
      A870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0" s="3">
        <v>101</v>
      </c>
      <c r="M870" s="3">
        <v>6059.63</v>
      </c>
      <c r="N870" s="3">
        <f t="shared" si="55"/>
        <v>0.68185326881962416</v>
      </c>
      <c r="O870" s="2">
        <f t="shared" ca="1" si="51"/>
        <v>0.11775691084530275</v>
      </c>
      <c r="P870" s="3" t="str">
        <f t="shared" ca="1" si="56"/>
        <v>High Surge</v>
      </c>
    </row>
    <row r="871" spans="1:16">
      <c r="A871" s="4">
        <v>45431</v>
      </c>
      <c r="B871" s="2">
        <f t="shared" si="48"/>
        <v>2024</v>
      </c>
      <c r="C871" s="2">
        <f t="shared" si="49"/>
        <v>5</v>
      </c>
      <c r="D871" s="2">
        <f t="shared" si="50"/>
        <v>19</v>
      </c>
      <c r="E871" s="16">
        <v>8017</v>
      </c>
      <c r="F871" s="3">
        <f t="shared" ca="1" si="57"/>
        <v>87.649654356211542</v>
      </c>
      <c r="G871" s="2" t="s">
        <v>18</v>
      </c>
      <c r="H871" s="2" t="s">
        <v>17</v>
      </c>
      <c r="I871" s="2">
        <f>IF(SUMPRODUCT((A871&gt;=[1]holidays!B$2:B1097)*(A871&lt;=[1]holidays!C$2:C1097))&gt;0, 1, 0)</f>
        <v>0</v>
      </c>
      <c r="J871" s="2">
        <f>IF(SUMPRODUCT((A871&gt;=[1]holidays!B$2:B1097 - 4)*(A871&lt;[1]holidays!B$2:B1097))&gt;0, 1, 0)</f>
        <v>0</v>
      </c>
      <c r="K8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A871,
      A871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1" s="3">
        <v>101</v>
      </c>
      <c r="M871" s="3">
        <v>12508.34</v>
      </c>
      <c r="N871" s="3">
        <f t="shared" si="55"/>
        <v>1.5602270175876263</v>
      </c>
      <c r="O871" s="2">
        <f t="shared" ca="1" si="51"/>
        <v>0.11042303966542805</v>
      </c>
      <c r="P871" s="3" t="str">
        <f t="shared" ca="1" si="56"/>
        <v>Low Surge</v>
      </c>
    </row>
    <row r="872" spans="1:16">
      <c r="A872" s="4">
        <v>45432</v>
      </c>
      <c r="B872" s="2">
        <f t="shared" si="48"/>
        <v>2024</v>
      </c>
      <c r="C872" s="2">
        <f t="shared" si="49"/>
        <v>5</v>
      </c>
      <c r="D872" s="2">
        <f t="shared" si="50"/>
        <v>20</v>
      </c>
      <c r="E872" s="16">
        <v>5987</v>
      </c>
      <c r="F872" s="3">
        <f t="shared" ca="1" si="57"/>
        <v>58.774746946425097</v>
      </c>
      <c r="G872" s="2" t="s">
        <v>19</v>
      </c>
      <c r="H872" s="2" t="s">
        <v>20</v>
      </c>
      <c r="I872" s="2">
        <f>IF(SUMPRODUCT((A872&gt;=[1]holidays!B$2:B1097)*(A872&lt;=[1]holidays!C$2:C1097))&gt;0, 1, 0)</f>
        <v>0</v>
      </c>
      <c r="J872" s="2">
        <f>IF(SUMPRODUCT((A872&gt;=[1]holidays!B$2:B1097 - 4)*(A872&lt;[1]holidays!B$2:B1097))&gt;0, 1, 0)</f>
        <v>0</v>
      </c>
      <c r="K8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A872,
      A872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2" s="3">
        <v>103</v>
      </c>
      <c r="M872" s="3">
        <v>19565.689999999999</v>
      </c>
      <c r="N872" s="3">
        <f t="shared" si="55"/>
        <v>3.2680290629697675</v>
      </c>
      <c r="O872" s="2">
        <f t="shared" ca="1" si="51"/>
        <v>0.10111573301289099</v>
      </c>
      <c r="P872" s="3" t="str">
        <f t="shared" ca="1" si="56"/>
        <v>No Surge</v>
      </c>
    </row>
    <row r="873" spans="1:16">
      <c r="A873" s="4">
        <v>45433</v>
      </c>
      <c r="B873" s="2">
        <f t="shared" si="48"/>
        <v>2024</v>
      </c>
      <c r="C873" s="2">
        <f t="shared" si="49"/>
        <v>5</v>
      </c>
      <c r="D873" s="2">
        <f t="shared" si="50"/>
        <v>21</v>
      </c>
      <c r="E873" s="16">
        <v>5513</v>
      </c>
      <c r="F873" s="3">
        <f t="shared" ca="1" si="57"/>
        <v>58.292361641288501</v>
      </c>
      <c r="G873" s="2" t="s">
        <v>21</v>
      </c>
      <c r="H873" s="2" t="s">
        <v>20</v>
      </c>
      <c r="I873" s="2">
        <f>IF(SUMPRODUCT((A873&gt;=[1]holidays!B$2:B1097)*(A873&lt;=[1]holidays!C$2:C1097))&gt;0, 1, 0)</f>
        <v>0</v>
      </c>
      <c r="J873" s="2">
        <f>IF(SUMPRODUCT((A873&gt;=[1]holidays!B$2:B1097 - 4)*(A873&lt;[1]holidays!B$2:B1097))&gt;0, 1, 0)</f>
        <v>0</v>
      </c>
      <c r="K8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A873,
      A873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3" s="3">
        <v>106</v>
      </c>
      <c r="M873" s="3">
        <v>5674.23</v>
      </c>
      <c r="N873" s="3">
        <f t="shared" si="55"/>
        <v>1.0292454199165608</v>
      </c>
      <c r="O873" s="2">
        <f t="shared" ca="1" si="51"/>
        <v>0.11208036158129116</v>
      </c>
      <c r="P873" s="3" t="str">
        <f t="shared" ca="1" si="56"/>
        <v>No Surge</v>
      </c>
    </row>
    <row r="874" spans="1:16">
      <c r="A874" s="4">
        <v>45434</v>
      </c>
      <c r="B874" s="2">
        <f t="shared" si="48"/>
        <v>2024</v>
      </c>
      <c r="C874" s="2">
        <f t="shared" si="49"/>
        <v>5</v>
      </c>
      <c r="D874" s="2">
        <f t="shared" si="50"/>
        <v>22</v>
      </c>
      <c r="E874" s="16">
        <v>5742</v>
      </c>
      <c r="F874" s="3">
        <f t="shared" ca="1" si="57"/>
        <v>61.458339468797661</v>
      </c>
      <c r="G874" s="2" t="s">
        <v>22</v>
      </c>
      <c r="H874" s="2" t="s">
        <v>20</v>
      </c>
      <c r="I874" s="2">
        <f>IF(SUMPRODUCT((A874&gt;=[1]holidays!B$2:B1097)*(A874&lt;=[1]holidays!C$2:C1097))&gt;0, 1, 0)</f>
        <v>0</v>
      </c>
      <c r="J874" s="2">
        <f>IF(SUMPRODUCT((A874&gt;=[1]holidays!B$2:B1097 - 4)*(A874&lt;[1]holidays!B$2:B1097))&gt;0, 1, 0)</f>
        <v>0</v>
      </c>
      <c r="K8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A874,
      A874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4" s="3">
        <v>102</v>
      </c>
      <c r="M874" s="3">
        <v>11362.25</v>
      </c>
      <c r="N874" s="3">
        <f t="shared" si="55"/>
        <v>1.9787965865552073</v>
      </c>
      <c r="O874" s="2">
        <f t="shared" ca="1" si="51"/>
        <v>0.10917364377947339</v>
      </c>
      <c r="P874" s="3" t="str">
        <f t="shared" ca="1" si="56"/>
        <v>No Surge</v>
      </c>
    </row>
    <row r="875" spans="1:16">
      <c r="A875" s="4">
        <v>45435</v>
      </c>
      <c r="B875" s="2">
        <f t="shared" si="48"/>
        <v>2024</v>
      </c>
      <c r="C875" s="2">
        <f t="shared" si="49"/>
        <v>5</v>
      </c>
      <c r="D875" s="2">
        <f t="shared" si="50"/>
        <v>23</v>
      </c>
      <c r="E875" s="16">
        <v>5729</v>
      </c>
      <c r="F875" s="3">
        <f t="shared" ca="1" si="57"/>
        <v>57.485341517442791</v>
      </c>
      <c r="G875" s="2" t="s">
        <v>23</v>
      </c>
      <c r="H875" s="2" t="s">
        <v>20</v>
      </c>
      <c r="I875" s="2">
        <f>IF(SUMPRODUCT((A875&gt;=[1]holidays!B$2:B1097)*(A875&lt;=[1]holidays!C$2:C1097))&gt;0, 1, 0)</f>
        <v>0</v>
      </c>
      <c r="J875" s="2">
        <f>IF(SUMPRODUCT((A875&gt;=[1]holidays!B$2:B1097 - 4)*(A875&lt;[1]holidays!B$2:B1097))&gt;0, 1, 0)</f>
        <v>0</v>
      </c>
      <c r="K8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A875,
      A875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5" s="3">
        <v>107</v>
      </c>
      <c r="M875" s="3">
        <v>2816.68</v>
      </c>
      <c r="N875" s="3">
        <f t="shared" si="55"/>
        <v>0.49165299354163028</v>
      </c>
      <c r="O875" s="2">
        <f t="shared" ca="1" si="51"/>
        <v>0.1073648375347596</v>
      </c>
      <c r="P875" s="3" t="str">
        <f t="shared" ca="1" si="56"/>
        <v>No Surge</v>
      </c>
    </row>
    <row r="876" spans="1:16">
      <c r="A876" s="4">
        <v>45436</v>
      </c>
      <c r="B876" s="2">
        <f t="shared" si="48"/>
        <v>2024</v>
      </c>
      <c r="C876" s="2">
        <f t="shared" si="49"/>
        <v>5</v>
      </c>
      <c r="D876" s="2">
        <f t="shared" si="50"/>
        <v>24</v>
      </c>
      <c r="E876" s="16">
        <v>5946</v>
      </c>
      <c r="F876" s="3">
        <f t="shared" ca="1" si="57"/>
        <v>66.88146954206924</v>
      </c>
      <c r="G876" s="2" t="s">
        <v>24</v>
      </c>
      <c r="H876" s="2" t="s">
        <v>20</v>
      </c>
      <c r="I876" s="2">
        <f>IF(SUMPRODUCT((A876&gt;=[1]holidays!B$2:B1097)*(A876&lt;=[1]holidays!C$2:C1097))&gt;0, 1, 0)</f>
        <v>0</v>
      </c>
      <c r="J876" s="2">
        <f>IF(SUMPRODUCT((A876&gt;=[1]holidays!B$2:B1097 - 4)*(A876&lt;[1]holidays!B$2:B1097))&gt;0, 1, 0)</f>
        <v>0</v>
      </c>
      <c r="K8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A876,
      A876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6" s="3">
        <v>103</v>
      </c>
      <c r="M876" s="3">
        <v>11759.67</v>
      </c>
      <c r="N876" s="3">
        <f t="shared" si="55"/>
        <v>1.9777447023208881</v>
      </c>
      <c r="O876" s="2">
        <f t="shared" ca="1" si="51"/>
        <v>0.11585589241226256</v>
      </c>
      <c r="P876" s="3" t="str">
        <f t="shared" ca="1" si="56"/>
        <v>No Surge</v>
      </c>
    </row>
    <row r="877" spans="1:16">
      <c r="A877" s="4">
        <v>45437</v>
      </c>
      <c r="B877" s="2">
        <f t="shared" si="48"/>
        <v>2024</v>
      </c>
      <c r="C877" s="2">
        <f t="shared" si="49"/>
        <v>5</v>
      </c>
      <c r="D877" s="2">
        <f t="shared" si="50"/>
        <v>25</v>
      </c>
      <c r="E877" s="16">
        <v>7678</v>
      </c>
      <c r="F877" s="3">
        <f t="shared" ca="1" si="57"/>
        <v>78.914469564736152</v>
      </c>
      <c r="G877" s="2" t="s">
        <v>16</v>
      </c>
      <c r="H877" s="2" t="s">
        <v>17</v>
      </c>
      <c r="I877" s="2">
        <f>IF(SUMPRODUCT((A877&gt;=[1]holidays!B$2:B1097)*(A877&lt;=[1]holidays!C$2:C1097))&gt;0, 1, 0)</f>
        <v>0</v>
      </c>
      <c r="J877" s="2">
        <f>IF(SUMPRODUCT((A877&gt;=[1]holidays!B$2:B1097 - 4)*(A877&lt;[1]holidays!B$2:B1097))&gt;0, 1, 0)</f>
        <v>0</v>
      </c>
      <c r="K8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A877,
      A877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7" s="3">
        <v>109</v>
      </c>
      <c r="M877" s="3">
        <v>12167.98</v>
      </c>
      <c r="N877" s="3">
        <f t="shared" si="55"/>
        <v>1.584785100286533</v>
      </c>
      <c r="O877" s="2">
        <f t="shared" ca="1" si="51"/>
        <v>0.11203017950711436</v>
      </c>
      <c r="P877" s="3" t="str">
        <f t="shared" ca="1" si="56"/>
        <v>No Surge</v>
      </c>
    </row>
    <row r="878" spans="1:16">
      <c r="A878" s="4">
        <v>45438</v>
      </c>
      <c r="B878" s="2">
        <f t="shared" si="48"/>
        <v>2024</v>
      </c>
      <c r="C878" s="2">
        <f t="shared" si="49"/>
        <v>5</v>
      </c>
      <c r="D878" s="2">
        <f t="shared" si="50"/>
        <v>26</v>
      </c>
      <c r="E878" s="16">
        <v>7391</v>
      </c>
      <c r="F878" s="3">
        <f t="shared" ca="1" si="57"/>
        <v>71.431285418024842</v>
      </c>
      <c r="G878" s="2" t="s">
        <v>18</v>
      </c>
      <c r="H878" s="2" t="s">
        <v>17</v>
      </c>
      <c r="I878" s="2">
        <f>IF(SUMPRODUCT((A878&gt;=[1]holidays!B$2:B1097)*(A878&lt;=[1]holidays!C$2:C1097))&gt;0, 1, 0)</f>
        <v>0</v>
      </c>
      <c r="J878" s="2">
        <f>IF(SUMPRODUCT((A878&gt;=[1]holidays!B$2:B1097 - 4)*(A878&lt;[1]holidays!B$2:B1097))&gt;0, 1, 0)</f>
        <v>0</v>
      </c>
      <c r="K8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A878,
      A878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8" s="3">
        <v>105</v>
      </c>
      <c r="M878" s="3">
        <v>33526.86</v>
      </c>
      <c r="N878" s="3">
        <f t="shared" si="55"/>
        <v>4.5361737248004328</v>
      </c>
      <c r="O878" s="2">
        <f t="shared" ca="1" si="51"/>
        <v>0.10147862222828587</v>
      </c>
      <c r="P878" s="3" t="str">
        <f t="shared" ca="1" si="56"/>
        <v>No Surge</v>
      </c>
    </row>
    <row r="879" spans="1:16">
      <c r="A879" s="4">
        <v>45439</v>
      </c>
      <c r="B879" s="2">
        <f t="shared" si="48"/>
        <v>2024</v>
      </c>
      <c r="C879" s="2">
        <f t="shared" si="49"/>
        <v>5</v>
      </c>
      <c r="D879" s="2">
        <f t="shared" si="50"/>
        <v>27</v>
      </c>
      <c r="E879" s="16">
        <v>6083</v>
      </c>
      <c r="F879" s="3">
        <f t="shared" ca="1" si="57"/>
        <v>66.365332232346418</v>
      </c>
      <c r="G879" s="2" t="s">
        <v>19</v>
      </c>
      <c r="H879" s="2" t="s">
        <v>20</v>
      </c>
      <c r="I879" s="2">
        <f>IF(SUMPRODUCT((A879&gt;=[1]holidays!B$2:B1097)*(A879&lt;=[1]holidays!C$2:C1097))&gt;0, 1, 0)</f>
        <v>0</v>
      </c>
      <c r="J879" s="2">
        <f>IF(SUMPRODUCT((A879&gt;=[1]holidays!B$2:B1097 - 4)*(A879&lt;[1]holidays!B$2:B1097))&gt;0, 1, 0)</f>
        <v>0</v>
      </c>
      <c r="K8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A879,
      A879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79" s="3">
        <v>108</v>
      </c>
      <c r="M879" s="3">
        <v>17479.86</v>
      </c>
      <c r="N879" s="3">
        <f t="shared" si="55"/>
        <v>2.8735590991287197</v>
      </c>
      <c r="O879" s="2">
        <f t="shared" ca="1" si="51"/>
        <v>0.11782764887544653</v>
      </c>
      <c r="P879" s="3" t="str">
        <f t="shared" ca="1" si="56"/>
        <v>No Surge</v>
      </c>
    </row>
    <row r="880" spans="1:16">
      <c r="A880" s="4">
        <v>45440</v>
      </c>
      <c r="B880" s="2">
        <f t="shared" si="48"/>
        <v>2024</v>
      </c>
      <c r="C880" s="2">
        <f t="shared" si="49"/>
        <v>5</v>
      </c>
      <c r="D880" s="2">
        <f t="shared" si="50"/>
        <v>28</v>
      </c>
      <c r="E880" s="20">
        <v>9862</v>
      </c>
      <c r="F880" s="3">
        <f t="shared" ca="1" si="57"/>
        <v>100.72819255474761</v>
      </c>
      <c r="G880" s="2" t="s">
        <v>21</v>
      </c>
      <c r="H880" s="2" t="s">
        <v>20</v>
      </c>
      <c r="I880" s="2">
        <f>IF(SUMPRODUCT((A880&gt;=[1]holidays!B$2:B1097)*(A880&lt;=[1]holidays!C$2:C1097))&gt;0, 1, 0)</f>
        <v>0</v>
      </c>
      <c r="J880" s="2">
        <f>IF(SUMPRODUCT((A880&gt;=[1]holidays!B$2:B1097 - 4)*(A880&lt;[1]holidays!B$2:B1097))&gt;0, 1, 0)</f>
        <v>0</v>
      </c>
      <c r="K8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A880,
      A880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0" s="3">
        <v>110</v>
      </c>
      <c r="M880" s="3">
        <v>30768.98</v>
      </c>
      <c r="N880" s="3">
        <f t="shared" si="55"/>
        <v>3.1199533563171769</v>
      </c>
      <c r="O880" s="2">
        <f t="shared" ca="1" si="51"/>
        <v>0.11235146198562397</v>
      </c>
      <c r="P880" s="3" t="str">
        <f t="shared" ca="1" si="56"/>
        <v>High Surge</v>
      </c>
    </row>
    <row r="881" spans="1:16">
      <c r="A881" s="4">
        <v>45441</v>
      </c>
      <c r="B881" s="2">
        <f t="shared" si="48"/>
        <v>2024</v>
      </c>
      <c r="C881" s="2">
        <f t="shared" si="49"/>
        <v>5</v>
      </c>
      <c r="D881" s="2">
        <f t="shared" si="50"/>
        <v>29</v>
      </c>
      <c r="E881" s="20">
        <v>11563</v>
      </c>
      <c r="F881" s="3">
        <f t="shared" ca="1" si="57"/>
        <v>124.50249937191286</v>
      </c>
      <c r="G881" s="2" t="s">
        <v>22</v>
      </c>
      <c r="H881" s="2" t="s">
        <v>20</v>
      </c>
      <c r="I881" s="2">
        <f>IF(SUMPRODUCT((A881&gt;=[1]holidays!B$2:B1097)*(A881&lt;=[1]holidays!C$2:C1097))&gt;0, 1, 0)</f>
        <v>0</v>
      </c>
      <c r="J881" s="2">
        <f>IF(SUMPRODUCT((A881&gt;=[1]holidays!B$2:B1097 - 4)*(A881&lt;[1]holidays!B$2:B1097))&gt;0, 1, 0)</f>
        <v>0</v>
      </c>
      <c r="K8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A881,
      A881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1" s="3">
        <v>107</v>
      </c>
      <c r="M881" s="3">
        <v>27631.33</v>
      </c>
      <c r="N881" s="3">
        <f t="shared" si="55"/>
        <v>2.3896333131540257</v>
      </c>
      <c r="O881" s="2">
        <f t="shared" ca="1" si="51"/>
        <v>0.11521030383805826</v>
      </c>
      <c r="P881" s="3" t="str">
        <f t="shared" ca="1" si="56"/>
        <v>High Surge</v>
      </c>
    </row>
    <row r="882" spans="1:16">
      <c r="A882" s="4">
        <v>45442</v>
      </c>
      <c r="B882" s="2">
        <f t="shared" si="48"/>
        <v>2024</v>
      </c>
      <c r="C882" s="2">
        <f t="shared" si="49"/>
        <v>5</v>
      </c>
      <c r="D882" s="2">
        <f t="shared" si="50"/>
        <v>30</v>
      </c>
      <c r="E882" s="20">
        <v>10259</v>
      </c>
      <c r="F882" s="3">
        <f t="shared" ca="1" si="57"/>
        <v>101.53142037899438</v>
      </c>
      <c r="G882" s="2" t="s">
        <v>23</v>
      </c>
      <c r="H882" s="2" t="s">
        <v>20</v>
      </c>
      <c r="I882" s="2">
        <f>IF(SUMPRODUCT((A882&gt;=[1]holidays!B$2:B1097)*(A882&lt;=[1]holidays!C$2:C1097))&gt;0, 1, 0)</f>
        <v>0</v>
      </c>
      <c r="J882" s="2">
        <f>IF(SUMPRODUCT((A882&gt;=[1]holidays!B$2:B1097 - 4)*(A882&lt;[1]holidays!B$2:B1097))&gt;0, 1, 0)</f>
        <v>0</v>
      </c>
      <c r="K8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A882,
      A882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2" s="3">
        <v>109</v>
      </c>
      <c r="M882" s="3">
        <v>22628.61</v>
      </c>
      <c r="N882" s="3">
        <f t="shared" si="55"/>
        <v>2.2057325275367972</v>
      </c>
      <c r="O882" s="2">
        <f t="shared" ca="1" si="51"/>
        <v>0.10787527849995504</v>
      </c>
      <c r="P882" s="3" t="str">
        <f t="shared" ca="1" si="56"/>
        <v>High Surge</v>
      </c>
    </row>
    <row r="883" spans="1:16">
      <c r="A883" s="4">
        <v>45443</v>
      </c>
      <c r="B883" s="2">
        <f t="shared" si="48"/>
        <v>2024</v>
      </c>
      <c r="C883" s="2">
        <f t="shared" si="49"/>
        <v>5</v>
      </c>
      <c r="D883" s="2">
        <f t="shared" si="50"/>
        <v>31</v>
      </c>
      <c r="E883" s="20">
        <v>9993</v>
      </c>
      <c r="F883" s="3">
        <f t="shared" ca="1" si="57"/>
        <v>99.20379317695506</v>
      </c>
      <c r="G883" s="2" t="s">
        <v>24</v>
      </c>
      <c r="H883" s="2" t="s">
        <v>20</v>
      </c>
      <c r="I883" s="2">
        <f>IF(SUMPRODUCT((A883&gt;=[1]holidays!B$2:B1097)*(A883&lt;=[1]holidays!C$2:C1097))&gt;0, 1, 0)</f>
        <v>0</v>
      </c>
      <c r="J883" s="2">
        <f>IF(SUMPRODUCT((A883&gt;=[1]holidays!B$2:B1097 - 4)*(A883&lt;[1]holidays!B$2:B1097))&gt;0, 1, 0)</f>
        <v>0</v>
      </c>
      <c r="K8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A883,
      A883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3" s="3">
        <v>109</v>
      </c>
      <c r="M883" s="3">
        <v>12554.6</v>
      </c>
      <c r="N883" s="3">
        <f t="shared" si="55"/>
        <v>1.2563394376063244</v>
      </c>
      <c r="O883" s="2">
        <f t="shared" ca="1" si="51"/>
        <v>0.10820788007893628</v>
      </c>
      <c r="P883" s="3" t="str">
        <f t="shared" ca="1" si="56"/>
        <v>Mild Surge</v>
      </c>
    </row>
    <row r="884" spans="1:16">
      <c r="A884" s="4">
        <v>45444</v>
      </c>
      <c r="B884" s="2">
        <f t="shared" si="48"/>
        <v>2024</v>
      </c>
      <c r="C884" s="2">
        <f t="shared" si="49"/>
        <v>6</v>
      </c>
      <c r="D884" s="2">
        <f t="shared" si="50"/>
        <v>1</v>
      </c>
      <c r="E884" s="16">
        <v>12241</v>
      </c>
      <c r="F884" s="3">
        <f t="shared" ca="1" si="57"/>
        <v>125.13031347183401</v>
      </c>
      <c r="G884" s="2" t="s">
        <v>16</v>
      </c>
      <c r="H884" s="2" t="s">
        <v>17</v>
      </c>
      <c r="I884" s="2">
        <f>IF(SUMPRODUCT((A884&gt;=[1]holidays!B$2:B1097)*(A884&lt;=[1]holidays!C$2:C1097))&gt;0, 1, 0)</f>
        <v>0</v>
      </c>
      <c r="J884" s="2">
        <f>IF(SUMPRODUCT((A884&gt;=[1]holidays!B$2:B1097 - 4)*(A884&lt;[1]holidays!B$2:B1097))&gt;0, 1, 0)</f>
        <v>0</v>
      </c>
      <c r="K8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A884,
      A884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4" s="3">
        <v>109</v>
      </c>
      <c r="M884" s="3">
        <v>12925.84</v>
      </c>
      <c r="N884" s="3">
        <f t="shared" si="55"/>
        <v>1.0559464096070583</v>
      </c>
      <c r="O884" s="2">
        <f t="shared" ca="1" si="51"/>
        <v>0.1114223034754506</v>
      </c>
      <c r="P884" s="3" t="str">
        <f t="shared" ca="1" si="56"/>
        <v>High Surge</v>
      </c>
    </row>
    <row r="885" spans="1:16">
      <c r="A885" s="4">
        <v>45445</v>
      </c>
      <c r="B885" s="2">
        <f t="shared" si="48"/>
        <v>2024</v>
      </c>
      <c r="C885" s="2">
        <f t="shared" si="49"/>
        <v>6</v>
      </c>
      <c r="D885" s="2">
        <f t="shared" si="50"/>
        <v>2</v>
      </c>
      <c r="E885" s="16">
        <v>11987</v>
      </c>
      <c r="F885" s="3">
        <f t="shared" ca="1" si="57"/>
        <v>132.31812466840788</v>
      </c>
      <c r="G885" s="2" t="s">
        <v>18</v>
      </c>
      <c r="H885" s="2" t="s">
        <v>17</v>
      </c>
      <c r="I885" s="2">
        <f>IF(SUMPRODUCT((A885&gt;=[1]holidays!B$2:B1097)*(A885&lt;=[1]holidays!C$2:C1097))&gt;0, 1, 0)</f>
        <v>0</v>
      </c>
      <c r="J885" s="2">
        <f>IF(SUMPRODUCT((A885&gt;=[1]holidays!B$2:B1097 - 4)*(A885&lt;[1]holidays!B$2:B1097))&gt;0, 1, 0)</f>
        <v>0</v>
      </c>
      <c r="K8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A885,
      A885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5" s="3">
        <v>101</v>
      </c>
      <c r="M885" s="3">
        <v>24227.1</v>
      </c>
      <c r="N885" s="3">
        <f t="shared" si="55"/>
        <v>2.0211145407524818</v>
      </c>
      <c r="O885" s="2">
        <f t="shared" ca="1" si="51"/>
        <v>0.11148853417459913</v>
      </c>
      <c r="P885" s="3" t="str">
        <f t="shared" ca="1" si="56"/>
        <v>High Surge</v>
      </c>
    </row>
    <row r="886" spans="1:16">
      <c r="A886" s="4">
        <v>45446</v>
      </c>
      <c r="B886" s="2">
        <f t="shared" si="48"/>
        <v>2024</v>
      </c>
      <c r="C886" s="2">
        <f t="shared" si="49"/>
        <v>6</v>
      </c>
      <c r="D886" s="2">
        <f t="shared" si="50"/>
        <v>3</v>
      </c>
      <c r="E886" s="16">
        <v>6026</v>
      </c>
      <c r="F886" s="3">
        <f t="shared" ca="1" si="57"/>
        <v>60.959626106597185</v>
      </c>
      <c r="G886" s="2" t="s">
        <v>19</v>
      </c>
      <c r="H886" s="2" t="s">
        <v>20</v>
      </c>
      <c r="I886" s="2">
        <f>IF(SUMPRODUCT((A886&gt;=[1]holidays!B$2:B1097)*(A886&lt;=[1]holidays!C$2:C1097))&gt;0, 1, 0)</f>
        <v>0</v>
      </c>
      <c r="J886" s="2">
        <f>IF(SUMPRODUCT((A886&gt;=[1]holidays!B$2:B1097 - 4)*(A886&lt;[1]holidays!B$2:B1097))&gt;0, 1, 0)</f>
        <v>0</v>
      </c>
      <c r="K8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A886,
      A886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6" s="3">
        <v>110</v>
      </c>
      <c r="M886" s="3">
        <v>17594.62</v>
      </c>
      <c r="N886" s="3">
        <f t="shared" si="55"/>
        <v>2.9197842681712576</v>
      </c>
      <c r="O886" s="2">
        <f t="shared" ca="1" si="51"/>
        <v>0.11127711370271641</v>
      </c>
      <c r="P886" s="3" t="str">
        <f t="shared" ca="1" si="56"/>
        <v>No Surge</v>
      </c>
    </row>
    <row r="887" spans="1:16">
      <c r="A887" s="4">
        <v>45447</v>
      </c>
      <c r="B887" s="2">
        <f t="shared" si="48"/>
        <v>2024</v>
      </c>
      <c r="C887" s="2">
        <f t="shared" si="49"/>
        <v>6</v>
      </c>
      <c r="D887" s="2">
        <f t="shared" si="50"/>
        <v>4</v>
      </c>
      <c r="E887" s="16">
        <v>6321</v>
      </c>
      <c r="F887" s="3">
        <f t="shared" ca="1" si="57"/>
        <v>68.131975019912119</v>
      </c>
      <c r="G887" s="2" t="s">
        <v>21</v>
      </c>
      <c r="H887" s="2" t="s">
        <v>20</v>
      </c>
      <c r="I887" s="2">
        <f>IF(SUMPRODUCT((A887&gt;=[1]holidays!B$2:B1097)*(A887&lt;=[1]holidays!C$2:C1097))&gt;0, 1, 0)</f>
        <v>0</v>
      </c>
      <c r="J887" s="2">
        <f>IF(SUMPRODUCT((A887&gt;=[1]holidays!B$2:B1097 - 4)*(A887&lt;[1]holidays!B$2:B1097))&gt;0, 1, 0)</f>
        <v>0</v>
      </c>
      <c r="K8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A887,
      A887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7" s="3">
        <v>103</v>
      </c>
      <c r="M887" s="3">
        <v>7903.85</v>
      </c>
      <c r="N887" s="3">
        <f t="shared" si="55"/>
        <v>1.2504113273216264</v>
      </c>
      <c r="O887" s="2">
        <f t="shared" ca="1" si="51"/>
        <v>0.11102030417736035</v>
      </c>
      <c r="P887" s="3" t="str">
        <f t="shared" ca="1" si="56"/>
        <v>No Surge</v>
      </c>
    </row>
    <row r="888" spans="1:16">
      <c r="A888" s="4">
        <v>45448</v>
      </c>
      <c r="B888" s="2">
        <f t="shared" si="48"/>
        <v>2024</v>
      </c>
      <c r="C888" s="2">
        <f t="shared" si="49"/>
        <v>6</v>
      </c>
      <c r="D888" s="2">
        <f t="shared" si="50"/>
        <v>5</v>
      </c>
      <c r="E888" s="16">
        <v>5539</v>
      </c>
      <c r="F888" s="3">
        <f t="shared" ca="1" si="57"/>
        <v>59.305537237335805</v>
      </c>
      <c r="G888" s="2" t="s">
        <v>22</v>
      </c>
      <c r="H888" s="2" t="s">
        <v>20</v>
      </c>
      <c r="I888" s="2">
        <f>IF(SUMPRODUCT((A888&gt;=[1]holidays!B$2:B1097)*(A888&lt;=[1]holidays!C$2:C1097))&gt;0, 1, 0)</f>
        <v>0</v>
      </c>
      <c r="J888" s="2">
        <f>IF(SUMPRODUCT((A888&gt;=[1]holidays!B$2:B1097 - 4)*(A888&lt;[1]holidays!B$2:B1097))&gt;0, 1, 0)</f>
        <v>0</v>
      </c>
      <c r="K8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A888,
      A888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8" s="3">
        <v>102</v>
      </c>
      <c r="M888" s="3">
        <v>11915.57</v>
      </c>
      <c r="N888" s="3">
        <f t="shared" si="55"/>
        <v>2.151213215381838</v>
      </c>
      <c r="O888" s="2">
        <f t="shared" ca="1" si="51"/>
        <v>0.10921041339967957</v>
      </c>
      <c r="P888" s="3" t="str">
        <f t="shared" ca="1" si="56"/>
        <v>No Surge</v>
      </c>
    </row>
    <row r="889" spans="1:16">
      <c r="A889" s="4">
        <v>45449</v>
      </c>
      <c r="B889" s="2">
        <f t="shared" si="48"/>
        <v>2024</v>
      </c>
      <c r="C889" s="2">
        <f t="shared" si="49"/>
        <v>6</v>
      </c>
      <c r="D889" s="2">
        <f t="shared" si="50"/>
        <v>6</v>
      </c>
      <c r="E889" s="16">
        <v>5872</v>
      </c>
      <c r="F889" s="3">
        <f t="shared" ca="1" si="57"/>
        <v>67.385968671905999</v>
      </c>
      <c r="G889" s="2" t="s">
        <v>23</v>
      </c>
      <c r="H889" s="2" t="s">
        <v>20</v>
      </c>
      <c r="I889" s="2">
        <f>IF(SUMPRODUCT((A889&gt;=[1]holidays!B$2:B1097)*(A889&lt;=[1]holidays!C$2:C1097))&gt;0, 1, 0)</f>
        <v>0</v>
      </c>
      <c r="J889" s="2">
        <f>IF(SUMPRODUCT((A889&gt;=[1]holidays!B$2:B1097 - 4)*(A889&lt;[1]holidays!B$2:B1097))&gt;0, 1, 0)</f>
        <v>0</v>
      </c>
      <c r="K8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A889,
      A889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89" s="3">
        <v>101</v>
      </c>
      <c r="M889" s="3">
        <v>7311.85</v>
      </c>
      <c r="N889" s="3">
        <f t="shared" si="55"/>
        <v>1.2452060626702999</v>
      </c>
      <c r="O889" s="2">
        <f t="shared" ca="1" si="51"/>
        <v>0.1159057022456149</v>
      </c>
      <c r="P889" s="3" t="str">
        <f t="shared" ca="1" si="56"/>
        <v>No Surge</v>
      </c>
    </row>
    <row r="890" spans="1:16">
      <c r="A890" s="4">
        <v>45450</v>
      </c>
      <c r="B890" s="2">
        <f t="shared" si="48"/>
        <v>2024</v>
      </c>
      <c r="C890" s="2">
        <f t="shared" si="49"/>
        <v>6</v>
      </c>
      <c r="D890" s="2">
        <f t="shared" si="50"/>
        <v>7</v>
      </c>
      <c r="E890" s="16">
        <v>5946</v>
      </c>
      <c r="F890" s="3">
        <f t="shared" ca="1" si="57"/>
        <v>62.49147862356638</v>
      </c>
      <c r="G890" s="2" t="s">
        <v>24</v>
      </c>
      <c r="H890" s="2" t="s">
        <v>20</v>
      </c>
      <c r="I890" s="2">
        <f>IF(SUMPRODUCT((A890&gt;=[1]holidays!B$2:B1097)*(A890&lt;=[1]holidays!C$2:C1097))&gt;0, 1, 0)</f>
        <v>0</v>
      </c>
      <c r="J890" s="2">
        <f>IF(SUMPRODUCT((A890&gt;=[1]holidays!B$2:B1097 - 4)*(A890&lt;[1]holidays!B$2:B1097))&gt;0, 1, 0)</f>
        <v>0</v>
      </c>
      <c r="K8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A890,
      A890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0" s="3">
        <v>107</v>
      </c>
      <c r="M890" s="3">
        <v>12426.01</v>
      </c>
      <c r="N890" s="3">
        <f t="shared" si="55"/>
        <v>2.0898099562731249</v>
      </c>
      <c r="O890" s="2">
        <f t="shared" ca="1" si="51"/>
        <v>0.11245523398455436</v>
      </c>
      <c r="P890" s="3" t="str">
        <f t="shared" ca="1" si="56"/>
        <v>No Surge</v>
      </c>
    </row>
    <row r="891" spans="1:16">
      <c r="A891" s="4">
        <v>45451</v>
      </c>
      <c r="B891" s="2">
        <f t="shared" si="48"/>
        <v>2024</v>
      </c>
      <c r="C891" s="2">
        <f t="shared" si="49"/>
        <v>6</v>
      </c>
      <c r="D891" s="2">
        <f t="shared" si="50"/>
        <v>8</v>
      </c>
      <c r="E891" s="16">
        <v>7521</v>
      </c>
      <c r="F891" s="3">
        <f t="shared" ca="1" si="57"/>
        <v>72.379587200322447</v>
      </c>
      <c r="G891" s="2" t="s">
        <v>16</v>
      </c>
      <c r="H891" s="2" t="s">
        <v>17</v>
      </c>
      <c r="I891" s="2">
        <f>IF(SUMPRODUCT((A891&gt;=[1]holidays!B$2:B1097)*(A891&lt;=[1]holidays!C$2:C1097))&gt;0, 1, 0)</f>
        <v>0</v>
      </c>
      <c r="J891" s="2">
        <f>IF(SUMPRODUCT((A891&gt;=[1]holidays!B$2:B1097 - 4)*(A891&lt;[1]holidays!B$2:B1097))&gt;0, 1, 0)</f>
        <v>0</v>
      </c>
      <c r="K8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A891,
      A891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1" s="3">
        <v>109</v>
      </c>
      <c r="M891" s="3">
        <v>8883.68</v>
      </c>
      <c r="N891" s="3">
        <f t="shared" si="55"/>
        <v>1.1811833532774898</v>
      </c>
      <c r="O891" s="2">
        <f t="shared" ca="1" si="51"/>
        <v>0.10489795246423543</v>
      </c>
      <c r="P891" s="3" t="str">
        <f t="shared" ca="1" si="56"/>
        <v>No Surge</v>
      </c>
    </row>
    <row r="892" spans="1:16">
      <c r="A892" s="4">
        <v>45452</v>
      </c>
      <c r="B892" s="2">
        <f t="shared" si="48"/>
        <v>2024</v>
      </c>
      <c r="C892" s="2">
        <f t="shared" si="49"/>
        <v>6</v>
      </c>
      <c r="D892" s="2">
        <f t="shared" si="50"/>
        <v>9</v>
      </c>
      <c r="E892" s="16">
        <v>7337</v>
      </c>
      <c r="F892" s="3">
        <f t="shared" ca="1" si="57"/>
        <v>80.870007984714618</v>
      </c>
      <c r="G892" s="2" t="s">
        <v>18</v>
      </c>
      <c r="H892" s="2" t="s">
        <v>17</v>
      </c>
      <c r="I892" s="2">
        <f>IF(SUMPRODUCT((A892&gt;=[1]holidays!B$2:B1097)*(A892&lt;=[1]holidays!C$2:C1097))&gt;0, 1, 0)</f>
        <v>0</v>
      </c>
      <c r="J892" s="2">
        <f>IF(SUMPRODUCT((A892&gt;=[1]holidays!B$2:B1097 - 4)*(A892&lt;[1]holidays!B$2:B1097))&gt;0, 1, 0)</f>
        <v>0</v>
      </c>
      <c r="K8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A892,
      A892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2" s="3">
        <v>106</v>
      </c>
      <c r="M892" s="3">
        <v>10136.700000000001</v>
      </c>
      <c r="N892" s="3">
        <f t="shared" si="55"/>
        <v>1.381586479487529</v>
      </c>
      <c r="O892" s="2">
        <f t="shared" ca="1" si="51"/>
        <v>0.11683550288101062</v>
      </c>
      <c r="P892" s="3" t="str">
        <f t="shared" ca="1" si="56"/>
        <v>Low Surge</v>
      </c>
    </row>
    <row r="893" spans="1:16">
      <c r="A893" s="4">
        <v>45453</v>
      </c>
      <c r="B893" s="2">
        <f t="shared" si="48"/>
        <v>2024</v>
      </c>
      <c r="C893" s="2">
        <f t="shared" si="49"/>
        <v>6</v>
      </c>
      <c r="D893" s="2">
        <f t="shared" si="50"/>
        <v>10</v>
      </c>
      <c r="E893" s="16">
        <v>5987</v>
      </c>
      <c r="F893" s="3">
        <f t="shared" ca="1" si="57"/>
        <v>67.353283616990538</v>
      </c>
      <c r="G893" s="2" t="s">
        <v>19</v>
      </c>
      <c r="H893" s="2" t="s">
        <v>20</v>
      </c>
      <c r="I893" s="2">
        <f>IF(SUMPRODUCT((A893&gt;=[1]holidays!B$2:B1097)*(A893&lt;=[1]holidays!C$2:C1097))&gt;0, 1, 0)</f>
        <v>0</v>
      </c>
      <c r="J893" s="2">
        <f>IF(SUMPRODUCT((A893&gt;=[1]holidays!B$2:B1097 - 4)*(A893&lt;[1]holidays!B$2:B1097))&gt;0, 1, 0)</f>
        <v>0</v>
      </c>
      <c r="K8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A893,
      A893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3" s="3">
        <v>103</v>
      </c>
      <c r="M893" s="3">
        <v>13593.15</v>
      </c>
      <c r="N893" s="3">
        <f t="shared" si="55"/>
        <v>2.2704442959746114</v>
      </c>
      <c r="O893" s="2">
        <f t="shared" ca="1" si="51"/>
        <v>0.11587419763738142</v>
      </c>
      <c r="P893" s="3" t="str">
        <f t="shared" ca="1" si="56"/>
        <v>No Surge</v>
      </c>
    </row>
    <row r="894" spans="1:16">
      <c r="A894" s="4">
        <v>45454</v>
      </c>
      <c r="B894" s="2">
        <f t="shared" si="48"/>
        <v>2024</v>
      </c>
      <c r="C894" s="2">
        <f t="shared" si="49"/>
        <v>6</v>
      </c>
      <c r="D894" s="2">
        <f t="shared" si="50"/>
        <v>11</v>
      </c>
      <c r="E894" s="16">
        <v>10893</v>
      </c>
      <c r="F894" s="3">
        <f t="shared" ca="1" si="57"/>
        <v>121.96350538857517</v>
      </c>
      <c r="G894" s="2" t="s">
        <v>21</v>
      </c>
      <c r="H894" s="2" t="s">
        <v>20</v>
      </c>
      <c r="I894" s="2">
        <f>IF(SUMPRODUCT((A894&gt;=[1]holidays!B$2:B1097)*(A894&lt;=[1]holidays!C$2:C1097))&gt;0, 1, 0)</f>
        <v>0</v>
      </c>
      <c r="J894" s="2">
        <f>IF(SUMPRODUCT((A894&gt;=[1]holidays!B$2:B1097 - 4)*(A894&lt;[1]holidays!B$2:B1097))&gt;0, 1, 0)</f>
        <v>1</v>
      </c>
      <c r="K8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A894,
      A894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4" s="3">
        <v>104</v>
      </c>
      <c r="M894" s="3">
        <v>12769.63</v>
      </c>
      <c r="N894" s="3">
        <f t="shared" si="55"/>
        <v>1.1722785274947214</v>
      </c>
      <c r="O894" s="2">
        <f t="shared" ca="1" si="51"/>
        <v>0.11644362949060698</v>
      </c>
      <c r="P894" s="3" t="str">
        <f t="shared" ca="1" si="56"/>
        <v>High Surge</v>
      </c>
    </row>
    <row r="895" spans="1:16">
      <c r="A895" s="4">
        <v>45455</v>
      </c>
      <c r="B895" s="2">
        <f t="shared" si="48"/>
        <v>2024</v>
      </c>
      <c r="C895" s="2">
        <f t="shared" si="49"/>
        <v>6</v>
      </c>
      <c r="D895" s="2">
        <f t="shared" si="50"/>
        <v>12</v>
      </c>
      <c r="E895" s="16">
        <v>11204</v>
      </c>
      <c r="F895" s="3">
        <f t="shared" ca="1" si="57"/>
        <v>121.45843056877624</v>
      </c>
      <c r="G895" s="2" t="s">
        <v>22</v>
      </c>
      <c r="H895" s="2" t="s">
        <v>20</v>
      </c>
      <c r="I895" s="2">
        <f>IF(SUMPRODUCT((A895&gt;=[1]holidays!B$2:B1097)*(A895&lt;=[1]holidays!C$2:C1097))&gt;0, 1, 0)</f>
        <v>0</v>
      </c>
      <c r="J895" s="2">
        <f>IF(SUMPRODUCT((A895&gt;=[1]holidays!B$2:B1097 - 4)*(A895&lt;[1]holidays!B$2:B1097))&gt;0, 1, 0)</f>
        <v>1</v>
      </c>
      <c r="K8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A895,
      A895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5" s="3">
        <v>107</v>
      </c>
      <c r="M895" s="3">
        <v>10950.19</v>
      </c>
      <c r="N895" s="3">
        <f t="shared" si="55"/>
        <v>0.97734648339878616</v>
      </c>
      <c r="O895" s="2">
        <f t="shared" ca="1" si="51"/>
        <v>0.11599475250677488</v>
      </c>
      <c r="P895" s="3" t="str">
        <f t="shared" ca="1" si="56"/>
        <v>High Surge</v>
      </c>
    </row>
    <row r="896" spans="1:16">
      <c r="A896" s="4">
        <v>45456</v>
      </c>
      <c r="B896" s="2">
        <f t="shared" si="48"/>
        <v>2024</v>
      </c>
      <c r="C896" s="2">
        <f t="shared" si="49"/>
        <v>6</v>
      </c>
      <c r="D896" s="2">
        <f t="shared" si="50"/>
        <v>13</v>
      </c>
      <c r="E896" s="16">
        <v>11986</v>
      </c>
      <c r="F896" s="3">
        <f t="shared" ca="1" si="57"/>
        <v>139.43092480018291</v>
      </c>
      <c r="G896" s="2" t="s">
        <v>23</v>
      </c>
      <c r="H896" s="2" t="s">
        <v>20</v>
      </c>
      <c r="I896" s="2">
        <f>IF(SUMPRODUCT((A896&gt;=[1]holidays!B$2:B1097)*(A896&lt;=[1]holidays!C$2:C1097))&gt;0, 1, 0)</f>
        <v>0</v>
      </c>
      <c r="J896" s="2">
        <f>IF(SUMPRODUCT((A896&gt;=[1]holidays!B$2:B1097 - 4)*(A896&lt;[1]holidays!B$2:B1097))&gt;0, 1, 0)</f>
        <v>1</v>
      </c>
      <c r="K8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A896,
      A896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6" s="3">
        <v>102</v>
      </c>
      <c r="M896" s="3">
        <v>13938.75</v>
      </c>
      <c r="N896" s="3">
        <f t="shared" si="55"/>
        <v>1.1629192391122978</v>
      </c>
      <c r="O896" s="2">
        <f t="shared" ca="1" si="51"/>
        <v>0.11865471658283544</v>
      </c>
      <c r="P896" s="3" t="str">
        <f t="shared" ca="1" si="56"/>
        <v>High Surge</v>
      </c>
    </row>
    <row r="897" spans="1:16">
      <c r="A897" s="4">
        <v>45457</v>
      </c>
      <c r="B897" s="2">
        <f t="shared" si="48"/>
        <v>2024</v>
      </c>
      <c r="C897" s="2">
        <f t="shared" si="49"/>
        <v>6</v>
      </c>
      <c r="D897" s="2">
        <f t="shared" si="50"/>
        <v>14</v>
      </c>
      <c r="E897" s="16">
        <v>11098</v>
      </c>
      <c r="F897" s="3">
        <f t="shared" ca="1" si="57"/>
        <v>121.47403972613438</v>
      </c>
      <c r="G897" s="2" t="s">
        <v>24</v>
      </c>
      <c r="H897" s="2" t="s">
        <v>20</v>
      </c>
      <c r="I897" s="2">
        <f>IF(SUMPRODUCT((A897&gt;=[1]holidays!B$2:B1097)*(A897&lt;=[1]holidays!C$2:C1097))&gt;0, 1, 0)</f>
        <v>0</v>
      </c>
      <c r="J897" s="2">
        <f>IF(SUMPRODUCT((A897&gt;=[1]holidays!B$2:B1097 - 4)*(A897&lt;[1]holidays!B$2:B1097))&gt;0, 1, 0)</f>
        <v>1</v>
      </c>
      <c r="K8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A897,
      A897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897" s="3">
        <v>108</v>
      </c>
      <c r="M897" s="3">
        <v>9607.1200000000008</v>
      </c>
      <c r="N897" s="3">
        <f t="shared" si="55"/>
        <v>0.86566228149216085</v>
      </c>
      <c r="O897" s="2">
        <f t="shared" ca="1" si="51"/>
        <v>0.11821225707715366</v>
      </c>
      <c r="P897" s="3" t="str">
        <f t="shared" ca="1" si="56"/>
        <v>High Surge</v>
      </c>
    </row>
    <row r="898" spans="1:16">
      <c r="A898" s="4">
        <v>45458</v>
      </c>
      <c r="B898" s="2">
        <f t="shared" si="48"/>
        <v>2024</v>
      </c>
      <c r="C898" s="2">
        <f t="shared" si="49"/>
        <v>6</v>
      </c>
      <c r="D898" s="2">
        <f t="shared" si="50"/>
        <v>15</v>
      </c>
      <c r="E898" s="16">
        <v>8927</v>
      </c>
      <c r="F898" s="3">
        <f t="shared" ca="1" si="57"/>
        <v>95.835923268680702</v>
      </c>
      <c r="G898" s="2" t="s">
        <v>16</v>
      </c>
      <c r="H898" s="2" t="s">
        <v>17</v>
      </c>
      <c r="I898" s="2">
        <f>IF(SUMPRODUCT((A898&gt;=[1]holidays!B$2:B1097)*(A898&lt;=[1]holidays!C$2:C1097))&gt;0, 1, 0)</f>
        <v>1</v>
      </c>
      <c r="J898" s="2">
        <f>IF(SUMPRODUCT((A898&gt;=[1]holidays!B$2:B1097 - 4)*(A898&lt;[1]holidays!B$2:B1097))&gt;0, 1, 0)</f>
        <v>0</v>
      </c>
      <c r="K8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A898,
      A898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898" s="3">
        <v>102</v>
      </c>
      <c r="M898" s="3">
        <v>7438.16</v>
      </c>
      <c r="N898" s="3">
        <f t="shared" ref="N898:N961" si="58">M898/E898</f>
        <v>0.83322056681976031</v>
      </c>
      <c r="O898" s="2">
        <f t="shared" ca="1" si="51"/>
        <v>0.10950223113482056</v>
      </c>
      <c r="P898" s="3" t="str">
        <f t="shared" ca="1" si="56"/>
        <v>Mild Surge</v>
      </c>
    </row>
    <row r="899" spans="1:16">
      <c r="A899" s="4">
        <v>45459</v>
      </c>
      <c r="B899" s="2">
        <f t="shared" si="48"/>
        <v>2024</v>
      </c>
      <c r="C899" s="2">
        <f t="shared" si="49"/>
        <v>6</v>
      </c>
      <c r="D899" s="2">
        <f t="shared" si="50"/>
        <v>16</v>
      </c>
      <c r="E899" s="16">
        <v>8421</v>
      </c>
      <c r="F899" s="3">
        <f t="shared" ca="1" si="57"/>
        <v>90.042242030503687</v>
      </c>
      <c r="G899" s="2" t="s">
        <v>18</v>
      </c>
      <c r="H899" s="2" t="s">
        <v>17</v>
      </c>
      <c r="I899" s="2">
        <f>IF(SUMPRODUCT((A899&gt;=[1]holidays!B$2:B1097)*(A899&lt;=[1]holidays!C$2:C1097))&gt;0, 1, 0)</f>
        <v>1</v>
      </c>
      <c r="J899" s="2">
        <f>IF(SUMPRODUCT((A899&gt;=[1]holidays!B$2:B1097 - 4)*(A899&lt;[1]holidays!B$2:B1097))&gt;0, 1, 0)</f>
        <v>0</v>
      </c>
      <c r="K8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A899,
      A899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899" s="3">
        <v>107</v>
      </c>
      <c r="M899" s="3">
        <v>14230.64</v>
      </c>
      <c r="N899" s="3">
        <f t="shared" si="58"/>
        <v>1.6898990618691365</v>
      </c>
      <c r="O899" s="2">
        <f t="shared" ca="1" si="51"/>
        <v>0.11441063884650154</v>
      </c>
      <c r="P899" s="3" t="str">
        <f t="shared" ref="P899:P962" ca="1" si="59">IF(F899&gt;100, "High Surge", IF(F899&gt;=92, "Mild Surge", IF(F899&gt;=80, "Low Surge", "No Surge")))</f>
        <v>Low Surge</v>
      </c>
    </row>
    <row r="900" spans="1:16">
      <c r="A900" s="4">
        <v>45460</v>
      </c>
      <c r="B900" s="2">
        <f t="shared" si="48"/>
        <v>2024</v>
      </c>
      <c r="C900" s="2">
        <f t="shared" si="49"/>
        <v>6</v>
      </c>
      <c r="D900" s="2">
        <f t="shared" si="50"/>
        <v>17</v>
      </c>
      <c r="E900" s="2">
        <v>7896</v>
      </c>
      <c r="F900" s="3">
        <f t="shared" ref="F900:F963" ca="1" si="60">(E900 * O900) / (L900 * 10) * 100</f>
        <v>79.412043712100328</v>
      </c>
      <c r="G900" s="2" t="s">
        <v>19</v>
      </c>
      <c r="H900" s="2" t="s">
        <v>20</v>
      </c>
      <c r="I900" s="2">
        <f>IF(SUMPRODUCT((A900&gt;=[1]holidays!B$2:B1097)*(A900&lt;=[1]holidays!C$2:C1097))&gt;0, 1, 0)</f>
        <v>1</v>
      </c>
      <c r="J900" s="2">
        <f>IF(SUMPRODUCT((A900&gt;=[1]holidays!B$2:B1097 - 4)*(A900&lt;[1]holidays!B$2:B1097))&gt;0, 1, 0)</f>
        <v>0</v>
      </c>
      <c r="K9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A900,
      A900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900" s="3">
        <v>110</v>
      </c>
      <c r="M900" s="3">
        <v>7055.46</v>
      </c>
      <c r="N900" s="3">
        <f t="shared" si="58"/>
        <v>0.89354863221884495</v>
      </c>
      <c r="O900" s="2">
        <f t="shared" ca="1" si="51"/>
        <v>0.11062974681270309</v>
      </c>
      <c r="P900" s="3" t="str">
        <f t="shared" ca="1" si="59"/>
        <v>No Surge</v>
      </c>
    </row>
    <row r="901" spans="1:16">
      <c r="A901" s="4">
        <v>45461</v>
      </c>
      <c r="B901" s="2">
        <f t="shared" si="48"/>
        <v>2024</v>
      </c>
      <c r="C901" s="2">
        <f t="shared" si="49"/>
        <v>6</v>
      </c>
      <c r="D901" s="2">
        <f t="shared" si="50"/>
        <v>18</v>
      </c>
      <c r="E901" s="20">
        <v>6865</v>
      </c>
      <c r="F901" s="3">
        <f t="shared" ca="1" si="60"/>
        <v>72.048438070620136</v>
      </c>
      <c r="G901" s="2" t="s">
        <v>21</v>
      </c>
      <c r="H901" s="2" t="s">
        <v>20</v>
      </c>
      <c r="I901" s="2">
        <f>IF(SUMPRODUCT((A901&gt;=[1]holidays!B$2:B1097)*(A901&lt;=[1]holidays!C$2:C1097))&gt;0, 1, 0)</f>
        <v>1</v>
      </c>
      <c r="J901" s="2">
        <f>IF(SUMPRODUCT((A901&gt;=[1]holidays!B$2:B1097 - 4)*(A901&lt;[1]holidays!B$2:B1097))&gt;0, 1, 0)</f>
        <v>0</v>
      </c>
      <c r="K90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A901,
      A901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"),"Eid al-Adha")</f>
        <v>Eid al-Adha</v>
      </c>
      <c r="L901" s="3">
        <v>103</v>
      </c>
      <c r="M901" s="3">
        <v>8090.65</v>
      </c>
      <c r="N901" s="3">
        <f t="shared" si="58"/>
        <v>1.1785360524399124</v>
      </c>
      <c r="O901" s="2">
        <f t="shared" ca="1" si="51"/>
        <v>0.10809889470173159</v>
      </c>
      <c r="P901" s="3" t="str">
        <f t="shared" ca="1" si="59"/>
        <v>No Surge</v>
      </c>
    </row>
    <row r="902" spans="1:16">
      <c r="A902" s="4">
        <v>45462</v>
      </c>
      <c r="B902" s="2">
        <f t="shared" si="48"/>
        <v>2024</v>
      </c>
      <c r="C902" s="2">
        <f t="shared" si="49"/>
        <v>6</v>
      </c>
      <c r="D902" s="2">
        <f t="shared" si="50"/>
        <v>19</v>
      </c>
      <c r="E902" s="20">
        <v>4569</v>
      </c>
      <c r="F902" s="3">
        <f t="shared" ca="1" si="60"/>
        <v>51.002394629183442</v>
      </c>
      <c r="G902" s="2" t="s">
        <v>22</v>
      </c>
      <c r="H902" s="2" t="s">
        <v>20</v>
      </c>
      <c r="I902" s="2">
        <f>IF(SUMPRODUCT((A902&gt;=[1]holidays!B$2:B1097)*(A902&lt;=[1]holidays!C$2:C1097))&gt;0, 1, 0)</f>
        <v>0</v>
      </c>
      <c r="J902" s="2">
        <f>IF(SUMPRODUCT((A902&gt;=[1]holidays!B$2:B1097 - 4)*(A902&lt;[1]holidays!B$2:B1097))&gt;0, 1, 0)</f>
        <v>0</v>
      </c>
      <c r="K90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A902,
      A902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2" s="3">
        <v>107</v>
      </c>
      <c r="M902" s="3">
        <v>9550.19</v>
      </c>
      <c r="N902" s="3">
        <f t="shared" si="58"/>
        <v>2.0902144889472534</v>
      </c>
      <c r="O902" s="2">
        <f t="shared" ca="1" si="51"/>
        <v>0.11944093292454866</v>
      </c>
      <c r="P902" s="3" t="str">
        <f t="shared" ca="1" si="59"/>
        <v>No Surge</v>
      </c>
    </row>
    <row r="903" spans="1:16">
      <c r="A903" s="4">
        <v>45463</v>
      </c>
      <c r="B903" s="2">
        <f t="shared" si="48"/>
        <v>2024</v>
      </c>
      <c r="C903" s="2">
        <f t="shared" si="49"/>
        <v>6</v>
      </c>
      <c r="D903" s="2">
        <f t="shared" si="50"/>
        <v>20</v>
      </c>
      <c r="E903" s="20">
        <v>5148</v>
      </c>
      <c r="F903" s="3">
        <f t="shared" ca="1" si="60"/>
        <v>55.580366730042144</v>
      </c>
      <c r="G903" s="2" t="s">
        <v>23</v>
      </c>
      <c r="H903" s="2" t="s">
        <v>20</v>
      </c>
      <c r="I903" s="2">
        <f>IF(SUMPRODUCT((A903&gt;=[1]holidays!B$2:B1097)*(A903&lt;=[1]holidays!C$2:C1097))&gt;0, 1, 0)</f>
        <v>0</v>
      </c>
      <c r="J903" s="2">
        <f>IF(SUMPRODUCT((A903&gt;=[1]holidays!B$2:B1097 - 4)*(A903&lt;[1]holidays!B$2:B1097))&gt;0, 1, 0)</f>
        <v>0</v>
      </c>
      <c r="K90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A903,
      A903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3" s="3">
        <v>108</v>
      </c>
      <c r="M903" s="3">
        <v>14272.16</v>
      </c>
      <c r="N903" s="3">
        <f t="shared" si="58"/>
        <v>2.7723698523698523</v>
      </c>
      <c r="O903" s="2">
        <f t="shared" ca="1" si="51"/>
        <v>0.11660216796512338</v>
      </c>
      <c r="P903" s="3" t="str">
        <f t="shared" ca="1" si="59"/>
        <v>No Surge</v>
      </c>
    </row>
    <row r="904" spans="1:16">
      <c r="A904" s="4">
        <v>45464</v>
      </c>
      <c r="B904" s="2">
        <f t="shared" si="48"/>
        <v>2024</v>
      </c>
      <c r="C904" s="2">
        <f t="shared" si="49"/>
        <v>6</v>
      </c>
      <c r="D904" s="2">
        <f t="shared" si="50"/>
        <v>21</v>
      </c>
      <c r="E904" s="20">
        <v>5987</v>
      </c>
      <c r="F904" s="3">
        <f t="shared" ca="1" si="60"/>
        <v>64.165388395742411</v>
      </c>
      <c r="G904" s="2" t="s">
        <v>24</v>
      </c>
      <c r="H904" s="2" t="s">
        <v>20</v>
      </c>
      <c r="I904" s="2">
        <f>IF(SUMPRODUCT((A904&gt;=[1]holidays!B$2:B1097)*(A904&lt;=[1]holidays!C$2:C1097))&gt;0, 1, 0)</f>
        <v>0</v>
      </c>
      <c r="J904" s="2">
        <f>IF(SUMPRODUCT((A904&gt;=[1]holidays!B$2:B1097 - 4)*(A904&lt;[1]holidays!B$2:B1097))&gt;0, 1, 0)</f>
        <v>0</v>
      </c>
      <c r="K90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A904,
      A904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4" s="3">
        <v>104</v>
      </c>
      <c r="M904" s="3">
        <v>2746.51</v>
      </c>
      <c r="N904" s="3">
        <f t="shared" si="58"/>
        <v>0.45874561550025056</v>
      </c>
      <c r="O904" s="2">
        <f t="shared" ca="1" si="51"/>
        <v>0.11146150648333406</v>
      </c>
      <c r="P904" s="3" t="str">
        <f t="shared" ca="1" si="59"/>
        <v>No Surge</v>
      </c>
    </row>
    <row r="905" spans="1:16">
      <c r="A905" s="4">
        <v>45465</v>
      </c>
      <c r="B905" s="2">
        <f t="shared" si="48"/>
        <v>2024</v>
      </c>
      <c r="C905" s="2">
        <f t="shared" si="49"/>
        <v>6</v>
      </c>
      <c r="D905" s="2">
        <f t="shared" si="50"/>
        <v>22</v>
      </c>
      <c r="E905" s="16">
        <v>8887</v>
      </c>
      <c r="F905" s="3">
        <f t="shared" ca="1" si="60"/>
        <v>99.569582409161285</v>
      </c>
      <c r="G905" s="2" t="s">
        <v>16</v>
      </c>
      <c r="H905" s="2" t="s">
        <v>17</v>
      </c>
      <c r="I905" s="2">
        <f>IF(SUMPRODUCT((A905&gt;=[1]holidays!B$2:B1097)*(A905&lt;=[1]holidays!C$2:C1097))&gt;0, 1, 0)</f>
        <v>0</v>
      </c>
      <c r="J905" s="2">
        <f>IF(SUMPRODUCT((A905&gt;=[1]holidays!B$2:B1097 - 4)*(A905&lt;[1]holidays!B$2:B1097))&gt;0, 1, 0)</f>
        <v>0</v>
      </c>
      <c r="K90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A905,
      A905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5" s="3">
        <v>102</v>
      </c>
      <c r="M905" s="3">
        <v>10760.27</v>
      </c>
      <c r="N905" s="3">
        <f t="shared" si="58"/>
        <v>1.2107876673793181</v>
      </c>
      <c r="O905" s="2">
        <f t="shared" ca="1" si="51"/>
        <v>0.11428038039534658</v>
      </c>
      <c r="P905" s="3" t="str">
        <f t="shared" ca="1" si="59"/>
        <v>Mild Surge</v>
      </c>
    </row>
    <row r="906" spans="1:16">
      <c r="A906" s="4">
        <v>45466</v>
      </c>
      <c r="B906" s="2">
        <f t="shared" si="48"/>
        <v>2024</v>
      </c>
      <c r="C906" s="2">
        <f t="shared" si="49"/>
        <v>6</v>
      </c>
      <c r="D906" s="2">
        <f t="shared" si="50"/>
        <v>23</v>
      </c>
      <c r="E906" s="16">
        <v>8017</v>
      </c>
      <c r="F906" s="3">
        <f t="shared" ca="1" si="60"/>
        <v>84.869831604336682</v>
      </c>
      <c r="G906" s="2" t="s">
        <v>18</v>
      </c>
      <c r="H906" s="2" t="s">
        <v>17</v>
      </c>
      <c r="I906" s="2">
        <f>IF(SUMPRODUCT((A906&gt;=[1]holidays!B$2:B1097)*(A906&lt;=[1]holidays!C$2:C1097))&gt;0, 1, 0)</f>
        <v>0</v>
      </c>
      <c r="J906" s="2">
        <f>IF(SUMPRODUCT((A906&gt;=[1]holidays!B$2:B1097 - 4)*(A906&lt;[1]holidays!B$2:B1097))&gt;0, 1, 0)</f>
        <v>0</v>
      </c>
      <c r="K90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A906,
      A906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6" s="3">
        <v>106</v>
      </c>
      <c r="M906" s="3">
        <v>10691.1</v>
      </c>
      <c r="N906" s="3">
        <f t="shared" si="58"/>
        <v>1.3335536983909193</v>
      </c>
      <c r="O906" s="2">
        <f t="shared" ca="1" si="51"/>
        <v>0.11221407197280391</v>
      </c>
      <c r="P906" s="3" t="str">
        <f t="shared" ca="1" si="59"/>
        <v>Low Surge</v>
      </c>
    </row>
    <row r="907" spans="1:16">
      <c r="A907" s="4">
        <v>45467</v>
      </c>
      <c r="B907" s="2">
        <f t="shared" si="48"/>
        <v>2024</v>
      </c>
      <c r="C907" s="2">
        <f t="shared" si="49"/>
        <v>6</v>
      </c>
      <c r="D907" s="2">
        <f t="shared" si="50"/>
        <v>24</v>
      </c>
      <c r="E907" s="20">
        <v>8562</v>
      </c>
      <c r="F907" s="3">
        <f t="shared" ca="1" si="60"/>
        <v>85.304468809039761</v>
      </c>
      <c r="G907" s="2" t="s">
        <v>19</v>
      </c>
      <c r="H907" s="2" t="s">
        <v>20</v>
      </c>
      <c r="I907" s="2">
        <f>IF(SUMPRODUCT((A907&gt;=[1]holidays!B$2:B1097)*(A907&lt;=[1]holidays!C$2:C1097))&gt;0, 1, 0)</f>
        <v>0</v>
      </c>
      <c r="J907" s="2">
        <f>IF(SUMPRODUCT((A907&gt;=[1]holidays!B$2:B1097 - 4)*(A907&lt;[1]holidays!B$2:B1097))&gt;0, 1, 0)</f>
        <v>0</v>
      </c>
      <c r="K90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A907,
      A907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7" s="3">
        <v>103</v>
      </c>
      <c r="M907" s="3">
        <v>14810.4</v>
      </c>
      <c r="N907" s="3">
        <f t="shared" si="58"/>
        <v>1.7297827610371408</v>
      </c>
      <c r="O907" s="2">
        <f t="shared" ca="1" si="51"/>
        <v>0.10262041914659069</v>
      </c>
      <c r="P907" s="3" t="str">
        <f t="shared" ca="1" si="59"/>
        <v>Low Surge</v>
      </c>
    </row>
    <row r="908" spans="1:16">
      <c r="A908" s="4">
        <v>45468</v>
      </c>
      <c r="B908" s="2">
        <f t="shared" si="48"/>
        <v>2024</v>
      </c>
      <c r="C908" s="2">
        <f t="shared" si="49"/>
        <v>6</v>
      </c>
      <c r="D908" s="2">
        <f t="shared" si="50"/>
        <v>25</v>
      </c>
      <c r="E908" s="20">
        <v>7989</v>
      </c>
      <c r="F908" s="3">
        <f t="shared" ca="1" si="60"/>
        <v>84.249986310514245</v>
      </c>
      <c r="G908" s="2" t="s">
        <v>21</v>
      </c>
      <c r="H908" s="2" t="s">
        <v>20</v>
      </c>
      <c r="I908" s="2">
        <f>IF(SUMPRODUCT((A908&gt;=[1]holidays!B$2:B1097)*(A908&lt;=[1]holidays!C$2:C1097))&gt;0, 1, 0)</f>
        <v>0</v>
      </c>
      <c r="J908" s="2">
        <f>IF(SUMPRODUCT((A908&gt;=[1]holidays!B$2:B1097 - 4)*(A908&lt;[1]holidays!B$2:B1097))&gt;0, 1, 0)</f>
        <v>0</v>
      </c>
      <c r="K90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A908,
      A908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8" s="3">
        <v>109</v>
      </c>
      <c r="M908" s="3">
        <v>8639.7099999999991</v>
      </c>
      <c r="N908" s="3">
        <f t="shared" si="58"/>
        <v>1.0814507447740642</v>
      </c>
      <c r="O908" s="2">
        <f t="shared" ca="1" si="51"/>
        <v>0.114948660756616</v>
      </c>
      <c r="P908" s="3" t="str">
        <f t="shared" ca="1" si="59"/>
        <v>Low Surge</v>
      </c>
    </row>
    <row r="909" spans="1:16">
      <c r="A909" s="4">
        <v>45469</v>
      </c>
      <c r="B909" s="2">
        <f t="shared" si="48"/>
        <v>2024</v>
      </c>
      <c r="C909" s="2">
        <f t="shared" si="49"/>
        <v>6</v>
      </c>
      <c r="D909" s="2">
        <f t="shared" si="50"/>
        <v>26</v>
      </c>
      <c r="E909" s="20">
        <v>5263</v>
      </c>
      <c r="F909" s="3">
        <f t="shared" ca="1" si="60"/>
        <v>54.001088614396345</v>
      </c>
      <c r="G909" s="2" t="s">
        <v>22</v>
      </c>
      <c r="H909" s="2" t="s">
        <v>20</v>
      </c>
      <c r="I909" s="2">
        <f>IF(SUMPRODUCT((A909&gt;=[1]holidays!B$2:B1097)*(A909&lt;=[1]holidays!C$2:C1097))&gt;0, 1, 0)</f>
        <v>0</v>
      </c>
      <c r="J909" s="2">
        <f>IF(SUMPRODUCT((A909&gt;=[1]holidays!B$2:B1097 - 4)*(A909&lt;[1]holidays!B$2:B1097))&gt;0, 1, 0)</f>
        <v>0</v>
      </c>
      <c r="K90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A909,
      A909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09" s="3">
        <v>109</v>
      </c>
      <c r="M909" s="3">
        <v>20274.97</v>
      </c>
      <c r="N909" s="3">
        <f t="shared" si="58"/>
        <v>3.852359870796124</v>
      </c>
      <c r="O909" s="2">
        <f t="shared" ca="1" si="51"/>
        <v>0.11183960970870609</v>
      </c>
      <c r="P909" s="3" t="str">
        <f t="shared" ca="1" si="59"/>
        <v>No Surge</v>
      </c>
    </row>
    <row r="910" spans="1:16">
      <c r="A910" s="4">
        <v>45470</v>
      </c>
      <c r="B910" s="2">
        <f t="shared" si="48"/>
        <v>2024</v>
      </c>
      <c r="C910" s="2">
        <f t="shared" si="49"/>
        <v>6</v>
      </c>
      <c r="D910" s="2">
        <f t="shared" si="50"/>
        <v>27</v>
      </c>
      <c r="E910" s="20">
        <v>7156</v>
      </c>
      <c r="F910" s="3">
        <f t="shared" ca="1" si="60"/>
        <v>79.154292141758305</v>
      </c>
      <c r="G910" s="2" t="s">
        <v>23</v>
      </c>
      <c r="H910" s="2" t="s">
        <v>20</v>
      </c>
      <c r="I910" s="2">
        <f>IF(SUMPRODUCT((A910&gt;=[1]holidays!B$2:B1097)*(A910&lt;=[1]holidays!C$2:C1097))&gt;0, 1, 0)</f>
        <v>0</v>
      </c>
      <c r="J910" s="2">
        <f>IF(SUMPRODUCT((A910&gt;=[1]holidays!B$2:B1097 - 4)*(A910&lt;[1]holidays!B$2:B1097))&gt;0, 1, 0)</f>
        <v>0</v>
      </c>
      <c r="K91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A910,
      A910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0" s="3">
        <v>106</v>
      </c>
      <c r="M910" s="3">
        <v>30280.91</v>
      </c>
      <c r="N910" s="3">
        <f t="shared" si="58"/>
        <v>4.2315413638904413</v>
      </c>
      <c r="O910" s="2">
        <f t="shared" ca="1" si="51"/>
        <v>0.11724923095341502</v>
      </c>
      <c r="P910" s="3" t="str">
        <f t="shared" ca="1" si="59"/>
        <v>No Surge</v>
      </c>
    </row>
    <row r="911" spans="1:16">
      <c r="A911" s="4">
        <v>45471</v>
      </c>
      <c r="B911" s="2">
        <f t="shared" si="48"/>
        <v>2024</v>
      </c>
      <c r="C911" s="2">
        <f t="shared" si="49"/>
        <v>6</v>
      </c>
      <c r="D911" s="2">
        <f t="shared" si="50"/>
        <v>28</v>
      </c>
      <c r="E911" s="20">
        <v>8963</v>
      </c>
      <c r="F911" s="3">
        <f t="shared" ca="1" si="60"/>
        <v>107.49874601015703</v>
      </c>
      <c r="G911" s="2" t="s">
        <v>24</v>
      </c>
      <c r="H911" s="2" t="s">
        <v>20</v>
      </c>
      <c r="I911" s="2">
        <f>IF(SUMPRODUCT((A911&gt;=[1]holidays!B$2:B1097)*(A911&lt;=[1]holidays!C$2:C1097))&gt;0, 1, 0)</f>
        <v>0</v>
      </c>
      <c r="J911" s="2">
        <f>IF(SUMPRODUCT((A911&gt;=[1]holidays!B$2:B1097 - 4)*(A911&lt;[1]holidays!B$2:B1097))&gt;0, 1, 0)</f>
        <v>0</v>
      </c>
      <c r="K91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A911,
      A911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1" s="3">
        <v>100</v>
      </c>
      <c r="M911" s="3">
        <v>33756.050000000003</v>
      </c>
      <c r="N911" s="3">
        <f t="shared" si="58"/>
        <v>3.7661553051433674</v>
      </c>
      <c r="O911" s="2">
        <f t="shared" ca="1" si="51"/>
        <v>0.11993612184553948</v>
      </c>
      <c r="P911" s="3" t="str">
        <f t="shared" ca="1" si="59"/>
        <v>High Surge</v>
      </c>
    </row>
    <row r="912" spans="1:16">
      <c r="A912" s="4">
        <v>45472</v>
      </c>
      <c r="B912" s="2">
        <f t="shared" si="48"/>
        <v>2024</v>
      </c>
      <c r="C912" s="2">
        <f t="shared" si="49"/>
        <v>6</v>
      </c>
      <c r="D912" s="2">
        <f t="shared" si="50"/>
        <v>29</v>
      </c>
      <c r="E912" s="16">
        <v>10893</v>
      </c>
      <c r="F912" s="3">
        <f t="shared" ca="1" si="60"/>
        <v>114.45714444546829</v>
      </c>
      <c r="G912" s="2" t="s">
        <v>16</v>
      </c>
      <c r="H912" s="2" t="s">
        <v>17</v>
      </c>
      <c r="I912" s="2">
        <f>IF(SUMPRODUCT((A912&gt;=[1]holidays!B$2:B1097)*(A912&lt;=[1]holidays!C$2:C1097))&gt;0, 1, 0)</f>
        <v>0</v>
      </c>
      <c r="J912" s="2">
        <f>IF(SUMPRODUCT((A912&gt;=[1]holidays!B$2:B1097 - 4)*(A912&lt;[1]holidays!B$2:B1097))&gt;0, 1, 0)</f>
        <v>0</v>
      </c>
      <c r="K91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A912,
      A912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2" s="3">
        <v>104</v>
      </c>
      <c r="M912" s="3">
        <v>29056.43</v>
      </c>
      <c r="N912" s="3">
        <f t="shared" si="58"/>
        <v>2.6674405581566143</v>
      </c>
      <c r="O912" s="2">
        <f t="shared" ca="1" si="51"/>
        <v>0.10927699460505556</v>
      </c>
      <c r="P912" s="3" t="str">
        <f t="shared" ca="1" si="59"/>
        <v>High Surge</v>
      </c>
    </row>
    <row r="913" spans="1:16">
      <c r="A913" s="4">
        <v>45473</v>
      </c>
      <c r="B913" s="2">
        <f t="shared" si="48"/>
        <v>2024</v>
      </c>
      <c r="C913" s="2">
        <f t="shared" si="49"/>
        <v>6</v>
      </c>
      <c r="D913" s="2">
        <f t="shared" si="50"/>
        <v>30</v>
      </c>
      <c r="E913" s="16">
        <v>11204</v>
      </c>
      <c r="F913" s="3">
        <f t="shared" ca="1" si="60"/>
        <v>109.93057549813486</v>
      </c>
      <c r="G913" s="2" t="s">
        <v>18</v>
      </c>
      <c r="H913" s="2" t="s">
        <v>17</v>
      </c>
      <c r="I913" s="2">
        <f>IF(SUMPRODUCT((A913&gt;=[1]holidays!B$2:B1097)*(A913&lt;=[1]holidays!C$2:C1097))&gt;0, 1, 0)</f>
        <v>0</v>
      </c>
      <c r="J913" s="2">
        <f>IF(SUMPRODUCT((A913&gt;=[1]holidays!B$2:B1097 - 4)*(A913&lt;[1]holidays!B$2:B1097))&gt;0, 1, 0)</f>
        <v>0</v>
      </c>
      <c r="K91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A913,
      A913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3" s="3">
        <v>102</v>
      </c>
      <c r="M913" s="3">
        <v>18660.580000000002</v>
      </c>
      <c r="N913" s="3">
        <f t="shared" si="58"/>
        <v>1.6655283827204572</v>
      </c>
      <c r="O913" s="2">
        <f t="shared" ca="1" si="51"/>
        <v>0.10007960282764866</v>
      </c>
      <c r="P913" s="3" t="str">
        <f t="shared" ca="1" si="59"/>
        <v>High Surge</v>
      </c>
    </row>
    <row r="914" spans="1:16">
      <c r="A914" s="4">
        <v>45474</v>
      </c>
      <c r="B914" s="2">
        <f t="shared" si="48"/>
        <v>2024</v>
      </c>
      <c r="C914" s="2">
        <f t="shared" si="49"/>
        <v>7</v>
      </c>
      <c r="D914" s="2">
        <f t="shared" si="50"/>
        <v>1</v>
      </c>
      <c r="E914" s="16">
        <v>11986</v>
      </c>
      <c r="F914" s="3">
        <f t="shared" ca="1" si="60"/>
        <v>130.65990876762098</v>
      </c>
      <c r="G914" s="2" t="s">
        <v>19</v>
      </c>
      <c r="H914" s="2" t="s">
        <v>20</v>
      </c>
      <c r="I914" s="2">
        <f>IF(SUMPRODUCT((A914&gt;=[1]holidays!B$2:B1097)*(A914&lt;=[1]holidays!C$2:C1097))&gt;0, 1, 0)</f>
        <v>0</v>
      </c>
      <c r="J914" s="2">
        <f>IF(SUMPRODUCT((A914&gt;=[1]holidays!B$2:B1097 - 4)*(A914&lt;[1]holidays!B$2:B1097))&gt;0, 1, 0)</f>
        <v>0</v>
      </c>
      <c r="K91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A914,
      A914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4" s="3">
        <v>101</v>
      </c>
      <c r="M914" s="3">
        <v>15826.01</v>
      </c>
      <c r="N914" s="3">
        <f t="shared" si="58"/>
        <v>1.3203746037043218</v>
      </c>
      <c r="O914" s="2">
        <f t="shared" ca="1" si="51"/>
        <v>0.11010054051000934</v>
      </c>
      <c r="P914" s="3" t="str">
        <f t="shared" ca="1" si="59"/>
        <v>High Surge</v>
      </c>
    </row>
    <row r="915" spans="1:16">
      <c r="A915" s="4">
        <v>45475</v>
      </c>
      <c r="B915" s="2">
        <f t="shared" si="48"/>
        <v>2024</v>
      </c>
      <c r="C915" s="2">
        <f t="shared" si="49"/>
        <v>7</v>
      </c>
      <c r="D915" s="2">
        <f t="shared" si="50"/>
        <v>2</v>
      </c>
      <c r="E915" s="16">
        <v>6321</v>
      </c>
      <c r="F915" s="3">
        <f t="shared" ca="1" si="60"/>
        <v>65.454605709778278</v>
      </c>
      <c r="G915" s="2" t="s">
        <v>21</v>
      </c>
      <c r="H915" s="2" t="s">
        <v>20</v>
      </c>
      <c r="I915" s="2">
        <f>IF(SUMPRODUCT((A915&gt;=[1]holidays!B$2:B1097)*(A915&lt;=[1]holidays!C$2:C1097))&gt;0, 1, 0)</f>
        <v>0</v>
      </c>
      <c r="J915" s="2">
        <f>IF(SUMPRODUCT((A915&gt;=[1]holidays!B$2:B1097 - 4)*(A915&lt;[1]holidays!B$2:B1097))&gt;0, 1, 0)</f>
        <v>0</v>
      </c>
      <c r="K91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A915,
      A915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5" s="3">
        <v>106</v>
      </c>
      <c r="M915" s="3">
        <v>10057.18</v>
      </c>
      <c r="N915" s="3">
        <f t="shared" si="58"/>
        <v>1.5910741971207087</v>
      </c>
      <c r="O915" s="2">
        <f t="shared" ca="1" si="51"/>
        <v>0.10976409120766488</v>
      </c>
      <c r="P915" s="3" t="str">
        <f t="shared" ca="1" si="59"/>
        <v>No Surge</v>
      </c>
    </row>
    <row r="916" spans="1:16">
      <c r="A916" s="4">
        <v>45476</v>
      </c>
      <c r="B916" s="2">
        <f t="shared" si="48"/>
        <v>2024</v>
      </c>
      <c r="C916" s="2">
        <f t="shared" si="49"/>
        <v>7</v>
      </c>
      <c r="D916" s="2">
        <f t="shared" si="50"/>
        <v>3</v>
      </c>
      <c r="E916" s="16">
        <v>5539</v>
      </c>
      <c r="F916" s="3">
        <f t="shared" ca="1" si="60"/>
        <v>58.280565123429859</v>
      </c>
      <c r="G916" s="2" t="s">
        <v>22</v>
      </c>
      <c r="H916" s="2" t="s">
        <v>20</v>
      </c>
      <c r="I916" s="2">
        <f>IF(SUMPRODUCT((A916&gt;=[1]holidays!B$2:B1097)*(A916&lt;=[1]holidays!C$2:C1097))&gt;0, 1, 0)</f>
        <v>0</v>
      </c>
      <c r="J916" s="2">
        <f>IF(SUMPRODUCT((A916&gt;=[1]holidays!B$2:B1097 - 4)*(A916&lt;[1]holidays!B$2:B1097))&gt;0, 1, 0)</f>
        <v>1</v>
      </c>
      <c r="K91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A916,
      A916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6" s="3">
        <v>106</v>
      </c>
      <c r="M916" s="3">
        <v>11860.96</v>
      </c>
      <c r="N916" s="3">
        <f t="shared" si="58"/>
        <v>2.1413540350243725</v>
      </c>
      <c r="O916" s="2">
        <f t="shared" ca="1" si="51"/>
        <v>0.11153168266986037</v>
      </c>
      <c r="P916" s="3" t="str">
        <f t="shared" ca="1" si="59"/>
        <v>No Surge</v>
      </c>
    </row>
    <row r="917" spans="1:16">
      <c r="A917" s="4">
        <v>45477</v>
      </c>
      <c r="B917" s="2">
        <f t="shared" si="48"/>
        <v>2024</v>
      </c>
      <c r="C917" s="2">
        <f t="shared" si="49"/>
        <v>7</v>
      </c>
      <c r="D917" s="2">
        <f t="shared" si="50"/>
        <v>4</v>
      </c>
      <c r="E917" s="16">
        <v>5872</v>
      </c>
      <c r="F917" s="3">
        <f t="shared" ca="1" si="60"/>
        <v>58.241099938638371</v>
      </c>
      <c r="G917" s="2" t="s">
        <v>23</v>
      </c>
      <c r="H917" s="2" t="s">
        <v>20</v>
      </c>
      <c r="I917" s="2">
        <f>IF(SUMPRODUCT((A917&gt;=[1]holidays!B$2:B1097)*(A917&lt;=[1]holidays!C$2:C1097))&gt;0, 1, 0)</f>
        <v>0</v>
      </c>
      <c r="J917" s="2">
        <f>IF(SUMPRODUCT((A917&gt;=[1]holidays!B$2:B1097 - 4)*(A917&lt;[1]holidays!B$2:B1097))&gt;0, 1, 0)</f>
        <v>1</v>
      </c>
      <c r="K91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A917,
      A917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7" s="3">
        <v>106</v>
      </c>
      <c r="M917" s="3">
        <v>7287.26</v>
      </c>
      <c r="N917" s="3">
        <f t="shared" si="58"/>
        <v>1.2410183923705722</v>
      </c>
      <c r="O917" s="2">
        <f t="shared" ca="1" si="51"/>
        <v>0.10513550057043031</v>
      </c>
      <c r="P917" s="3" t="str">
        <f t="shared" ca="1" si="59"/>
        <v>No Surge</v>
      </c>
    </row>
    <row r="918" spans="1:16">
      <c r="A918" s="4">
        <v>45478</v>
      </c>
      <c r="B918" s="2">
        <f t="shared" si="48"/>
        <v>2024</v>
      </c>
      <c r="C918" s="2">
        <f t="shared" si="49"/>
        <v>7</v>
      </c>
      <c r="D918" s="2">
        <f t="shared" si="50"/>
        <v>5</v>
      </c>
      <c r="E918" s="16">
        <v>5946</v>
      </c>
      <c r="F918" s="3">
        <f t="shared" ca="1" si="60"/>
        <v>63.099873370810947</v>
      </c>
      <c r="G918" s="2" t="s">
        <v>24</v>
      </c>
      <c r="H918" s="2" t="s">
        <v>20</v>
      </c>
      <c r="I918" s="2">
        <f>IF(SUMPRODUCT((A918&gt;=[1]holidays!B$2:B1097)*(A918&lt;=[1]holidays!C$2:C1097))&gt;0, 1, 0)</f>
        <v>0</v>
      </c>
      <c r="J918" s="2">
        <f>IF(SUMPRODUCT((A918&gt;=[1]holidays!B$2:B1097 - 4)*(A918&lt;[1]holidays!B$2:B1097))&gt;0, 1, 0)</f>
        <v>1</v>
      </c>
      <c r="K91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A918,
      A918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8" s="3">
        <v>105</v>
      </c>
      <c r="M918" s="3">
        <v>11927.9</v>
      </c>
      <c r="N918" s="3">
        <f t="shared" si="58"/>
        <v>2.0060376723847964</v>
      </c>
      <c r="O918" s="2">
        <f t="shared" ca="1" si="51"/>
        <v>0.11142762704229986</v>
      </c>
      <c r="P918" s="3" t="str">
        <f t="shared" ca="1" si="59"/>
        <v>No Surge</v>
      </c>
    </row>
    <row r="919" spans="1:16">
      <c r="A919" s="4">
        <v>45479</v>
      </c>
      <c r="B919" s="2">
        <f t="shared" si="48"/>
        <v>2024</v>
      </c>
      <c r="C919" s="2">
        <f t="shared" si="49"/>
        <v>7</v>
      </c>
      <c r="D919" s="2">
        <f t="shared" si="50"/>
        <v>6</v>
      </c>
      <c r="E919" s="16">
        <v>8983</v>
      </c>
      <c r="F919" s="3">
        <f t="shared" ca="1" si="60"/>
        <v>96.75148562668609</v>
      </c>
      <c r="G919" s="2" t="s">
        <v>16</v>
      </c>
      <c r="H919" s="2" t="s">
        <v>17</v>
      </c>
      <c r="I919" s="2">
        <f>IF(SUMPRODUCT((A919&gt;=[1]holidays!B$2:B1097)*(A919&lt;=[1]holidays!C$2:C1097))&gt;0, 1, 0)</f>
        <v>0</v>
      </c>
      <c r="J919" s="2">
        <f>IF(SUMPRODUCT((A919&gt;=[1]holidays!B$2:B1097 - 4)*(A919&lt;[1]holidays!B$2:B1097))&gt;0, 1, 0)</f>
        <v>1</v>
      </c>
      <c r="K91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A919,
      A919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19" s="3">
        <v>104</v>
      </c>
      <c r="M919" s="3">
        <v>13978.21</v>
      </c>
      <c r="N919" s="3">
        <f t="shared" si="58"/>
        <v>1.5560736947567626</v>
      </c>
      <c r="O919" s="2">
        <f t="shared" ca="1" si="51"/>
        <v>0.11201329739703164</v>
      </c>
      <c r="P919" s="3" t="str">
        <f t="shared" ca="1" si="59"/>
        <v>Mild Surge</v>
      </c>
    </row>
    <row r="920" spans="1:16">
      <c r="A920" s="4">
        <v>45480</v>
      </c>
      <c r="B920" s="2">
        <f t="shared" si="48"/>
        <v>2024</v>
      </c>
      <c r="C920" s="2">
        <f t="shared" si="49"/>
        <v>7</v>
      </c>
      <c r="D920" s="2">
        <f t="shared" si="50"/>
        <v>7</v>
      </c>
      <c r="E920" s="16">
        <v>9281</v>
      </c>
      <c r="F920" s="3">
        <f t="shared" ca="1" si="60"/>
        <v>107.23125134518902</v>
      </c>
      <c r="G920" s="2" t="s">
        <v>18</v>
      </c>
      <c r="H920" s="2" t="s">
        <v>17</v>
      </c>
      <c r="I920" s="2">
        <f>IF(SUMPRODUCT((A920&gt;=[1]holidays!B$2:B1097)*(A920&lt;=[1]holidays!C$2:C1097))&gt;0, 1, 0)</f>
        <v>1</v>
      </c>
      <c r="J920" s="2">
        <f>IF(SUMPRODUCT((A920&gt;=[1]holidays!B$2:B1097 - 4)*(A920&lt;[1]holidays!B$2:B1097))&gt;0, 1, 0)</f>
        <v>0</v>
      </c>
      <c r="K92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A920,
      A920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"),"Islamic New Year")</f>
        <v>Islamic New Year</v>
      </c>
      <c r="L920" s="3">
        <v>100</v>
      </c>
      <c r="M920" s="3">
        <v>5681.83</v>
      </c>
      <c r="N920" s="3">
        <f t="shared" si="58"/>
        <v>0.612200193944618</v>
      </c>
      <c r="O920" s="2">
        <f t="shared" ca="1" si="51"/>
        <v>0.11553846713197827</v>
      </c>
      <c r="P920" s="3" t="str">
        <f t="shared" ca="1" si="59"/>
        <v>High Surge</v>
      </c>
    </row>
    <row r="921" spans="1:16">
      <c r="A921" s="4">
        <v>45481</v>
      </c>
      <c r="B921" s="2">
        <f t="shared" si="48"/>
        <v>2024</v>
      </c>
      <c r="C921" s="2">
        <f t="shared" si="49"/>
        <v>7</v>
      </c>
      <c r="D921" s="2">
        <f t="shared" si="50"/>
        <v>8</v>
      </c>
      <c r="E921" s="16">
        <v>5987</v>
      </c>
      <c r="F921" s="3">
        <f t="shared" ca="1" si="60"/>
        <v>62.282028129239983</v>
      </c>
      <c r="G921" s="2" t="s">
        <v>19</v>
      </c>
      <c r="H921" s="2" t="s">
        <v>20</v>
      </c>
      <c r="I921" s="2">
        <f>IF(SUMPRODUCT((A921&gt;=[1]holidays!B$2:B1097)*(A921&lt;=[1]holidays!C$2:C1097))&gt;0, 1, 0)</f>
        <v>0</v>
      </c>
      <c r="J921" s="2">
        <f>IF(SUMPRODUCT((A921&gt;=[1]holidays!B$2:B1097 - 4)*(A921&lt;[1]holidays!B$2:B1097))&gt;0, 1, 0)</f>
        <v>0</v>
      </c>
      <c r="K92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A921,
      A921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1" s="3">
        <v>107</v>
      </c>
      <c r="M921" s="3">
        <v>16676.96</v>
      </c>
      <c r="N921" s="3">
        <f t="shared" si="58"/>
        <v>2.785528645398363</v>
      </c>
      <c r="O921" s="2">
        <f t="shared" ca="1" si="51"/>
        <v>0.11131079020926471</v>
      </c>
      <c r="P921" s="3" t="str">
        <f t="shared" ca="1" si="59"/>
        <v>No Surge</v>
      </c>
    </row>
    <row r="922" spans="1:16">
      <c r="A922" s="4">
        <v>45482</v>
      </c>
      <c r="B922" s="2">
        <f t="shared" si="48"/>
        <v>2024</v>
      </c>
      <c r="C922" s="2">
        <f t="shared" si="49"/>
        <v>7</v>
      </c>
      <c r="D922" s="2">
        <f t="shared" si="50"/>
        <v>9</v>
      </c>
      <c r="E922" s="16">
        <v>5513</v>
      </c>
      <c r="F922" s="3">
        <f t="shared" ca="1" si="60"/>
        <v>61.47255010760658</v>
      </c>
      <c r="G922" s="2" t="s">
        <v>21</v>
      </c>
      <c r="H922" s="2" t="s">
        <v>20</v>
      </c>
      <c r="I922" s="2">
        <f>IF(SUMPRODUCT((A922&gt;=[1]holidays!B$2:B1097)*(A922&lt;=[1]holidays!C$2:C1097))&gt;0, 1, 0)</f>
        <v>0</v>
      </c>
      <c r="J922" s="2">
        <f>IF(SUMPRODUCT((A922&gt;=[1]holidays!B$2:B1097 - 4)*(A922&lt;[1]holidays!B$2:B1097))&gt;0, 1, 0)</f>
        <v>0</v>
      </c>
      <c r="K92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A922,
      A922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2" s="3">
        <v>106</v>
      </c>
      <c r="M922" s="3">
        <v>10728.85</v>
      </c>
      <c r="N922" s="3">
        <f t="shared" si="58"/>
        <v>1.9461001269726104</v>
      </c>
      <c r="O922" s="2">
        <f t="shared" ca="1" si="51"/>
        <v>0.11819499929995099</v>
      </c>
      <c r="P922" s="3" t="str">
        <f t="shared" ca="1" si="59"/>
        <v>No Surge</v>
      </c>
    </row>
    <row r="923" spans="1:16">
      <c r="A923" s="4">
        <v>45483</v>
      </c>
      <c r="B923" s="2">
        <f t="shared" si="48"/>
        <v>2024</v>
      </c>
      <c r="C923" s="2">
        <f t="shared" si="49"/>
        <v>7</v>
      </c>
      <c r="D923" s="2">
        <f t="shared" si="50"/>
        <v>10</v>
      </c>
      <c r="E923" s="16">
        <v>5742</v>
      </c>
      <c r="F923" s="3">
        <f t="shared" ca="1" si="60"/>
        <v>53.121903638940402</v>
      </c>
      <c r="G923" s="2" t="s">
        <v>22</v>
      </c>
      <c r="H923" s="2" t="s">
        <v>20</v>
      </c>
      <c r="I923" s="2">
        <f>IF(SUMPRODUCT((A923&gt;=[1]holidays!B$2:B1097)*(A923&lt;=[1]holidays!C$2:C1097))&gt;0, 1, 0)</f>
        <v>0</v>
      </c>
      <c r="J923" s="2">
        <f>IF(SUMPRODUCT((A923&gt;=[1]holidays!B$2:B1097 - 4)*(A923&lt;[1]holidays!B$2:B1097))&gt;0, 1, 0)</f>
        <v>0</v>
      </c>
      <c r="K92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A923,
      A923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3" s="3">
        <v>110</v>
      </c>
      <c r="M923" s="3">
        <v>8622.85</v>
      </c>
      <c r="N923" s="3">
        <f t="shared" si="58"/>
        <v>1.5017154301637061</v>
      </c>
      <c r="O923" s="2">
        <f t="shared" ca="1" si="51"/>
        <v>0.10176609892517319</v>
      </c>
      <c r="P923" s="3" t="str">
        <f t="shared" ca="1" si="59"/>
        <v>No Surge</v>
      </c>
    </row>
    <row r="924" spans="1:16">
      <c r="A924" s="4">
        <v>45484</v>
      </c>
      <c r="B924" s="2">
        <f t="shared" si="48"/>
        <v>2024</v>
      </c>
      <c r="C924" s="2">
        <f t="shared" si="49"/>
        <v>7</v>
      </c>
      <c r="D924" s="2">
        <f t="shared" si="50"/>
        <v>11</v>
      </c>
      <c r="E924" s="16">
        <v>5729</v>
      </c>
      <c r="F924" s="3">
        <f t="shared" ca="1" si="60"/>
        <v>58.538946552742196</v>
      </c>
      <c r="G924" s="2" t="s">
        <v>23</v>
      </c>
      <c r="H924" s="2" t="s">
        <v>20</v>
      </c>
      <c r="I924" s="2">
        <f>IF(SUMPRODUCT((A924&gt;=[1]holidays!B$2:B1097)*(A924&lt;=[1]holidays!C$2:C1097))&gt;0, 1, 0)</f>
        <v>0</v>
      </c>
      <c r="J924" s="2">
        <f>IF(SUMPRODUCT((A924&gt;=[1]holidays!B$2:B1097 - 4)*(A924&lt;[1]holidays!B$2:B1097))&gt;0, 1, 0)</f>
        <v>0</v>
      </c>
      <c r="K92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A924,
      A924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4" s="3">
        <v>109</v>
      </c>
      <c r="M924" s="3">
        <v>13158.43</v>
      </c>
      <c r="N924" s="3">
        <f t="shared" si="58"/>
        <v>2.2968109617734336</v>
      </c>
      <c r="O924" s="2">
        <f t="shared" ca="1" si="51"/>
        <v>0.11137624671406704</v>
      </c>
      <c r="P924" s="3" t="str">
        <f t="shared" ca="1" si="59"/>
        <v>No Surge</v>
      </c>
    </row>
    <row r="925" spans="1:16">
      <c r="A925" s="4">
        <v>45485</v>
      </c>
      <c r="B925" s="2">
        <f t="shared" si="48"/>
        <v>2024</v>
      </c>
      <c r="C925" s="2">
        <f t="shared" si="49"/>
        <v>7</v>
      </c>
      <c r="D925" s="2">
        <f t="shared" si="50"/>
        <v>12</v>
      </c>
      <c r="E925" s="16">
        <v>5946</v>
      </c>
      <c r="F925" s="3">
        <f t="shared" ca="1" si="60"/>
        <v>60.117786535845831</v>
      </c>
      <c r="G925" s="2" t="s">
        <v>24</v>
      </c>
      <c r="H925" s="2" t="s">
        <v>20</v>
      </c>
      <c r="I925" s="2">
        <f>IF(SUMPRODUCT((A925&gt;=[1]holidays!B$2:B1097)*(A925&lt;=[1]holidays!C$2:C1097))&gt;0, 1, 0)</f>
        <v>0</v>
      </c>
      <c r="J925" s="2">
        <f>IF(SUMPRODUCT((A925&gt;=[1]holidays!B$2:B1097 - 4)*(A925&lt;[1]holidays!B$2:B1097))&gt;0, 1, 0)</f>
        <v>0</v>
      </c>
      <c r="K92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A925,
      A925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5" s="3">
        <v>102</v>
      </c>
      <c r="M925" s="3">
        <v>11012.53</v>
      </c>
      <c r="N925" s="3">
        <f t="shared" si="58"/>
        <v>1.8520904809956273</v>
      </c>
      <c r="O925" s="2">
        <f t="shared" ca="1" si="51"/>
        <v>0.10312839264474057</v>
      </c>
      <c r="P925" s="3" t="str">
        <f t="shared" ca="1" si="59"/>
        <v>No Surge</v>
      </c>
    </row>
    <row r="926" spans="1:16">
      <c r="A926" s="4">
        <v>45486</v>
      </c>
      <c r="B926" s="2">
        <f t="shared" si="48"/>
        <v>2024</v>
      </c>
      <c r="C926" s="2">
        <f t="shared" si="49"/>
        <v>7</v>
      </c>
      <c r="D926" s="2">
        <f t="shared" si="50"/>
        <v>13</v>
      </c>
      <c r="E926" s="16">
        <v>9483</v>
      </c>
      <c r="F926" s="3">
        <f t="shared" ca="1" si="60"/>
        <v>94.006654744445569</v>
      </c>
      <c r="G926" s="2" t="s">
        <v>16</v>
      </c>
      <c r="H926" s="2" t="s">
        <v>17</v>
      </c>
      <c r="I926" s="2">
        <f>IF(SUMPRODUCT((A926&gt;=[1]holidays!B$2:B1097)*(A926&lt;=[1]holidays!C$2:C1097))&gt;0, 1, 0)</f>
        <v>0</v>
      </c>
      <c r="J926" s="2">
        <f>IF(SUMPRODUCT((A926&gt;=[1]holidays!B$2:B1097 - 4)*(A926&lt;[1]holidays!B$2:B1097))&gt;0, 1, 0)</f>
        <v>0</v>
      </c>
      <c r="K92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A926,
      A926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6" s="3">
        <v>101</v>
      </c>
      <c r="M926" s="3">
        <v>5950.67</v>
      </c>
      <c r="N926" s="3">
        <f t="shared" si="58"/>
        <v>0.62750922703785728</v>
      </c>
      <c r="O926" s="2">
        <f t="shared" ca="1" si="51"/>
        <v>0.10012308477474431</v>
      </c>
      <c r="P926" s="3" t="str">
        <f t="shared" ca="1" si="59"/>
        <v>Mild Surge</v>
      </c>
    </row>
    <row r="927" spans="1:16">
      <c r="A927" s="4">
        <v>45487</v>
      </c>
      <c r="B927" s="2">
        <f t="shared" si="48"/>
        <v>2024</v>
      </c>
      <c r="C927" s="2">
        <f t="shared" si="49"/>
        <v>7</v>
      </c>
      <c r="D927" s="2">
        <f t="shared" si="50"/>
        <v>14</v>
      </c>
      <c r="E927" s="16">
        <v>9207</v>
      </c>
      <c r="F927" s="3">
        <f t="shared" ca="1" si="60"/>
        <v>102.58884440793533</v>
      </c>
      <c r="G927" s="2" t="s">
        <v>18</v>
      </c>
      <c r="H927" s="2" t="s">
        <v>17</v>
      </c>
      <c r="I927" s="2">
        <f>IF(SUMPRODUCT((A927&gt;=[1]holidays!B$2:B1097)*(A927&lt;=[1]holidays!C$2:C1097))&gt;0, 1, 0)</f>
        <v>0</v>
      </c>
      <c r="J927" s="2">
        <f>IF(SUMPRODUCT((A927&gt;=[1]holidays!B$2:B1097 - 4)*(A927&lt;[1]holidays!B$2:B1097))&gt;0, 1, 0)</f>
        <v>0</v>
      </c>
      <c r="K92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A927,
      A927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7" s="3">
        <v>102</v>
      </c>
      <c r="M927" s="3">
        <v>8655.6</v>
      </c>
      <c r="N927" s="3">
        <f t="shared" si="58"/>
        <v>0.94011078527207559</v>
      </c>
      <c r="O927" s="2">
        <f t="shared" ca="1" si="51"/>
        <v>0.11365333039653963</v>
      </c>
      <c r="P927" s="3" t="str">
        <f t="shared" ca="1" si="59"/>
        <v>High Surge</v>
      </c>
    </row>
    <row r="928" spans="1:16">
      <c r="A928" s="4">
        <v>45488</v>
      </c>
      <c r="B928" s="2">
        <f t="shared" si="48"/>
        <v>2024</v>
      </c>
      <c r="C928" s="2">
        <f t="shared" si="49"/>
        <v>7</v>
      </c>
      <c r="D928" s="2">
        <f t="shared" si="50"/>
        <v>15</v>
      </c>
      <c r="E928" s="16">
        <v>5987</v>
      </c>
      <c r="F928" s="3">
        <f t="shared" ca="1" si="60"/>
        <v>56.686483822804625</v>
      </c>
      <c r="G928" s="2" t="s">
        <v>19</v>
      </c>
      <c r="H928" s="2" t="s">
        <v>20</v>
      </c>
      <c r="I928" s="2">
        <f>IF(SUMPRODUCT((A928&gt;=[1]holidays!B$2:B1097)*(A928&lt;=[1]holidays!C$2:C1097))&gt;0, 1, 0)</f>
        <v>0</v>
      </c>
      <c r="J928" s="2">
        <f>IF(SUMPRODUCT((A928&gt;=[1]holidays!B$2:B1097 - 4)*(A928&lt;[1]holidays!B$2:B1097))&gt;0, 1, 0)</f>
        <v>0</v>
      </c>
      <c r="K92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A928,
      A928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8" s="3">
        <v>110</v>
      </c>
      <c r="M928" s="3">
        <v>19742.759999999998</v>
      </c>
      <c r="N928" s="3">
        <f t="shared" si="58"/>
        <v>3.2976048104225821</v>
      </c>
      <c r="O928" s="2">
        <f t="shared" ca="1" si="51"/>
        <v>0.1041508805830718</v>
      </c>
      <c r="P928" s="3" t="str">
        <f t="shared" ca="1" si="59"/>
        <v>No Surge</v>
      </c>
    </row>
    <row r="929" spans="1:16">
      <c r="A929" s="4">
        <v>45489</v>
      </c>
      <c r="B929" s="2">
        <f t="shared" si="48"/>
        <v>2024</v>
      </c>
      <c r="C929" s="2">
        <f t="shared" si="49"/>
        <v>7</v>
      </c>
      <c r="D929" s="2">
        <f t="shared" si="50"/>
        <v>16</v>
      </c>
      <c r="E929" s="16">
        <v>5513</v>
      </c>
      <c r="F929" s="3">
        <f t="shared" ca="1" si="60"/>
        <v>61.822192930406906</v>
      </c>
      <c r="G929" s="2" t="s">
        <v>21</v>
      </c>
      <c r="H929" s="2" t="s">
        <v>20</v>
      </c>
      <c r="I929" s="2">
        <f>IF(SUMPRODUCT((A929&gt;=[1]holidays!B$2:B1097)*(A929&lt;=[1]holidays!C$2:C1097))&gt;0, 1, 0)</f>
        <v>0</v>
      </c>
      <c r="J929" s="2">
        <f>IF(SUMPRODUCT((A929&gt;=[1]holidays!B$2:B1097 - 4)*(A929&lt;[1]holidays!B$2:B1097))&gt;0, 1, 0)</f>
        <v>0</v>
      </c>
      <c r="K92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A929,
      A929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29" s="3">
        <v>104</v>
      </c>
      <c r="M929" s="3">
        <v>10063.66</v>
      </c>
      <c r="N929" s="3">
        <f t="shared" si="58"/>
        <v>1.8254416832940323</v>
      </c>
      <c r="O929" s="2">
        <f t="shared" ca="1" si="51"/>
        <v>0.11662448874954323</v>
      </c>
      <c r="P929" s="3" t="str">
        <f t="shared" ca="1" si="59"/>
        <v>No Surge</v>
      </c>
    </row>
    <row r="930" spans="1:16">
      <c r="A930" s="4">
        <v>45490</v>
      </c>
      <c r="B930" s="2">
        <f t="shared" si="48"/>
        <v>2024</v>
      </c>
      <c r="C930" s="2">
        <f t="shared" si="49"/>
        <v>7</v>
      </c>
      <c r="D930" s="2">
        <f t="shared" si="50"/>
        <v>17</v>
      </c>
      <c r="E930" s="16">
        <v>5742</v>
      </c>
      <c r="F930" s="3">
        <f t="shared" ca="1" si="60"/>
        <v>60.253321338152666</v>
      </c>
      <c r="G930" s="2" t="s">
        <v>22</v>
      </c>
      <c r="H930" s="2" t="s">
        <v>20</v>
      </c>
      <c r="I930" s="2">
        <f>IF(SUMPRODUCT((A930&gt;=[1]holidays!B$2:B1097)*(A930&lt;=[1]holidays!C$2:C1097))&gt;0, 1, 0)</f>
        <v>0</v>
      </c>
      <c r="J930" s="2">
        <f>IF(SUMPRODUCT((A930&gt;=[1]holidays!B$2:B1097 - 4)*(A930&lt;[1]holidays!B$2:B1097))&gt;0, 1, 0)</f>
        <v>0</v>
      </c>
      <c r="K93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A930,
      A930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0" s="3">
        <v>103</v>
      </c>
      <c r="M930" s="3">
        <v>10067.74</v>
      </c>
      <c r="N930" s="3">
        <f t="shared" si="58"/>
        <v>1.7533507488679902</v>
      </c>
      <c r="O930" s="2">
        <f t="shared" ca="1" si="51"/>
        <v>0.10808241201375349</v>
      </c>
      <c r="P930" s="3" t="str">
        <f t="shared" ca="1" si="59"/>
        <v>No Surge</v>
      </c>
    </row>
    <row r="931" spans="1:16">
      <c r="A931" s="4">
        <v>45491</v>
      </c>
      <c r="B931" s="2">
        <f t="shared" si="48"/>
        <v>2024</v>
      </c>
      <c r="C931" s="2">
        <f t="shared" si="49"/>
        <v>7</v>
      </c>
      <c r="D931" s="2">
        <f t="shared" si="50"/>
        <v>18</v>
      </c>
      <c r="E931" s="16">
        <v>5729</v>
      </c>
      <c r="F931" s="3">
        <f t="shared" ca="1" si="60"/>
        <v>57.963268720583137</v>
      </c>
      <c r="G931" s="2" t="s">
        <v>23</v>
      </c>
      <c r="H931" s="2" t="s">
        <v>20</v>
      </c>
      <c r="I931" s="2">
        <f>IF(SUMPRODUCT((A931&gt;=[1]holidays!B$2:B1097)*(A931&lt;=[1]holidays!C$2:C1097))&gt;0, 1, 0)</f>
        <v>0</v>
      </c>
      <c r="J931" s="2">
        <f>IF(SUMPRODUCT((A931&gt;=[1]holidays!B$2:B1097 - 4)*(A931&lt;[1]holidays!B$2:B1097))&gt;0, 1, 0)</f>
        <v>0</v>
      </c>
      <c r="K93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A931,
      A931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1" s="3">
        <v>106</v>
      </c>
      <c r="M931" s="3">
        <v>5989.21</v>
      </c>
      <c r="N931" s="3">
        <f t="shared" si="58"/>
        <v>1.0454197940303718</v>
      </c>
      <c r="O931" s="2">
        <f t="shared" ca="1" si="51"/>
        <v>0.10724570578428719</v>
      </c>
      <c r="P931" s="3" t="str">
        <f t="shared" ca="1" si="59"/>
        <v>No Surge</v>
      </c>
    </row>
    <row r="932" spans="1:16">
      <c r="A932" s="4">
        <v>45492</v>
      </c>
      <c r="B932" s="2">
        <f t="shared" si="48"/>
        <v>2024</v>
      </c>
      <c r="C932" s="2">
        <f t="shared" si="49"/>
        <v>7</v>
      </c>
      <c r="D932" s="2">
        <f t="shared" si="50"/>
        <v>19</v>
      </c>
      <c r="E932" s="16">
        <v>5946</v>
      </c>
      <c r="F932" s="3">
        <f t="shared" ca="1" si="60"/>
        <v>66.945542819718568</v>
      </c>
      <c r="G932" s="2" t="s">
        <v>24</v>
      </c>
      <c r="H932" s="2" t="s">
        <v>20</v>
      </c>
      <c r="I932" s="2">
        <f>IF(SUMPRODUCT((A932&gt;=[1]holidays!B$2:B1097)*(A932&lt;=[1]holidays!C$2:C1097))&gt;0, 1, 0)</f>
        <v>0</v>
      </c>
      <c r="J932" s="2">
        <f>IF(SUMPRODUCT((A932&gt;=[1]holidays!B$2:B1097 - 4)*(A932&lt;[1]holidays!B$2:B1097))&gt;0, 1, 0)</f>
        <v>0</v>
      </c>
      <c r="K93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A932,
      A932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2" s="3">
        <v>104</v>
      </c>
      <c r="M932" s="3">
        <v>8037.83</v>
      </c>
      <c r="N932" s="3">
        <f t="shared" si="58"/>
        <v>1.351804574503868</v>
      </c>
      <c r="O932" s="2">
        <f t="shared" ca="1" si="51"/>
        <v>0.11709277587034531</v>
      </c>
      <c r="P932" s="3" t="str">
        <f t="shared" ca="1" si="59"/>
        <v>No Surge</v>
      </c>
    </row>
    <row r="933" spans="1:16">
      <c r="A933" s="4">
        <v>45493</v>
      </c>
      <c r="B933" s="2">
        <f t="shared" si="48"/>
        <v>2024</v>
      </c>
      <c r="C933" s="2">
        <f t="shared" si="49"/>
        <v>7</v>
      </c>
      <c r="D933" s="2">
        <f t="shared" si="50"/>
        <v>20</v>
      </c>
      <c r="E933" s="16">
        <v>7521</v>
      </c>
      <c r="F933" s="3">
        <f t="shared" ca="1" si="60"/>
        <v>77.529480080424023</v>
      </c>
      <c r="G933" s="2" t="s">
        <v>16</v>
      </c>
      <c r="H933" s="2" t="s">
        <v>17</v>
      </c>
      <c r="I933" s="2">
        <f>IF(SUMPRODUCT((A933&gt;=[1]holidays!B$2:B1097)*(A933&lt;=[1]holidays!C$2:C1097))&gt;0, 1, 0)</f>
        <v>0</v>
      </c>
      <c r="J933" s="2">
        <f>IF(SUMPRODUCT((A933&gt;=[1]holidays!B$2:B1097 - 4)*(A933&lt;[1]holidays!B$2:B1097))&gt;0, 1, 0)</f>
        <v>0</v>
      </c>
      <c r="K93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A933,
      A933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3" s="3">
        <v>107</v>
      </c>
      <c r="M933" s="3">
        <v>8145.74</v>
      </c>
      <c r="N933" s="3">
        <f t="shared" si="58"/>
        <v>1.0830660816380799</v>
      </c>
      <c r="O933" s="2">
        <f t="shared" ca="1" si="51"/>
        <v>0.11029988523607726</v>
      </c>
      <c r="P933" s="3" t="str">
        <f t="shared" ca="1" si="59"/>
        <v>No Surge</v>
      </c>
    </row>
    <row r="934" spans="1:16">
      <c r="A934" s="4">
        <v>45494</v>
      </c>
      <c r="B934" s="2">
        <f t="shared" si="48"/>
        <v>2024</v>
      </c>
      <c r="C934" s="2">
        <f t="shared" si="49"/>
        <v>7</v>
      </c>
      <c r="D934" s="2">
        <f t="shared" si="50"/>
        <v>21</v>
      </c>
      <c r="E934" s="16">
        <v>7337</v>
      </c>
      <c r="F934" s="3">
        <f t="shared" ca="1" si="60"/>
        <v>70.276851734637603</v>
      </c>
      <c r="G934" s="2" t="s">
        <v>18</v>
      </c>
      <c r="H934" s="2" t="s">
        <v>17</v>
      </c>
      <c r="I934" s="2">
        <f>IF(SUMPRODUCT((A934&gt;=[1]holidays!B$2:B1097)*(A934&lt;=[1]holidays!C$2:C1097))&gt;0, 1, 0)</f>
        <v>0</v>
      </c>
      <c r="J934" s="2">
        <f>IF(SUMPRODUCT((A934&gt;=[1]holidays!B$2:B1097 - 4)*(A934&lt;[1]holidays!B$2:B1097))&gt;0, 1, 0)</f>
        <v>0</v>
      </c>
      <c r="K93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A934,
      A934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4" s="3">
        <v>107</v>
      </c>
      <c r="M934" s="3">
        <v>18144.88</v>
      </c>
      <c r="N934" s="3">
        <f t="shared" si="58"/>
        <v>2.4730652855390489</v>
      </c>
      <c r="O934" s="2">
        <f t="shared" ca="1" si="51"/>
        <v>0.10248907095006438</v>
      </c>
      <c r="P934" s="3" t="str">
        <f t="shared" ca="1" si="59"/>
        <v>No Surge</v>
      </c>
    </row>
    <row r="935" spans="1:16">
      <c r="A935" s="4">
        <v>45495</v>
      </c>
      <c r="B935" s="2">
        <f t="shared" si="48"/>
        <v>2024</v>
      </c>
      <c r="C935" s="2">
        <f t="shared" si="49"/>
        <v>7</v>
      </c>
      <c r="D935" s="2">
        <f t="shared" si="50"/>
        <v>22</v>
      </c>
      <c r="E935" s="16">
        <v>5923</v>
      </c>
      <c r="F935" s="3">
        <f t="shared" ca="1" si="60"/>
        <v>55.451598133617154</v>
      </c>
      <c r="G935" s="2" t="s">
        <v>19</v>
      </c>
      <c r="H935" s="2" t="s">
        <v>20</v>
      </c>
      <c r="I935" s="2">
        <f>IF(SUMPRODUCT((A935&gt;=[1]holidays!B$2:B1097)*(A935&lt;=[1]holidays!C$2:C1097))&gt;0, 1, 0)</f>
        <v>0</v>
      </c>
      <c r="J935" s="2">
        <f>IF(SUMPRODUCT((A935&gt;=[1]holidays!B$2:B1097 - 4)*(A935&lt;[1]holidays!B$2:B1097))&gt;0, 1, 0)</f>
        <v>0</v>
      </c>
      <c r="K93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A935,
      A935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5" s="3">
        <v>108</v>
      </c>
      <c r="M935" s="3">
        <v>13773.19</v>
      </c>
      <c r="N935" s="3">
        <f t="shared" si="58"/>
        <v>2.3253739658956611</v>
      </c>
      <c r="O935" s="2">
        <f t="shared" ca="1" si="51"/>
        <v>0.10111046088858101</v>
      </c>
      <c r="P935" s="3" t="str">
        <f t="shared" ca="1" si="59"/>
        <v>No Surge</v>
      </c>
    </row>
    <row r="936" spans="1:16">
      <c r="A936" s="4">
        <v>45496</v>
      </c>
      <c r="B936" s="2">
        <f t="shared" si="48"/>
        <v>2024</v>
      </c>
      <c r="C936" s="2">
        <f t="shared" si="49"/>
        <v>7</v>
      </c>
      <c r="D936" s="2">
        <f t="shared" si="50"/>
        <v>23</v>
      </c>
      <c r="E936" s="16">
        <v>5872</v>
      </c>
      <c r="F936" s="3">
        <f t="shared" ca="1" si="60"/>
        <v>58.317129376275091</v>
      </c>
      <c r="G936" s="2" t="s">
        <v>21</v>
      </c>
      <c r="H936" s="2" t="s">
        <v>20</v>
      </c>
      <c r="I936" s="2">
        <f>IF(SUMPRODUCT((A936&gt;=[1]holidays!B$2:B1097)*(A936&lt;=[1]holidays!C$2:C1097))&gt;0, 1, 0)</f>
        <v>0</v>
      </c>
      <c r="J936" s="2">
        <f>IF(SUMPRODUCT((A936&gt;=[1]holidays!B$2:B1097 - 4)*(A936&lt;[1]holidays!B$2:B1097))&gt;0, 1, 0)</f>
        <v>0</v>
      </c>
      <c r="K93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A936,
      A936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6" s="3">
        <v>110</v>
      </c>
      <c r="M936" s="3">
        <v>6695.44</v>
      </c>
      <c r="N936" s="3">
        <f t="shared" si="58"/>
        <v>1.1402316076294277</v>
      </c>
      <c r="O936" s="2">
        <f t="shared" ca="1" si="51"/>
        <v>0.10924530366809025</v>
      </c>
      <c r="P936" s="3" t="str">
        <f t="shared" ca="1" si="59"/>
        <v>No Surge</v>
      </c>
    </row>
    <row r="937" spans="1:16">
      <c r="A937" s="4">
        <v>45497</v>
      </c>
      <c r="B937" s="2">
        <f t="shared" si="48"/>
        <v>2024</v>
      </c>
      <c r="C937" s="2">
        <f t="shared" si="49"/>
        <v>7</v>
      </c>
      <c r="D937" s="2">
        <f t="shared" si="50"/>
        <v>24</v>
      </c>
      <c r="E937" s="16">
        <v>6229</v>
      </c>
      <c r="F937" s="3">
        <f t="shared" ca="1" si="60"/>
        <v>61.647796072984107</v>
      </c>
      <c r="G937" s="2" t="s">
        <v>22</v>
      </c>
      <c r="H937" s="2" t="s">
        <v>20</v>
      </c>
      <c r="I937" s="2">
        <f>IF(SUMPRODUCT((A937&gt;=[1]holidays!B$2:B1097)*(A937&lt;=[1]holidays!C$2:C1097))&gt;0, 1, 0)</f>
        <v>0</v>
      </c>
      <c r="J937" s="2">
        <f>IF(SUMPRODUCT((A937&gt;=[1]holidays!B$2:B1097 - 4)*(A937&lt;[1]holidays!B$2:B1097))&gt;0, 1, 0)</f>
        <v>0</v>
      </c>
      <c r="K93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A937,
      A937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7" s="3">
        <v>108</v>
      </c>
      <c r="M937" s="3">
        <v>21026.86</v>
      </c>
      <c r="N937" s="3">
        <f t="shared" si="58"/>
        <v>3.3756397495585166</v>
      </c>
      <c r="O937" s="2">
        <f t="shared" ca="1" si="51"/>
        <v>0.10688653035611306</v>
      </c>
      <c r="P937" s="3" t="str">
        <f t="shared" ca="1" si="59"/>
        <v>No Surge</v>
      </c>
    </row>
    <row r="938" spans="1:16">
      <c r="A938" s="4">
        <v>45498</v>
      </c>
      <c r="B938" s="2">
        <f t="shared" si="48"/>
        <v>2024</v>
      </c>
      <c r="C938" s="2">
        <f t="shared" si="49"/>
        <v>7</v>
      </c>
      <c r="D938" s="2">
        <f t="shared" si="50"/>
        <v>25</v>
      </c>
      <c r="E938" s="16">
        <v>5521</v>
      </c>
      <c r="F938" s="3">
        <f t="shared" ca="1" si="60"/>
        <v>59.97276520832343</v>
      </c>
      <c r="G938" s="2" t="s">
        <v>23</v>
      </c>
      <c r="H938" s="2" t="s">
        <v>20</v>
      </c>
      <c r="I938" s="2">
        <f>IF(SUMPRODUCT((A938&gt;=[1]holidays!B$2:B1097)*(A938&lt;=[1]holidays!C$2:C1097))&gt;0, 1, 0)</f>
        <v>0</v>
      </c>
      <c r="J938" s="2">
        <f>IF(SUMPRODUCT((A938&gt;=[1]holidays!B$2:B1097 - 4)*(A938&lt;[1]holidays!B$2:B1097))&gt;0, 1, 0)</f>
        <v>0</v>
      </c>
      <c r="K93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A938,
      A938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8" s="3">
        <v>109</v>
      </c>
      <c r="M938" s="3">
        <v>18543.990000000002</v>
      </c>
      <c r="N938" s="3">
        <f t="shared" si="58"/>
        <v>3.3588099981887343</v>
      </c>
      <c r="O938" s="2">
        <f t="shared" ca="1" si="51"/>
        <v>0.11840303219900841</v>
      </c>
      <c r="P938" s="3" t="str">
        <f t="shared" ca="1" si="59"/>
        <v>No Surge</v>
      </c>
    </row>
    <row r="939" spans="1:16">
      <c r="A939" s="4">
        <v>45499</v>
      </c>
      <c r="B939" s="2">
        <f t="shared" si="48"/>
        <v>2024</v>
      </c>
      <c r="C939" s="2">
        <f t="shared" si="49"/>
        <v>7</v>
      </c>
      <c r="D939" s="2">
        <f t="shared" si="50"/>
        <v>26</v>
      </c>
      <c r="E939" s="16">
        <v>5946</v>
      </c>
      <c r="F939" s="3">
        <f t="shared" ca="1" si="60"/>
        <v>64.839875567503753</v>
      </c>
      <c r="G939" s="2" t="s">
        <v>24</v>
      </c>
      <c r="H939" s="2" t="s">
        <v>20</v>
      </c>
      <c r="I939" s="2">
        <f>IF(SUMPRODUCT((A939&gt;=[1]holidays!B$2:B1097)*(A939&lt;=[1]holidays!C$2:C1097))&gt;0, 1, 0)</f>
        <v>0</v>
      </c>
      <c r="J939" s="2">
        <f>IF(SUMPRODUCT((A939&gt;=[1]holidays!B$2:B1097 - 4)*(A939&lt;[1]holidays!B$2:B1097))&gt;0, 1, 0)</f>
        <v>0</v>
      </c>
      <c r="K93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A939,
      A939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39" s="3">
        <v>101</v>
      </c>
      <c r="M939" s="3">
        <v>26539.06</v>
      </c>
      <c r="N939" s="3">
        <f t="shared" si="58"/>
        <v>4.4633467877564748</v>
      </c>
      <c r="O939" s="2">
        <f t="shared" ca="1" si="51"/>
        <v>0.11013836919471709</v>
      </c>
      <c r="P939" s="3" t="str">
        <f t="shared" ca="1" si="59"/>
        <v>No Surge</v>
      </c>
    </row>
    <row r="940" spans="1:16">
      <c r="A940" s="4">
        <v>45500</v>
      </c>
      <c r="B940" s="2">
        <f t="shared" si="48"/>
        <v>2024</v>
      </c>
      <c r="C940" s="2">
        <f t="shared" si="49"/>
        <v>7</v>
      </c>
      <c r="D940" s="2">
        <f t="shared" si="50"/>
        <v>27</v>
      </c>
      <c r="E940" s="16">
        <v>8983</v>
      </c>
      <c r="F940" s="3">
        <f t="shared" ca="1" si="60"/>
        <v>90.618903946449493</v>
      </c>
      <c r="G940" s="2" t="s">
        <v>16</v>
      </c>
      <c r="H940" s="2" t="s">
        <v>17</v>
      </c>
      <c r="I940" s="2">
        <f>IF(SUMPRODUCT((A940&gt;=[1]holidays!B$2:B1097)*(A940&lt;=[1]holidays!C$2:C1097))&gt;0, 1, 0)</f>
        <v>0</v>
      </c>
      <c r="J940" s="2">
        <f>IF(SUMPRODUCT((A940&gt;=[1]holidays!B$2:B1097 - 4)*(A940&lt;[1]holidays!B$2:B1097))&gt;0, 1, 0)</f>
        <v>0</v>
      </c>
      <c r="K94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A940,
      A940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0" s="3">
        <v>102</v>
      </c>
      <c r="M940" s="3">
        <v>28264.18</v>
      </c>
      <c r="N940" s="3">
        <f t="shared" si="58"/>
        <v>3.146407658911277</v>
      </c>
      <c r="O940" s="2">
        <f t="shared" ca="1" si="51"/>
        <v>0.10289578317419401</v>
      </c>
      <c r="P940" s="3" t="str">
        <f t="shared" ca="1" si="59"/>
        <v>Low Surge</v>
      </c>
    </row>
    <row r="941" spans="1:16">
      <c r="A941" s="4">
        <v>45501</v>
      </c>
      <c r="B941" s="2">
        <f t="shared" si="48"/>
        <v>2024</v>
      </c>
      <c r="C941" s="2">
        <f t="shared" si="49"/>
        <v>7</v>
      </c>
      <c r="D941" s="2">
        <f t="shared" si="50"/>
        <v>28</v>
      </c>
      <c r="E941" s="16">
        <v>11098</v>
      </c>
      <c r="F941" s="3">
        <f t="shared" ca="1" si="60"/>
        <v>104.1932864916751</v>
      </c>
      <c r="G941" s="2" t="s">
        <v>18</v>
      </c>
      <c r="H941" s="2" t="s">
        <v>17</v>
      </c>
      <c r="I941" s="2">
        <f>IF(SUMPRODUCT((A941&gt;=[1]holidays!B$2:B1097)*(A941&lt;=[1]holidays!C$2:C1097))&gt;0, 1, 0)</f>
        <v>0</v>
      </c>
      <c r="J941" s="2">
        <f>IF(SUMPRODUCT((A941&gt;=[1]holidays!B$2:B1097 - 4)*(A941&lt;[1]holidays!B$2:B1097))&gt;0, 1, 0)</f>
        <v>0</v>
      </c>
      <c r="K94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A941,
      A941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1" s="3">
        <v>110</v>
      </c>
      <c r="M941" s="3">
        <v>13025.92</v>
      </c>
      <c r="N941" s="3">
        <f t="shared" si="58"/>
        <v>1.1737177869886466</v>
      </c>
      <c r="O941" s="2">
        <f t="shared" ca="1" si="51"/>
        <v>0.10327321602166391</v>
      </c>
      <c r="P941" s="3" t="str">
        <f t="shared" ca="1" si="59"/>
        <v>High Surge</v>
      </c>
    </row>
    <row r="942" spans="1:16">
      <c r="A942" s="4">
        <v>45502</v>
      </c>
      <c r="B942" s="2">
        <f t="shared" si="48"/>
        <v>2024</v>
      </c>
      <c r="C942" s="2">
        <f t="shared" si="49"/>
        <v>7</v>
      </c>
      <c r="D942" s="2">
        <f t="shared" si="50"/>
        <v>29</v>
      </c>
      <c r="E942" s="16">
        <v>12641</v>
      </c>
      <c r="F942" s="3">
        <f t="shared" ca="1" si="60"/>
        <v>145.64623550772623</v>
      </c>
      <c r="G942" s="2" t="s">
        <v>19</v>
      </c>
      <c r="H942" s="2" t="s">
        <v>20</v>
      </c>
      <c r="I942" s="2">
        <f>IF(SUMPRODUCT((A942&gt;=[1]holidays!B$2:B1097)*(A942&lt;=[1]holidays!C$2:C1097))&gt;0, 1, 0)</f>
        <v>0</v>
      </c>
      <c r="J942" s="2">
        <f>IF(SUMPRODUCT((A942&gt;=[1]holidays!B$2:B1097 - 4)*(A942&lt;[1]holidays!B$2:B1097))&gt;0, 1, 0)</f>
        <v>0</v>
      </c>
      <c r="K94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A942,
      A942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2" s="3">
        <v>104</v>
      </c>
      <c r="M942" s="3">
        <v>13020.14</v>
      </c>
      <c r="N942" s="3">
        <f t="shared" si="58"/>
        <v>1.0299928803101019</v>
      </c>
      <c r="O942" s="2">
        <f t="shared" ca="1" si="51"/>
        <v>0.11982603032041397</v>
      </c>
      <c r="P942" s="3" t="str">
        <f t="shared" ca="1" si="59"/>
        <v>High Surge</v>
      </c>
    </row>
    <row r="943" spans="1:16">
      <c r="A943" s="4">
        <v>45503</v>
      </c>
      <c r="B943" s="2">
        <f t="shared" si="48"/>
        <v>2024</v>
      </c>
      <c r="C943" s="2">
        <f t="shared" si="49"/>
        <v>7</v>
      </c>
      <c r="D943" s="2">
        <f t="shared" si="50"/>
        <v>30</v>
      </c>
      <c r="E943" s="16">
        <v>11987</v>
      </c>
      <c r="F943" s="3">
        <f t="shared" ca="1" si="60"/>
        <v>117.42241353079127</v>
      </c>
      <c r="G943" s="2" t="s">
        <v>21</v>
      </c>
      <c r="H943" s="2" t="s">
        <v>20</v>
      </c>
      <c r="I943" s="2">
        <f>IF(SUMPRODUCT((A943&gt;=[1]holidays!B$2:B1097)*(A943&lt;=[1]holidays!C$2:C1097))&gt;0, 1, 0)</f>
        <v>0</v>
      </c>
      <c r="J943" s="2">
        <f>IF(SUMPRODUCT((A943&gt;=[1]holidays!B$2:B1097 - 4)*(A943&lt;[1]holidays!B$2:B1097))&gt;0, 1, 0)</f>
        <v>0</v>
      </c>
      <c r="K94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A943,
      A943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3" s="3">
        <v>110</v>
      </c>
      <c r="M943" s="3">
        <v>24402.28</v>
      </c>
      <c r="N943" s="3">
        <f t="shared" si="58"/>
        <v>2.0357287060982729</v>
      </c>
      <c r="O943" s="2">
        <f t="shared" ca="1" si="51"/>
        <v>0.10775394584455694</v>
      </c>
      <c r="P943" s="3" t="str">
        <f t="shared" ca="1" si="59"/>
        <v>High Surge</v>
      </c>
    </row>
    <row r="944" spans="1:16">
      <c r="A944" s="4">
        <v>45504</v>
      </c>
      <c r="B944" s="2">
        <f t="shared" si="48"/>
        <v>2024</v>
      </c>
      <c r="C944" s="2">
        <f t="shared" si="49"/>
        <v>7</v>
      </c>
      <c r="D944" s="2">
        <f t="shared" si="50"/>
        <v>31</v>
      </c>
      <c r="E944" s="16">
        <v>11239</v>
      </c>
      <c r="F944" s="3">
        <f t="shared" ca="1" si="60"/>
        <v>109.94595335928203</v>
      </c>
      <c r="G944" s="2" t="s">
        <v>22</v>
      </c>
      <c r="H944" s="2" t="s">
        <v>20</v>
      </c>
      <c r="I944" s="2">
        <f>IF(SUMPRODUCT((A944&gt;=[1]holidays!B$2:B1097)*(A944&lt;=[1]holidays!C$2:C1097))&gt;0, 1, 0)</f>
        <v>0</v>
      </c>
      <c r="J944" s="2">
        <f>IF(SUMPRODUCT((A944&gt;=[1]holidays!B$2:B1097 - 4)*(A944&lt;[1]holidays!B$2:B1097))&gt;0, 1, 0)</f>
        <v>0</v>
      </c>
      <c r="K94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A944,
      A944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4" s="3">
        <v>104</v>
      </c>
      <c r="M944" s="3">
        <v>12586.48</v>
      </c>
      <c r="N944" s="3">
        <f t="shared" si="58"/>
        <v>1.1198932289349586</v>
      </c>
      <c r="O944" s="2">
        <f t="shared" ca="1" si="51"/>
        <v>0.10173840332205117</v>
      </c>
      <c r="P944" s="3" t="str">
        <f t="shared" ca="1" si="59"/>
        <v>High Surge</v>
      </c>
    </row>
    <row r="945" spans="1:16">
      <c r="A945" s="4">
        <v>45505</v>
      </c>
      <c r="B945" s="2">
        <f t="shared" si="48"/>
        <v>2024</v>
      </c>
      <c r="C945" s="2">
        <f t="shared" si="49"/>
        <v>8</v>
      </c>
      <c r="D945" s="2">
        <f t="shared" si="50"/>
        <v>1</v>
      </c>
      <c r="E945" s="16">
        <v>12741</v>
      </c>
      <c r="F945" s="3">
        <f t="shared" ca="1" si="60"/>
        <v>133.74931811572225</v>
      </c>
      <c r="G945" s="2" t="s">
        <v>23</v>
      </c>
      <c r="H945" s="2" t="s">
        <v>20</v>
      </c>
      <c r="I945" s="2">
        <f>IF(SUMPRODUCT((A945&gt;=[1]holidays!B$2:B1097)*(A945&lt;=[1]holidays!C$2:C1097))&gt;0, 1, 0)</f>
        <v>0</v>
      </c>
      <c r="J945" s="2">
        <f>IF(SUMPRODUCT((A945&gt;=[1]holidays!B$2:B1097 - 4)*(A945&lt;[1]holidays!B$2:B1097))&gt;0, 1, 0)</f>
        <v>0</v>
      </c>
      <c r="K94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A945,
      A945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5" s="3">
        <v>102</v>
      </c>
      <c r="M945" s="3">
        <v>10552.48</v>
      </c>
      <c r="N945" s="3">
        <f t="shared" si="58"/>
        <v>0.82823012322423673</v>
      </c>
      <c r="O945" s="2">
        <f t="shared" ca="1" si="51"/>
        <v>0.10707503687154596</v>
      </c>
      <c r="P945" s="3" t="str">
        <f t="shared" ca="1" si="59"/>
        <v>High Surge</v>
      </c>
    </row>
    <row r="946" spans="1:16">
      <c r="A946" s="4">
        <v>45506</v>
      </c>
      <c r="B946" s="2">
        <f t="shared" si="48"/>
        <v>2024</v>
      </c>
      <c r="C946" s="2">
        <f t="shared" si="49"/>
        <v>8</v>
      </c>
      <c r="D946" s="2">
        <f t="shared" si="50"/>
        <v>2</v>
      </c>
      <c r="E946" s="16">
        <v>6026</v>
      </c>
      <c r="F946" s="3">
        <f t="shared" ca="1" si="60"/>
        <v>63.159170700373522</v>
      </c>
      <c r="G946" s="2" t="s">
        <v>24</v>
      </c>
      <c r="H946" s="2" t="s">
        <v>20</v>
      </c>
      <c r="I946" s="2">
        <f>IF(SUMPRODUCT((A946&gt;=[1]holidays!B$2:B1097)*(A946&lt;=[1]holidays!C$2:C1097))&gt;0, 1, 0)</f>
        <v>0</v>
      </c>
      <c r="J946" s="2">
        <f>IF(SUMPRODUCT((A946&gt;=[1]holidays!B$2:B1097 - 4)*(A946&lt;[1]holidays!B$2:B1097))&gt;0, 1, 0)</f>
        <v>0</v>
      </c>
      <c r="K94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A946,
      A946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6" s="3">
        <v>105</v>
      </c>
      <c r="M946" s="3">
        <v>4369.1000000000004</v>
      </c>
      <c r="N946" s="3">
        <f t="shared" si="58"/>
        <v>0.72504148689014281</v>
      </c>
      <c r="O946" s="2">
        <f t="shared" ca="1" si="51"/>
        <v>0.11005165820675772</v>
      </c>
      <c r="P946" s="3" t="str">
        <f t="shared" ca="1" si="59"/>
        <v>No Surge</v>
      </c>
    </row>
    <row r="947" spans="1:16">
      <c r="A947" s="4">
        <v>45507</v>
      </c>
      <c r="B947" s="2">
        <f t="shared" si="48"/>
        <v>2024</v>
      </c>
      <c r="C947" s="2">
        <f t="shared" si="49"/>
        <v>8</v>
      </c>
      <c r="D947" s="2">
        <f t="shared" si="50"/>
        <v>3</v>
      </c>
      <c r="E947" s="16">
        <v>6321</v>
      </c>
      <c r="F947" s="3">
        <f t="shared" ca="1" si="60"/>
        <v>60.967436648653994</v>
      </c>
      <c r="G947" s="2" t="s">
        <v>16</v>
      </c>
      <c r="H947" s="2" t="s">
        <v>17</v>
      </c>
      <c r="I947" s="2">
        <f>IF(SUMPRODUCT((A947&gt;=[1]holidays!B$2:B1097)*(A947&lt;=[1]holidays!C$2:C1097))&gt;0, 1, 0)</f>
        <v>0</v>
      </c>
      <c r="J947" s="2">
        <f>IF(SUMPRODUCT((A947&gt;=[1]holidays!B$2:B1097 - 4)*(A947&lt;[1]holidays!B$2:B1097))&gt;0, 1, 0)</f>
        <v>0</v>
      </c>
      <c r="K94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A947,
      A947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7" s="3">
        <v>108</v>
      </c>
      <c r="M947" s="3">
        <v>9298.66</v>
      </c>
      <c r="N947" s="3">
        <f t="shared" si="58"/>
        <v>1.4710741971207086</v>
      </c>
      <c r="O947" s="2">
        <f t="shared" ca="1" si="51"/>
        <v>0.10416837775754835</v>
      </c>
      <c r="P947" s="3" t="str">
        <f t="shared" ca="1" si="59"/>
        <v>No Surge</v>
      </c>
    </row>
    <row r="948" spans="1:16">
      <c r="A948" s="4">
        <v>45508</v>
      </c>
      <c r="B948" s="2">
        <f t="shared" si="48"/>
        <v>2024</v>
      </c>
      <c r="C948" s="2">
        <f t="shared" si="49"/>
        <v>8</v>
      </c>
      <c r="D948" s="2">
        <f t="shared" si="50"/>
        <v>4</v>
      </c>
      <c r="E948" s="16">
        <v>5539</v>
      </c>
      <c r="F948" s="3">
        <f t="shared" ca="1" si="60"/>
        <v>56.76005422900031</v>
      </c>
      <c r="G948" s="2" t="s">
        <v>18</v>
      </c>
      <c r="H948" s="2" t="s">
        <v>17</v>
      </c>
      <c r="I948" s="2">
        <f>IF(SUMPRODUCT((A948&gt;=[1]holidays!B$2:B1097)*(A948&lt;=[1]holidays!C$2:C1097))&gt;0, 1, 0)</f>
        <v>0</v>
      </c>
      <c r="J948" s="2">
        <f>IF(SUMPRODUCT((A948&gt;=[1]holidays!B$2:B1097 - 4)*(A948&lt;[1]holidays!B$2:B1097))&gt;0, 1, 0)</f>
        <v>0</v>
      </c>
      <c r="K94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A948,
      A948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8" s="3">
        <v>100</v>
      </c>
      <c r="M948" s="3">
        <v>14433.82</v>
      </c>
      <c r="N948" s="3">
        <f t="shared" si="58"/>
        <v>2.6058530420653545</v>
      </c>
      <c r="O948" s="2">
        <f t="shared" ca="1" si="51"/>
        <v>0.10247346854847501</v>
      </c>
      <c r="P948" s="3" t="str">
        <f t="shared" ca="1" si="59"/>
        <v>No Surge</v>
      </c>
    </row>
    <row r="949" spans="1:16">
      <c r="A949" s="4">
        <v>45509</v>
      </c>
      <c r="B949" s="2">
        <f t="shared" si="48"/>
        <v>2024</v>
      </c>
      <c r="C949" s="2">
        <f t="shared" si="49"/>
        <v>8</v>
      </c>
      <c r="D949" s="2">
        <f t="shared" si="50"/>
        <v>5</v>
      </c>
      <c r="E949" s="16">
        <v>5872</v>
      </c>
      <c r="F949" s="3">
        <f t="shared" ca="1" si="60"/>
        <v>58.514757663976461</v>
      </c>
      <c r="G949" s="2" t="s">
        <v>19</v>
      </c>
      <c r="H949" s="2" t="s">
        <v>20</v>
      </c>
      <c r="I949" s="2">
        <f>IF(SUMPRODUCT((A949&gt;=[1]holidays!B$2:B1097)*(A949&lt;=[1]holidays!C$2:C1097))&gt;0, 1, 0)</f>
        <v>0</v>
      </c>
      <c r="J949" s="2">
        <f>IF(SUMPRODUCT((A949&gt;=[1]holidays!B$2:B1097 - 4)*(A949&lt;[1]holidays!B$2:B1097))&gt;0, 1, 0)</f>
        <v>0</v>
      </c>
      <c r="K94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A949,
      A949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49" s="3">
        <v>108</v>
      </c>
      <c r="M949" s="3">
        <v>9644</v>
      </c>
      <c r="N949" s="3">
        <f t="shared" si="58"/>
        <v>1.6423705722070845</v>
      </c>
      <c r="O949" s="2">
        <f t="shared" ca="1" si="51"/>
        <v>0.10762251068987494</v>
      </c>
      <c r="P949" s="3" t="str">
        <f t="shared" ca="1" si="59"/>
        <v>No Surge</v>
      </c>
    </row>
    <row r="950" spans="1:16">
      <c r="A950" s="4">
        <v>45510</v>
      </c>
      <c r="B950" s="2">
        <f t="shared" si="48"/>
        <v>2024</v>
      </c>
      <c r="C950" s="2">
        <f t="shared" si="49"/>
        <v>8</v>
      </c>
      <c r="D950" s="2">
        <f t="shared" si="50"/>
        <v>6</v>
      </c>
      <c r="E950" s="16">
        <v>5946</v>
      </c>
      <c r="F950" s="3">
        <f t="shared" ca="1" si="60"/>
        <v>59.258011557663778</v>
      </c>
      <c r="G950" s="2" t="s">
        <v>21</v>
      </c>
      <c r="H950" s="2" t="s">
        <v>20</v>
      </c>
      <c r="I950" s="2">
        <f>IF(SUMPRODUCT((A950&gt;=[1]holidays!B$2:B1097)*(A950&lt;=[1]holidays!C$2:C1097))&gt;0, 1, 0)</f>
        <v>0</v>
      </c>
      <c r="J950" s="2">
        <f>IF(SUMPRODUCT((A950&gt;=[1]holidays!B$2:B1097 - 4)*(A950&lt;[1]holidays!B$2:B1097))&gt;0, 1, 0)</f>
        <v>0</v>
      </c>
      <c r="K95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A950,
      A950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0" s="3">
        <v>106</v>
      </c>
      <c r="M950" s="3">
        <v>9069.8799999999992</v>
      </c>
      <c r="N950" s="3">
        <f t="shared" si="58"/>
        <v>1.5253750420450722</v>
      </c>
      <c r="O950" s="2">
        <f t="shared" ca="1" si="51"/>
        <v>0.10563991296858997</v>
      </c>
      <c r="P950" s="3" t="str">
        <f t="shared" ca="1" si="59"/>
        <v>No Surge</v>
      </c>
    </row>
    <row r="951" spans="1:16">
      <c r="A951" s="4">
        <v>45511</v>
      </c>
      <c r="B951" s="2">
        <f t="shared" si="48"/>
        <v>2024</v>
      </c>
      <c r="C951" s="2">
        <f t="shared" si="49"/>
        <v>8</v>
      </c>
      <c r="D951" s="2">
        <f t="shared" si="50"/>
        <v>7</v>
      </c>
      <c r="E951" s="16">
        <v>6321</v>
      </c>
      <c r="F951" s="3">
        <f t="shared" ca="1" si="60"/>
        <v>67.41001672598361</v>
      </c>
      <c r="G951" s="2" t="s">
        <v>22</v>
      </c>
      <c r="H951" s="2" t="s">
        <v>20</v>
      </c>
      <c r="I951" s="2">
        <f>IF(SUMPRODUCT((A951&gt;=[1]holidays!B$2:B1097)*(A951&lt;=[1]holidays!C$2:C1097))&gt;0, 1, 0)</f>
        <v>0</v>
      </c>
      <c r="J951" s="2">
        <f>IF(SUMPRODUCT((A951&gt;=[1]holidays!B$2:B1097 - 4)*(A951&lt;[1]holidays!B$2:B1097))&gt;0, 1, 0)</f>
        <v>0</v>
      </c>
      <c r="K95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A951,
      A951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1" s="3">
        <v>106</v>
      </c>
      <c r="M951" s="3">
        <v>8360.7800000000007</v>
      </c>
      <c r="N951" s="3">
        <f t="shared" si="58"/>
        <v>1.3226989400411329</v>
      </c>
      <c r="O951" s="2">
        <f t="shared" ca="1" si="51"/>
        <v>0.11304321741740647</v>
      </c>
      <c r="P951" s="3" t="str">
        <f t="shared" ca="1" si="59"/>
        <v>No Surge</v>
      </c>
    </row>
    <row r="952" spans="1:16">
      <c r="A952" s="4">
        <v>45512</v>
      </c>
      <c r="B952" s="2">
        <f t="shared" si="48"/>
        <v>2024</v>
      </c>
      <c r="C952" s="2">
        <f t="shared" si="49"/>
        <v>8</v>
      </c>
      <c r="D952" s="2">
        <f t="shared" si="50"/>
        <v>8</v>
      </c>
      <c r="E952" s="16">
        <v>5539</v>
      </c>
      <c r="F952" s="3">
        <f t="shared" ca="1" si="60"/>
        <v>54.32701633968987</v>
      </c>
      <c r="G952" s="2" t="s">
        <v>23</v>
      </c>
      <c r="H952" s="2" t="s">
        <v>20</v>
      </c>
      <c r="I952" s="2">
        <f>IF(SUMPRODUCT((A952&gt;=[1]holidays!B$2:B1097)*(A952&lt;=[1]holidays!C$2:C1097))&gt;0, 1, 0)</f>
        <v>0</v>
      </c>
      <c r="J952" s="2">
        <f>IF(SUMPRODUCT((A952&gt;=[1]holidays!B$2:B1097 - 4)*(A952&lt;[1]holidays!B$2:B1097))&gt;0, 1, 0)</f>
        <v>0</v>
      </c>
      <c r="K95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A952,
      A952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2" s="3">
        <v>110</v>
      </c>
      <c r="M952" s="3">
        <v>11032.69</v>
      </c>
      <c r="N952" s="3">
        <f t="shared" si="58"/>
        <v>1.9918198230727568</v>
      </c>
      <c r="O952" s="2">
        <f t="shared" ca="1" si="51"/>
        <v>0.10788900157728626</v>
      </c>
      <c r="P952" s="3" t="str">
        <f t="shared" ca="1" si="59"/>
        <v>No Surge</v>
      </c>
    </row>
    <row r="953" spans="1:16">
      <c r="A953" s="4">
        <v>45513</v>
      </c>
      <c r="B953" s="2">
        <f t="shared" si="48"/>
        <v>2024</v>
      </c>
      <c r="C953" s="2">
        <f t="shared" si="49"/>
        <v>8</v>
      </c>
      <c r="D953" s="2">
        <f t="shared" si="50"/>
        <v>9</v>
      </c>
      <c r="E953" s="16">
        <v>5872</v>
      </c>
      <c r="F953" s="3">
        <f t="shared" ca="1" si="60"/>
        <v>63.165668368966756</v>
      </c>
      <c r="G953" s="2" t="s">
        <v>24</v>
      </c>
      <c r="H953" s="2" t="s">
        <v>20</v>
      </c>
      <c r="I953" s="2">
        <f>IF(SUMPRODUCT((A953&gt;=[1]holidays!B$2:B1097)*(A953&lt;=[1]holidays!C$2:C1097))&gt;0, 1, 0)</f>
        <v>0</v>
      </c>
      <c r="J953" s="2">
        <f>IF(SUMPRODUCT((A953&gt;=[1]holidays!B$2:B1097 - 4)*(A953&lt;[1]holidays!B$2:B1097))&gt;0, 1, 0)</f>
        <v>0</v>
      </c>
      <c r="K95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A953,
      A953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3" s="3">
        <v>107</v>
      </c>
      <c r="M953" s="3">
        <v>12007.69</v>
      </c>
      <c r="N953" s="3">
        <f t="shared" si="58"/>
        <v>2.044906335149864</v>
      </c>
      <c r="O953" s="2">
        <f t="shared" ca="1" si="51"/>
        <v>0.11510092839712947</v>
      </c>
      <c r="P953" s="3" t="str">
        <f t="shared" ca="1" si="59"/>
        <v>No Surge</v>
      </c>
    </row>
    <row r="954" spans="1:16">
      <c r="A954" s="4">
        <v>45514</v>
      </c>
      <c r="B954" s="2">
        <f t="shared" si="48"/>
        <v>2024</v>
      </c>
      <c r="C954" s="2">
        <f t="shared" si="49"/>
        <v>8</v>
      </c>
      <c r="D954" s="2">
        <f t="shared" si="50"/>
        <v>10</v>
      </c>
      <c r="E954" s="16">
        <v>9483</v>
      </c>
      <c r="F954" s="3">
        <f t="shared" ca="1" si="60"/>
        <v>89.779810654544406</v>
      </c>
      <c r="G954" s="2" t="s">
        <v>16</v>
      </c>
      <c r="H954" s="2" t="s">
        <v>17</v>
      </c>
      <c r="I954" s="2">
        <f>IF(SUMPRODUCT((A954&gt;=[1]holidays!B$2:B1097)*(A954&lt;=[1]holidays!C$2:C1097))&gt;0, 1, 0)</f>
        <v>0</v>
      </c>
      <c r="J954" s="2">
        <f>IF(SUMPRODUCT((A954&gt;=[1]holidays!B$2:B1097 - 4)*(A954&lt;[1]holidays!B$2:B1097))&gt;0, 1, 0)</f>
        <v>0</v>
      </c>
      <c r="K95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A954,
      A954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4" s="3">
        <v>108</v>
      </c>
      <c r="M954" s="3">
        <v>13380.17</v>
      </c>
      <c r="N954" s="3">
        <f t="shared" si="58"/>
        <v>1.4109638300115996</v>
      </c>
      <c r="O954" s="2">
        <f t="shared" ca="1" si="51"/>
        <v>0.10224843984699773</v>
      </c>
      <c r="P954" s="3" t="str">
        <f t="shared" ca="1" si="59"/>
        <v>Low Surge</v>
      </c>
    </row>
    <row r="955" spans="1:16">
      <c r="A955" s="4">
        <v>45515</v>
      </c>
      <c r="B955" s="2">
        <f t="shared" si="48"/>
        <v>2024</v>
      </c>
      <c r="C955" s="2">
        <f t="shared" si="49"/>
        <v>8</v>
      </c>
      <c r="D955" s="2">
        <f t="shared" si="50"/>
        <v>11</v>
      </c>
      <c r="E955" s="16">
        <v>9207</v>
      </c>
      <c r="F955" s="3">
        <f t="shared" ca="1" si="60"/>
        <v>90.941214212348441</v>
      </c>
      <c r="G955" s="2" t="s">
        <v>18</v>
      </c>
      <c r="H955" s="2" t="s">
        <v>17</v>
      </c>
      <c r="I955" s="2">
        <f>IF(SUMPRODUCT((A955&gt;=[1]holidays!B$2:B1097)*(A955&lt;=[1]holidays!C$2:C1097))&gt;0, 1, 0)</f>
        <v>0</v>
      </c>
      <c r="J955" s="2">
        <f>IF(SUMPRODUCT((A955&gt;=[1]holidays!B$2:B1097 - 4)*(A955&lt;[1]holidays!B$2:B1097))&gt;0, 1, 0)</f>
        <v>0</v>
      </c>
      <c r="K95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A955,
      A955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5" s="3">
        <v>110</v>
      </c>
      <c r="M955" s="3">
        <v>14800.05</v>
      </c>
      <c r="N955" s="3">
        <f t="shared" si="58"/>
        <v>1.6074780058651026</v>
      </c>
      <c r="O955" s="2">
        <f t="shared" ca="1" si="51"/>
        <v>0.10865139093470542</v>
      </c>
      <c r="P955" s="3" t="str">
        <f t="shared" ca="1" si="59"/>
        <v>Low Surge</v>
      </c>
    </row>
    <row r="956" spans="1:16">
      <c r="A956" s="4">
        <v>45516</v>
      </c>
      <c r="B956" s="2">
        <f t="shared" si="48"/>
        <v>2024</v>
      </c>
      <c r="C956" s="2">
        <f t="shared" si="49"/>
        <v>8</v>
      </c>
      <c r="D956" s="2">
        <f t="shared" si="50"/>
        <v>12</v>
      </c>
      <c r="E956" s="16">
        <v>5987</v>
      </c>
      <c r="F956" s="3">
        <f t="shared" ca="1" si="60"/>
        <v>60.789512240695487</v>
      </c>
      <c r="G956" s="2" t="s">
        <v>19</v>
      </c>
      <c r="H956" s="2" t="s">
        <v>20</v>
      </c>
      <c r="I956" s="2">
        <f>IF(SUMPRODUCT((A956&gt;=[1]holidays!B$2:B1097)*(A956&lt;=[1]holidays!C$2:C1097))&gt;0, 1, 0)</f>
        <v>0</v>
      </c>
      <c r="J956" s="2">
        <f>IF(SUMPRODUCT((A956&gt;=[1]holidays!B$2:B1097 - 4)*(A956&lt;[1]holidays!B$2:B1097))&gt;0, 1, 0)</f>
        <v>0</v>
      </c>
      <c r="K95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A956,
      A956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6" s="3">
        <v>108</v>
      </c>
      <c r="M956" s="3">
        <v>16575.62</v>
      </c>
      <c r="N956" s="3">
        <f t="shared" si="58"/>
        <v>2.7686019709370302</v>
      </c>
      <c r="O956" s="2">
        <f t="shared" ca="1" si="51"/>
        <v>0.10965871591774032</v>
      </c>
      <c r="P956" s="3" t="str">
        <f t="shared" ca="1" si="59"/>
        <v>No Surge</v>
      </c>
    </row>
    <row r="957" spans="1:16">
      <c r="A957" s="4">
        <v>45517</v>
      </c>
      <c r="B957" s="2">
        <f t="shared" si="48"/>
        <v>2024</v>
      </c>
      <c r="C957" s="2">
        <f t="shared" si="49"/>
        <v>8</v>
      </c>
      <c r="D957" s="2">
        <f t="shared" si="50"/>
        <v>13</v>
      </c>
      <c r="E957" s="16">
        <v>5513</v>
      </c>
      <c r="F957" s="3">
        <f t="shared" ca="1" si="60"/>
        <v>62.715815600073974</v>
      </c>
      <c r="G957" s="2" t="s">
        <v>21</v>
      </c>
      <c r="H957" s="2" t="s">
        <v>20</v>
      </c>
      <c r="I957" s="2">
        <f>IF(SUMPRODUCT((A957&gt;=[1]holidays!B$2:B1097)*(A957&lt;=[1]holidays!C$2:C1097))&gt;0, 1, 0)</f>
        <v>0</v>
      </c>
      <c r="J957" s="2">
        <f>IF(SUMPRODUCT((A957&gt;=[1]holidays!B$2:B1097 - 4)*(A957&lt;[1]holidays!B$2:B1097))&gt;0, 1, 0)</f>
        <v>0</v>
      </c>
      <c r="K95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A957,
      A957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7" s="3">
        <v>105</v>
      </c>
      <c r="M957" s="3">
        <v>12931.31</v>
      </c>
      <c r="N957" s="3">
        <f t="shared" si="58"/>
        <v>2.345603119898422</v>
      </c>
      <c r="O957" s="2">
        <f t="shared" ca="1" si="51"/>
        <v>0.11944786210788624</v>
      </c>
      <c r="P957" s="3" t="str">
        <f t="shared" ca="1" si="59"/>
        <v>No Surge</v>
      </c>
    </row>
    <row r="958" spans="1:16">
      <c r="A958" s="4">
        <v>45518</v>
      </c>
      <c r="B958" s="2">
        <f t="shared" si="48"/>
        <v>2024</v>
      </c>
      <c r="C958" s="2">
        <f t="shared" si="49"/>
        <v>8</v>
      </c>
      <c r="D958" s="2">
        <f t="shared" si="50"/>
        <v>14</v>
      </c>
      <c r="E958" s="16">
        <v>5742</v>
      </c>
      <c r="F958" s="3">
        <f t="shared" ca="1" si="60"/>
        <v>57.985176953451379</v>
      </c>
      <c r="G958" s="2" t="s">
        <v>22</v>
      </c>
      <c r="H958" s="2" t="s">
        <v>20</v>
      </c>
      <c r="I958" s="2">
        <f>IF(SUMPRODUCT((A958&gt;=[1]holidays!B$2:B1097)*(A958&lt;=[1]holidays!C$2:C1097))&gt;0, 1, 0)</f>
        <v>0</v>
      </c>
      <c r="J958" s="2">
        <f>IF(SUMPRODUCT((A958&gt;=[1]holidays!B$2:B1097 - 4)*(A958&lt;[1]holidays!B$2:B1097))&gt;0, 1, 0)</f>
        <v>0</v>
      </c>
      <c r="K95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A958,
      A958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8" s="3">
        <v>106</v>
      </c>
      <c r="M958" s="3">
        <v>9488.41</v>
      </c>
      <c r="N958" s="3">
        <f t="shared" si="58"/>
        <v>1.6524573319400906</v>
      </c>
      <c r="O958" s="2">
        <f t="shared" ca="1" si="51"/>
        <v>0.10704334303493289</v>
      </c>
      <c r="P958" s="3" t="str">
        <f t="shared" ca="1" si="59"/>
        <v>No Surge</v>
      </c>
    </row>
    <row r="959" spans="1:16">
      <c r="A959" s="4">
        <v>45519</v>
      </c>
      <c r="B959" s="2">
        <f t="shared" si="48"/>
        <v>2024</v>
      </c>
      <c r="C959" s="2">
        <f t="shared" si="49"/>
        <v>8</v>
      </c>
      <c r="D959" s="2">
        <f t="shared" si="50"/>
        <v>15</v>
      </c>
      <c r="E959" s="16">
        <v>5729</v>
      </c>
      <c r="F959" s="3">
        <f t="shared" ca="1" si="60"/>
        <v>59.554607168694126</v>
      </c>
      <c r="G959" s="2" t="s">
        <v>23</v>
      </c>
      <c r="H959" s="2" t="s">
        <v>20</v>
      </c>
      <c r="I959" s="2">
        <f>IF(SUMPRODUCT((A959&gt;=[1]holidays!B$2:B1097)*(A959&lt;=[1]holidays!C$2:C1097))&gt;0, 1, 0)</f>
        <v>0</v>
      </c>
      <c r="J959" s="2">
        <f>IF(SUMPRODUCT((A959&gt;=[1]holidays!B$2:B1097 - 4)*(A959&lt;[1]holidays!B$2:B1097))&gt;0, 1, 0)</f>
        <v>0</v>
      </c>
      <c r="K95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A959,
      A959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59" s="3">
        <v>106</v>
      </c>
      <c r="M959" s="3">
        <v>14752.35</v>
      </c>
      <c r="N959" s="3">
        <f t="shared" si="58"/>
        <v>2.5750305463431662</v>
      </c>
      <c r="O959" s="2">
        <f t="shared" ca="1" si="51"/>
        <v>0.11019005690140649</v>
      </c>
      <c r="P959" s="3" t="str">
        <f t="shared" ca="1" si="59"/>
        <v>No Surge</v>
      </c>
    </row>
    <row r="960" spans="1:16">
      <c r="A960" s="4">
        <v>45520</v>
      </c>
      <c r="B960" s="2">
        <f t="shared" si="48"/>
        <v>2024</v>
      </c>
      <c r="C960" s="2">
        <f t="shared" si="49"/>
        <v>8</v>
      </c>
      <c r="D960" s="2">
        <f t="shared" si="50"/>
        <v>16</v>
      </c>
      <c r="E960" s="16">
        <v>5946</v>
      </c>
      <c r="F960" s="3">
        <f t="shared" ca="1" si="60"/>
        <v>61.802687810933598</v>
      </c>
      <c r="G960" s="2" t="s">
        <v>24</v>
      </c>
      <c r="H960" s="2" t="s">
        <v>20</v>
      </c>
      <c r="I960" s="2">
        <f>IF(SUMPRODUCT((A960&gt;=[1]holidays!B$2:B1097)*(A960&lt;=[1]holidays!C$2:C1097))&gt;0, 1, 0)</f>
        <v>0</v>
      </c>
      <c r="J960" s="2">
        <f>IF(SUMPRODUCT((A960&gt;=[1]holidays!B$2:B1097 - 4)*(A960&lt;[1]holidays!B$2:B1097))&gt;0, 1, 0)</f>
        <v>0</v>
      </c>
      <c r="K96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A960,
      A960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0" s="3">
        <v>106</v>
      </c>
      <c r="M960" s="3">
        <v>18723.849999999999</v>
      </c>
      <c r="N960" s="3">
        <f t="shared" si="58"/>
        <v>3.1489825092499157</v>
      </c>
      <c r="O960" s="2">
        <f t="shared" ca="1" si="51"/>
        <v>0.11017633548535084</v>
      </c>
      <c r="P960" s="3" t="str">
        <f t="shared" ca="1" si="59"/>
        <v>No Surge</v>
      </c>
    </row>
    <row r="961" spans="1:16">
      <c r="A961" s="4">
        <v>45521</v>
      </c>
      <c r="B961" s="2">
        <f t="shared" si="48"/>
        <v>2024</v>
      </c>
      <c r="C961" s="2">
        <f t="shared" si="49"/>
        <v>8</v>
      </c>
      <c r="D961" s="2">
        <f t="shared" si="50"/>
        <v>17</v>
      </c>
      <c r="E961" s="16">
        <v>7678</v>
      </c>
      <c r="F961" s="3">
        <f t="shared" ca="1" si="60"/>
        <v>81.922546644419839</v>
      </c>
      <c r="G961" s="2" t="s">
        <v>16</v>
      </c>
      <c r="H961" s="2" t="s">
        <v>17</v>
      </c>
      <c r="I961" s="2">
        <f>IF(SUMPRODUCT((A961&gt;=[1]holidays!B$2:B1097)*(A961&lt;=[1]holidays!C$2:C1097))&gt;0, 1, 0)</f>
        <v>0</v>
      </c>
      <c r="J961" s="2">
        <f>IF(SUMPRODUCT((A961&gt;=[1]holidays!B$2:B1097 - 4)*(A961&lt;[1]holidays!B$2:B1097))&gt;0, 1, 0)</f>
        <v>0</v>
      </c>
      <c r="K96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A961,
      A961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1" s="3">
        <v>106</v>
      </c>
      <c r="M961" s="3">
        <v>25298.26</v>
      </c>
      <c r="N961" s="3">
        <f t="shared" si="58"/>
        <v>3.2949023183120603</v>
      </c>
      <c r="O961" s="2">
        <f t="shared" ca="1" si="51"/>
        <v>0.11309963459635977</v>
      </c>
      <c r="P961" s="3" t="str">
        <f t="shared" ca="1" si="59"/>
        <v>Low Surge</v>
      </c>
    </row>
    <row r="962" spans="1:16">
      <c r="A962" s="4">
        <v>45522</v>
      </c>
      <c r="B962" s="2">
        <f t="shared" si="48"/>
        <v>2024</v>
      </c>
      <c r="C962" s="2">
        <f t="shared" si="49"/>
        <v>8</v>
      </c>
      <c r="D962" s="2">
        <f t="shared" si="50"/>
        <v>18</v>
      </c>
      <c r="E962" s="16">
        <v>7391</v>
      </c>
      <c r="F962" s="3">
        <f t="shared" ca="1" si="60"/>
        <v>76.973312726565354</v>
      </c>
      <c r="G962" s="2" t="s">
        <v>18</v>
      </c>
      <c r="H962" s="2" t="s">
        <v>17</v>
      </c>
      <c r="I962" s="2">
        <f>IF(SUMPRODUCT((A962&gt;=[1]holidays!B$2:B1097)*(A962&lt;=[1]holidays!C$2:C1097))&gt;0, 1, 0)</f>
        <v>0</v>
      </c>
      <c r="J962" s="2">
        <f>IF(SUMPRODUCT((A962&gt;=[1]holidays!B$2:B1097 - 4)*(A962&lt;[1]holidays!B$2:B1097))&gt;0, 1, 0)</f>
        <v>0</v>
      </c>
      <c r="K96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A962,
      A962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2" s="3">
        <v>106</v>
      </c>
      <c r="M962" s="3">
        <v>21038.99</v>
      </c>
      <c r="N962" s="3">
        <f t="shared" ref="N962:N1000" si="61">M962/E962</f>
        <v>2.8465687998917604</v>
      </c>
      <c r="O962" s="2">
        <f t="shared" ca="1" si="51"/>
        <v>0.11039333174152249</v>
      </c>
      <c r="P962" s="3" t="str">
        <f t="shared" ca="1" si="59"/>
        <v>No Surge</v>
      </c>
    </row>
    <row r="963" spans="1:16">
      <c r="A963" s="4">
        <v>45523</v>
      </c>
      <c r="B963" s="2">
        <f t="shared" si="48"/>
        <v>2024</v>
      </c>
      <c r="C963" s="2">
        <f t="shared" si="49"/>
        <v>8</v>
      </c>
      <c r="D963" s="2">
        <f t="shared" si="50"/>
        <v>19</v>
      </c>
      <c r="E963" s="16">
        <v>6083</v>
      </c>
      <c r="F963" s="3">
        <f t="shared" ca="1" si="60"/>
        <v>68.625985980319797</v>
      </c>
      <c r="G963" s="2" t="s">
        <v>19</v>
      </c>
      <c r="H963" s="2" t="s">
        <v>20</v>
      </c>
      <c r="I963" s="2">
        <f>IF(SUMPRODUCT((A963&gt;=[1]holidays!B$2:B1097)*(A963&lt;=[1]holidays!C$2:C1097))&gt;0, 1, 0)</f>
        <v>0</v>
      </c>
      <c r="J963" s="2">
        <f>IF(SUMPRODUCT((A963&gt;=[1]holidays!B$2:B1097 - 4)*(A963&lt;[1]holidays!B$2:B1097))&gt;0, 1, 0)</f>
        <v>0</v>
      </c>
      <c r="K96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A963,
      A963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3" s="3">
        <v>106</v>
      </c>
      <c r="M963" s="3">
        <v>12443.83</v>
      </c>
      <c r="N963" s="3">
        <f t="shared" si="61"/>
        <v>2.0456731875719218</v>
      </c>
      <c r="O963" s="2">
        <f t="shared" ca="1" si="51"/>
        <v>0.11958498296751438</v>
      </c>
      <c r="P963" s="3" t="str">
        <f t="shared" ref="P963:P1000" ca="1" si="62">IF(F963&gt;100, "High Surge", IF(F963&gt;=92, "Mild Surge", IF(F963&gt;=80, "Low Surge", "No Surge")))</f>
        <v>No Surge</v>
      </c>
    </row>
    <row r="964" spans="1:16">
      <c r="A964" s="4">
        <v>45524</v>
      </c>
      <c r="B964" s="2">
        <f t="shared" si="48"/>
        <v>2024</v>
      </c>
      <c r="C964" s="2">
        <f t="shared" si="49"/>
        <v>8</v>
      </c>
      <c r="D964" s="2">
        <f t="shared" si="50"/>
        <v>20</v>
      </c>
      <c r="E964" s="16">
        <v>5332</v>
      </c>
      <c r="F964" s="3">
        <f t="shared" ref="F964:F1000" ca="1" si="63">(E964 * O964) / (L964 * 10) * 100</f>
        <v>55.856317539029064</v>
      </c>
      <c r="G964" s="2" t="s">
        <v>21</v>
      </c>
      <c r="H964" s="2" t="s">
        <v>20</v>
      </c>
      <c r="I964" s="2">
        <f>IF(SUMPRODUCT((A964&gt;=[1]holidays!B$2:B1097)*(A964&lt;=[1]holidays!C$2:C1097))&gt;0, 1, 0)</f>
        <v>0</v>
      </c>
      <c r="J964" s="2">
        <f>IF(SUMPRODUCT((A964&gt;=[1]holidays!B$2:B1097 - 4)*(A964&lt;[1]holidays!B$2:B1097))&gt;0, 1, 0)</f>
        <v>0</v>
      </c>
      <c r="K96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A964,
      A964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4" s="3">
        <v>106</v>
      </c>
      <c r="M964" s="3">
        <v>11483.33</v>
      </c>
      <c r="N964" s="3">
        <f t="shared" si="61"/>
        <v>2.1536627906976742</v>
      </c>
      <c r="O964" s="2">
        <f t="shared" ca="1" si="51"/>
        <v>0.11104219165673446</v>
      </c>
      <c r="P964" s="3" t="str">
        <f t="shared" ca="1" si="62"/>
        <v>No Surge</v>
      </c>
    </row>
    <row r="965" spans="1:16">
      <c r="A965" s="4">
        <v>45525</v>
      </c>
      <c r="B965" s="2">
        <f t="shared" si="48"/>
        <v>2024</v>
      </c>
      <c r="C965" s="2">
        <f t="shared" si="49"/>
        <v>8</v>
      </c>
      <c r="D965" s="2">
        <f t="shared" si="50"/>
        <v>21</v>
      </c>
      <c r="E965" s="16">
        <v>6026</v>
      </c>
      <c r="F965" s="3">
        <f t="shared" ca="1" si="63"/>
        <v>67.291325269962385</v>
      </c>
      <c r="G965" s="2" t="s">
        <v>22</v>
      </c>
      <c r="H965" s="2" t="s">
        <v>20</v>
      </c>
      <c r="I965" s="2">
        <f>IF(SUMPRODUCT((A965&gt;=[1]holidays!B$2:B1097)*(A965&lt;=[1]holidays!C$2:C1097))&gt;0, 1, 0)</f>
        <v>0</v>
      </c>
      <c r="J965" s="2">
        <f>IF(SUMPRODUCT((A965&gt;=[1]holidays!B$2:B1097 - 4)*(A965&lt;[1]holidays!B$2:B1097))&gt;0, 1, 0)</f>
        <v>1</v>
      </c>
      <c r="K96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A965,
      A965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5" s="3">
        <v>106</v>
      </c>
      <c r="M965" s="3">
        <v>25449.52</v>
      </c>
      <c r="N965" s="3">
        <f t="shared" si="61"/>
        <v>4.2232857616993034</v>
      </c>
      <c r="O965" s="2">
        <f t="shared" ca="1" si="51"/>
        <v>0.11836841152698328</v>
      </c>
      <c r="P965" s="3" t="str">
        <f t="shared" ca="1" si="62"/>
        <v>No Surge</v>
      </c>
    </row>
    <row r="966" spans="1:16">
      <c r="A966" s="4">
        <v>45526</v>
      </c>
      <c r="B966" s="2">
        <f t="shared" si="48"/>
        <v>2024</v>
      </c>
      <c r="C966" s="2">
        <f t="shared" si="49"/>
        <v>8</v>
      </c>
      <c r="D966" s="2">
        <f t="shared" si="50"/>
        <v>22</v>
      </c>
      <c r="E966" s="16">
        <v>6321</v>
      </c>
      <c r="F966" s="3">
        <f t="shared" ca="1" si="63"/>
        <v>71.067596214756733</v>
      </c>
      <c r="G966" s="2" t="s">
        <v>23</v>
      </c>
      <c r="H966" s="2" t="s">
        <v>20</v>
      </c>
      <c r="I966" s="2">
        <f>IF(SUMPRODUCT((A966&gt;=[1]holidays!B$2:B1097)*(A966&lt;=[1]holidays!C$2:C1097))&gt;0, 1, 0)</f>
        <v>0</v>
      </c>
      <c r="J966" s="2">
        <f>IF(SUMPRODUCT((A966&gt;=[1]holidays!B$2:B1097 - 4)*(A966&lt;[1]holidays!B$2:B1097))&gt;0, 1, 0)</f>
        <v>1</v>
      </c>
      <c r="K96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A966,
      A966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6" s="3">
        <v>106</v>
      </c>
      <c r="M966" s="3">
        <v>24732.52</v>
      </c>
      <c r="N966" s="3">
        <f t="shared" si="61"/>
        <v>3.9127543110267364</v>
      </c>
      <c r="O966" s="2">
        <f t="shared" ca="1" si="51"/>
        <v>0.11917679479139714</v>
      </c>
      <c r="P966" s="3" t="str">
        <f t="shared" ca="1" si="62"/>
        <v>No Surge</v>
      </c>
    </row>
    <row r="967" spans="1:16">
      <c r="A967" s="4">
        <v>45527</v>
      </c>
      <c r="B967" s="2">
        <f t="shared" si="48"/>
        <v>2024</v>
      </c>
      <c r="C967" s="2">
        <f t="shared" si="49"/>
        <v>8</v>
      </c>
      <c r="D967" s="2">
        <f t="shared" si="50"/>
        <v>23</v>
      </c>
      <c r="E967" s="16">
        <v>5539</v>
      </c>
      <c r="F967" s="3">
        <f t="shared" ca="1" si="63"/>
        <v>61.041848952084486</v>
      </c>
      <c r="G967" s="2" t="s">
        <v>24</v>
      </c>
      <c r="H967" s="2" t="s">
        <v>20</v>
      </c>
      <c r="I967" s="2">
        <f>IF(SUMPRODUCT((A967&gt;=[1]holidays!B$2:B1097)*(A967&lt;=[1]holidays!C$2:C1097))&gt;0, 1, 0)</f>
        <v>0</v>
      </c>
      <c r="J967" s="2">
        <f>IF(SUMPRODUCT((A967&gt;=[1]holidays!B$2:B1097 - 4)*(A967&lt;[1]holidays!B$2:B1097))&gt;0, 1, 0)</f>
        <v>1</v>
      </c>
      <c r="K96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A967,
      A967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7" s="3">
        <v>106</v>
      </c>
      <c r="M967" s="3">
        <v>19464.5</v>
      </c>
      <c r="N967" s="3">
        <f t="shared" si="61"/>
        <v>3.5140819642534753</v>
      </c>
      <c r="O967" s="2">
        <f t="shared" ca="1" si="51"/>
        <v>0.11681595935946842</v>
      </c>
      <c r="P967" s="3" t="str">
        <f t="shared" ca="1" si="62"/>
        <v>No Surge</v>
      </c>
    </row>
    <row r="968" spans="1:16">
      <c r="A968" s="4">
        <v>45528</v>
      </c>
      <c r="B968" s="2">
        <f t="shared" si="48"/>
        <v>2024</v>
      </c>
      <c r="C968" s="2">
        <f t="shared" si="49"/>
        <v>8</v>
      </c>
      <c r="D968" s="2">
        <f t="shared" si="50"/>
        <v>24</v>
      </c>
      <c r="E968" s="16">
        <v>8983</v>
      </c>
      <c r="F968" s="3">
        <f t="shared" ca="1" si="63"/>
        <v>96.832239153712905</v>
      </c>
      <c r="G968" s="2" t="s">
        <v>16</v>
      </c>
      <c r="H968" s="2" t="s">
        <v>17</v>
      </c>
      <c r="I968" s="2">
        <f>IF(SUMPRODUCT((A968&gt;=[1]holidays!B$2:B1097)*(A968&lt;=[1]holidays!C$2:C1097))&gt;0, 1, 0)</f>
        <v>0</v>
      </c>
      <c r="J968" s="2">
        <f>IF(SUMPRODUCT((A968&gt;=[1]holidays!B$2:B1097 - 4)*(A968&lt;[1]holidays!B$2:B1097))&gt;0, 1, 0)</f>
        <v>1</v>
      </c>
      <c r="K96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A968,
      A968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68" s="3">
        <v>106</v>
      </c>
      <c r="M968" s="3">
        <v>19514.11</v>
      </c>
      <c r="N968" s="3">
        <f t="shared" si="61"/>
        <v>2.1723377490815987</v>
      </c>
      <c r="O968" s="2">
        <f t="shared" ca="1" si="51"/>
        <v>0.1142626889713188</v>
      </c>
      <c r="P968" s="3" t="str">
        <f t="shared" ca="1" si="62"/>
        <v>Mild Surge</v>
      </c>
    </row>
    <row r="969" spans="1:16">
      <c r="A969" s="4">
        <v>45529</v>
      </c>
      <c r="B969" s="2">
        <f t="shared" si="48"/>
        <v>2024</v>
      </c>
      <c r="C969" s="2">
        <f t="shared" si="49"/>
        <v>8</v>
      </c>
      <c r="D969" s="2">
        <f t="shared" si="50"/>
        <v>25</v>
      </c>
      <c r="E969" s="20">
        <v>10002</v>
      </c>
      <c r="F969" s="3">
        <f t="shared" ca="1" si="63"/>
        <v>95.836195129972481</v>
      </c>
      <c r="G969" s="2" t="s">
        <v>18</v>
      </c>
      <c r="H969" s="2" t="s">
        <v>17</v>
      </c>
      <c r="I969" s="2">
        <f>IF(SUMPRODUCT((A969&gt;=[1]holidays!B$2:B1097)*(A969&lt;=[1]holidays!C$2:C1097))&gt;0, 1, 0)</f>
        <v>1</v>
      </c>
      <c r="J969" s="2">
        <f>IF(SUMPRODUCT((A969&gt;=[1]holidays!B$2:B1097 - 4)*(A969&lt;[1]holidays!B$2:B1097))&gt;0, 1, 0)</f>
        <v>0</v>
      </c>
      <c r="K96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A969,
      A969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69" s="3">
        <v>106</v>
      </c>
      <c r="M969" s="3">
        <v>18194.599999999999</v>
      </c>
      <c r="N969" s="3">
        <f t="shared" si="61"/>
        <v>1.819096180763847</v>
      </c>
      <c r="O969" s="2">
        <f t="shared" ca="1" si="51"/>
        <v>0.10156605362704542</v>
      </c>
      <c r="P969" s="3" t="str">
        <f t="shared" ca="1" si="62"/>
        <v>Mild Surge</v>
      </c>
    </row>
    <row r="970" spans="1:16">
      <c r="A970" s="4">
        <v>45530</v>
      </c>
      <c r="B970" s="2">
        <f t="shared" si="48"/>
        <v>2024</v>
      </c>
      <c r="C970" s="2">
        <f t="shared" si="49"/>
        <v>8</v>
      </c>
      <c r="D970" s="2">
        <f t="shared" si="50"/>
        <v>26</v>
      </c>
      <c r="E970" s="20">
        <v>12567</v>
      </c>
      <c r="F970" s="3">
        <f t="shared" ca="1" si="63"/>
        <v>129.33969576209304</v>
      </c>
      <c r="G970" s="2" t="s">
        <v>19</v>
      </c>
      <c r="H970" s="2" t="s">
        <v>20</v>
      </c>
      <c r="I970" s="2">
        <f>IF(SUMPRODUCT((A970&gt;=[1]holidays!B$2:B1097)*(A970&lt;=[1]holidays!C$2:C1097))&gt;0, 1, 0)</f>
        <v>1</v>
      </c>
      <c r="J970" s="2">
        <f>IF(SUMPRODUCT((A970&gt;=[1]holidays!B$2:B1097 - 4)*(A970&lt;[1]holidays!B$2:B1097))&gt;0, 1, 0)</f>
        <v>0</v>
      </c>
      <c r="K97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A970,
      A970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0" s="3">
        <v>106</v>
      </c>
      <c r="M970" s="3">
        <v>11693.18</v>
      </c>
      <c r="N970" s="3">
        <f t="shared" si="61"/>
        <v>0.93046709636349167</v>
      </c>
      <c r="O970" s="2">
        <f t="shared" ca="1" si="51"/>
        <v>0.10909531113855227</v>
      </c>
      <c r="P970" s="3" t="str">
        <f t="shared" ca="1" si="62"/>
        <v>High Surge</v>
      </c>
    </row>
    <row r="971" spans="1:16">
      <c r="A971" s="4">
        <v>45531</v>
      </c>
      <c r="B971" s="2">
        <f t="shared" si="48"/>
        <v>2024</v>
      </c>
      <c r="C971" s="2">
        <f t="shared" si="49"/>
        <v>8</v>
      </c>
      <c r="D971" s="2">
        <f t="shared" si="50"/>
        <v>27</v>
      </c>
      <c r="E971" s="20">
        <v>11365</v>
      </c>
      <c r="F971" s="3">
        <f t="shared" ca="1" si="63"/>
        <v>111.4282832575594</v>
      </c>
      <c r="G971" s="2" t="s">
        <v>21</v>
      </c>
      <c r="H971" s="2" t="s">
        <v>20</v>
      </c>
      <c r="I971" s="2">
        <f>IF(SUMPRODUCT((A971&gt;=[1]holidays!B$2:B1097)*(A971&lt;=[1]holidays!C$2:C1097))&gt;0, 1, 0)</f>
        <v>1</v>
      </c>
      <c r="J971" s="2">
        <f>IF(SUMPRODUCT((A971&gt;=[1]holidays!B$2:B1097 - 4)*(A971&lt;[1]holidays!B$2:B1097))&gt;0, 1, 0)</f>
        <v>0</v>
      </c>
      <c r="K97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A971,
      A971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1" s="3">
        <v>106</v>
      </c>
      <c r="M971" s="3">
        <v>10651.32</v>
      </c>
      <c r="N971" s="3">
        <f t="shared" si="61"/>
        <v>0.93720369555653316</v>
      </c>
      <c r="O971" s="2">
        <f t="shared" ca="1" si="51"/>
        <v>0.10392783128289745</v>
      </c>
      <c r="P971" s="3" t="str">
        <f t="shared" ca="1" si="62"/>
        <v>High Surge</v>
      </c>
    </row>
    <row r="972" spans="1:16">
      <c r="A972" s="4">
        <v>45532</v>
      </c>
      <c r="B972" s="2">
        <f t="shared" si="48"/>
        <v>2024</v>
      </c>
      <c r="C972" s="2">
        <f t="shared" si="49"/>
        <v>8</v>
      </c>
      <c r="D972" s="2">
        <f t="shared" si="50"/>
        <v>28</v>
      </c>
      <c r="E972" s="16">
        <v>11204</v>
      </c>
      <c r="F972" s="3">
        <f t="shared" ca="1" si="63"/>
        <v>107.25887826338511</v>
      </c>
      <c r="G972" s="2" t="s">
        <v>22</v>
      </c>
      <c r="H972" s="2" t="s">
        <v>20</v>
      </c>
      <c r="I972" s="2">
        <f>IF(SUMPRODUCT((A972&gt;=[1]holidays!B$2:B1097)*(A972&lt;=[1]holidays!C$2:C1097))&gt;0, 1, 0)</f>
        <v>1</v>
      </c>
      <c r="J972" s="2">
        <f>IF(SUMPRODUCT((A972&gt;=[1]holidays!B$2:B1097 - 4)*(A972&lt;[1]holidays!B$2:B1097))&gt;0, 1, 0)</f>
        <v>0</v>
      </c>
      <c r="K97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A972,
      A972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2" s="3">
        <v>106</v>
      </c>
      <c r="M972" s="3">
        <v>10875.15</v>
      </c>
      <c r="N972" s="3">
        <f t="shared" si="61"/>
        <v>0.97064887540164224</v>
      </c>
      <c r="O972" s="2">
        <f t="shared" ca="1" si="51"/>
        <v>0.10147662527596235</v>
      </c>
      <c r="P972" s="3" t="str">
        <f t="shared" ca="1" si="62"/>
        <v>High Surge</v>
      </c>
    </row>
    <row r="973" spans="1:16">
      <c r="A973" s="4">
        <v>45533</v>
      </c>
      <c r="B973" s="2">
        <f t="shared" si="48"/>
        <v>2024</v>
      </c>
      <c r="C973" s="2">
        <f t="shared" si="49"/>
        <v>8</v>
      </c>
      <c r="D973" s="2">
        <f t="shared" si="50"/>
        <v>29</v>
      </c>
      <c r="E973" s="20">
        <v>12038</v>
      </c>
      <c r="F973" s="3">
        <f t="shared" ca="1" si="63"/>
        <v>114.72371145812619</v>
      </c>
      <c r="G973" s="2" t="s">
        <v>23</v>
      </c>
      <c r="H973" s="2" t="s">
        <v>20</v>
      </c>
      <c r="I973" s="2">
        <f>IF(SUMPRODUCT((A973&gt;=[1]holidays!B$2:B1097)*(A973&lt;=[1]holidays!C$2:C1097))&gt;0, 1, 0)</f>
        <v>1</v>
      </c>
      <c r="J973" s="2">
        <f>IF(SUMPRODUCT((A973&gt;=[1]holidays!B$2:B1097 - 4)*(A973&lt;[1]holidays!B$2:B1097))&gt;0, 1, 0)</f>
        <v>0</v>
      </c>
      <c r="K97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A973,
      A973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3" s="3">
        <v>106</v>
      </c>
      <c r="M973" s="3">
        <v>10470.129999999999</v>
      </c>
      <c r="N973" s="3">
        <f t="shared" si="61"/>
        <v>0.86975660408705757</v>
      </c>
      <c r="O973" s="2">
        <f t="shared" ca="1" si="51"/>
        <v>0.10101938373950305</v>
      </c>
      <c r="P973" s="3" t="str">
        <f t="shared" ca="1" si="62"/>
        <v>High Surge</v>
      </c>
    </row>
    <row r="974" spans="1:16">
      <c r="A974" s="4">
        <v>45534</v>
      </c>
      <c r="B974" s="2">
        <f t="shared" si="48"/>
        <v>2024</v>
      </c>
      <c r="C974" s="2">
        <f t="shared" si="49"/>
        <v>8</v>
      </c>
      <c r="D974" s="2">
        <f t="shared" si="50"/>
        <v>30</v>
      </c>
      <c r="E974" s="16">
        <v>11239</v>
      </c>
      <c r="F974" s="3">
        <f t="shared" ca="1" si="63"/>
        <v>111.83978768526308</v>
      </c>
      <c r="G974" s="2" t="s">
        <v>24</v>
      </c>
      <c r="H974" s="2" t="s">
        <v>20</v>
      </c>
      <c r="I974" s="2">
        <f>IF(SUMPRODUCT((A974&gt;=[1]holidays!B$2:B1097)*(A974&lt;=[1]holidays!C$2:C1097))&gt;0, 1, 0)</f>
        <v>1</v>
      </c>
      <c r="J974" s="2">
        <f>IF(SUMPRODUCT((A974&gt;=[1]holidays!B$2:B1097 - 4)*(A974&lt;[1]holidays!B$2:B1097))&gt;0, 1, 0)</f>
        <v>0</v>
      </c>
      <c r="K97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A974,
      A974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4" s="3">
        <v>106</v>
      </c>
      <c r="M974" s="3">
        <v>10766.48</v>
      </c>
      <c r="N974" s="3">
        <f t="shared" si="61"/>
        <v>0.95795711362220837</v>
      </c>
      <c r="O974" s="2">
        <f t="shared" ca="1" si="51"/>
        <v>0.10548107033221717</v>
      </c>
      <c r="P974" s="3" t="str">
        <f t="shared" ca="1" si="62"/>
        <v>High Surge</v>
      </c>
    </row>
    <row r="975" spans="1:16">
      <c r="A975" s="4">
        <v>45535</v>
      </c>
      <c r="B975" s="2">
        <f t="shared" si="48"/>
        <v>2024</v>
      </c>
      <c r="C975" s="2">
        <f t="shared" si="49"/>
        <v>8</v>
      </c>
      <c r="D975" s="2">
        <f t="shared" si="50"/>
        <v>31</v>
      </c>
      <c r="E975" s="16">
        <v>12741</v>
      </c>
      <c r="F975" s="3">
        <f t="shared" ca="1" si="63"/>
        <v>139.99407192586992</v>
      </c>
      <c r="G975" s="2" t="s">
        <v>16</v>
      </c>
      <c r="H975" s="2" t="s">
        <v>17</v>
      </c>
      <c r="I975" s="2">
        <f>IF(SUMPRODUCT((A975&gt;=[1]holidays!B$2:B1097)*(A975&lt;=[1]holidays!C$2:C1097))&gt;0, 1, 0)</f>
        <v>1</v>
      </c>
      <c r="J975" s="2">
        <f>IF(SUMPRODUCT((A975&gt;=[1]holidays!B$2:B1097 - 4)*(A975&lt;[1]holidays!B$2:B1097))&gt;0, 1, 0)</f>
        <v>0</v>
      </c>
      <c r="K97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A975,
      A975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5" s="3">
        <v>106</v>
      </c>
      <c r="M975" s="3">
        <v>8239.2800000000007</v>
      </c>
      <c r="N975" s="3">
        <f t="shared" si="61"/>
        <v>0.64667451534416454</v>
      </c>
      <c r="O975" s="2">
        <f t="shared" ca="1" si="51"/>
        <v>0.11646944214851433</v>
      </c>
      <c r="P975" s="3" t="str">
        <f t="shared" ca="1" si="62"/>
        <v>High Surge</v>
      </c>
    </row>
    <row r="976" spans="1:16">
      <c r="A976" s="4">
        <v>45536</v>
      </c>
      <c r="B976" s="2">
        <f t="shared" si="48"/>
        <v>2024</v>
      </c>
      <c r="C976" s="2">
        <f t="shared" si="49"/>
        <v>9</v>
      </c>
      <c r="D976" s="2">
        <f t="shared" si="50"/>
        <v>1</v>
      </c>
      <c r="E976" s="16">
        <v>11986</v>
      </c>
      <c r="F976" s="3">
        <f t="shared" ca="1" si="63"/>
        <v>129.90781468874911</v>
      </c>
      <c r="G976" s="2" t="s">
        <v>18</v>
      </c>
      <c r="H976" s="2" t="s">
        <v>17</v>
      </c>
      <c r="I976" s="2">
        <f>IF(SUMPRODUCT((A976&gt;=[1]holidays!B$2:B1097)*(A976&lt;=[1]holidays!C$2:C1097))&gt;0, 1, 0)</f>
        <v>1</v>
      </c>
      <c r="J976" s="2">
        <f>IF(SUMPRODUCT((A976&gt;=[1]holidays!B$2:B1097 - 4)*(A976&lt;[1]holidays!B$2:B1097))&gt;0, 1, 0)</f>
        <v>0</v>
      </c>
      <c r="K97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A976,
      A976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"),"Back to School")</f>
        <v>Back to School</v>
      </c>
      <c r="L976" s="3">
        <v>106</v>
      </c>
      <c r="M976" s="3">
        <v>13126</v>
      </c>
      <c r="N976" s="3">
        <f t="shared" si="61"/>
        <v>1.0951109627899216</v>
      </c>
      <c r="O976" s="2">
        <f t="shared" ca="1" si="51"/>
        <v>0.11488593656772406</v>
      </c>
      <c r="P976" s="3" t="str">
        <f t="shared" ca="1" si="62"/>
        <v>High Surge</v>
      </c>
    </row>
    <row r="977" spans="1:16">
      <c r="A977" s="4">
        <v>45537</v>
      </c>
      <c r="B977" s="2">
        <f t="shared" si="48"/>
        <v>2024</v>
      </c>
      <c r="C977" s="2">
        <f t="shared" si="49"/>
        <v>9</v>
      </c>
      <c r="D977" s="2">
        <f t="shared" si="50"/>
        <v>2</v>
      </c>
      <c r="E977" s="16">
        <v>6026</v>
      </c>
      <c r="F977" s="3">
        <f t="shared" ca="1" si="63"/>
        <v>65.348154483789941</v>
      </c>
      <c r="G977" s="2" t="s">
        <v>19</v>
      </c>
      <c r="H977" s="2" t="s">
        <v>20</v>
      </c>
      <c r="I977" s="2">
        <f>IF(SUMPRODUCT((A977&gt;=[1]holidays!B$2:B1097)*(A977&lt;=[1]holidays!C$2:C1097))&gt;0, 1, 0)</f>
        <v>0</v>
      </c>
      <c r="J977" s="2">
        <f>IF(SUMPRODUCT((A977&gt;=[1]holidays!B$2:B1097 - 4)*(A977&lt;[1]holidays!B$2:B1097))&gt;0, 1, 0)</f>
        <v>0</v>
      </c>
      <c r="K97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A977,
      A977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77" s="3">
        <v>106</v>
      </c>
      <c r="M977" s="3">
        <v>13945.48</v>
      </c>
      <c r="N977" s="3">
        <f t="shared" si="61"/>
        <v>2.3142183869897113</v>
      </c>
      <c r="O977" s="2">
        <f t="shared" ca="1" si="51"/>
        <v>0.1149502883385618</v>
      </c>
      <c r="P977" s="3" t="str">
        <f t="shared" ca="1" si="62"/>
        <v>No Surge</v>
      </c>
    </row>
    <row r="978" spans="1:16">
      <c r="A978" s="4">
        <v>45538</v>
      </c>
      <c r="B978" s="2">
        <f t="shared" si="48"/>
        <v>2024</v>
      </c>
      <c r="C978" s="2">
        <f t="shared" si="49"/>
        <v>9</v>
      </c>
      <c r="D978" s="2">
        <f t="shared" si="50"/>
        <v>3</v>
      </c>
      <c r="E978" s="16">
        <v>6321</v>
      </c>
      <c r="F978" s="3">
        <f t="shared" ca="1" si="63"/>
        <v>66.841663128260393</v>
      </c>
      <c r="G978" s="2" t="s">
        <v>21</v>
      </c>
      <c r="H978" s="2" t="s">
        <v>20</v>
      </c>
      <c r="I978" s="2">
        <f>IF(SUMPRODUCT((A978&gt;=[1]holidays!B$2:B1097)*(A978&lt;=[1]holidays!C$2:C1097))&gt;0, 1, 0)</f>
        <v>0</v>
      </c>
      <c r="J978" s="2">
        <f>IF(SUMPRODUCT((A978&gt;=[1]holidays!B$2:B1097 - 4)*(A978&lt;[1]holidays!B$2:B1097))&gt;0, 1, 0)</f>
        <v>0</v>
      </c>
      <c r="K97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A978,
      A978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78" s="3">
        <v>106</v>
      </c>
      <c r="M978" s="3">
        <v>5671.78</v>
      </c>
      <c r="N978" s="3">
        <f t="shared" si="61"/>
        <v>0.8972915677899066</v>
      </c>
      <c r="O978" s="2">
        <f t="shared" ca="1" si="51"/>
        <v>0.1120901169371239</v>
      </c>
      <c r="P978" s="3" t="str">
        <f t="shared" ca="1" si="62"/>
        <v>No Surge</v>
      </c>
    </row>
    <row r="979" spans="1:16">
      <c r="A979" s="4">
        <v>45539</v>
      </c>
      <c r="B979" s="2">
        <f t="shared" si="48"/>
        <v>2024</v>
      </c>
      <c r="C979" s="2">
        <f t="shared" si="49"/>
        <v>9</v>
      </c>
      <c r="D979" s="2">
        <f t="shared" si="50"/>
        <v>4</v>
      </c>
      <c r="E979" s="16">
        <v>5539</v>
      </c>
      <c r="F979" s="3">
        <f t="shared" ca="1" si="63"/>
        <v>54.569650627578149</v>
      </c>
      <c r="G979" s="2" t="s">
        <v>22</v>
      </c>
      <c r="H979" s="2" t="s">
        <v>20</v>
      </c>
      <c r="I979" s="2">
        <f>IF(SUMPRODUCT((A979&gt;=[1]holidays!B$2:B1097)*(A979&lt;=[1]holidays!C$2:C1097))&gt;0, 1, 0)</f>
        <v>0</v>
      </c>
      <c r="J979" s="2">
        <f>IF(SUMPRODUCT((A979&gt;=[1]holidays!B$2:B1097 - 4)*(A979&lt;[1]holidays!B$2:B1097))&gt;0, 1, 0)</f>
        <v>0</v>
      </c>
      <c r="K97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A979,
      A979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79" s="3">
        <v>106</v>
      </c>
      <c r="M979" s="3">
        <v>7919.73</v>
      </c>
      <c r="N979" s="3">
        <f t="shared" si="61"/>
        <v>1.4298122404766203</v>
      </c>
      <c r="O979" s="2">
        <f t="shared" ca="1" si="51"/>
        <v>0.10443009508075977</v>
      </c>
      <c r="P979" s="3" t="str">
        <f t="shared" ca="1" si="62"/>
        <v>No Surge</v>
      </c>
    </row>
    <row r="980" spans="1:16">
      <c r="A980" s="4">
        <v>45540</v>
      </c>
      <c r="B980" s="2">
        <f t="shared" si="48"/>
        <v>2024</v>
      </c>
      <c r="C980" s="2">
        <f t="shared" si="49"/>
        <v>9</v>
      </c>
      <c r="D980" s="2">
        <f t="shared" si="50"/>
        <v>5</v>
      </c>
      <c r="E980" s="16">
        <v>5872</v>
      </c>
      <c r="F980" s="3">
        <f t="shared" ca="1" si="63"/>
        <v>66.050974770860577</v>
      </c>
      <c r="G980" s="2" t="s">
        <v>23</v>
      </c>
      <c r="H980" s="2" t="s">
        <v>20</v>
      </c>
      <c r="I980" s="2">
        <f>IF(SUMPRODUCT((A980&gt;=[1]holidays!B$2:B1097)*(A980&lt;=[1]holidays!C$2:C1097))&gt;0, 1, 0)</f>
        <v>0</v>
      </c>
      <c r="J980" s="2">
        <f>IF(SUMPRODUCT((A980&gt;=[1]holidays!B$2:B1097 - 4)*(A980&lt;[1]holidays!B$2:B1097))&gt;0, 1, 0)</f>
        <v>0</v>
      </c>
      <c r="K98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A980,
      A980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0" s="3">
        <v>106</v>
      </c>
      <c r="M980" s="3">
        <v>6481.55</v>
      </c>
      <c r="N980" s="3">
        <f t="shared" si="61"/>
        <v>1.1038061989100818</v>
      </c>
      <c r="O980" s="2">
        <f t="shared" ca="1" si="51"/>
        <v>0.11923370786292951</v>
      </c>
      <c r="P980" s="3" t="str">
        <f t="shared" ca="1" si="62"/>
        <v>No Surge</v>
      </c>
    </row>
    <row r="981" spans="1:16">
      <c r="A981" s="4">
        <v>45541</v>
      </c>
      <c r="B981" s="2">
        <f t="shared" si="48"/>
        <v>2024</v>
      </c>
      <c r="C981" s="2">
        <f t="shared" si="49"/>
        <v>9</v>
      </c>
      <c r="D981" s="2">
        <f t="shared" si="50"/>
        <v>6</v>
      </c>
      <c r="E981" s="16">
        <v>5946</v>
      </c>
      <c r="F981" s="3">
        <f t="shared" ca="1" si="63"/>
        <v>58.924821297859417</v>
      </c>
      <c r="G981" s="2" t="s">
        <v>24</v>
      </c>
      <c r="H981" s="2" t="s">
        <v>20</v>
      </c>
      <c r="I981" s="2">
        <f>IF(SUMPRODUCT((A981&gt;=[1]holidays!B$2:B1097)*(A981&lt;=[1]holidays!C$2:C1097))&gt;0, 1, 0)</f>
        <v>0</v>
      </c>
      <c r="J981" s="2">
        <f>IF(SUMPRODUCT((A981&gt;=[1]holidays!B$2:B1097 - 4)*(A981&lt;[1]holidays!B$2:B1097))&gt;0, 1, 0)</f>
        <v>0</v>
      </c>
      <c r="K98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A981,
      A981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1" s="3">
        <v>106</v>
      </c>
      <c r="M981" s="3">
        <v>9244.1299999999992</v>
      </c>
      <c r="N981" s="3">
        <f t="shared" si="61"/>
        <v>1.5546804574503867</v>
      </c>
      <c r="O981" s="2">
        <f t="shared" ca="1" si="51"/>
        <v>0.10504593100526571</v>
      </c>
      <c r="P981" s="3" t="str">
        <f t="shared" ca="1" si="62"/>
        <v>No Surge</v>
      </c>
    </row>
    <row r="982" spans="1:16">
      <c r="A982" s="4">
        <v>45542</v>
      </c>
      <c r="B982" s="2">
        <f t="shared" si="48"/>
        <v>2024</v>
      </c>
      <c r="C982" s="2">
        <f t="shared" si="49"/>
        <v>9</v>
      </c>
      <c r="D982" s="2">
        <f t="shared" si="50"/>
        <v>7</v>
      </c>
      <c r="E982" s="16">
        <v>7678</v>
      </c>
      <c r="F982" s="3">
        <f t="shared" ca="1" si="63"/>
        <v>84.555482670120099</v>
      </c>
      <c r="G982" s="2" t="s">
        <v>16</v>
      </c>
      <c r="H982" s="2" t="s">
        <v>17</v>
      </c>
      <c r="I982" s="2">
        <f>IF(SUMPRODUCT((A982&gt;=[1]holidays!B$2:B1097)*(A982&lt;=[1]holidays!C$2:C1097))&gt;0, 1, 0)</f>
        <v>0</v>
      </c>
      <c r="J982" s="2">
        <f>IF(SUMPRODUCT((A982&gt;=[1]holidays!B$2:B1097 - 4)*(A982&lt;[1]holidays!B$2:B1097))&gt;0, 1, 0)</f>
        <v>0</v>
      </c>
      <c r="K98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A982,
      A982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2" s="3">
        <v>106</v>
      </c>
      <c r="M982" s="3">
        <v>9074.14</v>
      </c>
      <c r="N982" s="3">
        <f t="shared" si="61"/>
        <v>1.1818364157332637</v>
      </c>
      <c r="O982" s="2">
        <f t="shared" ca="1" si="51"/>
        <v>0.11673458144090558</v>
      </c>
      <c r="P982" s="3" t="str">
        <f t="shared" ca="1" si="62"/>
        <v>Low Surge</v>
      </c>
    </row>
    <row r="983" spans="1:16">
      <c r="A983" s="4">
        <v>45543</v>
      </c>
      <c r="B983" s="2">
        <f t="shared" si="48"/>
        <v>2024</v>
      </c>
      <c r="C983" s="2">
        <f t="shared" si="49"/>
        <v>9</v>
      </c>
      <c r="D983" s="2">
        <f t="shared" si="50"/>
        <v>8</v>
      </c>
      <c r="E983" s="16">
        <v>7391</v>
      </c>
      <c r="F983" s="3">
        <f t="shared" ca="1" si="63"/>
        <v>73.782911043182196</v>
      </c>
      <c r="G983" s="2" t="s">
        <v>18</v>
      </c>
      <c r="H983" s="2" t="s">
        <v>17</v>
      </c>
      <c r="I983" s="2">
        <f>IF(SUMPRODUCT((A983&gt;=[1]holidays!B$2:B1097)*(A983&lt;=[1]holidays!C$2:C1097))&gt;0, 1, 0)</f>
        <v>0</v>
      </c>
      <c r="J983" s="2">
        <f>IF(SUMPRODUCT((A983&gt;=[1]holidays!B$2:B1097 - 4)*(A983&lt;[1]holidays!B$2:B1097))&gt;0, 1, 0)</f>
        <v>0</v>
      </c>
      <c r="K98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A983,
      A983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3" s="3">
        <v>106</v>
      </c>
      <c r="M983" s="3">
        <v>22114.87</v>
      </c>
      <c r="N983" s="3">
        <f t="shared" si="61"/>
        <v>2.9921350290894329</v>
      </c>
      <c r="O983" s="2">
        <f t="shared" ca="1" si="51"/>
        <v>0.10581773197912749</v>
      </c>
      <c r="P983" s="3" t="str">
        <f t="shared" ca="1" si="62"/>
        <v>No Surge</v>
      </c>
    </row>
    <row r="984" spans="1:16">
      <c r="A984" s="4">
        <v>45544</v>
      </c>
      <c r="B984" s="2">
        <f t="shared" si="48"/>
        <v>2024</v>
      </c>
      <c r="C984" s="2">
        <f t="shared" si="49"/>
        <v>9</v>
      </c>
      <c r="D984" s="2">
        <f t="shared" si="50"/>
        <v>9</v>
      </c>
      <c r="E984" s="16">
        <v>6083</v>
      </c>
      <c r="F984" s="3">
        <f t="shared" ca="1" si="63"/>
        <v>63.962147105608977</v>
      </c>
      <c r="G984" s="2" t="s">
        <v>19</v>
      </c>
      <c r="H984" s="2" t="s">
        <v>20</v>
      </c>
      <c r="I984" s="2">
        <f>IF(SUMPRODUCT((A984&gt;=[1]holidays!B$2:B1097)*(A984&lt;=[1]holidays!C$2:C1097))&gt;0, 1, 0)</f>
        <v>0</v>
      </c>
      <c r="J984" s="2">
        <f>IF(SUMPRODUCT((A984&gt;=[1]holidays!B$2:B1097 - 4)*(A984&lt;[1]holidays!B$2:B1097))&gt;0, 1, 0)</f>
        <v>0</v>
      </c>
      <c r="K98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A984,
      A984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4" s="3">
        <v>106</v>
      </c>
      <c r="M984" s="3">
        <v>10451.56</v>
      </c>
      <c r="N984" s="3">
        <f t="shared" si="61"/>
        <v>1.7181588032220942</v>
      </c>
      <c r="O984" s="2">
        <f t="shared" ca="1" si="51"/>
        <v>0.11145795813241084</v>
      </c>
      <c r="P984" s="3" t="str">
        <f t="shared" ca="1" si="62"/>
        <v>No Surge</v>
      </c>
    </row>
    <row r="985" spans="1:16">
      <c r="A985" s="4">
        <v>45545</v>
      </c>
      <c r="B985" s="2">
        <f t="shared" si="48"/>
        <v>2024</v>
      </c>
      <c r="C985" s="2">
        <f t="shared" si="49"/>
        <v>9</v>
      </c>
      <c r="D985" s="2">
        <f t="shared" si="50"/>
        <v>10</v>
      </c>
      <c r="E985" s="16">
        <v>5332</v>
      </c>
      <c r="F985" s="3">
        <f t="shared" ca="1" si="63"/>
        <v>59.535675426051192</v>
      </c>
      <c r="G985" s="2" t="s">
        <v>21</v>
      </c>
      <c r="H985" s="2" t="s">
        <v>20</v>
      </c>
      <c r="I985" s="2">
        <f>IF(SUMPRODUCT((A985&gt;=[1]holidays!B$2:B1097)*(A985&lt;=[1]holidays!C$2:C1097))&gt;0, 1, 0)</f>
        <v>0</v>
      </c>
      <c r="J985" s="2">
        <f>IF(SUMPRODUCT((A985&gt;=[1]holidays!B$2:B1097 - 4)*(A985&lt;[1]holidays!B$2:B1097))&gt;0, 1, 0)</f>
        <v>0</v>
      </c>
      <c r="K98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A985,
      A985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5" s="3">
        <v>106</v>
      </c>
      <c r="M985" s="3">
        <v>7545.38</v>
      </c>
      <c r="N985" s="3">
        <f t="shared" si="61"/>
        <v>1.4151125281320329</v>
      </c>
      <c r="O985" s="2">
        <f t="shared" ca="1" si="51"/>
        <v>0.11835674409530059</v>
      </c>
      <c r="P985" s="3" t="str">
        <f t="shared" ca="1" si="62"/>
        <v>No Surge</v>
      </c>
    </row>
    <row r="986" spans="1:16">
      <c r="A986" s="4">
        <v>45546</v>
      </c>
      <c r="B986" s="2">
        <f t="shared" si="48"/>
        <v>2024</v>
      </c>
      <c r="C986" s="2">
        <f t="shared" si="49"/>
        <v>9</v>
      </c>
      <c r="D986" s="2">
        <f t="shared" si="50"/>
        <v>11</v>
      </c>
      <c r="E986" s="16">
        <v>6026</v>
      </c>
      <c r="F986" s="3">
        <f t="shared" ca="1" si="63"/>
        <v>60.854591087059852</v>
      </c>
      <c r="G986" s="2" t="s">
        <v>22</v>
      </c>
      <c r="H986" s="2" t="s">
        <v>20</v>
      </c>
      <c r="I986" s="2">
        <f>IF(SUMPRODUCT((A986&gt;=[1]holidays!B$2:B1097)*(A986&lt;=[1]holidays!C$2:C1097))&gt;0, 1, 0)</f>
        <v>0</v>
      </c>
      <c r="J986" s="2">
        <f>IF(SUMPRODUCT((A986&gt;=[1]holidays!B$2:B1097 - 4)*(A986&lt;[1]holidays!B$2:B1097))&gt;0, 1, 0)</f>
        <v>1</v>
      </c>
      <c r="K98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A986,
      A986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6" s="3">
        <v>106</v>
      </c>
      <c r="M986" s="3">
        <v>8429.2000000000007</v>
      </c>
      <c r="N986" s="3">
        <f t="shared" si="61"/>
        <v>1.3988051775638899</v>
      </c>
      <c r="O986" s="2">
        <f t="shared" ca="1" si="51"/>
        <v>0.10704591196860844</v>
      </c>
      <c r="P986" s="3" t="str">
        <f t="shared" ca="1" si="62"/>
        <v>No Surge</v>
      </c>
    </row>
    <row r="987" spans="1:16">
      <c r="A987" s="4">
        <v>45547</v>
      </c>
      <c r="B987" s="2">
        <f t="shared" si="48"/>
        <v>2024</v>
      </c>
      <c r="C987" s="2">
        <f t="shared" si="49"/>
        <v>9</v>
      </c>
      <c r="D987" s="2">
        <f t="shared" si="50"/>
        <v>12</v>
      </c>
      <c r="E987" s="16">
        <v>6321</v>
      </c>
      <c r="F987" s="3">
        <f t="shared" ca="1" si="63"/>
        <v>65.055936901944307</v>
      </c>
      <c r="G987" s="2" t="s">
        <v>23</v>
      </c>
      <c r="H987" s="2" t="s">
        <v>20</v>
      </c>
      <c r="I987" s="2">
        <f>IF(SUMPRODUCT((A987&gt;=[1]holidays!B$2:B1097)*(A987&lt;=[1]holidays!C$2:C1097))&gt;0, 1, 0)</f>
        <v>0</v>
      </c>
      <c r="J987" s="2">
        <f>IF(SUMPRODUCT((A987&gt;=[1]holidays!B$2:B1097 - 4)*(A987&lt;[1]holidays!B$2:B1097))&gt;0, 1, 0)</f>
        <v>1</v>
      </c>
      <c r="K98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A987,
      A987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7" s="3">
        <v>106</v>
      </c>
      <c r="M987" s="3">
        <v>4950.5200000000004</v>
      </c>
      <c r="N987" s="3">
        <f t="shared" si="61"/>
        <v>0.783186204714444</v>
      </c>
      <c r="O987" s="2">
        <f t="shared" ca="1" si="51"/>
        <v>0.1090955436102847</v>
      </c>
      <c r="P987" s="3" t="str">
        <f t="shared" ca="1" si="62"/>
        <v>No Surge</v>
      </c>
    </row>
    <row r="988" spans="1:16">
      <c r="A988" s="4">
        <v>45548</v>
      </c>
      <c r="B988" s="2">
        <f t="shared" si="48"/>
        <v>2024</v>
      </c>
      <c r="C988" s="2">
        <f t="shared" si="49"/>
        <v>9</v>
      </c>
      <c r="D988" s="2">
        <f t="shared" si="50"/>
        <v>13</v>
      </c>
      <c r="E988" s="16">
        <v>5539</v>
      </c>
      <c r="F988" s="3">
        <f t="shared" ca="1" si="63"/>
        <v>59.143102066802456</v>
      </c>
      <c r="G988" s="2" t="s">
        <v>24</v>
      </c>
      <c r="H988" s="2" t="s">
        <v>20</v>
      </c>
      <c r="I988" s="2">
        <f>IF(SUMPRODUCT((A988&gt;=[1]holidays!B$2:B1097)*(A988&lt;=[1]holidays!C$2:C1097))&gt;0, 1, 0)</f>
        <v>0</v>
      </c>
      <c r="J988" s="2">
        <f>IF(SUMPRODUCT((A988&gt;=[1]holidays!B$2:B1097 - 4)*(A988&lt;[1]holidays!B$2:B1097))&gt;0, 1, 0)</f>
        <v>1</v>
      </c>
      <c r="K98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A988,
      A988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8" s="3">
        <v>106</v>
      </c>
      <c r="M988" s="3">
        <v>11940.17</v>
      </c>
      <c r="N988" s="3">
        <f t="shared" si="61"/>
        <v>2.15565445026178</v>
      </c>
      <c r="O988" s="2">
        <f t="shared" ca="1" si="51"/>
        <v>0.11318232206320744</v>
      </c>
      <c r="P988" s="3" t="str">
        <f t="shared" ca="1" si="62"/>
        <v>No Surge</v>
      </c>
    </row>
    <row r="989" spans="1:16">
      <c r="A989" s="4">
        <v>45549</v>
      </c>
      <c r="B989" s="2">
        <f t="shared" si="48"/>
        <v>2024</v>
      </c>
      <c r="C989" s="2">
        <f t="shared" si="49"/>
        <v>9</v>
      </c>
      <c r="D989" s="2">
        <f t="shared" si="50"/>
        <v>14</v>
      </c>
      <c r="E989" s="16">
        <v>8983</v>
      </c>
      <c r="F989" s="3">
        <f t="shared" ca="1" si="63"/>
        <v>97.473176001382626</v>
      </c>
      <c r="G989" s="2" t="s">
        <v>16</v>
      </c>
      <c r="H989" s="2" t="s">
        <v>17</v>
      </c>
      <c r="I989" s="2">
        <f>IF(SUMPRODUCT((A989&gt;=[1]holidays!B$2:B1097)*(A989&lt;=[1]holidays!C$2:C1097))&gt;0, 1, 0)</f>
        <v>0</v>
      </c>
      <c r="J989" s="2">
        <f>IF(SUMPRODUCT((A989&gt;=[1]holidays!B$2:B1097 - 4)*(A989&lt;[1]holidays!B$2:B1097))&gt;0, 1, 0)</f>
        <v>1</v>
      </c>
      <c r="K98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A989,
      A989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89" s="3">
        <v>106</v>
      </c>
      <c r="M989" s="3">
        <v>13541.31</v>
      </c>
      <c r="N989" s="3">
        <f t="shared" si="61"/>
        <v>1.5074373817210285</v>
      </c>
      <c r="O989" s="2">
        <f t="shared" ca="1" si="51"/>
        <v>0.11501899873256771</v>
      </c>
      <c r="P989" s="3" t="str">
        <f t="shared" ca="1" si="62"/>
        <v>Mild Surge</v>
      </c>
    </row>
    <row r="990" spans="1:16">
      <c r="A990" s="4">
        <v>45550</v>
      </c>
      <c r="B990" s="2">
        <f t="shared" si="48"/>
        <v>2024</v>
      </c>
      <c r="C990" s="2">
        <f t="shared" si="49"/>
        <v>9</v>
      </c>
      <c r="D990" s="2">
        <f t="shared" si="50"/>
        <v>15</v>
      </c>
      <c r="E990" s="16">
        <v>9281</v>
      </c>
      <c r="F990" s="3">
        <f t="shared" ca="1" si="63"/>
        <v>98.966103964551507</v>
      </c>
      <c r="G990" s="2" t="s">
        <v>18</v>
      </c>
      <c r="H990" s="2" t="s">
        <v>17</v>
      </c>
      <c r="I990" s="2">
        <f>IF(SUMPRODUCT((A990&gt;=[1]holidays!B$2:B1097)*(A990&lt;=[1]holidays!C$2:C1097))&gt;0, 1, 0)</f>
        <v>1</v>
      </c>
      <c r="J990" s="2">
        <f>IF(SUMPRODUCT((A990&gt;=[1]holidays!B$2:B1097 - 4)*(A990&lt;[1]holidays!B$2:B1097))&gt;0, 1, 0)</f>
        <v>0</v>
      </c>
      <c r="K99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A990,
      A990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"),"Mawlid (Prophet’s Birthday)")</f>
        <v>Mawlid (Prophet’s Birthday)</v>
      </c>
      <c r="L990" s="3">
        <v>106</v>
      </c>
      <c r="M990" s="3">
        <v>4953.96</v>
      </c>
      <c r="N990" s="3">
        <f t="shared" si="61"/>
        <v>0.5337743777610171</v>
      </c>
      <c r="O990" s="2">
        <f t="shared" ca="1" si="51"/>
        <v>0.11303099903288934</v>
      </c>
      <c r="P990" s="3" t="str">
        <f t="shared" ca="1" si="62"/>
        <v>Mild Surge</v>
      </c>
    </row>
    <row r="991" spans="1:16">
      <c r="A991" s="4">
        <v>45551</v>
      </c>
      <c r="B991" s="2">
        <f t="shared" si="48"/>
        <v>2024</v>
      </c>
      <c r="C991" s="2">
        <f t="shared" si="49"/>
        <v>9</v>
      </c>
      <c r="D991" s="2">
        <f t="shared" si="50"/>
        <v>16</v>
      </c>
      <c r="E991" s="16">
        <v>5987</v>
      </c>
      <c r="F991" s="3">
        <f t="shared" ca="1" si="63"/>
        <v>60.126361293404941</v>
      </c>
      <c r="G991" s="2" t="s">
        <v>19</v>
      </c>
      <c r="H991" s="2" t="s">
        <v>20</v>
      </c>
      <c r="I991" s="2">
        <f>IF(SUMPRODUCT((A991&gt;=[1]holidays!B$2:B1097)*(A991&lt;=[1]holidays!C$2:C1097))&gt;0, 1, 0)</f>
        <v>0</v>
      </c>
      <c r="J991" s="2">
        <f>IF(SUMPRODUCT((A991&gt;=[1]holidays!B$2:B1097 - 4)*(A991&lt;[1]holidays!B$2:B1097))&gt;0, 1, 0)</f>
        <v>0</v>
      </c>
      <c r="K991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A991,
      A991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1" s="3">
        <v>106</v>
      </c>
      <c r="M991" s="3">
        <v>10667.66</v>
      </c>
      <c r="N991" s="3">
        <f t="shared" si="61"/>
        <v>1.7818039084683481</v>
      </c>
      <c r="O991" s="2">
        <f t="shared" ca="1" si="51"/>
        <v>0.1064538883764978</v>
      </c>
      <c r="P991" s="3" t="str">
        <f t="shared" ca="1" si="62"/>
        <v>No Surge</v>
      </c>
    </row>
    <row r="992" spans="1:16">
      <c r="A992" s="4">
        <v>45552</v>
      </c>
      <c r="B992" s="2">
        <f t="shared" si="48"/>
        <v>2024</v>
      </c>
      <c r="C992" s="2">
        <f t="shared" si="49"/>
        <v>9</v>
      </c>
      <c r="D992" s="2">
        <f t="shared" si="50"/>
        <v>17</v>
      </c>
      <c r="E992" s="16">
        <v>5513</v>
      </c>
      <c r="F992" s="3">
        <f t="shared" ca="1" si="63"/>
        <v>60.875806129716366</v>
      </c>
      <c r="G992" s="2" t="s">
        <v>21</v>
      </c>
      <c r="H992" s="2" t="s">
        <v>20</v>
      </c>
      <c r="I992" s="2">
        <f>IF(SUMPRODUCT((A992&gt;=[1]holidays!B$2:B1097)*(A992&lt;=[1]holidays!C$2:C1097))&gt;0, 1, 0)</f>
        <v>0</v>
      </c>
      <c r="J992" s="2">
        <f>IF(SUMPRODUCT((A992&gt;=[1]holidays!B$2:B1097 - 4)*(A992&lt;[1]holidays!B$2:B1097))&gt;0, 1, 0)</f>
        <v>0</v>
      </c>
      <c r="K992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A992,
      A992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2" s="3">
        <v>106</v>
      </c>
      <c r="M992" s="3">
        <v>8683.67</v>
      </c>
      <c r="N992" s="3">
        <f t="shared" si="61"/>
        <v>1.5751260656629784</v>
      </c>
      <c r="O992" s="2">
        <f t="shared" ca="1" si="51"/>
        <v>0.11704762288681182</v>
      </c>
      <c r="P992" s="3" t="str">
        <f t="shared" ca="1" si="62"/>
        <v>No Surge</v>
      </c>
    </row>
    <row r="993" spans="1:16">
      <c r="A993" s="4">
        <v>45553</v>
      </c>
      <c r="B993" s="2">
        <f t="shared" si="48"/>
        <v>2024</v>
      </c>
      <c r="C993" s="2">
        <f t="shared" si="49"/>
        <v>9</v>
      </c>
      <c r="D993" s="2">
        <f t="shared" si="50"/>
        <v>18</v>
      </c>
      <c r="E993" s="16">
        <v>5742</v>
      </c>
      <c r="F993" s="3">
        <f t="shared" ca="1" si="63"/>
        <v>54.665852661651812</v>
      </c>
      <c r="G993" s="2" t="s">
        <v>22</v>
      </c>
      <c r="H993" s="2" t="s">
        <v>20</v>
      </c>
      <c r="I993" s="2">
        <f>IF(SUMPRODUCT((A993&gt;=[1]holidays!B$2:B1097)*(A993&lt;=[1]holidays!C$2:C1097))&gt;0, 1, 0)</f>
        <v>0</v>
      </c>
      <c r="J993" s="2">
        <f>IF(SUMPRODUCT((A993&gt;=[1]holidays!B$2:B1097 - 4)*(A993&lt;[1]holidays!B$2:B1097))&gt;0, 1, 0)</f>
        <v>0</v>
      </c>
      <c r="K993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A993,
      A993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3" s="3">
        <v>106</v>
      </c>
      <c r="M993" s="3">
        <v>8826.2999999999993</v>
      </c>
      <c r="N993" s="3">
        <f t="shared" si="61"/>
        <v>1.5371473354231973</v>
      </c>
      <c r="O993" s="2">
        <f t="shared" ca="1" si="51"/>
        <v>0.10091571546734748</v>
      </c>
      <c r="P993" s="3" t="str">
        <f t="shared" ca="1" si="62"/>
        <v>No Surge</v>
      </c>
    </row>
    <row r="994" spans="1:16">
      <c r="A994" s="4">
        <v>45554</v>
      </c>
      <c r="B994" s="2">
        <f t="shared" si="48"/>
        <v>2024</v>
      </c>
      <c r="C994" s="2">
        <f t="shared" si="49"/>
        <v>9</v>
      </c>
      <c r="D994" s="2">
        <f t="shared" si="50"/>
        <v>19</v>
      </c>
      <c r="E994" s="16">
        <v>5729</v>
      </c>
      <c r="F994" s="3">
        <f t="shared" ca="1" si="63"/>
        <v>64.592814480788832</v>
      </c>
      <c r="G994" s="2" t="s">
        <v>23</v>
      </c>
      <c r="H994" s="2" t="s">
        <v>20</v>
      </c>
      <c r="I994" s="2">
        <f>IF(SUMPRODUCT((A994&gt;=[1]holidays!B$2:B1097)*(A994&lt;=[1]holidays!C$2:C1097))&gt;0, 1, 0)</f>
        <v>0</v>
      </c>
      <c r="J994" s="2">
        <f>IF(SUMPRODUCT((A994&gt;=[1]holidays!B$2:B1097 - 4)*(A994&lt;[1]holidays!B$2:B1097))&gt;0, 1, 0)</f>
        <v>0</v>
      </c>
      <c r="K994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A994,
      A994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4" s="3">
        <v>106</v>
      </c>
      <c r="M994" s="3">
        <v>6252.35</v>
      </c>
      <c r="N994" s="3">
        <f t="shared" si="61"/>
        <v>1.0913510211206146</v>
      </c>
      <c r="O994" s="2">
        <f t="shared" ca="1" si="51"/>
        <v>0.11951192764816924</v>
      </c>
      <c r="P994" s="3" t="str">
        <f t="shared" ca="1" si="62"/>
        <v>No Surge</v>
      </c>
    </row>
    <row r="995" spans="1:16">
      <c r="A995" s="4">
        <v>45555</v>
      </c>
      <c r="B995" s="2">
        <f t="shared" si="48"/>
        <v>2024</v>
      </c>
      <c r="C995" s="2">
        <f t="shared" si="49"/>
        <v>9</v>
      </c>
      <c r="D995" s="2">
        <f t="shared" si="50"/>
        <v>20</v>
      </c>
      <c r="E995" s="16">
        <v>5946</v>
      </c>
      <c r="F995" s="3">
        <f t="shared" ca="1" si="63"/>
        <v>65.815400727657504</v>
      </c>
      <c r="G995" s="2" t="s">
        <v>24</v>
      </c>
      <c r="H995" s="2" t="s">
        <v>20</v>
      </c>
      <c r="I995" s="2">
        <f>IF(SUMPRODUCT((A995&gt;=[1]holidays!B$2:B1097)*(A995&lt;=[1]holidays!C$2:C1097))&gt;0, 1, 0)</f>
        <v>0</v>
      </c>
      <c r="J995" s="2">
        <f>IF(SUMPRODUCT((A995&gt;=[1]holidays!B$2:B1097 - 4)*(A995&lt;[1]holidays!B$2:B1097))&gt;0, 1, 0)</f>
        <v>0</v>
      </c>
      <c r="K995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A995,
      A995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5" s="3">
        <v>106</v>
      </c>
      <c r="M995" s="3">
        <v>14706.24</v>
      </c>
      <c r="N995" s="3">
        <f t="shared" si="61"/>
        <v>2.4732996972754795</v>
      </c>
      <c r="O995" s="2">
        <f t="shared" ca="1" si="51"/>
        <v>0.11732984320773117</v>
      </c>
      <c r="P995" s="3" t="str">
        <f t="shared" ca="1" si="62"/>
        <v>No Surge</v>
      </c>
    </row>
    <row r="996" spans="1:16">
      <c r="A996" s="4">
        <v>45556</v>
      </c>
      <c r="B996" s="2">
        <f t="shared" si="48"/>
        <v>2024</v>
      </c>
      <c r="C996" s="2">
        <f t="shared" si="49"/>
        <v>9</v>
      </c>
      <c r="D996" s="2">
        <f t="shared" si="50"/>
        <v>21</v>
      </c>
      <c r="E996" s="16">
        <v>7521</v>
      </c>
      <c r="F996" s="3">
        <f t="shared" ca="1" si="63"/>
        <v>71.560099554938134</v>
      </c>
      <c r="G996" s="2" t="s">
        <v>16</v>
      </c>
      <c r="H996" s="2" t="s">
        <v>17</v>
      </c>
      <c r="I996" s="2">
        <f>IF(SUMPRODUCT((A996&gt;=[1]holidays!B$2:B1097)*(A996&lt;=[1]holidays!C$2:C1097))&gt;0, 1, 0)</f>
        <v>0</v>
      </c>
      <c r="J996" s="2">
        <f>IF(SUMPRODUCT((A996&gt;=[1]holidays!B$2:B1097 - 4)*(A996&lt;[1]holidays!B$2:B1097))&gt;0, 1, 0)</f>
        <v>0</v>
      </c>
      <c r="K996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A996,
      A996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6" s="3">
        <v>106</v>
      </c>
      <c r="M996" s="3">
        <v>9480.15</v>
      </c>
      <c r="N996" s="3">
        <f t="shared" si="61"/>
        <v>1.2604906262465096</v>
      </c>
      <c r="O996" s="2">
        <f t="shared" ca="1" si="51"/>
        <v>0.10085587758042071</v>
      </c>
      <c r="P996" s="3" t="str">
        <f t="shared" ca="1" si="62"/>
        <v>No Surge</v>
      </c>
    </row>
    <row r="997" spans="1:16">
      <c r="A997" s="4">
        <v>45557</v>
      </c>
      <c r="B997" s="2">
        <f t="shared" si="48"/>
        <v>2024</v>
      </c>
      <c r="C997" s="2">
        <f t="shared" si="49"/>
        <v>9</v>
      </c>
      <c r="D997" s="2">
        <f t="shared" si="50"/>
        <v>22</v>
      </c>
      <c r="E997" s="16">
        <v>7337</v>
      </c>
      <c r="F997" s="3">
        <f t="shared" ca="1" si="63"/>
        <v>69.873462480492236</v>
      </c>
      <c r="G997" s="2" t="s">
        <v>18</v>
      </c>
      <c r="H997" s="2" t="s">
        <v>17</v>
      </c>
      <c r="I997" s="2">
        <f>IF(SUMPRODUCT((A997&gt;=[1]holidays!B$2:B1097)*(A997&lt;=[1]holidays!C$2:C1097))&gt;0, 1, 0)</f>
        <v>0</v>
      </c>
      <c r="J997" s="2">
        <f>IF(SUMPRODUCT((A997&gt;=[1]holidays!B$2:B1097 - 4)*(A997&lt;[1]holidays!B$2:B1097))&gt;0, 1, 0)</f>
        <v>0</v>
      </c>
      <c r="K997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A997,
      A997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7" s="3">
        <v>106</v>
      </c>
      <c r="M997" s="3">
        <v>18358.830000000002</v>
      </c>
      <c r="N997" s="3">
        <f t="shared" si="61"/>
        <v>2.5022257053291539</v>
      </c>
      <c r="O997" s="2">
        <f t="shared" ca="1" si="51"/>
        <v>0.10094843972921054</v>
      </c>
      <c r="P997" s="3" t="str">
        <f t="shared" ca="1" si="62"/>
        <v>No Surge</v>
      </c>
    </row>
    <row r="998" spans="1:16">
      <c r="A998" s="4">
        <v>45558</v>
      </c>
      <c r="B998" s="2">
        <f t="shared" si="48"/>
        <v>2024</v>
      </c>
      <c r="C998" s="2">
        <f t="shared" si="49"/>
        <v>9</v>
      </c>
      <c r="D998" s="2">
        <f t="shared" si="50"/>
        <v>23</v>
      </c>
      <c r="E998" s="16">
        <v>5923</v>
      </c>
      <c r="F998" s="3">
        <f t="shared" ca="1" si="63"/>
        <v>62.645254768753922</v>
      </c>
      <c r="G998" s="2" t="s">
        <v>19</v>
      </c>
      <c r="H998" s="2" t="s">
        <v>20</v>
      </c>
      <c r="I998" s="2">
        <f>IF(SUMPRODUCT((A998&gt;=[1]holidays!B$2:B1097)*(A998&lt;=[1]holidays!C$2:C1097))&gt;0, 1, 0)</f>
        <v>0</v>
      </c>
      <c r="J998" s="2">
        <f>IF(SUMPRODUCT((A998&gt;=[1]holidays!B$2:B1097 - 4)*(A998&lt;[1]holidays!B$2:B1097))&gt;0, 1, 0)</f>
        <v>0</v>
      </c>
      <c r="K998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A998,
      A998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8" s="3">
        <v>106</v>
      </c>
      <c r="M998" s="3">
        <v>19821.650000000001</v>
      </c>
      <c r="N998" s="3">
        <f t="shared" si="61"/>
        <v>3.3465557994259667</v>
      </c>
      <c r="O998" s="2">
        <f t="shared" ca="1" si="51"/>
        <v>0.11211205479466343</v>
      </c>
      <c r="P998" s="3" t="str">
        <f t="shared" ca="1" si="62"/>
        <v>No Surge</v>
      </c>
    </row>
    <row r="999" spans="1:16">
      <c r="A999" s="4">
        <v>45559</v>
      </c>
      <c r="B999" s="2">
        <f t="shared" si="48"/>
        <v>2024</v>
      </c>
      <c r="C999" s="2">
        <f t="shared" si="49"/>
        <v>9</v>
      </c>
      <c r="D999" s="2">
        <f t="shared" si="50"/>
        <v>24</v>
      </c>
      <c r="E999" s="16">
        <v>5872</v>
      </c>
      <c r="F999" s="3">
        <f t="shared" ca="1" si="63"/>
        <v>60.902812193658328</v>
      </c>
      <c r="G999" s="2" t="s">
        <v>21</v>
      </c>
      <c r="H999" s="2" t="s">
        <v>20</v>
      </c>
      <c r="I999" s="2">
        <f>IF(SUMPRODUCT((A999&gt;=[1]holidays!B$2:B1097)*(A999&lt;=[1]holidays!C$2:C1097))&gt;0, 1, 0)</f>
        <v>0</v>
      </c>
      <c r="J999" s="2">
        <f>IF(SUMPRODUCT((A999&gt;=[1]holidays!B$2:B1097 - 4)*(A999&lt;[1]holidays!B$2:B1097))&gt;0, 1, 0)</f>
        <v>0</v>
      </c>
      <c r="K999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A999,
      A999 &lt;= TO_DATE(DATE(2000 + VALUE(RIGHT(holidays!$C$2:$C1097, 2)), VALUE(MID(holidays!$C$2:$C1097, FIND(""-"", holidays!"&amp;"$C$2:$C1097)+1,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999" s="3">
        <v>106</v>
      </c>
      <c r="M999" s="3">
        <v>6647.67</v>
      </c>
      <c r="N999" s="3">
        <f t="shared" si="61"/>
        <v>1.1320963896457765</v>
      </c>
      <c r="O999" s="2">
        <f t="shared" ca="1" si="51"/>
        <v>0.10994036261116796</v>
      </c>
      <c r="P999" s="3" t="str">
        <f t="shared" ca="1" si="62"/>
        <v>No Surge</v>
      </c>
    </row>
    <row r="1000" spans="1:16">
      <c r="A1000" s="4">
        <v>45560</v>
      </c>
      <c r="B1000" s="2">
        <f t="shared" si="48"/>
        <v>2024</v>
      </c>
      <c r="C1000" s="2">
        <f t="shared" si="49"/>
        <v>9</v>
      </c>
      <c r="D1000" s="2">
        <f t="shared" si="50"/>
        <v>25</v>
      </c>
      <c r="E1000" s="16">
        <v>6229</v>
      </c>
      <c r="F1000" s="3">
        <f t="shared" ca="1" si="63"/>
        <v>59.687382906624329</v>
      </c>
      <c r="G1000" s="2" t="s">
        <v>22</v>
      </c>
      <c r="H1000" s="2" t="s">
        <v>20</v>
      </c>
      <c r="I1000" s="2">
        <f>IF(SUMPRODUCT((A1000&gt;=[1]holidays!B$2:B1097)*(A1000&lt;=[1]holidays!C$2:C1097))&gt;0, 1, 0)</f>
        <v>0</v>
      </c>
      <c r="J1000" s="2">
        <f>IF(SUMPRODUCT((A1000&gt;=[1]holidays!B$2:B1097 - 4)*(A1000&lt;[1]holidays!B$2:B1097))&gt;0, 1, 0)</f>
        <v>0</v>
      </c>
      <c r="K1000" s="2" t="str">
        <f ca="1">IFERROR(__xludf.DUMMYFUNCTION("IFERROR(
  INDEX(
    FILTER(
      holidays!$A$2:$A1097,
      TO_DATE(DATE(2000 + VALUE(RIGHT(holidays!$B$2:$B1097, 2)), VALUE(MID(holidays!$B$2:$B1097, FIND(""-"", holidays!$B$2:$B1097)+1, FIND(""-"", holidays!$B$2:$B1097, FIND(""-"", holidays!$B$2:$B1"&amp;"097)+1)-FIND(""-"", holidays!$B$2:$B1097)-1)), VALUE(LEFT(holidays!$B$2:$B1097, FIND(""-"", holidays!$B$2:$B1097)-1)))) &lt;= A1000,
      A1000 &lt;= TO_DATE(DATE(2000 + VALUE(RIGHT(holidays!$C$2:$C1097, 2)), VALUE(MID(holidays!$C$2:$C1097, FIND(""-"", holiday"&amp;"s!$C$2:$C1097)+1, FIND(""-"", holidays!$C$2:$C1097, FIND(""-"", holidays!$C$2:$C1097)+1)-FIND(""-"", holidays!$C$2:$C1097)-1)), VALUE(LEFT(holidays!$C$2:$C1097, FIND(""-"", holidays!$C$2:$C1097)-1))))
    ),
    1
  ),
  ""NONE""
)
"),"NONE")</f>
        <v>NONE</v>
      </c>
      <c r="L1000" s="3">
        <v>106</v>
      </c>
      <c r="M1000" s="3">
        <v>13512.47</v>
      </c>
      <c r="N1000" s="3">
        <f t="shared" si="61"/>
        <v>2.169283994220581</v>
      </c>
      <c r="O1000" s="2">
        <f t="shared" ca="1" si="51"/>
        <v>0.10157108023923872</v>
      </c>
      <c r="P1000" s="3" t="str">
        <f t="shared" ca="1" si="62"/>
        <v>No Surge</v>
      </c>
    </row>
  </sheetData>
  <conditionalFormatting sqref="E1:E88 E90:E1000">
    <cfRule type="cellIs" dxfId="15" priority="2" operator="lessThan">
      <formula>8000</formula>
    </cfRule>
  </conditionalFormatting>
  <conditionalFormatting sqref="E1:E1000">
    <cfRule type="cellIs" dxfId="14" priority="1" operator="greaterThan">
      <formula>10000</formula>
    </cfRule>
    <cfRule type="cellIs" dxfId="13" priority="6" operator="between">
      <formula>8000</formula>
      <formula>10000</formula>
    </cfRule>
  </conditionalFormatting>
  <conditionalFormatting sqref="F1">
    <cfRule type="colorScale" priority="11">
      <colorScale>
        <cfvo type="min"/>
        <cfvo type="max"/>
        <color rgb="FFFFFFFF"/>
        <color rgb="FF57BB8A"/>
      </colorScale>
    </cfRule>
  </conditionalFormatting>
  <conditionalFormatting sqref="F2:F1000">
    <cfRule type="containsBlanks" dxfId="12" priority="12">
      <formula>LEN(TRIM(F2))=0</formula>
    </cfRule>
    <cfRule type="cellIs" dxfId="11" priority="13" operator="greaterThanOrEqual">
      <formula>100</formula>
    </cfRule>
    <cfRule type="cellIs" dxfId="10" priority="14" operator="greaterThanOrEqual">
      <formula>92</formula>
    </cfRule>
    <cfRule type="cellIs" dxfId="9" priority="15" operator="greaterThanOrEqual">
      <formula>80</formula>
    </cfRule>
  </conditionalFormatting>
  <conditionalFormatting sqref="G1:G1000">
    <cfRule type="cellIs" dxfId="8" priority="4" operator="equal">
      <formula>"Saturday"</formula>
    </cfRule>
    <cfRule type="cellIs" dxfId="7" priority="5" operator="equal">
      <formula>"Sunday"</formula>
    </cfRule>
  </conditionalFormatting>
  <conditionalFormatting sqref="H1:H1000">
    <cfRule type="cellIs" dxfId="6" priority="3" operator="equal">
      <formula>"Yes"</formula>
    </cfRule>
  </conditionalFormatting>
  <conditionalFormatting sqref="I1:J1000">
    <cfRule type="cellIs" dxfId="5" priority="7" operator="equal">
      <formula>1</formula>
    </cfRule>
  </conditionalFormatting>
  <conditionalFormatting sqref="J25">
    <cfRule type="notContainsBlanks" dxfId="4" priority="9">
      <formula>LEN(TRIM(J25))&gt;0</formula>
    </cfRule>
  </conditionalFormatting>
  <conditionalFormatting sqref="K1:K1000">
    <cfRule type="cellIs" dxfId="3" priority="10" operator="notEqual">
      <formula>"NONE"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529B-AF48-4A4C-BAD4-BA806C1BA157}">
  <dimension ref="A1:B1000"/>
  <sheetViews>
    <sheetView workbookViewId="0">
      <selection activeCell="C46" sqref="C46"/>
    </sheetView>
  </sheetViews>
  <sheetFormatPr defaultRowHeight="15"/>
  <cols>
    <col min="1" max="2" width="16" customWidth="1"/>
  </cols>
  <sheetData>
    <row r="1" spans="1:2">
      <c r="A1" s="1" t="s">
        <v>25</v>
      </c>
      <c r="B1" s="2" t="s">
        <v>26</v>
      </c>
    </row>
    <row r="2" spans="1:2">
      <c r="A2" s="4">
        <v>44562</v>
      </c>
      <c r="B2" s="5">
        <v>10592</v>
      </c>
    </row>
    <row r="3" spans="1:2">
      <c r="A3" s="4">
        <v>44563</v>
      </c>
      <c r="B3" s="5">
        <v>9672</v>
      </c>
    </row>
    <row r="4" spans="1:2">
      <c r="A4" s="4">
        <v>44564</v>
      </c>
      <c r="B4" s="7">
        <v>8763</v>
      </c>
    </row>
    <row r="5" spans="1:2">
      <c r="A5" s="4">
        <v>44565</v>
      </c>
      <c r="B5" s="8">
        <v>8912</v>
      </c>
    </row>
    <row r="6" spans="1:2">
      <c r="A6" s="4">
        <v>44566</v>
      </c>
      <c r="B6" s="8">
        <v>8012</v>
      </c>
    </row>
    <row r="7" spans="1:2">
      <c r="A7" s="4">
        <v>44567</v>
      </c>
      <c r="B7" s="8">
        <v>9012</v>
      </c>
    </row>
    <row r="8" spans="1:2">
      <c r="A8" s="4">
        <v>44568</v>
      </c>
      <c r="B8" s="9">
        <v>9231</v>
      </c>
    </row>
    <row r="9" spans="1:2">
      <c r="A9" s="4">
        <v>44569</v>
      </c>
      <c r="B9" s="9">
        <v>10887</v>
      </c>
    </row>
    <row r="10" spans="1:2">
      <c r="A10" s="4">
        <v>44570</v>
      </c>
      <c r="B10" s="9">
        <v>11402</v>
      </c>
    </row>
    <row r="11" spans="1:2">
      <c r="A11" s="4">
        <v>44571</v>
      </c>
      <c r="B11" s="9">
        <v>9654</v>
      </c>
    </row>
    <row r="12" spans="1:2">
      <c r="A12" s="4">
        <v>44572</v>
      </c>
      <c r="B12" s="9">
        <v>10125</v>
      </c>
    </row>
    <row r="13" spans="1:2">
      <c r="A13" s="4">
        <v>44573</v>
      </c>
      <c r="B13" s="9">
        <v>11763</v>
      </c>
    </row>
    <row r="14" spans="1:2">
      <c r="A14" s="4">
        <v>44574</v>
      </c>
      <c r="B14" s="10">
        <v>7283</v>
      </c>
    </row>
    <row r="15" spans="1:2">
      <c r="A15" s="4">
        <v>44575</v>
      </c>
      <c r="B15" s="10">
        <v>7999</v>
      </c>
    </row>
    <row r="16" spans="1:2">
      <c r="A16" s="4">
        <v>44576</v>
      </c>
      <c r="B16" s="10">
        <v>8923</v>
      </c>
    </row>
    <row r="17" spans="1:2">
      <c r="A17" s="4">
        <v>44577</v>
      </c>
      <c r="B17" s="10">
        <v>8129</v>
      </c>
    </row>
    <row r="18" spans="1:2">
      <c r="A18" s="4">
        <v>44578</v>
      </c>
      <c r="B18" s="10">
        <v>6238</v>
      </c>
    </row>
    <row r="19" spans="1:2">
      <c r="A19" s="4">
        <v>44579</v>
      </c>
      <c r="B19" s="10">
        <v>6123</v>
      </c>
    </row>
    <row r="20" spans="1:2">
      <c r="A20" s="4">
        <v>44580</v>
      </c>
      <c r="B20" s="10">
        <v>5912</v>
      </c>
    </row>
    <row r="21" spans="1:2">
      <c r="A21" s="4">
        <v>44581</v>
      </c>
      <c r="B21" s="10">
        <v>6712</v>
      </c>
    </row>
    <row r="22" spans="1:2">
      <c r="A22" s="4">
        <v>44582</v>
      </c>
      <c r="B22" s="10">
        <v>8130</v>
      </c>
    </row>
    <row r="23" spans="1:2">
      <c r="A23" s="4">
        <v>44583</v>
      </c>
      <c r="B23" s="10">
        <v>9123</v>
      </c>
    </row>
    <row r="24" spans="1:2">
      <c r="A24" s="4">
        <v>44584</v>
      </c>
      <c r="B24" s="10">
        <v>7924</v>
      </c>
    </row>
    <row r="25" spans="1:2">
      <c r="A25" s="4">
        <v>44585</v>
      </c>
      <c r="B25" s="10">
        <v>6273</v>
      </c>
    </row>
    <row r="26" spans="1:2">
      <c r="A26" s="4">
        <v>44586</v>
      </c>
      <c r="B26" s="10">
        <v>6128</v>
      </c>
    </row>
    <row r="27" spans="1:2">
      <c r="A27" s="4">
        <v>44587</v>
      </c>
      <c r="B27" s="10">
        <v>5823</v>
      </c>
    </row>
    <row r="28" spans="1:2">
      <c r="A28" s="4">
        <v>44588</v>
      </c>
      <c r="B28" s="10">
        <v>6832</v>
      </c>
    </row>
    <row r="29" spans="1:2">
      <c r="A29" s="4">
        <v>44589</v>
      </c>
      <c r="B29" s="10">
        <v>7892</v>
      </c>
    </row>
    <row r="30" spans="1:2">
      <c r="A30" s="4">
        <v>44590</v>
      </c>
      <c r="B30" s="10">
        <v>8122</v>
      </c>
    </row>
    <row r="31" spans="1:2">
      <c r="A31" s="4">
        <v>44591</v>
      </c>
      <c r="B31" s="10">
        <v>8423</v>
      </c>
    </row>
    <row r="32" spans="1:2">
      <c r="A32" s="11">
        <v>44592</v>
      </c>
      <c r="B32" s="12">
        <v>10234</v>
      </c>
    </row>
    <row r="33" spans="1:2">
      <c r="A33" s="4">
        <v>44593</v>
      </c>
      <c r="B33" s="2">
        <v>9232</v>
      </c>
    </row>
    <row r="34" spans="1:2">
      <c r="A34" s="4">
        <v>44594</v>
      </c>
      <c r="B34" s="2">
        <v>8123</v>
      </c>
    </row>
    <row r="35" spans="1:2">
      <c r="A35" s="4">
        <v>44595</v>
      </c>
      <c r="B35" s="2">
        <v>6234</v>
      </c>
    </row>
    <row r="36" spans="1:2">
      <c r="A36" s="4">
        <v>44596</v>
      </c>
      <c r="B36" s="2">
        <v>6120</v>
      </c>
    </row>
    <row r="37" spans="1:2">
      <c r="A37" s="4">
        <v>44597</v>
      </c>
      <c r="B37" s="2">
        <v>8222</v>
      </c>
    </row>
    <row r="38" spans="1:2">
      <c r="A38" s="4">
        <v>44598</v>
      </c>
      <c r="B38" s="2">
        <v>7820</v>
      </c>
    </row>
    <row r="39" spans="1:2">
      <c r="A39" s="4">
        <v>44599</v>
      </c>
      <c r="B39" s="3">
        <v>6255</v>
      </c>
    </row>
    <row r="40" spans="1:2">
      <c r="A40" s="4">
        <v>44600</v>
      </c>
      <c r="B40" s="2">
        <v>6020</v>
      </c>
    </row>
    <row r="41" spans="1:2">
      <c r="A41" s="4">
        <v>44601</v>
      </c>
      <c r="B41" s="2">
        <v>4920</v>
      </c>
    </row>
    <row r="42" spans="1:2">
      <c r="A42" s="4">
        <v>44602</v>
      </c>
      <c r="B42" s="2">
        <v>5300</v>
      </c>
    </row>
    <row r="43" spans="1:2">
      <c r="A43" s="4">
        <v>44603</v>
      </c>
      <c r="B43" s="2">
        <v>6232</v>
      </c>
    </row>
    <row r="44" spans="1:2">
      <c r="A44" s="4">
        <v>44604</v>
      </c>
      <c r="B44" s="2">
        <v>7230</v>
      </c>
    </row>
    <row r="45" spans="1:2">
      <c r="A45" s="4">
        <v>44605</v>
      </c>
      <c r="B45" s="2">
        <v>8320</v>
      </c>
    </row>
    <row r="46" spans="1:2">
      <c r="A46" s="4">
        <v>44606</v>
      </c>
      <c r="B46" s="10">
        <v>8520</v>
      </c>
    </row>
    <row r="47" spans="1:2">
      <c r="A47" s="4">
        <v>44607</v>
      </c>
      <c r="B47" s="2">
        <v>7063</v>
      </c>
    </row>
    <row r="48" spans="1:2">
      <c r="A48" s="4">
        <v>44608</v>
      </c>
      <c r="B48" s="2">
        <v>5230</v>
      </c>
    </row>
    <row r="49" spans="1:2">
      <c r="A49" s="4">
        <v>44609</v>
      </c>
      <c r="B49" s="2">
        <v>4923</v>
      </c>
    </row>
    <row r="50" spans="1:2">
      <c r="A50" s="4">
        <v>44610</v>
      </c>
      <c r="B50" s="3">
        <v>5987</v>
      </c>
    </row>
    <row r="51" spans="1:2">
      <c r="A51" s="4">
        <v>44611</v>
      </c>
      <c r="B51" s="2">
        <v>7202</v>
      </c>
    </row>
    <row r="52" spans="1:2">
      <c r="A52" s="4">
        <v>44612</v>
      </c>
      <c r="B52" s="3">
        <v>7409</v>
      </c>
    </row>
    <row r="53" spans="1:2">
      <c r="A53" s="4">
        <v>44613</v>
      </c>
      <c r="B53" s="3">
        <v>6258</v>
      </c>
    </row>
    <row r="54" spans="1:2">
      <c r="A54" s="4">
        <v>44614</v>
      </c>
      <c r="B54" s="2">
        <v>5744</v>
      </c>
    </row>
    <row r="55" spans="1:2">
      <c r="A55" s="4">
        <v>44615</v>
      </c>
      <c r="B55" s="2">
        <v>5423</v>
      </c>
    </row>
    <row r="56" spans="1:2">
      <c r="A56" s="4">
        <v>44616</v>
      </c>
      <c r="B56" s="2">
        <v>5009</v>
      </c>
    </row>
    <row r="57" spans="1:2">
      <c r="A57" s="4">
        <v>44617</v>
      </c>
      <c r="B57" s="2">
        <v>6234</v>
      </c>
    </row>
    <row r="58" spans="1:2">
      <c r="A58" s="4">
        <v>44618</v>
      </c>
      <c r="B58" s="2">
        <v>7123</v>
      </c>
    </row>
    <row r="59" spans="1:2">
      <c r="A59" s="4">
        <v>44619</v>
      </c>
      <c r="B59" s="2">
        <v>8312</v>
      </c>
    </row>
    <row r="60" spans="1:2">
      <c r="A60" s="4">
        <v>44620</v>
      </c>
      <c r="B60" s="2">
        <v>8712</v>
      </c>
    </row>
    <row r="61" spans="1:2">
      <c r="A61" s="4">
        <v>44621</v>
      </c>
      <c r="B61" s="2">
        <v>8232</v>
      </c>
    </row>
    <row r="62" spans="1:2">
      <c r="A62" s="4">
        <v>44622</v>
      </c>
      <c r="B62" s="2">
        <v>7621</v>
      </c>
    </row>
    <row r="63" spans="1:2">
      <c r="A63" s="4">
        <v>44623</v>
      </c>
      <c r="B63" s="2">
        <v>7132</v>
      </c>
    </row>
    <row r="64" spans="1:2">
      <c r="A64" s="4">
        <v>44624</v>
      </c>
      <c r="B64" s="2">
        <v>6732</v>
      </c>
    </row>
    <row r="65" spans="1:2">
      <c r="A65" s="4">
        <v>44625</v>
      </c>
      <c r="B65" s="3">
        <v>6834</v>
      </c>
    </row>
    <row r="66" spans="1:2">
      <c r="A66" s="4">
        <v>44626</v>
      </c>
      <c r="B66" s="3">
        <v>7156</v>
      </c>
    </row>
    <row r="67" spans="1:2">
      <c r="A67" s="4">
        <v>44627</v>
      </c>
      <c r="B67" s="3">
        <v>6478</v>
      </c>
    </row>
    <row r="68" spans="1:2">
      <c r="A68" s="4">
        <v>44628</v>
      </c>
      <c r="B68" s="2">
        <v>5232</v>
      </c>
    </row>
    <row r="69" spans="1:2">
      <c r="A69" s="4">
        <v>44629</v>
      </c>
      <c r="B69" s="2">
        <v>5111</v>
      </c>
    </row>
    <row r="70" spans="1:2">
      <c r="A70" s="4">
        <v>44630</v>
      </c>
      <c r="B70" s="2">
        <v>5823</v>
      </c>
    </row>
    <row r="71" spans="1:2">
      <c r="A71" s="4">
        <v>44631</v>
      </c>
      <c r="B71" s="2">
        <v>6234</v>
      </c>
    </row>
    <row r="72" spans="1:2">
      <c r="A72" s="4">
        <v>44632</v>
      </c>
      <c r="B72" s="3">
        <v>7318</v>
      </c>
    </row>
    <row r="73" spans="1:2">
      <c r="A73" s="4">
        <v>44633</v>
      </c>
      <c r="B73" s="2">
        <v>6423</v>
      </c>
    </row>
    <row r="74" spans="1:2">
      <c r="A74" s="4">
        <v>44634</v>
      </c>
      <c r="B74" s="2">
        <v>5123</v>
      </c>
    </row>
    <row r="75" spans="1:2">
      <c r="A75" s="4">
        <v>44635</v>
      </c>
      <c r="B75" s="2">
        <v>8323</v>
      </c>
    </row>
    <row r="76" spans="1:2">
      <c r="A76" s="4">
        <v>44636</v>
      </c>
      <c r="B76" s="2">
        <v>4302</v>
      </c>
    </row>
    <row r="77" spans="1:2">
      <c r="A77" s="4">
        <v>44637</v>
      </c>
      <c r="B77" s="2">
        <v>5034</v>
      </c>
    </row>
    <row r="78" spans="1:2">
      <c r="A78" s="4">
        <v>44638</v>
      </c>
      <c r="B78" s="2">
        <v>6034</v>
      </c>
    </row>
    <row r="79" spans="1:2">
      <c r="A79" s="4">
        <v>44639</v>
      </c>
      <c r="B79" s="2">
        <v>8120</v>
      </c>
    </row>
    <row r="80" spans="1:2">
      <c r="A80" s="4">
        <v>44640</v>
      </c>
      <c r="B80" s="2">
        <v>8423</v>
      </c>
    </row>
    <row r="81" spans="1:2">
      <c r="A81" s="4">
        <v>44641</v>
      </c>
      <c r="B81" s="3">
        <v>6563</v>
      </c>
    </row>
    <row r="82" spans="1:2">
      <c r="A82" s="4">
        <v>44642</v>
      </c>
      <c r="B82" s="2">
        <v>5235</v>
      </c>
    </row>
    <row r="83" spans="1:2">
      <c r="A83" s="4">
        <v>44643</v>
      </c>
      <c r="B83" s="2">
        <v>4203</v>
      </c>
    </row>
    <row r="84" spans="1:2">
      <c r="A84" s="4">
        <v>44644</v>
      </c>
      <c r="B84" s="2">
        <v>6293</v>
      </c>
    </row>
    <row r="85" spans="1:2">
      <c r="A85" s="4">
        <v>44645</v>
      </c>
      <c r="B85" s="2">
        <v>7324</v>
      </c>
    </row>
    <row r="86" spans="1:2">
      <c r="A86" s="4">
        <v>44646</v>
      </c>
      <c r="B86" s="2">
        <v>7923</v>
      </c>
    </row>
    <row r="87" spans="1:2">
      <c r="A87" s="4">
        <v>44647</v>
      </c>
      <c r="B87" s="2">
        <v>6923</v>
      </c>
    </row>
    <row r="88" spans="1:2">
      <c r="A88" s="4">
        <v>44648</v>
      </c>
      <c r="B88" s="2">
        <v>8998</v>
      </c>
    </row>
    <row r="89" spans="1:2">
      <c r="A89" s="4">
        <v>44649</v>
      </c>
      <c r="B89" s="2">
        <v>10258</v>
      </c>
    </row>
    <row r="90" spans="1:2">
      <c r="A90" s="4">
        <v>44650</v>
      </c>
      <c r="B90" s="2">
        <v>9831</v>
      </c>
    </row>
    <row r="91" spans="1:2">
      <c r="A91" s="4">
        <v>44651</v>
      </c>
      <c r="B91" s="2">
        <v>12589</v>
      </c>
    </row>
    <row r="92" spans="1:2">
      <c r="A92" s="4">
        <v>44652</v>
      </c>
      <c r="B92" s="2">
        <v>11596</v>
      </c>
    </row>
    <row r="93" spans="1:2">
      <c r="A93" s="4">
        <v>44653</v>
      </c>
      <c r="B93" s="3">
        <v>9876</v>
      </c>
    </row>
    <row r="94" spans="1:2">
      <c r="A94" s="4">
        <v>44654</v>
      </c>
      <c r="B94" s="2">
        <v>8962</v>
      </c>
    </row>
    <row r="95" spans="1:2">
      <c r="A95" s="4">
        <v>44655</v>
      </c>
      <c r="B95" s="2">
        <v>6723</v>
      </c>
    </row>
    <row r="96" spans="1:2">
      <c r="A96" s="4">
        <v>44656</v>
      </c>
      <c r="B96" s="2">
        <v>5234</v>
      </c>
    </row>
    <row r="97" spans="1:2">
      <c r="A97" s="4">
        <v>44657</v>
      </c>
      <c r="B97" s="2">
        <v>5102</v>
      </c>
    </row>
    <row r="98" spans="1:2">
      <c r="A98" s="4">
        <v>44658</v>
      </c>
      <c r="B98" s="2">
        <v>6745</v>
      </c>
    </row>
    <row r="99" spans="1:2">
      <c r="A99" s="4">
        <v>44659</v>
      </c>
      <c r="B99" s="2">
        <v>7523</v>
      </c>
    </row>
    <row r="100" spans="1:2">
      <c r="A100" s="4">
        <v>44660</v>
      </c>
      <c r="B100" s="2">
        <v>7923</v>
      </c>
    </row>
    <row r="101" spans="1:2">
      <c r="A101" s="4">
        <v>44661</v>
      </c>
      <c r="B101" s="3">
        <v>8567</v>
      </c>
    </row>
    <row r="102" spans="1:2">
      <c r="A102" s="4">
        <v>44662</v>
      </c>
      <c r="B102" s="3">
        <v>6371</v>
      </c>
    </row>
    <row r="103" spans="1:2">
      <c r="A103" s="4">
        <v>44663</v>
      </c>
      <c r="B103" s="3">
        <v>7059</v>
      </c>
    </row>
    <row r="104" spans="1:2">
      <c r="A104" s="4">
        <v>44664</v>
      </c>
      <c r="B104" s="3">
        <v>7713</v>
      </c>
    </row>
    <row r="105" spans="1:2">
      <c r="A105" s="4">
        <v>44665</v>
      </c>
      <c r="B105" s="3">
        <v>7517</v>
      </c>
    </row>
    <row r="106" spans="1:2">
      <c r="A106" s="4">
        <v>44666</v>
      </c>
      <c r="B106" s="3">
        <v>6903</v>
      </c>
    </row>
    <row r="107" spans="1:2">
      <c r="A107" s="4">
        <v>44667</v>
      </c>
      <c r="B107" s="3">
        <v>9621</v>
      </c>
    </row>
    <row r="108" spans="1:2">
      <c r="A108" s="4">
        <v>44668</v>
      </c>
      <c r="B108" s="3">
        <v>9049</v>
      </c>
    </row>
    <row r="109" spans="1:2">
      <c r="A109" s="4">
        <v>44669</v>
      </c>
      <c r="B109" s="3">
        <v>7077</v>
      </c>
    </row>
    <row r="110" spans="1:2">
      <c r="A110" s="4">
        <v>44670</v>
      </c>
      <c r="B110" s="3">
        <v>6391</v>
      </c>
    </row>
    <row r="111" spans="1:2">
      <c r="A111" s="4">
        <v>44671</v>
      </c>
      <c r="B111" s="3">
        <v>6133</v>
      </c>
    </row>
    <row r="112" spans="1:2">
      <c r="A112" s="4">
        <v>44672</v>
      </c>
      <c r="B112" s="3">
        <v>7297</v>
      </c>
    </row>
    <row r="113" spans="1:2">
      <c r="A113" s="4">
        <v>44673</v>
      </c>
      <c r="B113" s="3">
        <v>7853</v>
      </c>
    </row>
    <row r="114" spans="1:2">
      <c r="A114" s="4">
        <v>44674</v>
      </c>
      <c r="B114" s="3">
        <v>8591</v>
      </c>
    </row>
    <row r="115" spans="1:2">
      <c r="A115" s="4">
        <v>44675</v>
      </c>
      <c r="B115" s="2">
        <v>6213</v>
      </c>
    </row>
    <row r="116" spans="1:2">
      <c r="A116" s="4">
        <v>44676</v>
      </c>
      <c r="B116" s="3">
        <v>5557</v>
      </c>
    </row>
    <row r="117" spans="1:2">
      <c r="A117" s="4">
        <v>44677</v>
      </c>
      <c r="B117" s="3">
        <v>7819</v>
      </c>
    </row>
    <row r="118" spans="1:2">
      <c r="A118" s="4">
        <v>44678</v>
      </c>
      <c r="B118" s="3">
        <v>7947</v>
      </c>
    </row>
    <row r="119" spans="1:2">
      <c r="A119" s="4">
        <v>44679</v>
      </c>
      <c r="B119" s="2">
        <v>8942</v>
      </c>
    </row>
    <row r="120" spans="1:2">
      <c r="A120" s="4">
        <v>44680</v>
      </c>
      <c r="B120" s="2">
        <v>9424</v>
      </c>
    </row>
    <row r="121" spans="1:2">
      <c r="A121" s="4">
        <v>44681</v>
      </c>
      <c r="B121" s="3">
        <v>12493</v>
      </c>
    </row>
    <row r="122" spans="1:2">
      <c r="A122" s="4">
        <v>44682</v>
      </c>
      <c r="B122" s="3">
        <v>12617</v>
      </c>
    </row>
    <row r="123" spans="1:2">
      <c r="A123" s="4">
        <v>44683</v>
      </c>
      <c r="B123" s="3">
        <v>7371</v>
      </c>
    </row>
    <row r="124" spans="1:2">
      <c r="A124" s="4">
        <v>44684</v>
      </c>
      <c r="B124" s="3">
        <v>6487</v>
      </c>
    </row>
    <row r="125" spans="1:2">
      <c r="A125" s="4">
        <v>44685</v>
      </c>
      <c r="B125" s="3">
        <v>7511</v>
      </c>
    </row>
    <row r="126" spans="1:2">
      <c r="A126" s="4">
        <v>44686</v>
      </c>
      <c r="B126" s="3">
        <v>6613</v>
      </c>
    </row>
    <row r="127" spans="1:2">
      <c r="A127" s="4">
        <v>44687</v>
      </c>
      <c r="B127" s="3">
        <v>7009</v>
      </c>
    </row>
    <row r="128" spans="1:2">
      <c r="A128" s="4">
        <v>44688</v>
      </c>
      <c r="B128" s="3">
        <v>9527</v>
      </c>
    </row>
    <row r="129" spans="1:2">
      <c r="A129" s="4">
        <v>44689</v>
      </c>
      <c r="B129" s="3">
        <v>9067</v>
      </c>
    </row>
    <row r="130" spans="1:2">
      <c r="A130" s="4">
        <v>44690</v>
      </c>
      <c r="B130" s="3">
        <v>7359</v>
      </c>
    </row>
    <row r="131" spans="1:2">
      <c r="A131" s="4">
        <v>44691</v>
      </c>
      <c r="B131" s="3">
        <v>7393</v>
      </c>
    </row>
    <row r="132" spans="1:2">
      <c r="A132" s="4">
        <v>44692</v>
      </c>
      <c r="B132" s="3">
        <v>7547</v>
      </c>
    </row>
    <row r="133" spans="1:2">
      <c r="A133" s="4">
        <v>44693</v>
      </c>
      <c r="B133" s="3">
        <v>7691</v>
      </c>
    </row>
    <row r="134" spans="1:2">
      <c r="A134" s="4">
        <v>44694</v>
      </c>
      <c r="B134" s="3">
        <v>7651</v>
      </c>
    </row>
    <row r="135" spans="1:2">
      <c r="A135" s="4">
        <v>44695</v>
      </c>
      <c r="B135" s="2">
        <v>7234</v>
      </c>
    </row>
    <row r="136" spans="1:2">
      <c r="A136" s="4">
        <v>44696</v>
      </c>
      <c r="B136" s="2">
        <v>8000</v>
      </c>
    </row>
    <row r="137" spans="1:2">
      <c r="A137" s="4">
        <v>44697</v>
      </c>
      <c r="B137" s="3">
        <v>6531</v>
      </c>
    </row>
    <row r="138" spans="1:2">
      <c r="A138" s="4">
        <v>44698</v>
      </c>
      <c r="B138" s="3">
        <v>7697</v>
      </c>
    </row>
    <row r="139" spans="1:2">
      <c r="A139" s="4">
        <v>44699</v>
      </c>
      <c r="B139" s="3">
        <v>7857</v>
      </c>
    </row>
    <row r="140" spans="1:2">
      <c r="A140" s="4">
        <v>44700</v>
      </c>
      <c r="B140" s="3">
        <v>7151</v>
      </c>
    </row>
    <row r="141" spans="1:2">
      <c r="A141" s="4">
        <v>44701</v>
      </c>
      <c r="B141" s="3">
        <v>7189</v>
      </c>
    </row>
    <row r="142" spans="1:2">
      <c r="A142" s="4">
        <v>44702</v>
      </c>
      <c r="B142" s="3">
        <v>8767</v>
      </c>
    </row>
    <row r="143" spans="1:2">
      <c r="A143" s="4">
        <v>44703</v>
      </c>
      <c r="B143" s="3">
        <v>9239</v>
      </c>
    </row>
    <row r="144" spans="1:2">
      <c r="A144" s="4">
        <v>44704</v>
      </c>
      <c r="B144" s="3">
        <v>7329</v>
      </c>
    </row>
    <row r="145" spans="1:2">
      <c r="A145" s="4">
        <v>44705</v>
      </c>
      <c r="B145" s="3">
        <v>7637</v>
      </c>
    </row>
    <row r="146" spans="1:2">
      <c r="A146" s="4">
        <v>44706</v>
      </c>
      <c r="B146" s="3">
        <v>7579</v>
      </c>
    </row>
    <row r="147" spans="1:2">
      <c r="A147" s="4">
        <v>44707</v>
      </c>
      <c r="B147" s="3">
        <v>7739</v>
      </c>
    </row>
    <row r="148" spans="1:2">
      <c r="A148" s="4">
        <v>44708</v>
      </c>
      <c r="B148" s="3">
        <v>7831</v>
      </c>
    </row>
    <row r="149" spans="1:2">
      <c r="A149" s="4">
        <v>44709</v>
      </c>
      <c r="B149" s="2">
        <v>8492</v>
      </c>
    </row>
    <row r="150" spans="1:2">
      <c r="A150" s="4">
        <v>44710</v>
      </c>
      <c r="B150" s="2">
        <v>9242</v>
      </c>
    </row>
    <row r="151" spans="1:2">
      <c r="A151" s="4">
        <v>44711</v>
      </c>
      <c r="B151" s="3">
        <v>12523</v>
      </c>
    </row>
    <row r="152" spans="1:2">
      <c r="A152" s="4">
        <v>44712</v>
      </c>
      <c r="B152" s="3">
        <v>12637</v>
      </c>
    </row>
    <row r="153" spans="1:2">
      <c r="A153" s="4">
        <v>44713</v>
      </c>
      <c r="B153" s="2">
        <v>10235</v>
      </c>
    </row>
    <row r="154" spans="1:2">
      <c r="A154" s="4">
        <v>44714</v>
      </c>
      <c r="B154" s="3">
        <v>7899</v>
      </c>
    </row>
    <row r="155" spans="1:2">
      <c r="A155" s="4">
        <v>44715</v>
      </c>
      <c r="B155" s="3">
        <v>7957</v>
      </c>
    </row>
    <row r="156" spans="1:2">
      <c r="A156" s="4">
        <v>44716</v>
      </c>
      <c r="B156" s="3">
        <v>8973</v>
      </c>
    </row>
    <row r="157" spans="1:2">
      <c r="A157" s="4">
        <v>44717</v>
      </c>
      <c r="B157" s="3">
        <v>9131</v>
      </c>
    </row>
    <row r="158" spans="1:2">
      <c r="A158" s="4">
        <v>44718</v>
      </c>
      <c r="B158" s="3">
        <v>7247</v>
      </c>
    </row>
    <row r="159" spans="1:2">
      <c r="A159" s="4">
        <v>44719</v>
      </c>
      <c r="B159" s="3">
        <v>7321</v>
      </c>
    </row>
    <row r="160" spans="1:2">
      <c r="A160" s="4">
        <v>44720</v>
      </c>
      <c r="B160" s="3">
        <v>7687</v>
      </c>
    </row>
    <row r="161" spans="1:2">
      <c r="A161" s="4">
        <v>44721</v>
      </c>
      <c r="B161" s="3">
        <v>7731</v>
      </c>
    </row>
    <row r="162" spans="1:2">
      <c r="A162" s="4">
        <v>44722</v>
      </c>
      <c r="B162" s="3">
        <v>7819</v>
      </c>
    </row>
    <row r="163" spans="1:2">
      <c r="A163" s="4">
        <v>44723</v>
      </c>
      <c r="B163" s="2">
        <v>7324</v>
      </c>
    </row>
    <row r="164" spans="1:2">
      <c r="A164" s="4">
        <v>44724</v>
      </c>
      <c r="B164" s="2">
        <v>8211</v>
      </c>
    </row>
    <row r="165" spans="1:2">
      <c r="A165" s="4">
        <v>44725</v>
      </c>
      <c r="B165" s="3">
        <v>7393</v>
      </c>
    </row>
    <row r="166" spans="1:2">
      <c r="A166" s="4">
        <v>44726</v>
      </c>
      <c r="B166" s="3">
        <v>7417</v>
      </c>
    </row>
    <row r="167" spans="1:2">
      <c r="A167" s="4">
        <v>44727</v>
      </c>
      <c r="B167" s="3">
        <v>7711</v>
      </c>
    </row>
    <row r="168" spans="1:2">
      <c r="A168" s="4">
        <v>44728</v>
      </c>
      <c r="B168" s="3">
        <v>7753</v>
      </c>
    </row>
    <row r="169" spans="1:2">
      <c r="A169" s="4">
        <v>44729</v>
      </c>
      <c r="B169" s="3">
        <v>7843</v>
      </c>
    </row>
    <row r="170" spans="1:2">
      <c r="A170" s="4">
        <v>44730</v>
      </c>
      <c r="B170" s="3">
        <v>9027</v>
      </c>
    </row>
    <row r="171" spans="1:2">
      <c r="A171" s="4">
        <v>44731</v>
      </c>
      <c r="B171" s="2">
        <v>7134</v>
      </c>
    </row>
    <row r="172" spans="1:2">
      <c r="A172" s="4">
        <v>44732</v>
      </c>
      <c r="B172" s="3">
        <v>7373</v>
      </c>
    </row>
    <row r="173" spans="1:2">
      <c r="A173" s="4">
        <v>44733</v>
      </c>
      <c r="B173" s="3">
        <v>7453</v>
      </c>
    </row>
    <row r="174" spans="1:2">
      <c r="A174" s="4">
        <v>44734</v>
      </c>
      <c r="B174" s="3">
        <v>7587</v>
      </c>
    </row>
    <row r="175" spans="1:2">
      <c r="A175" s="4">
        <v>44735</v>
      </c>
      <c r="B175" s="3">
        <v>7653</v>
      </c>
    </row>
    <row r="176" spans="1:2">
      <c r="A176" s="4">
        <v>44736</v>
      </c>
      <c r="B176" s="3">
        <v>7707</v>
      </c>
    </row>
    <row r="177" spans="1:2">
      <c r="A177" s="4">
        <v>44737</v>
      </c>
      <c r="B177" s="3">
        <v>8683</v>
      </c>
    </row>
    <row r="178" spans="1:2">
      <c r="A178" s="4">
        <v>44738</v>
      </c>
      <c r="B178" s="3">
        <v>9139</v>
      </c>
    </row>
    <row r="179" spans="1:2">
      <c r="A179" s="4">
        <v>44739</v>
      </c>
      <c r="B179" s="3">
        <v>7329</v>
      </c>
    </row>
    <row r="180" spans="1:2">
      <c r="A180" s="4">
        <v>44740</v>
      </c>
      <c r="B180" s="3">
        <v>12493</v>
      </c>
    </row>
    <row r="181" spans="1:2">
      <c r="A181" s="4">
        <v>44741</v>
      </c>
      <c r="B181" s="3">
        <v>12533</v>
      </c>
    </row>
    <row r="182" spans="1:2">
      <c r="A182" s="4">
        <v>44742</v>
      </c>
      <c r="B182" s="3">
        <v>12611</v>
      </c>
    </row>
    <row r="183" spans="1:2">
      <c r="A183" s="4">
        <v>44743</v>
      </c>
      <c r="B183" s="3">
        <v>12593</v>
      </c>
    </row>
    <row r="184" spans="1:2">
      <c r="A184" s="4">
        <v>44744</v>
      </c>
      <c r="B184" s="3">
        <v>9059</v>
      </c>
    </row>
    <row r="185" spans="1:2">
      <c r="A185" s="4">
        <v>44745</v>
      </c>
      <c r="B185" s="3">
        <v>9231</v>
      </c>
    </row>
    <row r="186" spans="1:2">
      <c r="A186" s="4">
        <v>44746</v>
      </c>
      <c r="B186" s="3">
        <v>7359</v>
      </c>
    </row>
    <row r="187" spans="1:2">
      <c r="A187" s="4">
        <v>44747</v>
      </c>
      <c r="B187" s="3">
        <v>7409</v>
      </c>
    </row>
    <row r="188" spans="1:2">
      <c r="A188" s="4">
        <v>44748</v>
      </c>
      <c r="B188" s="3">
        <v>7581</v>
      </c>
    </row>
    <row r="189" spans="1:2">
      <c r="A189" s="4">
        <v>44749</v>
      </c>
      <c r="B189" s="3">
        <v>7693</v>
      </c>
    </row>
    <row r="190" spans="1:2">
      <c r="A190" s="4">
        <v>44750</v>
      </c>
      <c r="B190" s="3">
        <v>7821</v>
      </c>
    </row>
    <row r="191" spans="1:2">
      <c r="A191" s="4">
        <v>44751</v>
      </c>
      <c r="B191" s="2">
        <v>7832</v>
      </c>
    </row>
    <row r="192" spans="1:2">
      <c r="A192" s="4">
        <v>44752</v>
      </c>
      <c r="B192" s="3">
        <v>9273</v>
      </c>
    </row>
    <row r="193" spans="1:2">
      <c r="A193" s="4">
        <v>44753</v>
      </c>
      <c r="B193" s="3">
        <v>7443</v>
      </c>
    </row>
    <row r="194" spans="1:2">
      <c r="A194" s="4">
        <v>44754</v>
      </c>
      <c r="B194" s="3">
        <v>7581</v>
      </c>
    </row>
    <row r="195" spans="1:2">
      <c r="A195" s="4">
        <v>44755</v>
      </c>
      <c r="B195" s="3">
        <v>7687</v>
      </c>
    </row>
    <row r="196" spans="1:2">
      <c r="A196" s="4">
        <v>44756</v>
      </c>
      <c r="B196" s="3">
        <v>7739</v>
      </c>
    </row>
    <row r="197" spans="1:2">
      <c r="A197" s="4">
        <v>44757</v>
      </c>
      <c r="B197" s="3">
        <v>7819</v>
      </c>
    </row>
    <row r="198" spans="1:2">
      <c r="A198" s="4">
        <v>44758</v>
      </c>
      <c r="B198" s="3">
        <v>9119</v>
      </c>
    </row>
    <row r="199" spans="1:2">
      <c r="A199" s="4">
        <v>44759</v>
      </c>
      <c r="B199" s="3">
        <v>9291</v>
      </c>
    </row>
    <row r="200" spans="1:2">
      <c r="A200" s="4">
        <v>44760</v>
      </c>
      <c r="B200" s="3">
        <v>7449</v>
      </c>
    </row>
    <row r="201" spans="1:2">
      <c r="A201" s="4">
        <v>44761</v>
      </c>
      <c r="B201" s="3">
        <v>6987</v>
      </c>
    </row>
    <row r="202" spans="1:2">
      <c r="A202" s="4">
        <v>44762</v>
      </c>
      <c r="B202" s="3">
        <v>7343</v>
      </c>
    </row>
    <row r="203" spans="1:2">
      <c r="A203" s="4">
        <v>44763</v>
      </c>
      <c r="B203" s="3">
        <v>7861</v>
      </c>
    </row>
    <row r="204" spans="1:2">
      <c r="A204" s="4">
        <v>44764</v>
      </c>
      <c r="B204" s="3">
        <v>7459</v>
      </c>
    </row>
    <row r="205" spans="1:2">
      <c r="A205" s="4">
        <v>44765</v>
      </c>
      <c r="B205" s="3">
        <v>8947</v>
      </c>
    </row>
    <row r="206" spans="1:2">
      <c r="A206" s="4">
        <v>44766</v>
      </c>
      <c r="B206" s="3">
        <v>8879</v>
      </c>
    </row>
    <row r="207" spans="1:2">
      <c r="A207" s="4">
        <v>44767</v>
      </c>
      <c r="B207" s="3">
        <v>7113</v>
      </c>
    </row>
    <row r="208" spans="1:2">
      <c r="A208" s="4">
        <v>44768</v>
      </c>
      <c r="B208" s="3">
        <v>11231</v>
      </c>
    </row>
    <row r="209" spans="1:2">
      <c r="A209" s="4">
        <v>44769</v>
      </c>
      <c r="B209" s="3">
        <v>10987</v>
      </c>
    </row>
    <row r="210" spans="1:2">
      <c r="A210" s="4">
        <v>44770</v>
      </c>
      <c r="B210" s="3">
        <v>12593</v>
      </c>
    </row>
    <row r="211" spans="1:2">
      <c r="A211" s="4">
        <v>44771</v>
      </c>
      <c r="B211" s="3">
        <v>12317</v>
      </c>
    </row>
    <row r="212" spans="1:2">
      <c r="A212" s="4">
        <v>44772</v>
      </c>
      <c r="B212" s="3">
        <v>8557</v>
      </c>
    </row>
    <row r="213" spans="1:2">
      <c r="A213" s="4">
        <v>44773</v>
      </c>
      <c r="B213" s="3">
        <v>9323</v>
      </c>
    </row>
    <row r="214" spans="1:2">
      <c r="A214" s="4">
        <v>44774</v>
      </c>
      <c r="B214" s="3">
        <v>12011</v>
      </c>
    </row>
    <row r="215" spans="1:2">
      <c r="A215" s="4">
        <v>44775</v>
      </c>
      <c r="B215" s="3">
        <v>7439</v>
      </c>
    </row>
    <row r="216" spans="1:2">
      <c r="A216" s="4">
        <v>44776</v>
      </c>
      <c r="B216" s="3">
        <v>6927</v>
      </c>
    </row>
    <row r="217" spans="1:2">
      <c r="A217" s="4">
        <v>44777</v>
      </c>
      <c r="B217" s="3">
        <v>7121</v>
      </c>
    </row>
    <row r="218" spans="1:2">
      <c r="A218" s="4">
        <v>44778</v>
      </c>
      <c r="B218" s="3">
        <v>7893</v>
      </c>
    </row>
    <row r="219" spans="1:2">
      <c r="A219" s="4">
        <v>44779</v>
      </c>
      <c r="B219" s="3">
        <v>9077</v>
      </c>
    </row>
    <row r="220" spans="1:2">
      <c r="A220" s="4">
        <v>44780</v>
      </c>
      <c r="B220" s="2">
        <v>7900</v>
      </c>
    </row>
    <row r="221" spans="1:2">
      <c r="A221" s="4">
        <v>44781</v>
      </c>
      <c r="B221" s="3">
        <v>7719</v>
      </c>
    </row>
    <row r="222" spans="1:2">
      <c r="A222" s="4">
        <v>44782</v>
      </c>
      <c r="B222" s="3">
        <v>6823</v>
      </c>
    </row>
    <row r="223" spans="1:2">
      <c r="A223" s="4">
        <v>44783</v>
      </c>
      <c r="B223" s="3">
        <v>7013</v>
      </c>
    </row>
    <row r="224" spans="1:2">
      <c r="A224" s="4">
        <v>44784</v>
      </c>
      <c r="B224" s="3">
        <v>7223</v>
      </c>
    </row>
    <row r="225" spans="1:2">
      <c r="A225" s="4">
        <v>44785</v>
      </c>
      <c r="B225" s="3">
        <v>7669</v>
      </c>
    </row>
    <row r="226" spans="1:2">
      <c r="A226" s="4">
        <v>44786</v>
      </c>
      <c r="B226" s="3">
        <v>8653</v>
      </c>
    </row>
    <row r="227" spans="1:2">
      <c r="A227" s="4">
        <v>44787</v>
      </c>
      <c r="B227" s="3">
        <v>8917</v>
      </c>
    </row>
    <row r="228" spans="1:2">
      <c r="A228" s="4">
        <v>44788</v>
      </c>
      <c r="B228" s="3">
        <v>7491</v>
      </c>
    </row>
    <row r="229" spans="1:2">
      <c r="A229" s="4">
        <v>44789</v>
      </c>
      <c r="B229" s="3">
        <v>7747</v>
      </c>
    </row>
    <row r="230" spans="1:2">
      <c r="A230" s="4">
        <v>44790</v>
      </c>
      <c r="B230" s="3">
        <v>11123</v>
      </c>
    </row>
    <row r="231" spans="1:2">
      <c r="A231" s="4">
        <v>44791</v>
      </c>
      <c r="B231" s="3">
        <v>10939</v>
      </c>
    </row>
    <row r="232" spans="1:2">
      <c r="A232" s="4">
        <v>44792</v>
      </c>
      <c r="B232" s="3">
        <v>12293</v>
      </c>
    </row>
    <row r="233" spans="1:2">
      <c r="A233" s="4">
        <v>44793</v>
      </c>
      <c r="B233" s="3">
        <v>9811</v>
      </c>
    </row>
    <row r="234" spans="1:2">
      <c r="A234" s="4">
        <v>44794</v>
      </c>
      <c r="B234" s="3">
        <v>10067</v>
      </c>
    </row>
    <row r="235" spans="1:2">
      <c r="A235" s="4">
        <v>44795</v>
      </c>
      <c r="B235" s="3">
        <v>10213</v>
      </c>
    </row>
    <row r="236" spans="1:2">
      <c r="A236" s="4">
        <v>44796</v>
      </c>
      <c r="B236" s="3">
        <v>12179</v>
      </c>
    </row>
    <row r="237" spans="1:2">
      <c r="A237" s="4">
        <v>44797</v>
      </c>
      <c r="B237" s="3">
        <v>12311</v>
      </c>
    </row>
    <row r="238" spans="1:2">
      <c r="A238" s="4">
        <v>44798</v>
      </c>
      <c r="B238" s="3">
        <v>12403</v>
      </c>
    </row>
    <row r="239" spans="1:2">
      <c r="A239" s="4">
        <v>44799</v>
      </c>
      <c r="B239" s="3">
        <v>11717</v>
      </c>
    </row>
    <row r="240" spans="1:2">
      <c r="A240" s="4">
        <v>44800</v>
      </c>
      <c r="B240" s="2">
        <v>12532</v>
      </c>
    </row>
    <row r="241" spans="1:2">
      <c r="A241" s="4">
        <v>44801</v>
      </c>
      <c r="B241" s="2">
        <v>10003</v>
      </c>
    </row>
    <row r="242" spans="1:2">
      <c r="A242" s="4">
        <v>44802</v>
      </c>
      <c r="B242" s="2">
        <v>11032</v>
      </c>
    </row>
    <row r="243" spans="1:2">
      <c r="A243" s="4">
        <v>44803</v>
      </c>
      <c r="B243" s="2">
        <v>12950</v>
      </c>
    </row>
    <row r="244" spans="1:2">
      <c r="A244" s="4">
        <v>44804</v>
      </c>
      <c r="B244" s="2">
        <v>12038</v>
      </c>
    </row>
    <row r="245" spans="1:2">
      <c r="A245" s="4">
        <v>44805</v>
      </c>
      <c r="B245" s="2">
        <v>11049</v>
      </c>
    </row>
    <row r="246" spans="1:2">
      <c r="A246" s="4">
        <v>44806</v>
      </c>
      <c r="B246" s="3">
        <v>7189</v>
      </c>
    </row>
    <row r="247" spans="1:2">
      <c r="A247" s="4">
        <v>44807</v>
      </c>
      <c r="B247" s="3">
        <v>8903</v>
      </c>
    </row>
    <row r="248" spans="1:2">
      <c r="A248" s="4">
        <v>44808</v>
      </c>
      <c r="B248" s="3">
        <v>8837</v>
      </c>
    </row>
    <row r="249" spans="1:2">
      <c r="A249" s="4">
        <v>44809</v>
      </c>
      <c r="B249" s="3">
        <v>6951</v>
      </c>
    </row>
    <row r="250" spans="1:2">
      <c r="A250" s="4">
        <v>44810</v>
      </c>
      <c r="B250" s="3">
        <v>7277</v>
      </c>
    </row>
    <row r="251" spans="1:2">
      <c r="A251" s="4">
        <v>44811</v>
      </c>
      <c r="B251" s="3">
        <v>7589</v>
      </c>
    </row>
    <row r="252" spans="1:2">
      <c r="A252" s="4">
        <v>44812</v>
      </c>
      <c r="B252" s="3">
        <v>7891</v>
      </c>
    </row>
    <row r="253" spans="1:2">
      <c r="A253" s="4">
        <v>44813</v>
      </c>
      <c r="B253" s="3">
        <v>7223</v>
      </c>
    </row>
    <row r="254" spans="1:2">
      <c r="A254" s="4">
        <v>44814</v>
      </c>
      <c r="B254" s="3">
        <v>8831</v>
      </c>
    </row>
    <row r="255" spans="1:2">
      <c r="A255" s="4">
        <v>44815</v>
      </c>
      <c r="B255" s="3">
        <v>8997</v>
      </c>
    </row>
    <row r="256" spans="1:2">
      <c r="A256" s="4">
        <v>44816</v>
      </c>
      <c r="B256" s="3">
        <v>6761</v>
      </c>
    </row>
    <row r="257" spans="1:2">
      <c r="A257" s="4">
        <v>44817</v>
      </c>
      <c r="B257" s="3">
        <v>7127</v>
      </c>
    </row>
    <row r="258" spans="1:2">
      <c r="A258" s="4">
        <v>44818</v>
      </c>
      <c r="B258" s="3">
        <v>7483</v>
      </c>
    </row>
    <row r="259" spans="1:2">
      <c r="A259" s="4">
        <v>44819</v>
      </c>
      <c r="B259" s="3">
        <v>7657</v>
      </c>
    </row>
    <row r="260" spans="1:2">
      <c r="A260" s="4">
        <v>44820</v>
      </c>
      <c r="B260" s="3">
        <v>7811</v>
      </c>
    </row>
    <row r="261" spans="1:2">
      <c r="A261" s="4">
        <v>44821</v>
      </c>
      <c r="B261" s="2">
        <v>6293</v>
      </c>
    </row>
    <row r="262" spans="1:2">
      <c r="A262" s="4">
        <v>44822</v>
      </c>
      <c r="B262" s="2">
        <v>7802</v>
      </c>
    </row>
    <row r="263" spans="1:2">
      <c r="A263" s="4">
        <v>44823</v>
      </c>
      <c r="B263" s="3">
        <v>7057</v>
      </c>
    </row>
    <row r="264" spans="1:2">
      <c r="A264" s="4">
        <v>44824</v>
      </c>
      <c r="B264" s="3">
        <v>7391</v>
      </c>
    </row>
    <row r="265" spans="1:2">
      <c r="A265" s="4">
        <v>44825</v>
      </c>
      <c r="B265" s="3">
        <v>7507</v>
      </c>
    </row>
    <row r="266" spans="1:2">
      <c r="A266" s="4">
        <v>44826</v>
      </c>
      <c r="B266" s="3">
        <v>7669</v>
      </c>
    </row>
    <row r="267" spans="1:2">
      <c r="A267" s="4">
        <v>44827</v>
      </c>
      <c r="B267" s="3">
        <v>7013</v>
      </c>
    </row>
    <row r="268" spans="1:2">
      <c r="A268" s="4">
        <v>44828</v>
      </c>
      <c r="B268" s="3">
        <v>8917</v>
      </c>
    </row>
    <row r="269" spans="1:2">
      <c r="A269" s="4">
        <v>44829</v>
      </c>
      <c r="B269" s="3">
        <v>8823</v>
      </c>
    </row>
    <row r="270" spans="1:2">
      <c r="A270" s="4">
        <v>44830</v>
      </c>
      <c r="B270" s="3">
        <v>7341</v>
      </c>
    </row>
    <row r="271" spans="1:2">
      <c r="A271" s="4">
        <v>44831</v>
      </c>
      <c r="B271" s="3">
        <v>7277</v>
      </c>
    </row>
    <row r="272" spans="1:2">
      <c r="A272" s="4">
        <v>44832</v>
      </c>
      <c r="B272" s="2">
        <v>10001</v>
      </c>
    </row>
    <row r="273" spans="1:2">
      <c r="A273" s="4">
        <v>44833</v>
      </c>
      <c r="B273" s="2">
        <v>11045</v>
      </c>
    </row>
    <row r="274" spans="1:2">
      <c r="A274" s="4">
        <v>44834</v>
      </c>
      <c r="B274" s="2">
        <v>12890</v>
      </c>
    </row>
    <row r="275" spans="1:2">
      <c r="A275" s="4">
        <v>44835</v>
      </c>
      <c r="B275" s="2">
        <v>10975</v>
      </c>
    </row>
    <row r="276" spans="1:2">
      <c r="A276" s="4">
        <v>44836</v>
      </c>
      <c r="B276" s="2">
        <v>12969</v>
      </c>
    </row>
    <row r="277" spans="1:2">
      <c r="A277" s="4">
        <v>44837</v>
      </c>
      <c r="B277" s="3">
        <v>11097</v>
      </c>
    </row>
    <row r="278" spans="1:2">
      <c r="A278" s="4">
        <v>44838</v>
      </c>
      <c r="B278" s="3">
        <v>10861</v>
      </c>
    </row>
    <row r="279" spans="1:2">
      <c r="A279" s="4">
        <v>44839</v>
      </c>
      <c r="B279" s="3">
        <v>12217</v>
      </c>
    </row>
    <row r="280" spans="1:2">
      <c r="A280" s="4">
        <v>44840</v>
      </c>
      <c r="B280" s="3">
        <v>12059</v>
      </c>
    </row>
    <row r="281" spans="1:2">
      <c r="A281" s="4">
        <v>44841</v>
      </c>
      <c r="B281" s="3">
        <v>10139</v>
      </c>
    </row>
    <row r="282" spans="1:2">
      <c r="A282" s="4">
        <v>44842</v>
      </c>
      <c r="B282" s="2">
        <v>6004</v>
      </c>
    </row>
    <row r="283" spans="1:2">
      <c r="A283" s="4">
        <v>44843</v>
      </c>
      <c r="B283" s="2">
        <v>7220</v>
      </c>
    </row>
    <row r="284" spans="1:2">
      <c r="A284" s="4">
        <v>44844</v>
      </c>
      <c r="B284" s="3">
        <v>7639</v>
      </c>
    </row>
    <row r="285" spans="1:2">
      <c r="A285" s="4">
        <v>44845</v>
      </c>
      <c r="B285" s="3">
        <v>7523</v>
      </c>
    </row>
    <row r="286" spans="1:2">
      <c r="A286" s="4">
        <v>44846</v>
      </c>
      <c r="B286" s="3">
        <v>7681</v>
      </c>
    </row>
    <row r="287" spans="1:2">
      <c r="A287" s="4">
        <v>44847</v>
      </c>
      <c r="B287" s="3">
        <v>7901</v>
      </c>
    </row>
    <row r="288" spans="1:2">
      <c r="A288" s="4">
        <v>44848</v>
      </c>
      <c r="B288" s="3">
        <v>7837</v>
      </c>
    </row>
    <row r="289" spans="1:2">
      <c r="A289" s="4">
        <v>44849</v>
      </c>
      <c r="B289" s="3">
        <v>8827</v>
      </c>
    </row>
    <row r="290" spans="1:2">
      <c r="A290" s="4">
        <v>44850</v>
      </c>
      <c r="B290" s="3">
        <v>8911</v>
      </c>
    </row>
    <row r="291" spans="1:2">
      <c r="A291" s="4">
        <v>44851</v>
      </c>
      <c r="B291" s="3">
        <v>7273</v>
      </c>
    </row>
    <row r="292" spans="1:2">
      <c r="A292" s="4">
        <v>44852</v>
      </c>
      <c r="B292" s="3">
        <v>7487</v>
      </c>
    </row>
    <row r="293" spans="1:2">
      <c r="A293" s="4">
        <v>44853</v>
      </c>
      <c r="B293" s="3">
        <v>7649</v>
      </c>
    </row>
    <row r="294" spans="1:2">
      <c r="A294" s="4">
        <v>44854</v>
      </c>
      <c r="B294" s="3">
        <v>7813</v>
      </c>
    </row>
    <row r="295" spans="1:2">
      <c r="A295" s="4">
        <v>44855</v>
      </c>
      <c r="B295" s="3">
        <v>7907</v>
      </c>
    </row>
    <row r="296" spans="1:2">
      <c r="A296" s="4">
        <v>44856</v>
      </c>
      <c r="B296" s="3">
        <v>8917</v>
      </c>
    </row>
    <row r="297" spans="1:2">
      <c r="A297" s="4">
        <v>44857</v>
      </c>
      <c r="B297" s="3">
        <v>8821</v>
      </c>
    </row>
    <row r="298" spans="1:2">
      <c r="A298" s="4">
        <v>44858</v>
      </c>
      <c r="B298" s="3">
        <v>7391</v>
      </c>
    </row>
    <row r="299" spans="1:2">
      <c r="A299" s="4">
        <v>44859</v>
      </c>
      <c r="B299" s="3">
        <v>7457</v>
      </c>
    </row>
    <row r="300" spans="1:2">
      <c r="A300" s="4">
        <v>44860</v>
      </c>
      <c r="B300" s="3">
        <v>7633</v>
      </c>
    </row>
    <row r="301" spans="1:2">
      <c r="A301" s="4">
        <v>44861</v>
      </c>
      <c r="B301" s="3">
        <v>7689</v>
      </c>
    </row>
    <row r="302" spans="1:2">
      <c r="A302" s="4">
        <v>44862</v>
      </c>
      <c r="B302" s="2">
        <v>9809</v>
      </c>
    </row>
    <row r="303" spans="1:2">
      <c r="A303" s="4">
        <v>44863</v>
      </c>
      <c r="B303" s="2">
        <v>11098</v>
      </c>
    </row>
    <row r="304" spans="1:2">
      <c r="A304" s="4">
        <v>44864</v>
      </c>
      <c r="B304" s="2">
        <v>12765</v>
      </c>
    </row>
    <row r="305" spans="1:2">
      <c r="A305" s="4">
        <v>44865</v>
      </c>
      <c r="B305" s="2">
        <v>10987</v>
      </c>
    </row>
    <row r="306" spans="1:2">
      <c r="A306" s="4">
        <v>44866</v>
      </c>
      <c r="B306" s="2">
        <v>12043</v>
      </c>
    </row>
    <row r="307" spans="1:2">
      <c r="A307" s="4">
        <v>44867</v>
      </c>
      <c r="B307" s="3">
        <v>7563</v>
      </c>
    </row>
    <row r="308" spans="1:2">
      <c r="A308" s="4">
        <v>44868</v>
      </c>
      <c r="B308" s="3">
        <v>7731</v>
      </c>
    </row>
    <row r="309" spans="1:2">
      <c r="A309" s="4">
        <v>44869</v>
      </c>
      <c r="B309" s="3">
        <v>7897</v>
      </c>
    </row>
    <row r="310" spans="1:2">
      <c r="A310" s="4">
        <v>44870</v>
      </c>
      <c r="B310" s="2">
        <v>7293</v>
      </c>
    </row>
    <row r="311" spans="1:2">
      <c r="A311" s="4">
        <v>44871</v>
      </c>
      <c r="B311" s="2">
        <v>6999</v>
      </c>
    </row>
    <row r="312" spans="1:2">
      <c r="A312" s="4">
        <v>44872</v>
      </c>
      <c r="B312" s="3">
        <v>7059</v>
      </c>
    </row>
    <row r="313" spans="1:2">
      <c r="A313" s="4">
        <v>44873</v>
      </c>
      <c r="B313" s="3">
        <v>7387</v>
      </c>
    </row>
    <row r="314" spans="1:2">
      <c r="A314" s="4">
        <v>44874</v>
      </c>
      <c r="B314" s="3">
        <v>7519</v>
      </c>
    </row>
    <row r="315" spans="1:2">
      <c r="A315" s="4">
        <v>44875</v>
      </c>
      <c r="B315" s="3">
        <v>7673</v>
      </c>
    </row>
    <row r="316" spans="1:2">
      <c r="A316" s="4">
        <v>44876</v>
      </c>
      <c r="B316" s="3">
        <v>7829</v>
      </c>
    </row>
    <row r="317" spans="1:2">
      <c r="A317" s="4">
        <v>44877</v>
      </c>
      <c r="B317" s="2">
        <v>7812</v>
      </c>
    </row>
    <row r="318" spans="1:2">
      <c r="A318" s="4">
        <v>44878</v>
      </c>
      <c r="B318" s="2">
        <v>7006</v>
      </c>
    </row>
    <row r="319" spans="1:2">
      <c r="A319" s="4">
        <v>44879</v>
      </c>
      <c r="B319" s="3">
        <v>7297</v>
      </c>
    </row>
    <row r="320" spans="1:2">
      <c r="A320" s="4">
        <v>44880</v>
      </c>
      <c r="B320" s="3">
        <v>7219</v>
      </c>
    </row>
    <row r="321" spans="1:2">
      <c r="A321" s="4">
        <v>44881</v>
      </c>
      <c r="B321" s="3">
        <v>7473</v>
      </c>
    </row>
    <row r="322" spans="1:2">
      <c r="A322" s="4">
        <v>44882</v>
      </c>
      <c r="B322" s="3">
        <v>7621</v>
      </c>
    </row>
    <row r="323" spans="1:2">
      <c r="A323" s="4">
        <v>44883</v>
      </c>
      <c r="B323" s="3">
        <v>7853</v>
      </c>
    </row>
    <row r="324" spans="1:2">
      <c r="A324" s="4">
        <v>44884</v>
      </c>
      <c r="B324" s="3">
        <v>8729</v>
      </c>
    </row>
    <row r="325" spans="1:2">
      <c r="A325" s="4">
        <v>44885</v>
      </c>
      <c r="B325" s="3">
        <v>8941</v>
      </c>
    </row>
    <row r="326" spans="1:2">
      <c r="A326" s="4">
        <v>44886</v>
      </c>
      <c r="B326" s="2">
        <v>6987</v>
      </c>
    </row>
    <row r="327" spans="1:2">
      <c r="A327" s="4">
        <v>44887</v>
      </c>
      <c r="B327" s="2">
        <v>7891</v>
      </c>
    </row>
    <row r="328" spans="1:2">
      <c r="A328" s="4">
        <v>44888</v>
      </c>
      <c r="B328" s="2">
        <v>7912</v>
      </c>
    </row>
    <row r="329" spans="1:2">
      <c r="A329" s="4">
        <v>44889</v>
      </c>
      <c r="B329" s="3">
        <v>12059</v>
      </c>
    </row>
    <row r="330" spans="1:2">
      <c r="A330" s="4">
        <v>44890</v>
      </c>
      <c r="B330" s="3">
        <v>10137</v>
      </c>
    </row>
    <row r="331" spans="1:2">
      <c r="A331" s="4">
        <v>44891</v>
      </c>
      <c r="B331" s="3">
        <v>8693</v>
      </c>
    </row>
    <row r="332" spans="1:2">
      <c r="A332" s="4">
        <v>44892</v>
      </c>
      <c r="B332" s="3">
        <v>8917</v>
      </c>
    </row>
    <row r="333" spans="1:2">
      <c r="A333" s="4">
        <v>44893</v>
      </c>
      <c r="B333" s="2">
        <v>9232</v>
      </c>
    </row>
    <row r="334" spans="1:2">
      <c r="A334" s="4">
        <v>44894</v>
      </c>
      <c r="B334" s="2">
        <v>10290</v>
      </c>
    </row>
    <row r="335" spans="1:2">
      <c r="A335" s="4">
        <v>44895</v>
      </c>
      <c r="B335" s="2">
        <v>12981</v>
      </c>
    </row>
    <row r="336" spans="1:2">
      <c r="A336" s="4">
        <v>44896</v>
      </c>
      <c r="B336" s="2">
        <v>12109</v>
      </c>
    </row>
    <row r="337" spans="1:2">
      <c r="A337" s="4">
        <v>44897</v>
      </c>
      <c r="B337" s="2">
        <v>10232</v>
      </c>
    </row>
    <row r="338" spans="1:2">
      <c r="A338" s="4">
        <v>44898</v>
      </c>
      <c r="B338" s="2">
        <v>8999</v>
      </c>
    </row>
    <row r="339" spans="1:2">
      <c r="A339" s="4">
        <v>44899</v>
      </c>
      <c r="B339" s="3">
        <v>8893</v>
      </c>
    </row>
    <row r="340" spans="1:2">
      <c r="A340" s="4">
        <v>44900</v>
      </c>
      <c r="B340" s="3">
        <v>7251</v>
      </c>
    </row>
    <row r="341" spans="1:2">
      <c r="A341" s="4">
        <v>44901</v>
      </c>
      <c r="B341" s="3">
        <v>7463</v>
      </c>
    </row>
    <row r="342" spans="1:2">
      <c r="A342" s="4">
        <v>44902</v>
      </c>
      <c r="B342" s="3">
        <v>7631</v>
      </c>
    </row>
    <row r="343" spans="1:2">
      <c r="A343" s="4">
        <v>44903</v>
      </c>
      <c r="B343" s="3">
        <v>7793</v>
      </c>
    </row>
    <row r="344" spans="1:2">
      <c r="A344" s="4">
        <v>44904</v>
      </c>
      <c r="B344" s="3">
        <v>7889</v>
      </c>
    </row>
    <row r="345" spans="1:2">
      <c r="A345" s="4">
        <v>44905</v>
      </c>
      <c r="B345" s="2">
        <v>7798</v>
      </c>
    </row>
    <row r="346" spans="1:2">
      <c r="A346" s="4">
        <v>44906</v>
      </c>
      <c r="B346" s="2">
        <v>7162</v>
      </c>
    </row>
    <row r="347" spans="1:2">
      <c r="A347" s="4">
        <v>44907</v>
      </c>
      <c r="B347" s="3">
        <v>7373</v>
      </c>
    </row>
    <row r="348" spans="1:2">
      <c r="A348" s="4">
        <v>44908</v>
      </c>
      <c r="B348" s="3">
        <v>7441</v>
      </c>
    </row>
    <row r="349" spans="1:2">
      <c r="A349" s="4">
        <v>44909</v>
      </c>
      <c r="B349" s="3">
        <v>7619</v>
      </c>
    </row>
    <row r="350" spans="1:2">
      <c r="A350" s="4">
        <v>44910</v>
      </c>
      <c r="B350" s="3">
        <v>12599</v>
      </c>
    </row>
    <row r="351" spans="1:2">
      <c r="A351" s="4">
        <v>44911</v>
      </c>
      <c r="B351" s="3">
        <v>12711</v>
      </c>
    </row>
    <row r="352" spans="1:2">
      <c r="A352" s="4">
        <v>44912</v>
      </c>
      <c r="B352" s="3">
        <v>12493</v>
      </c>
    </row>
    <row r="353" spans="1:2">
      <c r="A353" s="4">
        <v>44913</v>
      </c>
      <c r="B353" s="3">
        <v>12617</v>
      </c>
    </row>
    <row r="354" spans="1:2">
      <c r="A354" s="4">
        <v>44914</v>
      </c>
      <c r="B354" s="3">
        <v>7371</v>
      </c>
    </row>
    <row r="355" spans="1:2">
      <c r="A355" s="4">
        <v>44915</v>
      </c>
      <c r="B355" s="3">
        <v>6487</v>
      </c>
    </row>
    <row r="356" spans="1:2">
      <c r="A356" s="4">
        <v>44916</v>
      </c>
      <c r="B356" s="3">
        <v>7511</v>
      </c>
    </row>
    <row r="357" spans="1:2">
      <c r="A357" s="4">
        <v>44917</v>
      </c>
      <c r="B357" s="3">
        <v>6613</v>
      </c>
    </row>
    <row r="358" spans="1:2">
      <c r="A358" s="4">
        <v>44918</v>
      </c>
      <c r="B358" s="3">
        <v>7009</v>
      </c>
    </row>
    <row r="359" spans="1:2">
      <c r="A359" s="4">
        <v>44919</v>
      </c>
      <c r="B359" s="3">
        <v>9527</v>
      </c>
    </row>
    <row r="360" spans="1:2">
      <c r="A360" s="4">
        <v>44920</v>
      </c>
      <c r="B360" s="3">
        <v>9067</v>
      </c>
    </row>
    <row r="361" spans="1:2">
      <c r="A361" s="4">
        <v>44921</v>
      </c>
      <c r="B361" s="3">
        <v>7359</v>
      </c>
    </row>
    <row r="362" spans="1:2">
      <c r="A362" s="4">
        <v>44922</v>
      </c>
      <c r="B362" s="3">
        <v>7393</v>
      </c>
    </row>
    <row r="363" spans="1:2">
      <c r="A363" s="4">
        <v>44923</v>
      </c>
      <c r="B363" s="3">
        <v>7547</v>
      </c>
    </row>
    <row r="364" spans="1:2">
      <c r="A364" s="4">
        <v>44924</v>
      </c>
      <c r="B364" s="3">
        <v>7691</v>
      </c>
    </row>
    <row r="365" spans="1:2">
      <c r="A365" s="4">
        <v>44925</v>
      </c>
      <c r="B365" s="3">
        <v>7651</v>
      </c>
    </row>
    <row r="366" spans="1:2">
      <c r="A366" s="4">
        <v>44926</v>
      </c>
      <c r="B366" s="16">
        <v>12637</v>
      </c>
    </row>
    <row r="367" spans="1:2">
      <c r="A367" s="4">
        <v>44927</v>
      </c>
      <c r="B367" s="18">
        <v>12491</v>
      </c>
    </row>
    <row r="368" spans="1:2">
      <c r="A368" s="4">
        <v>44928</v>
      </c>
      <c r="B368" s="16">
        <v>11254</v>
      </c>
    </row>
    <row r="369" spans="1:2">
      <c r="A369" s="4">
        <v>44929</v>
      </c>
      <c r="B369" s="16">
        <v>8917</v>
      </c>
    </row>
    <row r="370" spans="1:2">
      <c r="A370" s="4">
        <v>44930</v>
      </c>
      <c r="B370" s="16">
        <v>8174</v>
      </c>
    </row>
    <row r="371" spans="1:2">
      <c r="A371" s="4">
        <v>44931</v>
      </c>
      <c r="B371" s="16">
        <v>9467</v>
      </c>
    </row>
    <row r="372" spans="1:2">
      <c r="A372" s="4">
        <v>44932</v>
      </c>
      <c r="B372" s="16">
        <v>7614</v>
      </c>
    </row>
    <row r="373" spans="1:2">
      <c r="A373" s="4">
        <v>44933</v>
      </c>
      <c r="B373" s="16">
        <v>8712</v>
      </c>
    </row>
    <row r="374" spans="1:2">
      <c r="A374" s="4">
        <v>44934</v>
      </c>
      <c r="B374" s="16">
        <v>8994</v>
      </c>
    </row>
    <row r="375" spans="1:2">
      <c r="A375" s="4">
        <v>44935</v>
      </c>
      <c r="B375" s="16">
        <v>7824</v>
      </c>
    </row>
    <row r="376" spans="1:2">
      <c r="A376" s="4">
        <v>44936</v>
      </c>
      <c r="B376" s="16">
        <v>8921</v>
      </c>
    </row>
    <row r="377" spans="1:2">
      <c r="A377" s="4">
        <v>44937</v>
      </c>
      <c r="B377" s="16">
        <v>9621</v>
      </c>
    </row>
    <row r="378" spans="1:2">
      <c r="A378" s="4">
        <v>44938</v>
      </c>
      <c r="B378" s="16">
        <v>11987</v>
      </c>
    </row>
    <row r="379" spans="1:2">
      <c r="A379" s="4">
        <v>44939</v>
      </c>
      <c r="B379" s="16">
        <v>8742</v>
      </c>
    </row>
    <row r="380" spans="1:2">
      <c r="A380" s="4">
        <v>44940</v>
      </c>
      <c r="B380" s="16">
        <v>12731</v>
      </c>
    </row>
    <row r="381" spans="1:2">
      <c r="A381" s="4">
        <v>44941</v>
      </c>
      <c r="B381" s="16">
        <v>11894</v>
      </c>
    </row>
    <row r="382" spans="1:2">
      <c r="A382" s="4">
        <v>44942</v>
      </c>
      <c r="B382" s="16">
        <v>8321</v>
      </c>
    </row>
    <row r="383" spans="1:2">
      <c r="A383" s="4">
        <v>44943</v>
      </c>
      <c r="B383" s="16">
        <v>6724</v>
      </c>
    </row>
    <row r="384" spans="1:2">
      <c r="A384" s="4">
        <v>44944</v>
      </c>
      <c r="B384" s="16">
        <v>8714</v>
      </c>
    </row>
    <row r="385" spans="1:2">
      <c r="A385" s="4">
        <v>44945</v>
      </c>
      <c r="B385" s="16">
        <v>8224</v>
      </c>
    </row>
    <row r="386" spans="1:2">
      <c r="A386" s="4">
        <v>44946</v>
      </c>
      <c r="B386" s="16">
        <v>9152</v>
      </c>
    </row>
    <row r="387" spans="1:2">
      <c r="A387" s="4">
        <v>44947</v>
      </c>
      <c r="B387" s="16">
        <v>9916</v>
      </c>
    </row>
    <row r="388" spans="1:2">
      <c r="A388" s="4">
        <v>44948</v>
      </c>
      <c r="B388" s="16">
        <v>11932</v>
      </c>
    </row>
    <row r="389" spans="1:2">
      <c r="A389" s="4">
        <v>44949</v>
      </c>
      <c r="B389" s="16">
        <v>9248</v>
      </c>
    </row>
    <row r="390" spans="1:2">
      <c r="A390" s="4">
        <v>44950</v>
      </c>
      <c r="B390" s="16">
        <v>7124</v>
      </c>
    </row>
    <row r="391" spans="1:2">
      <c r="A391" s="4">
        <v>44951</v>
      </c>
      <c r="B391" s="16">
        <v>8647</v>
      </c>
    </row>
    <row r="392" spans="1:2">
      <c r="A392" s="4">
        <v>44952</v>
      </c>
      <c r="B392" s="16">
        <v>9824</v>
      </c>
    </row>
    <row r="393" spans="1:2">
      <c r="A393" s="4">
        <v>44953</v>
      </c>
      <c r="B393" s="16">
        <v>11192</v>
      </c>
    </row>
    <row r="394" spans="1:2">
      <c r="A394" s="4">
        <v>44954</v>
      </c>
      <c r="B394" s="16">
        <v>12901</v>
      </c>
    </row>
    <row r="395" spans="1:2">
      <c r="A395" s="4">
        <v>44955</v>
      </c>
      <c r="B395" s="16">
        <v>12014</v>
      </c>
    </row>
    <row r="396" spans="1:2">
      <c r="A396" s="4">
        <v>44956</v>
      </c>
      <c r="B396" s="16">
        <v>8724</v>
      </c>
    </row>
    <row r="397" spans="1:2">
      <c r="A397" s="4">
        <v>44957</v>
      </c>
      <c r="B397" s="16">
        <v>9745</v>
      </c>
    </row>
    <row r="398" spans="1:2">
      <c r="A398" s="4">
        <v>44958</v>
      </c>
      <c r="B398" s="16">
        <v>7863</v>
      </c>
    </row>
    <row r="399" spans="1:2">
      <c r="A399" s="4">
        <v>44959</v>
      </c>
      <c r="B399" s="16">
        <v>7428</v>
      </c>
    </row>
    <row r="400" spans="1:2">
      <c r="A400" s="4">
        <v>44960</v>
      </c>
      <c r="B400" s="16">
        <v>5987</v>
      </c>
    </row>
    <row r="401" spans="1:2">
      <c r="A401" s="4">
        <v>44961</v>
      </c>
      <c r="B401" s="16">
        <v>8321</v>
      </c>
    </row>
    <row r="402" spans="1:2">
      <c r="A402" s="4">
        <v>44962</v>
      </c>
      <c r="B402" s="16">
        <v>7924</v>
      </c>
    </row>
    <row r="403" spans="1:2">
      <c r="A403" s="4">
        <v>44963</v>
      </c>
      <c r="B403" s="16">
        <v>6178</v>
      </c>
    </row>
    <row r="404" spans="1:2">
      <c r="A404" s="4">
        <v>44964</v>
      </c>
      <c r="B404" s="16">
        <v>5923</v>
      </c>
    </row>
    <row r="405" spans="1:2">
      <c r="A405" s="4">
        <v>44965</v>
      </c>
      <c r="B405" s="16">
        <v>5012</v>
      </c>
    </row>
    <row r="406" spans="1:2">
      <c r="A406" s="4">
        <v>44966</v>
      </c>
      <c r="B406" s="16">
        <v>5419</v>
      </c>
    </row>
    <row r="407" spans="1:2">
      <c r="A407" s="4">
        <v>44967</v>
      </c>
      <c r="B407" s="16">
        <v>6245</v>
      </c>
    </row>
    <row r="408" spans="1:2">
      <c r="A408" s="4">
        <v>44968</v>
      </c>
      <c r="B408" s="16">
        <v>7342</v>
      </c>
    </row>
    <row r="409" spans="1:2">
      <c r="A409" s="4">
        <v>44969</v>
      </c>
      <c r="B409" s="16">
        <v>8427</v>
      </c>
    </row>
    <row r="410" spans="1:2">
      <c r="A410" s="4">
        <v>44970</v>
      </c>
      <c r="B410" s="16">
        <v>8631</v>
      </c>
    </row>
    <row r="411" spans="1:2">
      <c r="A411" s="4">
        <v>44971</v>
      </c>
      <c r="B411" s="16">
        <v>8672</v>
      </c>
    </row>
    <row r="412" spans="1:2">
      <c r="A412" s="4">
        <v>44972</v>
      </c>
      <c r="B412" s="16">
        <v>7168</v>
      </c>
    </row>
    <row r="413" spans="1:2">
      <c r="A413" s="4">
        <v>44973</v>
      </c>
      <c r="B413" s="16">
        <v>5321</v>
      </c>
    </row>
    <row r="414" spans="1:2">
      <c r="A414" s="4">
        <v>44974</v>
      </c>
      <c r="B414" s="16">
        <v>5029</v>
      </c>
    </row>
    <row r="415" spans="1:2">
      <c r="A415" s="4">
        <v>44975</v>
      </c>
      <c r="B415" s="16">
        <v>7318</v>
      </c>
    </row>
    <row r="416" spans="1:2">
      <c r="A416" s="4">
        <v>44976</v>
      </c>
      <c r="B416" s="16">
        <v>7523</v>
      </c>
    </row>
    <row r="417" spans="1:2">
      <c r="A417" s="4">
        <v>44977</v>
      </c>
      <c r="B417" s="16">
        <v>6351</v>
      </c>
    </row>
    <row r="418" spans="1:2">
      <c r="A418" s="4">
        <v>44978</v>
      </c>
      <c r="B418" s="16">
        <v>5847</v>
      </c>
    </row>
    <row r="419" spans="1:2">
      <c r="A419" s="4">
        <v>44979</v>
      </c>
      <c r="B419" s="16">
        <v>5532</v>
      </c>
    </row>
    <row r="420" spans="1:2">
      <c r="A420" s="4">
        <v>44980</v>
      </c>
      <c r="B420" s="16">
        <v>5112</v>
      </c>
    </row>
    <row r="421" spans="1:2">
      <c r="A421" s="4">
        <v>44981</v>
      </c>
      <c r="B421" s="16">
        <v>6339</v>
      </c>
    </row>
    <row r="422" spans="1:2">
      <c r="A422" s="4">
        <v>44982</v>
      </c>
      <c r="B422" s="16">
        <v>7239</v>
      </c>
    </row>
    <row r="423" spans="1:2">
      <c r="A423" s="4">
        <v>44983</v>
      </c>
      <c r="B423" s="16">
        <v>8421</v>
      </c>
    </row>
    <row r="424" spans="1:2">
      <c r="A424" s="4">
        <v>44984</v>
      </c>
      <c r="B424" s="16">
        <v>8821</v>
      </c>
    </row>
    <row r="425" spans="1:2">
      <c r="A425" s="4">
        <v>44985</v>
      </c>
      <c r="B425" s="16">
        <v>8345</v>
      </c>
    </row>
    <row r="426" spans="1:2">
      <c r="A426" s="4">
        <v>44986</v>
      </c>
      <c r="B426" s="16">
        <v>7723</v>
      </c>
    </row>
    <row r="427" spans="1:2">
      <c r="A427" s="4">
        <v>44987</v>
      </c>
      <c r="B427" s="16">
        <v>7238</v>
      </c>
    </row>
    <row r="428" spans="1:2">
      <c r="A428" s="4">
        <v>44988</v>
      </c>
      <c r="B428" s="16">
        <v>6839</v>
      </c>
    </row>
    <row r="429" spans="1:2">
      <c r="A429" s="4">
        <v>44989</v>
      </c>
      <c r="B429" s="16">
        <v>6932</v>
      </c>
    </row>
    <row r="430" spans="1:2">
      <c r="A430" s="4">
        <v>44990</v>
      </c>
      <c r="B430" s="16">
        <v>7259</v>
      </c>
    </row>
    <row r="431" spans="1:2">
      <c r="A431" s="4">
        <v>44991</v>
      </c>
      <c r="B431" s="16">
        <v>6583</v>
      </c>
    </row>
    <row r="432" spans="1:2">
      <c r="A432" s="4">
        <v>44992</v>
      </c>
      <c r="B432" s="16">
        <v>5337</v>
      </c>
    </row>
    <row r="433" spans="1:2">
      <c r="A433" s="4">
        <v>44993</v>
      </c>
      <c r="B433" s="16">
        <v>5214</v>
      </c>
    </row>
    <row r="434" spans="1:2">
      <c r="A434" s="4">
        <v>44994</v>
      </c>
      <c r="B434" s="16">
        <v>5928</v>
      </c>
    </row>
    <row r="435" spans="1:2">
      <c r="A435" s="4">
        <v>44995</v>
      </c>
      <c r="B435" s="16">
        <v>6341</v>
      </c>
    </row>
    <row r="436" spans="1:2">
      <c r="A436" s="4">
        <v>44996</v>
      </c>
      <c r="B436" s="16">
        <v>7423</v>
      </c>
    </row>
    <row r="437" spans="1:2">
      <c r="A437" s="4">
        <v>44997</v>
      </c>
      <c r="B437" s="16">
        <v>6528</v>
      </c>
    </row>
    <row r="438" spans="1:2">
      <c r="A438" s="4">
        <v>44998</v>
      </c>
      <c r="B438" s="16">
        <v>5229</v>
      </c>
    </row>
    <row r="439" spans="1:2">
      <c r="A439" s="4">
        <v>44999</v>
      </c>
      <c r="B439" s="16">
        <v>8432</v>
      </c>
    </row>
    <row r="440" spans="1:2">
      <c r="A440" s="4">
        <v>45000</v>
      </c>
      <c r="B440" s="16">
        <v>4403</v>
      </c>
    </row>
    <row r="441" spans="1:2">
      <c r="A441" s="4">
        <v>45001</v>
      </c>
      <c r="B441" s="16">
        <v>5139</v>
      </c>
    </row>
    <row r="442" spans="1:2">
      <c r="A442" s="4">
        <v>45002</v>
      </c>
      <c r="B442" s="16">
        <v>6139</v>
      </c>
    </row>
    <row r="443" spans="1:2">
      <c r="A443" s="4">
        <v>45003</v>
      </c>
      <c r="B443" s="16">
        <v>8231</v>
      </c>
    </row>
    <row r="444" spans="1:2">
      <c r="A444" s="4">
        <v>45004</v>
      </c>
      <c r="B444" s="16">
        <v>8534</v>
      </c>
    </row>
    <row r="445" spans="1:2">
      <c r="A445" s="4">
        <v>45005</v>
      </c>
      <c r="B445" s="16">
        <v>6672</v>
      </c>
    </row>
    <row r="446" spans="1:2">
      <c r="A446" s="4">
        <v>45006</v>
      </c>
      <c r="B446" s="16">
        <v>5342</v>
      </c>
    </row>
    <row r="447" spans="1:2">
      <c r="A447" s="4">
        <v>45007</v>
      </c>
      <c r="B447" s="16">
        <v>4308</v>
      </c>
    </row>
    <row r="448" spans="1:2">
      <c r="A448" s="4">
        <v>45008</v>
      </c>
      <c r="B448" s="16">
        <v>6398</v>
      </c>
    </row>
    <row r="449" spans="1:2">
      <c r="A449" s="4">
        <v>45009</v>
      </c>
      <c r="B449" s="16">
        <v>7431</v>
      </c>
    </row>
    <row r="450" spans="1:2">
      <c r="A450" s="4">
        <v>45010</v>
      </c>
      <c r="B450" s="16">
        <v>8032</v>
      </c>
    </row>
    <row r="451" spans="1:2">
      <c r="A451" s="4">
        <v>45011</v>
      </c>
      <c r="B451" s="16">
        <v>7032</v>
      </c>
    </row>
    <row r="452" spans="1:2">
      <c r="A452" s="4">
        <v>45012</v>
      </c>
      <c r="B452" s="16">
        <v>9103</v>
      </c>
    </row>
    <row r="453" spans="1:2">
      <c r="A453" s="4">
        <v>45013</v>
      </c>
      <c r="B453" s="16">
        <v>10372</v>
      </c>
    </row>
    <row r="454" spans="1:2">
      <c r="A454" s="4">
        <v>45014</v>
      </c>
      <c r="B454" s="16">
        <v>9945</v>
      </c>
    </row>
    <row r="455" spans="1:2">
      <c r="A455" s="4">
        <v>45015</v>
      </c>
      <c r="B455" s="16">
        <v>12603</v>
      </c>
    </row>
    <row r="456" spans="1:2">
      <c r="A456" s="4">
        <v>45016</v>
      </c>
      <c r="B456" s="16">
        <v>11612</v>
      </c>
    </row>
    <row r="457" spans="1:2">
      <c r="A457" s="4">
        <v>45017</v>
      </c>
      <c r="B457" s="16">
        <v>11789</v>
      </c>
    </row>
    <row r="458" spans="1:2">
      <c r="A458" s="4">
        <v>45018</v>
      </c>
      <c r="B458" s="16">
        <v>12984</v>
      </c>
    </row>
    <row r="459" spans="1:2">
      <c r="A459" s="4">
        <v>45019</v>
      </c>
      <c r="B459" s="16">
        <v>11123</v>
      </c>
    </row>
    <row r="460" spans="1:2">
      <c r="A460" s="4">
        <v>45020</v>
      </c>
      <c r="B460" s="16">
        <v>10877</v>
      </c>
    </row>
    <row r="461" spans="1:2">
      <c r="A461" s="4">
        <v>45021</v>
      </c>
      <c r="B461" s="16">
        <v>12243</v>
      </c>
    </row>
    <row r="462" spans="1:2">
      <c r="A462" s="4">
        <v>45022</v>
      </c>
      <c r="B462" s="16">
        <v>12075</v>
      </c>
    </row>
    <row r="463" spans="1:2">
      <c r="A463" s="4">
        <v>45023</v>
      </c>
      <c r="B463" s="16">
        <v>10155</v>
      </c>
    </row>
    <row r="464" spans="1:2">
      <c r="A464" s="4">
        <v>45024</v>
      </c>
      <c r="B464" s="16">
        <v>6107</v>
      </c>
    </row>
    <row r="465" spans="1:2">
      <c r="A465" s="4">
        <v>45025</v>
      </c>
      <c r="B465" s="16">
        <v>7325</v>
      </c>
    </row>
    <row r="466" spans="1:2">
      <c r="A466" s="4">
        <v>45026</v>
      </c>
      <c r="B466" s="16">
        <v>7748</v>
      </c>
    </row>
    <row r="467" spans="1:2">
      <c r="A467" s="4">
        <v>45027</v>
      </c>
      <c r="B467" s="16">
        <v>7632</v>
      </c>
    </row>
    <row r="468" spans="1:2">
      <c r="A468" s="4">
        <v>45028</v>
      </c>
      <c r="B468" s="16">
        <v>7789</v>
      </c>
    </row>
    <row r="469" spans="1:2">
      <c r="A469" s="4">
        <v>45029</v>
      </c>
      <c r="B469" s="16">
        <v>8008</v>
      </c>
    </row>
    <row r="470" spans="1:2">
      <c r="A470" s="4">
        <v>45030</v>
      </c>
      <c r="B470" s="16">
        <v>7945</v>
      </c>
    </row>
    <row r="471" spans="1:2">
      <c r="A471" s="4">
        <v>45031</v>
      </c>
      <c r="B471" s="16">
        <v>8934</v>
      </c>
    </row>
    <row r="472" spans="1:2">
      <c r="A472" s="4">
        <v>45032</v>
      </c>
      <c r="B472" s="16">
        <v>9018</v>
      </c>
    </row>
    <row r="473" spans="1:2">
      <c r="A473" s="4">
        <v>45033</v>
      </c>
      <c r="B473" s="16">
        <v>7381</v>
      </c>
    </row>
    <row r="474" spans="1:2">
      <c r="A474" s="4">
        <v>45034</v>
      </c>
      <c r="B474" s="16">
        <v>7595</v>
      </c>
    </row>
    <row r="475" spans="1:2">
      <c r="A475" s="4">
        <v>45035</v>
      </c>
      <c r="B475" s="16">
        <v>7757</v>
      </c>
    </row>
    <row r="476" spans="1:2">
      <c r="A476" s="4">
        <v>45036</v>
      </c>
      <c r="B476" s="16">
        <v>7921</v>
      </c>
    </row>
    <row r="477" spans="1:2">
      <c r="A477" s="4">
        <v>45037</v>
      </c>
      <c r="B477" s="16">
        <v>8015</v>
      </c>
    </row>
    <row r="478" spans="1:2">
      <c r="A478" s="4">
        <v>45038</v>
      </c>
      <c r="B478" s="16">
        <v>9025</v>
      </c>
    </row>
    <row r="479" spans="1:2">
      <c r="A479" s="4">
        <v>45039</v>
      </c>
      <c r="B479" s="16">
        <v>8929</v>
      </c>
    </row>
    <row r="480" spans="1:2">
      <c r="A480" s="4">
        <v>45040</v>
      </c>
      <c r="B480" s="16">
        <v>7499</v>
      </c>
    </row>
    <row r="481" spans="1:2">
      <c r="A481" s="4">
        <v>45041</v>
      </c>
      <c r="B481" s="16">
        <v>5674</v>
      </c>
    </row>
    <row r="482" spans="1:2">
      <c r="A482" s="4">
        <v>45042</v>
      </c>
      <c r="B482" s="16">
        <v>7932</v>
      </c>
    </row>
    <row r="483" spans="1:2">
      <c r="A483" s="4">
        <v>45043</v>
      </c>
      <c r="B483" s="16">
        <v>8061</v>
      </c>
    </row>
    <row r="484" spans="1:2">
      <c r="A484" s="4">
        <v>45044</v>
      </c>
      <c r="B484" s="16">
        <v>12617</v>
      </c>
    </row>
    <row r="485" spans="1:2">
      <c r="A485" s="4">
        <v>45045</v>
      </c>
      <c r="B485" s="16">
        <v>12729</v>
      </c>
    </row>
    <row r="486" spans="1:2">
      <c r="A486" s="4">
        <v>45046</v>
      </c>
      <c r="B486" s="16">
        <v>12511</v>
      </c>
    </row>
    <row r="487" spans="1:2">
      <c r="A487" s="4">
        <v>45047</v>
      </c>
      <c r="B487" s="16">
        <v>12635</v>
      </c>
    </row>
    <row r="488" spans="1:2">
      <c r="A488" s="4">
        <v>45048</v>
      </c>
      <c r="B488" s="16">
        <v>7489</v>
      </c>
    </row>
    <row r="489" spans="1:2">
      <c r="A489" s="4">
        <v>45049</v>
      </c>
      <c r="B489" s="16">
        <v>6595</v>
      </c>
    </row>
    <row r="490" spans="1:2">
      <c r="A490" s="4">
        <v>45050</v>
      </c>
      <c r="B490" s="16">
        <v>7629</v>
      </c>
    </row>
    <row r="491" spans="1:2">
      <c r="A491" s="4">
        <v>45051</v>
      </c>
      <c r="B491" s="16">
        <v>6721</v>
      </c>
    </row>
    <row r="492" spans="1:2">
      <c r="A492" s="4">
        <v>45052</v>
      </c>
      <c r="B492" s="16">
        <v>9635</v>
      </c>
    </row>
    <row r="493" spans="1:2">
      <c r="A493" s="4">
        <v>45053</v>
      </c>
      <c r="B493" s="16">
        <v>9175</v>
      </c>
    </row>
    <row r="494" spans="1:2">
      <c r="A494" s="4">
        <v>45054</v>
      </c>
      <c r="B494" s="16">
        <v>7477</v>
      </c>
    </row>
    <row r="495" spans="1:2">
      <c r="A495" s="4">
        <v>45055</v>
      </c>
      <c r="B495" s="16">
        <v>7511</v>
      </c>
    </row>
    <row r="496" spans="1:2">
      <c r="A496" s="4">
        <v>45056</v>
      </c>
      <c r="B496" s="16">
        <v>7665</v>
      </c>
    </row>
    <row r="497" spans="1:2">
      <c r="A497" s="4">
        <v>45057</v>
      </c>
      <c r="B497" s="16">
        <v>7809</v>
      </c>
    </row>
    <row r="498" spans="1:2">
      <c r="A498" s="4">
        <v>45058</v>
      </c>
      <c r="B498" s="16">
        <v>7769</v>
      </c>
    </row>
    <row r="499" spans="1:2">
      <c r="A499" s="4">
        <v>45059</v>
      </c>
      <c r="B499" s="16">
        <v>7342</v>
      </c>
    </row>
    <row r="500" spans="1:2">
      <c r="A500" s="4">
        <v>45060</v>
      </c>
      <c r="B500" s="16">
        <v>8118</v>
      </c>
    </row>
    <row r="501" spans="1:2">
      <c r="A501" s="4">
        <v>45061</v>
      </c>
      <c r="B501" s="16">
        <v>6649</v>
      </c>
    </row>
    <row r="502" spans="1:2">
      <c r="A502" s="4">
        <v>45062</v>
      </c>
      <c r="B502" s="16">
        <v>7815</v>
      </c>
    </row>
    <row r="503" spans="1:2">
      <c r="A503" s="4">
        <v>45063</v>
      </c>
      <c r="B503" s="16">
        <v>7975</v>
      </c>
    </row>
    <row r="504" spans="1:2">
      <c r="A504" s="4">
        <v>45064</v>
      </c>
      <c r="B504" s="16">
        <v>7269</v>
      </c>
    </row>
    <row r="505" spans="1:2">
      <c r="A505" s="4">
        <v>45065</v>
      </c>
      <c r="B505" s="16">
        <v>7307</v>
      </c>
    </row>
    <row r="506" spans="1:2">
      <c r="A506" s="4">
        <v>45066</v>
      </c>
      <c r="B506" s="16">
        <v>8885</v>
      </c>
    </row>
    <row r="507" spans="1:2">
      <c r="A507" s="4">
        <v>45067</v>
      </c>
      <c r="B507" s="16">
        <v>9357</v>
      </c>
    </row>
    <row r="508" spans="1:2">
      <c r="A508" s="4">
        <v>45068</v>
      </c>
      <c r="B508" s="16">
        <v>7447</v>
      </c>
    </row>
    <row r="509" spans="1:2">
      <c r="A509" s="4">
        <v>45069</v>
      </c>
      <c r="B509" s="16">
        <v>7755</v>
      </c>
    </row>
    <row r="510" spans="1:2">
      <c r="A510" s="4">
        <v>45070</v>
      </c>
      <c r="B510" s="16">
        <v>7697</v>
      </c>
    </row>
    <row r="511" spans="1:2">
      <c r="A511" s="4">
        <v>45071</v>
      </c>
      <c r="B511" s="16">
        <v>7857</v>
      </c>
    </row>
    <row r="512" spans="1:2">
      <c r="A512" s="4">
        <v>45072</v>
      </c>
      <c r="B512" s="16">
        <v>7949</v>
      </c>
    </row>
    <row r="513" spans="1:2">
      <c r="A513" s="4">
        <v>45073</v>
      </c>
      <c r="B513" s="16">
        <v>9814</v>
      </c>
    </row>
    <row r="514" spans="1:2">
      <c r="A514" s="4">
        <v>45074</v>
      </c>
      <c r="B514" s="16">
        <v>8742</v>
      </c>
    </row>
    <row r="515" spans="1:2">
      <c r="A515" s="4">
        <v>45075</v>
      </c>
      <c r="B515" s="16">
        <v>8424</v>
      </c>
    </row>
    <row r="516" spans="1:2">
      <c r="A516" s="4">
        <v>45076</v>
      </c>
      <c r="B516" s="16">
        <v>8943</v>
      </c>
    </row>
    <row r="517" spans="1:2">
      <c r="A517" s="4">
        <v>45077</v>
      </c>
      <c r="B517" s="16">
        <v>9267</v>
      </c>
    </row>
    <row r="518" spans="1:2">
      <c r="A518" s="4">
        <v>45078</v>
      </c>
      <c r="B518" s="16">
        <v>8017</v>
      </c>
    </row>
    <row r="519" spans="1:2">
      <c r="A519" s="4">
        <v>45079</v>
      </c>
      <c r="B519" s="16">
        <v>8075</v>
      </c>
    </row>
    <row r="520" spans="1:2">
      <c r="A520" s="4">
        <v>45080</v>
      </c>
      <c r="B520" s="16">
        <v>9091</v>
      </c>
    </row>
    <row r="521" spans="1:2">
      <c r="A521" s="4">
        <v>45081</v>
      </c>
      <c r="B521" s="16">
        <v>9324</v>
      </c>
    </row>
    <row r="522" spans="1:2">
      <c r="A522" s="4">
        <v>45082</v>
      </c>
      <c r="B522" s="16">
        <v>7365</v>
      </c>
    </row>
    <row r="523" spans="1:2">
      <c r="A523" s="4">
        <v>45083</v>
      </c>
      <c r="B523" s="16">
        <v>7439</v>
      </c>
    </row>
    <row r="524" spans="1:2">
      <c r="A524" s="4">
        <v>45084</v>
      </c>
      <c r="B524" s="16">
        <v>7805</v>
      </c>
    </row>
    <row r="525" spans="1:2">
      <c r="A525" s="4">
        <v>45085</v>
      </c>
      <c r="B525" s="16">
        <v>7849</v>
      </c>
    </row>
    <row r="526" spans="1:2">
      <c r="A526" s="4">
        <v>45086</v>
      </c>
      <c r="B526" s="16">
        <v>7937</v>
      </c>
    </row>
    <row r="527" spans="1:2">
      <c r="A527" s="4">
        <v>45087</v>
      </c>
      <c r="B527" s="16">
        <v>7442</v>
      </c>
    </row>
    <row r="528" spans="1:2">
      <c r="A528" s="4">
        <v>45088</v>
      </c>
      <c r="B528" s="16">
        <v>8329</v>
      </c>
    </row>
    <row r="529" spans="1:2">
      <c r="A529" s="4">
        <v>45089</v>
      </c>
      <c r="B529" s="16">
        <v>7511</v>
      </c>
    </row>
    <row r="530" spans="1:2">
      <c r="A530" s="4">
        <v>45090</v>
      </c>
      <c r="B530" s="16">
        <v>7535</v>
      </c>
    </row>
    <row r="531" spans="1:2">
      <c r="A531" s="4">
        <v>45091</v>
      </c>
      <c r="B531" s="16">
        <v>7829</v>
      </c>
    </row>
    <row r="532" spans="1:2">
      <c r="A532" s="4">
        <v>45092</v>
      </c>
      <c r="B532" s="16">
        <v>7871</v>
      </c>
    </row>
    <row r="533" spans="1:2">
      <c r="A533" s="4">
        <v>45093</v>
      </c>
      <c r="B533" s="16">
        <v>7961</v>
      </c>
    </row>
    <row r="534" spans="1:2">
      <c r="A534" s="4">
        <v>45094</v>
      </c>
      <c r="B534" s="16">
        <v>9145</v>
      </c>
    </row>
    <row r="535" spans="1:2">
      <c r="A535" s="4">
        <v>45095</v>
      </c>
      <c r="B535" s="16">
        <v>7252</v>
      </c>
    </row>
    <row r="536" spans="1:2">
      <c r="A536" s="4">
        <v>45096</v>
      </c>
      <c r="B536" s="16">
        <v>7491</v>
      </c>
    </row>
    <row r="537" spans="1:2">
      <c r="A537" s="4">
        <v>45097</v>
      </c>
      <c r="B537" s="16">
        <v>7571</v>
      </c>
    </row>
    <row r="538" spans="1:2">
      <c r="A538" s="4">
        <v>45098</v>
      </c>
      <c r="B538" s="16">
        <v>7705</v>
      </c>
    </row>
    <row r="539" spans="1:2">
      <c r="A539" s="4">
        <v>45099</v>
      </c>
      <c r="B539" s="16">
        <v>7771</v>
      </c>
    </row>
    <row r="540" spans="1:2">
      <c r="A540" s="4">
        <v>45100</v>
      </c>
      <c r="B540" s="16">
        <v>7825</v>
      </c>
    </row>
    <row r="541" spans="1:2">
      <c r="A541" s="4">
        <v>45101</v>
      </c>
      <c r="B541" s="16">
        <v>8801</v>
      </c>
    </row>
    <row r="542" spans="1:2">
      <c r="A542" s="4">
        <v>45102</v>
      </c>
      <c r="B542" s="16">
        <v>9257</v>
      </c>
    </row>
    <row r="543" spans="1:2">
      <c r="A543" s="4">
        <v>45103</v>
      </c>
      <c r="B543" s="16">
        <v>7447</v>
      </c>
    </row>
    <row r="544" spans="1:2">
      <c r="A544" s="4">
        <v>45104</v>
      </c>
      <c r="B544" s="16">
        <v>9824</v>
      </c>
    </row>
    <row r="545" spans="1:2">
      <c r="A545" s="4">
        <v>45105</v>
      </c>
      <c r="B545" s="16">
        <v>7832</v>
      </c>
    </row>
    <row r="546" spans="1:2">
      <c r="A546" s="4">
        <v>45106</v>
      </c>
      <c r="B546" s="16">
        <v>8192</v>
      </c>
    </row>
    <row r="547" spans="1:2">
      <c r="A547" s="4">
        <v>45107</v>
      </c>
      <c r="B547" s="16">
        <v>9756</v>
      </c>
    </row>
    <row r="548" spans="1:2">
      <c r="A548" s="4">
        <v>45108</v>
      </c>
      <c r="B548" s="16">
        <v>10423</v>
      </c>
    </row>
    <row r="549" spans="1:2">
      <c r="A549" s="4">
        <v>45109</v>
      </c>
      <c r="B549" s="16">
        <v>8357</v>
      </c>
    </row>
    <row r="550" spans="1:2">
      <c r="A550" s="4">
        <v>45110</v>
      </c>
      <c r="B550" s="16">
        <v>7377</v>
      </c>
    </row>
    <row r="551" spans="1:2">
      <c r="A551" s="4">
        <v>45111</v>
      </c>
      <c r="B551" s="16">
        <v>7427</v>
      </c>
    </row>
    <row r="552" spans="1:2">
      <c r="A552" s="4">
        <v>45112</v>
      </c>
      <c r="B552" s="16">
        <v>7599</v>
      </c>
    </row>
    <row r="553" spans="1:2">
      <c r="A553" s="4">
        <v>45113</v>
      </c>
      <c r="B553" s="16">
        <v>7711</v>
      </c>
    </row>
    <row r="554" spans="1:2">
      <c r="A554" s="4">
        <v>45114</v>
      </c>
      <c r="B554" s="16">
        <v>7839</v>
      </c>
    </row>
    <row r="555" spans="1:2">
      <c r="A555" s="4">
        <v>45115</v>
      </c>
      <c r="B555" s="16">
        <v>8112</v>
      </c>
    </row>
    <row r="556" spans="1:2">
      <c r="A556" s="4">
        <v>45116</v>
      </c>
      <c r="B556" s="16">
        <v>9291</v>
      </c>
    </row>
    <row r="557" spans="1:2">
      <c r="A557" s="4">
        <v>45117</v>
      </c>
      <c r="B557" s="16">
        <v>7461</v>
      </c>
    </row>
    <row r="558" spans="1:2">
      <c r="A558" s="4">
        <v>45118</v>
      </c>
      <c r="B558" s="16">
        <v>7599</v>
      </c>
    </row>
    <row r="559" spans="1:2">
      <c r="A559" s="4">
        <v>45119</v>
      </c>
      <c r="B559" s="16">
        <v>7705</v>
      </c>
    </row>
    <row r="560" spans="1:2">
      <c r="A560" s="4">
        <v>45120</v>
      </c>
      <c r="B560" s="16">
        <v>7757</v>
      </c>
    </row>
    <row r="561" spans="1:2">
      <c r="A561" s="4">
        <v>45121</v>
      </c>
      <c r="B561" s="16">
        <v>7837</v>
      </c>
    </row>
    <row r="562" spans="1:2">
      <c r="A562" s="4">
        <v>45122</v>
      </c>
      <c r="B562" s="16">
        <v>9137</v>
      </c>
    </row>
    <row r="563" spans="1:2">
      <c r="A563" s="4">
        <v>45123</v>
      </c>
      <c r="B563" s="16">
        <v>9309</v>
      </c>
    </row>
    <row r="564" spans="1:2">
      <c r="A564" s="4">
        <v>45124</v>
      </c>
      <c r="B564" s="16">
        <v>7467</v>
      </c>
    </row>
    <row r="565" spans="1:2">
      <c r="A565" s="4">
        <v>45125</v>
      </c>
      <c r="B565" s="16">
        <v>7005</v>
      </c>
    </row>
    <row r="566" spans="1:2">
      <c r="A566" s="4">
        <v>45126</v>
      </c>
      <c r="B566" s="16">
        <v>7361</v>
      </c>
    </row>
    <row r="567" spans="1:2">
      <c r="A567" s="4">
        <v>45127</v>
      </c>
      <c r="B567" s="16">
        <v>7885</v>
      </c>
    </row>
    <row r="568" spans="1:2">
      <c r="A568" s="4">
        <v>45128</v>
      </c>
      <c r="B568" s="16">
        <v>7477</v>
      </c>
    </row>
    <row r="569" spans="1:2">
      <c r="A569" s="4">
        <v>45129</v>
      </c>
      <c r="B569" s="16">
        <v>8965</v>
      </c>
    </row>
    <row r="570" spans="1:2">
      <c r="A570" s="4">
        <v>45130</v>
      </c>
      <c r="B570" s="16">
        <v>8897</v>
      </c>
    </row>
    <row r="571" spans="1:2">
      <c r="A571" s="4">
        <v>45131</v>
      </c>
      <c r="B571" s="16">
        <v>7131</v>
      </c>
    </row>
    <row r="572" spans="1:2">
      <c r="A572" s="4">
        <v>45132</v>
      </c>
      <c r="B572" s="16">
        <v>8932</v>
      </c>
    </row>
    <row r="573" spans="1:2">
      <c r="A573" s="4">
        <v>45133</v>
      </c>
      <c r="B573" s="16">
        <v>8935</v>
      </c>
    </row>
    <row r="574" spans="1:2">
      <c r="A574" s="4">
        <v>45134</v>
      </c>
      <c r="B574" s="16">
        <v>9846</v>
      </c>
    </row>
    <row r="575" spans="1:2">
      <c r="A575" s="4">
        <v>45135</v>
      </c>
      <c r="B575" s="16">
        <v>9345</v>
      </c>
    </row>
    <row r="576" spans="1:2">
      <c r="A576" s="4">
        <v>45136</v>
      </c>
      <c r="B576" s="16">
        <v>8575</v>
      </c>
    </row>
    <row r="577" spans="1:2">
      <c r="A577" s="4">
        <v>45137</v>
      </c>
      <c r="B577" s="16">
        <v>10424</v>
      </c>
    </row>
    <row r="578" spans="1:2">
      <c r="A578" s="4">
        <v>45138</v>
      </c>
      <c r="B578" s="16">
        <v>9743</v>
      </c>
    </row>
    <row r="579" spans="1:2">
      <c r="A579" s="4">
        <v>45139</v>
      </c>
      <c r="B579" s="16">
        <v>7457</v>
      </c>
    </row>
    <row r="580" spans="1:2">
      <c r="A580" s="4">
        <v>45140</v>
      </c>
      <c r="B580" s="16">
        <v>6945</v>
      </c>
    </row>
    <row r="581" spans="1:2">
      <c r="A581" s="4">
        <v>45141</v>
      </c>
      <c r="B581" s="16">
        <v>7139</v>
      </c>
    </row>
    <row r="582" spans="1:2">
      <c r="A582" s="4">
        <v>45142</v>
      </c>
      <c r="B582" s="16">
        <v>7911</v>
      </c>
    </row>
    <row r="583" spans="1:2">
      <c r="A583" s="4">
        <v>45143</v>
      </c>
      <c r="B583" s="16">
        <v>9095</v>
      </c>
    </row>
    <row r="584" spans="1:2">
      <c r="A584" s="4">
        <v>45144</v>
      </c>
      <c r="B584" s="16">
        <v>7918</v>
      </c>
    </row>
    <row r="585" spans="1:2">
      <c r="A585" s="4">
        <v>45145</v>
      </c>
      <c r="B585" s="16">
        <v>7737</v>
      </c>
    </row>
    <row r="586" spans="1:2">
      <c r="A586" s="4">
        <v>45146</v>
      </c>
      <c r="B586" s="16">
        <v>6841</v>
      </c>
    </row>
    <row r="587" spans="1:2">
      <c r="A587" s="4">
        <v>45147</v>
      </c>
      <c r="B587" s="16">
        <v>7031</v>
      </c>
    </row>
    <row r="588" spans="1:2">
      <c r="A588" s="4">
        <v>45148</v>
      </c>
      <c r="B588" s="16">
        <v>7241</v>
      </c>
    </row>
    <row r="589" spans="1:2">
      <c r="A589" s="4">
        <v>45149</v>
      </c>
      <c r="B589" s="16">
        <v>7687</v>
      </c>
    </row>
    <row r="590" spans="1:2">
      <c r="A590" s="4">
        <v>45150</v>
      </c>
      <c r="B590" s="16">
        <v>8671</v>
      </c>
    </row>
    <row r="591" spans="1:2">
      <c r="A591" s="4">
        <v>45151</v>
      </c>
      <c r="B591" s="16">
        <v>8935</v>
      </c>
    </row>
    <row r="592" spans="1:2">
      <c r="A592" s="4">
        <v>45152</v>
      </c>
      <c r="B592" s="16">
        <v>7509</v>
      </c>
    </row>
    <row r="593" spans="1:2">
      <c r="A593" s="4">
        <v>45153</v>
      </c>
      <c r="B593" s="16">
        <v>7765</v>
      </c>
    </row>
    <row r="594" spans="1:2">
      <c r="A594" s="4">
        <v>45154</v>
      </c>
      <c r="B594" s="16">
        <v>11141</v>
      </c>
    </row>
    <row r="595" spans="1:2">
      <c r="A595" s="4">
        <v>45155</v>
      </c>
      <c r="B595" s="16">
        <v>10957</v>
      </c>
    </row>
    <row r="596" spans="1:2">
      <c r="A596" s="4">
        <v>45156</v>
      </c>
      <c r="B596" s="16">
        <v>12311</v>
      </c>
    </row>
    <row r="597" spans="1:2">
      <c r="A597" s="4">
        <v>45157</v>
      </c>
      <c r="B597" s="16">
        <v>9829</v>
      </c>
    </row>
    <row r="598" spans="1:2">
      <c r="A598" s="4">
        <v>45158</v>
      </c>
      <c r="B598" s="16">
        <v>10085</v>
      </c>
    </row>
    <row r="599" spans="1:2">
      <c r="A599" s="4">
        <v>45159</v>
      </c>
      <c r="B599" s="16">
        <v>10231</v>
      </c>
    </row>
    <row r="600" spans="1:2">
      <c r="A600" s="4">
        <v>45160</v>
      </c>
      <c r="B600" s="16">
        <v>9832</v>
      </c>
    </row>
    <row r="601" spans="1:2">
      <c r="A601" s="4">
        <v>45161</v>
      </c>
      <c r="B601" s="16">
        <v>7842</v>
      </c>
    </row>
    <row r="602" spans="1:2">
      <c r="A602" s="4">
        <v>45162</v>
      </c>
      <c r="B602" s="16">
        <v>7769</v>
      </c>
    </row>
    <row r="603" spans="1:2">
      <c r="A603" s="4">
        <v>45163</v>
      </c>
      <c r="B603" s="16">
        <v>7824</v>
      </c>
    </row>
    <row r="604" spans="1:2">
      <c r="A604" s="4">
        <v>45164</v>
      </c>
      <c r="B604" s="16">
        <v>10231</v>
      </c>
    </row>
    <row r="605" spans="1:2">
      <c r="A605" s="4">
        <v>45165</v>
      </c>
      <c r="B605" s="16">
        <v>9985</v>
      </c>
    </row>
    <row r="606" spans="1:2">
      <c r="A606" s="4">
        <v>45166</v>
      </c>
      <c r="B606" s="16">
        <v>8412</v>
      </c>
    </row>
    <row r="607" spans="1:2">
      <c r="A607" s="4">
        <v>45167</v>
      </c>
      <c r="B607" s="16">
        <v>9713</v>
      </c>
    </row>
    <row r="608" spans="1:2">
      <c r="A608" s="4">
        <v>45168</v>
      </c>
      <c r="B608" s="16">
        <v>8943</v>
      </c>
    </row>
    <row r="609" spans="1:2">
      <c r="A609" s="4">
        <v>45169</v>
      </c>
      <c r="B609" s="16">
        <v>7866</v>
      </c>
    </row>
    <row r="610" spans="1:2">
      <c r="A610" s="4">
        <v>45170</v>
      </c>
      <c r="B610" s="20">
        <v>7843</v>
      </c>
    </row>
    <row r="611" spans="1:2">
      <c r="A611" s="4">
        <v>45171</v>
      </c>
      <c r="B611" s="16">
        <v>8921</v>
      </c>
    </row>
    <row r="612" spans="1:2">
      <c r="A612" s="4">
        <v>45172</v>
      </c>
      <c r="B612" s="16">
        <v>8855</v>
      </c>
    </row>
    <row r="613" spans="1:2">
      <c r="A613" s="4">
        <v>45173</v>
      </c>
      <c r="B613" s="16">
        <v>6969</v>
      </c>
    </row>
    <row r="614" spans="1:2">
      <c r="A614" s="4">
        <v>45174</v>
      </c>
      <c r="B614" s="16">
        <v>7295</v>
      </c>
    </row>
    <row r="615" spans="1:2">
      <c r="A615" s="4">
        <v>45175</v>
      </c>
      <c r="B615" s="16">
        <v>7607</v>
      </c>
    </row>
    <row r="616" spans="1:2">
      <c r="A616" s="4">
        <v>45176</v>
      </c>
      <c r="B616" s="16">
        <v>7909</v>
      </c>
    </row>
    <row r="617" spans="1:2">
      <c r="A617" s="4">
        <v>45177</v>
      </c>
      <c r="B617" s="16">
        <v>7241</v>
      </c>
    </row>
    <row r="618" spans="1:2">
      <c r="A618" s="4">
        <v>45178</v>
      </c>
      <c r="B618" s="16">
        <v>8849</v>
      </c>
    </row>
    <row r="619" spans="1:2">
      <c r="A619" s="4">
        <v>45179</v>
      </c>
      <c r="B619" s="16">
        <v>9015</v>
      </c>
    </row>
    <row r="620" spans="1:2">
      <c r="A620" s="4">
        <v>45180</v>
      </c>
      <c r="B620" s="16">
        <v>6779</v>
      </c>
    </row>
    <row r="621" spans="1:2">
      <c r="A621" s="4">
        <v>45181</v>
      </c>
      <c r="B621" s="16">
        <v>7145</v>
      </c>
    </row>
    <row r="622" spans="1:2">
      <c r="A622" s="4">
        <v>45182</v>
      </c>
      <c r="B622" s="16">
        <v>7501</v>
      </c>
    </row>
    <row r="623" spans="1:2">
      <c r="A623" s="4">
        <v>45183</v>
      </c>
      <c r="B623" s="16">
        <v>7675</v>
      </c>
    </row>
    <row r="624" spans="1:2">
      <c r="A624" s="4">
        <v>45184</v>
      </c>
      <c r="B624" s="16">
        <v>7829</v>
      </c>
    </row>
    <row r="625" spans="1:2">
      <c r="A625" s="4">
        <v>45185</v>
      </c>
      <c r="B625" s="16">
        <v>6311</v>
      </c>
    </row>
    <row r="626" spans="1:2">
      <c r="A626" s="4">
        <v>45186</v>
      </c>
      <c r="B626" s="16">
        <v>7820</v>
      </c>
    </row>
    <row r="627" spans="1:2">
      <c r="A627" s="4">
        <v>45187</v>
      </c>
      <c r="B627" s="16">
        <v>7075</v>
      </c>
    </row>
    <row r="628" spans="1:2">
      <c r="A628" s="4">
        <v>45188</v>
      </c>
      <c r="B628" s="16">
        <v>7409</v>
      </c>
    </row>
    <row r="629" spans="1:2">
      <c r="A629" s="4">
        <v>45189</v>
      </c>
      <c r="B629" s="16">
        <v>7525</v>
      </c>
    </row>
    <row r="630" spans="1:2">
      <c r="A630" s="4">
        <v>45190</v>
      </c>
      <c r="B630" s="16">
        <v>7687</v>
      </c>
    </row>
    <row r="631" spans="1:2">
      <c r="A631" s="4">
        <v>45191</v>
      </c>
      <c r="B631" s="16">
        <v>7031</v>
      </c>
    </row>
    <row r="632" spans="1:2">
      <c r="A632" s="4">
        <v>45192</v>
      </c>
      <c r="B632" s="16">
        <v>8935</v>
      </c>
    </row>
    <row r="633" spans="1:2">
      <c r="A633" s="4">
        <v>45193</v>
      </c>
      <c r="B633" s="16">
        <v>8841</v>
      </c>
    </row>
    <row r="634" spans="1:2">
      <c r="A634" s="4">
        <v>45194</v>
      </c>
      <c r="B634" s="16">
        <v>7359</v>
      </c>
    </row>
    <row r="635" spans="1:2">
      <c r="A635" s="4">
        <v>45195</v>
      </c>
      <c r="B635" s="16">
        <v>7295</v>
      </c>
    </row>
    <row r="636" spans="1:2">
      <c r="A636" s="4">
        <v>45196</v>
      </c>
      <c r="B636" s="16">
        <v>9235</v>
      </c>
    </row>
    <row r="637" spans="1:2">
      <c r="A637" s="4">
        <v>45197</v>
      </c>
      <c r="B637" s="16">
        <v>9468</v>
      </c>
    </row>
    <row r="638" spans="1:2">
      <c r="A638" s="4">
        <v>45198</v>
      </c>
      <c r="B638" s="16">
        <v>9854</v>
      </c>
    </row>
    <row r="639" spans="1:2">
      <c r="A639" s="4">
        <v>45199</v>
      </c>
      <c r="B639" s="16">
        <v>10993</v>
      </c>
    </row>
    <row r="640" spans="1:2">
      <c r="A640" s="4">
        <v>45200</v>
      </c>
      <c r="B640" s="16">
        <v>12987</v>
      </c>
    </row>
    <row r="641" spans="1:2">
      <c r="A641" s="4">
        <v>45201</v>
      </c>
      <c r="B641" s="16">
        <v>9435</v>
      </c>
    </row>
    <row r="642" spans="1:2">
      <c r="A642" s="4">
        <v>45202</v>
      </c>
      <c r="B642" s="16">
        <v>9386</v>
      </c>
    </row>
    <row r="643" spans="1:2">
      <c r="A643" s="4">
        <v>45203</v>
      </c>
      <c r="B643" s="16">
        <v>8943</v>
      </c>
    </row>
    <row r="644" spans="1:2">
      <c r="A644" s="4">
        <v>45204</v>
      </c>
      <c r="B644" s="16">
        <v>8936</v>
      </c>
    </row>
    <row r="645" spans="1:2">
      <c r="A645" s="4">
        <v>45205</v>
      </c>
      <c r="B645" s="16">
        <v>7896</v>
      </c>
    </row>
    <row r="646" spans="1:2">
      <c r="A646" s="4">
        <v>45206</v>
      </c>
      <c r="B646" s="16">
        <v>6022</v>
      </c>
    </row>
    <row r="647" spans="1:2">
      <c r="A647" s="4">
        <v>45207</v>
      </c>
      <c r="B647" s="16">
        <v>7238</v>
      </c>
    </row>
    <row r="648" spans="1:2">
      <c r="A648" s="4">
        <v>45208</v>
      </c>
      <c r="B648" s="16">
        <v>7657</v>
      </c>
    </row>
    <row r="649" spans="1:2">
      <c r="A649" s="4">
        <v>45209</v>
      </c>
      <c r="B649" s="16">
        <v>7541</v>
      </c>
    </row>
    <row r="650" spans="1:2">
      <c r="A650" s="4">
        <v>45210</v>
      </c>
      <c r="B650" s="16">
        <v>7699</v>
      </c>
    </row>
    <row r="651" spans="1:2">
      <c r="A651" s="4">
        <v>45211</v>
      </c>
      <c r="B651" s="16">
        <v>7919</v>
      </c>
    </row>
    <row r="652" spans="1:2">
      <c r="A652" s="4">
        <v>45212</v>
      </c>
      <c r="B652" s="16">
        <v>7855</v>
      </c>
    </row>
    <row r="653" spans="1:2">
      <c r="A653" s="4">
        <v>45213</v>
      </c>
      <c r="B653" s="16">
        <v>8845</v>
      </c>
    </row>
    <row r="654" spans="1:2">
      <c r="A654" s="4">
        <v>45214</v>
      </c>
      <c r="B654" s="16">
        <v>8929</v>
      </c>
    </row>
    <row r="655" spans="1:2">
      <c r="A655" s="4">
        <v>45215</v>
      </c>
      <c r="B655" s="16">
        <v>7291</v>
      </c>
    </row>
    <row r="656" spans="1:2">
      <c r="A656" s="4">
        <v>45216</v>
      </c>
      <c r="B656" s="16">
        <v>7505</v>
      </c>
    </row>
    <row r="657" spans="1:2">
      <c r="A657" s="4">
        <v>45217</v>
      </c>
      <c r="B657" s="16">
        <v>7667</v>
      </c>
    </row>
    <row r="658" spans="1:2">
      <c r="A658" s="4">
        <v>45218</v>
      </c>
      <c r="B658" s="16">
        <v>7831</v>
      </c>
    </row>
    <row r="659" spans="1:2">
      <c r="A659" s="4">
        <v>45219</v>
      </c>
      <c r="B659" s="16">
        <v>7925</v>
      </c>
    </row>
    <row r="660" spans="1:2">
      <c r="A660" s="4">
        <v>45220</v>
      </c>
      <c r="B660" s="16">
        <v>8935</v>
      </c>
    </row>
    <row r="661" spans="1:2">
      <c r="A661" s="4">
        <v>45221</v>
      </c>
      <c r="B661" s="16">
        <v>8839</v>
      </c>
    </row>
    <row r="662" spans="1:2">
      <c r="A662" s="4">
        <v>45222</v>
      </c>
      <c r="B662" s="16">
        <v>7409</v>
      </c>
    </row>
    <row r="663" spans="1:2">
      <c r="A663" s="4">
        <v>45223</v>
      </c>
      <c r="B663" s="16">
        <v>7475</v>
      </c>
    </row>
    <row r="664" spans="1:2">
      <c r="A664" s="4">
        <v>45224</v>
      </c>
      <c r="B664" s="16">
        <v>7651</v>
      </c>
    </row>
    <row r="665" spans="1:2">
      <c r="A665" s="4">
        <v>45225</v>
      </c>
      <c r="B665" s="16">
        <v>7707</v>
      </c>
    </row>
    <row r="666" spans="1:2">
      <c r="A666" s="4">
        <v>45226</v>
      </c>
      <c r="B666" s="16">
        <v>9827</v>
      </c>
    </row>
    <row r="667" spans="1:2">
      <c r="A667" s="4">
        <v>45227</v>
      </c>
      <c r="B667" s="16">
        <v>11116</v>
      </c>
    </row>
    <row r="668" spans="1:2">
      <c r="A668" s="4">
        <v>45228</v>
      </c>
      <c r="B668" s="16">
        <v>12783</v>
      </c>
    </row>
    <row r="669" spans="1:2">
      <c r="A669" s="4">
        <v>45229</v>
      </c>
      <c r="B669" s="16">
        <v>9285</v>
      </c>
    </row>
    <row r="670" spans="1:2">
      <c r="A670" s="4">
        <v>45230</v>
      </c>
      <c r="B670" s="16">
        <v>12061</v>
      </c>
    </row>
    <row r="671" spans="1:2">
      <c r="A671" s="4">
        <v>45231</v>
      </c>
      <c r="B671" s="16">
        <v>7581</v>
      </c>
    </row>
    <row r="672" spans="1:2">
      <c r="A672" s="4">
        <v>45232</v>
      </c>
      <c r="B672" s="16">
        <v>7749</v>
      </c>
    </row>
    <row r="673" spans="1:2">
      <c r="A673" s="4">
        <v>45233</v>
      </c>
      <c r="B673" s="16">
        <v>7915</v>
      </c>
    </row>
    <row r="674" spans="1:2">
      <c r="A674" s="4">
        <v>45234</v>
      </c>
      <c r="B674" s="16">
        <v>7311</v>
      </c>
    </row>
    <row r="675" spans="1:2">
      <c r="A675" s="4">
        <v>45235</v>
      </c>
      <c r="B675" s="16">
        <v>7017</v>
      </c>
    </row>
    <row r="676" spans="1:2">
      <c r="A676" s="4">
        <v>45236</v>
      </c>
      <c r="B676" s="16">
        <v>7077</v>
      </c>
    </row>
    <row r="677" spans="1:2">
      <c r="A677" s="4">
        <v>45237</v>
      </c>
      <c r="B677" s="16">
        <v>7405</v>
      </c>
    </row>
    <row r="678" spans="1:2">
      <c r="A678" s="4">
        <v>45238</v>
      </c>
      <c r="B678" s="16">
        <v>7537</v>
      </c>
    </row>
    <row r="679" spans="1:2">
      <c r="A679" s="4">
        <v>45239</v>
      </c>
      <c r="B679" s="16">
        <v>7691</v>
      </c>
    </row>
    <row r="680" spans="1:2">
      <c r="A680" s="4">
        <v>45240</v>
      </c>
      <c r="B680" s="16">
        <v>7847</v>
      </c>
    </row>
    <row r="681" spans="1:2">
      <c r="A681" s="4">
        <v>45241</v>
      </c>
      <c r="B681" s="16">
        <v>7830</v>
      </c>
    </row>
    <row r="682" spans="1:2">
      <c r="A682" s="4">
        <v>45242</v>
      </c>
      <c r="B682" s="16">
        <v>7024</v>
      </c>
    </row>
    <row r="683" spans="1:2">
      <c r="A683" s="4">
        <v>45243</v>
      </c>
      <c r="B683" s="16">
        <v>7315</v>
      </c>
    </row>
    <row r="684" spans="1:2">
      <c r="A684" s="4">
        <v>45244</v>
      </c>
      <c r="B684" s="16">
        <v>7237</v>
      </c>
    </row>
    <row r="685" spans="1:2">
      <c r="A685" s="4">
        <v>45245</v>
      </c>
      <c r="B685" s="16">
        <v>7491</v>
      </c>
    </row>
    <row r="686" spans="1:2">
      <c r="A686" s="4">
        <v>45246</v>
      </c>
      <c r="B686" s="16">
        <v>7639</v>
      </c>
    </row>
    <row r="687" spans="1:2">
      <c r="A687" s="4">
        <v>45247</v>
      </c>
      <c r="B687" s="16">
        <v>7871</v>
      </c>
    </row>
    <row r="688" spans="1:2">
      <c r="A688" s="4">
        <v>45248</v>
      </c>
      <c r="B688" s="16">
        <v>8747</v>
      </c>
    </row>
    <row r="689" spans="1:2">
      <c r="A689" s="4">
        <v>45249</v>
      </c>
      <c r="B689" s="16">
        <v>8959</v>
      </c>
    </row>
    <row r="690" spans="1:2">
      <c r="A690" s="4">
        <v>45250</v>
      </c>
      <c r="B690" s="16">
        <v>7005</v>
      </c>
    </row>
    <row r="691" spans="1:2">
      <c r="A691" s="4">
        <v>45251</v>
      </c>
      <c r="B691" s="16">
        <v>7909</v>
      </c>
    </row>
    <row r="692" spans="1:2">
      <c r="A692" s="4">
        <v>45252</v>
      </c>
      <c r="B692" s="16">
        <v>7930</v>
      </c>
    </row>
    <row r="693" spans="1:2">
      <c r="A693" s="4">
        <v>45253</v>
      </c>
      <c r="B693" s="16">
        <v>7256</v>
      </c>
    </row>
    <row r="694" spans="1:2">
      <c r="A694" s="4">
        <v>45254</v>
      </c>
      <c r="B694" s="16">
        <v>9825</v>
      </c>
    </row>
    <row r="695" spans="1:2">
      <c r="A695" s="4">
        <v>45255</v>
      </c>
      <c r="B695" s="16">
        <v>8711</v>
      </c>
    </row>
    <row r="696" spans="1:2">
      <c r="A696" s="4">
        <v>45256</v>
      </c>
      <c r="B696" s="16">
        <v>8935</v>
      </c>
    </row>
    <row r="697" spans="1:2">
      <c r="A697" s="4">
        <v>45257</v>
      </c>
      <c r="B697" s="16">
        <v>9250</v>
      </c>
    </row>
    <row r="698" spans="1:2">
      <c r="A698" s="4">
        <v>45258</v>
      </c>
      <c r="B698" s="16">
        <v>10308</v>
      </c>
    </row>
    <row r="699" spans="1:2">
      <c r="A699" s="4">
        <v>45259</v>
      </c>
      <c r="B699" s="16">
        <v>7824</v>
      </c>
    </row>
    <row r="700" spans="1:2">
      <c r="A700" s="4">
        <v>45260</v>
      </c>
      <c r="B700" s="16">
        <v>12127</v>
      </c>
    </row>
    <row r="701" spans="1:2">
      <c r="A701" s="4">
        <v>45261</v>
      </c>
      <c r="B701" s="16">
        <v>10250</v>
      </c>
    </row>
    <row r="702" spans="1:2">
      <c r="A702" s="4">
        <v>45262</v>
      </c>
      <c r="B702" s="16">
        <v>9017</v>
      </c>
    </row>
    <row r="703" spans="1:2">
      <c r="A703" s="4">
        <v>45263</v>
      </c>
      <c r="B703" s="16">
        <v>8911</v>
      </c>
    </row>
    <row r="704" spans="1:2">
      <c r="A704" s="4">
        <v>45264</v>
      </c>
      <c r="B704" s="16">
        <v>7269</v>
      </c>
    </row>
    <row r="705" spans="1:2">
      <c r="A705" s="4">
        <v>45265</v>
      </c>
      <c r="B705" s="16">
        <v>7481</v>
      </c>
    </row>
    <row r="706" spans="1:2">
      <c r="A706" s="4">
        <v>45266</v>
      </c>
      <c r="B706" s="16">
        <v>7649</v>
      </c>
    </row>
    <row r="707" spans="1:2">
      <c r="A707" s="4">
        <v>45267</v>
      </c>
      <c r="B707" s="16">
        <v>7811</v>
      </c>
    </row>
    <row r="708" spans="1:2">
      <c r="A708" s="4">
        <v>45268</v>
      </c>
      <c r="B708" s="16">
        <v>7907</v>
      </c>
    </row>
    <row r="709" spans="1:2">
      <c r="A709" s="4">
        <v>45269</v>
      </c>
      <c r="B709" s="16">
        <v>7816</v>
      </c>
    </row>
    <row r="710" spans="1:2">
      <c r="A710" s="4">
        <v>45270</v>
      </c>
      <c r="B710" s="16">
        <v>7180</v>
      </c>
    </row>
    <row r="711" spans="1:2">
      <c r="A711" s="4">
        <v>45271</v>
      </c>
      <c r="B711" s="16">
        <v>7391</v>
      </c>
    </row>
    <row r="712" spans="1:2">
      <c r="A712" s="4">
        <v>45272</v>
      </c>
      <c r="B712" s="16">
        <v>7459</v>
      </c>
    </row>
    <row r="713" spans="1:2">
      <c r="A713" s="4">
        <v>45273</v>
      </c>
      <c r="B713" s="16">
        <v>7637</v>
      </c>
    </row>
    <row r="714" spans="1:2">
      <c r="A714" s="4">
        <v>45274</v>
      </c>
      <c r="B714" s="16">
        <v>12617</v>
      </c>
    </row>
    <row r="715" spans="1:2">
      <c r="A715" s="4">
        <v>45275</v>
      </c>
      <c r="B715" s="16">
        <v>12729</v>
      </c>
    </row>
    <row r="716" spans="1:2">
      <c r="A716" s="4">
        <v>45276</v>
      </c>
      <c r="B716" s="16">
        <v>12511</v>
      </c>
    </row>
    <row r="717" spans="1:2">
      <c r="A717" s="4">
        <v>45277</v>
      </c>
      <c r="B717" s="16">
        <v>12635</v>
      </c>
    </row>
    <row r="718" spans="1:2">
      <c r="A718" s="4">
        <v>45278</v>
      </c>
      <c r="B718" s="16">
        <v>7389</v>
      </c>
    </row>
    <row r="719" spans="1:2">
      <c r="A719" s="4">
        <v>45279</v>
      </c>
      <c r="B719" s="16">
        <v>6505</v>
      </c>
    </row>
    <row r="720" spans="1:2">
      <c r="A720" s="4">
        <v>45280</v>
      </c>
      <c r="B720" s="16">
        <v>7529</v>
      </c>
    </row>
    <row r="721" spans="1:2">
      <c r="A721" s="4">
        <v>45281</v>
      </c>
      <c r="B721" s="16">
        <v>6631</v>
      </c>
    </row>
    <row r="722" spans="1:2">
      <c r="A722" s="4">
        <v>45282</v>
      </c>
      <c r="B722" s="16">
        <v>7027</v>
      </c>
    </row>
    <row r="723" spans="1:2">
      <c r="A723" s="4">
        <v>45283</v>
      </c>
      <c r="B723" s="16">
        <v>9545</v>
      </c>
    </row>
    <row r="724" spans="1:2">
      <c r="A724" s="4">
        <v>45284</v>
      </c>
      <c r="B724" s="16">
        <v>9085</v>
      </c>
    </row>
    <row r="725" spans="1:2">
      <c r="A725" s="4">
        <v>45285</v>
      </c>
      <c r="B725" s="16">
        <v>7377</v>
      </c>
    </row>
    <row r="726" spans="1:2">
      <c r="A726" s="4">
        <v>45286</v>
      </c>
      <c r="B726" s="16">
        <v>7411</v>
      </c>
    </row>
    <row r="727" spans="1:2">
      <c r="A727" s="4">
        <v>45287</v>
      </c>
      <c r="B727" s="16">
        <v>7565</v>
      </c>
    </row>
    <row r="728" spans="1:2">
      <c r="A728" s="4">
        <v>45288</v>
      </c>
      <c r="B728" s="16">
        <v>7709</v>
      </c>
    </row>
    <row r="729" spans="1:2">
      <c r="A729" s="4">
        <v>45289</v>
      </c>
      <c r="B729" s="16">
        <v>7669</v>
      </c>
    </row>
    <row r="730" spans="1:2">
      <c r="A730" s="4">
        <v>45290</v>
      </c>
      <c r="B730" s="16">
        <v>9821</v>
      </c>
    </row>
    <row r="731" spans="1:2">
      <c r="A731" s="4">
        <v>45291</v>
      </c>
      <c r="B731" s="16">
        <v>9924</v>
      </c>
    </row>
    <row r="732" spans="1:2">
      <c r="A732" s="4">
        <v>45292</v>
      </c>
      <c r="B732" s="16">
        <v>8914</v>
      </c>
    </row>
    <row r="733" spans="1:2">
      <c r="A733" s="4">
        <v>45293</v>
      </c>
      <c r="B733" s="16">
        <v>7992</v>
      </c>
    </row>
    <row r="734" spans="1:2">
      <c r="A734" s="4">
        <v>45294</v>
      </c>
      <c r="B734" s="16">
        <v>7651</v>
      </c>
    </row>
    <row r="735" spans="1:2">
      <c r="A735" s="4">
        <v>45295</v>
      </c>
      <c r="B735" s="16">
        <v>7562</v>
      </c>
    </row>
    <row r="736" spans="1:2">
      <c r="A736" s="4">
        <v>45296</v>
      </c>
      <c r="B736" s="16">
        <v>8773</v>
      </c>
    </row>
    <row r="737" spans="1:2">
      <c r="A737" s="4">
        <v>45297</v>
      </c>
      <c r="B737" s="16">
        <v>10293</v>
      </c>
    </row>
    <row r="738" spans="1:2">
      <c r="A738" s="4">
        <v>45298</v>
      </c>
      <c r="B738" s="16">
        <v>8192</v>
      </c>
    </row>
    <row r="739" spans="1:2">
      <c r="A739" s="4">
        <v>45299</v>
      </c>
      <c r="B739" s="16">
        <v>8392</v>
      </c>
    </row>
    <row r="740" spans="1:2">
      <c r="A740" s="4">
        <v>45300</v>
      </c>
      <c r="B740" s="16">
        <v>7999</v>
      </c>
    </row>
    <row r="741" spans="1:2">
      <c r="A741" s="4">
        <v>45301</v>
      </c>
      <c r="B741" s="16">
        <v>8275</v>
      </c>
    </row>
    <row r="742" spans="1:2">
      <c r="A742" s="4">
        <v>45302</v>
      </c>
      <c r="B742" s="16">
        <v>8613</v>
      </c>
    </row>
    <row r="743" spans="1:2">
      <c r="A743" s="4">
        <v>45303</v>
      </c>
      <c r="B743" s="16">
        <v>9849</v>
      </c>
    </row>
    <row r="744" spans="1:2">
      <c r="A744" s="4">
        <v>45304</v>
      </c>
      <c r="B744" s="16">
        <v>8887</v>
      </c>
    </row>
    <row r="745" spans="1:2">
      <c r="A745" s="4">
        <v>45305</v>
      </c>
      <c r="B745" s="16">
        <v>8017</v>
      </c>
    </row>
    <row r="746" spans="1:2">
      <c r="A746" s="4">
        <v>45306</v>
      </c>
      <c r="B746" s="16">
        <v>12719</v>
      </c>
    </row>
    <row r="747" spans="1:2">
      <c r="A747" s="4">
        <v>45307</v>
      </c>
      <c r="B747" s="16">
        <v>10086</v>
      </c>
    </row>
    <row r="748" spans="1:2">
      <c r="A748" s="4">
        <v>45308</v>
      </c>
      <c r="B748" s="16">
        <v>12492</v>
      </c>
    </row>
    <row r="749" spans="1:2">
      <c r="A749" s="4">
        <v>45309</v>
      </c>
      <c r="B749" s="16">
        <v>11768</v>
      </c>
    </row>
    <row r="750" spans="1:2">
      <c r="A750" s="4">
        <v>45310</v>
      </c>
      <c r="B750" s="16">
        <v>11204</v>
      </c>
    </row>
    <row r="751" spans="1:2">
      <c r="A751" s="4">
        <v>45311</v>
      </c>
      <c r="B751" s="16">
        <v>8896</v>
      </c>
    </row>
    <row r="752" spans="1:2">
      <c r="A752" s="4">
        <v>45312</v>
      </c>
      <c r="B752" s="16">
        <v>8521</v>
      </c>
    </row>
    <row r="753" spans="1:2">
      <c r="A753" s="4">
        <v>45313</v>
      </c>
      <c r="B753" s="16">
        <v>12476</v>
      </c>
    </row>
    <row r="754" spans="1:2">
      <c r="A754" s="4">
        <v>45314</v>
      </c>
      <c r="B754" s="16">
        <v>10157</v>
      </c>
    </row>
    <row r="755" spans="1:2">
      <c r="A755" s="4">
        <v>45315</v>
      </c>
      <c r="B755" s="16">
        <v>11948</v>
      </c>
    </row>
    <row r="756" spans="1:2">
      <c r="A756" s="4">
        <v>45316</v>
      </c>
      <c r="B756" s="16">
        <v>10779</v>
      </c>
    </row>
    <row r="757" spans="1:2">
      <c r="A757" s="4">
        <v>45317</v>
      </c>
      <c r="B757" s="16">
        <v>12641</v>
      </c>
    </row>
    <row r="758" spans="1:2">
      <c r="A758" s="4">
        <v>45318</v>
      </c>
      <c r="B758" s="16">
        <v>7763</v>
      </c>
    </row>
    <row r="759" spans="1:2">
      <c r="A759" s="4">
        <v>45319</v>
      </c>
      <c r="B759" s="16">
        <v>6987</v>
      </c>
    </row>
    <row r="760" spans="1:2">
      <c r="A760" s="4">
        <v>45320</v>
      </c>
      <c r="B760" s="16">
        <v>12493</v>
      </c>
    </row>
    <row r="761" spans="1:2">
      <c r="A761" s="4">
        <v>45321</v>
      </c>
      <c r="B761" s="16">
        <v>11892</v>
      </c>
    </row>
    <row r="762" spans="1:2">
      <c r="A762" s="4">
        <v>45322</v>
      </c>
      <c r="B762" s="16">
        <v>12147</v>
      </c>
    </row>
    <row r="763" spans="1:2">
      <c r="A763" s="4">
        <v>45323</v>
      </c>
      <c r="B763" s="16">
        <v>11239</v>
      </c>
    </row>
    <row r="764" spans="1:2">
      <c r="A764" s="4">
        <v>45324</v>
      </c>
      <c r="B764" s="16">
        <v>12741</v>
      </c>
    </row>
    <row r="765" spans="1:2">
      <c r="A765" s="4">
        <v>45325</v>
      </c>
      <c r="B765" s="16">
        <v>7678</v>
      </c>
    </row>
    <row r="766" spans="1:2">
      <c r="A766" s="4">
        <v>45326</v>
      </c>
      <c r="B766" s="16">
        <v>7391</v>
      </c>
    </row>
    <row r="767" spans="1:2">
      <c r="A767" s="4">
        <v>45327</v>
      </c>
      <c r="B767" s="16">
        <v>6083</v>
      </c>
    </row>
    <row r="768" spans="1:2">
      <c r="A768" s="4">
        <v>45328</v>
      </c>
      <c r="B768" s="16">
        <v>5332</v>
      </c>
    </row>
    <row r="769" spans="1:2">
      <c r="A769" s="4">
        <v>45329</v>
      </c>
      <c r="B769" s="16">
        <v>6026</v>
      </c>
    </row>
    <row r="770" spans="1:2">
      <c r="A770" s="4">
        <v>45330</v>
      </c>
      <c r="B770" s="16">
        <v>6321</v>
      </c>
    </row>
    <row r="771" spans="1:2">
      <c r="A771" s="4">
        <v>45331</v>
      </c>
      <c r="B771" s="16">
        <v>5872</v>
      </c>
    </row>
    <row r="772" spans="1:2">
      <c r="A772" s="4">
        <v>45332</v>
      </c>
      <c r="B772" s="16">
        <v>9483</v>
      </c>
    </row>
    <row r="773" spans="1:2">
      <c r="A773" s="4">
        <v>45333</v>
      </c>
      <c r="B773" s="16">
        <v>9207</v>
      </c>
    </row>
    <row r="774" spans="1:2">
      <c r="A774" s="4">
        <v>45334</v>
      </c>
      <c r="B774" s="16">
        <v>10137</v>
      </c>
    </row>
    <row r="775" spans="1:2">
      <c r="A775" s="4">
        <v>45335</v>
      </c>
      <c r="B775" s="16">
        <v>11096</v>
      </c>
    </row>
    <row r="776" spans="1:2">
      <c r="A776" s="4">
        <v>45336</v>
      </c>
      <c r="B776" s="16">
        <v>8507</v>
      </c>
    </row>
    <row r="777" spans="1:2">
      <c r="A777" s="4">
        <v>45337</v>
      </c>
      <c r="B777" s="16">
        <v>6049</v>
      </c>
    </row>
    <row r="778" spans="1:2">
      <c r="A778" s="4">
        <v>45338</v>
      </c>
      <c r="B778" s="16">
        <v>5539</v>
      </c>
    </row>
    <row r="779" spans="1:2">
      <c r="A779" s="4">
        <v>45339</v>
      </c>
      <c r="B779" s="16">
        <v>8983</v>
      </c>
    </row>
    <row r="780" spans="1:2">
      <c r="A780" s="4">
        <v>45340</v>
      </c>
      <c r="B780" s="16">
        <v>9281</v>
      </c>
    </row>
    <row r="781" spans="1:2">
      <c r="A781" s="4">
        <v>45341</v>
      </c>
      <c r="B781" s="16">
        <v>5987</v>
      </c>
    </row>
    <row r="782" spans="1:2">
      <c r="A782" s="4">
        <v>45342</v>
      </c>
      <c r="B782" s="16">
        <v>5513</v>
      </c>
    </row>
    <row r="783" spans="1:2">
      <c r="A783" s="4">
        <v>45343</v>
      </c>
      <c r="B783" s="16">
        <v>5742</v>
      </c>
    </row>
    <row r="784" spans="1:2">
      <c r="A784" s="4">
        <v>45344</v>
      </c>
      <c r="B784" s="16">
        <v>5729</v>
      </c>
    </row>
    <row r="785" spans="1:2">
      <c r="A785" s="4">
        <v>45345</v>
      </c>
      <c r="B785" s="16">
        <v>5946</v>
      </c>
    </row>
    <row r="786" spans="1:2">
      <c r="A786" s="4">
        <v>45346</v>
      </c>
      <c r="B786" s="16">
        <v>7521</v>
      </c>
    </row>
    <row r="787" spans="1:2">
      <c r="A787" s="4">
        <v>45347</v>
      </c>
      <c r="B787" s="16">
        <v>7337</v>
      </c>
    </row>
    <row r="788" spans="1:2">
      <c r="A788" s="4">
        <v>45348</v>
      </c>
      <c r="B788" s="16">
        <v>5923</v>
      </c>
    </row>
    <row r="789" spans="1:2">
      <c r="A789" s="4">
        <v>45349</v>
      </c>
      <c r="B789" s="16">
        <v>5872</v>
      </c>
    </row>
    <row r="790" spans="1:2">
      <c r="A790" s="4">
        <v>45350</v>
      </c>
      <c r="B790" s="20">
        <v>11008</v>
      </c>
    </row>
    <row r="791" spans="1:2">
      <c r="A791" s="4">
        <v>45351</v>
      </c>
      <c r="B791" s="20">
        <v>9563</v>
      </c>
    </row>
    <row r="792" spans="1:2">
      <c r="A792" s="4">
        <v>45352</v>
      </c>
      <c r="B792" s="16">
        <v>12241</v>
      </c>
    </row>
    <row r="793" spans="1:2">
      <c r="A793" s="4">
        <v>45353</v>
      </c>
      <c r="B793" s="16">
        <v>7532</v>
      </c>
    </row>
    <row r="794" spans="1:2">
      <c r="A794" s="4">
        <v>45354</v>
      </c>
      <c r="B794" s="16">
        <v>6987</v>
      </c>
    </row>
    <row r="795" spans="1:2">
      <c r="A795" s="4">
        <v>45355</v>
      </c>
      <c r="B795" s="16">
        <v>5629</v>
      </c>
    </row>
    <row r="796" spans="1:2">
      <c r="A796" s="4">
        <v>45356</v>
      </c>
      <c r="B796" s="16">
        <v>6121</v>
      </c>
    </row>
    <row r="797" spans="1:2">
      <c r="A797" s="4">
        <v>45357</v>
      </c>
      <c r="B797" s="16">
        <v>11987</v>
      </c>
    </row>
    <row r="798" spans="1:2">
      <c r="A798" s="4">
        <v>45358</v>
      </c>
      <c r="B798" s="16">
        <v>10893</v>
      </c>
    </row>
    <row r="799" spans="1:2">
      <c r="A799" s="4">
        <v>45359</v>
      </c>
      <c r="B799" s="16">
        <v>11204</v>
      </c>
    </row>
    <row r="800" spans="1:2">
      <c r="A800" s="4">
        <v>45360</v>
      </c>
      <c r="B800" s="16">
        <v>9287</v>
      </c>
    </row>
    <row r="801" spans="1:2">
      <c r="A801" s="4">
        <v>45361</v>
      </c>
      <c r="B801" s="16">
        <v>8936</v>
      </c>
    </row>
    <row r="802" spans="1:2">
      <c r="A802" s="4">
        <v>45362</v>
      </c>
      <c r="B802" s="16">
        <v>10179</v>
      </c>
    </row>
    <row r="803" spans="1:2">
      <c r="A803" s="4">
        <v>45363</v>
      </c>
      <c r="B803" s="16">
        <v>11962</v>
      </c>
    </row>
    <row r="804" spans="1:2">
      <c r="A804" s="4">
        <v>45364</v>
      </c>
      <c r="B804" s="16">
        <v>11041</v>
      </c>
    </row>
    <row r="805" spans="1:2">
      <c r="A805" s="4">
        <v>45365</v>
      </c>
      <c r="B805" s="16">
        <v>10839</v>
      </c>
    </row>
    <row r="806" spans="1:2">
      <c r="A806" s="4">
        <v>45366</v>
      </c>
      <c r="B806" s="16">
        <v>12621</v>
      </c>
    </row>
    <row r="807" spans="1:2">
      <c r="A807" s="4">
        <v>45367</v>
      </c>
      <c r="B807" s="16">
        <v>8927</v>
      </c>
    </row>
    <row r="808" spans="1:2">
      <c r="A808" s="4">
        <v>45368</v>
      </c>
      <c r="B808" s="16">
        <v>8421</v>
      </c>
    </row>
    <row r="809" spans="1:2">
      <c r="A809" s="4">
        <v>45369</v>
      </c>
      <c r="B809" s="16">
        <v>12397</v>
      </c>
    </row>
    <row r="810" spans="1:2">
      <c r="A810" s="4">
        <v>45370</v>
      </c>
      <c r="B810" s="16">
        <v>11982</v>
      </c>
    </row>
    <row r="811" spans="1:2">
      <c r="A811" s="4">
        <v>45371</v>
      </c>
      <c r="B811" s="16">
        <v>10871</v>
      </c>
    </row>
    <row r="812" spans="1:2">
      <c r="A812" s="4">
        <v>45372</v>
      </c>
      <c r="B812" s="16">
        <v>10779</v>
      </c>
    </row>
    <row r="813" spans="1:2">
      <c r="A813" s="4">
        <v>45373</v>
      </c>
      <c r="B813" s="16">
        <v>11248</v>
      </c>
    </row>
    <row r="814" spans="1:2">
      <c r="A814" s="4">
        <v>45374</v>
      </c>
      <c r="B814" s="16">
        <v>8931</v>
      </c>
    </row>
    <row r="815" spans="1:2">
      <c r="A815" s="4">
        <v>45375</v>
      </c>
      <c r="B815" s="16">
        <v>8512</v>
      </c>
    </row>
    <row r="816" spans="1:2">
      <c r="A816" s="4">
        <v>45376</v>
      </c>
      <c r="B816" s="16">
        <v>12761</v>
      </c>
    </row>
    <row r="817" spans="1:2">
      <c r="A817" s="4">
        <v>45377</v>
      </c>
      <c r="B817" s="16">
        <v>11038</v>
      </c>
    </row>
    <row r="818" spans="1:2">
      <c r="A818" s="4">
        <v>45378</v>
      </c>
      <c r="B818" s="16">
        <v>11947</v>
      </c>
    </row>
    <row r="819" spans="1:2">
      <c r="A819" s="4">
        <v>45379</v>
      </c>
      <c r="B819" s="16">
        <v>12741</v>
      </c>
    </row>
    <row r="820" spans="1:2">
      <c r="A820" s="4">
        <v>45380</v>
      </c>
      <c r="B820" s="16">
        <v>12462</v>
      </c>
    </row>
    <row r="821" spans="1:2">
      <c r="A821" s="4">
        <v>45381</v>
      </c>
      <c r="B821" s="16">
        <v>8883</v>
      </c>
    </row>
    <row r="822" spans="1:2">
      <c r="A822" s="4">
        <v>45382</v>
      </c>
      <c r="B822" s="20">
        <v>12069</v>
      </c>
    </row>
    <row r="823" spans="1:2">
      <c r="A823" s="4">
        <v>45383</v>
      </c>
      <c r="B823" s="16">
        <v>11239</v>
      </c>
    </row>
    <row r="824" spans="1:2">
      <c r="A824" s="4">
        <v>45384</v>
      </c>
      <c r="B824" s="16">
        <v>12147</v>
      </c>
    </row>
    <row r="825" spans="1:2">
      <c r="A825" s="4">
        <v>45385</v>
      </c>
      <c r="B825" s="16">
        <v>11986</v>
      </c>
    </row>
    <row r="826" spans="1:2">
      <c r="A826" s="4">
        <v>45386</v>
      </c>
      <c r="B826" s="16">
        <v>11098</v>
      </c>
    </row>
    <row r="827" spans="1:2">
      <c r="A827" s="4">
        <v>45387</v>
      </c>
      <c r="B827" s="16">
        <v>12641</v>
      </c>
    </row>
    <row r="828" spans="1:2">
      <c r="A828" s="4">
        <v>45388</v>
      </c>
      <c r="B828" s="16">
        <v>7773</v>
      </c>
    </row>
    <row r="829" spans="1:2">
      <c r="A829" s="4">
        <v>45389</v>
      </c>
      <c r="B829" s="16">
        <v>7391</v>
      </c>
    </row>
    <row r="830" spans="1:2">
      <c r="A830" s="4">
        <v>45390</v>
      </c>
      <c r="B830" s="16">
        <v>12719</v>
      </c>
    </row>
    <row r="831" spans="1:2">
      <c r="A831" s="4">
        <v>45391</v>
      </c>
      <c r="B831" s="16">
        <v>10086</v>
      </c>
    </row>
    <row r="832" spans="1:2">
      <c r="A832" s="4">
        <v>45392</v>
      </c>
      <c r="B832" s="16">
        <v>12492</v>
      </c>
    </row>
    <row r="833" spans="1:2">
      <c r="A833" s="4">
        <v>45393</v>
      </c>
      <c r="B833" s="16">
        <v>6179</v>
      </c>
    </row>
    <row r="834" spans="1:2">
      <c r="A834" s="4">
        <v>45394</v>
      </c>
      <c r="B834" s="16">
        <v>5872</v>
      </c>
    </row>
    <row r="835" spans="1:2">
      <c r="A835" s="4">
        <v>45395</v>
      </c>
      <c r="B835" s="16">
        <v>8983</v>
      </c>
    </row>
    <row r="836" spans="1:2">
      <c r="A836" s="4">
        <v>45396</v>
      </c>
      <c r="B836" s="16">
        <v>9207</v>
      </c>
    </row>
    <row r="837" spans="1:2">
      <c r="A837" s="4">
        <v>45397</v>
      </c>
      <c r="B837" s="16">
        <v>6083</v>
      </c>
    </row>
    <row r="838" spans="1:2">
      <c r="A838" s="4">
        <v>45398</v>
      </c>
      <c r="B838" s="16">
        <v>5332</v>
      </c>
    </row>
    <row r="839" spans="1:2">
      <c r="A839" s="4">
        <v>45399</v>
      </c>
      <c r="B839" s="16">
        <v>6026</v>
      </c>
    </row>
    <row r="840" spans="1:2">
      <c r="A840" s="4">
        <v>45400</v>
      </c>
      <c r="B840" s="16">
        <v>6321</v>
      </c>
    </row>
    <row r="841" spans="1:2">
      <c r="A841" s="4">
        <v>45401</v>
      </c>
      <c r="B841" s="16">
        <v>5539</v>
      </c>
    </row>
    <row r="842" spans="1:2">
      <c r="A842" s="4">
        <v>45402</v>
      </c>
      <c r="B842" s="16">
        <v>7521</v>
      </c>
    </row>
    <row r="843" spans="1:2">
      <c r="A843" s="4">
        <v>45403</v>
      </c>
      <c r="B843" s="16">
        <v>7337</v>
      </c>
    </row>
    <row r="844" spans="1:2">
      <c r="A844" s="4">
        <v>45404</v>
      </c>
      <c r="B844" s="16">
        <v>5987</v>
      </c>
    </row>
    <row r="845" spans="1:2">
      <c r="A845" s="4">
        <v>45405</v>
      </c>
      <c r="B845" s="16">
        <v>5513</v>
      </c>
    </row>
    <row r="846" spans="1:2">
      <c r="A846" s="4">
        <v>45406</v>
      </c>
      <c r="B846" s="16">
        <v>5742</v>
      </c>
    </row>
    <row r="847" spans="1:2">
      <c r="A847" s="4">
        <v>45407</v>
      </c>
      <c r="B847" s="16">
        <v>5729</v>
      </c>
    </row>
    <row r="848" spans="1:2">
      <c r="A848" s="4">
        <v>45408</v>
      </c>
      <c r="B848" s="16">
        <v>5946</v>
      </c>
    </row>
    <row r="849" spans="1:2">
      <c r="A849" s="4">
        <v>45409</v>
      </c>
      <c r="B849" s="16">
        <v>8983</v>
      </c>
    </row>
    <row r="850" spans="1:2">
      <c r="A850" s="4">
        <v>45410</v>
      </c>
      <c r="B850" s="16">
        <v>9281</v>
      </c>
    </row>
    <row r="851" spans="1:2">
      <c r="A851" s="4">
        <v>45411</v>
      </c>
      <c r="B851" s="20">
        <v>9635</v>
      </c>
    </row>
    <row r="852" spans="1:2">
      <c r="A852" s="4">
        <v>45412</v>
      </c>
      <c r="B852" s="20">
        <v>10893</v>
      </c>
    </row>
    <row r="853" spans="1:2">
      <c r="A853" s="4">
        <v>45413</v>
      </c>
      <c r="B853" s="16">
        <v>12241</v>
      </c>
    </row>
    <row r="854" spans="1:2">
      <c r="A854" s="4">
        <v>45414</v>
      </c>
      <c r="B854" s="16">
        <v>6083</v>
      </c>
    </row>
    <row r="855" spans="1:2">
      <c r="A855" s="4">
        <v>45415</v>
      </c>
      <c r="B855" s="16">
        <v>6026</v>
      </c>
    </row>
    <row r="856" spans="1:2">
      <c r="A856" s="4">
        <v>45416</v>
      </c>
      <c r="B856" s="16">
        <v>7521</v>
      </c>
    </row>
    <row r="857" spans="1:2">
      <c r="A857" s="4">
        <v>45417</v>
      </c>
      <c r="B857" s="16">
        <v>7337</v>
      </c>
    </row>
    <row r="858" spans="1:2">
      <c r="A858" s="4">
        <v>45418</v>
      </c>
      <c r="B858" s="16">
        <v>5987</v>
      </c>
    </row>
    <row r="859" spans="1:2">
      <c r="A859" s="4">
        <v>45419</v>
      </c>
      <c r="B859" s="16">
        <v>5513</v>
      </c>
    </row>
    <row r="860" spans="1:2">
      <c r="A860" s="4">
        <v>45420</v>
      </c>
      <c r="B860" s="16">
        <v>5742</v>
      </c>
    </row>
    <row r="861" spans="1:2">
      <c r="A861" s="4">
        <v>45421</v>
      </c>
      <c r="B861" s="16">
        <v>5729</v>
      </c>
    </row>
    <row r="862" spans="1:2">
      <c r="A862" s="4">
        <v>45422</v>
      </c>
      <c r="B862" s="16">
        <v>5946</v>
      </c>
    </row>
    <row r="863" spans="1:2">
      <c r="A863" s="4">
        <v>45423</v>
      </c>
      <c r="B863" s="16">
        <v>7532</v>
      </c>
    </row>
    <row r="864" spans="1:2">
      <c r="A864" s="4">
        <v>45424</v>
      </c>
      <c r="B864" s="16">
        <v>6987</v>
      </c>
    </row>
    <row r="865" spans="1:2">
      <c r="A865" s="4">
        <v>45425</v>
      </c>
      <c r="B865" s="16">
        <v>5629</v>
      </c>
    </row>
    <row r="866" spans="1:2">
      <c r="A866" s="4">
        <v>45426</v>
      </c>
      <c r="B866" s="16">
        <v>6121</v>
      </c>
    </row>
    <row r="867" spans="1:2">
      <c r="A867" s="4">
        <v>45427</v>
      </c>
      <c r="B867" s="16">
        <v>6321</v>
      </c>
    </row>
    <row r="868" spans="1:2">
      <c r="A868" s="4">
        <v>45428</v>
      </c>
      <c r="B868" s="16">
        <v>5539</v>
      </c>
    </row>
    <row r="869" spans="1:2">
      <c r="A869" s="4">
        <v>45429</v>
      </c>
      <c r="B869" s="16">
        <v>5872</v>
      </c>
    </row>
    <row r="870" spans="1:2">
      <c r="A870" s="4">
        <v>45430</v>
      </c>
      <c r="B870" s="16">
        <v>8887</v>
      </c>
    </row>
    <row r="871" spans="1:2">
      <c r="A871" s="4">
        <v>45431</v>
      </c>
      <c r="B871" s="16">
        <v>8017</v>
      </c>
    </row>
    <row r="872" spans="1:2">
      <c r="A872" s="4">
        <v>45432</v>
      </c>
      <c r="B872" s="16">
        <v>5987</v>
      </c>
    </row>
    <row r="873" spans="1:2">
      <c r="A873" s="4">
        <v>45433</v>
      </c>
      <c r="B873" s="16">
        <v>5513</v>
      </c>
    </row>
    <row r="874" spans="1:2">
      <c r="A874" s="4">
        <v>45434</v>
      </c>
      <c r="B874" s="16">
        <v>5742</v>
      </c>
    </row>
    <row r="875" spans="1:2">
      <c r="A875" s="4">
        <v>45435</v>
      </c>
      <c r="B875" s="16">
        <v>5729</v>
      </c>
    </row>
    <row r="876" spans="1:2">
      <c r="A876" s="4">
        <v>45436</v>
      </c>
      <c r="B876" s="16">
        <v>5946</v>
      </c>
    </row>
    <row r="877" spans="1:2">
      <c r="A877" s="4">
        <v>45437</v>
      </c>
      <c r="B877" s="16">
        <v>7678</v>
      </c>
    </row>
    <row r="878" spans="1:2">
      <c r="A878" s="4">
        <v>45438</v>
      </c>
      <c r="B878" s="16">
        <v>7391</v>
      </c>
    </row>
    <row r="879" spans="1:2">
      <c r="A879" s="4">
        <v>45439</v>
      </c>
      <c r="B879" s="16">
        <v>6083</v>
      </c>
    </row>
    <row r="880" spans="1:2">
      <c r="A880" s="4">
        <v>45440</v>
      </c>
      <c r="B880" s="20">
        <v>9862</v>
      </c>
    </row>
    <row r="881" spans="1:2">
      <c r="A881" s="4">
        <v>45441</v>
      </c>
      <c r="B881" s="20">
        <v>11563</v>
      </c>
    </row>
    <row r="882" spans="1:2">
      <c r="A882" s="4">
        <v>45442</v>
      </c>
      <c r="B882" s="20">
        <v>10259</v>
      </c>
    </row>
    <row r="883" spans="1:2">
      <c r="A883" s="4">
        <v>45443</v>
      </c>
      <c r="B883" s="20">
        <v>9993</v>
      </c>
    </row>
    <row r="884" spans="1:2">
      <c r="A884" s="4">
        <v>45444</v>
      </c>
      <c r="B884" s="16">
        <v>12241</v>
      </c>
    </row>
    <row r="885" spans="1:2">
      <c r="A885" s="4">
        <v>45445</v>
      </c>
      <c r="B885" s="16">
        <v>11987</v>
      </c>
    </row>
    <row r="886" spans="1:2">
      <c r="A886" s="4">
        <v>45446</v>
      </c>
      <c r="B886" s="16">
        <v>6026</v>
      </c>
    </row>
    <row r="887" spans="1:2">
      <c r="A887" s="4">
        <v>45447</v>
      </c>
      <c r="B887" s="16">
        <v>6321</v>
      </c>
    </row>
    <row r="888" spans="1:2">
      <c r="A888" s="4">
        <v>45448</v>
      </c>
      <c r="B888" s="16">
        <v>5539</v>
      </c>
    </row>
    <row r="889" spans="1:2">
      <c r="A889" s="4">
        <v>45449</v>
      </c>
      <c r="B889" s="16">
        <v>5872</v>
      </c>
    </row>
    <row r="890" spans="1:2">
      <c r="A890" s="4">
        <v>45450</v>
      </c>
      <c r="B890" s="16">
        <v>5946</v>
      </c>
    </row>
    <row r="891" spans="1:2">
      <c r="A891" s="4">
        <v>45451</v>
      </c>
      <c r="B891" s="16">
        <v>7521</v>
      </c>
    </row>
    <row r="892" spans="1:2">
      <c r="A892" s="4">
        <v>45452</v>
      </c>
      <c r="B892" s="16">
        <v>7337</v>
      </c>
    </row>
    <row r="893" spans="1:2">
      <c r="A893" s="4">
        <v>45453</v>
      </c>
      <c r="B893" s="16">
        <v>5987</v>
      </c>
    </row>
    <row r="894" spans="1:2">
      <c r="A894" s="4">
        <v>45454</v>
      </c>
      <c r="B894" s="16">
        <v>10893</v>
      </c>
    </row>
    <row r="895" spans="1:2">
      <c r="A895" s="4">
        <v>45455</v>
      </c>
      <c r="B895" s="16">
        <v>11204</v>
      </c>
    </row>
    <row r="896" spans="1:2">
      <c r="A896" s="4">
        <v>45456</v>
      </c>
      <c r="B896" s="16">
        <v>11986</v>
      </c>
    </row>
    <row r="897" spans="1:2">
      <c r="A897" s="4">
        <v>45457</v>
      </c>
      <c r="B897" s="16">
        <v>11098</v>
      </c>
    </row>
    <row r="898" spans="1:2">
      <c r="A898" s="4">
        <v>45458</v>
      </c>
      <c r="B898" s="16">
        <v>8927</v>
      </c>
    </row>
    <row r="899" spans="1:2">
      <c r="A899" s="4">
        <v>45459</v>
      </c>
      <c r="B899" s="16">
        <v>8421</v>
      </c>
    </row>
    <row r="900" spans="1:2">
      <c r="A900" s="4">
        <v>45460</v>
      </c>
      <c r="B900" s="2">
        <v>7896</v>
      </c>
    </row>
    <row r="901" spans="1:2">
      <c r="A901" s="4">
        <v>45461</v>
      </c>
      <c r="B901" s="20">
        <v>6865</v>
      </c>
    </row>
    <row r="902" spans="1:2">
      <c r="A902" s="4">
        <v>45462</v>
      </c>
      <c r="B902" s="20">
        <v>4569</v>
      </c>
    </row>
    <row r="903" spans="1:2">
      <c r="A903" s="4">
        <v>45463</v>
      </c>
      <c r="B903" s="20">
        <v>5148</v>
      </c>
    </row>
    <row r="904" spans="1:2">
      <c r="A904" s="4">
        <v>45464</v>
      </c>
      <c r="B904" s="20">
        <v>5987</v>
      </c>
    </row>
    <row r="905" spans="1:2">
      <c r="A905" s="4">
        <v>45465</v>
      </c>
      <c r="B905" s="16">
        <v>8887</v>
      </c>
    </row>
    <row r="906" spans="1:2">
      <c r="A906" s="4">
        <v>45466</v>
      </c>
      <c r="B906" s="16">
        <v>8017</v>
      </c>
    </row>
    <row r="907" spans="1:2">
      <c r="A907" s="4">
        <v>45467</v>
      </c>
      <c r="B907" s="20">
        <v>8562</v>
      </c>
    </row>
    <row r="908" spans="1:2">
      <c r="A908" s="4">
        <v>45468</v>
      </c>
      <c r="B908" s="20">
        <v>7989</v>
      </c>
    </row>
    <row r="909" spans="1:2">
      <c r="A909" s="4">
        <v>45469</v>
      </c>
      <c r="B909" s="20">
        <v>5263</v>
      </c>
    </row>
    <row r="910" spans="1:2">
      <c r="A910" s="4">
        <v>45470</v>
      </c>
      <c r="B910" s="20">
        <v>7156</v>
      </c>
    </row>
    <row r="911" spans="1:2">
      <c r="A911" s="4">
        <v>45471</v>
      </c>
      <c r="B911" s="20">
        <v>8963</v>
      </c>
    </row>
    <row r="912" spans="1:2">
      <c r="A912" s="4">
        <v>45472</v>
      </c>
      <c r="B912" s="16">
        <v>10893</v>
      </c>
    </row>
    <row r="913" spans="1:2">
      <c r="A913" s="4">
        <v>45473</v>
      </c>
      <c r="B913" s="16">
        <v>11204</v>
      </c>
    </row>
    <row r="914" spans="1:2">
      <c r="A914" s="4">
        <v>45474</v>
      </c>
      <c r="B914" s="16">
        <v>11986</v>
      </c>
    </row>
    <row r="915" spans="1:2">
      <c r="A915" s="4">
        <v>45475</v>
      </c>
      <c r="B915" s="16">
        <v>6321</v>
      </c>
    </row>
    <row r="916" spans="1:2">
      <c r="A916" s="4">
        <v>45476</v>
      </c>
      <c r="B916" s="16">
        <v>5539</v>
      </c>
    </row>
    <row r="917" spans="1:2">
      <c r="A917" s="4">
        <v>45477</v>
      </c>
      <c r="B917" s="16">
        <v>5872</v>
      </c>
    </row>
    <row r="918" spans="1:2">
      <c r="A918" s="4">
        <v>45478</v>
      </c>
      <c r="B918" s="16">
        <v>5946</v>
      </c>
    </row>
    <row r="919" spans="1:2">
      <c r="A919" s="4">
        <v>45479</v>
      </c>
      <c r="B919" s="16">
        <v>8983</v>
      </c>
    </row>
    <row r="920" spans="1:2">
      <c r="A920" s="4">
        <v>45480</v>
      </c>
      <c r="B920" s="16">
        <v>9281</v>
      </c>
    </row>
    <row r="921" spans="1:2">
      <c r="A921" s="4">
        <v>45481</v>
      </c>
      <c r="B921" s="16">
        <v>5987</v>
      </c>
    </row>
    <row r="922" spans="1:2">
      <c r="A922" s="4">
        <v>45482</v>
      </c>
      <c r="B922" s="16">
        <v>5513</v>
      </c>
    </row>
    <row r="923" spans="1:2">
      <c r="A923" s="4">
        <v>45483</v>
      </c>
      <c r="B923" s="16">
        <v>5742</v>
      </c>
    </row>
    <row r="924" spans="1:2">
      <c r="A924" s="4">
        <v>45484</v>
      </c>
      <c r="B924" s="16">
        <v>5729</v>
      </c>
    </row>
    <row r="925" spans="1:2">
      <c r="A925" s="4">
        <v>45485</v>
      </c>
      <c r="B925" s="16">
        <v>5946</v>
      </c>
    </row>
    <row r="926" spans="1:2">
      <c r="A926" s="4">
        <v>45486</v>
      </c>
      <c r="B926" s="16">
        <v>9483</v>
      </c>
    </row>
    <row r="927" spans="1:2">
      <c r="A927" s="4">
        <v>45487</v>
      </c>
      <c r="B927" s="16">
        <v>9207</v>
      </c>
    </row>
    <row r="928" spans="1:2">
      <c r="A928" s="4">
        <v>45488</v>
      </c>
      <c r="B928" s="16">
        <v>5987</v>
      </c>
    </row>
    <row r="929" spans="1:2">
      <c r="A929" s="4">
        <v>45489</v>
      </c>
      <c r="B929" s="16">
        <v>5513</v>
      </c>
    </row>
    <row r="930" spans="1:2">
      <c r="A930" s="4">
        <v>45490</v>
      </c>
      <c r="B930" s="16">
        <v>5742</v>
      </c>
    </row>
    <row r="931" spans="1:2">
      <c r="A931" s="4">
        <v>45491</v>
      </c>
      <c r="B931" s="16">
        <v>5729</v>
      </c>
    </row>
    <row r="932" spans="1:2">
      <c r="A932" s="4">
        <v>45492</v>
      </c>
      <c r="B932" s="16">
        <v>5946</v>
      </c>
    </row>
    <row r="933" spans="1:2">
      <c r="A933" s="4">
        <v>45493</v>
      </c>
      <c r="B933" s="16">
        <v>7521</v>
      </c>
    </row>
    <row r="934" spans="1:2">
      <c r="A934" s="4">
        <v>45494</v>
      </c>
      <c r="B934" s="16">
        <v>7337</v>
      </c>
    </row>
    <row r="935" spans="1:2">
      <c r="A935" s="4">
        <v>45495</v>
      </c>
      <c r="B935" s="16">
        <v>5923</v>
      </c>
    </row>
    <row r="936" spans="1:2">
      <c r="A936" s="4">
        <v>45496</v>
      </c>
      <c r="B936" s="16">
        <v>5872</v>
      </c>
    </row>
    <row r="937" spans="1:2">
      <c r="A937" s="4">
        <v>45497</v>
      </c>
      <c r="B937" s="16">
        <v>6229</v>
      </c>
    </row>
    <row r="938" spans="1:2">
      <c r="A938" s="4">
        <v>45498</v>
      </c>
      <c r="B938" s="16">
        <v>5521</v>
      </c>
    </row>
    <row r="939" spans="1:2">
      <c r="A939" s="4">
        <v>45499</v>
      </c>
      <c r="B939" s="16">
        <v>5946</v>
      </c>
    </row>
    <row r="940" spans="1:2">
      <c r="A940" s="4">
        <v>45500</v>
      </c>
      <c r="B940" s="16">
        <v>8983</v>
      </c>
    </row>
    <row r="941" spans="1:2">
      <c r="A941" s="4">
        <v>45501</v>
      </c>
      <c r="B941" s="16">
        <v>11098</v>
      </c>
    </row>
    <row r="942" spans="1:2">
      <c r="A942" s="4">
        <v>45502</v>
      </c>
      <c r="B942" s="16">
        <v>12641</v>
      </c>
    </row>
    <row r="943" spans="1:2">
      <c r="A943" s="4">
        <v>45503</v>
      </c>
      <c r="B943" s="16">
        <v>11987</v>
      </c>
    </row>
    <row r="944" spans="1:2">
      <c r="A944" s="4">
        <v>45504</v>
      </c>
      <c r="B944" s="16">
        <v>11239</v>
      </c>
    </row>
    <row r="945" spans="1:2">
      <c r="A945" s="4">
        <v>45505</v>
      </c>
      <c r="B945" s="16">
        <v>12741</v>
      </c>
    </row>
    <row r="946" spans="1:2">
      <c r="A946" s="4">
        <v>45506</v>
      </c>
      <c r="B946" s="16">
        <v>6026</v>
      </c>
    </row>
    <row r="947" spans="1:2">
      <c r="A947" s="4">
        <v>45507</v>
      </c>
      <c r="B947" s="16">
        <v>6321</v>
      </c>
    </row>
    <row r="948" spans="1:2">
      <c r="A948" s="4">
        <v>45508</v>
      </c>
      <c r="B948" s="16">
        <v>5539</v>
      </c>
    </row>
    <row r="949" spans="1:2">
      <c r="A949" s="4">
        <v>45509</v>
      </c>
      <c r="B949" s="16">
        <v>5872</v>
      </c>
    </row>
    <row r="950" spans="1:2">
      <c r="A950" s="4">
        <v>45510</v>
      </c>
      <c r="B950" s="16">
        <v>5946</v>
      </c>
    </row>
    <row r="951" spans="1:2">
      <c r="A951" s="4">
        <v>45511</v>
      </c>
      <c r="B951" s="16">
        <v>6321</v>
      </c>
    </row>
    <row r="952" spans="1:2">
      <c r="A952" s="4">
        <v>45512</v>
      </c>
      <c r="B952" s="16">
        <v>5539</v>
      </c>
    </row>
    <row r="953" spans="1:2">
      <c r="A953" s="4">
        <v>45513</v>
      </c>
      <c r="B953" s="16">
        <v>5872</v>
      </c>
    </row>
    <row r="954" spans="1:2">
      <c r="A954" s="4">
        <v>45514</v>
      </c>
      <c r="B954" s="16">
        <v>9483</v>
      </c>
    </row>
    <row r="955" spans="1:2">
      <c r="A955" s="4">
        <v>45515</v>
      </c>
      <c r="B955" s="16">
        <v>9207</v>
      </c>
    </row>
    <row r="956" spans="1:2">
      <c r="A956" s="4">
        <v>45516</v>
      </c>
      <c r="B956" s="16">
        <v>5987</v>
      </c>
    </row>
    <row r="957" spans="1:2">
      <c r="A957" s="4">
        <v>45517</v>
      </c>
      <c r="B957" s="16">
        <v>5513</v>
      </c>
    </row>
    <row r="958" spans="1:2">
      <c r="A958" s="4">
        <v>45518</v>
      </c>
      <c r="B958" s="16">
        <v>5742</v>
      </c>
    </row>
    <row r="959" spans="1:2">
      <c r="A959" s="4">
        <v>45519</v>
      </c>
      <c r="B959" s="16">
        <v>5729</v>
      </c>
    </row>
    <row r="960" spans="1:2">
      <c r="A960" s="4">
        <v>45520</v>
      </c>
      <c r="B960" s="16">
        <v>5946</v>
      </c>
    </row>
    <row r="961" spans="1:2">
      <c r="A961" s="4">
        <v>45521</v>
      </c>
      <c r="B961" s="16">
        <v>7678</v>
      </c>
    </row>
    <row r="962" spans="1:2">
      <c r="A962" s="4">
        <v>45522</v>
      </c>
      <c r="B962" s="16">
        <v>7391</v>
      </c>
    </row>
    <row r="963" spans="1:2">
      <c r="A963" s="4">
        <v>45523</v>
      </c>
      <c r="B963" s="16">
        <v>6083</v>
      </c>
    </row>
    <row r="964" spans="1:2">
      <c r="A964" s="4">
        <v>45524</v>
      </c>
      <c r="B964" s="16">
        <v>5332</v>
      </c>
    </row>
    <row r="965" spans="1:2">
      <c r="A965" s="4">
        <v>45525</v>
      </c>
      <c r="B965" s="16">
        <v>6026</v>
      </c>
    </row>
    <row r="966" spans="1:2">
      <c r="A966" s="4">
        <v>45526</v>
      </c>
      <c r="B966" s="16">
        <v>6321</v>
      </c>
    </row>
    <row r="967" spans="1:2">
      <c r="A967" s="4">
        <v>45527</v>
      </c>
      <c r="B967" s="16">
        <v>5539</v>
      </c>
    </row>
    <row r="968" spans="1:2">
      <c r="A968" s="4">
        <v>45528</v>
      </c>
      <c r="B968" s="16">
        <v>8983</v>
      </c>
    </row>
    <row r="969" spans="1:2">
      <c r="A969" s="4">
        <v>45529</v>
      </c>
      <c r="B969" s="20">
        <v>10002</v>
      </c>
    </row>
    <row r="970" spans="1:2">
      <c r="A970" s="4">
        <v>45530</v>
      </c>
      <c r="B970" s="20">
        <v>12567</v>
      </c>
    </row>
    <row r="971" spans="1:2">
      <c r="A971" s="4">
        <v>45531</v>
      </c>
      <c r="B971" s="20">
        <v>11365</v>
      </c>
    </row>
    <row r="972" spans="1:2">
      <c r="A972" s="4">
        <v>45532</v>
      </c>
      <c r="B972" s="16">
        <v>11204</v>
      </c>
    </row>
    <row r="973" spans="1:2">
      <c r="A973" s="4">
        <v>45533</v>
      </c>
      <c r="B973" s="20">
        <v>12038</v>
      </c>
    </row>
    <row r="974" spans="1:2">
      <c r="A974" s="4">
        <v>45534</v>
      </c>
      <c r="B974" s="16">
        <v>11239</v>
      </c>
    </row>
    <row r="975" spans="1:2">
      <c r="A975" s="4">
        <v>45535</v>
      </c>
      <c r="B975" s="16">
        <v>12741</v>
      </c>
    </row>
    <row r="976" spans="1:2">
      <c r="A976" s="4">
        <v>45536</v>
      </c>
      <c r="B976" s="16">
        <v>11986</v>
      </c>
    </row>
    <row r="977" spans="1:2">
      <c r="A977" s="4">
        <v>45537</v>
      </c>
      <c r="B977" s="16">
        <v>6026</v>
      </c>
    </row>
    <row r="978" spans="1:2">
      <c r="A978" s="4">
        <v>45538</v>
      </c>
      <c r="B978" s="16">
        <v>6321</v>
      </c>
    </row>
    <row r="979" spans="1:2">
      <c r="A979" s="4">
        <v>45539</v>
      </c>
      <c r="B979" s="16">
        <v>5539</v>
      </c>
    </row>
    <row r="980" spans="1:2">
      <c r="A980" s="4">
        <v>45540</v>
      </c>
      <c r="B980" s="16">
        <v>5872</v>
      </c>
    </row>
    <row r="981" spans="1:2">
      <c r="A981" s="4">
        <v>45541</v>
      </c>
      <c r="B981" s="16">
        <v>5946</v>
      </c>
    </row>
    <row r="982" spans="1:2">
      <c r="A982" s="4">
        <v>45542</v>
      </c>
      <c r="B982" s="16">
        <v>7678</v>
      </c>
    </row>
    <row r="983" spans="1:2">
      <c r="A983" s="4">
        <v>45543</v>
      </c>
      <c r="B983" s="16">
        <v>7391</v>
      </c>
    </row>
    <row r="984" spans="1:2">
      <c r="A984" s="4">
        <v>45544</v>
      </c>
      <c r="B984" s="16">
        <v>6083</v>
      </c>
    </row>
    <row r="985" spans="1:2">
      <c r="A985" s="4">
        <v>45545</v>
      </c>
      <c r="B985" s="16">
        <v>5332</v>
      </c>
    </row>
    <row r="986" spans="1:2">
      <c r="A986" s="4">
        <v>45546</v>
      </c>
      <c r="B986" s="16">
        <v>6026</v>
      </c>
    </row>
    <row r="987" spans="1:2">
      <c r="A987" s="4">
        <v>45547</v>
      </c>
      <c r="B987" s="16">
        <v>6321</v>
      </c>
    </row>
    <row r="988" spans="1:2">
      <c r="A988" s="4">
        <v>45548</v>
      </c>
      <c r="B988" s="16">
        <v>5539</v>
      </c>
    </row>
    <row r="989" spans="1:2">
      <c r="A989" s="4">
        <v>45549</v>
      </c>
      <c r="B989" s="16">
        <v>8983</v>
      </c>
    </row>
    <row r="990" spans="1:2">
      <c r="A990" s="4">
        <v>45550</v>
      </c>
      <c r="B990" s="16">
        <v>9281</v>
      </c>
    </row>
    <row r="991" spans="1:2">
      <c r="A991" s="4">
        <v>45551</v>
      </c>
      <c r="B991" s="16">
        <v>5987</v>
      </c>
    </row>
    <row r="992" spans="1:2">
      <c r="A992" s="4">
        <v>45552</v>
      </c>
      <c r="B992" s="16">
        <v>5513</v>
      </c>
    </row>
    <row r="993" spans="1:2">
      <c r="A993" s="4">
        <v>45553</v>
      </c>
      <c r="B993" s="16">
        <v>5742</v>
      </c>
    </row>
    <row r="994" spans="1:2">
      <c r="A994" s="4">
        <v>45554</v>
      </c>
      <c r="B994" s="16">
        <v>5729</v>
      </c>
    </row>
    <row r="995" spans="1:2">
      <c r="A995" s="4">
        <v>45555</v>
      </c>
      <c r="B995" s="16">
        <v>5946</v>
      </c>
    </row>
    <row r="996" spans="1:2">
      <c r="A996" s="4">
        <v>45556</v>
      </c>
      <c r="B996" s="16">
        <v>7521</v>
      </c>
    </row>
    <row r="997" spans="1:2">
      <c r="A997" s="4">
        <v>45557</v>
      </c>
      <c r="B997" s="16">
        <v>7337</v>
      </c>
    </row>
    <row r="998" spans="1:2">
      <c r="A998" s="4">
        <v>45558</v>
      </c>
      <c r="B998" s="16">
        <v>5923</v>
      </c>
    </row>
    <row r="999" spans="1:2">
      <c r="A999" s="4">
        <v>45559</v>
      </c>
      <c r="B999" s="16">
        <v>5872</v>
      </c>
    </row>
    <row r="1000" spans="1:2">
      <c r="A1000" s="4">
        <v>45560</v>
      </c>
      <c r="B1000" s="16">
        <v>6229</v>
      </c>
    </row>
  </sheetData>
  <conditionalFormatting sqref="B1:B88 B90:B1000">
    <cfRule type="cellIs" dxfId="2" priority="2" operator="lessThan">
      <formula>8000</formula>
    </cfRule>
  </conditionalFormatting>
  <conditionalFormatting sqref="B1:B1000">
    <cfRule type="cellIs" dxfId="1" priority="1" operator="greaterThan">
      <formula>10000</formula>
    </cfRule>
    <cfRule type="cellIs" dxfId="0" priority="3" operator="between">
      <formula>8000</formula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5196-3DE3-4628-93F9-1FC30EA4622A}">
  <dimension ref="A1:B1000"/>
  <sheetViews>
    <sheetView workbookViewId="0">
      <selection activeCell="F45" sqref="F45"/>
    </sheetView>
  </sheetViews>
  <sheetFormatPr defaultRowHeight="15"/>
  <cols>
    <col min="1" max="2" width="16" customWidth="1"/>
  </cols>
  <sheetData>
    <row r="1" spans="1:2">
      <c r="A1" s="1" t="s">
        <v>25</v>
      </c>
      <c r="B1" s="2" t="s">
        <v>26</v>
      </c>
    </row>
    <row r="2" spans="1:2">
      <c r="A2" s="4">
        <v>44562</v>
      </c>
      <c r="B2" s="2">
        <v>122</v>
      </c>
    </row>
    <row r="3" spans="1:2">
      <c r="A3" s="4">
        <v>44563</v>
      </c>
      <c r="B3" s="3">
        <v>113</v>
      </c>
    </row>
    <row r="4" spans="1:2">
      <c r="A4" s="4">
        <v>44564</v>
      </c>
      <c r="B4" s="3">
        <v>119</v>
      </c>
    </row>
    <row r="5" spans="1:2">
      <c r="A5" s="4">
        <v>44565</v>
      </c>
      <c r="B5" s="3">
        <v>113</v>
      </c>
    </row>
    <row r="6" spans="1:2">
      <c r="A6" s="4">
        <v>44566</v>
      </c>
      <c r="B6" s="3">
        <v>118</v>
      </c>
    </row>
    <row r="7" spans="1:2">
      <c r="A7" s="4">
        <v>44567</v>
      </c>
      <c r="B7" s="3">
        <v>119</v>
      </c>
    </row>
    <row r="8" spans="1:2">
      <c r="A8" s="4">
        <v>44568</v>
      </c>
      <c r="B8" s="3">
        <v>118</v>
      </c>
    </row>
    <row r="9" spans="1:2">
      <c r="A9" s="4">
        <v>44569</v>
      </c>
      <c r="B9" s="3">
        <v>119</v>
      </c>
    </row>
    <row r="10" spans="1:2">
      <c r="A10" s="4">
        <v>44570</v>
      </c>
      <c r="B10" s="3">
        <v>118</v>
      </c>
    </row>
    <row r="11" spans="1:2">
      <c r="A11" s="4">
        <v>44571</v>
      </c>
      <c r="B11" s="3">
        <v>120</v>
      </c>
    </row>
    <row r="12" spans="1:2">
      <c r="A12" s="4">
        <v>44572</v>
      </c>
      <c r="B12" s="3">
        <v>120</v>
      </c>
    </row>
    <row r="13" spans="1:2">
      <c r="A13" s="4">
        <v>44573</v>
      </c>
      <c r="B13" s="3">
        <v>111</v>
      </c>
    </row>
    <row r="14" spans="1:2">
      <c r="A14" s="4">
        <v>44574</v>
      </c>
      <c r="B14" s="3">
        <v>112</v>
      </c>
    </row>
    <row r="15" spans="1:2">
      <c r="A15" s="4">
        <v>44575</v>
      </c>
      <c r="B15" s="3">
        <v>109</v>
      </c>
    </row>
    <row r="16" spans="1:2">
      <c r="A16" s="4">
        <v>44576</v>
      </c>
      <c r="B16" s="3">
        <v>101</v>
      </c>
    </row>
    <row r="17" spans="1:2">
      <c r="A17" s="4">
        <v>44577</v>
      </c>
      <c r="B17" s="3">
        <v>102</v>
      </c>
    </row>
    <row r="18" spans="1:2">
      <c r="A18" s="4">
        <v>44578</v>
      </c>
      <c r="B18" s="3">
        <v>114</v>
      </c>
    </row>
    <row r="19" spans="1:2">
      <c r="A19" s="4">
        <v>44579</v>
      </c>
      <c r="B19" s="3">
        <v>116</v>
      </c>
    </row>
    <row r="20" spans="1:2">
      <c r="A20" s="4">
        <v>44580</v>
      </c>
      <c r="B20" s="3">
        <v>112</v>
      </c>
    </row>
    <row r="21" spans="1:2">
      <c r="A21" s="4">
        <v>44581</v>
      </c>
      <c r="B21" s="3">
        <v>116</v>
      </c>
    </row>
    <row r="22" spans="1:2">
      <c r="A22" s="4">
        <v>44582</v>
      </c>
      <c r="B22" s="3">
        <v>102</v>
      </c>
    </row>
    <row r="23" spans="1:2">
      <c r="A23" s="4">
        <v>44583</v>
      </c>
      <c r="B23" s="3">
        <v>106</v>
      </c>
    </row>
    <row r="24" spans="1:2">
      <c r="A24" s="4">
        <v>44584</v>
      </c>
      <c r="B24" s="3">
        <v>108</v>
      </c>
    </row>
    <row r="25" spans="1:2">
      <c r="A25" s="4">
        <v>44585</v>
      </c>
      <c r="B25" s="3">
        <v>115</v>
      </c>
    </row>
    <row r="26" spans="1:2">
      <c r="A26" s="4">
        <v>44586</v>
      </c>
      <c r="B26" s="3">
        <v>119</v>
      </c>
    </row>
    <row r="27" spans="1:2">
      <c r="A27" s="4">
        <v>44587</v>
      </c>
      <c r="B27" s="3">
        <v>117</v>
      </c>
    </row>
    <row r="28" spans="1:2">
      <c r="A28" s="4">
        <v>44588</v>
      </c>
      <c r="B28" s="3">
        <v>120</v>
      </c>
    </row>
    <row r="29" spans="1:2">
      <c r="A29" s="4">
        <v>44589</v>
      </c>
      <c r="B29" s="3">
        <v>119</v>
      </c>
    </row>
    <row r="30" spans="1:2">
      <c r="A30" s="4">
        <v>44590</v>
      </c>
      <c r="B30" s="3">
        <v>113</v>
      </c>
    </row>
    <row r="31" spans="1:2">
      <c r="A31" s="4">
        <v>44591</v>
      </c>
      <c r="B31" s="3">
        <v>114</v>
      </c>
    </row>
    <row r="32" spans="1:2">
      <c r="A32" s="11">
        <v>44592</v>
      </c>
      <c r="B32" s="3">
        <v>100</v>
      </c>
    </row>
    <row r="33" spans="1:2">
      <c r="A33" s="4">
        <v>44593</v>
      </c>
      <c r="B33" s="3">
        <v>102</v>
      </c>
    </row>
    <row r="34" spans="1:2">
      <c r="A34" s="4">
        <v>44594</v>
      </c>
      <c r="B34" s="3">
        <v>118</v>
      </c>
    </row>
    <row r="35" spans="1:2">
      <c r="A35" s="4">
        <v>44595</v>
      </c>
      <c r="B35" s="3">
        <v>113</v>
      </c>
    </row>
    <row r="36" spans="1:2">
      <c r="A36" s="4">
        <v>44596</v>
      </c>
      <c r="B36" s="3">
        <v>107</v>
      </c>
    </row>
    <row r="37" spans="1:2">
      <c r="A37" s="4">
        <v>44597</v>
      </c>
      <c r="B37" s="3">
        <v>103</v>
      </c>
    </row>
    <row r="38" spans="1:2">
      <c r="A38" s="4">
        <v>44598</v>
      </c>
      <c r="B38" s="3">
        <v>108</v>
      </c>
    </row>
    <row r="39" spans="1:2">
      <c r="A39" s="4">
        <v>44599</v>
      </c>
      <c r="B39" s="3">
        <v>109</v>
      </c>
    </row>
    <row r="40" spans="1:2">
      <c r="A40" s="4">
        <v>44600</v>
      </c>
      <c r="B40" s="3">
        <v>107</v>
      </c>
    </row>
    <row r="41" spans="1:2">
      <c r="A41" s="4">
        <v>44601</v>
      </c>
      <c r="B41" s="3">
        <v>120</v>
      </c>
    </row>
    <row r="42" spans="1:2">
      <c r="A42" s="4">
        <v>44602</v>
      </c>
      <c r="B42" s="3">
        <v>115</v>
      </c>
    </row>
    <row r="43" spans="1:2">
      <c r="A43" s="4">
        <v>44603</v>
      </c>
      <c r="B43" s="3">
        <v>118</v>
      </c>
    </row>
    <row r="44" spans="1:2">
      <c r="A44" s="4">
        <v>44604</v>
      </c>
      <c r="B44" s="3">
        <v>112</v>
      </c>
    </row>
    <row r="45" spans="1:2">
      <c r="A45" s="4">
        <v>44605</v>
      </c>
      <c r="B45" s="3">
        <v>110</v>
      </c>
    </row>
    <row r="46" spans="1:2">
      <c r="A46" s="4">
        <v>44606</v>
      </c>
      <c r="B46" s="3">
        <v>100</v>
      </c>
    </row>
    <row r="47" spans="1:2">
      <c r="A47" s="4">
        <v>44607</v>
      </c>
      <c r="B47" s="3">
        <v>100</v>
      </c>
    </row>
    <row r="48" spans="1:2">
      <c r="A48" s="4">
        <v>44608</v>
      </c>
      <c r="B48" s="3">
        <v>114</v>
      </c>
    </row>
    <row r="49" spans="1:2">
      <c r="A49" s="4">
        <v>44609</v>
      </c>
      <c r="B49" s="3">
        <v>115</v>
      </c>
    </row>
    <row r="50" spans="1:2">
      <c r="A50" s="4">
        <v>44610</v>
      </c>
      <c r="B50" s="3">
        <v>101</v>
      </c>
    </row>
    <row r="51" spans="1:2">
      <c r="A51" s="4">
        <v>44611</v>
      </c>
      <c r="B51" s="3">
        <v>106</v>
      </c>
    </row>
    <row r="52" spans="1:2">
      <c r="A52" s="4">
        <v>44612</v>
      </c>
      <c r="B52" s="3">
        <v>102</v>
      </c>
    </row>
    <row r="53" spans="1:2">
      <c r="A53" s="4">
        <v>44613</v>
      </c>
      <c r="B53" s="3">
        <v>104</v>
      </c>
    </row>
    <row r="54" spans="1:2">
      <c r="A54" s="4">
        <v>44614</v>
      </c>
      <c r="B54" s="3">
        <v>109</v>
      </c>
    </row>
    <row r="55" spans="1:2">
      <c r="A55" s="4">
        <v>44615</v>
      </c>
      <c r="B55" s="3">
        <v>113</v>
      </c>
    </row>
    <row r="56" spans="1:2">
      <c r="A56" s="4">
        <v>44616</v>
      </c>
      <c r="B56" s="3">
        <v>116</v>
      </c>
    </row>
    <row r="57" spans="1:2">
      <c r="A57" s="4">
        <v>44617</v>
      </c>
      <c r="B57" s="3">
        <v>115</v>
      </c>
    </row>
    <row r="58" spans="1:2">
      <c r="A58" s="4">
        <v>44618</v>
      </c>
      <c r="B58" s="3">
        <v>120</v>
      </c>
    </row>
    <row r="59" spans="1:2">
      <c r="A59" s="4">
        <v>44619</v>
      </c>
      <c r="B59" s="3">
        <v>119</v>
      </c>
    </row>
    <row r="60" spans="1:2">
      <c r="A60" s="4">
        <v>44620</v>
      </c>
      <c r="B60" s="3">
        <v>119</v>
      </c>
    </row>
    <row r="61" spans="1:2">
      <c r="A61" s="4">
        <v>44621</v>
      </c>
      <c r="B61" s="3">
        <v>112</v>
      </c>
    </row>
    <row r="62" spans="1:2">
      <c r="A62" s="4">
        <v>44622</v>
      </c>
      <c r="B62" s="3">
        <v>118</v>
      </c>
    </row>
    <row r="63" spans="1:2">
      <c r="A63" s="4">
        <v>44623</v>
      </c>
      <c r="B63" s="3">
        <v>111</v>
      </c>
    </row>
    <row r="64" spans="1:2">
      <c r="A64" s="4">
        <v>44624</v>
      </c>
      <c r="B64" s="3">
        <v>101</v>
      </c>
    </row>
    <row r="65" spans="1:2">
      <c r="A65" s="4">
        <v>44625</v>
      </c>
      <c r="B65" s="3">
        <v>109</v>
      </c>
    </row>
    <row r="66" spans="1:2">
      <c r="A66" s="4">
        <v>44626</v>
      </c>
      <c r="B66" s="3">
        <v>100</v>
      </c>
    </row>
    <row r="67" spans="1:2">
      <c r="A67" s="4">
        <v>44627</v>
      </c>
      <c r="B67" s="3">
        <v>110</v>
      </c>
    </row>
    <row r="68" spans="1:2">
      <c r="A68" s="4">
        <v>44628</v>
      </c>
      <c r="B68" s="3">
        <v>101</v>
      </c>
    </row>
    <row r="69" spans="1:2">
      <c r="A69" s="4">
        <v>44629</v>
      </c>
      <c r="B69" s="3">
        <v>112</v>
      </c>
    </row>
    <row r="70" spans="1:2">
      <c r="A70" s="4">
        <v>44630</v>
      </c>
      <c r="B70" s="3">
        <v>100</v>
      </c>
    </row>
    <row r="71" spans="1:2">
      <c r="A71" s="4">
        <v>44631</v>
      </c>
      <c r="B71" s="3">
        <v>106</v>
      </c>
    </row>
    <row r="72" spans="1:2">
      <c r="A72" s="4">
        <v>44632</v>
      </c>
      <c r="B72" s="3">
        <v>120</v>
      </c>
    </row>
    <row r="73" spans="1:2">
      <c r="A73" s="4">
        <v>44633</v>
      </c>
      <c r="B73" s="3">
        <v>104</v>
      </c>
    </row>
    <row r="74" spans="1:2">
      <c r="A74" s="4">
        <v>44634</v>
      </c>
      <c r="B74" s="3">
        <v>104</v>
      </c>
    </row>
    <row r="75" spans="1:2">
      <c r="A75" s="4">
        <v>44635</v>
      </c>
      <c r="B75" s="3">
        <v>104</v>
      </c>
    </row>
    <row r="76" spans="1:2">
      <c r="A76" s="4">
        <v>44636</v>
      </c>
      <c r="B76" s="3">
        <v>116</v>
      </c>
    </row>
    <row r="77" spans="1:2">
      <c r="A77" s="4">
        <v>44637</v>
      </c>
      <c r="B77" s="3">
        <v>115</v>
      </c>
    </row>
    <row r="78" spans="1:2">
      <c r="A78" s="4">
        <v>44638</v>
      </c>
      <c r="B78" s="3">
        <v>120</v>
      </c>
    </row>
    <row r="79" spans="1:2">
      <c r="A79" s="4">
        <v>44639</v>
      </c>
      <c r="B79" s="3">
        <v>104</v>
      </c>
    </row>
    <row r="80" spans="1:2">
      <c r="A80" s="4">
        <v>44640</v>
      </c>
      <c r="B80" s="3">
        <v>108</v>
      </c>
    </row>
    <row r="81" spans="1:2">
      <c r="A81" s="4">
        <v>44641</v>
      </c>
      <c r="B81" s="3">
        <v>110</v>
      </c>
    </row>
    <row r="82" spans="1:2">
      <c r="A82" s="4">
        <v>44642</v>
      </c>
      <c r="B82" s="3">
        <v>115</v>
      </c>
    </row>
    <row r="83" spans="1:2">
      <c r="A83" s="4">
        <v>44643</v>
      </c>
      <c r="B83" s="3">
        <v>120</v>
      </c>
    </row>
    <row r="84" spans="1:2">
      <c r="A84" s="4">
        <v>44644</v>
      </c>
      <c r="B84" s="3">
        <v>120</v>
      </c>
    </row>
    <row r="85" spans="1:2">
      <c r="A85" s="4">
        <v>44645</v>
      </c>
      <c r="B85" s="3">
        <v>119</v>
      </c>
    </row>
    <row r="86" spans="1:2">
      <c r="A86" s="4">
        <v>44646</v>
      </c>
      <c r="B86" s="3">
        <v>113</v>
      </c>
    </row>
    <row r="87" spans="1:2">
      <c r="A87" s="4">
        <v>44647</v>
      </c>
      <c r="B87" s="3">
        <v>118</v>
      </c>
    </row>
    <row r="88" spans="1:2">
      <c r="A88" s="4">
        <v>44648</v>
      </c>
      <c r="B88" s="3">
        <v>129</v>
      </c>
    </row>
    <row r="89" spans="1:2">
      <c r="A89" s="4">
        <v>44649</v>
      </c>
      <c r="B89" s="3">
        <v>120</v>
      </c>
    </row>
    <row r="90" spans="1:2">
      <c r="A90" s="4">
        <v>44650</v>
      </c>
      <c r="B90" s="3">
        <v>113</v>
      </c>
    </row>
    <row r="91" spans="1:2">
      <c r="A91" s="4">
        <v>44651</v>
      </c>
      <c r="B91" s="3">
        <v>118</v>
      </c>
    </row>
    <row r="92" spans="1:2">
      <c r="A92" s="4">
        <v>44652</v>
      </c>
      <c r="B92" s="3">
        <v>119</v>
      </c>
    </row>
    <row r="93" spans="1:2">
      <c r="A93" s="4">
        <v>44653</v>
      </c>
      <c r="B93" s="3">
        <v>106</v>
      </c>
    </row>
    <row r="94" spans="1:2">
      <c r="A94" s="4">
        <v>44654</v>
      </c>
      <c r="B94" s="3">
        <v>103</v>
      </c>
    </row>
    <row r="95" spans="1:2">
      <c r="A95" s="4">
        <v>44655</v>
      </c>
      <c r="B95" s="3">
        <v>113</v>
      </c>
    </row>
    <row r="96" spans="1:2">
      <c r="A96" s="4">
        <v>44656</v>
      </c>
      <c r="B96" s="3">
        <v>118</v>
      </c>
    </row>
    <row r="97" spans="1:2">
      <c r="A97" s="4">
        <v>44657</v>
      </c>
      <c r="B97" s="3">
        <v>118</v>
      </c>
    </row>
    <row r="98" spans="1:2">
      <c r="A98" s="4">
        <v>44658</v>
      </c>
      <c r="B98" s="3">
        <v>119</v>
      </c>
    </row>
    <row r="99" spans="1:2">
      <c r="A99" s="4">
        <v>44659</v>
      </c>
      <c r="B99" s="3">
        <v>108</v>
      </c>
    </row>
    <row r="100" spans="1:2">
      <c r="A100" s="4">
        <v>44660</v>
      </c>
      <c r="B100" s="3">
        <v>118</v>
      </c>
    </row>
    <row r="101" spans="1:2">
      <c r="A101" s="4">
        <v>44661</v>
      </c>
      <c r="B101" s="3">
        <v>116</v>
      </c>
    </row>
    <row r="102" spans="1:2">
      <c r="A102" s="4">
        <v>44662</v>
      </c>
      <c r="B102" s="3">
        <v>120</v>
      </c>
    </row>
    <row r="103" spans="1:2">
      <c r="A103" s="4">
        <v>44663</v>
      </c>
      <c r="B103" s="3">
        <v>114</v>
      </c>
    </row>
    <row r="104" spans="1:2">
      <c r="A104" s="4">
        <v>44664</v>
      </c>
      <c r="B104" s="3">
        <v>114</v>
      </c>
    </row>
    <row r="105" spans="1:2">
      <c r="A105" s="4">
        <v>44665</v>
      </c>
      <c r="B105" s="3">
        <v>120</v>
      </c>
    </row>
    <row r="106" spans="1:2">
      <c r="A106" s="4">
        <v>44666</v>
      </c>
      <c r="B106" s="3">
        <v>117</v>
      </c>
    </row>
    <row r="107" spans="1:2">
      <c r="A107" s="4">
        <v>44667</v>
      </c>
      <c r="B107" s="3">
        <v>104</v>
      </c>
    </row>
    <row r="108" spans="1:2">
      <c r="A108" s="4">
        <v>44668</v>
      </c>
      <c r="B108" s="3">
        <v>106</v>
      </c>
    </row>
    <row r="109" spans="1:2">
      <c r="A109" s="4">
        <v>44669</v>
      </c>
      <c r="B109" s="3">
        <v>114</v>
      </c>
    </row>
    <row r="110" spans="1:2">
      <c r="A110" s="4">
        <v>44670</v>
      </c>
      <c r="B110" s="3">
        <v>115</v>
      </c>
    </row>
    <row r="111" spans="1:2">
      <c r="A111" s="4">
        <v>44671</v>
      </c>
      <c r="B111" s="3">
        <v>119</v>
      </c>
    </row>
    <row r="112" spans="1:2">
      <c r="A112" s="4">
        <v>44672</v>
      </c>
      <c r="B112" s="3">
        <v>107</v>
      </c>
    </row>
    <row r="113" spans="1:2">
      <c r="A113" s="4">
        <v>44673</v>
      </c>
      <c r="B113" s="3">
        <v>106</v>
      </c>
    </row>
    <row r="114" spans="1:2">
      <c r="A114" s="4">
        <v>44674</v>
      </c>
      <c r="B114" s="3">
        <v>119</v>
      </c>
    </row>
    <row r="115" spans="1:2">
      <c r="A115" s="4">
        <v>44675</v>
      </c>
      <c r="B115" s="3">
        <v>118</v>
      </c>
    </row>
    <row r="116" spans="1:2">
      <c r="A116" s="4">
        <v>44676</v>
      </c>
      <c r="B116" s="3">
        <v>112</v>
      </c>
    </row>
    <row r="117" spans="1:2">
      <c r="A117" s="4">
        <v>44677</v>
      </c>
      <c r="B117" s="3">
        <v>112</v>
      </c>
    </row>
    <row r="118" spans="1:2">
      <c r="A118" s="4">
        <v>44678</v>
      </c>
      <c r="B118" s="3">
        <v>140</v>
      </c>
    </row>
    <row r="119" spans="1:2">
      <c r="A119" s="4">
        <v>44679</v>
      </c>
      <c r="B119" s="3">
        <v>120</v>
      </c>
    </row>
    <row r="120" spans="1:2">
      <c r="A120" s="4">
        <v>44680</v>
      </c>
      <c r="B120" s="3">
        <v>112</v>
      </c>
    </row>
    <row r="121" spans="1:2">
      <c r="A121" s="4">
        <v>44681</v>
      </c>
      <c r="B121" s="3">
        <v>105</v>
      </c>
    </row>
    <row r="122" spans="1:2">
      <c r="A122" s="4">
        <v>44682</v>
      </c>
      <c r="B122" s="3">
        <v>112</v>
      </c>
    </row>
    <row r="123" spans="1:2">
      <c r="A123" s="4">
        <v>44683</v>
      </c>
      <c r="B123" s="3">
        <v>113</v>
      </c>
    </row>
    <row r="124" spans="1:2">
      <c r="A124" s="4">
        <v>44684</v>
      </c>
      <c r="B124" s="3">
        <v>112</v>
      </c>
    </row>
    <row r="125" spans="1:2">
      <c r="A125" s="4">
        <v>44685</v>
      </c>
      <c r="B125" s="3">
        <v>115</v>
      </c>
    </row>
    <row r="126" spans="1:2">
      <c r="A126" s="4">
        <v>44686</v>
      </c>
      <c r="B126" s="3">
        <v>114</v>
      </c>
    </row>
    <row r="127" spans="1:2">
      <c r="A127" s="4">
        <v>44687</v>
      </c>
      <c r="B127" s="3">
        <v>118</v>
      </c>
    </row>
    <row r="128" spans="1:2">
      <c r="A128" s="4">
        <v>44688</v>
      </c>
      <c r="B128" s="3">
        <v>116</v>
      </c>
    </row>
    <row r="129" spans="1:2">
      <c r="A129" s="4">
        <v>44689</v>
      </c>
      <c r="B129" s="3">
        <v>116</v>
      </c>
    </row>
    <row r="130" spans="1:2">
      <c r="A130" s="4">
        <v>44690</v>
      </c>
      <c r="B130" s="3">
        <v>111</v>
      </c>
    </row>
    <row r="131" spans="1:2">
      <c r="A131" s="4">
        <v>44691</v>
      </c>
      <c r="B131" s="3">
        <v>118</v>
      </c>
    </row>
    <row r="132" spans="1:2">
      <c r="A132" s="4">
        <v>44692</v>
      </c>
      <c r="B132" s="3">
        <v>119</v>
      </c>
    </row>
    <row r="133" spans="1:2">
      <c r="A133" s="4">
        <v>44693</v>
      </c>
      <c r="B133" s="3">
        <v>120</v>
      </c>
    </row>
    <row r="134" spans="1:2">
      <c r="A134" s="4">
        <v>44694</v>
      </c>
      <c r="B134" s="3">
        <v>117</v>
      </c>
    </row>
    <row r="135" spans="1:2">
      <c r="A135" s="4">
        <v>44695</v>
      </c>
      <c r="B135" s="3">
        <v>119</v>
      </c>
    </row>
    <row r="136" spans="1:2">
      <c r="A136" s="4">
        <v>44696</v>
      </c>
      <c r="B136" s="3">
        <v>120</v>
      </c>
    </row>
    <row r="137" spans="1:2">
      <c r="A137" s="4">
        <v>44697</v>
      </c>
      <c r="B137" s="3">
        <v>119</v>
      </c>
    </row>
    <row r="138" spans="1:2">
      <c r="A138" s="4">
        <v>44698</v>
      </c>
      <c r="B138" s="3">
        <v>116</v>
      </c>
    </row>
    <row r="139" spans="1:2">
      <c r="A139" s="4">
        <v>44699</v>
      </c>
      <c r="B139" s="3">
        <v>117</v>
      </c>
    </row>
    <row r="140" spans="1:2">
      <c r="A140" s="4">
        <v>44700</v>
      </c>
      <c r="B140" s="3">
        <v>114</v>
      </c>
    </row>
    <row r="141" spans="1:2">
      <c r="A141" s="4">
        <v>44701</v>
      </c>
      <c r="B141" s="3">
        <v>113</v>
      </c>
    </row>
    <row r="142" spans="1:2">
      <c r="A142" s="4">
        <v>44702</v>
      </c>
      <c r="B142" s="3">
        <v>113</v>
      </c>
    </row>
    <row r="143" spans="1:2">
      <c r="A143" s="4">
        <v>44703</v>
      </c>
      <c r="B143" s="3">
        <v>118</v>
      </c>
    </row>
    <row r="144" spans="1:2">
      <c r="A144" s="4">
        <v>44704</v>
      </c>
      <c r="B144" s="3">
        <v>120</v>
      </c>
    </row>
    <row r="145" spans="1:2">
      <c r="A145" s="4">
        <v>44705</v>
      </c>
      <c r="B145" s="3">
        <v>116</v>
      </c>
    </row>
    <row r="146" spans="1:2">
      <c r="A146" s="4">
        <v>44706</v>
      </c>
      <c r="B146" s="3">
        <v>112</v>
      </c>
    </row>
    <row r="147" spans="1:2">
      <c r="A147" s="4">
        <v>44707</v>
      </c>
      <c r="B147" s="3">
        <v>115</v>
      </c>
    </row>
    <row r="148" spans="1:2">
      <c r="A148" s="4">
        <v>44708</v>
      </c>
      <c r="B148" s="3">
        <v>140</v>
      </c>
    </row>
    <row r="149" spans="1:2">
      <c r="A149" s="4">
        <v>44709</v>
      </c>
      <c r="B149" s="3">
        <v>126</v>
      </c>
    </row>
    <row r="150" spans="1:2">
      <c r="A150" s="4">
        <v>44710</v>
      </c>
      <c r="B150" s="3">
        <v>118</v>
      </c>
    </row>
    <row r="151" spans="1:2">
      <c r="A151" s="4">
        <v>44711</v>
      </c>
      <c r="B151" s="3">
        <v>119</v>
      </c>
    </row>
    <row r="152" spans="1:2">
      <c r="A152" s="4">
        <v>44712</v>
      </c>
      <c r="B152" s="3">
        <v>115</v>
      </c>
    </row>
    <row r="153" spans="1:2">
      <c r="A153" s="4">
        <v>44713</v>
      </c>
      <c r="B153" s="3">
        <v>112</v>
      </c>
    </row>
    <row r="154" spans="1:2">
      <c r="A154" s="4">
        <v>44714</v>
      </c>
      <c r="B154" s="3">
        <v>116</v>
      </c>
    </row>
    <row r="155" spans="1:2">
      <c r="A155" s="4">
        <v>44715</v>
      </c>
      <c r="B155" s="3">
        <v>111</v>
      </c>
    </row>
    <row r="156" spans="1:2">
      <c r="A156" s="4">
        <v>44716</v>
      </c>
      <c r="B156" s="3">
        <v>111</v>
      </c>
    </row>
    <row r="157" spans="1:2">
      <c r="A157" s="4">
        <v>44717</v>
      </c>
      <c r="B157" s="3">
        <v>119</v>
      </c>
    </row>
    <row r="158" spans="1:2">
      <c r="A158" s="4">
        <v>44718</v>
      </c>
      <c r="B158" s="3">
        <v>116</v>
      </c>
    </row>
    <row r="159" spans="1:2">
      <c r="A159" s="4">
        <v>44719</v>
      </c>
      <c r="B159" s="3">
        <v>118</v>
      </c>
    </row>
    <row r="160" spans="1:2">
      <c r="A160" s="4">
        <v>44720</v>
      </c>
      <c r="B160" s="3">
        <v>113</v>
      </c>
    </row>
    <row r="161" spans="1:2">
      <c r="A161" s="4">
        <v>44721</v>
      </c>
      <c r="B161" s="3">
        <v>114</v>
      </c>
    </row>
    <row r="162" spans="1:2">
      <c r="A162" s="4">
        <v>44722</v>
      </c>
      <c r="B162" s="3">
        <v>111</v>
      </c>
    </row>
    <row r="163" spans="1:2">
      <c r="A163" s="4">
        <v>44723</v>
      </c>
      <c r="B163" s="3">
        <v>116</v>
      </c>
    </row>
    <row r="164" spans="1:2">
      <c r="A164" s="4">
        <v>44724</v>
      </c>
      <c r="B164" s="3">
        <v>117</v>
      </c>
    </row>
    <row r="165" spans="1:2">
      <c r="A165" s="4">
        <v>44725</v>
      </c>
      <c r="B165" s="3">
        <v>114</v>
      </c>
    </row>
    <row r="166" spans="1:2">
      <c r="A166" s="4">
        <v>44726</v>
      </c>
      <c r="B166" s="3">
        <v>117</v>
      </c>
    </row>
    <row r="167" spans="1:2">
      <c r="A167" s="4">
        <v>44727</v>
      </c>
      <c r="B167" s="3">
        <v>114</v>
      </c>
    </row>
    <row r="168" spans="1:2">
      <c r="A168" s="4">
        <v>44728</v>
      </c>
      <c r="B168" s="3">
        <v>114</v>
      </c>
    </row>
    <row r="169" spans="1:2">
      <c r="A169" s="4">
        <v>44729</v>
      </c>
      <c r="B169" s="3">
        <v>111</v>
      </c>
    </row>
    <row r="170" spans="1:2">
      <c r="A170" s="4">
        <v>44730</v>
      </c>
      <c r="B170" s="3">
        <v>120</v>
      </c>
    </row>
    <row r="171" spans="1:2">
      <c r="A171" s="4">
        <v>44731</v>
      </c>
      <c r="B171" s="3">
        <v>112</v>
      </c>
    </row>
    <row r="172" spans="1:2">
      <c r="A172" s="4">
        <v>44732</v>
      </c>
      <c r="B172" s="3">
        <v>118</v>
      </c>
    </row>
    <row r="173" spans="1:2">
      <c r="A173" s="4">
        <v>44733</v>
      </c>
      <c r="B173" s="3">
        <v>114</v>
      </c>
    </row>
    <row r="174" spans="1:2">
      <c r="A174" s="4">
        <v>44734</v>
      </c>
      <c r="B174" s="3">
        <v>114</v>
      </c>
    </row>
    <row r="175" spans="1:2">
      <c r="A175" s="4">
        <v>44735</v>
      </c>
      <c r="B175" s="3">
        <v>112</v>
      </c>
    </row>
    <row r="176" spans="1:2">
      <c r="A176" s="4">
        <v>44736</v>
      </c>
      <c r="B176" s="3">
        <v>112</v>
      </c>
    </row>
    <row r="177" spans="1:2">
      <c r="A177" s="4">
        <v>44737</v>
      </c>
      <c r="B177" s="3">
        <v>128</v>
      </c>
    </row>
    <row r="178" spans="1:2">
      <c r="A178" s="4">
        <v>44738</v>
      </c>
      <c r="B178" s="3">
        <v>131</v>
      </c>
    </row>
    <row r="179" spans="1:2">
      <c r="A179" s="4">
        <v>44739</v>
      </c>
      <c r="B179" s="3">
        <v>133</v>
      </c>
    </row>
    <row r="180" spans="1:2">
      <c r="A180" s="4">
        <v>44740</v>
      </c>
      <c r="B180" s="3">
        <v>128</v>
      </c>
    </row>
    <row r="181" spans="1:2">
      <c r="A181" s="4">
        <v>44741</v>
      </c>
      <c r="B181" s="3">
        <v>118</v>
      </c>
    </row>
    <row r="182" spans="1:2">
      <c r="A182" s="4">
        <v>44742</v>
      </c>
      <c r="B182" s="3">
        <v>119</v>
      </c>
    </row>
    <row r="183" spans="1:2">
      <c r="A183" s="4">
        <v>44743</v>
      </c>
      <c r="B183" s="3">
        <v>118</v>
      </c>
    </row>
    <row r="184" spans="1:2">
      <c r="A184" s="4">
        <v>44744</v>
      </c>
      <c r="B184" s="3">
        <v>120</v>
      </c>
    </row>
    <row r="185" spans="1:2">
      <c r="A185" s="4">
        <v>44745</v>
      </c>
      <c r="B185" s="3">
        <v>116</v>
      </c>
    </row>
    <row r="186" spans="1:2">
      <c r="A186" s="4">
        <v>44746</v>
      </c>
      <c r="B186" s="3">
        <v>118</v>
      </c>
    </row>
    <row r="187" spans="1:2">
      <c r="A187" s="4">
        <v>44747</v>
      </c>
      <c r="B187" s="3">
        <v>112</v>
      </c>
    </row>
    <row r="188" spans="1:2">
      <c r="A188" s="4">
        <v>44748</v>
      </c>
      <c r="B188" s="3">
        <v>113</v>
      </c>
    </row>
    <row r="189" spans="1:2">
      <c r="A189" s="4">
        <v>44749</v>
      </c>
      <c r="B189" s="3">
        <v>120</v>
      </c>
    </row>
    <row r="190" spans="1:2">
      <c r="A190" s="4">
        <v>44750</v>
      </c>
      <c r="B190" s="3">
        <v>113</v>
      </c>
    </row>
    <row r="191" spans="1:2">
      <c r="A191" s="4">
        <v>44751</v>
      </c>
      <c r="B191" s="3">
        <v>119</v>
      </c>
    </row>
    <row r="192" spans="1:2">
      <c r="A192" s="4">
        <v>44752</v>
      </c>
      <c r="B192" s="3">
        <v>115</v>
      </c>
    </row>
    <row r="193" spans="1:2">
      <c r="A193" s="4">
        <v>44753</v>
      </c>
      <c r="B193" s="3">
        <v>113</v>
      </c>
    </row>
    <row r="194" spans="1:2">
      <c r="A194" s="4">
        <v>44754</v>
      </c>
      <c r="B194" s="3">
        <v>116</v>
      </c>
    </row>
    <row r="195" spans="1:2">
      <c r="A195" s="4">
        <v>44755</v>
      </c>
      <c r="B195" s="3">
        <v>114</v>
      </c>
    </row>
    <row r="196" spans="1:2">
      <c r="A196" s="4">
        <v>44756</v>
      </c>
      <c r="B196" s="3">
        <v>111</v>
      </c>
    </row>
    <row r="197" spans="1:2">
      <c r="A197" s="4">
        <v>44757</v>
      </c>
      <c r="B197" s="3">
        <v>119</v>
      </c>
    </row>
    <row r="198" spans="1:2">
      <c r="A198" s="4">
        <v>44758</v>
      </c>
      <c r="B198" s="3">
        <v>117</v>
      </c>
    </row>
    <row r="199" spans="1:2">
      <c r="A199" s="4">
        <v>44759</v>
      </c>
      <c r="B199" s="3">
        <v>116</v>
      </c>
    </row>
    <row r="200" spans="1:2">
      <c r="A200" s="4">
        <v>44760</v>
      </c>
      <c r="B200" s="3">
        <v>120</v>
      </c>
    </row>
    <row r="201" spans="1:2">
      <c r="A201" s="4">
        <v>44761</v>
      </c>
      <c r="B201" s="3">
        <v>117</v>
      </c>
    </row>
    <row r="202" spans="1:2">
      <c r="A202" s="4">
        <v>44762</v>
      </c>
      <c r="B202" s="3">
        <v>118</v>
      </c>
    </row>
    <row r="203" spans="1:2">
      <c r="A203" s="4">
        <v>44763</v>
      </c>
      <c r="B203" s="3">
        <v>119</v>
      </c>
    </row>
    <row r="204" spans="1:2">
      <c r="A204" s="4">
        <v>44764</v>
      </c>
      <c r="B204" s="3">
        <v>116</v>
      </c>
    </row>
    <row r="205" spans="1:2">
      <c r="A205" s="4">
        <v>44765</v>
      </c>
      <c r="B205" s="3">
        <v>111</v>
      </c>
    </row>
    <row r="206" spans="1:2">
      <c r="A206" s="4">
        <v>44766</v>
      </c>
      <c r="B206" s="3">
        <v>115</v>
      </c>
    </row>
    <row r="207" spans="1:2">
      <c r="A207" s="4">
        <v>44767</v>
      </c>
      <c r="B207" s="3">
        <v>122</v>
      </c>
    </row>
    <row r="208" spans="1:2">
      <c r="A208" s="4">
        <v>44768</v>
      </c>
      <c r="B208" s="3">
        <v>125</v>
      </c>
    </row>
    <row r="209" spans="1:2">
      <c r="A209" s="4">
        <v>44769</v>
      </c>
      <c r="B209" s="3">
        <v>117</v>
      </c>
    </row>
    <row r="210" spans="1:2">
      <c r="A210" s="4">
        <v>44770</v>
      </c>
      <c r="B210" s="3">
        <v>115</v>
      </c>
    </row>
    <row r="211" spans="1:2">
      <c r="A211" s="4">
        <v>44771</v>
      </c>
      <c r="B211" s="3">
        <v>135</v>
      </c>
    </row>
    <row r="212" spans="1:2">
      <c r="A212" s="4">
        <v>44772</v>
      </c>
      <c r="B212" s="3">
        <v>112</v>
      </c>
    </row>
    <row r="213" spans="1:2">
      <c r="A213" s="4">
        <v>44773</v>
      </c>
      <c r="B213" s="3">
        <v>111</v>
      </c>
    </row>
    <row r="214" spans="1:2">
      <c r="A214" s="4">
        <v>44774</v>
      </c>
      <c r="B214" s="3">
        <v>112</v>
      </c>
    </row>
    <row r="215" spans="1:2">
      <c r="A215" s="4">
        <v>44775</v>
      </c>
      <c r="B215" s="3">
        <v>115</v>
      </c>
    </row>
    <row r="216" spans="1:2">
      <c r="A216" s="4">
        <v>44776</v>
      </c>
      <c r="B216" s="3">
        <v>112</v>
      </c>
    </row>
    <row r="217" spans="1:2">
      <c r="A217" s="4">
        <v>44777</v>
      </c>
      <c r="B217" s="3">
        <v>114</v>
      </c>
    </row>
    <row r="218" spans="1:2">
      <c r="A218" s="4">
        <v>44778</v>
      </c>
      <c r="B218" s="3">
        <v>114</v>
      </c>
    </row>
    <row r="219" spans="1:2">
      <c r="A219" s="4">
        <v>44779</v>
      </c>
      <c r="B219" s="3">
        <v>113</v>
      </c>
    </row>
    <row r="220" spans="1:2">
      <c r="A220" s="4">
        <v>44780</v>
      </c>
      <c r="B220" s="3">
        <v>120</v>
      </c>
    </row>
    <row r="221" spans="1:2">
      <c r="A221" s="4">
        <v>44781</v>
      </c>
      <c r="B221" s="3">
        <v>116</v>
      </c>
    </row>
    <row r="222" spans="1:2">
      <c r="A222" s="4">
        <v>44782</v>
      </c>
      <c r="B222" s="3">
        <v>115</v>
      </c>
    </row>
    <row r="223" spans="1:2">
      <c r="A223" s="4">
        <v>44783</v>
      </c>
      <c r="B223" s="3">
        <v>118</v>
      </c>
    </row>
    <row r="224" spans="1:2">
      <c r="A224" s="4">
        <v>44784</v>
      </c>
      <c r="B224" s="3">
        <v>117</v>
      </c>
    </row>
    <row r="225" spans="1:2">
      <c r="A225" s="4">
        <v>44785</v>
      </c>
      <c r="B225" s="3">
        <v>120</v>
      </c>
    </row>
    <row r="226" spans="1:2">
      <c r="A226" s="4">
        <v>44786</v>
      </c>
      <c r="B226" s="3">
        <v>116</v>
      </c>
    </row>
    <row r="227" spans="1:2">
      <c r="A227" s="4">
        <v>44787</v>
      </c>
      <c r="B227" s="3">
        <v>111</v>
      </c>
    </row>
    <row r="228" spans="1:2">
      <c r="A228" s="4">
        <v>44788</v>
      </c>
      <c r="B228" s="3">
        <v>118</v>
      </c>
    </row>
    <row r="229" spans="1:2">
      <c r="A229" s="4">
        <v>44789</v>
      </c>
      <c r="B229" s="3">
        <v>139</v>
      </c>
    </row>
    <row r="230" spans="1:2">
      <c r="A230" s="4">
        <v>44790</v>
      </c>
      <c r="B230" s="3">
        <v>112</v>
      </c>
    </row>
    <row r="231" spans="1:2">
      <c r="A231" s="4">
        <v>44791</v>
      </c>
      <c r="B231" s="3">
        <v>115</v>
      </c>
    </row>
    <row r="232" spans="1:2">
      <c r="A232" s="4">
        <v>44792</v>
      </c>
      <c r="B232" s="3">
        <v>111</v>
      </c>
    </row>
    <row r="233" spans="1:2">
      <c r="A233" s="4">
        <v>44793</v>
      </c>
      <c r="B233" s="3">
        <v>127</v>
      </c>
    </row>
    <row r="234" spans="1:2">
      <c r="A234" s="4">
        <v>44794</v>
      </c>
      <c r="B234" s="3">
        <v>128</v>
      </c>
    </row>
    <row r="235" spans="1:2">
      <c r="A235" s="4">
        <v>44795</v>
      </c>
      <c r="B235" s="3">
        <v>127</v>
      </c>
    </row>
    <row r="236" spans="1:2">
      <c r="A236" s="4">
        <v>44796</v>
      </c>
      <c r="B236" s="3">
        <v>116</v>
      </c>
    </row>
    <row r="237" spans="1:2">
      <c r="A237" s="4">
        <v>44797</v>
      </c>
      <c r="B237" s="3">
        <v>128</v>
      </c>
    </row>
    <row r="238" spans="1:2">
      <c r="A238" s="4">
        <v>44798</v>
      </c>
      <c r="B238" s="3">
        <v>115</v>
      </c>
    </row>
    <row r="239" spans="1:2">
      <c r="A239" s="4">
        <v>44799</v>
      </c>
      <c r="B239" s="3">
        <v>116</v>
      </c>
    </row>
    <row r="240" spans="1:2">
      <c r="A240" s="4">
        <v>44800</v>
      </c>
      <c r="B240" s="3">
        <v>120</v>
      </c>
    </row>
    <row r="241" spans="1:2">
      <c r="A241" s="4">
        <v>44801</v>
      </c>
      <c r="B241" s="3">
        <v>121</v>
      </c>
    </row>
    <row r="242" spans="1:2">
      <c r="A242" s="4">
        <v>44802</v>
      </c>
      <c r="B242" s="3">
        <v>111</v>
      </c>
    </row>
    <row r="243" spans="1:2">
      <c r="A243" s="4">
        <v>44803</v>
      </c>
      <c r="B243" s="3">
        <v>118</v>
      </c>
    </row>
    <row r="244" spans="1:2">
      <c r="A244" s="4">
        <v>44804</v>
      </c>
      <c r="B244" s="3">
        <v>112</v>
      </c>
    </row>
    <row r="245" spans="1:2">
      <c r="A245" s="4">
        <v>44805</v>
      </c>
      <c r="B245" s="3">
        <v>111</v>
      </c>
    </row>
    <row r="246" spans="1:2">
      <c r="A246" s="4">
        <v>44806</v>
      </c>
      <c r="B246" s="3">
        <v>114</v>
      </c>
    </row>
    <row r="247" spans="1:2">
      <c r="A247" s="4">
        <v>44807</v>
      </c>
      <c r="B247" s="3">
        <v>115</v>
      </c>
    </row>
    <row r="248" spans="1:2">
      <c r="A248" s="4">
        <v>44808</v>
      </c>
      <c r="B248" s="3">
        <v>120</v>
      </c>
    </row>
    <row r="249" spans="1:2">
      <c r="A249" s="4">
        <v>44809</v>
      </c>
      <c r="B249" s="3">
        <v>117</v>
      </c>
    </row>
    <row r="250" spans="1:2">
      <c r="A250" s="4">
        <v>44810</v>
      </c>
      <c r="B250" s="3">
        <v>115</v>
      </c>
    </row>
    <row r="251" spans="1:2">
      <c r="A251" s="4">
        <v>44811</v>
      </c>
      <c r="B251" s="3">
        <v>116</v>
      </c>
    </row>
    <row r="252" spans="1:2">
      <c r="A252" s="4">
        <v>44812</v>
      </c>
      <c r="B252" s="3">
        <v>114</v>
      </c>
    </row>
    <row r="253" spans="1:2">
      <c r="A253" s="4">
        <v>44813</v>
      </c>
      <c r="B253" s="3">
        <v>115</v>
      </c>
    </row>
    <row r="254" spans="1:2">
      <c r="A254" s="4">
        <v>44814</v>
      </c>
      <c r="B254" s="3">
        <v>119</v>
      </c>
    </row>
    <row r="255" spans="1:2">
      <c r="A255" s="4">
        <v>44815</v>
      </c>
      <c r="B255" s="3">
        <v>119</v>
      </c>
    </row>
    <row r="256" spans="1:2">
      <c r="A256" s="4">
        <v>44816</v>
      </c>
      <c r="B256" s="3">
        <v>116</v>
      </c>
    </row>
    <row r="257" spans="1:2">
      <c r="A257" s="4">
        <v>44817</v>
      </c>
      <c r="B257" s="3">
        <v>120</v>
      </c>
    </row>
    <row r="258" spans="1:2">
      <c r="A258" s="4">
        <v>44818</v>
      </c>
      <c r="B258" s="3">
        <v>104</v>
      </c>
    </row>
    <row r="259" spans="1:2">
      <c r="A259" s="4">
        <v>44819</v>
      </c>
      <c r="B259" s="3">
        <v>112</v>
      </c>
    </row>
    <row r="260" spans="1:2">
      <c r="A260" s="4">
        <v>44820</v>
      </c>
      <c r="B260" s="3">
        <v>113</v>
      </c>
    </row>
    <row r="261" spans="1:2">
      <c r="A261" s="4">
        <v>44821</v>
      </c>
      <c r="B261" s="3">
        <v>120</v>
      </c>
    </row>
    <row r="262" spans="1:2">
      <c r="A262" s="4">
        <v>44822</v>
      </c>
      <c r="B262" s="3">
        <v>112</v>
      </c>
    </row>
    <row r="263" spans="1:2">
      <c r="A263" s="4">
        <v>44823</v>
      </c>
      <c r="B263" s="3">
        <v>118</v>
      </c>
    </row>
    <row r="264" spans="1:2">
      <c r="A264" s="4">
        <v>44824</v>
      </c>
      <c r="B264" s="3">
        <v>115</v>
      </c>
    </row>
    <row r="265" spans="1:2">
      <c r="A265" s="4">
        <v>44825</v>
      </c>
      <c r="B265" s="3">
        <v>113</v>
      </c>
    </row>
    <row r="266" spans="1:2">
      <c r="A266" s="4">
        <v>44826</v>
      </c>
      <c r="B266" s="3">
        <v>113</v>
      </c>
    </row>
    <row r="267" spans="1:2">
      <c r="A267" s="4">
        <v>44827</v>
      </c>
      <c r="B267" s="3">
        <v>117</v>
      </c>
    </row>
    <row r="268" spans="1:2">
      <c r="A268" s="4">
        <v>44828</v>
      </c>
      <c r="B268" s="3">
        <v>113</v>
      </c>
    </row>
    <row r="269" spans="1:2">
      <c r="A269" s="4">
        <v>44829</v>
      </c>
      <c r="B269" s="3">
        <v>114</v>
      </c>
    </row>
    <row r="270" spans="1:2">
      <c r="A270" s="4">
        <v>44830</v>
      </c>
      <c r="B270" s="3">
        <v>118</v>
      </c>
    </row>
    <row r="271" spans="1:2">
      <c r="A271" s="4">
        <v>44831</v>
      </c>
      <c r="B271" s="3">
        <v>130</v>
      </c>
    </row>
    <row r="272" spans="1:2">
      <c r="A272" s="4">
        <v>44832</v>
      </c>
      <c r="B272" s="3">
        <v>116</v>
      </c>
    </row>
    <row r="273" spans="1:2">
      <c r="A273" s="4">
        <v>44833</v>
      </c>
      <c r="B273" s="3">
        <v>124</v>
      </c>
    </row>
    <row r="274" spans="1:2">
      <c r="A274" s="4">
        <v>44834</v>
      </c>
      <c r="B274" s="3">
        <v>114</v>
      </c>
    </row>
    <row r="275" spans="1:2">
      <c r="A275" s="4">
        <v>44835</v>
      </c>
      <c r="B275" s="3">
        <v>116</v>
      </c>
    </row>
    <row r="276" spans="1:2">
      <c r="A276" s="4">
        <v>44836</v>
      </c>
      <c r="B276" s="3">
        <v>123</v>
      </c>
    </row>
    <row r="277" spans="1:2">
      <c r="A277" s="4">
        <v>44837</v>
      </c>
      <c r="B277" s="3">
        <v>137</v>
      </c>
    </row>
    <row r="278" spans="1:2">
      <c r="A278" s="4">
        <v>44838</v>
      </c>
      <c r="B278" s="3">
        <v>112</v>
      </c>
    </row>
    <row r="279" spans="1:2">
      <c r="A279" s="4">
        <v>44839</v>
      </c>
      <c r="B279" s="3">
        <v>107</v>
      </c>
    </row>
    <row r="280" spans="1:2">
      <c r="A280" s="4">
        <v>44840</v>
      </c>
      <c r="B280" s="3">
        <v>118</v>
      </c>
    </row>
    <row r="281" spans="1:2">
      <c r="A281" s="4">
        <v>44841</v>
      </c>
      <c r="B281" s="3">
        <v>119</v>
      </c>
    </row>
    <row r="282" spans="1:2">
      <c r="A282" s="4">
        <v>44842</v>
      </c>
      <c r="B282" s="3">
        <v>119</v>
      </c>
    </row>
    <row r="283" spans="1:2">
      <c r="A283" s="4">
        <v>44843</v>
      </c>
      <c r="B283" s="3">
        <v>117</v>
      </c>
    </row>
    <row r="284" spans="1:2">
      <c r="A284" s="4">
        <v>44844</v>
      </c>
      <c r="B284" s="3">
        <v>119</v>
      </c>
    </row>
    <row r="285" spans="1:2">
      <c r="A285" s="4">
        <v>44845</v>
      </c>
      <c r="B285" s="3">
        <v>119</v>
      </c>
    </row>
    <row r="286" spans="1:2">
      <c r="A286" s="4">
        <v>44846</v>
      </c>
      <c r="B286" s="3">
        <v>111</v>
      </c>
    </row>
    <row r="287" spans="1:2">
      <c r="A287" s="4">
        <v>44847</v>
      </c>
      <c r="B287" s="3">
        <v>112</v>
      </c>
    </row>
    <row r="288" spans="1:2">
      <c r="A288" s="4">
        <v>44848</v>
      </c>
      <c r="B288" s="3">
        <v>119</v>
      </c>
    </row>
    <row r="289" spans="1:2">
      <c r="A289" s="4">
        <v>44849</v>
      </c>
      <c r="B289" s="3">
        <v>120</v>
      </c>
    </row>
    <row r="290" spans="1:2">
      <c r="A290" s="4">
        <v>44850</v>
      </c>
      <c r="B290" s="3">
        <v>112</v>
      </c>
    </row>
    <row r="291" spans="1:2">
      <c r="A291" s="4">
        <v>44851</v>
      </c>
      <c r="B291" s="3">
        <v>113</v>
      </c>
    </row>
    <row r="292" spans="1:2">
      <c r="A292" s="4">
        <v>44852</v>
      </c>
      <c r="B292" s="3">
        <v>115</v>
      </c>
    </row>
    <row r="293" spans="1:2">
      <c r="A293" s="4">
        <v>44853</v>
      </c>
      <c r="B293" s="3">
        <v>112</v>
      </c>
    </row>
    <row r="294" spans="1:2">
      <c r="A294" s="4">
        <v>44854</v>
      </c>
      <c r="B294" s="3">
        <v>117</v>
      </c>
    </row>
    <row r="295" spans="1:2">
      <c r="A295" s="4">
        <v>44855</v>
      </c>
      <c r="B295" s="3">
        <v>112</v>
      </c>
    </row>
    <row r="296" spans="1:2">
      <c r="A296" s="4">
        <v>44856</v>
      </c>
      <c r="B296" s="3">
        <v>115</v>
      </c>
    </row>
    <row r="297" spans="1:2">
      <c r="A297" s="4">
        <v>44857</v>
      </c>
      <c r="B297" s="3">
        <v>117</v>
      </c>
    </row>
    <row r="298" spans="1:2">
      <c r="A298" s="4">
        <v>44858</v>
      </c>
      <c r="B298" s="3">
        <v>118</v>
      </c>
    </row>
    <row r="299" spans="1:2">
      <c r="A299" s="4">
        <v>44859</v>
      </c>
      <c r="B299" s="3">
        <v>119</v>
      </c>
    </row>
    <row r="300" spans="1:2">
      <c r="A300" s="4">
        <v>44860</v>
      </c>
      <c r="B300" s="3">
        <v>116</v>
      </c>
    </row>
    <row r="301" spans="1:2">
      <c r="A301" s="4">
        <v>44861</v>
      </c>
      <c r="B301" s="3">
        <v>139</v>
      </c>
    </row>
    <row r="302" spans="1:2">
      <c r="A302" s="4">
        <v>44862</v>
      </c>
      <c r="B302" s="3">
        <v>119</v>
      </c>
    </row>
    <row r="303" spans="1:2">
      <c r="A303" s="4">
        <v>44863</v>
      </c>
      <c r="B303" s="3">
        <v>140</v>
      </c>
    </row>
    <row r="304" spans="1:2">
      <c r="A304" s="4">
        <v>44864</v>
      </c>
      <c r="B304" s="3">
        <v>111</v>
      </c>
    </row>
    <row r="305" spans="1:2">
      <c r="A305" s="4">
        <v>44865</v>
      </c>
      <c r="B305" s="3">
        <v>118</v>
      </c>
    </row>
    <row r="306" spans="1:2">
      <c r="A306" s="4">
        <v>44866</v>
      </c>
      <c r="B306" s="3">
        <v>120</v>
      </c>
    </row>
    <row r="307" spans="1:2">
      <c r="A307" s="4">
        <v>44867</v>
      </c>
      <c r="B307" s="3">
        <v>117</v>
      </c>
    </row>
    <row r="308" spans="1:2">
      <c r="A308" s="4">
        <v>44868</v>
      </c>
      <c r="B308" s="3">
        <v>112</v>
      </c>
    </row>
    <row r="309" spans="1:2">
      <c r="A309" s="4">
        <v>44869</v>
      </c>
      <c r="B309" s="3">
        <v>116</v>
      </c>
    </row>
    <row r="310" spans="1:2">
      <c r="A310" s="4">
        <v>44870</v>
      </c>
      <c r="B310" s="3">
        <v>113</v>
      </c>
    </row>
    <row r="311" spans="1:2">
      <c r="A311" s="4">
        <v>44871</v>
      </c>
      <c r="B311" s="3">
        <v>114</v>
      </c>
    </row>
    <row r="312" spans="1:2">
      <c r="A312" s="4">
        <v>44872</v>
      </c>
      <c r="B312" s="3">
        <v>119</v>
      </c>
    </row>
    <row r="313" spans="1:2">
      <c r="A313" s="4">
        <v>44873</v>
      </c>
      <c r="B313" s="3">
        <v>117</v>
      </c>
    </row>
    <row r="314" spans="1:2">
      <c r="A314" s="4">
        <v>44874</v>
      </c>
      <c r="B314" s="3">
        <v>120</v>
      </c>
    </row>
    <row r="315" spans="1:2">
      <c r="A315" s="4">
        <v>44875</v>
      </c>
      <c r="B315" s="3">
        <v>115</v>
      </c>
    </row>
    <row r="316" spans="1:2">
      <c r="A316" s="4">
        <v>44876</v>
      </c>
      <c r="B316" s="3">
        <v>120</v>
      </c>
    </row>
    <row r="317" spans="1:2">
      <c r="A317" s="4">
        <v>44877</v>
      </c>
      <c r="B317" s="3">
        <v>112</v>
      </c>
    </row>
    <row r="318" spans="1:2">
      <c r="A318" s="4">
        <v>44878</v>
      </c>
      <c r="B318" s="3">
        <v>119</v>
      </c>
    </row>
    <row r="319" spans="1:2">
      <c r="A319" s="4">
        <v>44879</v>
      </c>
      <c r="B319" s="3">
        <v>120</v>
      </c>
    </row>
    <row r="320" spans="1:2">
      <c r="A320" s="4">
        <v>44880</v>
      </c>
      <c r="B320" s="3">
        <v>112</v>
      </c>
    </row>
    <row r="321" spans="1:2">
      <c r="A321" s="4">
        <v>44881</v>
      </c>
      <c r="B321" s="3">
        <v>113</v>
      </c>
    </row>
    <row r="322" spans="1:2">
      <c r="A322" s="4">
        <v>44882</v>
      </c>
      <c r="B322" s="3">
        <v>115</v>
      </c>
    </row>
    <row r="323" spans="1:2">
      <c r="A323" s="4">
        <v>44883</v>
      </c>
      <c r="B323" s="3">
        <v>111</v>
      </c>
    </row>
    <row r="324" spans="1:2">
      <c r="A324" s="4">
        <v>44884</v>
      </c>
      <c r="B324" s="3">
        <v>112</v>
      </c>
    </row>
    <row r="325" spans="1:2">
      <c r="A325" s="4">
        <v>44885</v>
      </c>
      <c r="B325" s="3">
        <v>113</v>
      </c>
    </row>
    <row r="326" spans="1:2">
      <c r="A326" s="4">
        <v>44886</v>
      </c>
      <c r="B326" s="3">
        <v>128</v>
      </c>
    </row>
    <row r="327" spans="1:2">
      <c r="A327" s="4">
        <v>44887</v>
      </c>
      <c r="B327" s="3">
        <v>118</v>
      </c>
    </row>
    <row r="328" spans="1:2">
      <c r="A328" s="4">
        <v>44888</v>
      </c>
      <c r="B328" s="3">
        <v>113</v>
      </c>
    </row>
    <row r="329" spans="1:2">
      <c r="A329" s="4">
        <v>44889</v>
      </c>
      <c r="B329" s="3">
        <v>116</v>
      </c>
    </row>
    <row r="330" spans="1:2">
      <c r="A330" s="4">
        <v>44890</v>
      </c>
      <c r="B330" s="3">
        <v>115</v>
      </c>
    </row>
    <row r="331" spans="1:2">
      <c r="A331" s="4">
        <v>44891</v>
      </c>
      <c r="B331" s="3">
        <v>120</v>
      </c>
    </row>
    <row r="332" spans="1:2">
      <c r="A332" s="4">
        <v>44892</v>
      </c>
      <c r="B332" s="3">
        <v>135</v>
      </c>
    </row>
    <row r="333" spans="1:2">
      <c r="A333" s="4">
        <v>44893</v>
      </c>
      <c r="B333" s="3">
        <v>139</v>
      </c>
    </row>
    <row r="334" spans="1:2">
      <c r="A334" s="4">
        <v>44894</v>
      </c>
      <c r="B334" s="3">
        <v>111</v>
      </c>
    </row>
    <row r="335" spans="1:2">
      <c r="A335" s="4">
        <v>44895</v>
      </c>
      <c r="B335" s="3">
        <v>118</v>
      </c>
    </row>
    <row r="336" spans="1:2">
      <c r="A336" s="4">
        <v>44896</v>
      </c>
      <c r="B336" s="3">
        <v>119</v>
      </c>
    </row>
    <row r="337" spans="1:2">
      <c r="A337" s="4">
        <v>44897</v>
      </c>
      <c r="B337" s="3">
        <v>120</v>
      </c>
    </row>
    <row r="338" spans="1:2">
      <c r="A338" s="4">
        <v>44898</v>
      </c>
      <c r="B338" s="3">
        <v>111</v>
      </c>
    </row>
    <row r="339" spans="1:2">
      <c r="A339" s="4">
        <v>44899</v>
      </c>
      <c r="B339" s="3">
        <v>113</v>
      </c>
    </row>
    <row r="340" spans="1:2">
      <c r="A340" s="4">
        <v>44900</v>
      </c>
      <c r="B340" s="3">
        <v>112</v>
      </c>
    </row>
    <row r="341" spans="1:2">
      <c r="A341" s="4">
        <v>44901</v>
      </c>
      <c r="B341" s="3">
        <v>114</v>
      </c>
    </row>
    <row r="342" spans="1:2">
      <c r="A342" s="4">
        <v>44902</v>
      </c>
      <c r="B342" s="3">
        <v>111</v>
      </c>
    </row>
    <row r="343" spans="1:2">
      <c r="A343" s="4">
        <v>44903</v>
      </c>
      <c r="B343" s="3">
        <v>111</v>
      </c>
    </row>
    <row r="344" spans="1:2">
      <c r="A344" s="4">
        <v>44904</v>
      </c>
      <c r="B344" s="3">
        <v>116</v>
      </c>
    </row>
    <row r="345" spans="1:2">
      <c r="A345" s="4">
        <v>44905</v>
      </c>
      <c r="B345" s="3">
        <v>119</v>
      </c>
    </row>
    <row r="346" spans="1:2">
      <c r="A346" s="4">
        <v>44906</v>
      </c>
      <c r="B346" s="3">
        <v>116</v>
      </c>
    </row>
    <row r="347" spans="1:2">
      <c r="A347" s="4">
        <v>44907</v>
      </c>
      <c r="B347" s="3">
        <v>127</v>
      </c>
    </row>
    <row r="348" spans="1:2">
      <c r="A348" s="4">
        <v>44908</v>
      </c>
      <c r="B348" s="3">
        <v>126</v>
      </c>
    </row>
    <row r="349" spans="1:2">
      <c r="A349" s="4">
        <v>44909</v>
      </c>
      <c r="B349" s="3">
        <v>131</v>
      </c>
    </row>
    <row r="350" spans="1:2">
      <c r="A350" s="4">
        <v>44910</v>
      </c>
      <c r="B350" s="3">
        <v>122</v>
      </c>
    </row>
    <row r="351" spans="1:2">
      <c r="A351" s="4">
        <v>44911</v>
      </c>
      <c r="B351" s="3">
        <v>119</v>
      </c>
    </row>
    <row r="352" spans="1:2">
      <c r="A352" s="4">
        <v>44912</v>
      </c>
      <c r="B352" s="3">
        <v>103</v>
      </c>
    </row>
    <row r="353" spans="1:2">
      <c r="A353" s="4">
        <v>44913</v>
      </c>
      <c r="B353" s="3">
        <v>118</v>
      </c>
    </row>
    <row r="354" spans="1:2">
      <c r="A354" s="4">
        <v>44914</v>
      </c>
      <c r="B354" s="3">
        <v>119</v>
      </c>
    </row>
    <row r="355" spans="1:2">
      <c r="A355" s="4">
        <v>44915</v>
      </c>
      <c r="B355" s="3">
        <v>115</v>
      </c>
    </row>
    <row r="356" spans="1:2">
      <c r="A356" s="4">
        <v>44916</v>
      </c>
      <c r="B356" s="3">
        <v>120</v>
      </c>
    </row>
    <row r="357" spans="1:2">
      <c r="A357" s="4">
        <v>44917</v>
      </c>
      <c r="B357" s="3">
        <v>119</v>
      </c>
    </row>
    <row r="358" spans="1:2">
      <c r="A358" s="4">
        <v>44918</v>
      </c>
      <c r="B358" s="3">
        <v>118</v>
      </c>
    </row>
    <row r="359" spans="1:2">
      <c r="A359" s="4">
        <v>44919</v>
      </c>
      <c r="B359" s="3">
        <v>114</v>
      </c>
    </row>
    <row r="360" spans="1:2">
      <c r="A360" s="4">
        <v>44920</v>
      </c>
      <c r="B360" s="3">
        <v>117</v>
      </c>
    </row>
    <row r="361" spans="1:2">
      <c r="A361" s="4">
        <v>44921</v>
      </c>
      <c r="B361" s="3">
        <v>114</v>
      </c>
    </row>
    <row r="362" spans="1:2">
      <c r="A362" s="4">
        <v>44922</v>
      </c>
      <c r="B362" s="3">
        <v>119</v>
      </c>
    </row>
    <row r="363" spans="1:2">
      <c r="A363" s="4">
        <v>44923</v>
      </c>
      <c r="B363" s="3">
        <v>139</v>
      </c>
    </row>
    <row r="364" spans="1:2">
      <c r="A364" s="4">
        <v>44924</v>
      </c>
      <c r="B364" s="3">
        <v>134</v>
      </c>
    </row>
    <row r="365" spans="1:2">
      <c r="A365" s="4">
        <v>44925</v>
      </c>
      <c r="B365" s="3">
        <v>119</v>
      </c>
    </row>
    <row r="366" spans="1:2">
      <c r="A366" s="4">
        <v>44926</v>
      </c>
      <c r="B366" s="3">
        <v>116</v>
      </c>
    </row>
    <row r="367" spans="1:2">
      <c r="A367" s="4">
        <v>44927</v>
      </c>
      <c r="B367" s="3">
        <v>114</v>
      </c>
    </row>
    <row r="368" spans="1:2">
      <c r="A368" s="4">
        <v>44928</v>
      </c>
      <c r="B368" s="3">
        <v>113</v>
      </c>
    </row>
    <row r="369" spans="1:2">
      <c r="A369" s="4">
        <v>44929</v>
      </c>
      <c r="B369" s="3">
        <v>118</v>
      </c>
    </row>
    <row r="370" spans="1:2">
      <c r="A370" s="4">
        <v>44930</v>
      </c>
      <c r="B370" s="3">
        <v>134</v>
      </c>
    </row>
    <row r="371" spans="1:2">
      <c r="A371" s="4">
        <v>44931</v>
      </c>
      <c r="B371" s="3">
        <v>119</v>
      </c>
    </row>
    <row r="372" spans="1:2">
      <c r="A372" s="4">
        <v>44932</v>
      </c>
      <c r="B372" s="3">
        <v>117</v>
      </c>
    </row>
    <row r="373" spans="1:2">
      <c r="A373" s="4">
        <v>44933</v>
      </c>
      <c r="B373" s="3">
        <v>115</v>
      </c>
    </row>
    <row r="374" spans="1:2">
      <c r="A374" s="4">
        <v>44934</v>
      </c>
      <c r="B374" s="3">
        <v>112</v>
      </c>
    </row>
    <row r="375" spans="1:2">
      <c r="A375" s="4">
        <v>44935</v>
      </c>
      <c r="B375" s="3">
        <v>117</v>
      </c>
    </row>
    <row r="376" spans="1:2">
      <c r="A376" s="4">
        <v>44936</v>
      </c>
      <c r="B376" s="3">
        <v>119</v>
      </c>
    </row>
    <row r="377" spans="1:2">
      <c r="A377" s="4">
        <v>44937</v>
      </c>
      <c r="B377" s="3">
        <v>125</v>
      </c>
    </row>
    <row r="378" spans="1:2">
      <c r="A378" s="4">
        <v>44938</v>
      </c>
      <c r="B378" s="3">
        <v>119</v>
      </c>
    </row>
    <row r="379" spans="1:2">
      <c r="A379" s="4">
        <v>44939</v>
      </c>
      <c r="B379" s="3">
        <v>116</v>
      </c>
    </row>
    <row r="380" spans="1:2">
      <c r="A380" s="4">
        <v>44940</v>
      </c>
      <c r="B380" s="3">
        <v>114</v>
      </c>
    </row>
    <row r="381" spans="1:2">
      <c r="A381" s="4">
        <v>44941</v>
      </c>
      <c r="B381" s="3">
        <v>130</v>
      </c>
    </row>
    <row r="382" spans="1:2">
      <c r="A382" s="4">
        <v>44942</v>
      </c>
      <c r="B382" s="3">
        <v>113</v>
      </c>
    </row>
    <row r="383" spans="1:2">
      <c r="A383" s="4">
        <v>44943</v>
      </c>
      <c r="B383" s="3">
        <v>118</v>
      </c>
    </row>
    <row r="384" spans="1:2">
      <c r="A384" s="4">
        <v>44944</v>
      </c>
      <c r="B384" s="3">
        <v>137</v>
      </c>
    </row>
    <row r="385" spans="1:2">
      <c r="A385" s="4">
        <v>44945</v>
      </c>
      <c r="B385" s="3">
        <v>118</v>
      </c>
    </row>
    <row r="386" spans="1:2">
      <c r="A386" s="4">
        <v>44946</v>
      </c>
      <c r="B386" s="3">
        <v>116</v>
      </c>
    </row>
    <row r="387" spans="1:2">
      <c r="A387" s="4">
        <v>44947</v>
      </c>
      <c r="B387" s="3">
        <v>119</v>
      </c>
    </row>
    <row r="388" spans="1:2">
      <c r="A388" s="4">
        <v>44948</v>
      </c>
      <c r="B388" s="3">
        <v>135</v>
      </c>
    </row>
    <row r="389" spans="1:2">
      <c r="A389" s="4">
        <v>44949</v>
      </c>
      <c r="B389" s="3">
        <v>119</v>
      </c>
    </row>
    <row r="390" spans="1:2">
      <c r="A390" s="4">
        <v>44950</v>
      </c>
      <c r="B390" s="3">
        <v>111</v>
      </c>
    </row>
    <row r="391" spans="1:2">
      <c r="A391" s="4">
        <v>44951</v>
      </c>
      <c r="B391" s="3">
        <v>139</v>
      </c>
    </row>
    <row r="392" spans="1:2">
      <c r="A392" s="4">
        <v>44952</v>
      </c>
      <c r="B392" s="3">
        <v>139</v>
      </c>
    </row>
    <row r="393" spans="1:2">
      <c r="A393" s="4">
        <v>44953</v>
      </c>
      <c r="B393" s="3">
        <v>112</v>
      </c>
    </row>
    <row r="394" spans="1:2">
      <c r="A394" s="4">
        <v>44954</v>
      </c>
      <c r="B394" s="3">
        <v>115</v>
      </c>
    </row>
    <row r="395" spans="1:2">
      <c r="A395" s="4">
        <v>44955</v>
      </c>
      <c r="B395" s="3">
        <v>111</v>
      </c>
    </row>
    <row r="396" spans="1:2">
      <c r="A396" s="4">
        <v>44956</v>
      </c>
      <c r="B396" s="3">
        <v>113</v>
      </c>
    </row>
    <row r="397" spans="1:2">
      <c r="A397" s="4">
        <v>44957</v>
      </c>
      <c r="B397" s="3">
        <v>101</v>
      </c>
    </row>
    <row r="398" spans="1:2">
      <c r="A398" s="4">
        <v>44958</v>
      </c>
      <c r="B398" s="3">
        <v>116</v>
      </c>
    </row>
    <row r="399" spans="1:2">
      <c r="A399" s="4">
        <v>44959</v>
      </c>
      <c r="B399" s="3">
        <v>114</v>
      </c>
    </row>
    <row r="400" spans="1:2">
      <c r="A400" s="4">
        <v>44960</v>
      </c>
      <c r="B400" s="3">
        <v>107</v>
      </c>
    </row>
    <row r="401" spans="1:2">
      <c r="A401" s="4">
        <v>44961</v>
      </c>
      <c r="B401" s="3">
        <v>108</v>
      </c>
    </row>
    <row r="402" spans="1:2">
      <c r="A402" s="4">
        <v>44962</v>
      </c>
      <c r="B402" s="3">
        <v>102</v>
      </c>
    </row>
    <row r="403" spans="1:2">
      <c r="A403" s="4">
        <v>44963</v>
      </c>
      <c r="B403" s="3">
        <v>110</v>
      </c>
    </row>
    <row r="404" spans="1:2">
      <c r="A404" s="4">
        <v>44964</v>
      </c>
      <c r="B404" s="3">
        <v>107</v>
      </c>
    </row>
    <row r="405" spans="1:2">
      <c r="A405" s="4">
        <v>44965</v>
      </c>
      <c r="B405" s="3">
        <v>119</v>
      </c>
    </row>
    <row r="406" spans="1:2">
      <c r="A406" s="4">
        <v>44966</v>
      </c>
      <c r="B406" s="3">
        <v>120</v>
      </c>
    </row>
    <row r="407" spans="1:2">
      <c r="A407" s="4">
        <v>44967</v>
      </c>
      <c r="B407" s="3">
        <v>118</v>
      </c>
    </row>
    <row r="408" spans="1:2">
      <c r="A408" s="4">
        <v>44968</v>
      </c>
      <c r="B408" s="3">
        <v>119</v>
      </c>
    </row>
    <row r="409" spans="1:2">
      <c r="A409" s="4">
        <v>44969</v>
      </c>
      <c r="B409" s="3">
        <v>111</v>
      </c>
    </row>
    <row r="410" spans="1:2">
      <c r="A410" s="4">
        <v>44970</v>
      </c>
      <c r="B410" s="3">
        <v>110</v>
      </c>
    </row>
    <row r="411" spans="1:2">
      <c r="A411" s="4">
        <v>44971</v>
      </c>
      <c r="B411" s="3">
        <v>105</v>
      </c>
    </row>
    <row r="412" spans="1:2">
      <c r="A412" s="4">
        <v>44972</v>
      </c>
      <c r="B412" s="3">
        <v>116</v>
      </c>
    </row>
    <row r="413" spans="1:2">
      <c r="A413" s="4">
        <v>44973</v>
      </c>
      <c r="B413" s="3">
        <v>114</v>
      </c>
    </row>
    <row r="414" spans="1:2">
      <c r="A414" s="4">
        <v>44974</v>
      </c>
      <c r="B414" s="3">
        <v>101</v>
      </c>
    </row>
    <row r="415" spans="1:2">
      <c r="A415" s="4">
        <v>44975</v>
      </c>
      <c r="B415" s="3">
        <v>109</v>
      </c>
    </row>
    <row r="416" spans="1:2">
      <c r="A416" s="4">
        <v>44976</v>
      </c>
      <c r="B416" s="3">
        <v>107</v>
      </c>
    </row>
    <row r="417" spans="1:2">
      <c r="A417" s="4">
        <v>44977</v>
      </c>
      <c r="B417" s="3">
        <v>110</v>
      </c>
    </row>
    <row r="418" spans="1:2">
      <c r="A418" s="4">
        <v>44978</v>
      </c>
      <c r="B418" s="3">
        <v>105</v>
      </c>
    </row>
    <row r="419" spans="1:2">
      <c r="A419" s="4">
        <v>44979</v>
      </c>
      <c r="B419" s="3">
        <v>112</v>
      </c>
    </row>
    <row r="420" spans="1:2">
      <c r="A420" s="4">
        <v>44980</v>
      </c>
      <c r="B420" s="3">
        <v>115</v>
      </c>
    </row>
    <row r="421" spans="1:2">
      <c r="A421" s="4">
        <v>44981</v>
      </c>
      <c r="B421" s="3">
        <v>119</v>
      </c>
    </row>
    <row r="422" spans="1:2">
      <c r="A422" s="4">
        <v>44982</v>
      </c>
      <c r="B422" s="3">
        <v>113</v>
      </c>
    </row>
    <row r="423" spans="1:2">
      <c r="A423" s="4">
        <v>44983</v>
      </c>
      <c r="B423" s="3">
        <v>118</v>
      </c>
    </row>
    <row r="424" spans="1:2">
      <c r="A424" s="4">
        <v>44984</v>
      </c>
      <c r="B424" s="3">
        <v>119</v>
      </c>
    </row>
    <row r="425" spans="1:2">
      <c r="A425" s="4">
        <v>44985</v>
      </c>
      <c r="B425" s="3">
        <v>115</v>
      </c>
    </row>
    <row r="426" spans="1:2">
      <c r="A426" s="4">
        <v>44986</v>
      </c>
      <c r="B426" s="3">
        <v>112</v>
      </c>
    </row>
    <row r="427" spans="1:2">
      <c r="A427" s="4">
        <v>44987</v>
      </c>
      <c r="B427" s="3">
        <v>115</v>
      </c>
    </row>
    <row r="428" spans="1:2">
      <c r="A428" s="4">
        <v>44988</v>
      </c>
      <c r="B428" s="3">
        <v>117</v>
      </c>
    </row>
    <row r="429" spans="1:2">
      <c r="A429" s="4">
        <v>44989</v>
      </c>
      <c r="B429" s="3">
        <v>110</v>
      </c>
    </row>
    <row r="430" spans="1:2">
      <c r="A430" s="4">
        <v>44990</v>
      </c>
      <c r="B430" s="3">
        <v>108</v>
      </c>
    </row>
    <row r="431" spans="1:2">
      <c r="A431" s="4">
        <v>44991</v>
      </c>
      <c r="B431" s="3">
        <v>105</v>
      </c>
    </row>
    <row r="432" spans="1:2">
      <c r="A432" s="4">
        <v>44992</v>
      </c>
      <c r="B432" s="3">
        <v>107</v>
      </c>
    </row>
    <row r="433" spans="1:2">
      <c r="A433" s="4">
        <v>44993</v>
      </c>
      <c r="B433" s="3">
        <v>113</v>
      </c>
    </row>
    <row r="434" spans="1:2">
      <c r="A434" s="4">
        <v>44994</v>
      </c>
      <c r="B434" s="3">
        <v>113</v>
      </c>
    </row>
    <row r="435" spans="1:2">
      <c r="A435" s="4">
        <v>44995</v>
      </c>
      <c r="B435" s="3">
        <v>100</v>
      </c>
    </row>
    <row r="436" spans="1:2">
      <c r="A436" s="4">
        <v>44996</v>
      </c>
      <c r="B436" s="3">
        <v>116</v>
      </c>
    </row>
    <row r="437" spans="1:2">
      <c r="A437" s="4">
        <v>44997</v>
      </c>
      <c r="B437" s="3">
        <v>106</v>
      </c>
    </row>
    <row r="438" spans="1:2">
      <c r="A438" s="4">
        <v>44998</v>
      </c>
      <c r="B438" s="3">
        <v>102</v>
      </c>
    </row>
    <row r="439" spans="1:2">
      <c r="A439" s="4">
        <v>44999</v>
      </c>
      <c r="B439" s="3">
        <v>105</v>
      </c>
    </row>
    <row r="440" spans="1:2">
      <c r="A440" s="4">
        <v>45000</v>
      </c>
      <c r="B440" s="3">
        <v>114</v>
      </c>
    </row>
    <row r="441" spans="1:2">
      <c r="A441" s="4">
        <v>45001</v>
      </c>
      <c r="B441" s="3">
        <v>119</v>
      </c>
    </row>
    <row r="442" spans="1:2">
      <c r="A442" s="4">
        <v>45002</v>
      </c>
      <c r="B442" s="3">
        <v>118</v>
      </c>
    </row>
    <row r="443" spans="1:2">
      <c r="A443" s="4">
        <v>45003</v>
      </c>
      <c r="B443" s="3">
        <v>106</v>
      </c>
    </row>
    <row r="444" spans="1:2">
      <c r="A444" s="4">
        <v>45004</v>
      </c>
      <c r="B444" s="3">
        <v>109</v>
      </c>
    </row>
    <row r="445" spans="1:2">
      <c r="A445" s="4">
        <v>45005</v>
      </c>
      <c r="B445" s="3">
        <v>105</v>
      </c>
    </row>
    <row r="446" spans="1:2">
      <c r="A446" s="4">
        <v>45006</v>
      </c>
      <c r="B446" s="3">
        <v>113</v>
      </c>
    </row>
    <row r="447" spans="1:2">
      <c r="A447" s="4">
        <v>45007</v>
      </c>
      <c r="B447" s="3">
        <v>113</v>
      </c>
    </row>
    <row r="448" spans="1:2">
      <c r="A448" s="4">
        <v>45008</v>
      </c>
      <c r="B448" s="3">
        <v>111</v>
      </c>
    </row>
    <row r="449" spans="1:2">
      <c r="A449" s="4">
        <v>45009</v>
      </c>
      <c r="B449" s="3">
        <v>112</v>
      </c>
    </row>
    <row r="450" spans="1:2">
      <c r="A450" s="4">
        <v>45010</v>
      </c>
      <c r="B450" s="3">
        <v>117</v>
      </c>
    </row>
    <row r="451" spans="1:2">
      <c r="A451" s="4">
        <v>45011</v>
      </c>
      <c r="B451" s="3">
        <v>116</v>
      </c>
    </row>
    <row r="452" spans="1:2">
      <c r="A452" s="4">
        <v>45012</v>
      </c>
      <c r="B452" s="3">
        <v>132</v>
      </c>
    </row>
    <row r="453" spans="1:2">
      <c r="A453" s="4">
        <v>45013</v>
      </c>
      <c r="B453" s="3">
        <v>114</v>
      </c>
    </row>
    <row r="454" spans="1:2">
      <c r="A454" s="4">
        <v>45014</v>
      </c>
      <c r="B454" s="3">
        <v>114</v>
      </c>
    </row>
    <row r="455" spans="1:2">
      <c r="A455" s="4">
        <v>45015</v>
      </c>
      <c r="B455" s="3">
        <v>137</v>
      </c>
    </row>
    <row r="456" spans="1:2">
      <c r="A456" s="4">
        <v>45016</v>
      </c>
      <c r="B456" s="3">
        <v>117</v>
      </c>
    </row>
    <row r="457" spans="1:2">
      <c r="A457" s="4">
        <v>45017</v>
      </c>
      <c r="B457" s="3">
        <v>119</v>
      </c>
    </row>
    <row r="458" spans="1:2">
      <c r="A458" s="4">
        <v>45018</v>
      </c>
      <c r="B458" s="3">
        <v>130</v>
      </c>
    </row>
    <row r="459" spans="1:2">
      <c r="A459" s="4">
        <v>45019</v>
      </c>
      <c r="B459" s="3">
        <v>132</v>
      </c>
    </row>
    <row r="460" spans="1:2">
      <c r="A460" s="4">
        <v>45020</v>
      </c>
      <c r="B460" s="3">
        <v>111</v>
      </c>
    </row>
    <row r="461" spans="1:2">
      <c r="A461" s="4">
        <v>45021</v>
      </c>
      <c r="B461" s="3">
        <v>102</v>
      </c>
    </row>
    <row r="462" spans="1:2">
      <c r="A462" s="4">
        <v>45022</v>
      </c>
      <c r="B462" s="3">
        <v>120</v>
      </c>
    </row>
    <row r="463" spans="1:2">
      <c r="A463" s="4">
        <v>45023</v>
      </c>
      <c r="B463" s="3">
        <v>113</v>
      </c>
    </row>
    <row r="464" spans="1:2">
      <c r="A464" s="4">
        <v>45024</v>
      </c>
      <c r="B464" s="3">
        <v>119</v>
      </c>
    </row>
    <row r="465" spans="1:2">
      <c r="A465" s="4">
        <v>45025</v>
      </c>
      <c r="B465" s="3">
        <v>114</v>
      </c>
    </row>
    <row r="466" spans="1:2">
      <c r="A466" s="4">
        <v>45026</v>
      </c>
      <c r="B466" s="3">
        <v>112</v>
      </c>
    </row>
    <row r="467" spans="1:2">
      <c r="A467" s="4">
        <v>45027</v>
      </c>
      <c r="B467" s="3">
        <v>112</v>
      </c>
    </row>
    <row r="468" spans="1:2">
      <c r="A468" s="4">
        <v>45028</v>
      </c>
      <c r="B468" s="3">
        <v>117</v>
      </c>
    </row>
    <row r="469" spans="1:2">
      <c r="A469" s="4">
        <v>45029</v>
      </c>
      <c r="B469" s="3">
        <v>111</v>
      </c>
    </row>
    <row r="470" spans="1:2">
      <c r="A470" s="4">
        <v>45030</v>
      </c>
      <c r="B470" s="3">
        <v>118</v>
      </c>
    </row>
    <row r="471" spans="1:2">
      <c r="A471" s="4">
        <v>45031</v>
      </c>
      <c r="B471" s="3">
        <v>117</v>
      </c>
    </row>
    <row r="472" spans="1:2">
      <c r="A472" s="4">
        <v>45032</v>
      </c>
      <c r="B472" s="3">
        <v>116</v>
      </c>
    </row>
    <row r="473" spans="1:2">
      <c r="A473" s="4">
        <v>45033</v>
      </c>
      <c r="B473" s="3">
        <v>120</v>
      </c>
    </row>
    <row r="474" spans="1:2">
      <c r="A474" s="4">
        <v>45034</v>
      </c>
      <c r="B474" s="3">
        <v>116</v>
      </c>
    </row>
    <row r="475" spans="1:2">
      <c r="A475" s="4">
        <v>45035</v>
      </c>
      <c r="B475" s="3">
        <v>118</v>
      </c>
    </row>
    <row r="476" spans="1:2">
      <c r="A476" s="4">
        <v>45036</v>
      </c>
      <c r="B476" s="3">
        <v>120</v>
      </c>
    </row>
    <row r="477" spans="1:2">
      <c r="A477" s="4">
        <v>45037</v>
      </c>
      <c r="B477" s="3">
        <v>117</v>
      </c>
    </row>
    <row r="478" spans="1:2">
      <c r="A478" s="4">
        <v>45038</v>
      </c>
      <c r="B478" s="3">
        <v>102</v>
      </c>
    </row>
    <row r="479" spans="1:2">
      <c r="A479" s="4">
        <v>45039</v>
      </c>
      <c r="B479" s="3">
        <v>116</v>
      </c>
    </row>
    <row r="480" spans="1:2">
      <c r="A480" s="4">
        <v>45040</v>
      </c>
      <c r="B480" s="3">
        <v>120</v>
      </c>
    </row>
    <row r="481" spans="1:2">
      <c r="A481" s="4">
        <v>45041</v>
      </c>
      <c r="B481" s="3">
        <v>123</v>
      </c>
    </row>
    <row r="482" spans="1:2">
      <c r="A482" s="4">
        <v>45042</v>
      </c>
      <c r="B482" s="3">
        <v>132</v>
      </c>
    </row>
    <row r="483" spans="1:2">
      <c r="A483" s="4">
        <v>45043</v>
      </c>
      <c r="B483" s="3">
        <v>127</v>
      </c>
    </row>
    <row r="484" spans="1:2">
      <c r="A484" s="4">
        <v>45044</v>
      </c>
      <c r="B484" s="3">
        <v>136</v>
      </c>
    </row>
    <row r="485" spans="1:2">
      <c r="A485" s="4">
        <v>45045</v>
      </c>
      <c r="B485" s="3">
        <v>111</v>
      </c>
    </row>
    <row r="486" spans="1:2">
      <c r="A486" s="4">
        <v>45046</v>
      </c>
      <c r="B486" s="3">
        <v>111</v>
      </c>
    </row>
    <row r="487" spans="1:2">
      <c r="A487" s="4">
        <v>45047</v>
      </c>
      <c r="B487" s="3">
        <v>112</v>
      </c>
    </row>
    <row r="488" spans="1:2">
      <c r="A488" s="4">
        <v>45048</v>
      </c>
      <c r="B488" s="3">
        <v>114</v>
      </c>
    </row>
    <row r="489" spans="1:2">
      <c r="A489" s="4">
        <v>45049</v>
      </c>
      <c r="B489" s="3">
        <v>112</v>
      </c>
    </row>
    <row r="490" spans="1:2">
      <c r="A490" s="4">
        <v>45050</v>
      </c>
      <c r="B490" s="3">
        <v>114</v>
      </c>
    </row>
    <row r="491" spans="1:2">
      <c r="A491" s="4">
        <v>45051</v>
      </c>
      <c r="B491" s="3">
        <v>114</v>
      </c>
    </row>
    <row r="492" spans="1:2">
      <c r="A492" s="4">
        <v>45052</v>
      </c>
      <c r="B492" s="3">
        <v>112</v>
      </c>
    </row>
    <row r="493" spans="1:2">
      <c r="A493" s="4">
        <v>45053</v>
      </c>
      <c r="B493" s="3">
        <v>116</v>
      </c>
    </row>
    <row r="494" spans="1:2">
      <c r="A494" s="4">
        <v>45054</v>
      </c>
      <c r="B494" s="3">
        <v>116</v>
      </c>
    </row>
    <row r="495" spans="1:2">
      <c r="A495" s="4">
        <v>45055</v>
      </c>
      <c r="B495" s="3">
        <v>114</v>
      </c>
    </row>
    <row r="496" spans="1:2">
      <c r="A496" s="4">
        <v>45056</v>
      </c>
      <c r="B496" s="3">
        <v>118</v>
      </c>
    </row>
    <row r="497" spans="1:2">
      <c r="A497" s="4">
        <v>45057</v>
      </c>
      <c r="B497" s="3">
        <v>117</v>
      </c>
    </row>
    <row r="498" spans="1:2">
      <c r="A498" s="4">
        <v>45058</v>
      </c>
      <c r="B498" s="3">
        <v>119</v>
      </c>
    </row>
    <row r="499" spans="1:2">
      <c r="A499" s="4">
        <v>45059</v>
      </c>
      <c r="B499" s="3">
        <v>116</v>
      </c>
    </row>
    <row r="500" spans="1:2">
      <c r="A500" s="4">
        <v>45060</v>
      </c>
      <c r="B500" s="3">
        <v>120</v>
      </c>
    </row>
    <row r="501" spans="1:2">
      <c r="A501" s="4">
        <v>45061</v>
      </c>
      <c r="B501" s="3">
        <v>118</v>
      </c>
    </row>
    <row r="502" spans="1:2">
      <c r="A502" s="4">
        <v>45062</v>
      </c>
      <c r="B502" s="3">
        <v>120</v>
      </c>
    </row>
    <row r="503" spans="1:2">
      <c r="A503" s="4">
        <v>45063</v>
      </c>
      <c r="B503" s="3">
        <v>112</v>
      </c>
    </row>
    <row r="504" spans="1:2">
      <c r="A504" s="4">
        <v>45064</v>
      </c>
      <c r="B504" s="3">
        <v>114</v>
      </c>
    </row>
    <row r="505" spans="1:2">
      <c r="A505" s="4">
        <v>45065</v>
      </c>
      <c r="B505" s="3">
        <v>120</v>
      </c>
    </row>
    <row r="506" spans="1:2">
      <c r="A506" s="4">
        <v>45066</v>
      </c>
      <c r="B506" s="3">
        <v>120</v>
      </c>
    </row>
    <row r="507" spans="1:2">
      <c r="A507" s="4">
        <v>45067</v>
      </c>
      <c r="B507" s="3">
        <v>114</v>
      </c>
    </row>
    <row r="508" spans="1:2">
      <c r="A508" s="4">
        <v>45068</v>
      </c>
      <c r="B508" s="3">
        <v>113</v>
      </c>
    </row>
    <row r="509" spans="1:2">
      <c r="A509" s="4">
        <v>45069</v>
      </c>
      <c r="B509" s="3">
        <v>115</v>
      </c>
    </row>
    <row r="510" spans="1:2">
      <c r="A510" s="4">
        <v>45070</v>
      </c>
      <c r="B510" s="3">
        <v>130</v>
      </c>
    </row>
    <row r="511" spans="1:2">
      <c r="A511" s="4">
        <v>45071</v>
      </c>
      <c r="B511" s="3">
        <v>124</v>
      </c>
    </row>
    <row r="512" spans="1:2">
      <c r="A512" s="4">
        <v>45072</v>
      </c>
      <c r="B512" s="3">
        <v>126</v>
      </c>
    </row>
    <row r="513" spans="1:2">
      <c r="A513" s="4">
        <v>45073</v>
      </c>
      <c r="B513" s="3">
        <v>135</v>
      </c>
    </row>
    <row r="514" spans="1:2">
      <c r="A514" s="4">
        <v>45074</v>
      </c>
      <c r="B514" s="3">
        <v>136</v>
      </c>
    </row>
    <row r="515" spans="1:2">
      <c r="A515" s="4">
        <v>45075</v>
      </c>
      <c r="B515" s="3">
        <v>120</v>
      </c>
    </row>
    <row r="516" spans="1:2">
      <c r="A516" s="4">
        <v>45076</v>
      </c>
      <c r="B516" s="3">
        <v>118</v>
      </c>
    </row>
    <row r="517" spans="1:2">
      <c r="A517" s="4">
        <v>45077</v>
      </c>
      <c r="B517" s="3">
        <v>112</v>
      </c>
    </row>
    <row r="518" spans="1:2">
      <c r="A518" s="4">
        <v>45078</v>
      </c>
      <c r="B518" s="3">
        <v>120</v>
      </c>
    </row>
    <row r="519" spans="1:2">
      <c r="A519" s="4">
        <v>45079</v>
      </c>
      <c r="B519" s="3">
        <v>111</v>
      </c>
    </row>
    <row r="520" spans="1:2">
      <c r="A520" s="4">
        <v>45080</v>
      </c>
      <c r="B520" s="3">
        <v>114</v>
      </c>
    </row>
    <row r="521" spans="1:2">
      <c r="A521" s="4">
        <v>45081</v>
      </c>
      <c r="B521" s="3">
        <v>119</v>
      </c>
    </row>
    <row r="522" spans="1:2">
      <c r="A522" s="4">
        <v>45082</v>
      </c>
      <c r="B522" s="3">
        <v>116</v>
      </c>
    </row>
    <row r="523" spans="1:2">
      <c r="A523" s="4">
        <v>45083</v>
      </c>
      <c r="B523" s="3">
        <v>116</v>
      </c>
    </row>
    <row r="524" spans="1:2">
      <c r="A524" s="4">
        <v>45084</v>
      </c>
      <c r="B524" s="3">
        <v>115</v>
      </c>
    </row>
    <row r="525" spans="1:2">
      <c r="A525" s="4">
        <v>45085</v>
      </c>
      <c r="B525" s="3">
        <v>114</v>
      </c>
    </row>
    <row r="526" spans="1:2">
      <c r="A526" s="4">
        <v>45086</v>
      </c>
      <c r="B526" s="3">
        <v>114</v>
      </c>
    </row>
    <row r="527" spans="1:2">
      <c r="A527" s="4">
        <v>45087</v>
      </c>
      <c r="B527" s="3">
        <v>119</v>
      </c>
    </row>
    <row r="528" spans="1:2">
      <c r="A528" s="4">
        <v>45088</v>
      </c>
      <c r="B528" s="3">
        <v>119</v>
      </c>
    </row>
    <row r="529" spans="1:2">
      <c r="A529" s="4">
        <v>45089</v>
      </c>
      <c r="B529" s="3">
        <v>116</v>
      </c>
    </row>
    <row r="530" spans="1:2">
      <c r="A530" s="4">
        <v>45090</v>
      </c>
      <c r="B530" s="3">
        <v>120</v>
      </c>
    </row>
    <row r="531" spans="1:2">
      <c r="A531" s="4">
        <v>45091</v>
      </c>
      <c r="B531" s="3">
        <v>114</v>
      </c>
    </row>
    <row r="532" spans="1:2">
      <c r="A532" s="4">
        <v>45092</v>
      </c>
      <c r="B532" s="3">
        <v>119</v>
      </c>
    </row>
    <row r="533" spans="1:2">
      <c r="A533" s="4">
        <v>45093</v>
      </c>
      <c r="B533" s="3">
        <v>112</v>
      </c>
    </row>
    <row r="534" spans="1:2">
      <c r="A534" s="4">
        <v>45094</v>
      </c>
      <c r="B534" s="3">
        <v>120</v>
      </c>
    </row>
    <row r="535" spans="1:2">
      <c r="A535" s="4">
        <v>45095</v>
      </c>
      <c r="B535" s="3">
        <v>114</v>
      </c>
    </row>
    <row r="536" spans="1:2">
      <c r="A536" s="4">
        <v>45096</v>
      </c>
      <c r="B536" s="3">
        <v>119</v>
      </c>
    </row>
    <row r="537" spans="1:2">
      <c r="A537" s="4">
        <v>45097</v>
      </c>
      <c r="B537" s="3">
        <v>114</v>
      </c>
    </row>
    <row r="538" spans="1:2">
      <c r="A538" s="4">
        <v>45098</v>
      </c>
      <c r="B538" s="3">
        <v>112</v>
      </c>
    </row>
    <row r="539" spans="1:2">
      <c r="A539" s="4">
        <v>45099</v>
      </c>
      <c r="B539" s="3">
        <v>113</v>
      </c>
    </row>
    <row r="540" spans="1:2">
      <c r="A540" s="4">
        <v>45100</v>
      </c>
      <c r="B540" s="3">
        <v>117</v>
      </c>
    </row>
    <row r="541" spans="1:2">
      <c r="A541" s="4">
        <v>45101</v>
      </c>
      <c r="B541" s="3">
        <v>123</v>
      </c>
    </row>
    <row r="542" spans="1:2">
      <c r="A542" s="4">
        <v>45102</v>
      </c>
      <c r="B542" s="3">
        <v>126</v>
      </c>
    </row>
    <row r="543" spans="1:2">
      <c r="A543" s="4">
        <v>45103</v>
      </c>
      <c r="B543" s="3">
        <v>135</v>
      </c>
    </row>
    <row r="544" spans="1:2">
      <c r="A544" s="4">
        <v>45104</v>
      </c>
      <c r="B544" s="3">
        <v>128</v>
      </c>
    </row>
    <row r="545" spans="1:2">
      <c r="A545" s="4">
        <v>45105</v>
      </c>
      <c r="B545" s="3">
        <v>117</v>
      </c>
    </row>
    <row r="546" spans="1:2">
      <c r="A546" s="4">
        <v>45106</v>
      </c>
      <c r="B546" s="3">
        <v>116</v>
      </c>
    </row>
    <row r="547" spans="1:2">
      <c r="A547" s="4">
        <v>45107</v>
      </c>
      <c r="B547" s="3">
        <v>118</v>
      </c>
    </row>
    <row r="548" spans="1:2">
      <c r="A548" s="4">
        <v>45108</v>
      </c>
      <c r="B548" s="3">
        <v>119</v>
      </c>
    </row>
    <row r="549" spans="1:2">
      <c r="A549" s="4">
        <v>45109</v>
      </c>
      <c r="B549" s="3">
        <v>117</v>
      </c>
    </row>
    <row r="550" spans="1:2">
      <c r="A550" s="4">
        <v>45110</v>
      </c>
      <c r="B550" s="3">
        <v>118</v>
      </c>
    </row>
    <row r="551" spans="1:2">
      <c r="A551" s="4">
        <v>45111</v>
      </c>
      <c r="B551" s="3">
        <v>111</v>
      </c>
    </row>
    <row r="552" spans="1:2">
      <c r="A552" s="4">
        <v>45112</v>
      </c>
      <c r="B552" s="3">
        <v>117</v>
      </c>
    </row>
    <row r="553" spans="1:2">
      <c r="A553" s="4">
        <v>45113</v>
      </c>
      <c r="B553" s="3">
        <v>116</v>
      </c>
    </row>
    <row r="554" spans="1:2">
      <c r="A554" s="4">
        <v>45114</v>
      </c>
      <c r="B554" s="3">
        <v>119</v>
      </c>
    </row>
    <row r="555" spans="1:2">
      <c r="A555" s="4">
        <v>45115</v>
      </c>
      <c r="B555" s="3">
        <v>118</v>
      </c>
    </row>
    <row r="556" spans="1:2">
      <c r="A556" s="4">
        <v>45116</v>
      </c>
      <c r="B556" s="3">
        <v>117</v>
      </c>
    </row>
    <row r="557" spans="1:2">
      <c r="A557" s="4">
        <v>45117</v>
      </c>
      <c r="B557" s="3">
        <v>119</v>
      </c>
    </row>
    <row r="558" spans="1:2">
      <c r="A558" s="4">
        <v>45118</v>
      </c>
      <c r="B558" s="3">
        <v>116</v>
      </c>
    </row>
    <row r="559" spans="1:2">
      <c r="A559" s="4">
        <v>45119</v>
      </c>
      <c r="B559" s="3">
        <v>120</v>
      </c>
    </row>
    <row r="560" spans="1:2">
      <c r="A560" s="4">
        <v>45120</v>
      </c>
      <c r="B560" s="3">
        <v>111</v>
      </c>
    </row>
    <row r="561" spans="1:2">
      <c r="A561" s="4">
        <v>45121</v>
      </c>
      <c r="B561" s="3">
        <v>118</v>
      </c>
    </row>
    <row r="562" spans="1:2">
      <c r="A562" s="4">
        <v>45122</v>
      </c>
      <c r="B562" s="3">
        <v>111</v>
      </c>
    </row>
    <row r="563" spans="1:2">
      <c r="A563" s="4">
        <v>45123</v>
      </c>
      <c r="B563" s="3">
        <v>111</v>
      </c>
    </row>
    <row r="564" spans="1:2">
      <c r="A564" s="4">
        <v>45124</v>
      </c>
      <c r="B564" s="3">
        <v>112</v>
      </c>
    </row>
    <row r="565" spans="1:2">
      <c r="A565" s="4">
        <v>45125</v>
      </c>
      <c r="B565" s="3">
        <v>115</v>
      </c>
    </row>
    <row r="566" spans="1:2">
      <c r="A566" s="4">
        <v>45126</v>
      </c>
      <c r="B566" s="3">
        <v>111</v>
      </c>
    </row>
    <row r="567" spans="1:2">
      <c r="A567" s="4">
        <v>45127</v>
      </c>
      <c r="B567" s="3">
        <v>117</v>
      </c>
    </row>
    <row r="568" spans="1:2">
      <c r="A568" s="4">
        <v>45128</v>
      </c>
      <c r="B568" s="3">
        <v>112</v>
      </c>
    </row>
    <row r="569" spans="1:2">
      <c r="A569" s="4">
        <v>45129</v>
      </c>
      <c r="B569" s="3">
        <v>115</v>
      </c>
    </row>
    <row r="570" spans="1:2">
      <c r="A570" s="4">
        <v>45130</v>
      </c>
      <c r="B570" s="3">
        <v>117</v>
      </c>
    </row>
    <row r="571" spans="1:2">
      <c r="A571" s="4">
        <v>45131</v>
      </c>
      <c r="B571" s="3">
        <v>127</v>
      </c>
    </row>
    <row r="572" spans="1:2">
      <c r="A572" s="4">
        <v>45132</v>
      </c>
      <c r="B572" s="3">
        <v>136</v>
      </c>
    </row>
    <row r="573" spans="1:2">
      <c r="A573" s="4">
        <v>45133</v>
      </c>
      <c r="B573" s="3">
        <v>115</v>
      </c>
    </row>
    <row r="574" spans="1:2">
      <c r="A574" s="4">
        <v>45134</v>
      </c>
      <c r="B574" s="3">
        <v>119</v>
      </c>
    </row>
    <row r="575" spans="1:2">
      <c r="A575" s="4">
        <v>45135</v>
      </c>
      <c r="B575" s="3">
        <v>139</v>
      </c>
    </row>
    <row r="576" spans="1:2">
      <c r="A576" s="4">
        <v>45136</v>
      </c>
      <c r="B576" s="3">
        <v>119</v>
      </c>
    </row>
    <row r="577" spans="1:2">
      <c r="A577" s="4">
        <v>45137</v>
      </c>
      <c r="B577" s="3">
        <v>111</v>
      </c>
    </row>
    <row r="578" spans="1:2">
      <c r="A578" s="4">
        <v>45138</v>
      </c>
      <c r="B578" s="3">
        <v>118</v>
      </c>
    </row>
    <row r="579" spans="1:2">
      <c r="A579" s="4">
        <v>45139</v>
      </c>
      <c r="B579" s="3">
        <v>119</v>
      </c>
    </row>
    <row r="580" spans="1:2">
      <c r="A580" s="4">
        <v>45140</v>
      </c>
      <c r="B580" s="3">
        <v>115</v>
      </c>
    </row>
    <row r="581" spans="1:2">
      <c r="A581" s="4">
        <v>45141</v>
      </c>
      <c r="B581" s="3">
        <v>120</v>
      </c>
    </row>
    <row r="582" spans="1:2">
      <c r="A582" s="4">
        <v>45142</v>
      </c>
      <c r="B582" s="3">
        <v>113</v>
      </c>
    </row>
    <row r="583" spans="1:2">
      <c r="A583" s="4">
        <v>45143</v>
      </c>
      <c r="B583" s="3">
        <v>111</v>
      </c>
    </row>
    <row r="584" spans="1:2">
      <c r="A584" s="4">
        <v>45144</v>
      </c>
      <c r="B584" s="3">
        <v>112</v>
      </c>
    </row>
    <row r="585" spans="1:2">
      <c r="A585" s="4">
        <v>45145</v>
      </c>
      <c r="B585" s="3">
        <v>118</v>
      </c>
    </row>
    <row r="586" spans="1:2">
      <c r="A586" s="4">
        <v>45146</v>
      </c>
      <c r="B586" s="3">
        <v>116</v>
      </c>
    </row>
    <row r="587" spans="1:2">
      <c r="A587" s="4">
        <v>45147</v>
      </c>
      <c r="B587" s="3">
        <v>119</v>
      </c>
    </row>
    <row r="588" spans="1:2">
      <c r="A588" s="4">
        <v>45148</v>
      </c>
      <c r="B588" s="3">
        <v>115</v>
      </c>
    </row>
    <row r="589" spans="1:2">
      <c r="A589" s="4">
        <v>45149</v>
      </c>
      <c r="B589" s="3">
        <v>120</v>
      </c>
    </row>
    <row r="590" spans="1:2">
      <c r="A590" s="4">
        <v>45150</v>
      </c>
      <c r="B590" s="3">
        <v>111</v>
      </c>
    </row>
    <row r="591" spans="1:2">
      <c r="A591" s="4">
        <v>45151</v>
      </c>
      <c r="B591" s="3">
        <v>118</v>
      </c>
    </row>
    <row r="592" spans="1:2">
      <c r="A592" s="4">
        <v>45152</v>
      </c>
      <c r="B592" s="3">
        <v>120</v>
      </c>
    </row>
    <row r="593" spans="1:2">
      <c r="A593" s="4">
        <v>45153</v>
      </c>
      <c r="B593" s="3">
        <v>121</v>
      </c>
    </row>
    <row r="594" spans="1:2">
      <c r="A594" s="4">
        <v>45154</v>
      </c>
      <c r="B594" s="3">
        <v>113</v>
      </c>
    </row>
    <row r="595" spans="1:2">
      <c r="A595" s="4">
        <v>45155</v>
      </c>
      <c r="B595" s="3">
        <v>114</v>
      </c>
    </row>
    <row r="596" spans="1:2">
      <c r="A596" s="4">
        <v>45156</v>
      </c>
      <c r="B596" s="3">
        <v>111</v>
      </c>
    </row>
    <row r="597" spans="1:2">
      <c r="A597" s="4">
        <v>45157</v>
      </c>
      <c r="B597" s="3">
        <v>123</v>
      </c>
    </row>
    <row r="598" spans="1:2">
      <c r="A598" s="4">
        <v>45158</v>
      </c>
      <c r="B598" s="3">
        <v>122</v>
      </c>
    </row>
    <row r="599" spans="1:2">
      <c r="A599" s="4">
        <v>45159</v>
      </c>
      <c r="B599" s="3">
        <v>127</v>
      </c>
    </row>
    <row r="600" spans="1:2">
      <c r="A600" s="4">
        <v>45160</v>
      </c>
      <c r="B600" s="3">
        <v>117</v>
      </c>
    </row>
    <row r="601" spans="1:2">
      <c r="A601" s="4">
        <v>45161</v>
      </c>
      <c r="B601" s="3">
        <v>126</v>
      </c>
    </row>
    <row r="602" spans="1:2">
      <c r="A602" s="4">
        <v>45162</v>
      </c>
      <c r="B602" s="3">
        <v>118</v>
      </c>
    </row>
    <row r="603" spans="1:2">
      <c r="A603" s="4">
        <v>45163</v>
      </c>
      <c r="B603" s="3">
        <v>114</v>
      </c>
    </row>
    <row r="604" spans="1:2">
      <c r="A604" s="4">
        <v>45164</v>
      </c>
      <c r="B604" s="3">
        <v>138</v>
      </c>
    </row>
    <row r="605" spans="1:2">
      <c r="A605" s="4">
        <v>45165</v>
      </c>
      <c r="B605" s="3">
        <v>134</v>
      </c>
    </row>
    <row r="606" spans="1:2">
      <c r="A606" s="4">
        <v>45166</v>
      </c>
      <c r="B606" s="3">
        <v>119</v>
      </c>
    </row>
    <row r="607" spans="1:2">
      <c r="A607" s="4">
        <v>45167</v>
      </c>
      <c r="B607" s="3">
        <v>111</v>
      </c>
    </row>
    <row r="608" spans="1:2">
      <c r="A608" s="4">
        <v>45168</v>
      </c>
      <c r="B608" s="3">
        <v>117</v>
      </c>
    </row>
    <row r="609" spans="1:2">
      <c r="A609" s="4">
        <v>45169</v>
      </c>
      <c r="B609" s="3">
        <v>119</v>
      </c>
    </row>
    <row r="610" spans="1:2">
      <c r="A610" s="4">
        <v>45170</v>
      </c>
      <c r="B610" s="3">
        <v>120</v>
      </c>
    </row>
    <row r="611" spans="1:2">
      <c r="A611" s="4">
        <v>45171</v>
      </c>
      <c r="B611" s="3">
        <v>120</v>
      </c>
    </row>
    <row r="612" spans="1:2">
      <c r="A612" s="4">
        <v>45172</v>
      </c>
      <c r="B612" s="3">
        <v>112</v>
      </c>
    </row>
    <row r="613" spans="1:2">
      <c r="A613" s="4">
        <v>45173</v>
      </c>
      <c r="B613" s="3">
        <v>111</v>
      </c>
    </row>
    <row r="614" spans="1:2">
      <c r="A614" s="4">
        <v>45174</v>
      </c>
      <c r="B614" s="3">
        <v>114</v>
      </c>
    </row>
    <row r="615" spans="1:2">
      <c r="A615" s="4">
        <v>45175</v>
      </c>
      <c r="B615" s="3">
        <v>113</v>
      </c>
    </row>
    <row r="616" spans="1:2">
      <c r="A616" s="4">
        <v>45176</v>
      </c>
      <c r="B616" s="3">
        <v>112</v>
      </c>
    </row>
    <row r="617" spans="1:2">
      <c r="A617" s="4">
        <v>45177</v>
      </c>
      <c r="B617" s="3">
        <v>117</v>
      </c>
    </row>
    <row r="618" spans="1:2">
      <c r="A618" s="4">
        <v>45178</v>
      </c>
      <c r="B618" s="3">
        <v>111</v>
      </c>
    </row>
    <row r="619" spans="1:2">
      <c r="A619" s="4">
        <v>45179</v>
      </c>
      <c r="B619" s="3">
        <v>115</v>
      </c>
    </row>
    <row r="620" spans="1:2">
      <c r="A620" s="4">
        <v>45180</v>
      </c>
      <c r="B620" s="3">
        <v>112</v>
      </c>
    </row>
    <row r="621" spans="1:2">
      <c r="A621" s="4">
        <v>45181</v>
      </c>
      <c r="B621" s="3">
        <v>113</v>
      </c>
    </row>
    <row r="622" spans="1:2">
      <c r="A622" s="4">
        <v>45182</v>
      </c>
      <c r="B622" s="3">
        <v>105</v>
      </c>
    </row>
    <row r="623" spans="1:2">
      <c r="A623" s="4">
        <v>45183</v>
      </c>
      <c r="B623" s="3">
        <v>111</v>
      </c>
    </row>
    <row r="624" spans="1:2">
      <c r="A624" s="4">
        <v>45184</v>
      </c>
      <c r="B624" s="3">
        <v>119</v>
      </c>
    </row>
    <row r="625" spans="1:2">
      <c r="A625" s="4">
        <v>45185</v>
      </c>
      <c r="B625" s="3">
        <v>113</v>
      </c>
    </row>
    <row r="626" spans="1:2">
      <c r="A626" s="4">
        <v>45186</v>
      </c>
      <c r="B626" s="3">
        <v>117</v>
      </c>
    </row>
    <row r="627" spans="1:2">
      <c r="A627" s="4">
        <v>45187</v>
      </c>
      <c r="B627" s="3">
        <v>120</v>
      </c>
    </row>
    <row r="628" spans="1:2">
      <c r="A628" s="4">
        <v>45188</v>
      </c>
      <c r="B628" s="3">
        <v>114</v>
      </c>
    </row>
    <row r="629" spans="1:2">
      <c r="A629" s="4">
        <v>45189</v>
      </c>
      <c r="B629" s="3">
        <v>118</v>
      </c>
    </row>
    <row r="630" spans="1:2">
      <c r="A630" s="4">
        <v>45190</v>
      </c>
      <c r="B630" s="3">
        <v>119</v>
      </c>
    </row>
    <row r="631" spans="1:2">
      <c r="A631" s="4">
        <v>45191</v>
      </c>
      <c r="B631" s="3">
        <v>117</v>
      </c>
    </row>
    <row r="632" spans="1:2">
      <c r="A632" s="4">
        <v>45192</v>
      </c>
      <c r="B632" s="3">
        <v>113</v>
      </c>
    </row>
    <row r="633" spans="1:2">
      <c r="A633" s="4">
        <v>45193</v>
      </c>
      <c r="B633" s="3">
        <v>117</v>
      </c>
    </row>
    <row r="634" spans="1:2">
      <c r="A634" s="4">
        <v>45194</v>
      </c>
      <c r="B634" s="3">
        <v>114</v>
      </c>
    </row>
    <row r="635" spans="1:2">
      <c r="A635" s="4">
        <v>45195</v>
      </c>
      <c r="B635" s="3">
        <v>137</v>
      </c>
    </row>
    <row r="636" spans="1:2">
      <c r="A636" s="4">
        <v>45196</v>
      </c>
      <c r="B636" s="3">
        <v>119</v>
      </c>
    </row>
    <row r="637" spans="1:2">
      <c r="A637" s="4">
        <v>45197</v>
      </c>
      <c r="B637" s="3">
        <v>133</v>
      </c>
    </row>
    <row r="638" spans="1:2">
      <c r="A638" s="4">
        <v>45198</v>
      </c>
      <c r="B638" s="3">
        <v>111</v>
      </c>
    </row>
    <row r="639" spans="1:2">
      <c r="A639" s="4">
        <v>45199</v>
      </c>
      <c r="B639" s="3">
        <v>115</v>
      </c>
    </row>
    <row r="640" spans="1:2">
      <c r="A640" s="4">
        <v>45200</v>
      </c>
      <c r="B640" s="3">
        <v>127</v>
      </c>
    </row>
    <row r="641" spans="1:2">
      <c r="A641" s="4">
        <v>45201</v>
      </c>
      <c r="B641" s="3">
        <v>123</v>
      </c>
    </row>
    <row r="642" spans="1:2">
      <c r="A642" s="4">
        <v>45202</v>
      </c>
      <c r="B642" s="3">
        <v>117</v>
      </c>
    </row>
    <row r="643" spans="1:2">
      <c r="A643" s="4">
        <v>45203</v>
      </c>
      <c r="B643" s="3">
        <v>106</v>
      </c>
    </row>
    <row r="644" spans="1:2">
      <c r="A644" s="4">
        <v>45204</v>
      </c>
      <c r="B644" s="3">
        <v>117</v>
      </c>
    </row>
    <row r="645" spans="1:2">
      <c r="A645" s="4">
        <v>45205</v>
      </c>
      <c r="B645" s="3">
        <v>116</v>
      </c>
    </row>
    <row r="646" spans="1:2">
      <c r="A646" s="4">
        <v>45206</v>
      </c>
      <c r="B646" s="3">
        <v>115</v>
      </c>
    </row>
    <row r="647" spans="1:2">
      <c r="A647" s="4">
        <v>45207</v>
      </c>
      <c r="B647" s="3">
        <v>112</v>
      </c>
    </row>
    <row r="648" spans="1:2">
      <c r="A648" s="4">
        <v>45208</v>
      </c>
      <c r="B648" s="3">
        <v>117</v>
      </c>
    </row>
    <row r="649" spans="1:2">
      <c r="A649" s="4">
        <v>45209</v>
      </c>
      <c r="B649" s="3">
        <v>117</v>
      </c>
    </row>
    <row r="650" spans="1:2">
      <c r="A650" s="4">
        <v>45210</v>
      </c>
      <c r="B650" s="3">
        <v>120</v>
      </c>
    </row>
    <row r="651" spans="1:2">
      <c r="A651" s="4">
        <v>45211</v>
      </c>
      <c r="B651" s="3">
        <v>116</v>
      </c>
    </row>
    <row r="652" spans="1:2">
      <c r="A652" s="4">
        <v>45212</v>
      </c>
      <c r="B652" s="3">
        <v>113</v>
      </c>
    </row>
    <row r="653" spans="1:2">
      <c r="A653" s="4">
        <v>45213</v>
      </c>
      <c r="B653" s="3">
        <v>112</v>
      </c>
    </row>
    <row r="654" spans="1:2">
      <c r="A654" s="4">
        <v>45214</v>
      </c>
      <c r="B654" s="3">
        <v>115</v>
      </c>
    </row>
    <row r="655" spans="1:2">
      <c r="A655" s="4">
        <v>45215</v>
      </c>
      <c r="B655" s="3">
        <v>113</v>
      </c>
    </row>
    <row r="656" spans="1:2">
      <c r="A656" s="4">
        <v>45216</v>
      </c>
      <c r="B656" s="3">
        <v>117</v>
      </c>
    </row>
    <row r="657" spans="1:2">
      <c r="A657" s="4">
        <v>45217</v>
      </c>
      <c r="B657" s="3">
        <v>117</v>
      </c>
    </row>
    <row r="658" spans="1:2">
      <c r="A658" s="4">
        <v>45218</v>
      </c>
      <c r="B658" s="3">
        <v>117</v>
      </c>
    </row>
    <row r="659" spans="1:2">
      <c r="A659" s="4">
        <v>45219</v>
      </c>
      <c r="B659" s="3">
        <v>115</v>
      </c>
    </row>
    <row r="660" spans="1:2">
      <c r="A660" s="4">
        <v>45220</v>
      </c>
      <c r="B660" s="3">
        <v>118</v>
      </c>
    </row>
    <row r="661" spans="1:2">
      <c r="A661" s="4">
        <v>45221</v>
      </c>
      <c r="B661" s="3">
        <v>117</v>
      </c>
    </row>
    <row r="662" spans="1:2">
      <c r="A662" s="4">
        <v>45222</v>
      </c>
      <c r="B662" s="3">
        <v>119</v>
      </c>
    </row>
    <row r="663" spans="1:2">
      <c r="A663" s="4">
        <v>45223</v>
      </c>
      <c r="B663" s="3">
        <v>111</v>
      </c>
    </row>
    <row r="664" spans="1:2">
      <c r="A664" s="4">
        <v>45224</v>
      </c>
      <c r="B664" s="3">
        <v>119</v>
      </c>
    </row>
    <row r="665" spans="1:2">
      <c r="A665" s="4">
        <v>45225</v>
      </c>
      <c r="B665" s="3">
        <v>137</v>
      </c>
    </row>
    <row r="666" spans="1:2">
      <c r="A666" s="4">
        <v>45226</v>
      </c>
      <c r="B666" s="3">
        <v>113</v>
      </c>
    </row>
    <row r="667" spans="1:2">
      <c r="A667" s="4">
        <v>45227</v>
      </c>
      <c r="B667" s="3">
        <v>125</v>
      </c>
    </row>
    <row r="668" spans="1:2">
      <c r="A668" s="4">
        <v>45228</v>
      </c>
      <c r="B668" s="3">
        <v>111</v>
      </c>
    </row>
    <row r="669" spans="1:2">
      <c r="A669" s="4">
        <v>45229</v>
      </c>
      <c r="B669" s="3">
        <v>112</v>
      </c>
    </row>
    <row r="670" spans="1:2">
      <c r="A670" s="4">
        <v>45230</v>
      </c>
      <c r="B670" s="3">
        <v>120</v>
      </c>
    </row>
    <row r="671" spans="1:2">
      <c r="A671" s="4">
        <v>45231</v>
      </c>
      <c r="B671" s="3">
        <v>116</v>
      </c>
    </row>
    <row r="672" spans="1:2">
      <c r="A672" s="4">
        <v>45232</v>
      </c>
      <c r="B672" s="3">
        <v>113</v>
      </c>
    </row>
    <row r="673" spans="1:2">
      <c r="A673" s="4">
        <v>45233</v>
      </c>
      <c r="B673" s="3">
        <v>117</v>
      </c>
    </row>
    <row r="674" spans="1:2">
      <c r="A674" s="4">
        <v>45234</v>
      </c>
      <c r="B674" s="3">
        <v>118</v>
      </c>
    </row>
    <row r="675" spans="1:2">
      <c r="A675" s="4">
        <v>45235</v>
      </c>
      <c r="B675" s="3">
        <v>112</v>
      </c>
    </row>
    <row r="676" spans="1:2">
      <c r="A676" s="4">
        <v>45236</v>
      </c>
      <c r="B676" s="3">
        <v>119</v>
      </c>
    </row>
    <row r="677" spans="1:2">
      <c r="A677" s="4">
        <v>45237</v>
      </c>
      <c r="B677" s="3">
        <v>117</v>
      </c>
    </row>
    <row r="678" spans="1:2">
      <c r="A678" s="4">
        <v>45238</v>
      </c>
      <c r="B678" s="3">
        <v>118</v>
      </c>
    </row>
    <row r="679" spans="1:2">
      <c r="A679" s="4">
        <v>45239</v>
      </c>
      <c r="B679" s="3">
        <v>111</v>
      </c>
    </row>
    <row r="680" spans="1:2">
      <c r="A680" s="4">
        <v>45240</v>
      </c>
      <c r="B680" s="3">
        <v>117</v>
      </c>
    </row>
    <row r="681" spans="1:2">
      <c r="A681" s="4">
        <v>45241</v>
      </c>
      <c r="B681" s="3">
        <v>119</v>
      </c>
    </row>
    <row r="682" spans="1:2">
      <c r="A682" s="4">
        <v>45242</v>
      </c>
      <c r="B682" s="3">
        <v>120</v>
      </c>
    </row>
    <row r="683" spans="1:2">
      <c r="A683" s="4">
        <v>45243</v>
      </c>
      <c r="B683" s="3">
        <v>118</v>
      </c>
    </row>
    <row r="684" spans="1:2">
      <c r="A684" s="4">
        <v>45244</v>
      </c>
      <c r="B684" s="3">
        <v>116</v>
      </c>
    </row>
    <row r="685" spans="1:2">
      <c r="A685" s="4">
        <v>45245</v>
      </c>
      <c r="B685" s="3">
        <v>117</v>
      </c>
    </row>
    <row r="686" spans="1:2">
      <c r="A686" s="4">
        <v>45246</v>
      </c>
      <c r="B686" s="3">
        <v>115</v>
      </c>
    </row>
    <row r="687" spans="1:2">
      <c r="A687" s="4">
        <v>45247</v>
      </c>
      <c r="B687" s="3">
        <v>111</v>
      </c>
    </row>
    <row r="688" spans="1:2">
      <c r="A688" s="4">
        <v>45248</v>
      </c>
      <c r="B688" s="3">
        <v>120</v>
      </c>
    </row>
    <row r="689" spans="1:2">
      <c r="A689" s="4">
        <v>45249</v>
      </c>
      <c r="B689" s="3">
        <v>117</v>
      </c>
    </row>
    <row r="690" spans="1:2">
      <c r="A690" s="4">
        <v>45250</v>
      </c>
      <c r="B690" s="3">
        <v>138</v>
      </c>
    </row>
    <row r="691" spans="1:2">
      <c r="A691" s="4">
        <v>45251</v>
      </c>
      <c r="B691" s="3">
        <v>115</v>
      </c>
    </row>
    <row r="692" spans="1:2">
      <c r="A692" s="4">
        <v>45252</v>
      </c>
      <c r="B692" s="3">
        <v>113</v>
      </c>
    </row>
    <row r="693" spans="1:2">
      <c r="A693" s="4">
        <v>45253</v>
      </c>
      <c r="B693" s="3">
        <v>114</v>
      </c>
    </row>
    <row r="694" spans="1:2">
      <c r="A694" s="4">
        <v>45254</v>
      </c>
      <c r="B694" s="3">
        <v>118</v>
      </c>
    </row>
    <row r="695" spans="1:2">
      <c r="A695" s="4">
        <v>45255</v>
      </c>
      <c r="B695" s="3">
        <v>112</v>
      </c>
    </row>
    <row r="696" spans="1:2">
      <c r="A696" s="4">
        <v>45256</v>
      </c>
      <c r="B696" s="3">
        <v>129</v>
      </c>
    </row>
    <row r="697" spans="1:2">
      <c r="A697" s="4">
        <v>45257</v>
      </c>
      <c r="B697" s="3">
        <v>135</v>
      </c>
    </row>
    <row r="698" spans="1:2">
      <c r="A698" s="4">
        <v>45258</v>
      </c>
      <c r="B698" s="3">
        <v>114</v>
      </c>
    </row>
    <row r="699" spans="1:2">
      <c r="A699" s="4">
        <v>45259</v>
      </c>
      <c r="B699" s="3">
        <v>111</v>
      </c>
    </row>
    <row r="700" spans="1:2">
      <c r="A700" s="4">
        <v>45260</v>
      </c>
      <c r="B700" s="3">
        <v>115</v>
      </c>
    </row>
    <row r="701" spans="1:2">
      <c r="A701" s="4">
        <v>45261</v>
      </c>
      <c r="B701" s="3">
        <v>117</v>
      </c>
    </row>
    <row r="702" spans="1:2">
      <c r="A702" s="4">
        <v>45262</v>
      </c>
      <c r="B702" s="3">
        <v>120</v>
      </c>
    </row>
    <row r="703" spans="1:2">
      <c r="A703" s="4">
        <v>45263</v>
      </c>
      <c r="B703" s="3">
        <v>117</v>
      </c>
    </row>
    <row r="704" spans="1:2">
      <c r="A704" s="4">
        <v>45264</v>
      </c>
      <c r="B704" s="3">
        <v>115</v>
      </c>
    </row>
    <row r="705" spans="1:2">
      <c r="A705" s="4">
        <v>45265</v>
      </c>
      <c r="B705" s="3">
        <v>111</v>
      </c>
    </row>
    <row r="706" spans="1:2">
      <c r="A706" s="4">
        <v>45266</v>
      </c>
      <c r="B706" s="3">
        <v>112</v>
      </c>
    </row>
    <row r="707" spans="1:2">
      <c r="A707" s="4">
        <v>45267</v>
      </c>
      <c r="B707" s="3">
        <v>112</v>
      </c>
    </row>
    <row r="708" spans="1:2">
      <c r="A708" s="4">
        <v>45268</v>
      </c>
      <c r="B708" s="3">
        <v>120</v>
      </c>
    </row>
    <row r="709" spans="1:2">
      <c r="A709" s="4">
        <v>45269</v>
      </c>
      <c r="B709" s="3">
        <v>114</v>
      </c>
    </row>
    <row r="710" spans="1:2">
      <c r="A710" s="4">
        <v>45270</v>
      </c>
      <c r="B710" s="3">
        <v>116</v>
      </c>
    </row>
    <row r="711" spans="1:2">
      <c r="A711" s="4">
        <v>45271</v>
      </c>
      <c r="B711" s="3">
        <v>124</v>
      </c>
    </row>
    <row r="712" spans="1:2">
      <c r="A712" s="4">
        <v>45272</v>
      </c>
      <c r="B712" s="3">
        <v>128</v>
      </c>
    </row>
    <row r="713" spans="1:2">
      <c r="A713" s="4">
        <v>45273</v>
      </c>
      <c r="B713" s="3">
        <v>125</v>
      </c>
    </row>
    <row r="714" spans="1:2">
      <c r="A714" s="4">
        <v>45274</v>
      </c>
      <c r="B714" s="3">
        <v>134</v>
      </c>
    </row>
    <row r="715" spans="1:2">
      <c r="A715" s="4">
        <v>45275</v>
      </c>
      <c r="B715" s="3">
        <v>118</v>
      </c>
    </row>
    <row r="716" spans="1:2">
      <c r="A716" s="4">
        <v>45276</v>
      </c>
      <c r="B716" s="3">
        <v>116</v>
      </c>
    </row>
    <row r="717" spans="1:2">
      <c r="A717" s="4">
        <v>45277</v>
      </c>
      <c r="B717" s="3">
        <v>119</v>
      </c>
    </row>
    <row r="718" spans="1:2">
      <c r="A718" s="4">
        <v>45278</v>
      </c>
      <c r="B718" s="3">
        <v>116</v>
      </c>
    </row>
    <row r="719" spans="1:2">
      <c r="A719" s="4">
        <v>45279</v>
      </c>
      <c r="B719" s="3">
        <v>120</v>
      </c>
    </row>
    <row r="720" spans="1:2">
      <c r="A720" s="4">
        <v>45280</v>
      </c>
      <c r="B720" s="3">
        <v>111</v>
      </c>
    </row>
    <row r="721" spans="1:2">
      <c r="A721" s="4">
        <v>45281</v>
      </c>
      <c r="B721" s="3">
        <v>118</v>
      </c>
    </row>
    <row r="722" spans="1:2">
      <c r="A722" s="4">
        <v>45282</v>
      </c>
      <c r="B722" s="3">
        <v>117</v>
      </c>
    </row>
    <row r="723" spans="1:2">
      <c r="A723" s="4">
        <v>45283</v>
      </c>
      <c r="B723" s="3">
        <v>117</v>
      </c>
    </row>
    <row r="724" spans="1:2">
      <c r="A724" s="4">
        <v>45284</v>
      </c>
      <c r="B724" s="3">
        <v>115</v>
      </c>
    </row>
    <row r="725" spans="1:2">
      <c r="A725" s="4">
        <v>45285</v>
      </c>
      <c r="B725" s="3">
        <v>115</v>
      </c>
    </row>
    <row r="726" spans="1:2">
      <c r="A726" s="4">
        <v>45286</v>
      </c>
      <c r="B726" s="3">
        <v>113</v>
      </c>
    </row>
    <row r="727" spans="1:2">
      <c r="A727" s="4">
        <v>45287</v>
      </c>
      <c r="B727" s="3">
        <v>127</v>
      </c>
    </row>
    <row r="728" spans="1:2">
      <c r="A728" s="4">
        <v>45288</v>
      </c>
      <c r="B728" s="3">
        <v>136</v>
      </c>
    </row>
    <row r="729" spans="1:2">
      <c r="A729" s="4">
        <v>45289</v>
      </c>
      <c r="B729" s="3">
        <v>106</v>
      </c>
    </row>
    <row r="730" spans="1:2">
      <c r="A730" s="4">
        <v>45290</v>
      </c>
      <c r="B730" s="3">
        <v>109</v>
      </c>
    </row>
    <row r="731" spans="1:2">
      <c r="A731" s="4">
        <v>45291</v>
      </c>
      <c r="B731" s="3">
        <v>106</v>
      </c>
    </row>
    <row r="732" spans="1:2">
      <c r="A732" s="4">
        <v>45292</v>
      </c>
      <c r="B732" s="3">
        <v>105</v>
      </c>
    </row>
    <row r="733" spans="1:2">
      <c r="A733" s="4">
        <v>45293</v>
      </c>
      <c r="B733" s="3">
        <v>100</v>
      </c>
    </row>
    <row r="734" spans="1:2">
      <c r="A734" s="4">
        <v>45294</v>
      </c>
      <c r="B734" s="3">
        <v>101</v>
      </c>
    </row>
    <row r="735" spans="1:2">
      <c r="A735" s="4">
        <v>45295</v>
      </c>
      <c r="B735" s="3">
        <v>107</v>
      </c>
    </row>
    <row r="736" spans="1:2">
      <c r="A736" s="4">
        <v>45296</v>
      </c>
      <c r="B736" s="3">
        <v>101</v>
      </c>
    </row>
    <row r="737" spans="1:2">
      <c r="A737" s="4">
        <v>45297</v>
      </c>
      <c r="B737" s="3">
        <v>108</v>
      </c>
    </row>
    <row r="738" spans="1:2">
      <c r="A738" s="4">
        <v>45298</v>
      </c>
      <c r="B738" s="3">
        <v>103</v>
      </c>
    </row>
    <row r="739" spans="1:2">
      <c r="A739" s="4">
        <v>45299</v>
      </c>
      <c r="B739" s="3">
        <v>101</v>
      </c>
    </row>
    <row r="740" spans="1:2">
      <c r="A740" s="4">
        <v>45300</v>
      </c>
      <c r="B740" s="3">
        <v>101</v>
      </c>
    </row>
    <row r="741" spans="1:2">
      <c r="A741" s="4">
        <v>45301</v>
      </c>
      <c r="B741" s="3">
        <v>106</v>
      </c>
    </row>
    <row r="742" spans="1:2">
      <c r="A742" s="4">
        <v>45302</v>
      </c>
      <c r="B742" s="3">
        <v>110</v>
      </c>
    </row>
    <row r="743" spans="1:2">
      <c r="A743" s="4">
        <v>45303</v>
      </c>
      <c r="B743" s="3">
        <v>107</v>
      </c>
    </row>
    <row r="744" spans="1:2">
      <c r="A744" s="4">
        <v>45304</v>
      </c>
      <c r="B744" s="3">
        <v>107</v>
      </c>
    </row>
    <row r="745" spans="1:2">
      <c r="A745" s="4">
        <v>45305</v>
      </c>
      <c r="B745" s="3">
        <v>104</v>
      </c>
    </row>
    <row r="746" spans="1:2">
      <c r="A746" s="4">
        <v>45306</v>
      </c>
      <c r="B746" s="3">
        <v>109</v>
      </c>
    </row>
    <row r="747" spans="1:2">
      <c r="A747" s="4">
        <v>45307</v>
      </c>
      <c r="B747" s="3">
        <v>105</v>
      </c>
    </row>
    <row r="748" spans="1:2">
      <c r="A748" s="4">
        <v>45308</v>
      </c>
      <c r="B748" s="3">
        <v>105</v>
      </c>
    </row>
    <row r="749" spans="1:2">
      <c r="A749" s="4">
        <v>45309</v>
      </c>
      <c r="B749" s="3">
        <v>110</v>
      </c>
    </row>
    <row r="750" spans="1:2">
      <c r="A750" s="4">
        <v>45310</v>
      </c>
      <c r="B750" s="3">
        <v>106</v>
      </c>
    </row>
    <row r="751" spans="1:2">
      <c r="A751" s="4">
        <v>45311</v>
      </c>
      <c r="B751" s="3">
        <v>101</v>
      </c>
    </row>
    <row r="752" spans="1:2">
      <c r="A752" s="4">
        <v>45312</v>
      </c>
      <c r="B752" s="3">
        <v>104</v>
      </c>
    </row>
    <row r="753" spans="1:2">
      <c r="A753" s="4">
        <v>45313</v>
      </c>
      <c r="B753" s="3">
        <v>110</v>
      </c>
    </row>
    <row r="754" spans="1:2">
      <c r="A754" s="4">
        <v>45314</v>
      </c>
      <c r="B754" s="3">
        <v>103</v>
      </c>
    </row>
    <row r="755" spans="1:2">
      <c r="A755" s="4">
        <v>45315</v>
      </c>
      <c r="B755" s="3">
        <v>108</v>
      </c>
    </row>
    <row r="756" spans="1:2">
      <c r="A756" s="4">
        <v>45316</v>
      </c>
      <c r="B756" s="3">
        <v>106</v>
      </c>
    </row>
    <row r="757" spans="1:2">
      <c r="A757" s="4">
        <v>45317</v>
      </c>
      <c r="B757" s="3">
        <v>110</v>
      </c>
    </row>
    <row r="758" spans="1:2">
      <c r="A758" s="4">
        <v>45318</v>
      </c>
      <c r="B758" s="3">
        <v>100</v>
      </c>
    </row>
    <row r="759" spans="1:2">
      <c r="A759" s="4">
        <v>45319</v>
      </c>
      <c r="B759" s="3">
        <v>110</v>
      </c>
    </row>
    <row r="760" spans="1:2">
      <c r="A760" s="4">
        <v>45320</v>
      </c>
      <c r="B760" s="3">
        <v>100</v>
      </c>
    </row>
    <row r="761" spans="1:2">
      <c r="A761" s="4">
        <v>45321</v>
      </c>
      <c r="B761" s="3">
        <v>101</v>
      </c>
    </row>
    <row r="762" spans="1:2">
      <c r="A762" s="4">
        <v>45322</v>
      </c>
      <c r="B762" s="3">
        <v>100</v>
      </c>
    </row>
    <row r="763" spans="1:2">
      <c r="A763" s="4">
        <v>45323</v>
      </c>
      <c r="B763" s="3">
        <v>101</v>
      </c>
    </row>
    <row r="764" spans="1:2">
      <c r="A764" s="4">
        <v>45324</v>
      </c>
      <c r="B764" s="3">
        <v>102</v>
      </c>
    </row>
    <row r="765" spans="1:2">
      <c r="A765" s="4">
        <v>45325</v>
      </c>
      <c r="B765" s="3">
        <v>101</v>
      </c>
    </row>
    <row r="766" spans="1:2">
      <c r="A766" s="4">
        <v>45326</v>
      </c>
      <c r="B766" s="3">
        <v>105</v>
      </c>
    </row>
    <row r="767" spans="1:2">
      <c r="A767" s="4">
        <v>45327</v>
      </c>
      <c r="B767" s="3">
        <v>105</v>
      </c>
    </row>
    <row r="768" spans="1:2">
      <c r="A768" s="4">
        <v>45328</v>
      </c>
      <c r="B768" s="3">
        <v>103</v>
      </c>
    </row>
    <row r="769" spans="1:2">
      <c r="A769" s="4">
        <v>45329</v>
      </c>
      <c r="B769" s="3">
        <v>107</v>
      </c>
    </row>
    <row r="770" spans="1:2">
      <c r="A770" s="4">
        <v>45330</v>
      </c>
      <c r="B770" s="3">
        <v>106</v>
      </c>
    </row>
    <row r="771" spans="1:2">
      <c r="A771" s="4">
        <v>45331</v>
      </c>
      <c r="B771" s="3">
        <v>109</v>
      </c>
    </row>
    <row r="772" spans="1:2">
      <c r="A772" s="4">
        <v>45332</v>
      </c>
      <c r="B772" s="3">
        <v>108</v>
      </c>
    </row>
    <row r="773" spans="1:2">
      <c r="A773" s="4">
        <v>45333</v>
      </c>
      <c r="B773" s="3">
        <v>109</v>
      </c>
    </row>
    <row r="774" spans="1:2">
      <c r="A774" s="4">
        <v>45334</v>
      </c>
      <c r="B774" s="3">
        <v>105</v>
      </c>
    </row>
    <row r="775" spans="1:2">
      <c r="A775" s="4">
        <v>45335</v>
      </c>
      <c r="B775" s="3">
        <v>109</v>
      </c>
    </row>
    <row r="776" spans="1:2">
      <c r="A776" s="4">
        <v>45336</v>
      </c>
      <c r="B776" s="3">
        <v>100</v>
      </c>
    </row>
    <row r="777" spans="1:2">
      <c r="A777" s="4">
        <v>45337</v>
      </c>
      <c r="B777" s="3">
        <v>103</v>
      </c>
    </row>
    <row r="778" spans="1:2">
      <c r="A778" s="4">
        <v>45338</v>
      </c>
      <c r="B778" s="3">
        <v>110</v>
      </c>
    </row>
    <row r="779" spans="1:2">
      <c r="A779" s="4">
        <v>45339</v>
      </c>
      <c r="B779" s="3">
        <v>109</v>
      </c>
    </row>
    <row r="780" spans="1:2">
      <c r="A780" s="4">
        <v>45340</v>
      </c>
      <c r="B780" s="3">
        <v>103</v>
      </c>
    </row>
    <row r="781" spans="1:2">
      <c r="A781" s="4">
        <v>45341</v>
      </c>
      <c r="B781" s="3">
        <v>101</v>
      </c>
    </row>
    <row r="782" spans="1:2">
      <c r="A782" s="4">
        <v>45342</v>
      </c>
      <c r="B782" s="3">
        <v>105</v>
      </c>
    </row>
    <row r="783" spans="1:2">
      <c r="A783" s="4">
        <v>45343</v>
      </c>
      <c r="B783" s="3">
        <v>104</v>
      </c>
    </row>
    <row r="784" spans="1:2">
      <c r="A784" s="4">
        <v>45344</v>
      </c>
      <c r="B784" s="3">
        <v>101</v>
      </c>
    </row>
    <row r="785" spans="1:2">
      <c r="A785" s="4">
        <v>45345</v>
      </c>
      <c r="B785" s="3">
        <v>103</v>
      </c>
    </row>
    <row r="786" spans="1:2">
      <c r="A786" s="4">
        <v>45346</v>
      </c>
      <c r="B786" s="3">
        <v>107</v>
      </c>
    </row>
    <row r="787" spans="1:2">
      <c r="A787" s="4">
        <v>45347</v>
      </c>
      <c r="B787" s="3">
        <v>106</v>
      </c>
    </row>
    <row r="788" spans="1:2">
      <c r="A788" s="4">
        <v>45348</v>
      </c>
      <c r="B788" s="3">
        <v>107</v>
      </c>
    </row>
    <row r="789" spans="1:2">
      <c r="A789" s="4">
        <v>45349</v>
      </c>
      <c r="B789" s="3">
        <v>104</v>
      </c>
    </row>
    <row r="790" spans="1:2">
      <c r="A790" s="4">
        <v>45350</v>
      </c>
      <c r="B790" s="3">
        <v>101</v>
      </c>
    </row>
    <row r="791" spans="1:2">
      <c r="A791" s="4">
        <v>45351</v>
      </c>
      <c r="B791" s="3">
        <v>108</v>
      </c>
    </row>
    <row r="792" spans="1:2">
      <c r="A792" s="4">
        <v>45352</v>
      </c>
      <c r="B792" s="3">
        <v>108</v>
      </c>
    </row>
    <row r="793" spans="1:2">
      <c r="A793" s="4">
        <v>45353</v>
      </c>
      <c r="B793" s="3">
        <v>103</v>
      </c>
    </row>
    <row r="794" spans="1:2">
      <c r="A794" s="4">
        <v>45354</v>
      </c>
      <c r="B794" s="3">
        <v>108</v>
      </c>
    </row>
    <row r="795" spans="1:2">
      <c r="A795" s="4">
        <v>45355</v>
      </c>
      <c r="B795" s="3">
        <v>105</v>
      </c>
    </row>
    <row r="796" spans="1:2">
      <c r="A796" s="4">
        <v>45356</v>
      </c>
      <c r="B796" s="3">
        <v>105</v>
      </c>
    </row>
    <row r="797" spans="1:2">
      <c r="A797" s="4">
        <v>45357</v>
      </c>
      <c r="B797" s="3">
        <v>104</v>
      </c>
    </row>
    <row r="798" spans="1:2">
      <c r="A798" s="4">
        <v>45358</v>
      </c>
      <c r="B798" s="3">
        <v>103</v>
      </c>
    </row>
    <row r="799" spans="1:2">
      <c r="A799" s="4">
        <v>45359</v>
      </c>
      <c r="B799" s="3">
        <v>102</v>
      </c>
    </row>
    <row r="800" spans="1:2">
      <c r="A800" s="4">
        <v>45360</v>
      </c>
      <c r="B800" s="3">
        <v>106</v>
      </c>
    </row>
    <row r="801" spans="1:2">
      <c r="A801" s="4">
        <v>45361</v>
      </c>
      <c r="B801" s="3">
        <v>107</v>
      </c>
    </row>
    <row r="802" spans="1:2">
      <c r="A802" s="4">
        <v>45362</v>
      </c>
      <c r="B802" s="3">
        <v>104</v>
      </c>
    </row>
    <row r="803" spans="1:2">
      <c r="A803" s="4">
        <v>45363</v>
      </c>
      <c r="B803" s="3">
        <v>109</v>
      </c>
    </row>
    <row r="804" spans="1:2">
      <c r="A804" s="4">
        <v>45364</v>
      </c>
      <c r="B804" s="3">
        <v>103</v>
      </c>
    </row>
    <row r="805" spans="1:2">
      <c r="A805" s="4">
        <v>45365</v>
      </c>
      <c r="B805" s="3">
        <v>108</v>
      </c>
    </row>
    <row r="806" spans="1:2">
      <c r="A806" s="4">
        <v>45366</v>
      </c>
      <c r="B806" s="3">
        <v>101</v>
      </c>
    </row>
    <row r="807" spans="1:2">
      <c r="A807" s="4">
        <v>45367</v>
      </c>
      <c r="B807" s="3">
        <v>109</v>
      </c>
    </row>
    <row r="808" spans="1:2">
      <c r="A808" s="4">
        <v>45368</v>
      </c>
      <c r="B808" s="3">
        <v>103</v>
      </c>
    </row>
    <row r="809" spans="1:2">
      <c r="A809" s="4">
        <v>45369</v>
      </c>
      <c r="B809" s="3">
        <v>109</v>
      </c>
    </row>
    <row r="810" spans="1:2">
      <c r="A810" s="4">
        <v>45370</v>
      </c>
      <c r="B810" s="3">
        <v>102</v>
      </c>
    </row>
    <row r="811" spans="1:2">
      <c r="A811" s="4">
        <v>45371</v>
      </c>
      <c r="B811" s="3">
        <v>101</v>
      </c>
    </row>
    <row r="812" spans="1:2">
      <c r="A812" s="4">
        <v>45372</v>
      </c>
      <c r="B812" s="3">
        <v>101</v>
      </c>
    </row>
    <row r="813" spans="1:2">
      <c r="A813" s="4">
        <v>45373</v>
      </c>
      <c r="B813" s="3">
        <v>104</v>
      </c>
    </row>
    <row r="814" spans="1:2">
      <c r="A814" s="4">
        <v>45374</v>
      </c>
      <c r="B814" s="3">
        <v>101</v>
      </c>
    </row>
    <row r="815" spans="1:2">
      <c r="A815" s="4">
        <v>45375</v>
      </c>
      <c r="B815" s="3">
        <v>102</v>
      </c>
    </row>
    <row r="816" spans="1:2">
      <c r="A816" s="4">
        <v>45376</v>
      </c>
      <c r="B816" s="3">
        <v>107</v>
      </c>
    </row>
    <row r="817" spans="1:2">
      <c r="A817" s="4">
        <v>45377</v>
      </c>
      <c r="B817" s="3">
        <v>104</v>
      </c>
    </row>
    <row r="818" spans="1:2">
      <c r="A818" s="4">
        <v>45378</v>
      </c>
      <c r="B818" s="3">
        <v>106</v>
      </c>
    </row>
    <row r="819" spans="1:2">
      <c r="A819" s="4">
        <v>45379</v>
      </c>
      <c r="B819" s="3">
        <v>105</v>
      </c>
    </row>
    <row r="820" spans="1:2">
      <c r="A820" s="4">
        <v>45380</v>
      </c>
      <c r="B820" s="3">
        <v>107</v>
      </c>
    </row>
    <row r="821" spans="1:2">
      <c r="A821" s="4">
        <v>45381</v>
      </c>
      <c r="B821" s="3">
        <v>109</v>
      </c>
    </row>
    <row r="822" spans="1:2">
      <c r="A822" s="4">
        <v>45382</v>
      </c>
      <c r="B822" s="3">
        <v>106</v>
      </c>
    </row>
    <row r="823" spans="1:2">
      <c r="A823" s="4">
        <v>45383</v>
      </c>
      <c r="B823" s="3">
        <v>101</v>
      </c>
    </row>
    <row r="824" spans="1:2">
      <c r="A824" s="4">
        <v>45384</v>
      </c>
      <c r="B824" s="3">
        <v>104</v>
      </c>
    </row>
    <row r="825" spans="1:2">
      <c r="A825" s="4">
        <v>45385</v>
      </c>
      <c r="B825" s="3">
        <v>110</v>
      </c>
    </row>
    <row r="826" spans="1:2">
      <c r="A826" s="4">
        <v>45386</v>
      </c>
      <c r="B826" s="3">
        <v>108</v>
      </c>
    </row>
    <row r="827" spans="1:2">
      <c r="A827" s="4">
        <v>45387</v>
      </c>
      <c r="B827" s="3">
        <v>108</v>
      </c>
    </row>
    <row r="828" spans="1:2">
      <c r="A828" s="4">
        <v>45388</v>
      </c>
      <c r="B828" s="3">
        <v>106</v>
      </c>
    </row>
    <row r="829" spans="1:2">
      <c r="A829" s="4">
        <v>45389</v>
      </c>
      <c r="B829" s="3">
        <v>106</v>
      </c>
    </row>
    <row r="830" spans="1:2">
      <c r="A830" s="4">
        <v>45390</v>
      </c>
      <c r="B830" s="3">
        <v>110</v>
      </c>
    </row>
    <row r="831" spans="1:2">
      <c r="A831" s="4">
        <v>45391</v>
      </c>
      <c r="B831" s="3">
        <v>105</v>
      </c>
    </row>
    <row r="832" spans="1:2">
      <c r="A832" s="4">
        <v>45392</v>
      </c>
      <c r="B832" s="3">
        <v>110</v>
      </c>
    </row>
    <row r="833" spans="1:2">
      <c r="A833" s="4">
        <v>45393</v>
      </c>
      <c r="B833" s="3">
        <v>100</v>
      </c>
    </row>
    <row r="834" spans="1:2">
      <c r="A834" s="4">
        <v>45394</v>
      </c>
      <c r="B834" s="3">
        <v>108</v>
      </c>
    </row>
    <row r="835" spans="1:2">
      <c r="A835" s="4">
        <v>45395</v>
      </c>
      <c r="B835" s="3">
        <v>110</v>
      </c>
    </row>
    <row r="836" spans="1:2">
      <c r="A836" s="4">
        <v>45396</v>
      </c>
      <c r="B836" s="3">
        <v>100</v>
      </c>
    </row>
    <row r="837" spans="1:2">
      <c r="A837" s="4">
        <v>45397</v>
      </c>
      <c r="B837" s="3">
        <v>100</v>
      </c>
    </row>
    <row r="838" spans="1:2">
      <c r="A838" s="4">
        <v>45398</v>
      </c>
      <c r="B838" s="3">
        <v>103</v>
      </c>
    </row>
    <row r="839" spans="1:2">
      <c r="A839" s="4">
        <v>45399</v>
      </c>
      <c r="B839" s="3">
        <v>101</v>
      </c>
    </row>
    <row r="840" spans="1:2">
      <c r="A840" s="4">
        <v>45400</v>
      </c>
      <c r="B840" s="3">
        <v>105</v>
      </c>
    </row>
    <row r="841" spans="1:2">
      <c r="A841" s="4">
        <v>45401</v>
      </c>
      <c r="B841" s="3">
        <v>100</v>
      </c>
    </row>
    <row r="842" spans="1:2">
      <c r="A842" s="4">
        <v>45402</v>
      </c>
      <c r="B842" s="3">
        <v>104</v>
      </c>
    </row>
    <row r="843" spans="1:2">
      <c r="A843" s="4">
        <v>45403</v>
      </c>
      <c r="B843" s="3">
        <v>108</v>
      </c>
    </row>
    <row r="844" spans="1:2">
      <c r="A844" s="4">
        <v>45404</v>
      </c>
      <c r="B844" s="3">
        <v>103</v>
      </c>
    </row>
    <row r="845" spans="1:2">
      <c r="A845" s="4">
        <v>45405</v>
      </c>
      <c r="B845" s="3">
        <v>107</v>
      </c>
    </row>
    <row r="846" spans="1:2">
      <c r="A846" s="4">
        <v>45406</v>
      </c>
      <c r="B846" s="3">
        <v>104</v>
      </c>
    </row>
    <row r="847" spans="1:2">
      <c r="A847" s="4">
        <v>45407</v>
      </c>
      <c r="B847" s="3">
        <v>108</v>
      </c>
    </row>
    <row r="848" spans="1:2">
      <c r="A848" s="4">
        <v>45408</v>
      </c>
      <c r="B848" s="3">
        <v>108</v>
      </c>
    </row>
    <row r="849" spans="1:2">
      <c r="A849" s="4">
        <v>45409</v>
      </c>
      <c r="B849" s="3">
        <v>109</v>
      </c>
    </row>
    <row r="850" spans="1:2">
      <c r="A850" s="4">
        <v>45410</v>
      </c>
      <c r="B850" s="3">
        <v>110</v>
      </c>
    </row>
    <row r="851" spans="1:2">
      <c r="A851" s="4">
        <v>45411</v>
      </c>
      <c r="B851" s="3">
        <v>107</v>
      </c>
    </row>
    <row r="852" spans="1:2">
      <c r="A852" s="4">
        <v>45412</v>
      </c>
      <c r="B852" s="3">
        <v>107</v>
      </c>
    </row>
    <row r="853" spans="1:2">
      <c r="A853" s="4">
        <v>45413</v>
      </c>
      <c r="B853" s="3">
        <v>104</v>
      </c>
    </row>
    <row r="854" spans="1:2">
      <c r="A854" s="4">
        <v>45414</v>
      </c>
      <c r="B854" s="3">
        <v>109</v>
      </c>
    </row>
    <row r="855" spans="1:2">
      <c r="A855" s="4">
        <v>45415</v>
      </c>
      <c r="B855" s="3">
        <v>101</v>
      </c>
    </row>
    <row r="856" spans="1:2">
      <c r="A856" s="4">
        <v>45416</v>
      </c>
      <c r="B856" s="3">
        <v>100</v>
      </c>
    </row>
    <row r="857" spans="1:2">
      <c r="A857" s="4">
        <v>45417</v>
      </c>
      <c r="B857" s="3">
        <v>103</v>
      </c>
    </row>
    <row r="858" spans="1:2">
      <c r="A858" s="4">
        <v>45418</v>
      </c>
      <c r="B858" s="3">
        <v>105</v>
      </c>
    </row>
    <row r="859" spans="1:2">
      <c r="A859" s="4">
        <v>45419</v>
      </c>
      <c r="B859" s="3">
        <v>103</v>
      </c>
    </row>
    <row r="860" spans="1:2">
      <c r="A860" s="4">
        <v>45420</v>
      </c>
      <c r="B860" s="3">
        <v>106</v>
      </c>
    </row>
    <row r="861" spans="1:2">
      <c r="A861" s="4">
        <v>45421</v>
      </c>
      <c r="B861" s="3">
        <v>102</v>
      </c>
    </row>
    <row r="862" spans="1:2">
      <c r="A862" s="4">
        <v>45422</v>
      </c>
      <c r="B862" s="3">
        <v>109</v>
      </c>
    </row>
    <row r="863" spans="1:2">
      <c r="A863" s="4">
        <v>45423</v>
      </c>
      <c r="B863" s="3">
        <v>110</v>
      </c>
    </row>
    <row r="864" spans="1:2">
      <c r="A864" s="4">
        <v>45424</v>
      </c>
      <c r="B864" s="3">
        <v>107</v>
      </c>
    </row>
    <row r="865" spans="1:2">
      <c r="A865" s="4">
        <v>45425</v>
      </c>
      <c r="B865" s="3">
        <v>107</v>
      </c>
    </row>
    <row r="866" spans="1:2">
      <c r="A866" s="4">
        <v>45426</v>
      </c>
      <c r="B866" s="3">
        <v>110</v>
      </c>
    </row>
    <row r="867" spans="1:2">
      <c r="A867" s="4">
        <v>45427</v>
      </c>
      <c r="B867" s="3">
        <v>101</v>
      </c>
    </row>
    <row r="868" spans="1:2">
      <c r="A868" s="4">
        <v>45428</v>
      </c>
      <c r="B868" s="3">
        <v>103</v>
      </c>
    </row>
    <row r="869" spans="1:2">
      <c r="A869" s="4">
        <v>45429</v>
      </c>
      <c r="B869" s="3">
        <v>100</v>
      </c>
    </row>
    <row r="870" spans="1:2">
      <c r="A870" s="4">
        <v>45430</v>
      </c>
      <c r="B870" s="3">
        <v>101</v>
      </c>
    </row>
    <row r="871" spans="1:2">
      <c r="A871" s="4">
        <v>45431</v>
      </c>
      <c r="B871" s="3">
        <v>101</v>
      </c>
    </row>
    <row r="872" spans="1:2">
      <c r="A872" s="4">
        <v>45432</v>
      </c>
      <c r="B872" s="3">
        <v>103</v>
      </c>
    </row>
    <row r="873" spans="1:2">
      <c r="A873" s="4">
        <v>45433</v>
      </c>
      <c r="B873" s="3">
        <v>106</v>
      </c>
    </row>
    <row r="874" spans="1:2">
      <c r="A874" s="4">
        <v>45434</v>
      </c>
      <c r="B874" s="3">
        <v>102</v>
      </c>
    </row>
    <row r="875" spans="1:2">
      <c r="A875" s="4">
        <v>45435</v>
      </c>
      <c r="B875" s="3">
        <v>107</v>
      </c>
    </row>
    <row r="876" spans="1:2">
      <c r="A876" s="4">
        <v>45436</v>
      </c>
      <c r="B876" s="3">
        <v>103</v>
      </c>
    </row>
    <row r="877" spans="1:2">
      <c r="A877" s="4">
        <v>45437</v>
      </c>
      <c r="B877" s="3">
        <v>109</v>
      </c>
    </row>
    <row r="878" spans="1:2">
      <c r="A878" s="4">
        <v>45438</v>
      </c>
      <c r="B878" s="3">
        <v>105</v>
      </c>
    </row>
    <row r="879" spans="1:2">
      <c r="A879" s="4">
        <v>45439</v>
      </c>
      <c r="B879" s="3">
        <v>108</v>
      </c>
    </row>
    <row r="880" spans="1:2">
      <c r="A880" s="4">
        <v>45440</v>
      </c>
      <c r="B880" s="3">
        <v>110</v>
      </c>
    </row>
    <row r="881" spans="1:2">
      <c r="A881" s="4">
        <v>45441</v>
      </c>
      <c r="B881" s="3">
        <v>107</v>
      </c>
    </row>
    <row r="882" spans="1:2">
      <c r="A882" s="4">
        <v>45442</v>
      </c>
      <c r="B882" s="3">
        <v>109</v>
      </c>
    </row>
    <row r="883" spans="1:2">
      <c r="A883" s="4">
        <v>45443</v>
      </c>
      <c r="B883" s="3">
        <v>109</v>
      </c>
    </row>
    <row r="884" spans="1:2">
      <c r="A884" s="4">
        <v>45444</v>
      </c>
      <c r="B884" s="3">
        <v>109</v>
      </c>
    </row>
    <row r="885" spans="1:2">
      <c r="A885" s="4">
        <v>45445</v>
      </c>
      <c r="B885" s="3">
        <v>101</v>
      </c>
    </row>
    <row r="886" spans="1:2">
      <c r="A886" s="4">
        <v>45446</v>
      </c>
      <c r="B886" s="3">
        <v>110</v>
      </c>
    </row>
    <row r="887" spans="1:2">
      <c r="A887" s="4">
        <v>45447</v>
      </c>
      <c r="B887" s="3">
        <v>103</v>
      </c>
    </row>
    <row r="888" spans="1:2">
      <c r="A888" s="4">
        <v>45448</v>
      </c>
      <c r="B888" s="3">
        <v>102</v>
      </c>
    </row>
    <row r="889" spans="1:2">
      <c r="A889" s="4">
        <v>45449</v>
      </c>
      <c r="B889" s="3">
        <v>101</v>
      </c>
    </row>
    <row r="890" spans="1:2">
      <c r="A890" s="4">
        <v>45450</v>
      </c>
      <c r="B890" s="3">
        <v>107</v>
      </c>
    </row>
    <row r="891" spans="1:2">
      <c r="A891" s="4">
        <v>45451</v>
      </c>
      <c r="B891" s="3">
        <v>109</v>
      </c>
    </row>
    <row r="892" spans="1:2">
      <c r="A892" s="4">
        <v>45452</v>
      </c>
      <c r="B892" s="3">
        <v>106</v>
      </c>
    </row>
    <row r="893" spans="1:2">
      <c r="A893" s="4">
        <v>45453</v>
      </c>
      <c r="B893" s="3">
        <v>103</v>
      </c>
    </row>
    <row r="894" spans="1:2">
      <c r="A894" s="4">
        <v>45454</v>
      </c>
      <c r="B894" s="3">
        <v>104</v>
      </c>
    </row>
    <row r="895" spans="1:2">
      <c r="A895" s="4">
        <v>45455</v>
      </c>
      <c r="B895" s="3">
        <v>107</v>
      </c>
    </row>
    <row r="896" spans="1:2">
      <c r="A896" s="4">
        <v>45456</v>
      </c>
      <c r="B896" s="3">
        <v>102</v>
      </c>
    </row>
    <row r="897" spans="1:2">
      <c r="A897" s="4">
        <v>45457</v>
      </c>
      <c r="B897" s="3">
        <v>108</v>
      </c>
    </row>
    <row r="898" spans="1:2">
      <c r="A898" s="4">
        <v>45458</v>
      </c>
      <c r="B898" s="3">
        <v>102</v>
      </c>
    </row>
    <row r="899" spans="1:2">
      <c r="A899" s="4">
        <v>45459</v>
      </c>
      <c r="B899" s="3">
        <v>107</v>
      </c>
    </row>
    <row r="900" spans="1:2">
      <c r="A900" s="4">
        <v>45460</v>
      </c>
      <c r="B900" s="3">
        <v>110</v>
      </c>
    </row>
    <row r="901" spans="1:2">
      <c r="A901" s="4">
        <v>45461</v>
      </c>
      <c r="B901" s="3">
        <v>103</v>
      </c>
    </row>
    <row r="902" spans="1:2">
      <c r="A902" s="4">
        <v>45462</v>
      </c>
      <c r="B902" s="3">
        <v>107</v>
      </c>
    </row>
    <row r="903" spans="1:2">
      <c r="A903" s="4">
        <v>45463</v>
      </c>
      <c r="B903" s="3">
        <v>108</v>
      </c>
    </row>
    <row r="904" spans="1:2">
      <c r="A904" s="4">
        <v>45464</v>
      </c>
      <c r="B904" s="3">
        <v>104</v>
      </c>
    </row>
    <row r="905" spans="1:2">
      <c r="A905" s="4">
        <v>45465</v>
      </c>
      <c r="B905" s="3">
        <v>102</v>
      </c>
    </row>
    <row r="906" spans="1:2">
      <c r="A906" s="4">
        <v>45466</v>
      </c>
      <c r="B906" s="3">
        <v>106</v>
      </c>
    </row>
    <row r="907" spans="1:2">
      <c r="A907" s="4">
        <v>45467</v>
      </c>
      <c r="B907" s="3">
        <v>103</v>
      </c>
    </row>
    <row r="908" spans="1:2">
      <c r="A908" s="4">
        <v>45468</v>
      </c>
      <c r="B908" s="3">
        <v>109</v>
      </c>
    </row>
    <row r="909" spans="1:2">
      <c r="A909" s="4">
        <v>45469</v>
      </c>
      <c r="B909" s="3">
        <v>109</v>
      </c>
    </row>
    <row r="910" spans="1:2">
      <c r="A910" s="4">
        <v>45470</v>
      </c>
      <c r="B910" s="3">
        <v>106</v>
      </c>
    </row>
    <row r="911" spans="1:2">
      <c r="A911" s="4">
        <v>45471</v>
      </c>
      <c r="B911" s="3">
        <v>100</v>
      </c>
    </row>
    <row r="912" spans="1:2">
      <c r="A912" s="4">
        <v>45472</v>
      </c>
      <c r="B912" s="3">
        <v>104</v>
      </c>
    </row>
    <row r="913" spans="1:2">
      <c r="A913" s="4">
        <v>45473</v>
      </c>
      <c r="B913" s="3">
        <v>102</v>
      </c>
    </row>
    <row r="914" spans="1:2">
      <c r="A914" s="4">
        <v>45474</v>
      </c>
      <c r="B914" s="3">
        <v>101</v>
      </c>
    </row>
    <row r="915" spans="1:2">
      <c r="A915" s="4">
        <v>45475</v>
      </c>
      <c r="B915" s="3">
        <v>106</v>
      </c>
    </row>
    <row r="916" spans="1:2">
      <c r="A916" s="4">
        <v>45476</v>
      </c>
      <c r="B916" s="3">
        <v>106</v>
      </c>
    </row>
    <row r="917" spans="1:2">
      <c r="A917" s="4">
        <v>45477</v>
      </c>
      <c r="B917" s="3">
        <v>106</v>
      </c>
    </row>
    <row r="918" spans="1:2">
      <c r="A918" s="4">
        <v>45478</v>
      </c>
      <c r="B918" s="3">
        <v>105</v>
      </c>
    </row>
    <row r="919" spans="1:2">
      <c r="A919" s="4">
        <v>45479</v>
      </c>
      <c r="B919" s="3">
        <v>104</v>
      </c>
    </row>
    <row r="920" spans="1:2">
      <c r="A920" s="4">
        <v>45480</v>
      </c>
      <c r="B920" s="3">
        <v>100</v>
      </c>
    </row>
    <row r="921" spans="1:2">
      <c r="A921" s="4">
        <v>45481</v>
      </c>
      <c r="B921" s="3">
        <v>107</v>
      </c>
    </row>
    <row r="922" spans="1:2">
      <c r="A922" s="4">
        <v>45482</v>
      </c>
      <c r="B922" s="3">
        <v>106</v>
      </c>
    </row>
    <row r="923" spans="1:2">
      <c r="A923" s="4">
        <v>45483</v>
      </c>
      <c r="B923" s="3">
        <v>110</v>
      </c>
    </row>
    <row r="924" spans="1:2">
      <c r="A924" s="4">
        <v>45484</v>
      </c>
      <c r="B924" s="3">
        <v>109</v>
      </c>
    </row>
    <row r="925" spans="1:2">
      <c r="A925" s="4">
        <v>45485</v>
      </c>
      <c r="B925" s="3">
        <v>102</v>
      </c>
    </row>
    <row r="926" spans="1:2">
      <c r="A926" s="4">
        <v>45486</v>
      </c>
      <c r="B926" s="3">
        <v>101</v>
      </c>
    </row>
    <row r="927" spans="1:2">
      <c r="A927" s="4">
        <v>45487</v>
      </c>
      <c r="B927" s="3">
        <v>102</v>
      </c>
    </row>
    <row r="928" spans="1:2">
      <c r="A928" s="4">
        <v>45488</v>
      </c>
      <c r="B928" s="3">
        <v>110</v>
      </c>
    </row>
    <row r="929" spans="1:2">
      <c r="A929" s="4">
        <v>45489</v>
      </c>
      <c r="B929" s="3">
        <v>104</v>
      </c>
    </row>
    <row r="930" spans="1:2">
      <c r="A930" s="4">
        <v>45490</v>
      </c>
      <c r="B930" s="3">
        <v>103</v>
      </c>
    </row>
    <row r="931" spans="1:2">
      <c r="A931" s="4">
        <v>45491</v>
      </c>
      <c r="B931" s="3">
        <v>106</v>
      </c>
    </row>
    <row r="932" spans="1:2">
      <c r="A932" s="4">
        <v>45492</v>
      </c>
      <c r="B932" s="3">
        <v>104</v>
      </c>
    </row>
    <row r="933" spans="1:2">
      <c r="A933" s="4">
        <v>45493</v>
      </c>
      <c r="B933" s="3">
        <v>107</v>
      </c>
    </row>
    <row r="934" spans="1:2">
      <c r="A934" s="4">
        <v>45494</v>
      </c>
      <c r="B934" s="3">
        <v>107</v>
      </c>
    </row>
    <row r="935" spans="1:2">
      <c r="A935" s="4">
        <v>45495</v>
      </c>
      <c r="B935" s="3">
        <v>108</v>
      </c>
    </row>
    <row r="936" spans="1:2">
      <c r="A936" s="4">
        <v>45496</v>
      </c>
      <c r="B936" s="3">
        <v>110</v>
      </c>
    </row>
    <row r="937" spans="1:2">
      <c r="A937" s="4">
        <v>45497</v>
      </c>
      <c r="B937" s="3">
        <v>108</v>
      </c>
    </row>
    <row r="938" spans="1:2">
      <c r="A938" s="4">
        <v>45498</v>
      </c>
      <c r="B938" s="3">
        <v>109</v>
      </c>
    </row>
    <row r="939" spans="1:2">
      <c r="A939" s="4">
        <v>45499</v>
      </c>
      <c r="B939" s="3">
        <v>101</v>
      </c>
    </row>
    <row r="940" spans="1:2">
      <c r="A940" s="4">
        <v>45500</v>
      </c>
      <c r="B940" s="3">
        <v>102</v>
      </c>
    </row>
    <row r="941" spans="1:2">
      <c r="A941" s="4">
        <v>45501</v>
      </c>
      <c r="B941" s="3">
        <v>110</v>
      </c>
    </row>
    <row r="942" spans="1:2">
      <c r="A942" s="4">
        <v>45502</v>
      </c>
      <c r="B942" s="3">
        <v>104</v>
      </c>
    </row>
    <row r="943" spans="1:2">
      <c r="A943" s="4">
        <v>45503</v>
      </c>
      <c r="B943" s="3">
        <v>110</v>
      </c>
    </row>
    <row r="944" spans="1:2">
      <c r="A944" s="4">
        <v>45504</v>
      </c>
      <c r="B944" s="3">
        <v>104</v>
      </c>
    </row>
    <row r="945" spans="1:2">
      <c r="A945" s="4">
        <v>45505</v>
      </c>
      <c r="B945" s="3">
        <v>102</v>
      </c>
    </row>
    <row r="946" spans="1:2">
      <c r="A946" s="4">
        <v>45506</v>
      </c>
      <c r="B946" s="3">
        <v>105</v>
      </c>
    </row>
    <row r="947" spans="1:2">
      <c r="A947" s="4">
        <v>45507</v>
      </c>
      <c r="B947" s="3">
        <v>108</v>
      </c>
    </row>
    <row r="948" spans="1:2">
      <c r="A948" s="4">
        <v>45508</v>
      </c>
      <c r="B948" s="3">
        <v>100</v>
      </c>
    </row>
    <row r="949" spans="1:2">
      <c r="A949" s="4">
        <v>45509</v>
      </c>
      <c r="B949" s="3">
        <v>108</v>
      </c>
    </row>
    <row r="950" spans="1:2">
      <c r="A950" s="4">
        <v>45510</v>
      </c>
      <c r="B950" s="3">
        <v>106</v>
      </c>
    </row>
    <row r="951" spans="1:2">
      <c r="A951" s="4">
        <v>45511</v>
      </c>
      <c r="B951" s="3">
        <v>106</v>
      </c>
    </row>
    <row r="952" spans="1:2">
      <c r="A952" s="4">
        <v>45512</v>
      </c>
      <c r="B952" s="3">
        <v>110</v>
      </c>
    </row>
    <row r="953" spans="1:2">
      <c r="A953" s="4">
        <v>45513</v>
      </c>
      <c r="B953" s="3">
        <v>107</v>
      </c>
    </row>
    <row r="954" spans="1:2">
      <c r="A954" s="4">
        <v>45514</v>
      </c>
      <c r="B954" s="3">
        <v>108</v>
      </c>
    </row>
    <row r="955" spans="1:2">
      <c r="A955" s="4">
        <v>45515</v>
      </c>
      <c r="B955" s="3">
        <v>110</v>
      </c>
    </row>
    <row r="956" spans="1:2">
      <c r="A956" s="4">
        <v>45516</v>
      </c>
      <c r="B956" s="3">
        <v>108</v>
      </c>
    </row>
    <row r="957" spans="1:2">
      <c r="A957" s="4">
        <v>45517</v>
      </c>
      <c r="B957" s="3">
        <v>105</v>
      </c>
    </row>
    <row r="958" spans="1:2">
      <c r="A958" s="4">
        <v>45518</v>
      </c>
      <c r="B958" s="3">
        <v>106</v>
      </c>
    </row>
    <row r="959" spans="1:2">
      <c r="A959" s="4">
        <v>45519</v>
      </c>
      <c r="B959" s="3">
        <v>106</v>
      </c>
    </row>
    <row r="960" spans="1:2">
      <c r="A960" s="4">
        <v>45520</v>
      </c>
      <c r="B960" s="3">
        <v>106</v>
      </c>
    </row>
    <row r="961" spans="1:2">
      <c r="A961" s="4">
        <v>45521</v>
      </c>
      <c r="B961" s="3">
        <v>106</v>
      </c>
    </row>
    <row r="962" spans="1:2">
      <c r="A962" s="4">
        <v>45522</v>
      </c>
      <c r="B962" s="3">
        <v>106</v>
      </c>
    </row>
    <row r="963" spans="1:2">
      <c r="A963" s="4">
        <v>45523</v>
      </c>
      <c r="B963" s="3">
        <v>106</v>
      </c>
    </row>
    <row r="964" spans="1:2">
      <c r="A964" s="4">
        <v>45524</v>
      </c>
      <c r="B964" s="3">
        <v>106</v>
      </c>
    </row>
    <row r="965" spans="1:2">
      <c r="A965" s="4">
        <v>45525</v>
      </c>
      <c r="B965" s="3">
        <v>106</v>
      </c>
    </row>
    <row r="966" spans="1:2">
      <c r="A966" s="4">
        <v>45526</v>
      </c>
      <c r="B966" s="3">
        <v>106</v>
      </c>
    </row>
    <row r="967" spans="1:2">
      <c r="A967" s="4">
        <v>45527</v>
      </c>
      <c r="B967" s="3">
        <v>106</v>
      </c>
    </row>
    <row r="968" spans="1:2">
      <c r="A968" s="4">
        <v>45528</v>
      </c>
      <c r="B968" s="3">
        <v>106</v>
      </c>
    </row>
    <row r="969" spans="1:2">
      <c r="A969" s="4">
        <v>45529</v>
      </c>
      <c r="B969" s="3">
        <v>106</v>
      </c>
    </row>
    <row r="970" spans="1:2">
      <c r="A970" s="4">
        <v>45530</v>
      </c>
      <c r="B970" s="3">
        <v>106</v>
      </c>
    </row>
    <row r="971" spans="1:2">
      <c r="A971" s="4">
        <v>45531</v>
      </c>
      <c r="B971" s="3">
        <v>106</v>
      </c>
    </row>
    <row r="972" spans="1:2">
      <c r="A972" s="4">
        <v>45532</v>
      </c>
      <c r="B972" s="3">
        <v>106</v>
      </c>
    </row>
    <row r="973" spans="1:2">
      <c r="A973" s="4">
        <v>45533</v>
      </c>
      <c r="B973" s="3">
        <v>106</v>
      </c>
    </row>
    <row r="974" spans="1:2">
      <c r="A974" s="4">
        <v>45534</v>
      </c>
      <c r="B974" s="3">
        <v>106</v>
      </c>
    </row>
    <row r="975" spans="1:2">
      <c r="A975" s="4">
        <v>45535</v>
      </c>
      <c r="B975" s="3">
        <v>106</v>
      </c>
    </row>
    <row r="976" spans="1:2">
      <c r="A976" s="4">
        <v>45536</v>
      </c>
      <c r="B976" s="3">
        <v>106</v>
      </c>
    </row>
    <row r="977" spans="1:2">
      <c r="A977" s="4">
        <v>45537</v>
      </c>
      <c r="B977" s="3">
        <v>106</v>
      </c>
    </row>
    <row r="978" spans="1:2">
      <c r="A978" s="4">
        <v>45538</v>
      </c>
      <c r="B978" s="3">
        <v>106</v>
      </c>
    </row>
    <row r="979" spans="1:2">
      <c r="A979" s="4">
        <v>45539</v>
      </c>
      <c r="B979" s="3">
        <v>106</v>
      </c>
    </row>
    <row r="980" spans="1:2">
      <c r="A980" s="4">
        <v>45540</v>
      </c>
      <c r="B980" s="3">
        <v>106</v>
      </c>
    </row>
    <row r="981" spans="1:2">
      <c r="A981" s="4">
        <v>45541</v>
      </c>
      <c r="B981" s="3">
        <v>106</v>
      </c>
    </row>
    <row r="982" spans="1:2">
      <c r="A982" s="4">
        <v>45542</v>
      </c>
      <c r="B982" s="3">
        <v>106</v>
      </c>
    </row>
    <row r="983" spans="1:2">
      <c r="A983" s="4">
        <v>45543</v>
      </c>
      <c r="B983" s="3">
        <v>106</v>
      </c>
    </row>
    <row r="984" spans="1:2">
      <c r="A984" s="4">
        <v>45544</v>
      </c>
      <c r="B984" s="3">
        <v>106</v>
      </c>
    </row>
    <row r="985" spans="1:2">
      <c r="A985" s="4">
        <v>45545</v>
      </c>
      <c r="B985" s="3">
        <v>106</v>
      </c>
    </row>
    <row r="986" spans="1:2">
      <c r="A986" s="4">
        <v>45546</v>
      </c>
      <c r="B986" s="3">
        <v>106</v>
      </c>
    </row>
    <row r="987" spans="1:2">
      <c r="A987" s="4">
        <v>45547</v>
      </c>
      <c r="B987" s="3">
        <v>106</v>
      </c>
    </row>
    <row r="988" spans="1:2">
      <c r="A988" s="4">
        <v>45548</v>
      </c>
      <c r="B988" s="3">
        <v>106</v>
      </c>
    </row>
    <row r="989" spans="1:2">
      <c r="A989" s="4">
        <v>45549</v>
      </c>
      <c r="B989" s="3">
        <v>106</v>
      </c>
    </row>
    <row r="990" spans="1:2">
      <c r="A990" s="4">
        <v>45550</v>
      </c>
      <c r="B990" s="3">
        <v>106</v>
      </c>
    </row>
    <row r="991" spans="1:2">
      <c r="A991" s="4">
        <v>45551</v>
      </c>
      <c r="B991" s="3">
        <v>106</v>
      </c>
    </row>
    <row r="992" spans="1:2">
      <c r="A992" s="4">
        <v>45552</v>
      </c>
      <c r="B992" s="3">
        <v>106</v>
      </c>
    </row>
    <row r="993" spans="1:2">
      <c r="A993" s="4">
        <v>45553</v>
      </c>
      <c r="B993" s="3">
        <v>106</v>
      </c>
    </row>
    <row r="994" spans="1:2">
      <c r="A994" s="4">
        <v>45554</v>
      </c>
      <c r="B994" s="3">
        <v>106</v>
      </c>
    </row>
    <row r="995" spans="1:2">
      <c r="A995" s="4">
        <v>45555</v>
      </c>
      <c r="B995" s="3">
        <v>106</v>
      </c>
    </row>
    <row r="996" spans="1:2">
      <c r="A996" s="4">
        <v>45556</v>
      </c>
      <c r="B996" s="3">
        <v>106</v>
      </c>
    </row>
    <row r="997" spans="1:2">
      <c r="A997" s="4">
        <v>45557</v>
      </c>
      <c r="B997" s="3">
        <v>106</v>
      </c>
    </row>
    <row r="998" spans="1:2">
      <c r="A998" s="4">
        <v>45558</v>
      </c>
      <c r="B998" s="3">
        <v>106</v>
      </c>
    </row>
    <row r="999" spans="1:2">
      <c r="A999" s="4">
        <v>45559</v>
      </c>
      <c r="B999" s="3">
        <v>106</v>
      </c>
    </row>
    <row r="1000" spans="1:2">
      <c r="A1000" s="4">
        <v>45560</v>
      </c>
      <c r="B1000" s="3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F129-4D1C-49C9-93F2-8E474BB8A2D2}">
  <dimension ref="A1:B1000"/>
  <sheetViews>
    <sheetView workbookViewId="0">
      <selection activeCell="B1" sqref="B1"/>
    </sheetView>
  </sheetViews>
  <sheetFormatPr defaultRowHeight="15"/>
  <cols>
    <col min="1" max="1" width="16" customWidth="1"/>
    <col min="2" max="2" width="23.42578125" customWidth="1"/>
  </cols>
  <sheetData>
    <row r="1" spans="1:2">
      <c r="A1" s="1" t="s">
        <v>25</v>
      </c>
      <c r="B1" s="2" t="s">
        <v>26</v>
      </c>
    </row>
    <row r="2" spans="1:2">
      <c r="A2" s="4">
        <v>44562</v>
      </c>
      <c r="B2" s="2">
        <v>8147.8</v>
      </c>
    </row>
    <row r="3" spans="1:2">
      <c r="A3" s="4">
        <v>44563</v>
      </c>
      <c r="B3" s="3">
        <v>10225.19</v>
      </c>
    </row>
    <row r="4" spans="1:2">
      <c r="A4" s="4">
        <v>44564</v>
      </c>
      <c r="B4" s="3">
        <v>8305.5</v>
      </c>
    </row>
    <row r="5" spans="1:2">
      <c r="A5" s="4">
        <v>44565</v>
      </c>
      <c r="B5" s="3">
        <v>7672.14</v>
      </c>
    </row>
    <row r="6" spans="1:2">
      <c r="A6" s="4">
        <v>44566</v>
      </c>
      <c r="B6" s="3">
        <v>15004.81</v>
      </c>
    </row>
    <row r="7" spans="1:2">
      <c r="A7" s="4">
        <v>44567</v>
      </c>
      <c r="B7" s="3">
        <v>15285.38</v>
      </c>
    </row>
    <row r="8" spans="1:2">
      <c r="A8" s="4">
        <v>44568</v>
      </c>
      <c r="B8" s="3">
        <v>16564.599999999999</v>
      </c>
    </row>
    <row r="9" spans="1:2">
      <c r="A9" s="4">
        <v>44569</v>
      </c>
      <c r="B9" s="3">
        <v>12555.5</v>
      </c>
    </row>
    <row r="10" spans="1:2">
      <c r="A10" s="4">
        <v>44570</v>
      </c>
      <c r="B10" s="2">
        <v>18387.47</v>
      </c>
    </row>
    <row r="11" spans="1:2">
      <c r="A11" s="4">
        <v>44571</v>
      </c>
      <c r="B11" s="2">
        <v>15420.34</v>
      </c>
    </row>
    <row r="12" spans="1:2">
      <c r="A12" s="4">
        <v>44572</v>
      </c>
      <c r="B12" s="3">
        <v>16888.810000000001</v>
      </c>
    </row>
    <row r="13" spans="1:2">
      <c r="A13" s="4">
        <v>44573</v>
      </c>
      <c r="B13" s="3">
        <v>18637.919999999998</v>
      </c>
    </row>
    <row r="14" spans="1:2">
      <c r="A14" s="4">
        <v>44574</v>
      </c>
      <c r="B14" s="3">
        <v>16606.75</v>
      </c>
    </row>
    <row r="15" spans="1:2">
      <c r="A15" s="4">
        <v>44575</v>
      </c>
      <c r="B15" s="3">
        <v>17432.599999999999</v>
      </c>
    </row>
    <row r="16" spans="1:2">
      <c r="A16" s="4">
        <v>44576</v>
      </c>
      <c r="B16" s="3">
        <v>22147.439999999999</v>
      </c>
    </row>
    <row r="17" spans="1:2">
      <c r="A17" s="4">
        <v>44577</v>
      </c>
      <c r="B17" s="3">
        <v>21716.29</v>
      </c>
    </row>
    <row r="18" spans="1:2">
      <c r="A18" s="4">
        <v>44578</v>
      </c>
      <c r="B18" s="3">
        <v>16459.990000000002</v>
      </c>
    </row>
    <row r="19" spans="1:2">
      <c r="A19" s="4">
        <v>44579</v>
      </c>
      <c r="B19" s="3">
        <v>25358.47</v>
      </c>
    </row>
    <row r="20" spans="1:2">
      <c r="A20" s="4">
        <v>44580</v>
      </c>
      <c r="B20" s="3">
        <v>17943.61</v>
      </c>
    </row>
    <row r="21" spans="1:2">
      <c r="A21" s="4">
        <v>44581</v>
      </c>
      <c r="B21" s="3">
        <v>14734.55</v>
      </c>
    </row>
    <row r="22" spans="1:2">
      <c r="A22" s="4">
        <v>44582</v>
      </c>
      <c r="B22" s="3">
        <v>21424.28</v>
      </c>
    </row>
    <row r="23" spans="1:2">
      <c r="A23" s="4">
        <v>44583</v>
      </c>
      <c r="B23" s="3">
        <v>21722.240000000002</v>
      </c>
    </row>
    <row r="24" spans="1:2">
      <c r="A24" s="4">
        <v>44584</v>
      </c>
      <c r="B24" s="3">
        <v>13258.62</v>
      </c>
    </row>
    <row r="25" spans="1:2">
      <c r="A25" s="4">
        <v>44585</v>
      </c>
      <c r="B25" s="3">
        <v>25346.17</v>
      </c>
    </row>
    <row r="26" spans="1:2">
      <c r="A26" s="4">
        <v>44586</v>
      </c>
      <c r="B26" s="3">
        <v>17797.09</v>
      </c>
    </row>
    <row r="27" spans="1:2">
      <c r="A27" s="4">
        <v>44587</v>
      </c>
      <c r="B27" s="3">
        <v>13189.3</v>
      </c>
    </row>
    <row r="28" spans="1:2">
      <c r="A28" s="4">
        <v>44588</v>
      </c>
      <c r="B28" s="3">
        <v>22680.87</v>
      </c>
    </row>
    <row r="29" spans="1:2">
      <c r="A29" s="4">
        <v>44589</v>
      </c>
      <c r="B29" s="3">
        <v>17560.8</v>
      </c>
    </row>
    <row r="30" spans="1:2">
      <c r="A30" s="4">
        <v>44590</v>
      </c>
      <c r="B30" s="3">
        <v>19078.3</v>
      </c>
    </row>
    <row r="31" spans="1:2">
      <c r="A31" s="4">
        <v>44591</v>
      </c>
      <c r="B31" s="2">
        <v>22916.71</v>
      </c>
    </row>
    <row r="32" spans="1:2">
      <c r="A32" s="11">
        <v>44592</v>
      </c>
      <c r="B32" s="14">
        <v>29625.91</v>
      </c>
    </row>
    <row r="33" spans="1:2">
      <c r="A33" s="4">
        <v>44593</v>
      </c>
      <c r="B33" s="3">
        <v>12507.89</v>
      </c>
    </row>
    <row r="34" spans="1:2">
      <c r="A34" s="4">
        <v>44594</v>
      </c>
      <c r="B34" s="3">
        <v>9880.76</v>
      </c>
    </row>
    <row r="35" spans="1:2">
      <c r="A35" s="4">
        <v>44595</v>
      </c>
      <c r="B35" s="3">
        <v>8494.0499999999993</v>
      </c>
    </row>
    <row r="36" spans="1:2">
      <c r="A36" s="4">
        <v>44596</v>
      </c>
      <c r="B36" s="3">
        <v>8395.4</v>
      </c>
    </row>
    <row r="37" spans="1:2">
      <c r="A37" s="4">
        <v>44597</v>
      </c>
      <c r="B37" s="3">
        <v>11104.87</v>
      </c>
    </row>
    <row r="38" spans="1:2">
      <c r="A38" s="4">
        <v>44598</v>
      </c>
      <c r="B38" s="3">
        <v>3540.83</v>
      </c>
    </row>
    <row r="39" spans="1:2">
      <c r="A39" s="4">
        <v>44599</v>
      </c>
      <c r="B39" s="3">
        <v>10614.01</v>
      </c>
    </row>
    <row r="40" spans="1:2">
      <c r="A40" s="4">
        <v>44600</v>
      </c>
      <c r="B40" s="3">
        <v>8885.1200000000008</v>
      </c>
    </row>
    <row r="41" spans="1:2">
      <c r="A41" s="4">
        <v>44601</v>
      </c>
      <c r="B41" s="3">
        <v>6760.64</v>
      </c>
    </row>
    <row r="42" spans="1:2">
      <c r="A42" s="4">
        <v>44602</v>
      </c>
      <c r="B42" s="3">
        <v>6292.82</v>
      </c>
    </row>
    <row r="43" spans="1:2">
      <c r="A43" s="4">
        <v>44603</v>
      </c>
      <c r="B43" s="3">
        <v>9265.09</v>
      </c>
    </row>
    <row r="44" spans="1:2">
      <c r="A44" s="4">
        <v>44604</v>
      </c>
      <c r="B44" s="3">
        <v>7884.49</v>
      </c>
    </row>
    <row r="45" spans="1:2">
      <c r="A45" s="4">
        <v>44605</v>
      </c>
      <c r="B45" s="3">
        <v>8169.16</v>
      </c>
    </row>
    <row r="46" spans="1:2">
      <c r="A46" s="4">
        <v>44606</v>
      </c>
      <c r="B46" s="3">
        <v>12754.04</v>
      </c>
    </row>
    <row r="47" spans="1:2">
      <c r="A47" s="4">
        <v>44607</v>
      </c>
      <c r="B47" s="3">
        <v>8977.68</v>
      </c>
    </row>
    <row r="48" spans="1:2">
      <c r="A48" s="4">
        <v>44608</v>
      </c>
      <c r="B48" s="3">
        <v>8382.7800000000007</v>
      </c>
    </row>
    <row r="49" spans="1:2">
      <c r="A49" s="4">
        <v>44609</v>
      </c>
      <c r="B49" s="3">
        <v>4632.59</v>
      </c>
    </row>
    <row r="50" spans="1:2">
      <c r="A50" s="4">
        <v>44610</v>
      </c>
      <c r="B50" s="3">
        <v>8614.57</v>
      </c>
    </row>
    <row r="51" spans="1:2">
      <c r="A51" s="4">
        <v>44611</v>
      </c>
      <c r="B51" s="3">
        <v>12166.4</v>
      </c>
    </row>
    <row r="52" spans="1:2">
      <c r="A52" s="4">
        <v>44612</v>
      </c>
      <c r="B52" s="3">
        <v>5161.28</v>
      </c>
    </row>
    <row r="53" spans="1:2">
      <c r="A53" s="4">
        <v>44613</v>
      </c>
      <c r="B53" s="3">
        <v>9074.7000000000007</v>
      </c>
    </row>
    <row r="54" spans="1:2">
      <c r="A54" s="4">
        <v>44614</v>
      </c>
      <c r="B54" s="3">
        <v>7518.69</v>
      </c>
    </row>
    <row r="55" spans="1:2">
      <c r="A55" s="4">
        <v>44615</v>
      </c>
      <c r="B55" s="3">
        <v>4912</v>
      </c>
    </row>
    <row r="56" spans="1:2">
      <c r="A56" s="4">
        <v>44616</v>
      </c>
      <c r="B56" s="3">
        <v>4825.53</v>
      </c>
    </row>
    <row r="57" spans="1:2">
      <c r="A57" s="4">
        <v>44617</v>
      </c>
      <c r="B57" s="3">
        <v>9165.35</v>
      </c>
    </row>
    <row r="58" spans="1:2">
      <c r="A58" s="4">
        <v>44618</v>
      </c>
      <c r="B58" s="3">
        <v>10989.38</v>
      </c>
    </row>
    <row r="59" spans="1:2">
      <c r="A59" s="4">
        <v>44619</v>
      </c>
      <c r="B59" s="3">
        <v>6210.92</v>
      </c>
    </row>
    <row r="60" spans="1:2">
      <c r="A60" s="4">
        <v>44620</v>
      </c>
      <c r="B60" s="3">
        <v>5205.71</v>
      </c>
    </row>
    <row r="61" spans="1:2">
      <c r="A61" s="4">
        <v>44621</v>
      </c>
      <c r="B61" s="3">
        <v>14849.75</v>
      </c>
    </row>
    <row r="62" spans="1:2">
      <c r="A62" s="4">
        <v>44622</v>
      </c>
      <c r="B62" s="3">
        <v>12387.28</v>
      </c>
    </row>
    <row r="63" spans="1:2">
      <c r="A63" s="4">
        <v>44623</v>
      </c>
      <c r="B63" s="3">
        <v>2982.89</v>
      </c>
    </row>
    <row r="64" spans="1:2">
      <c r="A64" s="4">
        <v>44624</v>
      </c>
      <c r="B64" s="3">
        <v>4970</v>
      </c>
    </row>
    <row r="65" spans="1:2">
      <c r="A65" s="4">
        <v>44625</v>
      </c>
      <c r="B65" s="3">
        <v>12359.39</v>
      </c>
    </row>
    <row r="66" spans="1:2">
      <c r="A66" s="4">
        <v>44626</v>
      </c>
      <c r="B66" s="3">
        <v>8458.7199999999993</v>
      </c>
    </row>
    <row r="67" spans="1:2">
      <c r="A67" s="4">
        <v>44627</v>
      </c>
      <c r="B67" s="3">
        <v>5313.71</v>
      </c>
    </row>
    <row r="68" spans="1:2">
      <c r="A68" s="4">
        <v>44628</v>
      </c>
      <c r="B68" s="3">
        <v>5606.64</v>
      </c>
    </row>
    <row r="69" spans="1:2">
      <c r="A69" s="4">
        <v>44629</v>
      </c>
      <c r="B69" s="3">
        <v>6107.65</v>
      </c>
    </row>
    <row r="70" spans="1:2">
      <c r="A70" s="4">
        <v>44630</v>
      </c>
      <c r="B70" s="3">
        <v>7653.51</v>
      </c>
    </row>
    <row r="71" spans="1:2">
      <c r="A71" s="4">
        <v>44631</v>
      </c>
      <c r="B71" s="3">
        <v>10805.63</v>
      </c>
    </row>
    <row r="72" spans="1:2">
      <c r="A72" s="4">
        <v>44632</v>
      </c>
      <c r="B72" s="3">
        <v>4757.04</v>
      </c>
    </row>
    <row r="73" spans="1:2">
      <c r="A73" s="4">
        <v>44633</v>
      </c>
      <c r="B73" s="3">
        <v>7962.16</v>
      </c>
    </row>
    <row r="74" spans="1:2">
      <c r="A74" s="4">
        <v>44634</v>
      </c>
      <c r="B74" s="3">
        <v>6608.5</v>
      </c>
    </row>
    <row r="75" spans="1:2">
      <c r="A75" s="4">
        <v>44635</v>
      </c>
      <c r="B75" s="3">
        <v>11987.84</v>
      </c>
    </row>
    <row r="76" spans="1:2">
      <c r="A76" s="4">
        <v>44636</v>
      </c>
      <c r="B76" s="3">
        <v>7548.77</v>
      </c>
    </row>
    <row r="77" spans="1:2">
      <c r="A77" s="4">
        <v>44637</v>
      </c>
      <c r="B77" s="3">
        <v>5346.18</v>
      </c>
    </row>
    <row r="78" spans="1:2">
      <c r="A78" s="4">
        <v>44638</v>
      </c>
      <c r="B78" s="3">
        <v>6489.52</v>
      </c>
    </row>
    <row r="79" spans="1:2">
      <c r="A79" s="4">
        <v>44639</v>
      </c>
      <c r="B79" s="3">
        <v>8819.77</v>
      </c>
    </row>
    <row r="80" spans="1:2">
      <c r="A80" s="4">
        <v>44640</v>
      </c>
      <c r="B80" s="3">
        <v>12767.85</v>
      </c>
    </row>
    <row r="81" spans="1:2">
      <c r="A81" s="4">
        <v>44641</v>
      </c>
      <c r="B81" s="3">
        <v>6670.04</v>
      </c>
    </row>
    <row r="82" spans="1:2">
      <c r="A82" s="4">
        <v>44642</v>
      </c>
      <c r="B82" s="3">
        <v>2560.5100000000002</v>
      </c>
    </row>
    <row r="83" spans="1:2">
      <c r="A83" s="4">
        <v>44643</v>
      </c>
      <c r="B83" s="3">
        <v>7079.8</v>
      </c>
    </row>
    <row r="84" spans="1:2">
      <c r="A84" s="4">
        <v>44644</v>
      </c>
      <c r="B84" s="3">
        <v>10402.379999999999</v>
      </c>
    </row>
    <row r="85" spans="1:2">
      <c r="A85" s="4">
        <v>44645</v>
      </c>
      <c r="B85" s="3">
        <v>7637.13</v>
      </c>
    </row>
    <row r="86" spans="1:2">
      <c r="A86" s="4">
        <v>44646</v>
      </c>
      <c r="B86" s="3">
        <v>6363.25</v>
      </c>
    </row>
    <row r="87" spans="1:2">
      <c r="A87" s="4">
        <v>44647</v>
      </c>
      <c r="B87" s="3">
        <v>4790.2</v>
      </c>
    </row>
    <row r="88" spans="1:2">
      <c r="A88" s="4">
        <v>44648</v>
      </c>
      <c r="B88" s="3">
        <v>7084.64</v>
      </c>
    </row>
    <row r="89" spans="1:2">
      <c r="A89" s="4">
        <v>44649</v>
      </c>
      <c r="B89" s="3">
        <v>6201.16</v>
      </c>
    </row>
    <row r="90" spans="1:2">
      <c r="A90" s="4">
        <v>44650</v>
      </c>
      <c r="B90" s="3">
        <v>14846.83</v>
      </c>
    </row>
    <row r="91" spans="1:2">
      <c r="A91" s="4">
        <v>44651</v>
      </c>
      <c r="B91" s="3">
        <v>12710.9</v>
      </c>
    </row>
    <row r="92" spans="1:2">
      <c r="A92" s="4">
        <v>44652</v>
      </c>
      <c r="B92" s="3">
        <v>13379.33</v>
      </c>
    </row>
    <row r="93" spans="1:2">
      <c r="A93" s="4">
        <v>44653</v>
      </c>
      <c r="B93" s="3">
        <v>11651.24</v>
      </c>
    </row>
    <row r="94" spans="1:2">
      <c r="A94" s="4">
        <v>44654</v>
      </c>
      <c r="B94" s="3">
        <v>6312.24</v>
      </c>
    </row>
    <row r="95" spans="1:2">
      <c r="A95" s="4">
        <v>44655</v>
      </c>
      <c r="B95" s="3">
        <v>5329.66</v>
      </c>
    </row>
    <row r="96" spans="1:2">
      <c r="A96" s="4">
        <v>44656</v>
      </c>
      <c r="B96" s="3">
        <v>6466.19</v>
      </c>
    </row>
    <row r="97" spans="1:2">
      <c r="A97" s="4">
        <v>44657</v>
      </c>
      <c r="B97" s="3">
        <v>7721.75</v>
      </c>
    </row>
    <row r="98" spans="1:2">
      <c r="A98" s="4">
        <v>44658</v>
      </c>
      <c r="B98" s="3">
        <v>11943.6</v>
      </c>
    </row>
    <row r="99" spans="1:2">
      <c r="A99" s="4">
        <v>44659</v>
      </c>
      <c r="B99" s="3">
        <v>9346.32</v>
      </c>
    </row>
    <row r="100" spans="1:2">
      <c r="A100" s="4">
        <v>44660</v>
      </c>
      <c r="B100" s="3">
        <v>16894.96</v>
      </c>
    </row>
    <row r="101" spans="1:2">
      <c r="A101" s="4">
        <v>44661</v>
      </c>
      <c r="B101" s="3">
        <v>10107.540000000001</v>
      </c>
    </row>
    <row r="102" spans="1:2">
      <c r="A102" s="4">
        <v>44662</v>
      </c>
      <c r="B102" s="3">
        <v>9591.3700000000008</v>
      </c>
    </row>
    <row r="103" spans="1:2">
      <c r="A103" s="4">
        <v>44663</v>
      </c>
      <c r="B103" s="3">
        <v>7921.51</v>
      </c>
    </row>
    <row r="104" spans="1:2">
      <c r="A104" s="4">
        <v>44664</v>
      </c>
      <c r="B104" s="3">
        <v>10312.129999999999</v>
      </c>
    </row>
    <row r="105" spans="1:2">
      <c r="A105" s="4">
        <v>44665</v>
      </c>
      <c r="B105" s="3">
        <v>2353.91</v>
      </c>
    </row>
    <row r="106" spans="1:2">
      <c r="A106" s="4">
        <v>44666</v>
      </c>
      <c r="B106" s="3">
        <v>12627</v>
      </c>
    </row>
    <row r="107" spans="1:2">
      <c r="A107" s="4">
        <v>44667</v>
      </c>
      <c r="B107" s="3">
        <v>15412.59</v>
      </c>
    </row>
    <row r="108" spans="1:2">
      <c r="A108" s="4">
        <v>44668</v>
      </c>
      <c r="B108" s="3">
        <v>6832.42</v>
      </c>
    </row>
    <row r="109" spans="1:2">
      <c r="A109" s="4">
        <v>44669</v>
      </c>
      <c r="B109" s="3">
        <v>4046.44</v>
      </c>
    </row>
    <row r="110" spans="1:2">
      <c r="A110" s="4">
        <v>44670</v>
      </c>
      <c r="B110" s="3">
        <v>12676.07</v>
      </c>
    </row>
    <row r="111" spans="1:2">
      <c r="A111" s="4">
        <v>44671</v>
      </c>
      <c r="B111" s="3">
        <v>9747.11</v>
      </c>
    </row>
    <row r="112" spans="1:2">
      <c r="A112" s="4">
        <v>44672</v>
      </c>
      <c r="B112" s="3">
        <v>8825.7800000000007</v>
      </c>
    </row>
    <row r="113" spans="1:2">
      <c r="A113" s="4">
        <v>44673</v>
      </c>
      <c r="B113" s="3">
        <v>10540.15</v>
      </c>
    </row>
    <row r="114" spans="1:2">
      <c r="A114" s="4">
        <v>44674</v>
      </c>
      <c r="B114" s="3">
        <v>8786.18</v>
      </c>
    </row>
    <row r="115" spans="1:2">
      <c r="A115" s="4">
        <v>44675</v>
      </c>
      <c r="B115" s="3">
        <v>11753.12</v>
      </c>
    </row>
    <row r="116" spans="1:2">
      <c r="A116" s="4">
        <v>44676</v>
      </c>
      <c r="B116" s="3">
        <v>12986.33</v>
      </c>
    </row>
    <row r="117" spans="1:2">
      <c r="A117" s="4">
        <v>44677</v>
      </c>
      <c r="B117" s="3">
        <v>12668</v>
      </c>
    </row>
    <row r="118" spans="1:2">
      <c r="A118" s="4">
        <v>44678</v>
      </c>
      <c r="B118" s="3">
        <v>17512.150000000001</v>
      </c>
    </row>
    <row r="119" spans="1:2">
      <c r="A119" s="4">
        <v>44679</v>
      </c>
      <c r="B119" s="3">
        <v>18379.13</v>
      </c>
    </row>
    <row r="120" spans="1:2">
      <c r="A120" s="4">
        <v>44680</v>
      </c>
      <c r="B120" s="3">
        <v>31934.7</v>
      </c>
    </row>
    <row r="121" spans="1:2">
      <c r="A121" s="4">
        <v>44681</v>
      </c>
      <c r="B121" s="3">
        <v>24815.52</v>
      </c>
    </row>
    <row r="122" spans="1:2">
      <c r="A122" s="4">
        <v>44682</v>
      </c>
      <c r="B122" s="3">
        <v>11621.88</v>
      </c>
    </row>
    <row r="123" spans="1:2">
      <c r="A123" s="4">
        <v>44683</v>
      </c>
      <c r="B123" s="3">
        <v>6291.49</v>
      </c>
    </row>
    <row r="124" spans="1:2">
      <c r="A124" s="4">
        <v>44684</v>
      </c>
      <c r="B124" s="3">
        <v>7548.26</v>
      </c>
    </row>
    <row r="125" spans="1:2">
      <c r="A125" s="4">
        <v>44685</v>
      </c>
      <c r="B125" s="3">
        <v>14368.84</v>
      </c>
    </row>
    <row r="126" spans="1:2">
      <c r="A126" s="4">
        <v>44686</v>
      </c>
      <c r="B126" s="3">
        <v>6928.61</v>
      </c>
    </row>
    <row r="127" spans="1:2">
      <c r="A127" s="4">
        <v>44687</v>
      </c>
      <c r="B127" s="3">
        <v>12128.44</v>
      </c>
    </row>
    <row r="128" spans="1:2">
      <c r="A128" s="4">
        <v>44688</v>
      </c>
      <c r="B128" s="3">
        <v>16583.669999999998</v>
      </c>
    </row>
    <row r="129" spans="1:2">
      <c r="A129" s="4">
        <v>44689</v>
      </c>
      <c r="B129" s="3">
        <v>10890.95</v>
      </c>
    </row>
    <row r="130" spans="1:2">
      <c r="A130" s="4">
        <v>44690</v>
      </c>
      <c r="B130" s="3">
        <v>12695.2</v>
      </c>
    </row>
    <row r="131" spans="1:2">
      <c r="A131" s="4">
        <v>44691</v>
      </c>
      <c r="B131" s="3">
        <v>14592.3</v>
      </c>
    </row>
    <row r="132" spans="1:2">
      <c r="A132" s="4">
        <v>44692</v>
      </c>
      <c r="B132" s="3">
        <v>5938.81</v>
      </c>
    </row>
    <row r="133" spans="1:2">
      <c r="A133" s="4">
        <v>44693</v>
      </c>
      <c r="B133" s="3">
        <v>14432.63</v>
      </c>
    </row>
    <row r="134" spans="1:2">
      <c r="A134" s="4">
        <v>44694</v>
      </c>
      <c r="B134" s="3">
        <v>5904.09</v>
      </c>
    </row>
    <row r="135" spans="1:2">
      <c r="A135" s="4">
        <v>44695</v>
      </c>
      <c r="B135" s="3">
        <v>16677.38</v>
      </c>
    </row>
    <row r="136" spans="1:2">
      <c r="A136" s="4">
        <v>44696</v>
      </c>
      <c r="B136" s="3">
        <v>6762.51</v>
      </c>
    </row>
    <row r="137" spans="1:2">
      <c r="A137" s="4">
        <v>44697</v>
      </c>
      <c r="B137" s="3">
        <v>7408.1</v>
      </c>
    </row>
    <row r="138" spans="1:2">
      <c r="A138" s="4">
        <v>44698</v>
      </c>
      <c r="B138" s="3">
        <v>7678.69</v>
      </c>
    </row>
    <row r="139" spans="1:2">
      <c r="A139" s="4">
        <v>44699</v>
      </c>
      <c r="B139" s="3">
        <v>12405.94</v>
      </c>
    </row>
    <row r="140" spans="1:2">
      <c r="A140" s="4">
        <v>44700</v>
      </c>
      <c r="B140" s="3">
        <v>8011.64</v>
      </c>
    </row>
    <row r="141" spans="1:2">
      <c r="A141" s="4">
        <v>44701</v>
      </c>
      <c r="B141" s="3">
        <v>18228.740000000002</v>
      </c>
    </row>
    <row r="142" spans="1:2">
      <c r="A142" s="4">
        <v>44702</v>
      </c>
      <c r="B142" s="3">
        <v>15930.05</v>
      </c>
    </row>
    <row r="143" spans="1:2">
      <c r="A143" s="4">
        <v>44703</v>
      </c>
      <c r="B143" s="3">
        <v>6770.93</v>
      </c>
    </row>
    <row r="144" spans="1:2">
      <c r="A144" s="4">
        <v>44704</v>
      </c>
      <c r="B144" s="3">
        <v>8600.26</v>
      </c>
    </row>
    <row r="145" spans="1:2">
      <c r="A145" s="4">
        <v>44705</v>
      </c>
      <c r="B145" s="3">
        <v>11091.37</v>
      </c>
    </row>
    <row r="146" spans="1:2">
      <c r="A146" s="4">
        <v>44706</v>
      </c>
      <c r="B146" s="3">
        <v>11027.1</v>
      </c>
    </row>
    <row r="147" spans="1:2">
      <c r="A147" s="4">
        <v>44707</v>
      </c>
      <c r="B147" s="3">
        <v>10945.69</v>
      </c>
    </row>
    <row r="148" spans="1:2">
      <c r="A148" s="4">
        <v>44708</v>
      </c>
      <c r="B148" s="3">
        <v>24456.85</v>
      </c>
    </row>
    <row r="149" spans="1:2">
      <c r="A149" s="4">
        <v>44709</v>
      </c>
      <c r="B149" s="3">
        <v>16290.77</v>
      </c>
    </row>
    <row r="150" spans="1:2">
      <c r="A150" s="4">
        <v>44710</v>
      </c>
      <c r="B150" s="3">
        <v>23268.53</v>
      </c>
    </row>
    <row r="151" spans="1:2">
      <c r="A151" s="4">
        <v>44711</v>
      </c>
      <c r="B151" s="3">
        <v>25146.16</v>
      </c>
    </row>
    <row r="152" spans="1:2">
      <c r="A152" s="4">
        <v>44712</v>
      </c>
      <c r="B152" s="3">
        <v>25095.15</v>
      </c>
    </row>
    <row r="153" spans="1:2">
      <c r="A153" s="4">
        <v>44713</v>
      </c>
      <c r="B153" s="3">
        <v>9720.43</v>
      </c>
    </row>
    <row r="154" spans="1:2">
      <c r="A154" s="4">
        <v>44714</v>
      </c>
      <c r="B154" s="3">
        <v>6600.28</v>
      </c>
    </row>
    <row r="155" spans="1:2">
      <c r="A155" s="4">
        <v>44715</v>
      </c>
      <c r="B155" s="3">
        <v>10776.4</v>
      </c>
    </row>
    <row r="156" spans="1:2">
      <c r="A156" s="4">
        <v>44716</v>
      </c>
      <c r="B156" s="3">
        <v>9910.42</v>
      </c>
    </row>
    <row r="157" spans="1:2">
      <c r="A157" s="4">
        <v>44717</v>
      </c>
      <c r="B157" s="3">
        <v>8489.52</v>
      </c>
    </row>
    <row r="158" spans="1:2">
      <c r="A158" s="4">
        <v>44718</v>
      </c>
      <c r="B158" s="3">
        <v>8770.27</v>
      </c>
    </row>
    <row r="159" spans="1:2">
      <c r="A159" s="4">
        <v>44719</v>
      </c>
      <c r="B159" s="3">
        <v>11600.96</v>
      </c>
    </row>
    <row r="160" spans="1:2">
      <c r="A160" s="4">
        <v>44720</v>
      </c>
      <c r="B160" s="3">
        <v>9219.01</v>
      </c>
    </row>
    <row r="161" spans="1:2">
      <c r="A161" s="4">
        <v>44721</v>
      </c>
      <c r="B161" s="3">
        <v>4840.63</v>
      </c>
    </row>
    <row r="162" spans="1:2">
      <c r="A162" s="4">
        <v>44722</v>
      </c>
      <c r="B162" s="3">
        <v>8017.27</v>
      </c>
    </row>
    <row r="163" spans="1:2">
      <c r="A163" s="4">
        <v>44723</v>
      </c>
      <c r="B163" s="3">
        <v>13691.92</v>
      </c>
    </row>
    <row r="164" spans="1:2">
      <c r="A164" s="4">
        <v>44724</v>
      </c>
      <c r="B164" s="3">
        <v>9706.2999999999993</v>
      </c>
    </row>
    <row r="165" spans="1:2">
      <c r="A165" s="4">
        <v>44725</v>
      </c>
      <c r="B165" s="3">
        <v>10455.620000000001</v>
      </c>
    </row>
    <row r="166" spans="1:2">
      <c r="A166" s="4">
        <v>44726</v>
      </c>
      <c r="B166" s="3">
        <v>7340.33</v>
      </c>
    </row>
    <row r="167" spans="1:2">
      <c r="A167" s="4">
        <v>44727</v>
      </c>
      <c r="B167" s="3">
        <v>8861.67</v>
      </c>
    </row>
    <row r="168" spans="1:2">
      <c r="A168" s="4">
        <v>44728</v>
      </c>
      <c r="B168" s="3">
        <v>9049.0300000000007</v>
      </c>
    </row>
    <row r="169" spans="1:2">
      <c r="A169" s="4">
        <v>44729</v>
      </c>
      <c r="B169" s="3">
        <v>15302.5</v>
      </c>
    </row>
    <row r="170" spans="1:2">
      <c r="A170" s="4">
        <v>44730</v>
      </c>
      <c r="B170" s="3">
        <v>7665.05</v>
      </c>
    </row>
    <row r="171" spans="1:2">
      <c r="A171" s="4">
        <v>44731</v>
      </c>
      <c r="B171" s="3">
        <v>12446.89</v>
      </c>
    </row>
    <row r="172" spans="1:2">
      <c r="A172" s="4">
        <v>44732</v>
      </c>
      <c r="B172" s="3">
        <v>6095.25</v>
      </c>
    </row>
    <row r="173" spans="1:2">
      <c r="A173" s="4">
        <v>44733</v>
      </c>
      <c r="B173" s="3">
        <v>10171.69</v>
      </c>
    </row>
    <row r="174" spans="1:2">
      <c r="A174" s="4">
        <v>44734</v>
      </c>
      <c r="B174" s="3">
        <v>7613.23</v>
      </c>
    </row>
    <row r="175" spans="1:2">
      <c r="A175" s="4">
        <v>44735</v>
      </c>
      <c r="B175" s="3">
        <v>8702.2800000000007</v>
      </c>
    </row>
    <row r="176" spans="1:2">
      <c r="A176" s="4">
        <v>44736</v>
      </c>
      <c r="B176" s="3">
        <v>14387.71</v>
      </c>
    </row>
    <row r="177" spans="1:2">
      <c r="A177" s="4">
        <v>44737</v>
      </c>
      <c r="B177" s="3">
        <v>16057.75</v>
      </c>
    </row>
    <row r="178" spans="1:2">
      <c r="A178" s="4">
        <v>44738</v>
      </c>
      <c r="B178" s="3">
        <v>8195.89</v>
      </c>
    </row>
    <row r="179" spans="1:2">
      <c r="A179" s="4">
        <v>44739</v>
      </c>
      <c r="B179" s="3">
        <v>19453.07</v>
      </c>
    </row>
    <row r="180" spans="1:2">
      <c r="A180" s="4">
        <v>44740</v>
      </c>
      <c r="B180" s="3">
        <v>26860.16</v>
      </c>
    </row>
    <row r="181" spans="1:2">
      <c r="A181" s="4">
        <v>44741</v>
      </c>
      <c r="B181" s="3">
        <v>22521.17</v>
      </c>
    </row>
    <row r="182" spans="1:2">
      <c r="A182" s="4">
        <v>44742</v>
      </c>
      <c r="B182" s="3">
        <v>32331.37</v>
      </c>
    </row>
    <row r="183" spans="1:2">
      <c r="A183" s="4">
        <v>44743</v>
      </c>
      <c r="B183" s="3">
        <v>17952.57</v>
      </c>
    </row>
    <row r="184" spans="1:2">
      <c r="A184" s="4">
        <v>44744</v>
      </c>
      <c r="B184" s="3">
        <v>17792.509999999998</v>
      </c>
    </row>
    <row r="185" spans="1:2">
      <c r="A185" s="4">
        <v>44745</v>
      </c>
      <c r="B185" s="3">
        <v>11830.43</v>
      </c>
    </row>
    <row r="186" spans="1:2">
      <c r="A186" s="4">
        <v>44746</v>
      </c>
      <c r="B186" s="3">
        <v>12411.94</v>
      </c>
    </row>
    <row r="187" spans="1:2">
      <c r="A187" s="4">
        <v>44747</v>
      </c>
      <c r="B187" s="3">
        <v>9911.09</v>
      </c>
    </row>
    <row r="188" spans="1:2">
      <c r="A188" s="4">
        <v>44748</v>
      </c>
      <c r="B188" s="3">
        <v>6400.87</v>
      </c>
    </row>
    <row r="189" spans="1:2">
      <c r="A189" s="4">
        <v>44749</v>
      </c>
      <c r="B189" s="3">
        <v>7835.49</v>
      </c>
    </row>
    <row r="190" spans="1:2">
      <c r="A190" s="4">
        <v>44750</v>
      </c>
      <c r="B190" s="3">
        <v>14769.04</v>
      </c>
    </row>
    <row r="191" spans="1:2">
      <c r="A191" s="4">
        <v>44751</v>
      </c>
      <c r="B191" s="3">
        <v>13411.96</v>
      </c>
    </row>
    <row r="192" spans="1:2">
      <c r="A192" s="4">
        <v>44752</v>
      </c>
      <c r="B192" s="3">
        <v>9321.25</v>
      </c>
    </row>
    <row r="193" spans="1:2">
      <c r="A193" s="4">
        <v>44753</v>
      </c>
      <c r="B193" s="3">
        <v>12305</v>
      </c>
    </row>
    <row r="194" spans="1:2">
      <c r="A194" s="4">
        <v>44754</v>
      </c>
      <c r="B194" s="3">
        <v>13088.77</v>
      </c>
    </row>
    <row r="195" spans="1:2">
      <c r="A195" s="4">
        <v>44755</v>
      </c>
      <c r="B195" s="3">
        <v>8605.85</v>
      </c>
    </row>
    <row r="196" spans="1:2">
      <c r="A196" s="4">
        <v>44756</v>
      </c>
      <c r="B196" s="3">
        <v>5985</v>
      </c>
    </row>
    <row r="197" spans="1:2">
      <c r="A197" s="4">
        <v>44757</v>
      </c>
      <c r="B197" s="3">
        <v>18394.2</v>
      </c>
    </row>
    <row r="198" spans="1:2">
      <c r="A198" s="4">
        <v>44758</v>
      </c>
      <c r="B198" s="3">
        <v>18197.91</v>
      </c>
    </row>
    <row r="199" spans="1:2">
      <c r="A199" s="4">
        <v>44759</v>
      </c>
      <c r="B199" s="3">
        <v>12490.45</v>
      </c>
    </row>
    <row r="200" spans="1:2">
      <c r="A200" s="4">
        <v>44760</v>
      </c>
      <c r="B200" s="3">
        <v>7994.32</v>
      </c>
    </row>
    <row r="201" spans="1:2">
      <c r="A201" s="4">
        <v>44761</v>
      </c>
      <c r="B201" s="3">
        <v>8753.4699999999993</v>
      </c>
    </row>
    <row r="202" spans="1:2">
      <c r="A202" s="4">
        <v>44762</v>
      </c>
      <c r="B202" s="3">
        <v>8443.2000000000007</v>
      </c>
    </row>
    <row r="203" spans="1:2">
      <c r="A203" s="4">
        <v>44763</v>
      </c>
      <c r="B203" s="3">
        <v>11879.82</v>
      </c>
    </row>
    <row r="204" spans="1:2">
      <c r="A204" s="4">
        <v>44764</v>
      </c>
      <c r="B204" s="3">
        <v>15420.64</v>
      </c>
    </row>
    <row r="205" spans="1:2">
      <c r="A205" s="4">
        <v>44765</v>
      </c>
      <c r="B205" s="3">
        <v>11323.48</v>
      </c>
    </row>
    <row r="206" spans="1:2">
      <c r="A206" s="4">
        <v>44766</v>
      </c>
      <c r="B206" s="3">
        <v>10510.67</v>
      </c>
    </row>
    <row r="207" spans="1:2">
      <c r="A207" s="4">
        <v>44767</v>
      </c>
      <c r="B207" s="3">
        <v>30323.7</v>
      </c>
    </row>
    <row r="208" spans="1:2">
      <c r="A208" s="4">
        <v>44768</v>
      </c>
      <c r="B208" s="3">
        <v>20847.990000000002</v>
      </c>
    </row>
    <row r="209" spans="1:2">
      <c r="A209" s="4">
        <v>44769</v>
      </c>
      <c r="B209" s="3">
        <v>28174.93</v>
      </c>
    </row>
    <row r="210" spans="1:2">
      <c r="A210" s="4">
        <v>44770</v>
      </c>
      <c r="B210" s="3">
        <v>26790.82</v>
      </c>
    </row>
    <row r="211" spans="1:2">
      <c r="A211" s="4">
        <v>44771</v>
      </c>
      <c r="B211" s="3">
        <v>18288.52</v>
      </c>
    </row>
    <row r="212" spans="1:2">
      <c r="A212" s="4">
        <v>44772</v>
      </c>
      <c r="B212" s="3">
        <v>16199.35</v>
      </c>
    </row>
    <row r="213" spans="1:2">
      <c r="A213" s="4">
        <v>44773</v>
      </c>
      <c r="B213" s="3">
        <v>25427.54</v>
      </c>
    </row>
    <row r="214" spans="1:2">
      <c r="A214" s="4">
        <v>44774</v>
      </c>
      <c r="B214" s="3">
        <v>6487.06</v>
      </c>
    </row>
    <row r="215" spans="1:2">
      <c r="A215" s="4">
        <v>44775</v>
      </c>
      <c r="B215" s="3">
        <v>10818.09</v>
      </c>
    </row>
    <row r="216" spans="1:2">
      <c r="A216" s="4">
        <v>44776</v>
      </c>
      <c r="B216" s="3">
        <v>9445.16</v>
      </c>
    </row>
    <row r="217" spans="1:2">
      <c r="A217" s="4">
        <v>44777</v>
      </c>
      <c r="B217" s="3">
        <v>12048.14</v>
      </c>
    </row>
    <row r="218" spans="1:2">
      <c r="A218" s="4">
        <v>44778</v>
      </c>
      <c r="B218" s="3">
        <v>11995.33</v>
      </c>
    </row>
    <row r="219" spans="1:2">
      <c r="A219" s="4">
        <v>44779</v>
      </c>
      <c r="B219" s="3">
        <v>9660.51</v>
      </c>
    </row>
    <row r="220" spans="1:2">
      <c r="A220" s="4">
        <v>44780</v>
      </c>
      <c r="B220" s="3">
        <v>13421.16</v>
      </c>
    </row>
    <row r="221" spans="1:2">
      <c r="A221" s="4">
        <v>44781</v>
      </c>
      <c r="B221" s="3">
        <v>9871.4699999999993</v>
      </c>
    </row>
    <row r="222" spans="1:2">
      <c r="A222" s="4">
        <v>44782</v>
      </c>
      <c r="B222" s="3">
        <v>7520.02</v>
      </c>
    </row>
    <row r="223" spans="1:2">
      <c r="A223" s="4">
        <v>44783</v>
      </c>
      <c r="B223" s="3">
        <v>8494.36</v>
      </c>
    </row>
    <row r="224" spans="1:2">
      <c r="A224" s="4">
        <v>44784</v>
      </c>
      <c r="B224" s="3">
        <v>7850.97</v>
      </c>
    </row>
    <row r="225" spans="1:2">
      <c r="A225" s="4">
        <v>44785</v>
      </c>
      <c r="B225" s="3">
        <v>12937.48</v>
      </c>
    </row>
    <row r="226" spans="1:2">
      <c r="A226" s="4">
        <v>44786</v>
      </c>
      <c r="B226" s="3">
        <v>12828.62</v>
      </c>
    </row>
    <row r="227" spans="1:2">
      <c r="A227" s="4">
        <v>44787</v>
      </c>
      <c r="B227" s="3">
        <v>9240.2099999999991</v>
      </c>
    </row>
    <row r="228" spans="1:2">
      <c r="A228" s="4">
        <v>44788</v>
      </c>
      <c r="B228" s="3">
        <v>8059.03</v>
      </c>
    </row>
    <row r="229" spans="1:2">
      <c r="A229" s="4">
        <v>44789</v>
      </c>
      <c r="B229" s="3">
        <v>18585.25</v>
      </c>
    </row>
    <row r="230" spans="1:2">
      <c r="A230" s="4">
        <v>44790</v>
      </c>
      <c r="B230" s="3">
        <v>19681.740000000002</v>
      </c>
    </row>
    <row r="231" spans="1:2">
      <c r="A231" s="4">
        <v>44791</v>
      </c>
      <c r="B231" s="3">
        <v>27234.18</v>
      </c>
    </row>
    <row r="232" spans="1:2">
      <c r="A232" s="4">
        <v>44792</v>
      </c>
      <c r="B232" s="3">
        <v>7820.15</v>
      </c>
    </row>
    <row r="233" spans="1:2">
      <c r="A233" s="4">
        <v>44793</v>
      </c>
      <c r="B233" s="3">
        <v>18556.419999999998</v>
      </c>
    </row>
    <row r="234" spans="1:2">
      <c r="A234" s="4">
        <v>44794</v>
      </c>
      <c r="B234" s="3">
        <v>13561.72</v>
      </c>
    </row>
    <row r="235" spans="1:2">
      <c r="A235" s="4">
        <v>44795</v>
      </c>
      <c r="B235" s="3">
        <v>21521.23</v>
      </c>
    </row>
    <row r="236" spans="1:2">
      <c r="A236" s="4">
        <v>44796</v>
      </c>
      <c r="B236" s="3">
        <v>18000.43</v>
      </c>
    </row>
    <row r="237" spans="1:2">
      <c r="A237" s="4">
        <v>44797</v>
      </c>
      <c r="B237" s="3">
        <v>21456.81</v>
      </c>
    </row>
    <row r="238" spans="1:2">
      <c r="A238" s="4">
        <v>44798</v>
      </c>
      <c r="B238" s="3">
        <v>27349.11</v>
      </c>
    </row>
    <row r="239" spans="1:2">
      <c r="A239" s="4">
        <v>44799</v>
      </c>
      <c r="B239" s="3">
        <v>15023.59</v>
      </c>
    </row>
    <row r="240" spans="1:2">
      <c r="A240" s="4">
        <v>44800</v>
      </c>
      <c r="B240" s="3">
        <v>8950.7900000000009</v>
      </c>
    </row>
    <row r="241" spans="1:2">
      <c r="A241" s="4">
        <v>44801</v>
      </c>
      <c r="B241" s="3">
        <v>6542.46</v>
      </c>
    </row>
    <row r="242" spans="1:2">
      <c r="A242" s="4">
        <v>44802</v>
      </c>
      <c r="B242" s="3">
        <v>6157.55</v>
      </c>
    </row>
    <row r="243" spans="1:2">
      <c r="A243" s="4">
        <v>44803</v>
      </c>
      <c r="B243" s="3">
        <v>4453.09</v>
      </c>
    </row>
    <row r="244" spans="1:2">
      <c r="A244" s="4">
        <v>44804</v>
      </c>
      <c r="B244" s="3">
        <v>11385.23</v>
      </c>
    </row>
    <row r="245" spans="1:2">
      <c r="A245" s="4">
        <v>44805</v>
      </c>
      <c r="B245" s="3">
        <v>12185.82</v>
      </c>
    </row>
    <row r="246" spans="1:2">
      <c r="A246" s="4">
        <v>44806</v>
      </c>
      <c r="B246" s="3">
        <v>18837.54</v>
      </c>
    </row>
    <row r="247" spans="1:2">
      <c r="A247" s="4">
        <v>44807</v>
      </c>
      <c r="B247" s="3">
        <v>12272.26</v>
      </c>
    </row>
    <row r="248" spans="1:2">
      <c r="A248" s="4">
        <v>44808</v>
      </c>
      <c r="B248" s="3">
        <v>7594.87</v>
      </c>
    </row>
    <row r="249" spans="1:2">
      <c r="A249" s="4">
        <v>44809</v>
      </c>
      <c r="B249" s="3">
        <v>10658.09</v>
      </c>
    </row>
    <row r="250" spans="1:2">
      <c r="A250" s="4">
        <v>44810</v>
      </c>
      <c r="B250" s="3">
        <v>12084.7</v>
      </c>
    </row>
    <row r="251" spans="1:2">
      <c r="A251" s="4">
        <v>44811</v>
      </c>
      <c r="B251" s="3">
        <v>10356.14</v>
      </c>
    </row>
    <row r="252" spans="1:2">
      <c r="A252" s="4">
        <v>44812</v>
      </c>
      <c r="B252" s="3">
        <v>10258.15</v>
      </c>
    </row>
    <row r="253" spans="1:2">
      <c r="A253" s="4">
        <v>44813</v>
      </c>
      <c r="B253" s="3">
        <v>22500.5</v>
      </c>
    </row>
    <row r="254" spans="1:2">
      <c r="A254" s="4">
        <v>44814</v>
      </c>
      <c r="B254" s="3">
        <v>5669.78</v>
      </c>
    </row>
    <row r="255" spans="1:2">
      <c r="A255" s="4">
        <v>44815</v>
      </c>
      <c r="B255" s="3">
        <v>11955.28</v>
      </c>
    </row>
    <row r="256" spans="1:2">
      <c r="A256" s="4">
        <v>44816</v>
      </c>
      <c r="B256" s="3">
        <v>9295.2000000000007</v>
      </c>
    </row>
    <row r="257" spans="1:2">
      <c r="A257" s="4">
        <v>44817</v>
      </c>
      <c r="B257" s="3">
        <v>8222.94</v>
      </c>
    </row>
    <row r="258" spans="1:2">
      <c r="A258" s="4">
        <v>44818</v>
      </c>
      <c r="B258" s="3">
        <v>8029.51</v>
      </c>
    </row>
    <row r="259" spans="1:2">
      <c r="A259" s="4">
        <v>44819</v>
      </c>
      <c r="B259" s="3">
        <v>14601.87</v>
      </c>
    </row>
    <row r="260" spans="1:2">
      <c r="A260" s="4">
        <v>44820</v>
      </c>
      <c r="B260" s="3">
        <v>9336.4599999999991</v>
      </c>
    </row>
    <row r="261" spans="1:2">
      <c r="A261" s="4">
        <v>44821</v>
      </c>
      <c r="B261" s="3">
        <v>7827.53</v>
      </c>
    </row>
    <row r="262" spans="1:2">
      <c r="A262" s="4">
        <v>44822</v>
      </c>
      <c r="B262" s="3">
        <v>10875.19</v>
      </c>
    </row>
    <row r="263" spans="1:2">
      <c r="A263" s="4">
        <v>44823</v>
      </c>
      <c r="B263" s="3">
        <v>8789.2900000000009</v>
      </c>
    </row>
    <row r="264" spans="1:2">
      <c r="A264" s="4">
        <v>44824</v>
      </c>
      <c r="B264" s="3">
        <v>8023.82</v>
      </c>
    </row>
    <row r="265" spans="1:2">
      <c r="A265" s="4">
        <v>44825</v>
      </c>
      <c r="B265" s="3">
        <v>5700.58</v>
      </c>
    </row>
    <row r="266" spans="1:2">
      <c r="A266" s="4">
        <v>44826</v>
      </c>
      <c r="B266" s="3">
        <v>8769.31</v>
      </c>
    </row>
    <row r="267" spans="1:2">
      <c r="A267" s="4">
        <v>44827</v>
      </c>
      <c r="B267" s="3">
        <v>9927.32</v>
      </c>
    </row>
    <row r="268" spans="1:2">
      <c r="A268" s="4">
        <v>44828</v>
      </c>
      <c r="B268" s="3">
        <v>10994.62</v>
      </c>
    </row>
    <row r="269" spans="1:2">
      <c r="A269" s="4">
        <v>44829</v>
      </c>
      <c r="B269" s="3">
        <v>8770.8799999999992</v>
      </c>
    </row>
    <row r="270" spans="1:2">
      <c r="A270" s="4">
        <v>44830</v>
      </c>
      <c r="B270" s="3">
        <v>1309.8599999999999</v>
      </c>
    </row>
    <row r="271" spans="1:2">
      <c r="A271" s="4">
        <v>44831</v>
      </c>
      <c r="B271" s="3">
        <v>11150.86</v>
      </c>
    </row>
    <row r="272" spans="1:2">
      <c r="A272" s="4">
        <v>44832</v>
      </c>
      <c r="B272" s="3">
        <v>10639.96</v>
      </c>
    </row>
    <row r="273" spans="1:2">
      <c r="A273" s="4">
        <v>44833</v>
      </c>
      <c r="B273" s="3">
        <v>6463.01</v>
      </c>
    </row>
    <row r="274" spans="1:2">
      <c r="A274" s="4">
        <v>44834</v>
      </c>
      <c r="B274" s="3">
        <v>13186.4</v>
      </c>
    </row>
    <row r="275" spans="1:2">
      <c r="A275" s="4">
        <v>44835</v>
      </c>
      <c r="B275" s="3">
        <v>16813.78</v>
      </c>
    </row>
    <row r="276" spans="1:2">
      <c r="A276" s="4">
        <v>44836</v>
      </c>
      <c r="B276" s="3">
        <v>20354.509999999998</v>
      </c>
    </row>
    <row r="277" spans="1:2">
      <c r="A277" s="4">
        <v>44837</v>
      </c>
      <c r="B277" s="3">
        <v>17323.45</v>
      </c>
    </row>
    <row r="278" spans="1:2">
      <c r="A278" s="4">
        <v>44838</v>
      </c>
      <c r="B278" s="3">
        <v>25208.32</v>
      </c>
    </row>
    <row r="279" spans="1:2">
      <c r="A279" s="4">
        <v>44839</v>
      </c>
      <c r="B279" s="3">
        <v>16957.099999999999</v>
      </c>
    </row>
    <row r="280" spans="1:2">
      <c r="A280" s="4">
        <v>44840</v>
      </c>
      <c r="B280" s="3">
        <v>19330.740000000002</v>
      </c>
    </row>
    <row r="281" spans="1:2">
      <c r="A281" s="4">
        <v>44841</v>
      </c>
      <c r="B281" s="3">
        <v>12956.98</v>
      </c>
    </row>
    <row r="282" spans="1:2">
      <c r="A282" s="4">
        <v>44842</v>
      </c>
      <c r="B282" s="3">
        <v>13935.22</v>
      </c>
    </row>
    <row r="283" spans="1:2">
      <c r="A283" s="4">
        <v>44843</v>
      </c>
      <c r="B283" s="3">
        <v>8161.94</v>
      </c>
    </row>
    <row r="284" spans="1:2">
      <c r="A284" s="4">
        <v>44844</v>
      </c>
      <c r="B284" s="3">
        <v>11691.02</v>
      </c>
    </row>
    <row r="285" spans="1:2">
      <c r="A285" s="4">
        <v>44845</v>
      </c>
      <c r="B285" s="3">
        <v>11597.24</v>
      </c>
    </row>
    <row r="286" spans="1:2">
      <c r="A286" s="4">
        <v>44846</v>
      </c>
      <c r="B286" s="3">
        <v>8359.7000000000007</v>
      </c>
    </row>
    <row r="287" spans="1:2">
      <c r="A287" s="4">
        <v>44847</v>
      </c>
      <c r="B287" s="3">
        <v>7196.2</v>
      </c>
    </row>
    <row r="288" spans="1:2">
      <c r="A288" s="4">
        <v>44848</v>
      </c>
      <c r="B288" s="3">
        <v>12159.04</v>
      </c>
    </row>
    <row r="289" spans="1:2">
      <c r="A289" s="4">
        <v>44849</v>
      </c>
      <c r="B289" s="3">
        <v>14686.96</v>
      </c>
    </row>
    <row r="290" spans="1:2">
      <c r="A290" s="4">
        <v>44850</v>
      </c>
      <c r="B290" s="3">
        <v>7303.52</v>
      </c>
    </row>
    <row r="291" spans="1:2">
      <c r="A291" s="4">
        <v>44851</v>
      </c>
      <c r="B291" s="3">
        <v>9265.48</v>
      </c>
    </row>
    <row r="292" spans="1:2">
      <c r="A292" s="4">
        <v>44852</v>
      </c>
      <c r="B292" s="3">
        <v>19948.25</v>
      </c>
    </row>
    <row r="293" spans="1:2">
      <c r="A293" s="4">
        <v>44853</v>
      </c>
      <c r="B293" s="3">
        <v>10510.87</v>
      </c>
    </row>
    <row r="294" spans="1:2">
      <c r="A294" s="4">
        <v>44854</v>
      </c>
      <c r="B294" s="3">
        <v>8225.1200000000008</v>
      </c>
    </row>
    <row r="295" spans="1:2">
      <c r="A295" s="4">
        <v>44855</v>
      </c>
      <c r="B295" s="3">
        <v>13865.56</v>
      </c>
    </row>
    <row r="296" spans="1:2">
      <c r="A296" s="4">
        <v>44856</v>
      </c>
      <c r="B296" s="3">
        <v>11766.12</v>
      </c>
    </row>
    <row r="297" spans="1:2">
      <c r="A297" s="4">
        <v>44857</v>
      </c>
      <c r="B297" s="3">
        <v>12196.69</v>
      </c>
    </row>
    <row r="298" spans="1:2">
      <c r="A298" s="4">
        <v>44858</v>
      </c>
      <c r="B298" s="3">
        <v>8187.57</v>
      </c>
    </row>
    <row r="299" spans="1:2">
      <c r="A299" s="4">
        <v>44859</v>
      </c>
      <c r="B299" s="3">
        <v>3548.14</v>
      </c>
    </row>
    <row r="300" spans="1:2">
      <c r="A300" s="4">
        <v>44860</v>
      </c>
      <c r="B300" s="3">
        <v>10340.15</v>
      </c>
    </row>
    <row r="301" spans="1:2">
      <c r="A301" s="4">
        <v>44861</v>
      </c>
      <c r="B301" s="3">
        <v>8500.7199999999993</v>
      </c>
    </row>
    <row r="302" spans="1:2">
      <c r="A302" s="4">
        <v>44862</v>
      </c>
      <c r="B302" s="3">
        <v>15008.6</v>
      </c>
    </row>
    <row r="303" spans="1:2">
      <c r="A303" s="4">
        <v>44863</v>
      </c>
      <c r="B303" s="3">
        <v>14503.01</v>
      </c>
    </row>
    <row r="304" spans="1:2">
      <c r="A304" s="4">
        <v>44864</v>
      </c>
      <c r="B304" s="3">
        <v>8989.33</v>
      </c>
    </row>
    <row r="305" spans="1:2">
      <c r="A305" s="4">
        <v>44865</v>
      </c>
      <c r="B305" s="3">
        <v>5773.97</v>
      </c>
    </row>
    <row r="306" spans="1:2">
      <c r="A306" s="4">
        <v>44866</v>
      </c>
      <c r="B306" s="3">
        <v>10435.75</v>
      </c>
    </row>
    <row r="307" spans="1:2">
      <c r="A307" s="4">
        <v>44867</v>
      </c>
      <c r="B307" s="3">
        <v>11073.35</v>
      </c>
    </row>
    <row r="308" spans="1:2">
      <c r="A308" s="4">
        <v>44868</v>
      </c>
      <c r="B308" s="3">
        <v>11797.65</v>
      </c>
    </row>
    <row r="309" spans="1:2">
      <c r="A309" s="4">
        <v>44869</v>
      </c>
      <c r="B309" s="3">
        <v>7421.35</v>
      </c>
    </row>
    <row r="310" spans="1:2">
      <c r="A310" s="4">
        <v>44870</v>
      </c>
      <c r="B310" s="3">
        <v>7269.03</v>
      </c>
    </row>
    <row r="311" spans="1:2">
      <c r="A311" s="4">
        <v>44871</v>
      </c>
      <c r="B311" s="3">
        <v>10588.93</v>
      </c>
    </row>
    <row r="312" spans="1:2">
      <c r="A312" s="4">
        <v>44872</v>
      </c>
      <c r="B312" s="3">
        <v>13322.14</v>
      </c>
    </row>
    <row r="313" spans="1:2">
      <c r="A313" s="4">
        <v>44873</v>
      </c>
      <c r="B313" s="3">
        <v>4270.6499999999996</v>
      </c>
    </row>
    <row r="314" spans="1:2">
      <c r="A314" s="4">
        <v>44874</v>
      </c>
      <c r="B314" s="3">
        <v>11833.9</v>
      </c>
    </row>
    <row r="315" spans="1:2">
      <c r="A315" s="4">
        <v>44875</v>
      </c>
      <c r="B315" s="3">
        <v>8674.7900000000009</v>
      </c>
    </row>
    <row r="316" spans="1:2">
      <c r="A316" s="4">
        <v>44876</v>
      </c>
      <c r="B316" s="3">
        <v>11959.16</v>
      </c>
    </row>
    <row r="317" spans="1:2">
      <c r="A317" s="4">
        <v>44877</v>
      </c>
      <c r="B317" s="3">
        <v>8156.34</v>
      </c>
    </row>
    <row r="318" spans="1:2">
      <c r="A318" s="4">
        <v>44878</v>
      </c>
      <c r="B318" s="3">
        <v>10689.53</v>
      </c>
    </row>
    <row r="319" spans="1:2">
      <c r="A319" s="4">
        <v>44879</v>
      </c>
      <c r="B319" s="3">
        <v>5836.3</v>
      </c>
    </row>
    <row r="320" spans="1:2">
      <c r="A320" s="4">
        <v>44880</v>
      </c>
      <c r="B320" s="3">
        <v>9323.66</v>
      </c>
    </row>
    <row r="321" spans="1:2">
      <c r="A321" s="4">
        <v>44881</v>
      </c>
      <c r="B321" s="3">
        <v>13720.32</v>
      </c>
    </row>
    <row r="322" spans="1:2">
      <c r="A322" s="4">
        <v>44882</v>
      </c>
      <c r="B322" s="3">
        <v>12563.06</v>
      </c>
    </row>
    <row r="323" spans="1:2">
      <c r="A323" s="4">
        <v>44883</v>
      </c>
      <c r="B323" s="3">
        <v>13368.62</v>
      </c>
    </row>
    <row r="324" spans="1:2">
      <c r="A324" s="4">
        <v>44884</v>
      </c>
      <c r="B324" s="3">
        <v>14380.96</v>
      </c>
    </row>
    <row r="325" spans="1:2">
      <c r="A325" s="4">
        <v>44885</v>
      </c>
      <c r="B325" s="3">
        <v>6541.36</v>
      </c>
    </row>
    <row r="326" spans="1:2">
      <c r="A326" s="4">
        <v>44886</v>
      </c>
      <c r="B326" s="3">
        <v>14319.94</v>
      </c>
    </row>
    <row r="327" spans="1:2">
      <c r="A327" s="4">
        <v>44887</v>
      </c>
      <c r="B327" s="3">
        <v>11666.74</v>
      </c>
    </row>
    <row r="328" spans="1:2">
      <c r="A328" s="4">
        <v>44888</v>
      </c>
      <c r="B328" s="3">
        <v>23191.99</v>
      </c>
    </row>
    <row r="329" spans="1:2">
      <c r="A329" s="4">
        <v>44889</v>
      </c>
      <c r="B329" s="3">
        <v>14081.67</v>
      </c>
    </row>
    <row r="330" spans="1:2">
      <c r="A330" s="4">
        <v>44890</v>
      </c>
      <c r="B330" s="3">
        <v>14250.33</v>
      </c>
    </row>
    <row r="331" spans="1:2">
      <c r="A331" s="4">
        <v>44891</v>
      </c>
      <c r="B331" s="3">
        <v>15814.87</v>
      </c>
    </row>
    <row r="332" spans="1:2">
      <c r="A332" s="4">
        <v>44892</v>
      </c>
      <c r="B332" s="3">
        <v>10449.24</v>
      </c>
    </row>
    <row r="333" spans="1:2">
      <c r="A333" s="4">
        <v>44893</v>
      </c>
      <c r="B333" s="3">
        <v>13983.73</v>
      </c>
    </row>
    <row r="334" spans="1:2">
      <c r="A334" s="4">
        <v>44894</v>
      </c>
      <c r="B334" s="3">
        <v>7306.99</v>
      </c>
    </row>
    <row r="335" spans="1:2">
      <c r="A335" s="4">
        <v>44895</v>
      </c>
      <c r="B335" s="3">
        <v>4267.3999999999996</v>
      </c>
    </row>
    <row r="336" spans="1:2">
      <c r="A336" s="4">
        <v>44896</v>
      </c>
      <c r="B336" s="3">
        <v>12872.25</v>
      </c>
    </row>
    <row r="337" spans="1:2">
      <c r="A337" s="4">
        <v>44897</v>
      </c>
      <c r="B337" s="3">
        <v>8928.9699999999993</v>
      </c>
    </row>
    <row r="338" spans="1:2">
      <c r="A338" s="4">
        <v>44898</v>
      </c>
      <c r="B338" s="3">
        <v>14623.2</v>
      </c>
    </row>
    <row r="339" spans="1:2">
      <c r="A339" s="4">
        <v>44899</v>
      </c>
      <c r="B339" s="3">
        <v>11197.96</v>
      </c>
    </row>
    <row r="340" spans="1:2">
      <c r="A340" s="4">
        <v>44900</v>
      </c>
      <c r="B340" s="3">
        <v>7282.58</v>
      </c>
    </row>
    <row r="341" spans="1:2">
      <c r="A341" s="4">
        <v>44901</v>
      </c>
      <c r="B341" s="3">
        <v>9310.25</v>
      </c>
    </row>
    <row r="342" spans="1:2">
      <c r="A342" s="4">
        <v>44902</v>
      </c>
      <c r="B342" s="3">
        <v>13865.36</v>
      </c>
    </row>
    <row r="343" spans="1:2">
      <c r="A343" s="4">
        <v>44903</v>
      </c>
      <c r="B343" s="3">
        <v>11062.37</v>
      </c>
    </row>
    <row r="344" spans="1:2">
      <c r="A344" s="4">
        <v>44904</v>
      </c>
      <c r="B344" s="3">
        <v>6655.16</v>
      </c>
    </row>
    <row r="345" spans="1:2">
      <c r="A345" s="4">
        <v>44905</v>
      </c>
      <c r="B345" s="3">
        <v>6706.19</v>
      </c>
    </row>
    <row r="346" spans="1:2">
      <c r="A346" s="4">
        <v>44906</v>
      </c>
      <c r="B346" s="3">
        <v>9107.6</v>
      </c>
    </row>
    <row r="347" spans="1:2">
      <c r="A347" s="4">
        <v>44907</v>
      </c>
      <c r="B347" s="3">
        <v>8225.1200000000008</v>
      </c>
    </row>
    <row r="348" spans="1:2">
      <c r="A348" s="4">
        <v>44908</v>
      </c>
      <c r="B348" s="3">
        <v>6033.53</v>
      </c>
    </row>
    <row r="349" spans="1:2">
      <c r="A349" s="4">
        <v>44909</v>
      </c>
      <c r="B349" s="3">
        <v>24354.76</v>
      </c>
    </row>
    <row r="350" spans="1:2">
      <c r="A350" s="4">
        <v>44910</v>
      </c>
      <c r="B350" s="3">
        <v>19463.8</v>
      </c>
    </row>
    <row r="351" spans="1:2">
      <c r="A351" s="4">
        <v>44911</v>
      </c>
      <c r="B351" s="3">
        <v>21107.95</v>
      </c>
    </row>
    <row r="352" spans="1:2">
      <c r="A352" s="4">
        <v>44912</v>
      </c>
      <c r="B352" s="3">
        <v>24402.44</v>
      </c>
    </row>
    <row r="353" spans="1:2">
      <c r="A353" s="4">
        <v>44913</v>
      </c>
      <c r="B353" s="3">
        <v>7770.2</v>
      </c>
    </row>
    <row r="354" spans="1:2">
      <c r="A354" s="4">
        <v>44914</v>
      </c>
      <c r="B354" s="3">
        <v>8923.99</v>
      </c>
    </row>
    <row r="355" spans="1:2">
      <c r="A355" s="4">
        <v>44915</v>
      </c>
      <c r="B355" s="3">
        <v>7626.96</v>
      </c>
    </row>
    <row r="356" spans="1:2">
      <c r="A356" s="4">
        <v>44916</v>
      </c>
      <c r="B356" s="3">
        <v>7554.33</v>
      </c>
    </row>
    <row r="357" spans="1:2">
      <c r="A357" s="4">
        <v>44917</v>
      </c>
      <c r="B357" s="3">
        <v>7617.1</v>
      </c>
    </row>
    <row r="358" spans="1:2">
      <c r="A358" s="4">
        <v>44918</v>
      </c>
      <c r="B358" s="3">
        <v>15511.5</v>
      </c>
    </row>
    <row r="359" spans="1:2">
      <c r="A359" s="4">
        <v>44919</v>
      </c>
      <c r="B359" s="3">
        <v>19700.689999999999</v>
      </c>
    </row>
    <row r="360" spans="1:2">
      <c r="A360" s="4">
        <v>44920</v>
      </c>
      <c r="B360" s="3">
        <v>6659.91</v>
      </c>
    </row>
    <row r="361" spans="1:2">
      <c r="A361" s="4">
        <v>44921</v>
      </c>
      <c r="B361" s="3">
        <v>5376.44</v>
      </c>
    </row>
    <row r="362" spans="1:2">
      <c r="A362" s="4">
        <v>44922</v>
      </c>
      <c r="B362" s="3">
        <v>9487.9599999999991</v>
      </c>
    </row>
    <row r="363" spans="1:2">
      <c r="A363" s="4">
        <v>44923</v>
      </c>
      <c r="B363" s="3">
        <v>8793.0400000000009</v>
      </c>
    </row>
    <row r="364" spans="1:2">
      <c r="A364" s="4">
        <v>44924</v>
      </c>
      <c r="B364" s="3">
        <v>4149.63</v>
      </c>
    </row>
    <row r="365" spans="1:2">
      <c r="A365" s="4">
        <v>44925</v>
      </c>
      <c r="B365" s="3">
        <v>29007.56</v>
      </c>
    </row>
    <row r="366" spans="1:2">
      <c r="A366" s="4">
        <v>44926</v>
      </c>
      <c r="B366" s="3">
        <v>26420.69</v>
      </c>
    </row>
    <row r="367" spans="1:2">
      <c r="A367" s="4">
        <v>44927</v>
      </c>
      <c r="B367" s="19">
        <v>17995.86</v>
      </c>
    </row>
    <row r="368" spans="1:2">
      <c r="A368" s="4">
        <v>44928</v>
      </c>
      <c r="B368" s="3">
        <v>14021.69</v>
      </c>
    </row>
    <row r="369" spans="1:2">
      <c r="A369" s="4">
        <v>44929</v>
      </c>
      <c r="B369" s="3">
        <v>15192.17</v>
      </c>
    </row>
    <row r="370" spans="1:2">
      <c r="A370" s="4">
        <v>44930</v>
      </c>
      <c r="B370" s="3">
        <v>12751.87</v>
      </c>
    </row>
    <row r="371" spans="1:2">
      <c r="A371" s="4">
        <v>44931</v>
      </c>
      <c r="B371" s="3">
        <v>16572.47</v>
      </c>
    </row>
    <row r="372" spans="1:2">
      <c r="A372" s="4">
        <v>44932</v>
      </c>
      <c r="B372" s="3">
        <v>16670.84</v>
      </c>
    </row>
    <row r="373" spans="1:2">
      <c r="A373" s="4">
        <v>44933</v>
      </c>
      <c r="B373" s="3">
        <v>18826</v>
      </c>
    </row>
    <row r="374" spans="1:2">
      <c r="A374" s="4">
        <v>44934</v>
      </c>
      <c r="B374" s="3">
        <v>17732.41</v>
      </c>
    </row>
    <row r="375" spans="1:2">
      <c r="A375" s="4">
        <v>44935</v>
      </c>
      <c r="B375" s="3">
        <v>23858.6</v>
      </c>
    </row>
    <row r="376" spans="1:2">
      <c r="A376" s="4">
        <v>44936</v>
      </c>
      <c r="B376" s="3">
        <v>16192.08</v>
      </c>
    </row>
    <row r="377" spans="1:2">
      <c r="A377" s="4">
        <v>44937</v>
      </c>
      <c r="B377" s="3">
        <v>13601.99</v>
      </c>
    </row>
    <row r="378" spans="1:2">
      <c r="A378" s="4">
        <v>44938</v>
      </c>
      <c r="B378" s="3">
        <v>16645.3</v>
      </c>
    </row>
    <row r="379" spans="1:2">
      <c r="A379" s="4">
        <v>44939</v>
      </c>
      <c r="B379" s="3">
        <v>13734.18</v>
      </c>
    </row>
    <row r="380" spans="1:2">
      <c r="A380" s="4">
        <v>44940</v>
      </c>
      <c r="B380" s="3">
        <v>22925.52</v>
      </c>
    </row>
    <row r="381" spans="1:2">
      <c r="A381" s="4">
        <v>44941</v>
      </c>
      <c r="B381" s="3">
        <v>28561.57</v>
      </c>
    </row>
    <row r="382" spans="1:2">
      <c r="A382" s="4">
        <v>44942</v>
      </c>
      <c r="B382" s="3">
        <v>19874.5</v>
      </c>
    </row>
    <row r="383" spans="1:2">
      <c r="A383" s="4">
        <v>44943</v>
      </c>
      <c r="B383" s="3">
        <v>17473.72</v>
      </c>
    </row>
    <row r="384" spans="1:2">
      <c r="A384" s="4">
        <v>44944</v>
      </c>
      <c r="B384" s="3">
        <v>27085.61</v>
      </c>
    </row>
    <row r="385" spans="1:2">
      <c r="A385" s="4">
        <v>44945</v>
      </c>
      <c r="B385" s="3">
        <v>13632.84</v>
      </c>
    </row>
    <row r="386" spans="1:2">
      <c r="A386" s="4">
        <v>44946</v>
      </c>
      <c r="B386" s="3">
        <v>15018.82</v>
      </c>
    </row>
    <row r="387" spans="1:2">
      <c r="A387" s="4">
        <v>44947</v>
      </c>
      <c r="B387" s="3">
        <v>23209.07</v>
      </c>
    </row>
    <row r="388" spans="1:2">
      <c r="A388" s="4">
        <v>44948</v>
      </c>
      <c r="B388" s="3">
        <v>13627.06</v>
      </c>
    </row>
    <row r="389" spans="1:2">
      <c r="A389" s="4">
        <v>44949</v>
      </c>
      <c r="B389" s="3">
        <v>12828.17</v>
      </c>
    </row>
    <row r="390" spans="1:2">
      <c r="A390" s="4">
        <v>44950</v>
      </c>
      <c r="B390" s="3">
        <v>20685.96</v>
      </c>
    </row>
    <row r="391" spans="1:2">
      <c r="A391" s="4">
        <v>44951</v>
      </c>
      <c r="B391" s="3">
        <v>21769.02</v>
      </c>
    </row>
    <row r="392" spans="1:2">
      <c r="A392" s="4">
        <v>44952</v>
      </c>
      <c r="B392" s="3">
        <v>14333.54</v>
      </c>
    </row>
    <row r="393" spans="1:2">
      <c r="A393" s="4">
        <v>44953</v>
      </c>
      <c r="B393" s="3">
        <v>11619.52</v>
      </c>
    </row>
    <row r="394" spans="1:2">
      <c r="A394" s="4">
        <v>44954</v>
      </c>
      <c r="B394" s="3">
        <v>15805.75</v>
      </c>
    </row>
    <row r="395" spans="1:2">
      <c r="A395" s="4">
        <v>44955</v>
      </c>
      <c r="B395" s="3">
        <v>25227.88</v>
      </c>
    </row>
    <row r="396" spans="1:2">
      <c r="A396" s="4">
        <v>44956</v>
      </c>
      <c r="B396" s="3">
        <v>18878.63</v>
      </c>
    </row>
    <row r="397" spans="1:2">
      <c r="A397" s="4">
        <v>44957</v>
      </c>
      <c r="B397" s="3">
        <v>32760.799999999999</v>
      </c>
    </row>
    <row r="398" spans="1:2">
      <c r="A398" s="4">
        <v>44958</v>
      </c>
      <c r="B398" s="3">
        <v>14660.19</v>
      </c>
    </row>
    <row r="399" spans="1:2">
      <c r="A399" s="4">
        <v>44959</v>
      </c>
      <c r="B399" s="3">
        <v>12190.75</v>
      </c>
    </row>
    <row r="400" spans="1:2">
      <c r="A400" s="4">
        <v>44960</v>
      </c>
      <c r="B400" s="3">
        <v>9311.7199999999993</v>
      </c>
    </row>
    <row r="401" spans="1:2">
      <c r="A401" s="4">
        <v>44961</v>
      </c>
      <c r="B401" s="3">
        <v>7009.06</v>
      </c>
    </row>
    <row r="402" spans="1:2">
      <c r="A402" s="4">
        <v>44962</v>
      </c>
      <c r="B402" s="3">
        <v>9114.43</v>
      </c>
    </row>
    <row r="403" spans="1:2">
      <c r="A403" s="4">
        <v>44963</v>
      </c>
      <c r="B403" s="3">
        <v>7615.66</v>
      </c>
    </row>
    <row r="404" spans="1:2">
      <c r="A404" s="4">
        <v>44964</v>
      </c>
      <c r="B404" s="3">
        <v>8621.91</v>
      </c>
    </row>
    <row r="405" spans="1:2">
      <c r="A405" s="4">
        <v>44965</v>
      </c>
      <c r="B405" s="3">
        <v>11352.26</v>
      </c>
    </row>
    <row r="406" spans="1:2">
      <c r="A406" s="4">
        <v>44966</v>
      </c>
      <c r="B406" s="3">
        <v>4899.99</v>
      </c>
    </row>
    <row r="407" spans="1:2">
      <c r="A407" s="4">
        <v>44967</v>
      </c>
      <c r="B407" s="3">
        <v>8702.32</v>
      </c>
    </row>
    <row r="408" spans="1:2">
      <c r="A408" s="4">
        <v>44968</v>
      </c>
      <c r="B408" s="3">
        <v>8924.83</v>
      </c>
    </row>
    <row r="409" spans="1:2">
      <c r="A409" s="4">
        <v>44969</v>
      </c>
      <c r="B409" s="3">
        <v>8742.5499999999993</v>
      </c>
    </row>
    <row r="410" spans="1:2">
      <c r="A410" s="4">
        <v>44970</v>
      </c>
      <c r="B410" s="3">
        <v>7330.69</v>
      </c>
    </row>
    <row r="411" spans="1:2">
      <c r="A411" s="4">
        <v>44971</v>
      </c>
      <c r="B411" s="3">
        <v>14754.47</v>
      </c>
    </row>
    <row r="412" spans="1:2">
      <c r="A412" s="4">
        <v>44972</v>
      </c>
      <c r="B412" s="3">
        <v>9882.16</v>
      </c>
    </row>
    <row r="413" spans="1:2">
      <c r="A413" s="4">
        <v>44973</v>
      </c>
      <c r="B413" s="3">
        <v>7034.99</v>
      </c>
    </row>
    <row r="414" spans="1:2">
      <c r="A414" s="4">
        <v>44974</v>
      </c>
      <c r="B414" s="3">
        <v>2533.23</v>
      </c>
    </row>
    <row r="415" spans="1:2">
      <c r="A415" s="4">
        <v>44975</v>
      </c>
      <c r="B415" s="3">
        <v>8945.1</v>
      </c>
    </row>
    <row r="416" spans="1:2">
      <c r="A416" s="4">
        <v>44976</v>
      </c>
      <c r="B416" s="3">
        <v>6720.86</v>
      </c>
    </row>
    <row r="417" spans="1:2">
      <c r="A417" s="4">
        <v>44977</v>
      </c>
      <c r="B417" s="3">
        <v>9983.86</v>
      </c>
    </row>
    <row r="418" spans="1:2">
      <c r="A418" s="4">
        <v>44978</v>
      </c>
      <c r="B418" s="3">
        <v>7532.93</v>
      </c>
    </row>
    <row r="419" spans="1:2">
      <c r="A419" s="4">
        <v>44979</v>
      </c>
      <c r="B419" s="3">
        <v>12886.54</v>
      </c>
    </row>
    <row r="420" spans="1:2">
      <c r="A420" s="4">
        <v>44980</v>
      </c>
      <c r="B420" s="3">
        <v>10816.31</v>
      </c>
    </row>
    <row r="421" spans="1:2">
      <c r="A421" s="4">
        <v>44981</v>
      </c>
      <c r="B421" s="3">
        <v>4682.5200000000004</v>
      </c>
    </row>
    <row r="422" spans="1:2">
      <c r="A422" s="4">
        <v>44982</v>
      </c>
      <c r="B422" s="3">
        <v>6772.7</v>
      </c>
    </row>
    <row r="423" spans="1:2">
      <c r="A423" s="4">
        <v>44983</v>
      </c>
      <c r="B423" s="3">
        <v>5805.9</v>
      </c>
    </row>
    <row r="424" spans="1:2">
      <c r="A424" s="4">
        <v>44984</v>
      </c>
      <c r="B424" s="3">
        <v>4849.3599999999997</v>
      </c>
    </row>
    <row r="425" spans="1:2">
      <c r="A425" s="4">
        <v>44985</v>
      </c>
      <c r="B425" s="3">
        <v>3611.52</v>
      </c>
    </row>
    <row r="426" spans="1:2">
      <c r="A426" s="4">
        <v>44986</v>
      </c>
      <c r="B426" s="3">
        <v>12056.89</v>
      </c>
    </row>
    <row r="427" spans="1:2">
      <c r="A427" s="4">
        <v>44987</v>
      </c>
      <c r="B427" s="3">
        <v>12497.35</v>
      </c>
    </row>
    <row r="428" spans="1:2">
      <c r="A428" s="4">
        <v>44988</v>
      </c>
      <c r="B428" s="3">
        <v>14406.89</v>
      </c>
    </row>
    <row r="429" spans="1:2">
      <c r="A429" s="4">
        <v>44989</v>
      </c>
      <c r="B429" s="3">
        <v>7906.34</v>
      </c>
    </row>
    <row r="430" spans="1:2">
      <c r="A430" s="4">
        <v>44990</v>
      </c>
      <c r="B430" s="3">
        <v>6042.92</v>
      </c>
    </row>
    <row r="431" spans="1:2">
      <c r="A431" s="4">
        <v>44991</v>
      </c>
      <c r="B431" s="3">
        <v>7739.69</v>
      </c>
    </row>
    <row r="432" spans="1:2">
      <c r="A432" s="4">
        <v>44992</v>
      </c>
      <c r="B432" s="3">
        <v>11538.95</v>
      </c>
    </row>
    <row r="433" spans="1:2">
      <c r="A433" s="4">
        <v>44993</v>
      </c>
      <c r="B433" s="3">
        <v>5749.06</v>
      </c>
    </row>
    <row r="434" spans="1:2">
      <c r="A434" s="4">
        <v>44994</v>
      </c>
      <c r="B434" s="3">
        <v>4790.34</v>
      </c>
    </row>
    <row r="435" spans="1:2">
      <c r="A435" s="4">
        <v>44995</v>
      </c>
      <c r="B435" s="3">
        <v>8140.72</v>
      </c>
    </row>
    <row r="436" spans="1:2">
      <c r="A436" s="4">
        <v>44996</v>
      </c>
      <c r="B436" s="3">
        <v>5383.85</v>
      </c>
    </row>
    <row r="437" spans="1:2">
      <c r="A437" s="4">
        <v>44997</v>
      </c>
      <c r="B437" s="3">
        <v>8106.23</v>
      </c>
    </row>
    <row r="438" spans="1:2">
      <c r="A438" s="4">
        <v>44998</v>
      </c>
      <c r="B438" s="3">
        <v>8267.16</v>
      </c>
    </row>
    <row r="439" spans="1:2">
      <c r="A439" s="4">
        <v>44999</v>
      </c>
      <c r="B439" s="3">
        <v>2717.32</v>
      </c>
    </row>
    <row r="440" spans="1:2">
      <c r="A440" s="4">
        <v>45000</v>
      </c>
      <c r="B440" s="3">
        <v>10283.540000000001</v>
      </c>
    </row>
    <row r="441" spans="1:2">
      <c r="A441" s="4">
        <v>45001</v>
      </c>
      <c r="B441" s="3">
        <v>5535.04</v>
      </c>
    </row>
    <row r="442" spans="1:2">
      <c r="A442" s="4">
        <v>45002</v>
      </c>
      <c r="B442" s="3">
        <v>5118.8599999999997</v>
      </c>
    </row>
    <row r="443" spans="1:2">
      <c r="A443" s="4">
        <v>45003</v>
      </c>
      <c r="B443" s="3">
        <v>9352.7800000000007</v>
      </c>
    </row>
    <row r="444" spans="1:2">
      <c r="A444" s="4">
        <v>45004</v>
      </c>
      <c r="B444" s="3">
        <v>12593.18</v>
      </c>
    </row>
    <row r="445" spans="1:2">
      <c r="A445" s="4">
        <v>45005</v>
      </c>
      <c r="B445" s="3">
        <v>10987.24</v>
      </c>
    </row>
    <row r="446" spans="1:2">
      <c r="A446" s="4">
        <v>45006</v>
      </c>
      <c r="B446" s="3">
        <v>7605.67</v>
      </c>
    </row>
    <row r="447" spans="1:2">
      <c r="A447" s="4">
        <v>45007</v>
      </c>
      <c r="B447" s="3">
        <v>6608.47</v>
      </c>
    </row>
    <row r="448" spans="1:2">
      <c r="A448" s="4">
        <v>45008</v>
      </c>
      <c r="B448" s="3">
        <v>6155.78</v>
      </c>
    </row>
    <row r="449" spans="1:2">
      <c r="A449" s="4">
        <v>45009</v>
      </c>
      <c r="B449" s="3">
        <v>7584.37</v>
      </c>
    </row>
    <row r="450" spans="1:2">
      <c r="A450" s="4">
        <v>45010</v>
      </c>
      <c r="B450" s="3">
        <v>9025.34</v>
      </c>
    </row>
    <row r="451" spans="1:2">
      <c r="A451" s="4">
        <v>45011</v>
      </c>
      <c r="B451" s="3">
        <v>9813.92</v>
      </c>
    </row>
    <row r="452" spans="1:2">
      <c r="A452" s="4">
        <v>45012</v>
      </c>
      <c r="B452" s="3">
        <v>8163.2</v>
      </c>
    </row>
    <row r="453" spans="1:2">
      <c r="A453" s="4">
        <v>45013</v>
      </c>
      <c r="B453" s="3">
        <v>6108.98</v>
      </c>
    </row>
    <row r="454" spans="1:2">
      <c r="A454" s="4">
        <v>45014</v>
      </c>
      <c r="B454" s="3">
        <v>5607.68</v>
      </c>
    </row>
    <row r="455" spans="1:2">
      <c r="A455" s="4">
        <v>45015</v>
      </c>
      <c r="B455" s="3">
        <v>13712.15</v>
      </c>
    </row>
    <row r="456" spans="1:2">
      <c r="A456" s="4">
        <v>45016</v>
      </c>
      <c r="B456" s="3">
        <v>12917.11</v>
      </c>
    </row>
    <row r="457" spans="1:2">
      <c r="A457" s="4">
        <v>45017</v>
      </c>
      <c r="B457" s="3">
        <v>12064.72</v>
      </c>
    </row>
    <row r="458" spans="1:2">
      <c r="A458" s="4">
        <v>45018</v>
      </c>
      <c r="B458" s="3">
        <v>17491.46</v>
      </c>
    </row>
    <row r="459" spans="1:2">
      <c r="A459" s="4">
        <v>45019</v>
      </c>
      <c r="B459" s="3">
        <v>7282.51</v>
      </c>
    </row>
    <row r="460" spans="1:2">
      <c r="A460" s="4">
        <v>45020</v>
      </c>
      <c r="B460" s="3">
        <v>7125.75</v>
      </c>
    </row>
    <row r="461" spans="1:2">
      <c r="A461" s="4">
        <v>45021</v>
      </c>
      <c r="B461" s="3">
        <v>5353.88</v>
      </c>
    </row>
    <row r="462" spans="1:2">
      <c r="A462" s="4">
        <v>45022</v>
      </c>
      <c r="B462" s="3">
        <v>16495.36</v>
      </c>
    </row>
    <row r="463" spans="1:2">
      <c r="A463" s="4">
        <v>45023</v>
      </c>
      <c r="B463" s="3">
        <v>8064.49</v>
      </c>
    </row>
    <row r="464" spans="1:2">
      <c r="A464" s="4">
        <v>45024</v>
      </c>
      <c r="B464" s="3">
        <v>12379.01</v>
      </c>
    </row>
    <row r="465" spans="1:2">
      <c r="A465" s="4">
        <v>45025</v>
      </c>
      <c r="B465" s="3">
        <v>9070.58</v>
      </c>
    </row>
    <row r="466" spans="1:2">
      <c r="A466" s="4">
        <v>45026</v>
      </c>
      <c r="B466" s="3">
        <v>11900.97</v>
      </c>
    </row>
    <row r="467" spans="1:2">
      <c r="A467" s="4">
        <v>45027</v>
      </c>
      <c r="B467" s="3">
        <v>9695.4699999999993</v>
      </c>
    </row>
    <row r="468" spans="1:2">
      <c r="A468" s="4">
        <v>45028</v>
      </c>
      <c r="B468" s="3">
        <v>13098.65</v>
      </c>
    </row>
    <row r="469" spans="1:2">
      <c r="A469" s="4">
        <v>45029</v>
      </c>
      <c r="B469" s="3">
        <v>9830.52</v>
      </c>
    </row>
    <row r="470" spans="1:2">
      <c r="A470" s="4">
        <v>45030</v>
      </c>
      <c r="B470" s="3">
        <v>5756.15</v>
      </c>
    </row>
    <row r="471" spans="1:2">
      <c r="A471" s="4">
        <v>45031</v>
      </c>
      <c r="B471" s="3">
        <v>18360.36</v>
      </c>
    </row>
    <row r="472" spans="1:2">
      <c r="A472" s="4">
        <v>45032</v>
      </c>
      <c r="B472" s="3">
        <v>16326.63</v>
      </c>
    </row>
    <row r="473" spans="1:2">
      <c r="A473" s="4">
        <v>45033</v>
      </c>
      <c r="B473" s="3">
        <v>9383.4699999999993</v>
      </c>
    </row>
    <row r="474" spans="1:2">
      <c r="A474" s="4">
        <v>45034</v>
      </c>
      <c r="B474" s="3">
        <v>8960.2199999999993</v>
      </c>
    </row>
    <row r="475" spans="1:2">
      <c r="A475" s="4">
        <v>45035</v>
      </c>
      <c r="B475" s="3">
        <v>11832.25</v>
      </c>
    </row>
    <row r="476" spans="1:2">
      <c r="A476" s="4">
        <v>45036</v>
      </c>
      <c r="B476" s="3">
        <v>7605.36</v>
      </c>
    </row>
    <row r="477" spans="1:2">
      <c r="A477" s="4">
        <v>45037</v>
      </c>
      <c r="B477" s="3">
        <v>12192.08</v>
      </c>
    </row>
    <row r="478" spans="1:2">
      <c r="A478" s="4">
        <v>45038</v>
      </c>
      <c r="B478" s="3">
        <v>15381.65</v>
      </c>
    </row>
    <row r="479" spans="1:2">
      <c r="A479" s="4">
        <v>45039</v>
      </c>
      <c r="B479" s="3">
        <v>9582.07</v>
      </c>
    </row>
    <row r="480" spans="1:2">
      <c r="A480" s="4">
        <v>45040</v>
      </c>
      <c r="B480" s="3">
        <v>7256.83</v>
      </c>
    </row>
    <row r="481" spans="1:2">
      <c r="A481" s="4">
        <v>45041</v>
      </c>
      <c r="B481" s="3">
        <v>5411.2</v>
      </c>
    </row>
    <row r="482" spans="1:2">
      <c r="A482" s="4">
        <v>45042</v>
      </c>
      <c r="B482" s="3">
        <v>8262.2000000000007</v>
      </c>
    </row>
    <row r="483" spans="1:2">
      <c r="A483" s="4">
        <v>45043</v>
      </c>
      <c r="B483" s="3">
        <v>21209.89</v>
      </c>
    </row>
    <row r="484" spans="1:2">
      <c r="A484" s="4">
        <v>45044</v>
      </c>
      <c r="B484" s="3">
        <v>28942.13</v>
      </c>
    </row>
    <row r="485" spans="1:2">
      <c r="A485" s="4">
        <v>45045</v>
      </c>
      <c r="B485" s="3">
        <v>21918.65</v>
      </c>
    </row>
    <row r="486" spans="1:2">
      <c r="A486" s="4">
        <v>45046</v>
      </c>
      <c r="B486" s="3">
        <v>27121.41</v>
      </c>
    </row>
    <row r="487" spans="1:2">
      <c r="A487" s="4">
        <v>45047</v>
      </c>
      <c r="B487" s="3">
        <v>7350.55</v>
      </c>
    </row>
    <row r="488" spans="1:2">
      <c r="A488" s="4">
        <v>45048</v>
      </c>
      <c r="B488" s="3">
        <v>7529.94</v>
      </c>
    </row>
    <row r="489" spans="1:2">
      <c r="A489" s="4">
        <v>45049</v>
      </c>
      <c r="B489" s="3">
        <v>8552.83</v>
      </c>
    </row>
    <row r="490" spans="1:2">
      <c r="A490" s="4">
        <v>45050</v>
      </c>
      <c r="B490" s="3">
        <v>4849.6000000000004</v>
      </c>
    </row>
    <row r="491" spans="1:2">
      <c r="A491" s="4">
        <v>45051</v>
      </c>
      <c r="B491" s="3">
        <v>11783.18</v>
      </c>
    </row>
    <row r="492" spans="1:2">
      <c r="A492" s="4">
        <v>45052</v>
      </c>
      <c r="B492" s="3">
        <v>13045.25</v>
      </c>
    </row>
    <row r="493" spans="1:2">
      <c r="A493" s="4">
        <v>45053</v>
      </c>
      <c r="B493" s="3">
        <v>19590.46</v>
      </c>
    </row>
    <row r="494" spans="1:2">
      <c r="A494" s="4">
        <v>45054</v>
      </c>
      <c r="B494" s="3">
        <v>7322.26</v>
      </c>
    </row>
    <row r="495" spans="1:2">
      <c r="A495" s="4">
        <v>45055</v>
      </c>
      <c r="B495" s="3">
        <v>12330.9</v>
      </c>
    </row>
    <row r="496" spans="1:2">
      <c r="A496" s="4">
        <v>45056</v>
      </c>
      <c r="B496" s="3">
        <v>11879.91</v>
      </c>
    </row>
    <row r="497" spans="1:2">
      <c r="A497" s="4">
        <v>45057</v>
      </c>
      <c r="B497" s="3">
        <v>10327.469999999999</v>
      </c>
    </row>
    <row r="498" spans="1:2">
      <c r="A498" s="4">
        <v>45058</v>
      </c>
      <c r="B498" s="3">
        <v>9801.5400000000009</v>
      </c>
    </row>
    <row r="499" spans="1:2">
      <c r="A499" s="4">
        <v>45059</v>
      </c>
      <c r="B499" s="3">
        <v>10118.09</v>
      </c>
    </row>
    <row r="500" spans="1:2">
      <c r="A500" s="4">
        <v>45060</v>
      </c>
      <c r="B500" s="3">
        <v>12372.97</v>
      </c>
    </row>
    <row r="501" spans="1:2">
      <c r="A501" s="4">
        <v>45061</v>
      </c>
      <c r="B501" s="3">
        <v>8546.02</v>
      </c>
    </row>
    <row r="502" spans="1:2">
      <c r="A502" s="4">
        <v>45062</v>
      </c>
      <c r="B502" s="3">
        <v>7984.44</v>
      </c>
    </row>
    <row r="503" spans="1:2">
      <c r="A503" s="4">
        <v>45063</v>
      </c>
      <c r="B503" s="3">
        <v>10573.76</v>
      </c>
    </row>
    <row r="504" spans="1:2">
      <c r="A504" s="4">
        <v>45064</v>
      </c>
      <c r="B504" s="3">
        <v>9306.76</v>
      </c>
    </row>
    <row r="505" spans="1:2">
      <c r="A505" s="4">
        <v>45065</v>
      </c>
      <c r="B505" s="3">
        <v>13369.59</v>
      </c>
    </row>
    <row r="506" spans="1:2">
      <c r="A506" s="4">
        <v>45066</v>
      </c>
      <c r="B506" s="3">
        <v>15852.15</v>
      </c>
    </row>
    <row r="507" spans="1:2">
      <c r="A507" s="4">
        <v>45067</v>
      </c>
      <c r="B507" s="3">
        <v>14825.81</v>
      </c>
    </row>
    <row r="508" spans="1:2">
      <c r="A508" s="4">
        <v>45068</v>
      </c>
      <c r="B508" s="3">
        <v>11474.3</v>
      </c>
    </row>
    <row r="509" spans="1:2">
      <c r="A509" s="4">
        <v>45069</v>
      </c>
      <c r="B509" s="3">
        <v>9092.3799999999992</v>
      </c>
    </row>
    <row r="510" spans="1:2">
      <c r="A510" s="4">
        <v>45070</v>
      </c>
      <c r="B510" s="3">
        <v>7526.48</v>
      </c>
    </row>
    <row r="511" spans="1:2">
      <c r="A511" s="4">
        <v>45071</v>
      </c>
      <c r="B511" s="3">
        <v>16125.77</v>
      </c>
    </row>
    <row r="512" spans="1:2">
      <c r="A512" s="4">
        <v>45072</v>
      </c>
      <c r="B512" s="3">
        <v>11010.62</v>
      </c>
    </row>
    <row r="513" spans="1:2">
      <c r="A513" s="4">
        <v>45073</v>
      </c>
      <c r="B513" s="3">
        <v>29945.07</v>
      </c>
    </row>
    <row r="514" spans="1:2">
      <c r="A514" s="4">
        <v>45074</v>
      </c>
      <c r="B514" s="3">
        <v>25460.82</v>
      </c>
    </row>
    <row r="515" spans="1:2">
      <c r="A515" s="4">
        <v>45075</v>
      </c>
      <c r="B515" s="3">
        <v>27184.77</v>
      </c>
    </row>
    <row r="516" spans="1:2">
      <c r="A516" s="4">
        <v>45076</v>
      </c>
      <c r="B516" s="3">
        <v>28217.9</v>
      </c>
    </row>
    <row r="517" spans="1:2">
      <c r="A517" s="4">
        <v>45077</v>
      </c>
      <c r="B517" s="3">
        <v>19697.62</v>
      </c>
    </row>
    <row r="518" spans="1:2">
      <c r="A518" s="4">
        <v>45078</v>
      </c>
      <c r="B518" s="3">
        <v>9595.76</v>
      </c>
    </row>
    <row r="519" spans="1:2">
      <c r="A519" s="4">
        <v>45079</v>
      </c>
      <c r="B519" s="3">
        <v>10135.1</v>
      </c>
    </row>
    <row r="520" spans="1:2">
      <c r="A520" s="4">
        <v>45080</v>
      </c>
      <c r="B520" s="3">
        <v>11171.84</v>
      </c>
    </row>
    <row r="521" spans="1:2">
      <c r="A521" s="4">
        <v>45081</v>
      </c>
      <c r="B521" s="3">
        <v>15433.07</v>
      </c>
    </row>
    <row r="522" spans="1:2">
      <c r="A522" s="4">
        <v>45082</v>
      </c>
      <c r="B522" s="3">
        <v>8153.53</v>
      </c>
    </row>
    <row r="523" spans="1:2">
      <c r="A523" s="4">
        <v>45083</v>
      </c>
      <c r="B523" s="3">
        <v>4164.21</v>
      </c>
    </row>
    <row r="524" spans="1:2">
      <c r="A524" s="4">
        <v>45084</v>
      </c>
      <c r="B524" s="3">
        <v>10151.209999999999</v>
      </c>
    </row>
    <row r="525" spans="1:2">
      <c r="A525" s="4">
        <v>45085</v>
      </c>
      <c r="B525" s="3">
        <v>7815.49</v>
      </c>
    </row>
    <row r="526" spans="1:2">
      <c r="A526" s="4">
        <v>45086</v>
      </c>
      <c r="B526" s="3">
        <v>9808.76</v>
      </c>
    </row>
    <row r="527" spans="1:2">
      <c r="A527" s="4">
        <v>45087</v>
      </c>
      <c r="B527" s="3">
        <v>9352.2099999999991</v>
      </c>
    </row>
    <row r="528" spans="1:2">
      <c r="A528" s="4">
        <v>45088</v>
      </c>
      <c r="B528" s="3">
        <v>11510.28</v>
      </c>
    </row>
    <row r="529" spans="1:2">
      <c r="A529" s="4">
        <v>45089</v>
      </c>
      <c r="B529" s="3">
        <v>9380.75</v>
      </c>
    </row>
    <row r="530" spans="1:2">
      <c r="A530" s="4">
        <v>45090</v>
      </c>
      <c r="B530" s="3">
        <v>12503.3</v>
      </c>
    </row>
    <row r="531" spans="1:2">
      <c r="A531" s="4">
        <v>45091</v>
      </c>
      <c r="B531" s="3">
        <v>16430.439999999999</v>
      </c>
    </row>
    <row r="532" spans="1:2">
      <c r="A532" s="4">
        <v>45092</v>
      </c>
      <c r="B532" s="3">
        <v>9025.49</v>
      </c>
    </row>
    <row r="533" spans="1:2">
      <c r="A533" s="4">
        <v>45093</v>
      </c>
      <c r="B533" s="3">
        <v>9930.2199999999993</v>
      </c>
    </row>
    <row r="534" spans="1:2">
      <c r="A534" s="4">
        <v>45094</v>
      </c>
      <c r="B534" s="3">
        <v>10098.94</v>
      </c>
    </row>
    <row r="535" spans="1:2">
      <c r="A535" s="4">
        <v>45095</v>
      </c>
      <c r="B535" s="3">
        <v>10722.47</v>
      </c>
    </row>
    <row r="536" spans="1:2">
      <c r="A536" s="4">
        <v>45096</v>
      </c>
      <c r="B536" s="3">
        <v>10642.86</v>
      </c>
    </row>
    <row r="537" spans="1:2">
      <c r="A537" s="4">
        <v>45097</v>
      </c>
      <c r="B537" s="3">
        <v>6366.64</v>
      </c>
    </row>
    <row r="538" spans="1:2">
      <c r="A538" s="4">
        <v>45098</v>
      </c>
      <c r="B538" s="3">
        <v>14531.38</v>
      </c>
    </row>
    <row r="539" spans="1:2">
      <c r="A539" s="4">
        <v>45099</v>
      </c>
      <c r="B539" s="3">
        <v>10332.9</v>
      </c>
    </row>
    <row r="540" spans="1:2">
      <c r="A540" s="4">
        <v>45100</v>
      </c>
      <c r="B540" s="3">
        <v>6786.76</v>
      </c>
    </row>
    <row r="541" spans="1:2">
      <c r="A541" s="4">
        <v>45101</v>
      </c>
      <c r="B541" s="3">
        <v>12474.83</v>
      </c>
    </row>
    <row r="542" spans="1:2">
      <c r="A542" s="4">
        <v>45102</v>
      </c>
      <c r="B542" s="3">
        <v>16155.11</v>
      </c>
    </row>
    <row r="543" spans="1:2">
      <c r="A543" s="4">
        <v>45103</v>
      </c>
      <c r="B543" s="3">
        <v>7271.4</v>
      </c>
    </row>
    <row r="544" spans="1:2">
      <c r="A544" s="4">
        <v>45104</v>
      </c>
      <c r="B544" s="3">
        <v>21870.45</v>
      </c>
    </row>
    <row r="545" spans="1:2">
      <c r="A545" s="4">
        <v>45105</v>
      </c>
      <c r="B545" s="3">
        <v>20532.509999999998</v>
      </c>
    </row>
    <row r="546" spans="1:2">
      <c r="A546" s="4">
        <v>45106</v>
      </c>
      <c r="B546" s="3">
        <v>25626.400000000001</v>
      </c>
    </row>
    <row r="547" spans="1:2">
      <c r="A547" s="4">
        <v>45107</v>
      </c>
      <c r="B547" s="3">
        <v>31010.02</v>
      </c>
    </row>
    <row r="548" spans="1:2">
      <c r="A548" s="4">
        <v>45108</v>
      </c>
      <c r="B548" s="3">
        <v>13762.51</v>
      </c>
    </row>
    <row r="549" spans="1:2">
      <c r="A549" s="4">
        <v>45109</v>
      </c>
      <c r="B549" s="3">
        <v>13093.04</v>
      </c>
    </row>
    <row r="550" spans="1:2">
      <c r="A550" s="4">
        <v>45110</v>
      </c>
      <c r="B550" s="3">
        <v>9179.32</v>
      </c>
    </row>
    <row r="551" spans="1:2">
      <c r="A551" s="4">
        <v>45111</v>
      </c>
      <c r="B551" s="3">
        <v>13306.27</v>
      </c>
    </row>
    <row r="552" spans="1:2">
      <c r="A552" s="4">
        <v>45112</v>
      </c>
      <c r="B552" s="3">
        <v>10056.129999999999</v>
      </c>
    </row>
    <row r="553" spans="1:2">
      <c r="A553" s="4">
        <v>45113</v>
      </c>
      <c r="B553" s="3">
        <v>6852.4</v>
      </c>
    </row>
    <row r="554" spans="1:2">
      <c r="A554" s="4">
        <v>45114</v>
      </c>
      <c r="B554" s="3">
        <v>10562.15</v>
      </c>
    </row>
    <row r="555" spans="1:2">
      <c r="A555" s="4">
        <v>45115</v>
      </c>
      <c r="B555" s="3">
        <v>8615.5</v>
      </c>
    </row>
    <row r="556" spans="1:2">
      <c r="A556" s="4">
        <v>45116</v>
      </c>
      <c r="B556" s="3">
        <v>14921.71</v>
      </c>
    </row>
    <row r="557" spans="1:2">
      <c r="A557" s="4">
        <v>45117</v>
      </c>
      <c r="B557" s="3">
        <v>7732.12</v>
      </c>
    </row>
    <row r="558" spans="1:2">
      <c r="A558" s="4">
        <v>45118</v>
      </c>
      <c r="B558" s="3">
        <v>9380.34</v>
      </c>
    </row>
    <row r="559" spans="1:2">
      <c r="A559" s="4">
        <v>45119</v>
      </c>
      <c r="B559" s="3">
        <v>8509.0400000000009</v>
      </c>
    </row>
    <row r="560" spans="1:2">
      <c r="A560" s="4">
        <v>45120</v>
      </c>
      <c r="B560" s="3">
        <v>9288.9</v>
      </c>
    </row>
    <row r="561" spans="1:2">
      <c r="A561" s="4">
        <v>45121</v>
      </c>
      <c r="B561" s="3">
        <v>6174.27</v>
      </c>
    </row>
    <row r="562" spans="1:2">
      <c r="A562" s="4">
        <v>45122</v>
      </c>
      <c r="B562" s="3">
        <v>17008.689999999999</v>
      </c>
    </row>
    <row r="563" spans="1:2">
      <c r="A563" s="4">
        <v>45123</v>
      </c>
      <c r="B563" s="3">
        <v>20062.64</v>
      </c>
    </row>
    <row r="564" spans="1:2">
      <c r="A564" s="4">
        <v>45124</v>
      </c>
      <c r="B564" s="3">
        <v>8157.2</v>
      </c>
    </row>
    <row r="565" spans="1:2">
      <c r="A565" s="4">
        <v>45125</v>
      </c>
      <c r="B565" s="3">
        <v>8805.5499999999993</v>
      </c>
    </row>
    <row r="566" spans="1:2">
      <c r="A566" s="4">
        <v>45126</v>
      </c>
      <c r="B566" s="3">
        <v>9097.27</v>
      </c>
    </row>
    <row r="567" spans="1:2">
      <c r="A567" s="4">
        <v>45127</v>
      </c>
      <c r="B567" s="3">
        <v>5822.24</v>
      </c>
    </row>
    <row r="568" spans="1:2">
      <c r="A568" s="4">
        <v>45128</v>
      </c>
      <c r="B568" s="3">
        <v>7707.71</v>
      </c>
    </row>
    <row r="569" spans="1:2">
      <c r="A569" s="4">
        <v>45129</v>
      </c>
      <c r="B569" s="3">
        <v>18132.03</v>
      </c>
    </row>
    <row r="570" spans="1:2">
      <c r="A570" s="4">
        <v>45130</v>
      </c>
      <c r="B570" s="3">
        <v>9457.42</v>
      </c>
    </row>
    <row r="571" spans="1:2">
      <c r="A571" s="4">
        <v>45131</v>
      </c>
      <c r="B571" s="3">
        <v>8168.36</v>
      </c>
    </row>
    <row r="572" spans="1:2">
      <c r="A572" s="4">
        <v>45132</v>
      </c>
      <c r="B572" s="3">
        <v>20353.59</v>
      </c>
    </row>
    <row r="573" spans="1:2">
      <c r="A573" s="4">
        <v>45133</v>
      </c>
      <c r="B573" s="3">
        <v>14636.97</v>
      </c>
    </row>
    <row r="574" spans="1:2">
      <c r="A574" s="4">
        <v>45134</v>
      </c>
      <c r="B574" s="3">
        <v>24223.05</v>
      </c>
    </row>
    <row r="575" spans="1:2">
      <c r="A575" s="4">
        <v>45135</v>
      </c>
      <c r="B575" s="3">
        <v>26649.200000000001</v>
      </c>
    </row>
    <row r="576" spans="1:2">
      <c r="A576" s="4">
        <v>45136</v>
      </c>
      <c r="B576" s="3">
        <v>19002.259999999998</v>
      </c>
    </row>
    <row r="577" spans="1:2">
      <c r="A577" s="4">
        <v>45137</v>
      </c>
      <c r="B577" s="3">
        <v>13548.11</v>
      </c>
    </row>
    <row r="578" spans="1:2">
      <c r="A578" s="4">
        <v>45138</v>
      </c>
      <c r="B578" s="3">
        <v>25316.44</v>
      </c>
    </row>
    <row r="579" spans="1:2">
      <c r="A579" s="4">
        <v>45139</v>
      </c>
      <c r="B579" s="3">
        <v>7240.54</v>
      </c>
    </row>
    <row r="580" spans="1:2">
      <c r="A580" s="4">
        <v>45140</v>
      </c>
      <c r="B580" s="3">
        <v>2623.05</v>
      </c>
    </row>
    <row r="581" spans="1:2">
      <c r="A581" s="4">
        <v>45141</v>
      </c>
      <c r="B581" s="3">
        <v>10027.1</v>
      </c>
    </row>
    <row r="582" spans="1:2">
      <c r="A582" s="4">
        <v>45142</v>
      </c>
      <c r="B582" s="3">
        <v>7168.59</v>
      </c>
    </row>
    <row r="583" spans="1:2">
      <c r="A583" s="4">
        <v>45143</v>
      </c>
      <c r="B583" s="3">
        <v>16812.02</v>
      </c>
    </row>
    <row r="584" spans="1:2">
      <c r="A584" s="4">
        <v>45144</v>
      </c>
      <c r="B584" s="3">
        <v>9964.35</v>
      </c>
    </row>
    <row r="585" spans="1:2">
      <c r="A585" s="4">
        <v>45145</v>
      </c>
      <c r="B585" s="3">
        <v>10153.58</v>
      </c>
    </row>
    <row r="586" spans="1:2">
      <c r="A586" s="4">
        <v>45146</v>
      </c>
      <c r="B586" s="3">
        <v>10122.23</v>
      </c>
    </row>
    <row r="587" spans="1:2">
      <c r="A587" s="4">
        <v>45147</v>
      </c>
      <c r="B587" s="3">
        <v>8696.18</v>
      </c>
    </row>
    <row r="588" spans="1:2">
      <c r="A588" s="4">
        <v>45148</v>
      </c>
      <c r="B588" s="3">
        <v>10384.379999999999</v>
      </c>
    </row>
    <row r="589" spans="1:2">
      <c r="A589" s="4">
        <v>45149</v>
      </c>
      <c r="B589" s="3">
        <v>8153.8</v>
      </c>
    </row>
    <row r="590" spans="1:2">
      <c r="A590" s="4">
        <v>45150</v>
      </c>
      <c r="B590" s="3">
        <v>8568.3799999999992</v>
      </c>
    </row>
    <row r="591" spans="1:2">
      <c r="A591" s="4">
        <v>45151</v>
      </c>
      <c r="B591" s="3">
        <v>16509.13</v>
      </c>
    </row>
    <row r="592" spans="1:2">
      <c r="A592" s="4">
        <v>45152</v>
      </c>
      <c r="B592" s="3">
        <v>11911.41</v>
      </c>
    </row>
    <row r="593" spans="1:2">
      <c r="A593" s="4">
        <v>45153</v>
      </c>
      <c r="B593" s="3">
        <v>9940.48</v>
      </c>
    </row>
    <row r="594" spans="1:2">
      <c r="A594" s="4">
        <v>45154</v>
      </c>
      <c r="B594" s="3">
        <v>23387.94</v>
      </c>
    </row>
    <row r="595" spans="1:2">
      <c r="A595" s="4">
        <v>45155</v>
      </c>
      <c r="B595" s="3">
        <v>15373.13</v>
      </c>
    </row>
    <row r="596" spans="1:2">
      <c r="A596" s="4">
        <v>45156</v>
      </c>
      <c r="B596" s="3">
        <v>23141.59</v>
      </c>
    </row>
    <row r="597" spans="1:2">
      <c r="A597" s="4">
        <v>45157</v>
      </c>
      <c r="B597" s="3">
        <v>15673.9</v>
      </c>
    </row>
    <row r="598" spans="1:2">
      <c r="A598" s="4">
        <v>45158</v>
      </c>
      <c r="B598" s="3">
        <v>16051.43</v>
      </c>
    </row>
    <row r="599" spans="1:2">
      <c r="A599" s="4">
        <v>45159</v>
      </c>
      <c r="B599" s="3">
        <v>16796.95</v>
      </c>
    </row>
    <row r="600" spans="1:2">
      <c r="A600" s="4">
        <v>45160</v>
      </c>
      <c r="B600" s="3">
        <v>26471.7</v>
      </c>
    </row>
    <row r="601" spans="1:2">
      <c r="A601" s="4">
        <v>45161</v>
      </c>
      <c r="B601" s="3">
        <v>26816.560000000001</v>
      </c>
    </row>
    <row r="602" spans="1:2">
      <c r="A602" s="4">
        <v>45162</v>
      </c>
      <c r="B602" s="3">
        <v>26466.61</v>
      </c>
    </row>
    <row r="603" spans="1:2">
      <c r="A603" s="4">
        <v>45163</v>
      </c>
      <c r="B603" s="3">
        <v>21300.35</v>
      </c>
    </row>
    <row r="604" spans="1:2">
      <c r="A604" s="4">
        <v>45164</v>
      </c>
      <c r="B604" s="3">
        <v>16960.27</v>
      </c>
    </row>
    <row r="605" spans="1:2">
      <c r="A605" s="4">
        <v>45165</v>
      </c>
      <c r="B605" s="3">
        <v>10671.97</v>
      </c>
    </row>
    <row r="606" spans="1:2">
      <c r="A606" s="4">
        <v>45166</v>
      </c>
      <c r="B606" s="3">
        <v>10522.35</v>
      </c>
    </row>
    <row r="607" spans="1:2">
      <c r="A607" s="4">
        <v>45167</v>
      </c>
      <c r="B607" s="3">
        <v>8848.0300000000007</v>
      </c>
    </row>
    <row r="608" spans="1:2">
      <c r="A608" s="4">
        <v>45168</v>
      </c>
      <c r="B608" s="3">
        <v>9378.27</v>
      </c>
    </row>
    <row r="609" spans="1:2">
      <c r="A609" s="4">
        <v>45169</v>
      </c>
      <c r="B609" s="3">
        <v>8358.16</v>
      </c>
    </row>
    <row r="610" spans="1:2">
      <c r="A610" s="4">
        <v>45170</v>
      </c>
      <c r="B610" s="3">
        <v>6841.76</v>
      </c>
    </row>
    <row r="611" spans="1:2">
      <c r="A611" s="4">
        <v>45171</v>
      </c>
      <c r="B611" s="3">
        <v>13125.82</v>
      </c>
    </row>
    <row r="612" spans="1:2">
      <c r="A612" s="4">
        <v>45172</v>
      </c>
      <c r="B612" s="3">
        <v>18552.189999999999</v>
      </c>
    </row>
    <row r="613" spans="1:2">
      <c r="A613" s="4">
        <v>45173</v>
      </c>
      <c r="B613" s="3">
        <v>9739.4599999999991</v>
      </c>
    </row>
    <row r="614" spans="1:2">
      <c r="A614" s="4">
        <v>45174</v>
      </c>
      <c r="B614" s="3">
        <v>8102.57</v>
      </c>
    </row>
    <row r="615" spans="1:2">
      <c r="A615" s="4">
        <v>45175</v>
      </c>
      <c r="B615" s="3">
        <v>8290.08</v>
      </c>
    </row>
    <row r="616" spans="1:2">
      <c r="A616" s="4">
        <v>45176</v>
      </c>
      <c r="B616" s="3">
        <v>6843.29</v>
      </c>
    </row>
    <row r="617" spans="1:2">
      <c r="A617" s="4">
        <v>45177</v>
      </c>
      <c r="B617" s="3">
        <v>11431.71</v>
      </c>
    </row>
    <row r="618" spans="1:2">
      <c r="A618" s="4">
        <v>45178</v>
      </c>
      <c r="B618" s="3">
        <v>15152.18</v>
      </c>
    </row>
    <row r="619" spans="1:2">
      <c r="A619" s="4">
        <v>45179</v>
      </c>
      <c r="B619" s="3">
        <v>12548.84</v>
      </c>
    </row>
    <row r="620" spans="1:2">
      <c r="A620" s="4">
        <v>45180</v>
      </c>
      <c r="B620" s="3">
        <v>10701.67</v>
      </c>
    </row>
    <row r="621" spans="1:2">
      <c r="A621" s="4">
        <v>45181</v>
      </c>
      <c r="B621" s="3">
        <v>8811.67</v>
      </c>
    </row>
    <row r="622" spans="1:2">
      <c r="A622" s="4">
        <v>45182</v>
      </c>
      <c r="B622" s="3">
        <v>12033.16</v>
      </c>
    </row>
    <row r="623" spans="1:2">
      <c r="A623" s="4">
        <v>45183</v>
      </c>
      <c r="B623" s="3">
        <v>4064.53</v>
      </c>
    </row>
    <row r="624" spans="1:2">
      <c r="A624" s="4">
        <v>45184</v>
      </c>
      <c r="B624" s="3">
        <v>12743.08</v>
      </c>
    </row>
    <row r="625" spans="1:2">
      <c r="A625" s="4">
        <v>45185</v>
      </c>
      <c r="B625" s="3">
        <v>7454.72</v>
      </c>
    </row>
    <row r="626" spans="1:2">
      <c r="A626" s="4">
        <v>45186</v>
      </c>
      <c r="B626" s="3">
        <v>11641.25</v>
      </c>
    </row>
    <row r="627" spans="1:2">
      <c r="A627" s="4">
        <v>45187</v>
      </c>
      <c r="B627" s="3">
        <v>11566.93</v>
      </c>
    </row>
    <row r="628" spans="1:2">
      <c r="A628" s="4">
        <v>45188</v>
      </c>
      <c r="B628" s="3">
        <v>5781.42</v>
      </c>
    </row>
    <row r="629" spans="1:2">
      <c r="A629" s="4">
        <v>45189</v>
      </c>
      <c r="B629" s="3">
        <v>11070.85</v>
      </c>
    </row>
    <row r="630" spans="1:2">
      <c r="A630" s="4">
        <v>45190</v>
      </c>
      <c r="B630" s="3">
        <v>6477.73</v>
      </c>
    </row>
    <row r="631" spans="1:2">
      <c r="A631" s="4">
        <v>45191</v>
      </c>
      <c r="B631" s="3">
        <v>5417.71</v>
      </c>
    </row>
    <row r="632" spans="1:2">
      <c r="A632" s="4">
        <v>45192</v>
      </c>
      <c r="B632" s="3">
        <v>20643.349999999999</v>
      </c>
    </row>
    <row r="633" spans="1:2">
      <c r="A633" s="4">
        <v>45193</v>
      </c>
      <c r="B633" s="3">
        <v>12947.58</v>
      </c>
    </row>
    <row r="634" spans="1:2">
      <c r="A634" s="4">
        <v>45194</v>
      </c>
      <c r="B634" s="3">
        <v>10229.719999999999</v>
      </c>
    </row>
    <row r="635" spans="1:2">
      <c r="A635" s="4">
        <v>45195</v>
      </c>
      <c r="B635" s="3">
        <v>6553.69</v>
      </c>
    </row>
    <row r="636" spans="1:2">
      <c r="A636" s="4">
        <v>45196</v>
      </c>
      <c r="B636" s="3">
        <v>5961.37</v>
      </c>
    </row>
    <row r="637" spans="1:2">
      <c r="A637" s="4">
        <v>45197</v>
      </c>
      <c r="B637" s="3">
        <v>12657.06</v>
      </c>
    </row>
    <row r="638" spans="1:2">
      <c r="A638" s="4">
        <v>45198</v>
      </c>
      <c r="B638" s="3">
        <v>8593.89</v>
      </c>
    </row>
    <row r="639" spans="1:2">
      <c r="A639" s="4">
        <v>45199</v>
      </c>
      <c r="B639" s="3">
        <v>12755.74</v>
      </c>
    </row>
    <row r="640" spans="1:2">
      <c r="A640" s="4">
        <v>45200</v>
      </c>
      <c r="B640" s="3">
        <v>13423.45</v>
      </c>
    </row>
    <row r="641" spans="1:2">
      <c r="A641" s="4">
        <v>45201</v>
      </c>
      <c r="B641" s="3">
        <v>13903.38</v>
      </c>
    </row>
    <row r="642" spans="1:2">
      <c r="A642" s="4">
        <v>45202</v>
      </c>
      <c r="B642" s="3">
        <v>20942.39</v>
      </c>
    </row>
    <row r="643" spans="1:2">
      <c r="A643" s="4">
        <v>45203</v>
      </c>
      <c r="B643" s="3">
        <v>24650.42</v>
      </c>
    </row>
    <row r="644" spans="1:2">
      <c r="A644" s="4">
        <v>45204</v>
      </c>
      <c r="B644" s="3">
        <v>23315.51</v>
      </c>
    </row>
    <row r="645" spans="1:2">
      <c r="A645" s="4">
        <v>45205</v>
      </c>
      <c r="B645" s="3">
        <v>18119.07</v>
      </c>
    </row>
    <row r="646" spans="1:2">
      <c r="A646" s="4">
        <v>45206</v>
      </c>
      <c r="B646" s="3">
        <v>19022.849999999999</v>
      </c>
    </row>
    <row r="647" spans="1:2">
      <c r="A647" s="4">
        <v>45207</v>
      </c>
      <c r="B647" s="3">
        <v>13460.18</v>
      </c>
    </row>
    <row r="648" spans="1:2">
      <c r="A648" s="4">
        <v>45208</v>
      </c>
      <c r="B648" s="3">
        <v>13018.39</v>
      </c>
    </row>
    <row r="649" spans="1:2">
      <c r="A649" s="4">
        <v>45209</v>
      </c>
      <c r="B649" s="3">
        <v>10968.01</v>
      </c>
    </row>
    <row r="650" spans="1:2">
      <c r="A650" s="4">
        <v>45210</v>
      </c>
      <c r="B650" s="3">
        <v>10896.17</v>
      </c>
    </row>
    <row r="651" spans="1:2">
      <c r="A651" s="4">
        <v>45211</v>
      </c>
      <c r="B651" s="3">
        <v>11565.45</v>
      </c>
    </row>
    <row r="652" spans="1:2">
      <c r="A652" s="4">
        <v>45212</v>
      </c>
      <c r="B652" s="3">
        <v>7872.98</v>
      </c>
    </row>
    <row r="653" spans="1:2">
      <c r="A653" s="4">
        <v>45213</v>
      </c>
      <c r="B653" s="3">
        <v>14678.57</v>
      </c>
    </row>
    <row r="654" spans="1:2">
      <c r="A654" s="4">
        <v>45214</v>
      </c>
      <c r="B654" s="3">
        <v>15688.36</v>
      </c>
    </row>
    <row r="655" spans="1:2">
      <c r="A655" s="4">
        <v>45215</v>
      </c>
      <c r="B655" s="3">
        <v>13306.37</v>
      </c>
    </row>
    <row r="656" spans="1:2">
      <c r="A656" s="4">
        <v>45216</v>
      </c>
      <c r="B656" s="3">
        <v>2345.17</v>
      </c>
    </row>
    <row r="657" spans="1:2">
      <c r="A657" s="4">
        <v>45217</v>
      </c>
      <c r="B657" s="3">
        <v>5744.52</v>
      </c>
    </row>
    <row r="658" spans="1:2">
      <c r="A658" s="4">
        <v>45218</v>
      </c>
      <c r="B658" s="3">
        <v>11849.24</v>
      </c>
    </row>
    <row r="659" spans="1:2">
      <c r="A659" s="4">
        <v>45219</v>
      </c>
      <c r="B659" s="3">
        <v>5482.4</v>
      </c>
    </row>
    <row r="660" spans="1:2">
      <c r="A660" s="4">
        <v>45220</v>
      </c>
      <c r="B660" s="3">
        <v>18812.12</v>
      </c>
    </row>
    <row r="661" spans="1:2">
      <c r="A661" s="4">
        <v>45221</v>
      </c>
      <c r="B661" s="3">
        <v>13669.69</v>
      </c>
    </row>
    <row r="662" spans="1:2">
      <c r="A662" s="4">
        <v>45222</v>
      </c>
      <c r="B662" s="3">
        <v>6900.73</v>
      </c>
    </row>
    <row r="663" spans="1:2">
      <c r="A663" s="4">
        <v>45223</v>
      </c>
      <c r="B663" s="3">
        <v>6699.02</v>
      </c>
    </row>
    <row r="664" spans="1:2">
      <c r="A664" s="4">
        <v>45224</v>
      </c>
      <c r="B664" s="3">
        <v>7497.07</v>
      </c>
    </row>
    <row r="665" spans="1:2">
      <c r="A665" s="4">
        <v>45225</v>
      </c>
      <c r="B665" s="3">
        <v>5733.09</v>
      </c>
    </row>
    <row r="666" spans="1:2">
      <c r="A666" s="4">
        <v>45226</v>
      </c>
      <c r="B666" s="3">
        <v>9078.23</v>
      </c>
    </row>
    <row r="667" spans="1:2">
      <c r="A667" s="4">
        <v>45227</v>
      </c>
      <c r="B667" s="3">
        <v>13605.01</v>
      </c>
    </row>
    <row r="668" spans="1:2">
      <c r="A668" s="4">
        <v>45228</v>
      </c>
      <c r="B668" s="3">
        <v>13763.34</v>
      </c>
    </row>
    <row r="669" spans="1:2">
      <c r="A669" s="4">
        <v>45229</v>
      </c>
      <c r="B669" s="3">
        <v>8727.75</v>
      </c>
    </row>
    <row r="670" spans="1:2">
      <c r="A670" s="4">
        <v>45230</v>
      </c>
      <c r="B670" s="3">
        <v>15120.58</v>
      </c>
    </row>
    <row r="671" spans="1:2">
      <c r="A671" s="4">
        <v>45231</v>
      </c>
      <c r="B671" s="3">
        <v>7721.21</v>
      </c>
    </row>
    <row r="672" spans="1:2">
      <c r="A672" s="4">
        <v>45232</v>
      </c>
      <c r="B672" s="3">
        <v>8054.03</v>
      </c>
    </row>
    <row r="673" spans="1:2">
      <c r="A673" s="4">
        <v>45233</v>
      </c>
      <c r="B673" s="3">
        <v>10599.77</v>
      </c>
    </row>
    <row r="674" spans="1:2">
      <c r="A674" s="4">
        <v>45234</v>
      </c>
      <c r="B674" s="3">
        <v>4944.74</v>
      </c>
    </row>
    <row r="675" spans="1:2">
      <c r="A675" s="4">
        <v>45235</v>
      </c>
      <c r="B675" s="3">
        <v>8718.98</v>
      </c>
    </row>
    <row r="676" spans="1:2">
      <c r="A676" s="4">
        <v>45236</v>
      </c>
      <c r="B676" s="3">
        <v>7040.48</v>
      </c>
    </row>
    <row r="677" spans="1:2">
      <c r="A677" s="4">
        <v>45237</v>
      </c>
      <c r="B677" s="3">
        <v>9290.5400000000009</v>
      </c>
    </row>
    <row r="678" spans="1:2">
      <c r="A678" s="4">
        <v>45238</v>
      </c>
      <c r="B678" s="3">
        <v>8135.48</v>
      </c>
    </row>
    <row r="679" spans="1:2">
      <c r="A679" s="4">
        <v>45239</v>
      </c>
      <c r="B679" s="3">
        <v>9162.18</v>
      </c>
    </row>
    <row r="680" spans="1:2">
      <c r="A680" s="4">
        <v>45240</v>
      </c>
      <c r="B680" s="3">
        <v>6266.36</v>
      </c>
    </row>
    <row r="681" spans="1:2">
      <c r="A681" s="4">
        <v>45241</v>
      </c>
      <c r="B681" s="3">
        <v>5191.42</v>
      </c>
    </row>
    <row r="682" spans="1:2">
      <c r="A682" s="4">
        <v>45242</v>
      </c>
      <c r="B682" s="3">
        <v>13229.96</v>
      </c>
    </row>
    <row r="683" spans="1:2">
      <c r="A683" s="4">
        <v>45243</v>
      </c>
      <c r="B683" s="3">
        <v>5879.23</v>
      </c>
    </row>
    <row r="684" spans="1:2">
      <c r="A684" s="4">
        <v>45244</v>
      </c>
      <c r="B684" s="3">
        <v>8482.82</v>
      </c>
    </row>
    <row r="685" spans="1:2">
      <c r="A685" s="4">
        <v>45245</v>
      </c>
      <c r="B685" s="3">
        <v>2052.9</v>
      </c>
    </row>
    <row r="686" spans="1:2">
      <c r="A686" s="4">
        <v>45246</v>
      </c>
      <c r="B686" s="3">
        <v>12758.35</v>
      </c>
    </row>
    <row r="687" spans="1:2">
      <c r="A687" s="4">
        <v>45247</v>
      </c>
      <c r="B687" s="3">
        <v>14469.99</v>
      </c>
    </row>
    <row r="688" spans="1:2">
      <c r="A688" s="4">
        <v>45248</v>
      </c>
      <c r="B688" s="3">
        <v>12153.96</v>
      </c>
    </row>
    <row r="689" spans="1:2">
      <c r="A689" s="4">
        <v>45249</v>
      </c>
      <c r="B689" s="3">
        <v>17742.919999999998</v>
      </c>
    </row>
    <row r="690" spans="1:2">
      <c r="A690" s="4">
        <v>45250</v>
      </c>
      <c r="B690" s="3">
        <v>11005.69</v>
      </c>
    </row>
    <row r="691" spans="1:2">
      <c r="A691" s="4">
        <v>45251</v>
      </c>
      <c r="B691" s="3">
        <v>7750.33</v>
      </c>
    </row>
    <row r="692" spans="1:2">
      <c r="A692" s="4">
        <v>45252</v>
      </c>
      <c r="B692" s="3">
        <v>7633.04</v>
      </c>
    </row>
    <row r="693" spans="1:2">
      <c r="A693" s="4">
        <v>45253</v>
      </c>
      <c r="B693" s="3">
        <v>20081.72</v>
      </c>
    </row>
    <row r="694" spans="1:2">
      <c r="A694" s="4">
        <v>45254</v>
      </c>
      <c r="B694" s="3">
        <v>11945.5</v>
      </c>
    </row>
    <row r="695" spans="1:2">
      <c r="A695" s="4">
        <v>45255</v>
      </c>
      <c r="B695" s="3">
        <v>13948.74</v>
      </c>
    </row>
    <row r="696" spans="1:2">
      <c r="A696" s="4">
        <v>45256</v>
      </c>
      <c r="B696" s="3">
        <v>11041.47</v>
      </c>
    </row>
    <row r="697" spans="1:2">
      <c r="A697" s="4">
        <v>45257</v>
      </c>
      <c r="B697" s="3">
        <v>7842.96</v>
      </c>
    </row>
    <row r="698" spans="1:2">
      <c r="A698" s="4">
        <v>45258</v>
      </c>
      <c r="B698" s="3">
        <v>13683.71</v>
      </c>
    </row>
    <row r="699" spans="1:2">
      <c r="A699" s="4">
        <v>45259</v>
      </c>
      <c r="B699" s="3">
        <v>12256.72</v>
      </c>
    </row>
    <row r="700" spans="1:2">
      <c r="A700" s="4">
        <v>45260</v>
      </c>
      <c r="B700" s="3">
        <v>9918.5</v>
      </c>
    </row>
    <row r="701" spans="1:2">
      <c r="A701" s="4">
        <v>45261</v>
      </c>
      <c r="B701" s="3">
        <v>5276.03</v>
      </c>
    </row>
    <row r="702" spans="1:2">
      <c r="A702" s="4">
        <v>45262</v>
      </c>
      <c r="B702" s="3">
        <v>9653.7199999999993</v>
      </c>
    </row>
    <row r="703" spans="1:2">
      <c r="A703" s="4">
        <v>45263</v>
      </c>
      <c r="B703" s="3">
        <v>15629.89</v>
      </c>
    </row>
    <row r="704" spans="1:2">
      <c r="A704" s="4">
        <v>45264</v>
      </c>
      <c r="B704" s="3">
        <v>12810.46</v>
      </c>
    </row>
    <row r="705" spans="1:2">
      <c r="A705" s="4">
        <v>45265</v>
      </c>
      <c r="B705" s="3">
        <v>8546.56</v>
      </c>
    </row>
    <row r="706" spans="1:2">
      <c r="A706" s="4">
        <v>45266</v>
      </c>
      <c r="B706" s="3">
        <v>10175.290000000001</v>
      </c>
    </row>
    <row r="707" spans="1:2">
      <c r="A707" s="4">
        <v>45267</v>
      </c>
      <c r="B707" s="3">
        <v>7405.61</v>
      </c>
    </row>
    <row r="708" spans="1:2">
      <c r="A708" s="4">
        <v>45268</v>
      </c>
      <c r="B708" s="3">
        <v>9740.5</v>
      </c>
    </row>
    <row r="709" spans="1:2">
      <c r="A709" s="4">
        <v>45269</v>
      </c>
      <c r="B709" s="3">
        <v>11581.49</v>
      </c>
    </row>
    <row r="710" spans="1:2">
      <c r="A710" s="4">
        <v>45270</v>
      </c>
      <c r="B710" s="3">
        <v>7187.69</v>
      </c>
    </row>
    <row r="711" spans="1:2">
      <c r="A711" s="4">
        <v>45271</v>
      </c>
      <c r="B711" s="3">
        <v>6959.65</v>
      </c>
    </row>
    <row r="712" spans="1:2">
      <c r="A712" s="4">
        <v>45272</v>
      </c>
      <c r="B712" s="3">
        <v>9594.3799999999992</v>
      </c>
    </row>
    <row r="713" spans="1:2">
      <c r="A713" s="4">
        <v>45273</v>
      </c>
      <c r="B713" s="3">
        <v>9511.0400000000009</v>
      </c>
    </row>
    <row r="714" spans="1:2">
      <c r="A714" s="4">
        <v>45274</v>
      </c>
      <c r="B714" s="3">
        <v>27133.7</v>
      </c>
    </row>
    <row r="715" spans="1:2">
      <c r="A715" s="4">
        <v>45275</v>
      </c>
      <c r="B715" s="3">
        <v>23742.54</v>
      </c>
    </row>
    <row r="716" spans="1:2">
      <c r="A716" s="4">
        <v>45276</v>
      </c>
      <c r="B716" s="3">
        <v>27079.79</v>
      </c>
    </row>
    <row r="717" spans="1:2">
      <c r="A717" s="4">
        <v>45277</v>
      </c>
      <c r="B717" s="3">
        <v>25576.63</v>
      </c>
    </row>
    <row r="718" spans="1:2">
      <c r="A718" s="4">
        <v>45278</v>
      </c>
      <c r="B718" s="3">
        <v>10650.38</v>
      </c>
    </row>
    <row r="719" spans="1:2">
      <c r="A719" s="4">
        <v>45279</v>
      </c>
      <c r="B719" s="3">
        <v>9642.17</v>
      </c>
    </row>
    <row r="720" spans="1:2">
      <c r="A720" s="4">
        <v>45280</v>
      </c>
      <c r="B720" s="3">
        <v>6782.31</v>
      </c>
    </row>
    <row r="721" spans="1:2">
      <c r="A721" s="4">
        <v>45281</v>
      </c>
      <c r="B721" s="3">
        <v>4149.76</v>
      </c>
    </row>
    <row r="722" spans="1:2">
      <c r="A722" s="4">
        <v>45282</v>
      </c>
      <c r="B722" s="3">
        <v>8495.5499999999993</v>
      </c>
    </row>
    <row r="723" spans="1:2">
      <c r="A723" s="4">
        <v>45283</v>
      </c>
      <c r="B723" s="3">
        <v>20249.77</v>
      </c>
    </row>
    <row r="724" spans="1:2">
      <c r="A724" s="4">
        <v>45284</v>
      </c>
      <c r="B724" s="3">
        <v>16802.82</v>
      </c>
    </row>
    <row r="725" spans="1:2">
      <c r="A725" s="4">
        <v>45285</v>
      </c>
      <c r="B725" s="3">
        <v>13464.04</v>
      </c>
    </row>
    <row r="726" spans="1:2">
      <c r="A726" s="4">
        <v>45286</v>
      </c>
      <c r="B726" s="3">
        <v>9106.31</v>
      </c>
    </row>
    <row r="727" spans="1:2">
      <c r="A727" s="4">
        <v>45287</v>
      </c>
      <c r="B727" s="3">
        <v>12112.58</v>
      </c>
    </row>
    <row r="728" spans="1:2">
      <c r="A728" s="4">
        <v>45288</v>
      </c>
      <c r="B728" s="3">
        <v>10633.21</v>
      </c>
    </row>
    <row r="729" spans="1:2">
      <c r="A729" s="4">
        <v>45289</v>
      </c>
      <c r="B729" s="3">
        <v>6287.94</v>
      </c>
    </row>
    <row r="730" spans="1:2">
      <c r="A730" s="4">
        <v>45290</v>
      </c>
      <c r="B730" s="3">
        <v>24905.47</v>
      </c>
    </row>
    <row r="731" spans="1:2">
      <c r="A731" s="4">
        <v>45291</v>
      </c>
      <c r="B731" s="3">
        <v>21362.04</v>
      </c>
    </row>
    <row r="732" spans="1:2">
      <c r="A732" s="4">
        <v>45292</v>
      </c>
      <c r="B732" s="3">
        <v>15968.88</v>
      </c>
    </row>
    <row r="733" spans="1:2">
      <c r="A733" s="4">
        <v>45293</v>
      </c>
      <c r="B733" s="3">
        <v>10011.709999999999</v>
      </c>
    </row>
    <row r="734" spans="1:2">
      <c r="A734" s="4">
        <v>45294</v>
      </c>
      <c r="B734" s="3">
        <v>14715.25</v>
      </c>
    </row>
    <row r="735" spans="1:2">
      <c r="A735" s="4">
        <v>45295</v>
      </c>
      <c r="B735" s="3">
        <v>20183.689999999999</v>
      </c>
    </row>
    <row r="736" spans="1:2">
      <c r="A736" s="4">
        <v>45296</v>
      </c>
      <c r="B736" s="3">
        <v>9597.4</v>
      </c>
    </row>
    <row r="737" spans="1:2">
      <c r="A737" s="4">
        <v>45297</v>
      </c>
      <c r="B737" s="3">
        <v>13926.91</v>
      </c>
    </row>
    <row r="738" spans="1:2">
      <c r="A738" s="4">
        <v>45298</v>
      </c>
      <c r="B738" s="3">
        <v>16098.68</v>
      </c>
    </row>
    <row r="739" spans="1:2">
      <c r="A739" s="4">
        <v>45299</v>
      </c>
      <c r="B739" s="3">
        <v>23012.37</v>
      </c>
    </row>
    <row r="740" spans="1:2">
      <c r="A740" s="4">
        <v>45300</v>
      </c>
      <c r="B740" s="3">
        <v>29096.46</v>
      </c>
    </row>
    <row r="741" spans="1:2">
      <c r="A741" s="4">
        <v>45301</v>
      </c>
      <c r="B741" s="3">
        <v>12484.15</v>
      </c>
    </row>
    <row r="742" spans="1:2">
      <c r="A742" s="4">
        <v>45302</v>
      </c>
      <c r="B742" s="3">
        <v>7103.68</v>
      </c>
    </row>
    <row r="743" spans="1:2">
      <c r="A743" s="4">
        <v>45303</v>
      </c>
      <c r="B743" s="3">
        <v>22534.54</v>
      </c>
    </row>
    <row r="744" spans="1:2">
      <c r="A744" s="4">
        <v>45304</v>
      </c>
      <c r="B744" s="3">
        <v>19886.240000000002</v>
      </c>
    </row>
    <row r="745" spans="1:2">
      <c r="A745" s="4">
        <v>45305</v>
      </c>
      <c r="B745" s="3">
        <v>11955.74</v>
      </c>
    </row>
    <row r="746" spans="1:2">
      <c r="A746" s="4">
        <v>45306</v>
      </c>
      <c r="B746" s="3">
        <v>24718.59</v>
      </c>
    </row>
    <row r="747" spans="1:2">
      <c r="A747" s="4">
        <v>45307</v>
      </c>
      <c r="B747" s="3">
        <v>20149.72</v>
      </c>
    </row>
    <row r="748" spans="1:2">
      <c r="A748" s="4">
        <v>45308</v>
      </c>
      <c r="B748" s="3">
        <v>9238.2999999999993</v>
      </c>
    </row>
    <row r="749" spans="1:2">
      <c r="A749" s="4">
        <v>45309</v>
      </c>
      <c r="B749" s="3">
        <v>29000.09</v>
      </c>
    </row>
    <row r="750" spans="1:2">
      <c r="A750" s="4">
        <v>45310</v>
      </c>
      <c r="B750" s="3">
        <v>18095.47</v>
      </c>
    </row>
    <row r="751" spans="1:2">
      <c r="A751" s="4">
        <v>45311</v>
      </c>
      <c r="B751" s="3">
        <v>11532.38</v>
      </c>
    </row>
    <row r="752" spans="1:2">
      <c r="A752" s="4">
        <v>45312</v>
      </c>
      <c r="B752" s="3">
        <v>19577.88</v>
      </c>
    </row>
    <row r="753" spans="1:2">
      <c r="A753" s="4">
        <v>45313</v>
      </c>
      <c r="B753" s="3">
        <v>15490.94</v>
      </c>
    </row>
    <row r="754" spans="1:2">
      <c r="A754" s="4">
        <v>45314</v>
      </c>
      <c r="B754" s="3">
        <v>17324.53</v>
      </c>
    </row>
    <row r="755" spans="1:2">
      <c r="A755" s="4">
        <v>45315</v>
      </c>
      <c r="B755" s="3">
        <v>25651.22</v>
      </c>
    </row>
    <row r="756" spans="1:2">
      <c r="A756" s="4">
        <v>45316</v>
      </c>
      <c r="B756" s="3">
        <v>24687.83</v>
      </c>
    </row>
    <row r="757" spans="1:2">
      <c r="A757" s="4">
        <v>45317</v>
      </c>
      <c r="B757" s="3">
        <v>15834.65</v>
      </c>
    </row>
    <row r="758" spans="1:2">
      <c r="A758" s="4">
        <v>45318</v>
      </c>
      <c r="B758" s="3">
        <v>20041.990000000002</v>
      </c>
    </row>
    <row r="759" spans="1:2">
      <c r="A759" s="4">
        <v>45319</v>
      </c>
      <c r="B759" s="3">
        <v>12489.55</v>
      </c>
    </row>
    <row r="760" spans="1:2">
      <c r="A760" s="4">
        <v>45320</v>
      </c>
      <c r="B760" s="3">
        <v>27472.05</v>
      </c>
    </row>
    <row r="761" spans="1:2">
      <c r="A761" s="4">
        <v>45321</v>
      </c>
      <c r="B761" s="3">
        <v>32978.550000000003</v>
      </c>
    </row>
    <row r="762" spans="1:2">
      <c r="A762" s="4">
        <v>45322</v>
      </c>
      <c r="B762" s="3">
        <v>24362.32</v>
      </c>
    </row>
    <row r="763" spans="1:2">
      <c r="A763" s="4">
        <v>45323</v>
      </c>
      <c r="B763" s="3">
        <v>15264.77</v>
      </c>
    </row>
    <row r="764" spans="1:2">
      <c r="A764" s="4">
        <v>45324</v>
      </c>
      <c r="B764" s="3">
        <v>7112.95</v>
      </c>
    </row>
    <row r="765" spans="1:2">
      <c r="A765" s="4">
        <v>45325</v>
      </c>
      <c r="B765" s="3">
        <v>5380.94</v>
      </c>
    </row>
    <row r="766" spans="1:2">
      <c r="A766" s="4">
        <v>45326</v>
      </c>
      <c r="B766" s="3">
        <v>9814.5</v>
      </c>
    </row>
    <row r="767" spans="1:2">
      <c r="A767" s="4">
        <v>45327</v>
      </c>
      <c r="B767" s="3">
        <v>16358.76</v>
      </c>
    </row>
    <row r="768" spans="1:2">
      <c r="A768" s="4">
        <v>45328</v>
      </c>
      <c r="B768" s="3">
        <v>9374.98</v>
      </c>
    </row>
    <row r="769" spans="1:2">
      <c r="A769" s="4">
        <v>45329</v>
      </c>
      <c r="B769" s="3">
        <v>10833.07</v>
      </c>
    </row>
    <row r="770" spans="1:2">
      <c r="A770" s="4">
        <v>45330</v>
      </c>
      <c r="B770" s="3">
        <v>9798.7099999999991</v>
      </c>
    </row>
    <row r="771" spans="1:2">
      <c r="A771" s="4">
        <v>45331</v>
      </c>
      <c r="B771" s="3">
        <v>6515.51</v>
      </c>
    </row>
    <row r="772" spans="1:2">
      <c r="A772" s="4">
        <v>45332</v>
      </c>
      <c r="B772" s="3">
        <v>5544.88</v>
      </c>
    </row>
    <row r="773" spans="1:2">
      <c r="A773" s="4">
        <v>45333</v>
      </c>
      <c r="B773" s="3">
        <v>5910.44</v>
      </c>
    </row>
    <row r="774" spans="1:2">
      <c r="A774" s="4">
        <v>45334</v>
      </c>
      <c r="B774" s="3">
        <v>10181.77</v>
      </c>
    </row>
    <row r="775" spans="1:2">
      <c r="A775" s="4">
        <v>45335</v>
      </c>
      <c r="B775" s="3">
        <v>9982.3700000000008</v>
      </c>
    </row>
    <row r="776" spans="1:2">
      <c r="A776" s="4">
        <v>45336</v>
      </c>
      <c r="B776" s="3">
        <v>10337.27</v>
      </c>
    </row>
    <row r="777" spans="1:2">
      <c r="A777" s="4">
        <v>45337</v>
      </c>
      <c r="B777" s="3">
        <v>8343.77</v>
      </c>
    </row>
    <row r="778" spans="1:2">
      <c r="A778" s="4">
        <v>45338</v>
      </c>
      <c r="B778" s="3">
        <v>8032.54</v>
      </c>
    </row>
    <row r="779" spans="1:2">
      <c r="A779" s="4">
        <v>45339</v>
      </c>
      <c r="B779" s="3">
        <v>4655.63</v>
      </c>
    </row>
    <row r="780" spans="1:2">
      <c r="A780" s="4">
        <v>45340</v>
      </c>
      <c r="B780" s="3">
        <v>3254.44</v>
      </c>
    </row>
    <row r="781" spans="1:2">
      <c r="A781" s="4">
        <v>45341</v>
      </c>
      <c r="B781" s="3">
        <v>11423.2</v>
      </c>
    </row>
    <row r="782" spans="1:2">
      <c r="A782" s="4">
        <v>45342</v>
      </c>
      <c r="B782" s="3">
        <v>11561.47</v>
      </c>
    </row>
    <row r="783" spans="1:2">
      <c r="A783" s="4">
        <v>45343</v>
      </c>
      <c r="B783" s="3">
        <v>8767.66</v>
      </c>
    </row>
    <row r="784" spans="1:2">
      <c r="A784" s="4">
        <v>45344</v>
      </c>
      <c r="B784" s="3">
        <v>3215.14</v>
      </c>
    </row>
    <row r="785" spans="1:2">
      <c r="A785" s="4">
        <v>45345</v>
      </c>
      <c r="B785" s="3">
        <v>9534.89</v>
      </c>
    </row>
    <row r="786" spans="1:2">
      <c r="A786" s="4">
        <v>45346</v>
      </c>
      <c r="B786" s="3">
        <v>5821.07</v>
      </c>
    </row>
    <row r="787" spans="1:2">
      <c r="A787" s="4">
        <v>45347</v>
      </c>
      <c r="B787" s="3">
        <v>7730.94</v>
      </c>
    </row>
    <row r="788" spans="1:2">
      <c r="A788" s="4">
        <v>45348</v>
      </c>
      <c r="B788" s="3">
        <v>6610.91</v>
      </c>
    </row>
    <row r="789" spans="1:2">
      <c r="A789" s="4">
        <v>45349</v>
      </c>
      <c r="B789" s="3">
        <v>3005.84</v>
      </c>
    </row>
    <row r="790" spans="1:2">
      <c r="A790" s="4">
        <v>45350</v>
      </c>
      <c r="B790" s="3">
        <v>5790.49</v>
      </c>
    </row>
    <row r="791" spans="1:2">
      <c r="A791" s="4">
        <v>45351</v>
      </c>
      <c r="B791" s="3">
        <v>16334.62</v>
      </c>
    </row>
    <row r="792" spans="1:2">
      <c r="A792" s="4">
        <v>45352</v>
      </c>
      <c r="B792" s="3">
        <v>12493.04</v>
      </c>
    </row>
    <row r="793" spans="1:2">
      <c r="A793" s="4">
        <v>45353</v>
      </c>
      <c r="B793" s="3">
        <v>15682.27</v>
      </c>
    </row>
    <row r="794" spans="1:2">
      <c r="A794" s="4">
        <v>45354</v>
      </c>
      <c r="B794" s="3">
        <v>7124.17</v>
      </c>
    </row>
    <row r="795" spans="1:2">
      <c r="A795" s="4">
        <v>45355</v>
      </c>
      <c r="B795" s="3">
        <v>11285.14</v>
      </c>
    </row>
    <row r="796" spans="1:2">
      <c r="A796" s="4">
        <v>45356</v>
      </c>
      <c r="B796" s="3">
        <v>10505.57</v>
      </c>
    </row>
    <row r="797" spans="1:2">
      <c r="A797" s="4">
        <v>45357</v>
      </c>
      <c r="B797" s="3">
        <v>5121.16</v>
      </c>
    </row>
    <row r="798" spans="1:2">
      <c r="A798" s="4">
        <v>45358</v>
      </c>
      <c r="B798" s="3">
        <v>7191.88</v>
      </c>
    </row>
    <row r="799" spans="1:2">
      <c r="A799" s="4">
        <v>45359</v>
      </c>
      <c r="B799" s="3">
        <v>8761.61</v>
      </c>
    </row>
    <row r="800" spans="1:2">
      <c r="A800" s="4">
        <v>45360</v>
      </c>
      <c r="B800" s="3">
        <v>7309.53</v>
      </c>
    </row>
    <row r="801" spans="1:2">
      <c r="A801" s="4">
        <v>45361</v>
      </c>
      <c r="B801" s="3">
        <v>7395.64</v>
      </c>
    </row>
    <row r="802" spans="1:2">
      <c r="A802" s="4">
        <v>45362</v>
      </c>
      <c r="B802" s="3">
        <v>15077.36</v>
      </c>
    </row>
    <row r="803" spans="1:2">
      <c r="A803" s="4">
        <v>45363</v>
      </c>
      <c r="B803" s="3">
        <v>5902.83</v>
      </c>
    </row>
    <row r="804" spans="1:2">
      <c r="A804" s="4">
        <v>45364</v>
      </c>
      <c r="B804" s="3">
        <v>6869.56</v>
      </c>
    </row>
    <row r="805" spans="1:2">
      <c r="A805" s="4">
        <v>45365</v>
      </c>
      <c r="B805" s="3">
        <v>18814.75</v>
      </c>
    </row>
    <row r="806" spans="1:2">
      <c r="A806" s="4">
        <v>45366</v>
      </c>
      <c r="B806" s="3">
        <v>8215.0400000000009</v>
      </c>
    </row>
    <row r="807" spans="1:2">
      <c r="A807" s="4">
        <v>45367</v>
      </c>
      <c r="B807" s="3">
        <v>3905.66</v>
      </c>
    </row>
    <row r="808" spans="1:2">
      <c r="A808" s="4">
        <v>45368</v>
      </c>
      <c r="B808" s="3">
        <v>11754.94</v>
      </c>
    </row>
    <row r="809" spans="1:2">
      <c r="A809" s="4">
        <v>45369</v>
      </c>
      <c r="B809" s="3">
        <v>13435.7</v>
      </c>
    </row>
    <row r="810" spans="1:2">
      <c r="A810" s="4">
        <v>45370</v>
      </c>
      <c r="B810" s="3">
        <v>15313.01</v>
      </c>
    </row>
    <row r="811" spans="1:2">
      <c r="A811" s="4">
        <v>45371</v>
      </c>
      <c r="B811" s="3">
        <v>8917.4699999999993</v>
      </c>
    </row>
    <row r="812" spans="1:2">
      <c r="A812" s="4">
        <v>45372</v>
      </c>
      <c r="B812" s="3">
        <v>8132.54</v>
      </c>
    </row>
    <row r="813" spans="1:2">
      <c r="A813" s="4">
        <v>45373</v>
      </c>
      <c r="B813" s="3">
        <v>3920.72</v>
      </c>
    </row>
    <row r="814" spans="1:2">
      <c r="A814" s="4">
        <v>45374</v>
      </c>
      <c r="B814" s="3">
        <v>9132.41</v>
      </c>
    </row>
    <row r="815" spans="1:2">
      <c r="A815" s="4">
        <v>45375</v>
      </c>
      <c r="B815" s="3">
        <v>11043.25</v>
      </c>
    </row>
    <row r="816" spans="1:2">
      <c r="A816" s="4">
        <v>45376</v>
      </c>
      <c r="B816" s="3">
        <v>5762.95</v>
      </c>
    </row>
    <row r="817" spans="1:2">
      <c r="A817" s="4">
        <v>45377</v>
      </c>
      <c r="B817" s="3">
        <v>12171.2</v>
      </c>
    </row>
    <row r="818" spans="1:2">
      <c r="A818" s="4">
        <v>45378</v>
      </c>
      <c r="B818" s="3">
        <v>5604.86</v>
      </c>
    </row>
    <row r="819" spans="1:2">
      <c r="A819" s="4">
        <v>45379</v>
      </c>
      <c r="B819" s="3">
        <v>6383.36</v>
      </c>
    </row>
    <row r="820" spans="1:2">
      <c r="A820" s="4">
        <v>45380</v>
      </c>
      <c r="B820" s="3">
        <v>7333.42</v>
      </c>
    </row>
    <row r="821" spans="1:2">
      <c r="A821" s="4">
        <v>45381</v>
      </c>
      <c r="B821" s="3">
        <v>10296.040000000001</v>
      </c>
    </row>
    <row r="822" spans="1:2">
      <c r="A822" s="4">
        <v>45382</v>
      </c>
      <c r="B822" s="3">
        <v>13370.74</v>
      </c>
    </row>
    <row r="823" spans="1:2">
      <c r="A823" s="4">
        <v>45383</v>
      </c>
      <c r="B823" s="3">
        <v>14641.56</v>
      </c>
    </row>
    <row r="824" spans="1:2">
      <c r="A824" s="4">
        <v>45384</v>
      </c>
      <c r="B824" s="3">
        <v>7310</v>
      </c>
    </row>
    <row r="825" spans="1:2">
      <c r="A825" s="4">
        <v>45385</v>
      </c>
      <c r="B825" s="3">
        <v>7357.59</v>
      </c>
    </row>
    <row r="826" spans="1:2">
      <c r="A826" s="4">
        <v>45386</v>
      </c>
      <c r="B826" s="3">
        <v>6109.27</v>
      </c>
    </row>
    <row r="827" spans="1:2">
      <c r="A827" s="4">
        <v>45387</v>
      </c>
      <c r="B827" s="3">
        <v>7812.56</v>
      </c>
    </row>
    <row r="828" spans="1:2">
      <c r="A828" s="4">
        <v>45388</v>
      </c>
      <c r="B828" s="3">
        <v>12261.78</v>
      </c>
    </row>
    <row r="829" spans="1:2">
      <c r="A829" s="4">
        <v>45389</v>
      </c>
      <c r="B829" s="3">
        <v>11344.75</v>
      </c>
    </row>
    <row r="830" spans="1:2">
      <c r="A830" s="4">
        <v>45390</v>
      </c>
      <c r="B830" s="3">
        <v>13327.62</v>
      </c>
    </row>
    <row r="831" spans="1:2">
      <c r="A831" s="4">
        <v>45391</v>
      </c>
      <c r="B831" s="3">
        <v>6378.84</v>
      </c>
    </row>
    <row r="832" spans="1:2">
      <c r="A832" s="4">
        <v>45392</v>
      </c>
      <c r="B832" s="3">
        <v>11031.34</v>
      </c>
    </row>
    <row r="833" spans="1:2">
      <c r="A833" s="4">
        <v>45393</v>
      </c>
      <c r="B833" s="3">
        <v>11133.94</v>
      </c>
    </row>
    <row r="834" spans="1:2">
      <c r="A834" s="4">
        <v>45394</v>
      </c>
      <c r="B834" s="3">
        <v>13337.48</v>
      </c>
    </row>
    <row r="835" spans="1:2">
      <c r="A835" s="4">
        <v>45395</v>
      </c>
      <c r="B835" s="3">
        <v>4247.0600000000004</v>
      </c>
    </row>
    <row r="836" spans="1:2">
      <c r="A836" s="4">
        <v>45396</v>
      </c>
      <c r="B836" s="3">
        <v>14946.25</v>
      </c>
    </row>
    <row r="837" spans="1:2">
      <c r="A837" s="4">
        <v>45397</v>
      </c>
      <c r="B837" s="3">
        <v>13965.19</v>
      </c>
    </row>
    <row r="838" spans="1:2">
      <c r="A838" s="4">
        <v>45398</v>
      </c>
      <c r="B838" s="3">
        <v>8616.15</v>
      </c>
    </row>
    <row r="839" spans="1:2">
      <c r="A839" s="4">
        <v>45399</v>
      </c>
      <c r="B839" s="3">
        <v>9243.1299999999992</v>
      </c>
    </row>
    <row r="840" spans="1:2">
      <c r="A840" s="4">
        <v>45400</v>
      </c>
      <c r="B840" s="3">
        <v>5695.31</v>
      </c>
    </row>
    <row r="841" spans="1:2">
      <c r="A841" s="4">
        <v>45401</v>
      </c>
      <c r="B841" s="3">
        <v>2694.29</v>
      </c>
    </row>
    <row r="842" spans="1:2">
      <c r="A842" s="4">
        <v>45402</v>
      </c>
      <c r="B842" s="3">
        <v>7872.68</v>
      </c>
    </row>
    <row r="843" spans="1:2">
      <c r="A843" s="4">
        <v>45403</v>
      </c>
      <c r="B843" s="3">
        <v>11422.06</v>
      </c>
    </row>
    <row r="844" spans="1:2">
      <c r="A844" s="4">
        <v>45404</v>
      </c>
      <c r="B844" s="3">
        <v>5489.1</v>
      </c>
    </row>
    <row r="845" spans="1:2">
      <c r="A845" s="4">
        <v>45405</v>
      </c>
      <c r="B845" s="3">
        <v>5836.63</v>
      </c>
    </row>
    <row r="846" spans="1:2">
      <c r="A846" s="4">
        <v>45406</v>
      </c>
      <c r="B846" s="3">
        <v>5890.01</v>
      </c>
    </row>
    <row r="847" spans="1:2">
      <c r="A847" s="4">
        <v>45407</v>
      </c>
      <c r="B847" s="3">
        <v>8810.77</v>
      </c>
    </row>
    <row r="848" spans="1:2">
      <c r="A848" s="4">
        <v>45408</v>
      </c>
      <c r="B848" s="3">
        <v>29898.880000000001</v>
      </c>
    </row>
    <row r="849" spans="1:2">
      <c r="A849" s="4">
        <v>45409</v>
      </c>
      <c r="B849" s="3">
        <v>29582.87</v>
      </c>
    </row>
    <row r="850" spans="1:2">
      <c r="A850" s="4">
        <v>45410</v>
      </c>
      <c r="B850" s="3">
        <v>22982.89</v>
      </c>
    </row>
    <row r="851" spans="1:2">
      <c r="A851" s="4">
        <v>45411</v>
      </c>
      <c r="B851" s="3">
        <v>23114.54</v>
      </c>
    </row>
    <row r="852" spans="1:2">
      <c r="A852" s="4">
        <v>45412</v>
      </c>
      <c r="B852" s="3">
        <v>8940.76</v>
      </c>
    </row>
    <row r="853" spans="1:2">
      <c r="A853" s="4">
        <v>45413</v>
      </c>
      <c r="B853" s="3">
        <v>5845.97</v>
      </c>
    </row>
    <row r="854" spans="1:2">
      <c r="A854" s="4">
        <v>45414</v>
      </c>
      <c r="B854" s="3">
        <v>7753.21</v>
      </c>
    </row>
    <row r="855" spans="1:2">
      <c r="A855" s="4">
        <v>45415</v>
      </c>
      <c r="B855" s="3">
        <v>6215.13</v>
      </c>
    </row>
    <row r="856" spans="1:2">
      <c r="A856" s="4">
        <v>45416</v>
      </c>
      <c r="B856" s="3">
        <v>8028.52</v>
      </c>
    </row>
    <row r="857" spans="1:2">
      <c r="A857" s="4">
        <v>45417</v>
      </c>
      <c r="B857" s="3">
        <v>14444.77</v>
      </c>
    </row>
    <row r="858" spans="1:2">
      <c r="A858" s="4">
        <v>45418</v>
      </c>
      <c r="B858" s="3">
        <v>7802.77</v>
      </c>
    </row>
    <row r="859" spans="1:2">
      <c r="A859" s="4">
        <v>45419</v>
      </c>
      <c r="B859" s="3">
        <v>12543.95</v>
      </c>
    </row>
    <row r="860" spans="1:2">
      <c r="A860" s="4">
        <v>45420</v>
      </c>
      <c r="B860" s="3">
        <v>7928.87</v>
      </c>
    </row>
    <row r="861" spans="1:2">
      <c r="A861" s="4">
        <v>45421</v>
      </c>
      <c r="B861" s="3">
        <v>8045.57</v>
      </c>
    </row>
    <row r="862" spans="1:2">
      <c r="A862" s="4">
        <v>45422</v>
      </c>
      <c r="B862" s="3">
        <v>11476.84</v>
      </c>
    </row>
    <row r="863" spans="1:2">
      <c r="A863" s="4">
        <v>45423</v>
      </c>
      <c r="B863" s="3">
        <v>6913.33</v>
      </c>
    </row>
    <row r="864" spans="1:2">
      <c r="A864" s="4">
        <v>45424</v>
      </c>
      <c r="B864" s="3">
        <v>11365</v>
      </c>
    </row>
    <row r="865" spans="1:2">
      <c r="A865" s="4">
        <v>45425</v>
      </c>
      <c r="B865" s="3">
        <v>10230.280000000001</v>
      </c>
    </row>
    <row r="866" spans="1:2">
      <c r="A866" s="4">
        <v>45426</v>
      </c>
      <c r="B866" s="3">
        <v>2166.5300000000002</v>
      </c>
    </row>
    <row r="867" spans="1:2">
      <c r="A867" s="4">
        <v>45427</v>
      </c>
      <c r="B867" s="3">
        <v>14382.13</v>
      </c>
    </row>
    <row r="868" spans="1:2">
      <c r="A868" s="4">
        <v>45428</v>
      </c>
      <c r="B868" s="3">
        <v>11945.86</v>
      </c>
    </row>
    <row r="869" spans="1:2">
      <c r="A869" s="4">
        <v>45429</v>
      </c>
      <c r="B869" s="3">
        <v>7122.67</v>
      </c>
    </row>
    <row r="870" spans="1:2">
      <c r="A870" s="4">
        <v>45430</v>
      </c>
      <c r="B870" s="3">
        <v>6059.63</v>
      </c>
    </row>
    <row r="871" spans="1:2">
      <c r="A871" s="4">
        <v>45431</v>
      </c>
      <c r="B871" s="3">
        <v>12508.34</v>
      </c>
    </row>
    <row r="872" spans="1:2">
      <c r="A872" s="4">
        <v>45432</v>
      </c>
      <c r="B872" s="3">
        <v>19565.689999999999</v>
      </c>
    </row>
    <row r="873" spans="1:2">
      <c r="A873" s="4">
        <v>45433</v>
      </c>
      <c r="B873" s="3">
        <v>5674.23</v>
      </c>
    </row>
    <row r="874" spans="1:2">
      <c r="A874" s="4">
        <v>45434</v>
      </c>
      <c r="B874" s="3">
        <v>11362.25</v>
      </c>
    </row>
    <row r="875" spans="1:2">
      <c r="A875" s="4">
        <v>45435</v>
      </c>
      <c r="B875" s="3">
        <v>2816.68</v>
      </c>
    </row>
    <row r="876" spans="1:2">
      <c r="A876" s="4">
        <v>45436</v>
      </c>
      <c r="B876" s="3">
        <v>11759.67</v>
      </c>
    </row>
    <row r="877" spans="1:2">
      <c r="A877" s="4">
        <v>45437</v>
      </c>
      <c r="B877" s="3">
        <v>12167.98</v>
      </c>
    </row>
    <row r="878" spans="1:2">
      <c r="A878" s="4">
        <v>45438</v>
      </c>
      <c r="B878" s="3">
        <v>33526.86</v>
      </c>
    </row>
    <row r="879" spans="1:2">
      <c r="A879" s="4">
        <v>45439</v>
      </c>
      <c r="B879" s="3">
        <v>17479.86</v>
      </c>
    </row>
    <row r="880" spans="1:2">
      <c r="A880" s="4">
        <v>45440</v>
      </c>
      <c r="B880" s="3">
        <v>30768.98</v>
      </c>
    </row>
    <row r="881" spans="1:2">
      <c r="A881" s="4">
        <v>45441</v>
      </c>
      <c r="B881" s="3">
        <v>27631.33</v>
      </c>
    </row>
    <row r="882" spans="1:2">
      <c r="A882" s="4">
        <v>45442</v>
      </c>
      <c r="B882" s="3">
        <v>22628.61</v>
      </c>
    </row>
    <row r="883" spans="1:2">
      <c r="A883" s="4">
        <v>45443</v>
      </c>
      <c r="B883" s="3">
        <v>12554.6</v>
      </c>
    </row>
    <row r="884" spans="1:2">
      <c r="A884" s="4">
        <v>45444</v>
      </c>
      <c r="B884" s="3">
        <v>12925.84</v>
      </c>
    </row>
    <row r="885" spans="1:2">
      <c r="A885" s="4">
        <v>45445</v>
      </c>
      <c r="B885" s="3">
        <v>24227.1</v>
      </c>
    </row>
    <row r="886" spans="1:2">
      <c r="A886" s="4">
        <v>45446</v>
      </c>
      <c r="B886" s="3">
        <v>17594.62</v>
      </c>
    </row>
    <row r="887" spans="1:2">
      <c r="A887" s="4">
        <v>45447</v>
      </c>
      <c r="B887" s="3">
        <v>7903.85</v>
      </c>
    </row>
    <row r="888" spans="1:2">
      <c r="A888" s="4">
        <v>45448</v>
      </c>
      <c r="B888" s="3">
        <v>11915.57</v>
      </c>
    </row>
    <row r="889" spans="1:2">
      <c r="A889" s="4">
        <v>45449</v>
      </c>
      <c r="B889" s="3">
        <v>7311.85</v>
      </c>
    </row>
    <row r="890" spans="1:2">
      <c r="A890" s="4">
        <v>45450</v>
      </c>
      <c r="B890" s="3">
        <v>12426.01</v>
      </c>
    </row>
    <row r="891" spans="1:2">
      <c r="A891" s="4">
        <v>45451</v>
      </c>
      <c r="B891" s="3">
        <v>8883.68</v>
      </c>
    </row>
    <row r="892" spans="1:2">
      <c r="A892" s="4">
        <v>45452</v>
      </c>
      <c r="B892" s="3">
        <v>10136.700000000001</v>
      </c>
    </row>
    <row r="893" spans="1:2">
      <c r="A893" s="4">
        <v>45453</v>
      </c>
      <c r="B893" s="3">
        <v>13593.15</v>
      </c>
    </row>
    <row r="894" spans="1:2">
      <c r="A894" s="4">
        <v>45454</v>
      </c>
      <c r="B894" s="3">
        <v>12769.63</v>
      </c>
    </row>
    <row r="895" spans="1:2">
      <c r="A895" s="4">
        <v>45455</v>
      </c>
      <c r="B895" s="3">
        <v>10950.19</v>
      </c>
    </row>
    <row r="896" spans="1:2">
      <c r="A896" s="4">
        <v>45456</v>
      </c>
      <c r="B896" s="3">
        <v>13938.75</v>
      </c>
    </row>
    <row r="897" spans="1:2">
      <c r="A897" s="4">
        <v>45457</v>
      </c>
      <c r="B897" s="3">
        <v>9607.1200000000008</v>
      </c>
    </row>
    <row r="898" spans="1:2">
      <c r="A898" s="4">
        <v>45458</v>
      </c>
      <c r="B898" s="3">
        <v>7438.16</v>
      </c>
    </row>
    <row r="899" spans="1:2">
      <c r="A899" s="4">
        <v>45459</v>
      </c>
      <c r="B899" s="3">
        <v>14230.64</v>
      </c>
    </row>
    <row r="900" spans="1:2">
      <c r="A900" s="4">
        <v>45460</v>
      </c>
      <c r="B900" s="3">
        <v>7055.46</v>
      </c>
    </row>
    <row r="901" spans="1:2">
      <c r="A901" s="4">
        <v>45461</v>
      </c>
      <c r="B901" s="3">
        <v>8090.65</v>
      </c>
    </row>
    <row r="902" spans="1:2">
      <c r="A902" s="4">
        <v>45462</v>
      </c>
      <c r="B902" s="3">
        <v>9550.19</v>
      </c>
    </row>
    <row r="903" spans="1:2">
      <c r="A903" s="4">
        <v>45463</v>
      </c>
      <c r="B903" s="3">
        <v>14272.16</v>
      </c>
    </row>
    <row r="904" spans="1:2">
      <c r="A904" s="4">
        <v>45464</v>
      </c>
      <c r="B904" s="3">
        <v>2746.51</v>
      </c>
    </row>
    <row r="905" spans="1:2">
      <c r="A905" s="4">
        <v>45465</v>
      </c>
      <c r="B905" s="3">
        <v>10760.27</v>
      </c>
    </row>
    <row r="906" spans="1:2">
      <c r="A906" s="4">
        <v>45466</v>
      </c>
      <c r="B906" s="3">
        <v>10691.1</v>
      </c>
    </row>
    <row r="907" spans="1:2">
      <c r="A907" s="4">
        <v>45467</v>
      </c>
      <c r="B907" s="3">
        <v>14810.4</v>
      </c>
    </row>
    <row r="908" spans="1:2">
      <c r="A908" s="4">
        <v>45468</v>
      </c>
      <c r="B908" s="3">
        <v>8639.7099999999991</v>
      </c>
    </row>
    <row r="909" spans="1:2">
      <c r="A909" s="4">
        <v>45469</v>
      </c>
      <c r="B909" s="3">
        <v>20274.97</v>
      </c>
    </row>
    <row r="910" spans="1:2">
      <c r="A910" s="4">
        <v>45470</v>
      </c>
      <c r="B910" s="3">
        <v>30280.91</v>
      </c>
    </row>
    <row r="911" spans="1:2">
      <c r="A911" s="4">
        <v>45471</v>
      </c>
      <c r="B911" s="3">
        <v>33756.050000000003</v>
      </c>
    </row>
    <row r="912" spans="1:2">
      <c r="A912" s="4">
        <v>45472</v>
      </c>
      <c r="B912" s="3">
        <v>29056.43</v>
      </c>
    </row>
    <row r="913" spans="1:2">
      <c r="A913" s="4">
        <v>45473</v>
      </c>
      <c r="B913" s="3">
        <v>18660.580000000002</v>
      </c>
    </row>
    <row r="914" spans="1:2">
      <c r="A914" s="4">
        <v>45474</v>
      </c>
      <c r="B914" s="3">
        <v>15826.01</v>
      </c>
    </row>
    <row r="915" spans="1:2">
      <c r="A915" s="4">
        <v>45475</v>
      </c>
      <c r="B915" s="3">
        <v>10057.18</v>
      </c>
    </row>
    <row r="916" spans="1:2">
      <c r="A916" s="4">
        <v>45476</v>
      </c>
      <c r="B916" s="3">
        <v>11860.96</v>
      </c>
    </row>
    <row r="917" spans="1:2">
      <c r="A917" s="4">
        <v>45477</v>
      </c>
      <c r="B917" s="3">
        <v>7287.26</v>
      </c>
    </row>
    <row r="918" spans="1:2">
      <c r="A918" s="4">
        <v>45478</v>
      </c>
      <c r="B918" s="3">
        <v>11927.9</v>
      </c>
    </row>
    <row r="919" spans="1:2">
      <c r="A919" s="4">
        <v>45479</v>
      </c>
      <c r="B919" s="3">
        <v>13978.21</v>
      </c>
    </row>
    <row r="920" spans="1:2">
      <c r="A920" s="4">
        <v>45480</v>
      </c>
      <c r="B920" s="3">
        <v>5681.83</v>
      </c>
    </row>
    <row r="921" spans="1:2">
      <c r="A921" s="4">
        <v>45481</v>
      </c>
      <c r="B921" s="3">
        <v>16676.96</v>
      </c>
    </row>
    <row r="922" spans="1:2">
      <c r="A922" s="4">
        <v>45482</v>
      </c>
      <c r="B922" s="3">
        <v>10728.85</v>
      </c>
    </row>
    <row r="923" spans="1:2">
      <c r="A923" s="4">
        <v>45483</v>
      </c>
      <c r="B923" s="3">
        <v>8622.85</v>
      </c>
    </row>
    <row r="924" spans="1:2">
      <c r="A924" s="4">
        <v>45484</v>
      </c>
      <c r="B924" s="3">
        <v>13158.43</v>
      </c>
    </row>
    <row r="925" spans="1:2">
      <c r="A925" s="4">
        <v>45485</v>
      </c>
      <c r="B925" s="3">
        <v>11012.53</v>
      </c>
    </row>
    <row r="926" spans="1:2">
      <c r="A926" s="4">
        <v>45486</v>
      </c>
      <c r="B926" s="3">
        <v>5950.67</v>
      </c>
    </row>
    <row r="927" spans="1:2">
      <c r="A927" s="4">
        <v>45487</v>
      </c>
      <c r="B927" s="3">
        <v>8655.6</v>
      </c>
    </row>
    <row r="928" spans="1:2">
      <c r="A928" s="4">
        <v>45488</v>
      </c>
      <c r="B928" s="3">
        <v>19742.759999999998</v>
      </c>
    </row>
    <row r="929" spans="1:2">
      <c r="A929" s="4">
        <v>45489</v>
      </c>
      <c r="B929" s="3">
        <v>10063.66</v>
      </c>
    </row>
    <row r="930" spans="1:2">
      <c r="A930" s="4">
        <v>45490</v>
      </c>
      <c r="B930" s="3">
        <v>10067.74</v>
      </c>
    </row>
    <row r="931" spans="1:2">
      <c r="A931" s="4">
        <v>45491</v>
      </c>
      <c r="B931" s="3">
        <v>5989.21</v>
      </c>
    </row>
    <row r="932" spans="1:2">
      <c r="A932" s="4">
        <v>45492</v>
      </c>
      <c r="B932" s="3">
        <v>8037.83</v>
      </c>
    </row>
    <row r="933" spans="1:2">
      <c r="A933" s="4">
        <v>45493</v>
      </c>
      <c r="B933" s="3">
        <v>8145.74</v>
      </c>
    </row>
    <row r="934" spans="1:2">
      <c r="A934" s="4">
        <v>45494</v>
      </c>
      <c r="B934" s="3">
        <v>18144.88</v>
      </c>
    </row>
    <row r="935" spans="1:2">
      <c r="A935" s="4">
        <v>45495</v>
      </c>
      <c r="B935" s="3">
        <v>13773.19</v>
      </c>
    </row>
    <row r="936" spans="1:2">
      <c r="A936" s="4">
        <v>45496</v>
      </c>
      <c r="B936" s="3">
        <v>6695.44</v>
      </c>
    </row>
    <row r="937" spans="1:2">
      <c r="A937" s="4">
        <v>45497</v>
      </c>
      <c r="B937" s="3">
        <v>21026.86</v>
      </c>
    </row>
    <row r="938" spans="1:2">
      <c r="A938" s="4">
        <v>45498</v>
      </c>
      <c r="B938" s="3">
        <v>18543.990000000002</v>
      </c>
    </row>
    <row r="939" spans="1:2">
      <c r="A939" s="4">
        <v>45499</v>
      </c>
      <c r="B939" s="3">
        <v>26539.06</v>
      </c>
    </row>
    <row r="940" spans="1:2">
      <c r="A940" s="4">
        <v>45500</v>
      </c>
      <c r="B940" s="3">
        <v>28264.18</v>
      </c>
    </row>
    <row r="941" spans="1:2">
      <c r="A941" s="4">
        <v>45501</v>
      </c>
      <c r="B941" s="3">
        <v>13025.92</v>
      </c>
    </row>
    <row r="942" spans="1:2">
      <c r="A942" s="4">
        <v>45502</v>
      </c>
      <c r="B942" s="3">
        <v>13020.14</v>
      </c>
    </row>
    <row r="943" spans="1:2">
      <c r="A943" s="4">
        <v>45503</v>
      </c>
      <c r="B943" s="3">
        <v>24402.28</v>
      </c>
    </row>
    <row r="944" spans="1:2">
      <c r="A944" s="4">
        <v>45504</v>
      </c>
      <c r="B944" s="3">
        <v>12586.48</v>
      </c>
    </row>
    <row r="945" spans="1:2">
      <c r="A945" s="4">
        <v>45505</v>
      </c>
      <c r="B945" s="3">
        <v>10552.48</v>
      </c>
    </row>
    <row r="946" spans="1:2">
      <c r="A946" s="4">
        <v>45506</v>
      </c>
      <c r="B946" s="3">
        <v>4369.1000000000004</v>
      </c>
    </row>
    <row r="947" spans="1:2">
      <c r="A947" s="4">
        <v>45507</v>
      </c>
      <c r="B947" s="3">
        <v>9298.66</v>
      </c>
    </row>
    <row r="948" spans="1:2">
      <c r="A948" s="4">
        <v>45508</v>
      </c>
      <c r="B948" s="3">
        <v>14433.82</v>
      </c>
    </row>
    <row r="949" spans="1:2">
      <c r="A949" s="4">
        <v>45509</v>
      </c>
      <c r="B949" s="3">
        <v>9644</v>
      </c>
    </row>
    <row r="950" spans="1:2">
      <c r="A950" s="4">
        <v>45510</v>
      </c>
      <c r="B950" s="3">
        <v>9069.8799999999992</v>
      </c>
    </row>
    <row r="951" spans="1:2">
      <c r="A951" s="4">
        <v>45511</v>
      </c>
      <c r="B951" s="3">
        <v>8360.7800000000007</v>
      </c>
    </row>
    <row r="952" spans="1:2">
      <c r="A952" s="4">
        <v>45512</v>
      </c>
      <c r="B952" s="3">
        <v>11032.69</v>
      </c>
    </row>
    <row r="953" spans="1:2">
      <c r="A953" s="4">
        <v>45513</v>
      </c>
      <c r="B953" s="3">
        <v>12007.69</v>
      </c>
    </row>
    <row r="954" spans="1:2">
      <c r="A954" s="4">
        <v>45514</v>
      </c>
      <c r="B954" s="3">
        <v>13380.17</v>
      </c>
    </row>
    <row r="955" spans="1:2">
      <c r="A955" s="4">
        <v>45515</v>
      </c>
      <c r="B955" s="3">
        <v>14800.05</v>
      </c>
    </row>
    <row r="956" spans="1:2">
      <c r="A956" s="4">
        <v>45516</v>
      </c>
      <c r="B956" s="3">
        <v>16575.62</v>
      </c>
    </row>
    <row r="957" spans="1:2">
      <c r="A957" s="4">
        <v>45517</v>
      </c>
      <c r="B957" s="3">
        <v>12931.31</v>
      </c>
    </row>
    <row r="958" spans="1:2">
      <c r="A958" s="4">
        <v>45518</v>
      </c>
      <c r="B958" s="3">
        <v>9488.41</v>
      </c>
    </row>
    <row r="959" spans="1:2">
      <c r="A959" s="4">
        <v>45519</v>
      </c>
      <c r="B959" s="3">
        <v>14752.35</v>
      </c>
    </row>
    <row r="960" spans="1:2">
      <c r="A960" s="4">
        <v>45520</v>
      </c>
      <c r="B960" s="3">
        <v>18723.849999999999</v>
      </c>
    </row>
    <row r="961" spans="1:2">
      <c r="A961" s="4">
        <v>45521</v>
      </c>
      <c r="B961" s="3">
        <v>25298.26</v>
      </c>
    </row>
    <row r="962" spans="1:2">
      <c r="A962" s="4">
        <v>45522</v>
      </c>
      <c r="B962" s="3">
        <v>21038.99</v>
      </c>
    </row>
    <row r="963" spans="1:2">
      <c r="A963" s="4">
        <v>45523</v>
      </c>
      <c r="B963" s="3">
        <v>12443.83</v>
      </c>
    </row>
    <row r="964" spans="1:2">
      <c r="A964" s="4">
        <v>45524</v>
      </c>
      <c r="B964" s="3">
        <v>11483.33</v>
      </c>
    </row>
    <row r="965" spans="1:2">
      <c r="A965" s="4">
        <v>45525</v>
      </c>
      <c r="B965" s="3">
        <v>25449.52</v>
      </c>
    </row>
    <row r="966" spans="1:2">
      <c r="A966" s="4">
        <v>45526</v>
      </c>
      <c r="B966" s="3">
        <v>24732.52</v>
      </c>
    </row>
    <row r="967" spans="1:2">
      <c r="A967" s="4">
        <v>45527</v>
      </c>
      <c r="B967" s="3">
        <v>19464.5</v>
      </c>
    </row>
    <row r="968" spans="1:2">
      <c r="A968" s="4">
        <v>45528</v>
      </c>
      <c r="B968" s="3">
        <v>19514.11</v>
      </c>
    </row>
    <row r="969" spans="1:2">
      <c r="A969" s="4">
        <v>45529</v>
      </c>
      <c r="B969" s="3">
        <v>18194.599999999999</v>
      </c>
    </row>
    <row r="970" spans="1:2">
      <c r="A970" s="4">
        <v>45530</v>
      </c>
      <c r="B970" s="3">
        <v>11693.18</v>
      </c>
    </row>
    <row r="971" spans="1:2">
      <c r="A971" s="4">
        <v>45531</v>
      </c>
      <c r="B971" s="3">
        <v>10651.32</v>
      </c>
    </row>
    <row r="972" spans="1:2">
      <c r="A972" s="4">
        <v>45532</v>
      </c>
      <c r="B972" s="3">
        <v>10875.15</v>
      </c>
    </row>
    <row r="973" spans="1:2">
      <c r="A973" s="4">
        <v>45533</v>
      </c>
      <c r="B973" s="3">
        <v>10470.129999999999</v>
      </c>
    </row>
    <row r="974" spans="1:2">
      <c r="A974" s="4">
        <v>45534</v>
      </c>
      <c r="B974" s="3">
        <v>10766.48</v>
      </c>
    </row>
    <row r="975" spans="1:2">
      <c r="A975" s="4">
        <v>45535</v>
      </c>
      <c r="B975" s="3">
        <v>8239.2800000000007</v>
      </c>
    </row>
    <row r="976" spans="1:2">
      <c r="A976" s="4">
        <v>45536</v>
      </c>
      <c r="B976" s="3">
        <v>13126</v>
      </c>
    </row>
    <row r="977" spans="1:2">
      <c r="A977" s="4">
        <v>45537</v>
      </c>
      <c r="B977" s="3">
        <v>13945.48</v>
      </c>
    </row>
    <row r="978" spans="1:2">
      <c r="A978" s="4">
        <v>45538</v>
      </c>
      <c r="B978" s="3">
        <v>5671.78</v>
      </c>
    </row>
    <row r="979" spans="1:2">
      <c r="A979" s="4">
        <v>45539</v>
      </c>
      <c r="B979" s="3">
        <v>7919.73</v>
      </c>
    </row>
    <row r="980" spans="1:2">
      <c r="A980" s="4">
        <v>45540</v>
      </c>
      <c r="B980" s="3">
        <v>6481.55</v>
      </c>
    </row>
    <row r="981" spans="1:2">
      <c r="A981" s="4">
        <v>45541</v>
      </c>
      <c r="B981" s="3">
        <v>9244.1299999999992</v>
      </c>
    </row>
    <row r="982" spans="1:2">
      <c r="A982" s="4">
        <v>45542</v>
      </c>
      <c r="B982" s="3">
        <v>9074.14</v>
      </c>
    </row>
    <row r="983" spans="1:2">
      <c r="A983" s="4">
        <v>45543</v>
      </c>
      <c r="B983" s="3">
        <v>22114.87</v>
      </c>
    </row>
    <row r="984" spans="1:2">
      <c r="A984" s="4">
        <v>45544</v>
      </c>
      <c r="B984" s="3">
        <v>10451.56</v>
      </c>
    </row>
    <row r="985" spans="1:2">
      <c r="A985" s="4">
        <v>45545</v>
      </c>
      <c r="B985" s="3">
        <v>7545.38</v>
      </c>
    </row>
    <row r="986" spans="1:2">
      <c r="A986" s="4">
        <v>45546</v>
      </c>
      <c r="B986" s="3">
        <v>8429.2000000000007</v>
      </c>
    </row>
    <row r="987" spans="1:2">
      <c r="A987" s="4">
        <v>45547</v>
      </c>
      <c r="B987" s="3">
        <v>4950.5200000000004</v>
      </c>
    </row>
    <row r="988" spans="1:2">
      <c r="A988" s="4">
        <v>45548</v>
      </c>
      <c r="B988" s="3">
        <v>11940.17</v>
      </c>
    </row>
    <row r="989" spans="1:2">
      <c r="A989" s="4">
        <v>45549</v>
      </c>
      <c r="B989" s="3">
        <v>13541.31</v>
      </c>
    </row>
    <row r="990" spans="1:2">
      <c r="A990" s="4">
        <v>45550</v>
      </c>
      <c r="B990" s="3">
        <v>4953.96</v>
      </c>
    </row>
    <row r="991" spans="1:2">
      <c r="A991" s="4">
        <v>45551</v>
      </c>
      <c r="B991" s="3">
        <v>10667.66</v>
      </c>
    </row>
    <row r="992" spans="1:2">
      <c r="A992" s="4">
        <v>45552</v>
      </c>
      <c r="B992" s="3">
        <v>8683.67</v>
      </c>
    </row>
    <row r="993" spans="1:2">
      <c r="A993" s="4">
        <v>45553</v>
      </c>
      <c r="B993" s="3">
        <v>8826.2999999999993</v>
      </c>
    </row>
    <row r="994" spans="1:2">
      <c r="A994" s="4">
        <v>45554</v>
      </c>
      <c r="B994" s="3">
        <v>6252.35</v>
      </c>
    </row>
    <row r="995" spans="1:2">
      <c r="A995" s="4">
        <v>45555</v>
      </c>
      <c r="B995" s="3">
        <v>14706.24</v>
      </c>
    </row>
    <row r="996" spans="1:2">
      <c r="A996" s="4">
        <v>45556</v>
      </c>
      <c r="B996" s="3">
        <v>9480.15</v>
      </c>
    </row>
    <row r="997" spans="1:2">
      <c r="A997" s="4">
        <v>45557</v>
      </c>
      <c r="B997" s="3">
        <v>18358.830000000002</v>
      </c>
    </row>
    <row r="998" spans="1:2">
      <c r="A998" s="4">
        <v>45558</v>
      </c>
      <c r="B998" s="3">
        <v>19821.650000000001</v>
      </c>
    </row>
    <row r="999" spans="1:2">
      <c r="A999" s="4">
        <v>45559</v>
      </c>
      <c r="B999" s="3">
        <v>6647.67</v>
      </c>
    </row>
    <row r="1000" spans="1:2">
      <c r="A1000" s="4">
        <v>45560</v>
      </c>
      <c r="B1000" s="3">
        <v>13512.47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25D5-6C2B-4DD1-A71B-4FBE1DD99314}">
  <dimension ref="A1:B1000"/>
  <sheetViews>
    <sheetView workbookViewId="0">
      <selection activeCell="B1" sqref="B1"/>
    </sheetView>
  </sheetViews>
  <sheetFormatPr defaultRowHeight="15"/>
  <cols>
    <col min="1" max="1" width="16" customWidth="1"/>
    <col min="2" max="2" width="18.28515625" customWidth="1"/>
  </cols>
  <sheetData>
    <row r="1" spans="1:2">
      <c r="A1" s="1" t="s">
        <v>25</v>
      </c>
      <c r="B1" t="s">
        <v>26</v>
      </c>
    </row>
    <row r="2" spans="1:2">
      <c r="A2" s="4">
        <v>44562</v>
      </c>
      <c r="B2">
        <v>0.76924093655589121</v>
      </c>
    </row>
    <row r="3" spans="1:2">
      <c r="A3" s="4">
        <v>44563</v>
      </c>
      <c r="B3">
        <v>1.0571949958643507</v>
      </c>
    </row>
    <row r="4" spans="1:2">
      <c r="A4" s="4">
        <v>44564</v>
      </c>
      <c r="B4">
        <v>0.94779185210544337</v>
      </c>
    </row>
    <row r="5" spans="1:2">
      <c r="A5" s="4">
        <v>44565</v>
      </c>
      <c r="B5">
        <v>0.86087746858168768</v>
      </c>
    </row>
    <row r="6" spans="1:2">
      <c r="A6" s="4">
        <v>44566</v>
      </c>
      <c r="B6">
        <v>1.8727920619071392</v>
      </c>
    </row>
    <row r="7" spans="1:2">
      <c r="A7" s="4">
        <v>44567</v>
      </c>
      <c r="B7">
        <v>1.6961140701287172</v>
      </c>
    </row>
    <row r="8" spans="1:2">
      <c r="A8" s="4">
        <v>44568</v>
      </c>
      <c r="B8">
        <v>1.7944534719965333</v>
      </c>
    </row>
    <row r="9" spans="1:2">
      <c r="A9" s="4">
        <v>44569</v>
      </c>
      <c r="B9">
        <v>1.1532561770919445</v>
      </c>
    </row>
    <row r="10" spans="1:2">
      <c r="A10" s="4">
        <v>44570</v>
      </c>
      <c r="B10">
        <v>1.6126530433257324</v>
      </c>
    </row>
    <row r="11" spans="1:2">
      <c r="A11" s="4">
        <v>44571</v>
      </c>
      <c r="B11">
        <v>1.5973006007872386</v>
      </c>
    </row>
    <row r="12" spans="1:2">
      <c r="A12" s="4">
        <v>44572</v>
      </c>
      <c r="B12">
        <v>1.6680306172839507</v>
      </c>
    </row>
    <row r="13" spans="1:2">
      <c r="A13" s="4">
        <v>44573</v>
      </c>
      <c r="B13">
        <v>1.584452945677123</v>
      </c>
    </row>
    <row r="14" spans="1:2">
      <c r="A14" s="4">
        <v>44574</v>
      </c>
      <c r="B14">
        <v>2.2802073321433474</v>
      </c>
    </row>
    <row r="15" spans="1:2">
      <c r="A15" s="4">
        <v>44575</v>
      </c>
      <c r="B15">
        <v>2.1793474184273034</v>
      </c>
    </row>
    <row r="16" spans="1:2">
      <c r="A16" s="4">
        <v>44576</v>
      </c>
      <c r="B16">
        <v>2.4820620867421268</v>
      </c>
    </row>
    <row r="17" spans="1:2">
      <c r="A17" s="4">
        <v>44577</v>
      </c>
      <c r="B17">
        <v>2.6714589740435479</v>
      </c>
    </row>
    <row r="18" spans="1:2">
      <c r="A18" s="4">
        <v>44578</v>
      </c>
      <c r="B18">
        <v>2.6386646361013146</v>
      </c>
    </row>
    <row r="19" spans="1:2">
      <c r="A19" s="4">
        <v>44579</v>
      </c>
      <c r="B19">
        <v>4.1415106973705704</v>
      </c>
    </row>
    <row r="20" spans="1:2">
      <c r="A20" s="4">
        <v>44580</v>
      </c>
      <c r="B20">
        <v>3.0351167117726661</v>
      </c>
    </row>
    <row r="21" spans="1:2">
      <c r="A21" s="4">
        <v>44581</v>
      </c>
      <c r="B21">
        <v>2.1952547675804528</v>
      </c>
    </row>
    <row r="22" spans="1:2">
      <c r="A22" s="4">
        <v>44582</v>
      </c>
      <c r="B22">
        <v>2.6352127921279211</v>
      </c>
    </row>
    <row r="23" spans="1:2">
      <c r="A23" s="4">
        <v>44583</v>
      </c>
      <c r="B23">
        <v>2.3810413241258361</v>
      </c>
    </row>
    <row r="24" spans="1:2">
      <c r="A24" s="4">
        <v>44584</v>
      </c>
      <c r="B24">
        <v>1.6732231196365472</v>
      </c>
    </row>
    <row r="25" spans="1:2">
      <c r="A25" s="4">
        <v>44585</v>
      </c>
      <c r="B25">
        <v>4.0405180934162281</v>
      </c>
    </row>
    <row r="26" spans="1:2">
      <c r="A26" s="4">
        <v>44586</v>
      </c>
      <c r="B26">
        <v>2.904224869451697</v>
      </c>
    </row>
    <row r="27" spans="1:2">
      <c r="A27" s="4">
        <v>44587</v>
      </c>
      <c r="B27">
        <v>2.2650352052206766</v>
      </c>
    </row>
    <row r="28" spans="1:2">
      <c r="A28" s="4">
        <v>44588</v>
      </c>
      <c r="B28">
        <v>3.3197994730679157</v>
      </c>
    </row>
    <row r="29" spans="1:2">
      <c r="A29" s="4">
        <v>44589</v>
      </c>
      <c r="B29">
        <v>2.2251393816523062</v>
      </c>
    </row>
    <row r="30" spans="1:2">
      <c r="A30" s="4">
        <v>44590</v>
      </c>
      <c r="B30">
        <v>2.3489657719773454</v>
      </c>
    </row>
    <row r="31" spans="1:2">
      <c r="A31" s="4">
        <v>44591</v>
      </c>
      <c r="B31">
        <v>2.7207301436542797</v>
      </c>
    </row>
    <row r="32" spans="1:2">
      <c r="A32" s="11">
        <v>44592</v>
      </c>
      <c r="B32">
        <v>2.8948514754739105</v>
      </c>
    </row>
    <row r="33" spans="1:2">
      <c r="A33" s="4">
        <v>44593</v>
      </c>
      <c r="B33">
        <v>1.3548407712305026</v>
      </c>
    </row>
    <row r="34" spans="1:2">
      <c r="A34" s="4">
        <v>44594</v>
      </c>
      <c r="B34">
        <v>1.2163929582666502</v>
      </c>
    </row>
    <row r="35" spans="1:2">
      <c r="A35" s="4">
        <v>44595</v>
      </c>
      <c r="B35">
        <v>1.3625360923965351</v>
      </c>
    </row>
    <row r="36" spans="1:2">
      <c r="A36" s="4">
        <v>44596</v>
      </c>
      <c r="B36">
        <v>1.3717973856209149</v>
      </c>
    </row>
    <row r="37" spans="1:2">
      <c r="A37" s="4">
        <v>44597</v>
      </c>
      <c r="B37">
        <v>1.3506288007783995</v>
      </c>
    </row>
    <row r="38" spans="1:2">
      <c r="A38" s="4">
        <v>44598</v>
      </c>
      <c r="B38">
        <v>0.45279156010230176</v>
      </c>
    </row>
    <row r="39" spans="1:2">
      <c r="A39" s="4">
        <v>44599</v>
      </c>
      <c r="B39">
        <v>1.6968840927258193</v>
      </c>
    </row>
    <row r="40" spans="1:2">
      <c r="A40" s="4">
        <v>44600</v>
      </c>
      <c r="B40">
        <v>1.4759335548172758</v>
      </c>
    </row>
    <row r="41" spans="1:2">
      <c r="A41" s="4">
        <v>44601</v>
      </c>
      <c r="B41">
        <v>1.3741138211382113</v>
      </c>
    </row>
    <row r="42" spans="1:2">
      <c r="A42" s="4">
        <v>44602</v>
      </c>
      <c r="B42">
        <v>1.1873245283018867</v>
      </c>
    </row>
    <row r="43" spans="1:2">
      <c r="A43" s="4">
        <v>44603</v>
      </c>
      <c r="B43">
        <v>1.4866960847240052</v>
      </c>
    </row>
    <row r="44" spans="1:2">
      <c r="A44" s="4">
        <v>44604</v>
      </c>
      <c r="B44">
        <v>1.090524204702628</v>
      </c>
    </row>
    <row r="45" spans="1:2">
      <c r="A45" s="4">
        <v>44605</v>
      </c>
      <c r="B45">
        <v>0.98187019230769224</v>
      </c>
    </row>
    <row r="46" spans="1:2">
      <c r="A46" s="4">
        <v>44606</v>
      </c>
      <c r="B46">
        <v>1.4969530516431926</v>
      </c>
    </row>
    <row r="47" spans="1:2">
      <c r="A47" s="4">
        <v>44607</v>
      </c>
      <c r="B47">
        <v>1.2710859408183492</v>
      </c>
    </row>
    <row r="48" spans="1:2">
      <c r="A48" s="4">
        <v>44608</v>
      </c>
      <c r="B48">
        <v>1.6028260038240918</v>
      </c>
    </row>
    <row r="49" spans="1:2">
      <c r="A49" s="4">
        <v>44609</v>
      </c>
      <c r="B49">
        <v>0.94100954702417228</v>
      </c>
    </row>
    <row r="50" spans="1:2">
      <c r="A50" s="4">
        <v>44610</v>
      </c>
      <c r="B50">
        <v>1.4388792383497577</v>
      </c>
    </row>
    <row r="51" spans="1:2">
      <c r="A51" s="4">
        <v>44611</v>
      </c>
      <c r="B51">
        <v>1.6893085254096083</v>
      </c>
    </row>
    <row r="52" spans="1:2">
      <c r="A52" s="4">
        <v>44612</v>
      </c>
      <c r="B52">
        <v>0.6966230260493993</v>
      </c>
    </row>
    <row r="53" spans="1:2">
      <c r="A53" s="4">
        <v>44613</v>
      </c>
      <c r="B53">
        <v>1.4500958772770856</v>
      </c>
    </row>
    <row r="54" spans="1:2">
      <c r="A54" s="4">
        <v>44614</v>
      </c>
      <c r="B54">
        <v>1.3089641364902507</v>
      </c>
    </row>
    <row r="55" spans="1:2">
      <c r="A55" s="4">
        <v>44615</v>
      </c>
      <c r="B55">
        <v>0.90577171307394433</v>
      </c>
    </row>
    <row r="56" spans="1:2">
      <c r="A56" s="4">
        <v>44616</v>
      </c>
      <c r="B56">
        <v>0.96337193052505488</v>
      </c>
    </row>
    <row r="57" spans="1:2">
      <c r="A57" s="4">
        <v>44617</v>
      </c>
      <c r="B57">
        <v>1.4702197625922362</v>
      </c>
    </row>
    <row r="58" spans="1:2">
      <c r="A58" s="4">
        <v>44618</v>
      </c>
      <c r="B58">
        <v>1.5428021900884457</v>
      </c>
    </row>
    <row r="59" spans="1:2">
      <c r="A59" s="4">
        <v>44619</v>
      </c>
      <c r="B59">
        <v>0.74722329162656398</v>
      </c>
    </row>
    <row r="60" spans="1:2">
      <c r="A60" s="4">
        <v>44620</v>
      </c>
      <c r="B60">
        <v>0.59753328741965106</v>
      </c>
    </row>
    <row r="61" spans="1:2">
      <c r="A61" s="4">
        <v>44621</v>
      </c>
      <c r="B61">
        <v>1.8039054907677357</v>
      </c>
    </row>
    <row r="62" spans="1:2">
      <c r="A62" s="4">
        <v>44622</v>
      </c>
      <c r="B62">
        <v>1.6254139876656608</v>
      </c>
    </row>
    <row r="63" spans="1:2">
      <c r="A63" s="4">
        <v>44623</v>
      </c>
      <c r="B63">
        <v>0.41824032529444755</v>
      </c>
    </row>
    <row r="64" spans="1:2">
      <c r="A64" s="4">
        <v>44624</v>
      </c>
      <c r="B64">
        <v>0.73826500297088538</v>
      </c>
    </row>
    <row r="65" spans="1:2">
      <c r="A65" s="4">
        <v>44625</v>
      </c>
      <c r="B65">
        <v>1.8085147790459466</v>
      </c>
    </row>
    <row r="66" spans="1:2">
      <c r="A66" s="4">
        <v>44626</v>
      </c>
      <c r="B66">
        <v>1.1820458356623811</v>
      </c>
    </row>
    <row r="67" spans="1:2">
      <c r="A67" s="4">
        <v>44627</v>
      </c>
      <c r="B67">
        <v>0.82027014510651441</v>
      </c>
    </row>
    <row r="68" spans="1:2">
      <c r="A68" s="4">
        <v>44628</v>
      </c>
      <c r="B68">
        <v>1.071605504587156</v>
      </c>
    </row>
    <row r="69" spans="1:2">
      <c r="A69" s="4">
        <v>44629</v>
      </c>
      <c r="B69">
        <v>1.1950009782821365</v>
      </c>
    </row>
    <row r="70" spans="1:2">
      <c r="A70" s="4">
        <v>44630</v>
      </c>
      <c r="B70">
        <v>1.3143585780525502</v>
      </c>
    </row>
    <row r="71" spans="1:2">
      <c r="A71" s="4">
        <v>44631</v>
      </c>
      <c r="B71">
        <v>1.7333381456528711</v>
      </c>
    </row>
    <row r="72" spans="1:2">
      <c r="A72" s="4">
        <v>44632</v>
      </c>
      <c r="B72">
        <v>0.65004646078163431</v>
      </c>
    </row>
    <row r="73" spans="1:2">
      <c r="A73" s="4">
        <v>44633</v>
      </c>
      <c r="B73">
        <v>1.2396325704499456</v>
      </c>
    </row>
    <row r="74" spans="1:2">
      <c r="A74" s="4">
        <v>44634</v>
      </c>
      <c r="B74">
        <v>1.2899668163185634</v>
      </c>
    </row>
    <row r="75" spans="1:2">
      <c r="A75" s="4">
        <v>44635</v>
      </c>
      <c r="B75">
        <v>1.4403268052384957</v>
      </c>
    </row>
    <row r="76" spans="1:2">
      <c r="A76" s="4">
        <v>44636</v>
      </c>
      <c r="B76">
        <v>1.7547117619711763</v>
      </c>
    </row>
    <row r="77" spans="1:2">
      <c r="A77" s="4">
        <v>44637</v>
      </c>
      <c r="B77">
        <v>1.0620143027413589</v>
      </c>
    </row>
    <row r="78" spans="1:2">
      <c r="A78" s="4">
        <v>44638</v>
      </c>
      <c r="B78">
        <v>1.0754922108054359</v>
      </c>
    </row>
    <row r="79" spans="1:2">
      <c r="A79" s="4">
        <v>44639</v>
      </c>
      <c r="B79">
        <v>1.0861785714285714</v>
      </c>
    </row>
    <row r="80" spans="1:2">
      <c r="A80" s="4">
        <v>44640</v>
      </c>
      <c r="B80">
        <v>1.5158316514306067</v>
      </c>
    </row>
    <row r="81" spans="1:2">
      <c r="A81" s="4">
        <v>44641</v>
      </c>
      <c r="B81">
        <v>1.0163096145055615</v>
      </c>
    </row>
    <row r="82" spans="1:2">
      <c r="A82" s="4">
        <v>44642</v>
      </c>
      <c r="B82">
        <v>0.48911365807067819</v>
      </c>
    </row>
    <row r="83" spans="1:2">
      <c r="A83" s="4">
        <v>44643</v>
      </c>
      <c r="B83">
        <v>1.6844634784677612</v>
      </c>
    </row>
    <row r="84" spans="1:2">
      <c r="A84" s="4">
        <v>44644</v>
      </c>
      <c r="B84">
        <v>1.6530081042428093</v>
      </c>
    </row>
    <row r="85" spans="1:2">
      <c r="A85" s="4">
        <v>44645</v>
      </c>
      <c r="B85">
        <v>1.0427539595849262</v>
      </c>
    </row>
    <row r="86" spans="1:2">
      <c r="A86" s="4">
        <v>44646</v>
      </c>
      <c r="B86">
        <v>0.80313643821784675</v>
      </c>
    </row>
    <row r="87" spans="1:2">
      <c r="A87" s="4">
        <v>44647</v>
      </c>
      <c r="B87">
        <v>0.69192546583850933</v>
      </c>
    </row>
    <row r="88" spans="1:2">
      <c r="A88" s="4">
        <v>44648</v>
      </c>
      <c r="B88">
        <v>0.78735719048677488</v>
      </c>
    </row>
    <row r="89" spans="1:2">
      <c r="A89" s="4">
        <v>44649</v>
      </c>
      <c r="B89">
        <v>0.60451939949307854</v>
      </c>
    </row>
    <row r="90" spans="1:2">
      <c r="A90" s="4">
        <v>44650</v>
      </c>
      <c r="B90">
        <v>1.5102054724849965</v>
      </c>
    </row>
    <row r="91" spans="1:2">
      <c r="A91" s="4">
        <v>44651</v>
      </c>
      <c r="B91">
        <v>1.0096830566367463</v>
      </c>
    </row>
    <row r="92" spans="1:2">
      <c r="A92" s="4">
        <v>44652</v>
      </c>
      <c r="B92">
        <v>1.1537883753018283</v>
      </c>
    </row>
    <row r="93" spans="1:2">
      <c r="A93" s="4">
        <v>44653</v>
      </c>
      <c r="B93">
        <v>1.1797529364115027</v>
      </c>
    </row>
    <row r="94" spans="1:2">
      <c r="A94" s="4">
        <v>44654</v>
      </c>
      <c r="B94">
        <v>0.70433385405043514</v>
      </c>
    </row>
    <row r="95" spans="1:2">
      <c r="A95" s="4">
        <v>44655</v>
      </c>
      <c r="B95">
        <v>0.79275026030046103</v>
      </c>
    </row>
    <row r="96" spans="1:2">
      <c r="A96" s="4">
        <v>44656</v>
      </c>
      <c r="B96">
        <v>1.2354203286205578</v>
      </c>
    </row>
    <row r="97" spans="1:2">
      <c r="A97" s="4">
        <v>44657</v>
      </c>
      <c r="B97">
        <v>1.5134751078008624</v>
      </c>
    </row>
    <row r="98" spans="1:2">
      <c r="A98" s="4">
        <v>44658</v>
      </c>
      <c r="B98">
        <v>1.7707338769458858</v>
      </c>
    </row>
    <row r="99" spans="1:2">
      <c r="A99" s="4">
        <v>44659</v>
      </c>
      <c r="B99">
        <v>1.2423660773627543</v>
      </c>
    </row>
    <row r="100" spans="1:2">
      <c r="A100" s="4">
        <v>44660</v>
      </c>
      <c r="B100">
        <v>2.1323942950902435</v>
      </c>
    </row>
    <row r="101" spans="1:2">
      <c r="A101" s="4">
        <v>44661</v>
      </c>
      <c r="B101">
        <v>1.1798225749970819</v>
      </c>
    </row>
    <row r="102" spans="1:2">
      <c r="A102" s="4">
        <v>44662</v>
      </c>
      <c r="B102">
        <v>1.505473238110187</v>
      </c>
    </row>
    <row r="103" spans="1:2">
      <c r="A103" s="4">
        <v>44663</v>
      </c>
      <c r="B103">
        <v>1.1221858620201162</v>
      </c>
    </row>
    <row r="104" spans="1:2">
      <c r="A104" s="4">
        <v>44664</v>
      </c>
      <c r="B104">
        <v>1.3369804226630364</v>
      </c>
    </row>
    <row r="105" spans="1:2">
      <c r="A105" s="4">
        <v>44665</v>
      </c>
      <c r="B105">
        <v>0.3131448716243182</v>
      </c>
    </row>
    <row r="106" spans="1:2">
      <c r="A106" s="4">
        <v>44666</v>
      </c>
      <c r="B106">
        <v>1.8292046936114732</v>
      </c>
    </row>
    <row r="107" spans="1:2">
      <c r="A107" s="4">
        <v>44667</v>
      </c>
      <c r="B107">
        <v>1.6019738072965388</v>
      </c>
    </row>
    <row r="108" spans="1:2">
      <c r="A108" s="4">
        <v>44668</v>
      </c>
      <c r="B108">
        <v>0.75504696651563707</v>
      </c>
    </row>
    <row r="109" spans="1:2">
      <c r="A109" s="4">
        <v>44669</v>
      </c>
      <c r="B109">
        <v>0.5717733502896708</v>
      </c>
    </row>
    <row r="110" spans="1:2">
      <c r="A110" s="4">
        <v>44670</v>
      </c>
      <c r="B110">
        <v>1.9834251290877796</v>
      </c>
    </row>
    <row r="111" spans="1:2">
      <c r="A111" s="4">
        <v>44671</v>
      </c>
      <c r="B111">
        <v>1.5892890917984674</v>
      </c>
    </row>
    <row r="112" spans="1:2">
      <c r="A112" s="4">
        <v>44672</v>
      </c>
      <c r="B112">
        <v>1.209508016993285</v>
      </c>
    </row>
    <row r="113" spans="1:2">
      <c r="A113" s="4">
        <v>44673</v>
      </c>
      <c r="B113">
        <v>1.3421813319750413</v>
      </c>
    </row>
    <row r="114" spans="1:2">
      <c r="A114" s="4">
        <v>44674</v>
      </c>
      <c r="B114">
        <v>1.0227191246653475</v>
      </c>
    </row>
    <row r="115" spans="1:2">
      <c r="A115" s="4">
        <v>44675</v>
      </c>
      <c r="B115">
        <v>1.8916980524706262</v>
      </c>
    </row>
    <row r="116" spans="1:2">
      <c r="A116" s="4">
        <v>44676</v>
      </c>
      <c r="B116">
        <v>2.3369317977325896</v>
      </c>
    </row>
    <row r="117" spans="1:2">
      <c r="A117" s="4">
        <v>44677</v>
      </c>
      <c r="B117">
        <v>1.6201560301828879</v>
      </c>
    </row>
    <row r="118" spans="1:2">
      <c r="A118" s="4">
        <v>44678</v>
      </c>
      <c r="B118">
        <v>2.203617717377627</v>
      </c>
    </row>
    <row r="119" spans="1:2">
      <c r="A119" s="4">
        <v>44679</v>
      </c>
      <c r="B119">
        <v>2.0553712815924849</v>
      </c>
    </row>
    <row r="120" spans="1:2">
      <c r="A120" s="4">
        <v>44680</v>
      </c>
      <c r="B120">
        <v>3.3886566213921903</v>
      </c>
    </row>
    <row r="121" spans="1:2">
      <c r="A121" s="4">
        <v>44681</v>
      </c>
      <c r="B121">
        <v>1.9863539582166014</v>
      </c>
    </row>
    <row r="122" spans="1:2">
      <c r="A122" s="4">
        <v>44682</v>
      </c>
      <c r="B122">
        <v>0.92112863596734562</v>
      </c>
    </row>
    <row r="123" spans="1:2">
      <c r="A123" s="4">
        <v>44683</v>
      </c>
      <c r="B123">
        <v>0.85354633021299686</v>
      </c>
    </row>
    <row r="124" spans="1:2">
      <c r="A124" s="4">
        <v>44684</v>
      </c>
      <c r="B124">
        <v>1.1635979651610915</v>
      </c>
    </row>
    <row r="125" spans="1:2">
      <c r="A125" s="4">
        <v>44685</v>
      </c>
      <c r="B125">
        <v>1.9130395420050592</v>
      </c>
    </row>
    <row r="126" spans="1:2">
      <c r="A126" s="4">
        <v>44686</v>
      </c>
      <c r="B126">
        <v>1.047725691819144</v>
      </c>
    </row>
    <row r="127" spans="1:2">
      <c r="A127" s="4">
        <v>44687</v>
      </c>
      <c r="B127">
        <v>1.7304094735340279</v>
      </c>
    </row>
    <row r="128" spans="1:2">
      <c r="A128" s="4">
        <v>44688</v>
      </c>
      <c r="B128">
        <v>1.740702214758056</v>
      </c>
    </row>
    <row r="129" spans="1:2">
      <c r="A129" s="4">
        <v>44689</v>
      </c>
      <c r="B129">
        <v>1.2011635601632293</v>
      </c>
    </row>
    <row r="130" spans="1:2">
      <c r="A130" s="4">
        <v>44690</v>
      </c>
      <c r="B130">
        <v>1.725125696426145</v>
      </c>
    </row>
    <row r="131" spans="1:2">
      <c r="A131" s="4">
        <v>44691</v>
      </c>
      <c r="B131">
        <v>1.9737995401055051</v>
      </c>
    </row>
    <row r="132" spans="1:2">
      <c r="A132" s="4">
        <v>44692</v>
      </c>
      <c r="B132">
        <v>0.78691003047568575</v>
      </c>
    </row>
    <row r="133" spans="1:2">
      <c r="A133" s="4">
        <v>44693</v>
      </c>
      <c r="B133">
        <v>1.8765609153556104</v>
      </c>
    </row>
    <row r="134" spans="1:2">
      <c r="A134" s="4">
        <v>44694</v>
      </c>
      <c r="B134">
        <v>0.7716755979610509</v>
      </c>
    </row>
    <row r="135" spans="1:2">
      <c r="A135" s="4">
        <v>44695</v>
      </c>
      <c r="B135">
        <v>2.3054160906828867</v>
      </c>
    </row>
    <row r="136" spans="1:2">
      <c r="A136" s="4">
        <v>44696</v>
      </c>
      <c r="B136">
        <v>0.84531374999999997</v>
      </c>
    </row>
    <row r="137" spans="1:2">
      <c r="A137" s="4">
        <v>44697</v>
      </c>
      <c r="B137">
        <v>1.1342979635584138</v>
      </c>
    </row>
    <row r="138" spans="1:2">
      <c r="A138" s="4">
        <v>44698</v>
      </c>
      <c r="B138">
        <v>0.99762115109783023</v>
      </c>
    </row>
    <row r="139" spans="1:2">
      <c r="A139" s="4">
        <v>44699</v>
      </c>
      <c r="B139">
        <v>1.5789665266641213</v>
      </c>
    </row>
    <row r="140" spans="1:2">
      <c r="A140" s="4">
        <v>44700</v>
      </c>
      <c r="B140">
        <v>1.1203523982659769</v>
      </c>
    </row>
    <row r="141" spans="1:2">
      <c r="A141" s="4">
        <v>44701</v>
      </c>
      <c r="B141">
        <v>2.5356433439977746</v>
      </c>
    </row>
    <row r="142" spans="1:2">
      <c r="A142" s="4">
        <v>44702</v>
      </c>
      <c r="B142">
        <v>1.8170468803467548</v>
      </c>
    </row>
    <row r="143" spans="1:2">
      <c r="A143" s="4">
        <v>44703</v>
      </c>
      <c r="B143">
        <v>0.73286394631453622</v>
      </c>
    </row>
    <row r="144" spans="1:2">
      <c r="A144" s="4">
        <v>44704</v>
      </c>
      <c r="B144">
        <v>1.1734561331696003</v>
      </c>
    </row>
    <row r="145" spans="1:2">
      <c r="A145" s="4">
        <v>44705</v>
      </c>
      <c r="B145">
        <v>1.4523202828335735</v>
      </c>
    </row>
    <row r="146" spans="1:2">
      <c r="A146" s="4">
        <v>44706</v>
      </c>
      <c r="B146">
        <v>1.4549544794827813</v>
      </c>
    </row>
    <row r="147" spans="1:2">
      <c r="A147" s="4">
        <v>44707</v>
      </c>
      <c r="B147">
        <v>1.4143545677736142</v>
      </c>
    </row>
    <row r="148" spans="1:2">
      <c r="A148" s="4">
        <v>44708</v>
      </c>
      <c r="B148">
        <v>3.1230813433788787</v>
      </c>
    </row>
    <row r="149" spans="1:2">
      <c r="A149" s="4">
        <v>44709</v>
      </c>
      <c r="B149">
        <v>1.9183666980687706</v>
      </c>
    </row>
    <row r="150" spans="1:2">
      <c r="A150" s="4">
        <v>44710</v>
      </c>
      <c r="B150">
        <v>2.5176942220298635</v>
      </c>
    </row>
    <row r="151" spans="1:2">
      <c r="A151" s="4">
        <v>44711</v>
      </c>
      <c r="B151">
        <v>2.0079980835263114</v>
      </c>
    </row>
    <row r="152" spans="1:2">
      <c r="A152" s="4">
        <v>44712</v>
      </c>
      <c r="B152">
        <v>1.985847115612883</v>
      </c>
    </row>
    <row r="153" spans="1:2">
      <c r="A153" s="4">
        <v>44713</v>
      </c>
      <c r="B153">
        <v>0.94972447484123113</v>
      </c>
    </row>
    <row r="154" spans="1:2">
      <c r="A154" s="4">
        <v>44714</v>
      </c>
      <c r="B154">
        <v>0.8355842511710343</v>
      </c>
    </row>
    <row r="155" spans="1:2">
      <c r="A155" s="4">
        <v>44715</v>
      </c>
      <c r="B155">
        <v>1.3543295211763227</v>
      </c>
    </row>
    <row r="156" spans="1:2">
      <c r="A156" s="4">
        <v>44716</v>
      </c>
      <c r="B156">
        <v>1.1044711913518332</v>
      </c>
    </row>
    <row r="157" spans="1:2">
      <c r="A157" s="4">
        <v>44717</v>
      </c>
      <c r="B157">
        <v>0.92974701566093532</v>
      </c>
    </row>
    <row r="158" spans="1:2">
      <c r="A158" s="4">
        <v>44718</v>
      </c>
      <c r="B158">
        <v>1.2101931833862289</v>
      </c>
    </row>
    <row r="159" spans="1:2">
      <c r="A159" s="4">
        <v>44719</v>
      </c>
      <c r="B159">
        <v>1.5846141237535853</v>
      </c>
    </row>
    <row r="160" spans="1:2">
      <c r="A160" s="4">
        <v>44720</v>
      </c>
      <c r="B160">
        <v>1.1992988161831664</v>
      </c>
    </row>
    <row r="161" spans="1:2">
      <c r="A161" s="4">
        <v>44721</v>
      </c>
      <c r="B161">
        <v>0.62613245375759929</v>
      </c>
    </row>
    <row r="162" spans="1:2">
      <c r="A162" s="4">
        <v>44722</v>
      </c>
      <c r="B162">
        <v>1.0253574625911241</v>
      </c>
    </row>
    <row r="163" spans="1:2">
      <c r="A163" s="4">
        <v>44723</v>
      </c>
      <c r="B163">
        <v>1.8694593118514473</v>
      </c>
    </row>
    <row r="164" spans="1:2">
      <c r="A164" s="4">
        <v>44724</v>
      </c>
      <c r="B164">
        <v>1.1821093654853245</v>
      </c>
    </row>
    <row r="165" spans="1:2">
      <c r="A165" s="4">
        <v>44725</v>
      </c>
      <c r="B165">
        <v>1.4142594346002977</v>
      </c>
    </row>
    <row r="166" spans="1:2">
      <c r="A166" s="4">
        <v>44726</v>
      </c>
      <c r="B166">
        <v>0.98966293649723602</v>
      </c>
    </row>
    <row r="167" spans="1:2">
      <c r="A167" s="4">
        <v>44727</v>
      </c>
      <c r="B167">
        <v>1.1492244845026585</v>
      </c>
    </row>
    <row r="168" spans="1:2">
      <c r="A168" s="4">
        <v>44728</v>
      </c>
      <c r="B168">
        <v>1.1671649683993295</v>
      </c>
    </row>
    <row r="169" spans="1:2">
      <c r="A169" s="4">
        <v>44729</v>
      </c>
      <c r="B169">
        <v>1.9511028943006503</v>
      </c>
    </row>
    <row r="170" spans="1:2">
      <c r="A170" s="4">
        <v>44730</v>
      </c>
      <c r="B170">
        <v>0.84912484767918472</v>
      </c>
    </row>
    <row r="171" spans="1:2">
      <c r="A171" s="4">
        <v>44731</v>
      </c>
      <c r="B171">
        <v>1.7447280627978692</v>
      </c>
    </row>
    <row r="172" spans="1:2">
      <c r="A172" s="4">
        <v>44732</v>
      </c>
      <c r="B172">
        <v>0.82669876576698764</v>
      </c>
    </row>
    <row r="173" spans="1:2">
      <c r="A173" s="4">
        <v>44733</v>
      </c>
      <c r="B173">
        <v>1.3647779417684154</v>
      </c>
    </row>
    <row r="174" spans="1:2">
      <c r="A174" s="4">
        <v>44734</v>
      </c>
      <c r="B174">
        <v>1.0034572294714643</v>
      </c>
    </row>
    <row r="175" spans="1:2">
      <c r="A175" s="4">
        <v>44735</v>
      </c>
      <c r="B175">
        <v>1.137107016856135</v>
      </c>
    </row>
    <row r="176" spans="1:2">
      <c r="A176" s="4">
        <v>44736</v>
      </c>
      <c r="B176">
        <v>1.8668366420137537</v>
      </c>
    </row>
    <row r="177" spans="1:2">
      <c r="A177" s="4">
        <v>44737</v>
      </c>
      <c r="B177">
        <v>1.8493320281008867</v>
      </c>
    </row>
    <row r="178" spans="1:2">
      <c r="A178" s="4">
        <v>44738</v>
      </c>
      <c r="B178">
        <v>0.89680380785643932</v>
      </c>
    </row>
    <row r="179" spans="1:2">
      <c r="A179" s="4">
        <v>44739</v>
      </c>
      <c r="B179">
        <v>2.6542597898758356</v>
      </c>
    </row>
    <row r="180" spans="1:2">
      <c r="A180" s="4">
        <v>44740</v>
      </c>
      <c r="B180">
        <v>2.1500168094132714</v>
      </c>
    </row>
    <row r="181" spans="1:2">
      <c r="A181" s="4">
        <v>44741</v>
      </c>
      <c r="B181">
        <v>1.7969496529163009</v>
      </c>
    </row>
    <row r="182" spans="1:2">
      <c r="A182" s="4">
        <v>44742</v>
      </c>
      <c r="B182">
        <v>2.5637435572119576</v>
      </c>
    </row>
    <row r="183" spans="1:2">
      <c r="A183" s="4">
        <v>44743</v>
      </c>
      <c r="B183">
        <v>1.4255991423806877</v>
      </c>
    </row>
    <row r="184" spans="1:2">
      <c r="A184" s="4">
        <v>44744</v>
      </c>
      <c r="B184">
        <v>1.96406998564963</v>
      </c>
    </row>
    <row r="185" spans="1:2">
      <c r="A185" s="4">
        <v>44745</v>
      </c>
      <c r="B185">
        <v>1.2815978767197487</v>
      </c>
    </row>
    <row r="186" spans="1:2">
      <c r="A186" s="4">
        <v>44746</v>
      </c>
      <c r="B186">
        <v>1.6866340535398832</v>
      </c>
    </row>
    <row r="187" spans="1:2">
      <c r="A187" s="4">
        <v>44747</v>
      </c>
      <c r="B187">
        <v>1.3377095424483736</v>
      </c>
    </row>
    <row r="188" spans="1:2">
      <c r="A188" s="4">
        <v>44748</v>
      </c>
      <c r="B188">
        <v>0.84433056325023081</v>
      </c>
    </row>
    <row r="189" spans="1:2">
      <c r="A189" s="4">
        <v>44749</v>
      </c>
      <c r="B189">
        <v>1.0185220330170284</v>
      </c>
    </row>
    <row r="190" spans="1:2">
      <c r="A190" s="4">
        <v>44750</v>
      </c>
      <c r="B190">
        <v>1.8883825597749651</v>
      </c>
    </row>
    <row r="191" spans="1:2">
      <c r="A191" s="4">
        <v>44751</v>
      </c>
      <c r="B191">
        <v>1.7124565883554645</v>
      </c>
    </row>
    <row r="192" spans="1:2">
      <c r="A192" s="4">
        <v>44752</v>
      </c>
      <c r="B192">
        <v>1.0052032783349509</v>
      </c>
    </row>
    <row r="193" spans="1:2">
      <c r="A193" s="4">
        <v>44753</v>
      </c>
      <c r="B193">
        <v>1.6532312239688298</v>
      </c>
    </row>
    <row r="194" spans="1:2">
      <c r="A194" s="4">
        <v>44754</v>
      </c>
      <c r="B194">
        <v>1.7265228861627755</v>
      </c>
    </row>
    <row r="195" spans="1:2">
      <c r="A195" s="4">
        <v>44755</v>
      </c>
      <c r="B195">
        <v>1.1195329777546508</v>
      </c>
    </row>
    <row r="196" spans="1:2">
      <c r="A196" s="4">
        <v>44756</v>
      </c>
      <c r="B196">
        <v>0.77335573071456265</v>
      </c>
    </row>
    <row r="197" spans="1:2">
      <c r="A197" s="4">
        <v>44757</v>
      </c>
      <c r="B197">
        <v>2.3525003197339815</v>
      </c>
    </row>
    <row r="198" spans="1:2">
      <c r="A198" s="4">
        <v>44758</v>
      </c>
      <c r="B198">
        <v>1.9956036846145411</v>
      </c>
    </row>
    <row r="199" spans="1:2">
      <c r="A199" s="4">
        <v>44759</v>
      </c>
      <c r="B199">
        <v>1.3443601334624906</v>
      </c>
    </row>
    <row r="200" spans="1:2">
      <c r="A200" s="4">
        <v>44760</v>
      </c>
      <c r="B200">
        <v>1.0732071418982414</v>
      </c>
    </row>
    <row r="201" spans="1:2">
      <c r="A201" s="4">
        <v>44761</v>
      </c>
      <c r="B201">
        <v>1.2528223844282238</v>
      </c>
    </row>
    <row r="202" spans="1:2">
      <c r="A202" s="4">
        <v>44762</v>
      </c>
      <c r="B202">
        <v>1.1498297698488358</v>
      </c>
    </row>
    <row r="203" spans="1:2">
      <c r="A203" s="4">
        <v>44763</v>
      </c>
      <c r="B203">
        <v>1.5112352118051138</v>
      </c>
    </row>
    <row r="204" spans="1:2">
      <c r="A204" s="4">
        <v>44764</v>
      </c>
      <c r="B204">
        <v>2.0673870492023059</v>
      </c>
    </row>
    <row r="205" spans="1:2">
      <c r="A205" s="4">
        <v>44765</v>
      </c>
      <c r="B205">
        <v>1.2656175254275175</v>
      </c>
    </row>
    <row r="206" spans="1:2">
      <c r="A206" s="4">
        <v>44766</v>
      </c>
      <c r="B206">
        <v>1.1837673161392048</v>
      </c>
    </row>
    <row r="207" spans="1:2">
      <c r="A207" s="4">
        <v>44767</v>
      </c>
      <c r="B207">
        <v>4.2631379164909324</v>
      </c>
    </row>
    <row r="208" spans="1:2">
      <c r="A208" s="4">
        <v>44768</v>
      </c>
      <c r="B208">
        <v>1.8562897337725939</v>
      </c>
    </row>
    <row r="209" spans="1:2">
      <c r="A209" s="4">
        <v>44769</v>
      </c>
      <c r="B209">
        <v>2.5643879129880767</v>
      </c>
    </row>
    <row r="210" spans="1:2">
      <c r="A210" s="4">
        <v>44770</v>
      </c>
      <c r="B210">
        <v>2.1274374652584771</v>
      </c>
    </row>
    <row r="211" spans="1:2">
      <c r="A211" s="4">
        <v>44771</v>
      </c>
      <c r="B211">
        <v>1.4848193553625071</v>
      </c>
    </row>
    <row r="212" spans="1:2">
      <c r="A212" s="4">
        <v>44772</v>
      </c>
      <c r="B212">
        <v>1.8931109033539792</v>
      </c>
    </row>
    <row r="213" spans="1:2">
      <c r="A213" s="4">
        <v>44773</v>
      </c>
      <c r="B213">
        <v>2.7273989059315671</v>
      </c>
    </row>
    <row r="214" spans="1:2">
      <c r="A214" s="4">
        <v>44774</v>
      </c>
      <c r="B214">
        <v>0.54009324785613189</v>
      </c>
    </row>
    <row r="215" spans="1:2">
      <c r="A215" s="4">
        <v>44775</v>
      </c>
      <c r="B215">
        <v>1.4542398171797284</v>
      </c>
    </row>
    <row r="216" spans="1:2">
      <c r="A216" s="4">
        <v>44776</v>
      </c>
      <c r="B216">
        <v>1.3635282228959145</v>
      </c>
    </row>
    <row r="217" spans="1:2">
      <c r="A217" s="4">
        <v>44777</v>
      </c>
      <c r="B217">
        <v>1.6919168656087626</v>
      </c>
    </row>
    <row r="218" spans="1:2">
      <c r="A218" s="4">
        <v>44778</v>
      </c>
      <c r="B218">
        <v>1.5197428100848853</v>
      </c>
    </row>
    <row r="219" spans="1:2">
      <c r="A219" s="4">
        <v>44779</v>
      </c>
      <c r="B219">
        <v>1.0642844552164812</v>
      </c>
    </row>
    <row r="220" spans="1:2">
      <c r="A220" s="4">
        <v>44780</v>
      </c>
      <c r="B220">
        <v>1.6988810126582279</v>
      </c>
    </row>
    <row r="221" spans="1:2">
      <c r="A221" s="4">
        <v>44781</v>
      </c>
      <c r="B221">
        <v>1.2788534784298484</v>
      </c>
    </row>
    <row r="222" spans="1:2">
      <c r="A222" s="4">
        <v>44782</v>
      </c>
      <c r="B222">
        <v>1.1021574087644732</v>
      </c>
    </row>
    <row r="223" spans="1:2">
      <c r="A223" s="4">
        <v>44783</v>
      </c>
      <c r="B223">
        <v>1.2112305717952374</v>
      </c>
    </row>
    <row r="224" spans="1:2">
      <c r="A224" s="4">
        <v>44784</v>
      </c>
      <c r="B224">
        <v>1.0869403295029767</v>
      </c>
    </row>
    <row r="225" spans="1:2">
      <c r="A225" s="4">
        <v>44785</v>
      </c>
      <c r="B225">
        <v>1.6869839614030513</v>
      </c>
    </row>
    <row r="226" spans="1:2">
      <c r="A226" s="4">
        <v>44786</v>
      </c>
      <c r="B226">
        <v>1.4825632728533458</v>
      </c>
    </row>
    <row r="227" spans="1:2">
      <c r="A227" s="4">
        <v>44787</v>
      </c>
      <c r="B227">
        <v>1.0362464954581136</v>
      </c>
    </row>
    <row r="228" spans="1:2">
      <c r="A228" s="4">
        <v>44788</v>
      </c>
      <c r="B228">
        <v>1.0758283273261247</v>
      </c>
    </row>
    <row r="229" spans="1:2">
      <c r="A229" s="4">
        <v>44789</v>
      </c>
      <c r="B229">
        <v>2.3990254291983995</v>
      </c>
    </row>
    <row r="230" spans="1:2">
      <c r="A230" s="4">
        <v>44790</v>
      </c>
      <c r="B230">
        <v>1.7694632742965029</v>
      </c>
    </row>
    <row r="231" spans="1:2">
      <c r="A231" s="4">
        <v>44791</v>
      </c>
      <c r="B231">
        <v>2.4896407349849166</v>
      </c>
    </row>
    <row r="232" spans="1:2">
      <c r="A232" s="4">
        <v>44792</v>
      </c>
      <c r="B232">
        <v>0.6361465874888147</v>
      </c>
    </row>
    <row r="233" spans="1:2">
      <c r="A233" s="4">
        <v>44793</v>
      </c>
      <c r="B233">
        <v>1.8913892569564772</v>
      </c>
    </row>
    <row r="234" spans="1:2">
      <c r="A234" s="4">
        <v>44794</v>
      </c>
      <c r="B234">
        <v>1.3471461209893711</v>
      </c>
    </row>
    <row r="235" spans="1:2">
      <c r="A235" s="4">
        <v>44795</v>
      </c>
      <c r="B235">
        <v>2.1072388132771955</v>
      </c>
    </row>
    <row r="236" spans="1:2">
      <c r="A236" s="4">
        <v>44796</v>
      </c>
      <c r="B236">
        <v>1.47798916167173</v>
      </c>
    </row>
    <row r="237" spans="1:2">
      <c r="A237" s="4">
        <v>44797</v>
      </c>
      <c r="B237">
        <v>1.7428974088213793</v>
      </c>
    </row>
    <row r="238" spans="1:2">
      <c r="A238" s="4">
        <v>44798</v>
      </c>
      <c r="B238">
        <v>2.2050399096992663</v>
      </c>
    </row>
    <row r="239" spans="1:2">
      <c r="A239" s="4">
        <v>44799</v>
      </c>
      <c r="B239">
        <v>1.2822044892037212</v>
      </c>
    </row>
    <row r="240" spans="1:2">
      <c r="A240" s="4">
        <v>44800</v>
      </c>
      <c r="B240">
        <v>0.7142347590169168</v>
      </c>
    </row>
    <row r="241" spans="1:2">
      <c r="A241" s="4">
        <v>44801</v>
      </c>
      <c r="B241">
        <v>0.65404978506448064</v>
      </c>
    </row>
    <row r="242" spans="1:2">
      <c r="A242" s="4">
        <v>44802</v>
      </c>
      <c r="B242">
        <v>0.55815355329949246</v>
      </c>
    </row>
    <row r="243" spans="1:2">
      <c r="A243" s="4">
        <v>44803</v>
      </c>
      <c r="B243">
        <v>0.3438679536679537</v>
      </c>
    </row>
    <row r="244" spans="1:2">
      <c r="A244" s="4">
        <v>44804</v>
      </c>
      <c r="B244">
        <v>0.94577421498587799</v>
      </c>
    </row>
    <row r="245" spans="1:2">
      <c r="A245" s="4">
        <v>44805</v>
      </c>
      <c r="B245">
        <v>1.1028889492261742</v>
      </c>
    </row>
    <row r="246" spans="1:2">
      <c r="A246" s="4">
        <v>44806</v>
      </c>
      <c r="B246">
        <v>2.6203282793156211</v>
      </c>
    </row>
    <row r="247" spans="1:2">
      <c r="A247" s="4">
        <v>44807</v>
      </c>
      <c r="B247">
        <v>1.3784409749522633</v>
      </c>
    </row>
    <row r="248" spans="1:2">
      <c r="A248" s="4">
        <v>44808</v>
      </c>
      <c r="B248">
        <v>0.85943985515446419</v>
      </c>
    </row>
    <row r="249" spans="1:2">
      <c r="A249" s="4">
        <v>44809</v>
      </c>
      <c r="B249">
        <v>1.533317508272191</v>
      </c>
    </row>
    <row r="250" spans="1:2">
      <c r="A250" s="4">
        <v>44810</v>
      </c>
      <c r="B250">
        <v>1.660670606018964</v>
      </c>
    </row>
    <row r="251" spans="1:2">
      <c r="A251" s="4">
        <v>44811</v>
      </c>
      <c r="B251">
        <v>1.3646251152984583</v>
      </c>
    </row>
    <row r="252" spans="1:2">
      <c r="A252" s="4">
        <v>44812</v>
      </c>
      <c r="B252">
        <v>1.2999809910024078</v>
      </c>
    </row>
    <row r="253" spans="1:2">
      <c r="A253" s="4">
        <v>44813</v>
      </c>
      <c r="B253">
        <v>3.115118371867645</v>
      </c>
    </row>
    <row r="254" spans="1:2">
      <c r="A254" s="4">
        <v>44814</v>
      </c>
      <c r="B254">
        <v>0.64203148001358845</v>
      </c>
    </row>
    <row r="255" spans="1:2">
      <c r="A255" s="4">
        <v>44815</v>
      </c>
      <c r="B255">
        <v>1.328807380237857</v>
      </c>
    </row>
    <row r="256" spans="1:2">
      <c r="A256" s="4">
        <v>44816</v>
      </c>
      <c r="B256">
        <v>1.3748262091406598</v>
      </c>
    </row>
    <row r="257" spans="1:2">
      <c r="A257" s="4">
        <v>44817</v>
      </c>
      <c r="B257">
        <v>1.153772976006735</v>
      </c>
    </row>
    <row r="258" spans="1:2">
      <c r="A258" s="4">
        <v>44818</v>
      </c>
      <c r="B258">
        <v>1.0730335426967794</v>
      </c>
    </row>
    <row r="259" spans="1:2">
      <c r="A259" s="4">
        <v>44819</v>
      </c>
      <c r="B259">
        <v>1.906996212615907</v>
      </c>
    </row>
    <row r="260" spans="1:2">
      <c r="A260" s="4">
        <v>44820</v>
      </c>
      <c r="B260">
        <v>1.1952963769043656</v>
      </c>
    </row>
    <row r="261" spans="1:2">
      <c r="A261" s="4">
        <v>44821</v>
      </c>
      <c r="B261">
        <v>1.2438471317336723</v>
      </c>
    </row>
    <row r="262" spans="1:2">
      <c r="A262" s="4">
        <v>44822</v>
      </c>
      <c r="B262">
        <v>1.3938977185337094</v>
      </c>
    </row>
    <row r="263" spans="1:2">
      <c r="A263" s="4">
        <v>44823</v>
      </c>
      <c r="B263">
        <v>1.2454711633838742</v>
      </c>
    </row>
    <row r="264" spans="1:2">
      <c r="A264" s="4">
        <v>44824</v>
      </c>
      <c r="B264">
        <v>1.085620349073197</v>
      </c>
    </row>
    <row r="265" spans="1:2">
      <c r="A265" s="4">
        <v>44825</v>
      </c>
      <c r="B265">
        <v>0.75936858931663775</v>
      </c>
    </row>
    <row r="266" spans="1:2">
      <c r="A266" s="4">
        <v>44826</v>
      </c>
      <c r="B266">
        <v>1.1434750293388969</v>
      </c>
    </row>
    <row r="267" spans="1:2">
      <c r="A267" s="4">
        <v>44827</v>
      </c>
      <c r="B267">
        <v>1.415559674889491</v>
      </c>
    </row>
    <row r="268" spans="1:2">
      <c r="A268" s="4">
        <v>44828</v>
      </c>
      <c r="B268">
        <v>1.2329954020410452</v>
      </c>
    </row>
    <row r="269" spans="1:2">
      <c r="A269" s="4">
        <v>44829</v>
      </c>
      <c r="B269">
        <v>0.99409271222940032</v>
      </c>
    </row>
    <row r="270" spans="1:2">
      <c r="A270" s="4">
        <v>44830</v>
      </c>
      <c r="B270">
        <v>0.17843073150796893</v>
      </c>
    </row>
    <row r="271" spans="1:2">
      <c r="A271" s="4">
        <v>44831</v>
      </c>
      <c r="B271">
        <v>1.5323429984883881</v>
      </c>
    </row>
    <row r="272" spans="1:2">
      <c r="A272" s="4">
        <v>44832</v>
      </c>
      <c r="B272">
        <v>1.063889611038896</v>
      </c>
    </row>
    <row r="273" spans="1:2">
      <c r="A273" s="4">
        <v>44833</v>
      </c>
      <c r="B273">
        <v>0.58515255771842467</v>
      </c>
    </row>
    <row r="274" spans="1:2">
      <c r="A274" s="4">
        <v>44834</v>
      </c>
      <c r="B274">
        <v>1.0229945694336695</v>
      </c>
    </row>
    <row r="275" spans="1:2">
      <c r="A275" s="4">
        <v>44835</v>
      </c>
      <c r="B275">
        <v>1.5320072892938497</v>
      </c>
    </row>
    <row r="276" spans="1:2">
      <c r="A276" s="4">
        <v>44836</v>
      </c>
      <c r="B276">
        <v>1.5694741306191686</v>
      </c>
    </row>
    <row r="277" spans="1:2">
      <c r="A277" s="4">
        <v>44837</v>
      </c>
      <c r="B277">
        <v>1.561093088222042</v>
      </c>
    </row>
    <row r="278" spans="1:2">
      <c r="A278" s="4">
        <v>44838</v>
      </c>
      <c r="B278">
        <v>2.3209943835742566</v>
      </c>
    </row>
    <row r="279" spans="1:2">
      <c r="A279" s="4">
        <v>44839</v>
      </c>
      <c r="B279">
        <v>1.3879921420970778</v>
      </c>
    </row>
    <row r="280" spans="1:2">
      <c r="A280" s="4">
        <v>44840</v>
      </c>
      <c r="B280">
        <v>1.603013516875363</v>
      </c>
    </row>
    <row r="281" spans="1:2">
      <c r="A281" s="4">
        <v>44841</v>
      </c>
      <c r="B281">
        <v>1.2779347075648486</v>
      </c>
    </row>
    <row r="282" spans="1:2">
      <c r="A282" s="4">
        <v>44842</v>
      </c>
      <c r="B282">
        <v>2.3209893404397066</v>
      </c>
    </row>
    <row r="283" spans="1:2">
      <c r="A283" s="4">
        <v>44843</v>
      </c>
      <c r="B283">
        <v>1.1304626038781163</v>
      </c>
    </row>
    <row r="284" spans="1:2">
      <c r="A284" s="4">
        <v>44844</v>
      </c>
      <c r="B284">
        <v>1.5304385390757953</v>
      </c>
    </row>
    <row r="285" spans="1:2">
      <c r="A285" s="4">
        <v>44845</v>
      </c>
      <c r="B285">
        <v>1.5415711817094244</v>
      </c>
    </row>
    <row r="286" spans="1:2">
      <c r="A286" s="4">
        <v>44846</v>
      </c>
      <c r="B286">
        <v>1.0883608905090485</v>
      </c>
    </row>
    <row r="287" spans="1:2">
      <c r="A287" s="4">
        <v>44847</v>
      </c>
      <c r="B287">
        <v>0.91079610175927095</v>
      </c>
    </row>
    <row r="288" spans="1:2">
      <c r="A288" s="4">
        <v>44848</v>
      </c>
      <c r="B288">
        <v>1.5514916422100296</v>
      </c>
    </row>
    <row r="289" spans="1:2">
      <c r="A289" s="4">
        <v>44849</v>
      </c>
      <c r="B289">
        <v>1.6638676787130395</v>
      </c>
    </row>
    <row r="290" spans="1:2">
      <c r="A290" s="4">
        <v>44850</v>
      </c>
      <c r="B290">
        <v>0.81960722702278088</v>
      </c>
    </row>
    <row r="291" spans="1:2">
      <c r="A291" s="4">
        <v>44851</v>
      </c>
      <c r="B291">
        <v>1.2739557266602501</v>
      </c>
    </row>
    <row r="292" spans="1:2">
      <c r="A292" s="4">
        <v>44852</v>
      </c>
      <c r="B292">
        <v>2.6643849338854015</v>
      </c>
    </row>
    <row r="293" spans="1:2">
      <c r="A293" s="4">
        <v>44853</v>
      </c>
      <c r="B293">
        <v>1.374149562034253</v>
      </c>
    </row>
    <row r="294" spans="1:2">
      <c r="A294" s="4">
        <v>44854</v>
      </c>
      <c r="B294">
        <v>1.0527479841290159</v>
      </c>
    </row>
    <row r="295" spans="1:2">
      <c r="A295" s="4">
        <v>44855</v>
      </c>
      <c r="B295">
        <v>1.7535803718224356</v>
      </c>
    </row>
    <row r="296" spans="1:2">
      <c r="A296" s="4">
        <v>44856</v>
      </c>
      <c r="B296">
        <v>1.3195155321296401</v>
      </c>
    </row>
    <row r="297" spans="1:2">
      <c r="A297" s="4">
        <v>44857</v>
      </c>
      <c r="B297">
        <v>1.3826879038657749</v>
      </c>
    </row>
    <row r="298" spans="1:2">
      <c r="A298" s="4">
        <v>44858</v>
      </c>
      <c r="B298">
        <v>1.1077756731159518</v>
      </c>
    </row>
    <row r="299" spans="1:2">
      <c r="A299" s="4">
        <v>44859</v>
      </c>
      <c r="B299">
        <v>0.47581332975727503</v>
      </c>
    </row>
    <row r="300" spans="1:2">
      <c r="A300" s="4">
        <v>44860</v>
      </c>
      <c r="B300">
        <v>1.3546639591248526</v>
      </c>
    </row>
    <row r="301" spans="1:2">
      <c r="A301" s="4">
        <v>44861</v>
      </c>
      <c r="B301">
        <v>1.105568994667707</v>
      </c>
    </row>
    <row r="302" spans="1:2">
      <c r="A302" s="4">
        <v>44862</v>
      </c>
      <c r="B302">
        <v>1.5300846161688246</v>
      </c>
    </row>
    <row r="303" spans="1:2">
      <c r="A303" s="4">
        <v>44863</v>
      </c>
      <c r="B303">
        <v>1.3068129392683367</v>
      </c>
    </row>
    <row r="304" spans="1:2">
      <c r="A304" s="4">
        <v>44864</v>
      </c>
      <c r="B304">
        <v>0.70421699960830397</v>
      </c>
    </row>
    <row r="305" spans="1:2">
      <c r="A305" s="4">
        <v>44865</v>
      </c>
      <c r="B305">
        <v>0.52552744152179853</v>
      </c>
    </row>
    <row r="306" spans="1:2">
      <c r="A306" s="4">
        <v>44866</v>
      </c>
      <c r="B306">
        <v>0.86654072905422241</v>
      </c>
    </row>
    <row r="307" spans="1:2">
      <c r="A307" s="4">
        <v>44867</v>
      </c>
      <c r="B307">
        <v>1.4641478249371942</v>
      </c>
    </row>
    <row r="308" spans="1:2">
      <c r="A308" s="4">
        <v>44868</v>
      </c>
      <c r="B308">
        <v>1.5260186263096625</v>
      </c>
    </row>
    <row r="309" spans="1:2">
      <c r="A309" s="4">
        <v>44869</v>
      </c>
      <c r="B309">
        <v>0.93976826643028999</v>
      </c>
    </row>
    <row r="310" spans="1:2">
      <c r="A310" s="4">
        <v>44870</v>
      </c>
      <c r="B310">
        <v>0.99671328671328663</v>
      </c>
    </row>
    <row r="311" spans="1:2">
      <c r="A311" s="4">
        <v>44871</v>
      </c>
      <c r="B311">
        <v>1.5129204172024575</v>
      </c>
    </row>
    <row r="312" spans="1:2">
      <c r="A312" s="4">
        <v>44872</v>
      </c>
      <c r="B312">
        <v>1.887255985267035</v>
      </c>
    </row>
    <row r="313" spans="1:2">
      <c r="A313" s="4">
        <v>44873</v>
      </c>
      <c r="B313">
        <v>0.57813049952619466</v>
      </c>
    </row>
    <row r="314" spans="1:2">
      <c r="A314" s="4">
        <v>44874</v>
      </c>
      <c r="B314">
        <v>1.5738662056124484</v>
      </c>
    </row>
    <row r="315" spans="1:2">
      <c r="A315" s="4">
        <v>44875</v>
      </c>
      <c r="B315">
        <v>1.1305604066206179</v>
      </c>
    </row>
    <row r="316" spans="1:2">
      <c r="A316" s="4">
        <v>44876</v>
      </c>
      <c r="B316">
        <v>1.5275463022097331</v>
      </c>
    </row>
    <row r="317" spans="1:2">
      <c r="A317" s="4">
        <v>44877</v>
      </c>
      <c r="B317">
        <v>1.0440783410138248</v>
      </c>
    </row>
    <row r="318" spans="1:2">
      <c r="A318" s="4">
        <v>44878</v>
      </c>
      <c r="B318">
        <v>1.5257679132172424</v>
      </c>
    </row>
    <row r="319" spans="1:2">
      <c r="A319" s="4">
        <v>44879</v>
      </c>
      <c r="B319">
        <v>0.79982184459366867</v>
      </c>
    </row>
    <row r="320" spans="1:2">
      <c r="A320" s="4">
        <v>44880</v>
      </c>
      <c r="B320">
        <v>1.2915445352541903</v>
      </c>
    </row>
    <row r="321" spans="1:2">
      <c r="A321" s="4">
        <v>44881</v>
      </c>
      <c r="B321">
        <v>1.8359855479727016</v>
      </c>
    </row>
    <row r="322" spans="1:2">
      <c r="A322" s="4">
        <v>44882</v>
      </c>
      <c r="B322">
        <v>1.648479202204435</v>
      </c>
    </row>
    <row r="323" spans="1:2">
      <c r="A323" s="4">
        <v>44883</v>
      </c>
      <c r="B323">
        <v>1.702358334394499</v>
      </c>
    </row>
    <row r="324" spans="1:2">
      <c r="A324" s="4">
        <v>44884</v>
      </c>
      <c r="B324">
        <v>1.6474922671554588</v>
      </c>
    </row>
    <row r="325" spans="1:2">
      <c r="A325" s="4">
        <v>44885</v>
      </c>
      <c r="B325">
        <v>0.73161391343250193</v>
      </c>
    </row>
    <row r="326" spans="1:2">
      <c r="A326" s="4">
        <v>44886</v>
      </c>
      <c r="B326">
        <v>2.0495119507657078</v>
      </c>
    </row>
    <row r="327" spans="1:2">
      <c r="A327" s="4">
        <v>44887</v>
      </c>
      <c r="B327">
        <v>1.4784868837916614</v>
      </c>
    </row>
    <row r="328" spans="1:2">
      <c r="A328" s="4">
        <v>44888</v>
      </c>
      <c r="B328">
        <v>2.9312424165824065</v>
      </c>
    </row>
    <row r="329" spans="1:2">
      <c r="A329" s="4">
        <v>44889</v>
      </c>
      <c r="B329">
        <v>1.167731155153827</v>
      </c>
    </row>
    <row r="330" spans="1:2">
      <c r="A330" s="4">
        <v>44890</v>
      </c>
      <c r="B330">
        <v>1.4057738976028411</v>
      </c>
    </row>
    <row r="331" spans="1:2">
      <c r="A331" s="4">
        <v>44891</v>
      </c>
      <c r="B331">
        <v>1.8192649258023699</v>
      </c>
    </row>
    <row r="332" spans="1:2">
      <c r="A332" s="4">
        <v>44892</v>
      </c>
      <c r="B332">
        <v>1.1718335763149041</v>
      </c>
    </row>
    <row r="333" spans="1:2">
      <c r="A333" s="4">
        <v>44893</v>
      </c>
      <c r="B333">
        <v>1.51470212305026</v>
      </c>
    </row>
    <row r="334" spans="1:2">
      <c r="A334" s="4">
        <v>44894</v>
      </c>
      <c r="B334">
        <v>0.71010592808551987</v>
      </c>
    </row>
    <row r="335" spans="1:2">
      <c r="A335" s="4">
        <v>44895</v>
      </c>
      <c r="B335">
        <v>0.3287420075494954</v>
      </c>
    </row>
    <row r="336" spans="1:2">
      <c r="A336" s="4">
        <v>44896</v>
      </c>
      <c r="B336">
        <v>1.0630316293665869</v>
      </c>
    </row>
    <row r="337" spans="1:2">
      <c r="A337" s="4">
        <v>44897</v>
      </c>
      <c r="B337">
        <v>0.87265148553557459</v>
      </c>
    </row>
    <row r="338" spans="1:2">
      <c r="A338" s="4">
        <v>44898</v>
      </c>
      <c r="B338">
        <v>1.6249805533948218</v>
      </c>
    </row>
    <row r="339" spans="1:2">
      <c r="A339" s="4">
        <v>44899</v>
      </c>
      <c r="B339">
        <v>1.2591881254919599</v>
      </c>
    </row>
    <row r="340" spans="1:2">
      <c r="A340" s="4">
        <v>44900</v>
      </c>
      <c r="B340">
        <v>1.0043552613432629</v>
      </c>
    </row>
    <row r="341" spans="1:2">
      <c r="A341" s="4">
        <v>44901</v>
      </c>
      <c r="B341">
        <v>1.2475211041136272</v>
      </c>
    </row>
    <row r="342" spans="1:2">
      <c r="A342" s="4">
        <v>44902</v>
      </c>
      <c r="B342">
        <v>1.8169781155811822</v>
      </c>
    </row>
    <row r="343" spans="1:2">
      <c r="A343" s="4">
        <v>44903</v>
      </c>
      <c r="B343">
        <v>1.4195264981393558</v>
      </c>
    </row>
    <row r="344" spans="1:2">
      <c r="A344" s="4">
        <v>44904</v>
      </c>
      <c r="B344">
        <v>0.84359994929648874</v>
      </c>
    </row>
    <row r="345" spans="1:2">
      <c r="A345" s="4">
        <v>44905</v>
      </c>
      <c r="B345">
        <v>0.85998845857912276</v>
      </c>
    </row>
    <row r="346" spans="1:2">
      <c r="A346" s="4">
        <v>44906</v>
      </c>
      <c r="B346">
        <v>1.2716559620217818</v>
      </c>
    </row>
    <row r="347" spans="1:2">
      <c r="A347" s="4">
        <v>44907</v>
      </c>
      <c r="B347">
        <v>1.1155730367557304</v>
      </c>
    </row>
    <row r="348" spans="1:2">
      <c r="A348" s="4">
        <v>44908</v>
      </c>
      <c r="B348">
        <v>0.81084934820588628</v>
      </c>
    </row>
    <row r="349" spans="1:2">
      <c r="A349" s="4">
        <v>44909</v>
      </c>
      <c r="B349">
        <v>3.1965822286389289</v>
      </c>
    </row>
    <row r="350" spans="1:2">
      <c r="A350" s="4">
        <v>44910</v>
      </c>
      <c r="B350">
        <v>1.5448686403682832</v>
      </c>
    </row>
    <row r="351" spans="1:2">
      <c r="A351" s="4">
        <v>44911</v>
      </c>
      <c r="B351">
        <v>1.6606049878058375</v>
      </c>
    </row>
    <row r="352" spans="1:2">
      <c r="A352" s="4">
        <v>44912</v>
      </c>
      <c r="B352">
        <v>1.9532890418634434</v>
      </c>
    </row>
    <row r="353" spans="1:2">
      <c r="A353" s="4">
        <v>44913</v>
      </c>
      <c r="B353">
        <v>0.61585162875485455</v>
      </c>
    </row>
    <row r="354" spans="1:2">
      <c r="A354" s="4">
        <v>44914</v>
      </c>
      <c r="B354">
        <v>1.2106891873558541</v>
      </c>
    </row>
    <row r="355" spans="1:2">
      <c r="A355" s="4">
        <v>44915</v>
      </c>
      <c r="B355">
        <v>1.175729921381224</v>
      </c>
    </row>
    <row r="356" spans="1:2">
      <c r="A356" s="4">
        <v>44916</v>
      </c>
      <c r="B356">
        <v>1.0057688723205964</v>
      </c>
    </row>
    <row r="357" spans="1:2">
      <c r="A357" s="4">
        <v>44917</v>
      </c>
      <c r="B357">
        <v>1.1518372901859972</v>
      </c>
    </row>
    <row r="358" spans="1:2">
      <c r="A358" s="4">
        <v>44918</v>
      </c>
      <c r="B358">
        <v>2.2130831787701526</v>
      </c>
    </row>
    <row r="359" spans="1:2">
      <c r="A359" s="4">
        <v>44919</v>
      </c>
      <c r="B359">
        <v>2.0678797102970505</v>
      </c>
    </row>
    <row r="360" spans="1:2">
      <c r="A360" s="4">
        <v>44920</v>
      </c>
      <c r="B360">
        <v>0.7345218925774788</v>
      </c>
    </row>
    <row r="361" spans="1:2">
      <c r="A361" s="4">
        <v>44921</v>
      </c>
      <c r="B361">
        <v>0.73059383068351669</v>
      </c>
    </row>
    <row r="362" spans="1:2">
      <c r="A362" s="4">
        <v>44922</v>
      </c>
      <c r="B362">
        <v>1.2833707561206547</v>
      </c>
    </row>
    <row r="363" spans="1:2">
      <c r="A363" s="4">
        <v>44923</v>
      </c>
      <c r="B363">
        <v>1.165104014840334</v>
      </c>
    </row>
    <row r="364" spans="1:2">
      <c r="A364" s="4">
        <v>44924</v>
      </c>
      <c r="B364">
        <v>0.53954362241581066</v>
      </c>
    </row>
    <row r="365" spans="1:2">
      <c r="A365" s="4">
        <v>44925</v>
      </c>
      <c r="B365">
        <v>3.7913423081950075</v>
      </c>
    </row>
    <row r="366" spans="1:2">
      <c r="A366" s="4">
        <v>44926</v>
      </c>
      <c r="B366">
        <v>2.0907406821239216</v>
      </c>
    </row>
    <row r="367" spans="1:2">
      <c r="A367" s="4">
        <v>44927</v>
      </c>
      <c r="B367">
        <v>1.4407061083980466</v>
      </c>
    </row>
    <row r="368" spans="1:2">
      <c r="A368" s="4">
        <v>44928</v>
      </c>
      <c r="B368">
        <v>1.2459294473076239</v>
      </c>
    </row>
    <row r="369" spans="1:2">
      <c r="A369" s="4">
        <v>44929</v>
      </c>
      <c r="B369">
        <v>1.703731075473814</v>
      </c>
    </row>
    <row r="370" spans="1:2">
      <c r="A370" s="4">
        <v>44930</v>
      </c>
      <c r="B370">
        <v>1.5600526058233424</v>
      </c>
    </row>
    <row r="371" spans="1:2">
      <c r="A371" s="4">
        <v>44931</v>
      </c>
      <c r="B371">
        <v>1.7505513890355975</v>
      </c>
    </row>
    <row r="372" spans="1:2">
      <c r="A372" s="4">
        <v>44932</v>
      </c>
      <c r="B372">
        <v>2.1894982926188602</v>
      </c>
    </row>
    <row r="373" spans="1:2">
      <c r="A373" s="4">
        <v>44933</v>
      </c>
      <c r="B373">
        <v>2.160927456382002</v>
      </c>
    </row>
    <row r="374" spans="1:2">
      <c r="A374" s="4">
        <v>44934</v>
      </c>
      <c r="B374">
        <v>1.9715821658883701</v>
      </c>
    </row>
    <row r="375" spans="1:2">
      <c r="A375" s="4">
        <v>44935</v>
      </c>
      <c r="B375">
        <v>3.0494120654396726</v>
      </c>
    </row>
    <row r="376" spans="1:2">
      <c r="A376" s="4">
        <v>44936</v>
      </c>
      <c r="B376">
        <v>1.8150521242013227</v>
      </c>
    </row>
    <row r="377" spans="1:2">
      <c r="A377" s="4">
        <v>44937</v>
      </c>
      <c r="B377">
        <v>1.413781311713959</v>
      </c>
    </row>
    <row r="378" spans="1:2">
      <c r="A378" s="4">
        <v>44938</v>
      </c>
      <c r="B378">
        <v>1.3886126637190288</v>
      </c>
    </row>
    <row r="379" spans="1:2">
      <c r="A379" s="4">
        <v>44939</v>
      </c>
      <c r="B379">
        <v>1.571056966369252</v>
      </c>
    </row>
    <row r="380" spans="1:2">
      <c r="A380" s="4">
        <v>44940</v>
      </c>
      <c r="B380">
        <v>1.8007634906920116</v>
      </c>
    </row>
    <row r="381" spans="1:2">
      <c r="A381" s="4">
        <v>44941</v>
      </c>
      <c r="B381">
        <v>2.4013426937951907</v>
      </c>
    </row>
    <row r="382" spans="1:2">
      <c r="A382" s="4">
        <v>44942</v>
      </c>
      <c r="B382">
        <v>2.388474942915515</v>
      </c>
    </row>
    <row r="383" spans="1:2">
      <c r="A383" s="4">
        <v>44943</v>
      </c>
      <c r="B383">
        <v>2.5987091017251638</v>
      </c>
    </row>
    <row r="384" spans="1:2">
      <c r="A384" s="4">
        <v>44944</v>
      </c>
      <c r="B384">
        <v>3.1082866651365619</v>
      </c>
    </row>
    <row r="385" spans="1:2">
      <c r="A385" s="4">
        <v>44945</v>
      </c>
      <c r="B385">
        <v>1.6576896887159533</v>
      </c>
    </row>
    <row r="386" spans="1:2">
      <c r="A386" s="4">
        <v>44946</v>
      </c>
      <c r="B386">
        <v>1.6410423951048951</v>
      </c>
    </row>
    <row r="387" spans="1:2">
      <c r="A387" s="4">
        <v>44947</v>
      </c>
      <c r="B387">
        <v>2.3405677692617992</v>
      </c>
    </row>
    <row r="388" spans="1:2">
      <c r="A388" s="4">
        <v>44948</v>
      </c>
      <c r="B388">
        <v>1.1420600067046598</v>
      </c>
    </row>
    <row r="389" spans="1:2">
      <c r="A389" s="4">
        <v>44949</v>
      </c>
      <c r="B389">
        <v>1.3871291089965399</v>
      </c>
    </row>
    <row r="390" spans="1:2">
      <c r="A390" s="4">
        <v>44950</v>
      </c>
      <c r="B390">
        <v>2.9037001684446939</v>
      </c>
    </row>
    <row r="391" spans="1:2">
      <c r="A391" s="4">
        <v>44951</v>
      </c>
      <c r="B391">
        <v>2.5175228402914307</v>
      </c>
    </row>
    <row r="392" spans="1:2">
      <c r="A392" s="4">
        <v>44952</v>
      </c>
      <c r="B392">
        <v>1.4590329804560263</v>
      </c>
    </row>
    <row r="393" spans="1:2">
      <c r="A393" s="4">
        <v>44953</v>
      </c>
      <c r="B393">
        <v>1.0381987133666906</v>
      </c>
    </row>
    <row r="394" spans="1:2">
      <c r="A394" s="4">
        <v>44954</v>
      </c>
      <c r="B394">
        <v>1.2251569645763893</v>
      </c>
    </row>
    <row r="395" spans="1:2">
      <c r="A395" s="4">
        <v>44955</v>
      </c>
      <c r="B395">
        <v>2.0998734809389048</v>
      </c>
    </row>
    <row r="396" spans="1:2">
      <c r="A396" s="4">
        <v>44956</v>
      </c>
      <c r="B396">
        <v>2.1639878496102707</v>
      </c>
    </row>
    <row r="397" spans="1:2">
      <c r="A397" s="4">
        <v>44957</v>
      </c>
      <c r="B397">
        <v>3.3618060543868649</v>
      </c>
    </row>
    <row r="398" spans="1:2">
      <c r="A398" s="4">
        <v>44958</v>
      </c>
      <c r="B398">
        <v>1.8644524990461657</v>
      </c>
    </row>
    <row r="399" spans="1:2">
      <c r="A399" s="4">
        <v>44959</v>
      </c>
      <c r="B399">
        <v>1.6411887452880991</v>
      </c>
    </row>
    <row r="400" spans="1:2">
      <c r="A400" s="4">
        <v>44960</v>
      </c>
      <c r="B400">
        <v>1.5553232002672457</v>
      </c>
    </row>
    <row r="401" spans="1:2">
      <c r="A401" s="4">
        <v>44961</v>
      </c>
      <c r="B401">
        <v>0.84233385410407413</v>
      </c>
    </row>
    <row r="402" spans="1:2">
      <c r="A402" s="4">
        <v>44962</v>
      </c>
      <c r="B402">
        <v>1.1502309439676932</v>
      </c>
    </row>
    <row r="403" spans="1:2">
      <c r="A403" s="4">
        <v>44963</v>
      </c>
      <c r="B403">
        <v>1.2327063774684364</v>
      </c>
    </row>
    <row r="404" spans="1:2">
      <c r="A404" s="4">
        <v>44964</v>
      </c>
      <c r="B404">
        <v>1.4556660476110079</v>
      </c>
    </row>
    <row r="405" spans="1:2">
      <c r="A405" s="4">
        <v>44965</v>
      </c>
      <c r="B405">
        <v>2.2650159616919394</v>
      </c>
    </row>
    <row r="406" spans="1:2">
      <c r="A406" s="4">
        <v>44966</v>
      </c>
      <c r="B406">
        <v>0.90422402657316847</v>
      </c>
    </row>
    <row r="407" spans="1:2">
      <c r="A407" s="4">
        <v>44967</v>
      </c>
      <c r="B407">
        <v>1.3934859887910327</v>
      </c>
    </row>
    <row r="408" spans="1:2">
      <c r="A408" s="4">
        <v>44968</v>
      </c>
      <c r="B408">
        <v>1.2155856714791611</v>
      </c>
    </row>
    <row r="409" spans="1:2">
      <c r="A409" s="4">
        <v>44969</v>
      </c>
      <c r="B409">
        <v>1.0374451168861991</v>
      </c>
    </row>
    <row r="410" spans="1:2">
      <c r="A410" s="4">
        <v>44970</v>
      </c>
      <c r="B410">
        <v>0.84934422430772794</v>
      </c>
    </row>
    <row r="411" spans="1:2">
      <c r="A411" s="4">
        <v>44971</v>
      </c>
      <c r="B411">
        <v>1.701391835793358</v>
      </c>
    </row>
    <row r="412" spans="1:2">
      <c r="A412" s="4">
        <v>44972</v>
      </c>
      <c r="B412">
        <v>1.3786495535714285</v>
      </c>
    </row>
    <row r="413" spans="1:2">
      <c r="A413" s="4">
        <v>44973</v>
      </c>
      <c r="B413">
        <v>1.3221180229280209</v>
      </c>
    </row>
    <row r="414" spans="1:2">
      <c r="A414" s="4">
        <v>44974</v>
      </c>
      <c r="B414">
        <v>0.50372439848876516</v>
      </c>
    </row>
    <row r="415" spans="1:2">
      <c r="A415" s="4">
        <v>44975</v>
      </c>
      <c r="B415">
        <v>1.2223421699918011</v>
      </c>
    </row>
    <row r="416" spans="1:2">
      <c r="A416" s="4">
        <v>44976</v>
      </c>
      <c r="B416">
        <v>0.89337498338428811</v>
      </c>
    </row>
    <row r="417" spans="1:2">
      <c r="A417" s="4">
        <v>44977</v>
      </c>
      <c r="B417">
        <v>1.5720138560856558</v>
      </c>
    </row>
    <row r="418" spans="1:2">
      <c r="A418" s="4">
        <v>44978</v>
      </c>
      <c r="B418">
        <v>1.2883410295878228</v>
      </c>
    </row>
    <row r="419" spans="1:2">
      <c r="A419" s="4">
        <v>44979</v>
      </c>
      <c r="B419">
        <v>2.3294540853217645</v>
      </c>
    </row>
    <row r="420" spans="1:2">
      <c r="A420" s="4">
        <v>44980</v>
      </c>
      <c r="B420">
        <v>2.1158665884194052</v>
      </c>
    </row>
    <row r="421" spans="1:2">
      <c r="A421" s="4">
        <v>44981</v>
      </c>
      <c r="B421">
        <v>0.73868433506862285</v>
      </c>
    </row>
    <row r="422" spans="1:2">
      <c r="A422" s="4">
        <v>44982</v>
      </c>
      <c r="B422">
        <v>0.93558502555601597</v>
      </c>
    </row>
    <row r="423" spans="1:2">
      <c r="A423" s="4">
        <v>44983</v>
      </c>
      <c r="B423">
        <v>0.68945493409333802</v>
      </c>
    </row>
    <row r="424" spans="1:2">
      <c r="A424" s="4">
        <v>44984</v>
      </c>
      <c r="B424">
        <v>0.54975172882893097</v>
      </c>
    </row>
    <row r="425" spans="1:2">
      <c r="A425" s="4">
        <v>44985</v>
      </c>
      <c r="B425">
        <v>0.43277651288196523</v>
      </c>
    </row>
    <row r="426" spans="1:2">
      <c r="A426" s="4">
        <v>44986</v>
      </c>
      <c r="B426">
        <v>1.5611666450861064</v>
      </c>
    </row>
    <row r="427" spans="1:2">
      <c r="A427" s="4">
        <v>44987</v>
      </c>
      <c r="B427">
        <v>1.726630284609008</v>
      </c>
    </row>
    <row r="428" spans="1:2">
      <c r="A428" s="4">
        <v>44988</v>
      </c>
      <c r="B428">
        <v>2.1065784471413949</v>
      </c>
    </row>
    <row r="429" spans="1:2">
      <c r="A429" s="4">
        <v>44989</v>
      </c>
      <c r="B429">
        <v>1.1405568378534334</v>
      </c>
    </row>
    <row r="430" spans="1:2">
      <c r="A430" s="4">
        <v>44990</v>
      </c>
      <c r="B430">
        <v>0.83247279239564675</v>
      </c>
    </row>
    <row r="431" spans="1:2">
      <c r="A431" s="4">
        <v>44991</v>
      </c>
      <c r="B431">
        <v>1.175708643475619</v>
      </c>
    </row>
    <row r="432" spans="1:2">
      <c r="A432" s="4">
        <v>44992</v>
      </c>
      <c r="B432">
        <v>2.1620667041409032</v>
      </c>
    </row>
    <row r="433" spans="1:2">
      <c r="A433" s="4">
        <v>44993</v>
      </c>
      <c r="B433">
        <v>1.102619869581895</v>
      </c>
    </row>
    <row r="434" spans="1:2">
      <c r="A434" s="4">
        <v>44994</v>
      </c>
      <c r="B434">
        <v>0.80808704453441293</v>
      </c>
    </row>
    <row r="435" spans="1:2">
      <c r="A435" s="4">
        <v>44995</v>
      </c>
      <c r="B435">
        <v>1.2838227408926037</v>
      </c>
    </row>
    <row r="436" spans="1:2">
      <c r="A436" s="4">
        <v>44996</v>
      </c>
      <c r="B436">
        <v>0.72529300821770182</v>
      </c>
    </row>
    <row r="437" spans="1:2">
      <c r="A437" s="4">
        <v>44997</v>
      </c>
      <c r="B437">
        <v>1.2417631740196078</v>
      </c>
    </row>
    <row r="438" spans="1:2">
      <c r="A438" s="4">
        <v>44998</v>
      </c>
      <c r="B438">
        <v>1.5810212277682156</v>
      </c>
    </row>
    <row r="439" spans="1:2">
      <c r="A439" s="4">
        <v>44999</v>
      </c>
      <c r="B439">
        <v>0.32226280834914611</v>
      </c>
    </row>
    <row r="440" spans="1:2">
      <c r="A440" s="4">
        <v>45000</v>
      </c>
      <c r="B440">
        <v>2.3355757438110381</v>
      </c>
    </row>
    <row r="441" spans="1:2">
      <c r="A441" s="4">
        <v>45001</v>
      </c>
      <c r="B441">
        <v>1.0770655769604982</v>
      </c>
    </row>
    <row r="442" spans="1:2">
      <c r="A442" s="4">
        <v>45002</v>
      </c>
      <c r="B442">
        <v>0.83382635608405276</v>
      </c>
    </row>
    <row r="443" spans="1:2">
      <c r="A443" s="4">
        <v>45003</v>
      </c>
      <c r="B443">
        <v>1.1362872069007413</v>
      </c>
    </row>
    <row r="444" spans="1:2">
      <c r="A444" s="4">
        <v>45004</v>
      </c>
      <c r="B444">
        <v>1.4756479962502931</v>
      </c>
    </row>
    <row r="445" spans="1:2">
      <c r="A445" s="4">
        <v>45005</v>
      </c>
      <c r="B445">
        <v>1.6467685851318945</v>
      </c>
    </row>
    <row r="446" spans="1:2">
      <c r="A446" s="4">
        <v>45006</v>
      </c>
      <c r="B446">
        <v>1.4237495320104829</v>
      </c>
    </row>
    <row r="447" spans="1:2">
      <c r="A447" s="4">
        <v>45007</v>
      </c>
      <c r="B447">
        <v>1.5339995357474467</v>
      </c>
    </row>
    <row r="448" spans="1:2">
      <c r="A448" s="4">
        <v>45008</v>
      </c>
      <c r="B448">
        <v>0.96214129415442318</v>
      </c>
    </row>
    <row r="449" spans="1:2">
      <c r="A449" s="4">
        <v>45009</v>
      </c>
      <c r="B449">
        <v>1.0206392141030816</v>
      </c>
    </row>
    <row r="450" spans="1:2">
      <c r="A450" s="4">
        <v>45010</v>
      </c>
      <c r="B450">
        <v>1.1236728087649404</v>
      </c>
    </row>
    <row r="451" spans="1:2">
      <c r="A451" s="4">
        <v>45011</v>
      </c>
      <c r="B451">
        <v>1.3956086461888511</v>
      </c>
    </row>
    <row r="452" spans="1:2">
      <c r="A452" s="4">
        <v>45012</v>
      </c>
      <c r="B452">
        <v>0.89675931011754362</v>
      </c>
    </row>
    <row r="453" spans="1:2">
      <c r="A453" s="4">
        <v>45013</v>
      </c>
      <c r="B453">
        <v>0.58898765908214423</v>
      </c>
    </row>
    <row r="454" spans="1:2">
      <c r="A454" s="4">
        <v>45014</v>
      </c>
      <c r="B454">
        <v>0.56386928104575162</v>
      </c>
    </row>
    <row r="455" spans="1:2">
      <c r="A455" s="4">
        <v>45015</v>
      </c>
      <c r="B455">
        <v>1.0880068237721177</v>
      </c>
    </row>
    <row r="456" spans="1:2">
      <c r="A456" s="4">
        <v>45016</v>
      </c>
      <c r="B456">
        <v>1.1123932139166379</v>
      </c>
    </row>
    <row r="457" spans="1:2">
      <c r="A457" s="4">
        <v>45017</v>
      </c>
      <c r="B457">
        <v>1.0233879039782847</v>
      </c>
    </row>
    <row r="458" spans="1:2">
      <c r="A458" s="4">
        <v>45018</v>
      </c>
      <c r="B458">
        <v>1.3471549599507084</v>
      </c>
    </row>
    <row r="459" spans="1:2">
      <c r="A459" s="4">
        <v>45019</v>
      </c>
      <c r="B459">
        <v>0.65472534388204628</v>
      </c>
    </row>
    <row r="460" spans="1:2">
      <c r="A460" s="4">
        <v>45020</v>
      </c>
      <c r="B460">
        <v>0.65512089730624257</v>
      </c>
    </row>
    <row r="461" spans="1:2">
      <c r="A461" s="4">
        <v>45021</v>
      </c>
      <c r="B461">
        <v>0.43730131503716413</v>
      </c>
    </row>
    <row r="462" spans="1:2">
      <c r="A462" s="4">
        <v>45022</v>
      </c>
      <c r="B462">
        <v>1.3660753623188406</v>
      </c>
    </row>
    <row r="463" spans="1:2">
      <c r="A463" s="4">
        <v>45023</v>
      </c>
      <c r="B463">
        <v>0.79413983259478083</v>
      </c>
    </row>
    <row r="464" spans="1:2">
      <c r="A464" s="4">
        <v>45024</v>
      </c>
      <c r="B464">
        <v>2.027019813328967</v>
      </c>
    </row>
    <row r="465" spans="1:2">
      <c r="A465" s="4">
        <v>45025</v>
      </c>
      <c r="B465">
        <v>1.2383044368600682</v>
      </c>
    </row>
    <row r="466" spans="1:2">
      <c r="A466" s="4">
        <v>45026</v>
      </c>
      <c r="B466">
        <v>1.5360054207537428</v>
      </c>
    </row>
    <row r="467" spans="1:2">
      <c r="A467" s="4">
        <v>45027</v>
      </c>
      <c r="B467">
        <v>1.2703708071278825</v>
      </c>
    </row>
    <row r="468" spans="1:2">
      <c r="A468" s="4">
        <v>45028</v>
      </c>
      <c r="B468">
        <v>1.6816857106175376</v>
      </c>
    </row>
    <row r="469" spans="1:2">
      <c r="A469" s="4">
        <v>45029</v>
      </c>
      <c r="B469">
        <v>1.2275874125874127</v>
      </c>
    </row>
    <row r="470" spans="1:2">
      <c r="A470" s="4">
        <v>45030</v>
      </c>
      <c r="B470">
        <v>0.72449968533668974</v>
      </c>
    </row>
    <row r="471" spans="1:2">
      <c r="A471" s="4">
        <v>45031</v>
      </c>
      <c r="B471">
        <v>2.0551108126259234</v>
      </c>
    </row>
    <row r="472" spans="1:2">
      <c r="A472" s="4">
        <v>45032</v>
      </c>
      <c r="B472">
        <v>1.8104491017964071</v>
      </c>
    </row>
    <row r="473" spans="1:2">
      <c r="A473" s="4">
        <v>45033</v>
      </c>
      <c r="B473">
        <v>1.2713006367700852</v>
      </c>
    </row>
    <row r="474" spans="1:2">
      <c r="A474" s="4">
        <v>45034</v>
      </c>
      <c r="B474">
        <v>1.1797524687294272</v>
      </c>
    </row>
    <row r="475" spans="1:2">
      <c r="A475" s="4">
        <v>45035</v>
      </c>
      <c r="B475">
        <v>1.5253641871857677</v>
      </c>
    </row>
    <row r="476" spans="1:2">
      <c r="A476" s="4">
        <v>45036</v>
      </c>
      <c r="B476">
        <v>0.96015149602322936</v>
      </c>
    </row>
    <row r="477" spans="1:2">
      <c r="A477" s="4">
        <v>45037</v>
      </c>
      <c r="B477">
        <v>1.5211578290704928</v>
      </c>
    </row>
    <row r="478" spans="1:2">
      <c r="A478" s="4">
        <v>45038</v>
      </c>
      <c r="B478">
        <v>1.7043379501385041</v>
      </c>
    </row>
    <row r="479" spans="1:2">
      <c r="A479" s="4">
        <v>45039</v>
      </c>
      <c r="B479">
        <v>1.0731403292641952</v>
      </c>
    </row>
    <row r="480" spans="1:2">
      <c r="A480" s="4">
        <v>45040</v>
      </c>
      <c r="B480">
        <v>0.96770636084811312</v>
      </c>
    </row>
    <row r="481" spans="1:2">
      <c r="A481" s="4">
        <v>45041</v>
      </c>
      <c r="B481">
        <v>0.95368346845259078</v>
      </c>
    </row>
    <row r="482" spans="1:2">
      <c r="A482" s="4">
        <v>45042</v>
      </c>
      <c r="B482">
        <v>1.0416288451840647</v>
      </c>
    </row>
    <row r="483" spans="1:2">
      <c r="A483" s="4">
        <v>45043</v>
      </c>
      <c r="B483">
        <v>2.6311735516685273</v>
      </c>
    </row>
    <row r="484" spans="1:2">
      <c r="A484" s="4">
        <v>45044</v>
      </c>
      <c r="B484">
        <v>2.2938995006736942</v>
      </c>
    </row>
    <row r="485" spans="1:2">
      <c r="A485" s="4">
        <v>45045</v>
      </c>
      <c r="B485">
        <v>1.7219459501924741</v>
      </c>
    </row>
    <row r="486" spans="1:2">
      <c r="A486" s="4">
        <v>45046</v>
      </c>
      <c r="B486">
        <v>2.1678051314842937</v>
      </c>
    </row>
    <row r="487" spans="1:2">
      <c r="A487" s="4">
        <v>45047</v>
      </c>
      <c r="B487">
        <v>0.58176098140087062</v>
      </c>
    </row>
    <row r="488" spans="1:2">
      <c r="A488" s="4">
        <v>45048</v>
      </c>
      <c r="B488">
        <v>1.0054666844705569</v>
      </c>
    </row>
    <row r="489" spans="1:2">
      <c r="A489" s="4">
        <v>45049</v>
      </c>
      <c r="B489">
        <v>1.2968658074298711</v>
      </c>
    </row>
    <row r="490" spans="1:2">
      <c r="A490" s="4">
        <v>45050</v>
      </c>
      <c r="B490">
        <v>0.63567964346572292</v>
      </c>
    </row>
    <row r="491" spans="1:2">
      <c r="A491" s="4">
        <v>45051</v>
      </c>
      <c r="B491">
        <v>1.7531885136140455</v>
      </c>
    </row>
    <row r="492" spans="1:2">
      <c r="A492" s="4">
        <v>45052</v>
      </c>
      <c r="B492">
        <v>1.3539439543331604</v>
      </c>
    </row>
    <row r="493" spans="1:2">
      <c r="A493" s="4">
        <v>45053</v>
      </c>
      <c r="B493">
        <v>2.1351999999999998</v>
      </c>
    </row>
    <row r="494" spans="1:2">
      <c r="A494" s="4">
        <v>45054</v>
      </c>
      <c r="B494">
        <v>0.97930453390397221</v>
      </c>
    </row>
    <row r="495" spans="1:2">
      <c r="A495" s="4">
        <v>45055</v>
      </c>
      <c r="B495">
        <v>1.641712155505259</v>
      </c>
    </row>
    <row r="496" spans="1:2">
      <c r="A496" s="4">
        <v>45056</v>
      </c>
      <c r="B496">
        <v>1.549890410958904</v>
      </c>
    </row>
    <row r="497" spans="1:2">
      <c r="A497" s="4">
        <v>45057</v>
      </c>
      <c r="B497">
        <v>1.3225086438724547</v>
      </c>
    </row>
    <row r="498" spans="1:2">
      <c r="A498" s="4">
        <v>45058</v>
      </c>
      <c r="B498">
        <v>1.2616218303513966</v>
      </c>
    </row>
    <row r="499" spans="1:2">
      <c r="A499" s="4">
        <v>45059</v>
      </c>
      <c r="B499">
        <v>1.3781108689730319</v>
      </c>
    </row>
    <row r="500" spans="1:2">
      <c r="A500" s="4">
        <v>45060</v>
      </c>
      <c r="B500">
        <v>1.524140182310914</v>
      </c>
    </row>
    <row r="501" spans="1:2">
      <c r="A501" s="4">
        <v>45061</v>
      </c>
      <c r="B501">
        <v>1.2853090690329374</v>
      </c>
    </row>
    <row r="502" spans="1:2">
      <c r="A502" s="4">
        <v>45062</v>
      </c>
      <c r="B502">
        <v>1.0216813819577735</v>
      </c>
    </row>
    <row r="503" spans="1:2">
      <c r="A503" s="4">
        <v>45063</v>
      </c>
      <c r="B503">
        <v>1.3258633228840127</v>
      </c>
    </row>
    <row r="504" spans="1:2">
      <c r="A504" s="4">
        <v>45064</v>
      </c>
      <c r="B504">
        <v>1.2803356720319163</v>
      </c>
    </row>
    <row r="505" spans="1:2">
      <c r="A505" s="4">
        <v>45065</v>
      </c>
      <c r="B505">
        <v>1.8296961817435335</v>
      </c>
    </row>
    <row r="506" spans="1:2">
      <c r="A506" s="4">
        <v>45066</v>
      </c>
      <c r="B506">
        <v>1.7841474395047834</v>
      </c>
    </row>
    <row r="507" spans="1:2">
      <c r="A507" s="4">
        <v>45067</v>
      </c>
      <c r="B507">
        <v>1.5844619001816822</v>
      </c>
    </row>
    <row r="508" spans="1:2">
      <c r="A508" s="4">
        <v>45068</v>
      </c>
      <c r="B508">
        <v>1.5407949509869745</v>
      </c>
    </row>
    <row r="509" spans="1:2">
      <c r="A509" s="4">
        <v>45069</v>
      </c>
      <c r="B509">
        <v>1.1724539007092198</v>
      </c>
    </row>
    <row r="510" spans="1:2">
      <c r="A510" s="4">
        <v>45070</v>
      </c>
      <c r="B510">
        <v>0.97784591399246457</v>
      </c>
    </row>
    <row r="511" spans="1:2">
      <c r="A511" s="4">
        <v>45071</v>
      </c>
      <c r="B511">
        <v>2.0524080437826142</v>
      </c>
    </row>
    <row r="512" spans="1:2">
      <c r="A512" s="4">
        <v>45072</v>
      </c>
      <c r="B512">
        <v>1.3851578814945278</v>
      </c>
    </row>
    <row r="513" spans="1:2">
      <c r="A513" s="4">
        <v>45073</v>
      </c>
      <c r="B513">
        <v>3.0512604442632973</v>
      </c>
    </row>
    <row r="514" spans="1:2">
      <c r="A514" s="4">
        <v>45074</v>
      </c>
      <c r="B514">
        <v>2.912470830473576</v>
      </c>
    </row>
    <row r="515" spans="1:2">
      <c r="A515" s="4">
        <v>45075</v>
      </c>
      <c r="B515">
        <v>3.2270619658119659</v>
      </c>
    </row>
    <row r="516" spans="1:2">
      <c r="A516" s="4">
        <v>45076</v>
      </c>
      <c r="B516">
        <v>3.1553058257855309</v>
      </c>
    </row>
    <row r="517" spans="1:2">
      <c r="A517" s="4">
        <v>45077</v>
      </c>
      <c r="B517">
        <v>2.1255659868350056</v>
      </c>
    </row>
    <row r="518" spans="1:2">
      <c r="A518" s="4">
        <v>45078</v>
      </c>
      <c r="B518">
        <v>1.196926531121367</v>
      </c>
    </row>
    <row r="519" spans="1:2">
      <c r="A519" s="4">
        <v>45079</v>
      </c>
      <c r="B519">
        <v>1.2551207430340559</v>
      </c>
    </row>
    <row r="520" spans="1:2">
      <c r="A520" s="4">
        <v>45080</v>
      </c>
      <c r="B520">
        <v>1.228890111098889</v>
      </c>
    </row>
    <row r="521" spans="1:2">
      <c r="A521" s="4">
        <v>45081</v>
      </c>
      <c r="B521">
        <v>0.15079898770788142</v>
      </c>
    </row>
    <row r="522" spans="1:2">
      <c r="A522" s="4">
        <v>45082</v>
      </c>
      <c r="B522">
        <v>1.1070644942294636</v>
      </c>
    </row>
    <row r="523" spans="1:2">
      <c r="A523" s="4">
        <v>45083</v>
      </c>
      <c r="B523">
        <v>0.55978088452749031</v>
      </c>
    </row>
    <row r="524" spans="1:2">
      <c r="A524" s="4">
        <v>45084</v>
      </c>
      <c r="B524">
        <v>1.3006034593209479</v>
      </c>
    </row>
    <row r="525" spans="1:2">
      <c r="A525" s="4">
        <v>45085</v>
      </c>
      <c r="B525">
        <v>0.99573066632692064</v>
      </c>
    </row>
    <row r="526" spans="1:2">
      <c r="A526" s="4">
        <v>45086</v>
      </c>
      <c r="B526">
        <v>1.2358271387173996</v>
      </c>
    </row>
    <row r="527" spans="1:2">
      <c r="A527" s="4">
        <v>45087</v>
      </c>
      <c r="B527">
        <v>1.2566796560064497</v>
      </c>
    </row>
    <row r="528" spans="1:2">
      <c r="A528" s="4">
        <v>45088</v>
      </c>
      <c r="B528">
        <v>1.381952215151879</v>
      </c>
    </row>
    <row r="529" spans="1:2">
      <c r="A529" s="4">
        <v>45089</v>
      </c>
      <c r="B529">
        <v>1.2489348954866197</v>
      </c>
    </row>
    <row r="530" spans="1:2">
      <c r="A530" s="4">
        <v>45090</v>
      </c>
      <c r="B530">
        <v>1.6593629727936297</v>
      </c>
    </row>
    <row r="531" spans="1:2">
      <c r="A531" s="4">
        <v>45091</v>
      </c>
      <c r="B531">
        <v>2.0986639417550133</v>
      </c>
    </row>
    <row r="532" spans="1:2">
      <c r="A532" s="4">
        <v>45092</v>
      </c>
      <c r="B532">
        <v>1.1466764070639055</v>
      </c>
    </row>
    <row r="533" spans="1:2">
      <c r="A533" s="4">
        <v>45093</v>
      </c>
      <c r="B533">
        <v>1.2473583720638111</v>
      </c>
    </row>
    <row r="534" spans="1:2">
      <c r="A534" s="4">
        <v>45094</v>
      </c>
      <c r="B534">
        <v>1.1043127392017495</v>
      </c>
    </row>
    <row r="535" spans="1:2">
      <c r="A535" s="4">
        <v>45095</v>
      </c>
      <c r="B535">
        <v>1.4785535024820737</v>
      </c>
    </row>
    <row r="536" spans="1:2">
      <c r="A536" s="4">
        <v>45096</v>
      </c>
      <c r="B536">
        <v>1.420752903484181</v>
      </c>
    </row>
    <row r="537" spans="1:2">
      <c r="A537" s="4">
        <v>45097</v>
      </c>
      <c r="B537">
        <v>0.84092458063663988</v>
      </c>
    </row>
    <row r="538" spans="1:2">
      <c r="A538" s="4">
        <v>45098</v>
      </c>
      <c r="B538">
        <v>1.8859675535366645</v>
      </c>
    </row>
    <row r="539" spans="1:2">
      <c r="A539" s="4">
        <v>45099</v>
      </c>
      <c r="B539">
        <v>1.3296744305752155</v>
      </c>
    </row>
    <row r="540" spans="1:2">
      <c r="A540" s="4">
        <v>45100</v>
      </c>
      <c r="B540">
        <v>0.86731757188498404</v>
      </c>
    </row>
    <row r="541" spans="1:2">
      <c r="A541" s="4">
        <v>45101</v>
      </c>
      <c r="B541">
        <v>1.4174332462220203</v>
      </c>
    </row>
    <row r="542" spans="1:2">
      <c r="A542" s="4">
        <v>45102</v>
      </c>
      <c r="B542">
        <v>1.7451777033596199</v>
      </c>
    </row>
    <row r="543" spans="1:2">
      <c r="A543" s="4">
        <v>45103</v>
      </c>
      <c r="B543">
        <v>0.97642003491338791</v>
      </c>
    </row>
    <row r="544" spans="1:2">
      <c r="A544" s="4">
        <v>45104</v>
      </c>
      <c r="B544">
        <v>2.2262265879478829</v>
      </c>
    </row>
    <row r="545" spans="1:2">
      <c r="A545" s="4">
        <v>45105</v>
      </c>
      <c r="B545">
        <v>2.6216177221654746</v>
      </c>
    </row>
    <row r="546" spans="1:2">
      <c r="A546" s="4">
        <v>45106</v>
      </c>
      <c r="B546">
        <v>3.1282226562500002</v>
      </c>
    </row>
    <row r="547" spans="1:2">
      <c r="A547" s="4">
        <v>45107</v>
      </c>
      <c r="B547">
        <v>3.1785588355883561</v>
      </c>
    </row>
    <row r="548" spans="1:2">
      <c r="A548" s="4">
        <v>45108</v>
      </c>
      <c r="B548">
        <v>1.3203981579199846</v>
      </c>
    </row>
    <row r="549" spans="1:2">
      <c r="A549" s="4">
        <v>45109</v>
      </c>
      <c r="B549">
        <v>1.5667153284671533</v>
      </c>
    </row>
    <row r="550" spans="1:2">
      <c r="A550" s="4">
        <v>45110</v>
      </c>
      <c r="B550">
        <v>1.2443161176630066</v>
      </c>
    </row>
    <row r="551" spans="1:2">
      <c r="A551" s="4">
        <v>45111</v>
      </c>
      <c r="B551">
        <v>1.7916076477716441</v>
      </c>
    </row>
    <row r="552" spans="1:2">
      <c r="A552" s="4">
        <v>45112</v>
      </c>
      <c r="B552">
        <v>1.3233491248848532</v>
      </c>
    </row>
    <row r="553" spans="1:2">
      <c r="A553" s="4">
        <v>45113</v>
      </c>
      <c r="B553">
        <v>0.88865257424458566</v>
      </c>
    </row>
    <row r="554" spans="1:2">
      <c r="A554" s="4">
        <v>45114</v>
      </c>
      <c r="B554">
        <v>1.3473848705191989</v>
      </c>
    </row>
    <row r="555" spans="1:2">
      <c r="A555" s="4">
        <v>45115</v>
      </c>
      <c r="B555">
        <v>1.062068540433925</v>
      </c>
    </row>
    <row r="556" spans="1:2">
      <c r="A556" s="4">
        <v>45116</v>
      </c>
      <c r="B556">
        <v>1.6060391776988483</v>
      </c>
    </row>
    <row r="557" spans="1:2">
      <c r="A557" s="4">
        <v>45117</v>
      </c>
      <c r="B557">
        <v>1.0363382924540947</v>
      </c>
    </row>
    <row r="558" spans="1:2">
      <c r="A558" s="4">
        <v>45118</v>
      </c>
      <c r="B558">
        <v>1.2344176865377023</v>
      </c>
    </row>
    <row r="559" spans="1:2">
      <c r="A559" s="4">
        <v>45119</v>
      </c>
      <c r="B559">
        <v>1.1043530175210903</v>
      </c>
    </row>
    <row r="560" spans="1:2">
      <c r="A560" s="4">
        <v>45120</v>
      </c>
      <c r="B560">
        <v>1.1974861415495681</v>
      </c>
    </row>
    <row r="561" spans="1:2">
      <c r="A561" s="4">
        <v>45121</v>
      </c>
      <c r="B561">
        <v>0.78783590659691216</v>
      </c>
    </row>
    <row r="562" spans="1:2">
      <c r="A562" s="4">
        <v>45122</v>
      </c>
      <c r="B562">
        <v>1.8615180037211336</v>
      </c>
    </row>
    <row r="563" spans="1:2">
      <c r="A563" s="4">
        <v>45123</v>
      </c>
      <c r="B563">
        <v>2.1551874530024708</v>
      </c>
    </row>
    <row r="564" spans="1:2">
      <c r="A564" s="4">
        <v>45124</v>
      </c>
      <c r="B564">
        <v>1.092433373510111</v>
      </c>
    </row>
    <row r="565" spans="1:2">
      <c r="A565" s="4">
        <v>45125</v>
      </c>
      <c r="B565">
        <v>1.2570378301213418</v>
      </c>
    </row>
    <row r="566" spans="1:2">
      <c r="A566" s="4">
        <v>45126</v>
      </c>
      <c r="B566">
        <v>1.2358742018747453</v>
      </c>
    </row>
    <row r="567" spans="1:2">
      <c r="A567" s="4">
        <v>45127</v>
      </c>
      <c r="B567">
        <v>0.73839441978440068</v>
      </c>
    </row>
    <row r="568" spans="1:2">
      <c r="A568" s="4">
        <v>45128</v>
      </c>
      <c r="B568">
        <v>1.0308559582720342</v>
      </c>
    </row>
    <row r="569" spans="1:2">
      <c r="A569" s="4">
        <v>45129</v>
      </c>
      <c r="B569">
        <v>2.0225354155047404</v>
      </c>
    </row>
    <row r="570" spans="1:2">
      <c r="A570" s="4">
        <v>45130</v>
      </c>
      <c r="B570">
        <v>1.0629897718332022</v>
      </c>
    </row>
    <row r="571" spans="1:2">
      <c r="A571" s="4">
        <v>45131</v>
      </c>
      <c r="B571">
        <v>1.1454718833263215</v>
      </c>
    </row>
    <row r="572" spans="1:2">
      <c r="A572" s="4">
        <v>45132</v>
      </c>
      <c r="B572">
        <v>2.2787270488132556</v>
      </c>
    </row>
    <row r="573" spans="1:2">
      <c r="A573" s="4">
        <v>45133</v>
      </c>
      <c r="B573">
        <v>1.6381611639619473</v>
      </c>
    </row>
    <row r="574" spans="1:2">
      <c r="A574" s="4">
        <v>45134</v>
      </c>
      <c r="B574">
        <v>2.4601919561243144</v>
      </c>
    </row>
    <row r="575" spans="1:2">
      <c r="A575" s="4">
        <v>45135</v>
      </c>
      <c r="B575">
        <v>2.8517067950775816</v>
      </c>
    </row>
    <row r="576" spans="1:2">
      <c r="A576" s="4">
        <v>45136</v>
      </c>
      <c r="B576">
        <v>2.216006997084548</v>
      </c>
    </row>
    <row r="577" spans="1:2">
      <c r="A577" s="4">
        <v>45137</v>
      </c>
      <c r="B577">
        <v>1.2997035686876439</v>
      </c>
    </row>
    <row r="578" spans="1:2">
      <c r="A578" s="4">
        <v>45138</v>
      </c>
      <c r="B578">
        <v>2.5984234835266342</v>
      </c>
    </row>
    <row r="579" spans="1:2">
      <c r="A579" s="4">
        <v>45139</v>
      </c>
      <c r="B579">
        <v>0.97097224084752576</v>
      </c>
    </row>
    <row r="580" spans="1:2">
      <c r="A580" s="4">
        <v>45140</v>
      </c>
      <c r="B580">
        <v>0.37768898488120956</v>
      </c>
    </row>
    <row r="581" spans="1:2">
      <c r="A581" s="4">
        <v>45141</v>
      </c>
      <c r="B581">
        <v>1.4045524583274969</v>
      </c>
    </row>
    <row r="582" spans="1:2">
      <c r="A582" s="4">
        <v>45142</v>
      </c>
      <c r="B582">
        <v>0.90615472127417518</v>
      </c>
    </row>
    <row r="583" spans="1:2">
      <c r="A583" s="4">
        <v>45143</v>
      </c>
      <c r="B583">
        <v>1.8484903793293019</v>
      </c>
    </row>
    <row r="584" spans="1:2">
      <c r="A584" s="4">
        <v>45144</v>
      </c>
      <c r="B584">
        <v>1.2584427885829756</v>
      </c>
    </row>
    <row r="585" spans="1:2">
      <c r="A585" s="4">
        <v>45145</v>
      </c>
      <c r="B585">
        <v>1.3123407005299212</v>
      </c>
    </row>
    <row r="586" spans="1:2">
      <c r="A586" s="4">
        <v>45146</v>
      </c>
      <c r="B586">
        <v>1.4796418652243823</v>
      </c>
    </row>
    <row r="587" spans="1:2">
      <c r="A587" s="4">
        <v>45147</v>
      </c>
      <c r="B587">
        <v>1.2368340207651829</v>
      </c>
    </row>
    <row r="588" spans="1:2">
      <c r="A588" s="4">
        <v>45148</v>
      </c>
      <c r="B588">
        <v>1.4341085485430187</v>
      </c>
    </row>
    <row r="589" spans="1:2">
      <c r="A589" s="4">
        <v>45149</v>
      </c>
      <c r="B589">
        <v>1.0607259008716015</v>
      </c>
    </row>
    <row r="590" spans="1:2">
      <c r="A590" s="4">
        <v>45150</v>
      </c>
      <c r="B590">
        <v>0.98816514819513313</v>
      </c>
    </row>
    <row r="591" spans="1:2">
      <c r="A591" s="4">
        <v>45151</v>
      </c>
      <c r="B591">
        <v>1.8476922216004479</v>
      </c>
    </row>
    <row r="592" spans="1:2">
      <c r="A592" s="4">
        <v>45152</v>
      </c>
      <c r="B592">
        <v>1.5862844586496205</v>
      </c>
    </row>
    <row r="593" spans="1:2">
      <c r="A593" s="4">
        <v>45153</v>
      </c>
      <c r="B593">
        <v>1.2801648422408241</v>
      </c>
    </row>
    <row r="594" spans="1:2">
      <c r="A594" s="4">
        <v>45154</v>
      </c>
      <c r="B594">
        <v>2.0992675702360648</v>
      </c>
    </row>
    <row r="595" spans="1:2">
      <c r="A595" s="4">
        <v>45155</v>
      </c>
      <c r="B595">
        <v>1.4030418910285662</v>
      </c>
    </row>
    <row r="596" spans="1:2">
      <c r="A596" s="4">
        <v>45156</v>
      </c>
      <c r="B596">
        <v>1.8797490049549184</v>
      </c>
    </row>
    <row r="597" spans="1:2">
      <c r="A597" s="4">
        <v>45157</v>
      </c>
      <c r="B597">
        <v>1.5946586631396886</v>
      </c>
    </row>
    <row r="598" spans="1:2">
      <c r="A598" s="4">
        <v>45158</v>
      </c>
      <c r="B598">
        <v>1.5916142786316312</v>
      </c>
    </row>
    <row r="599" spans="1:2">
      <c r="A599" s="4">
        <v>45159</v>
      </c>
      <c r="B599">
        <v>1.6417701104486366</v>
      </c>
    </row>
    <row r="600" spans="1:2">
      <c r="A600" s="4">
        <v>45160</v>
      </c>
      <c r="B600">
        <v>2.6924023596419855</v>
      </c>
    </row>
    <row r="601" spans="1:2">
      <c r="A601" s="4">
        <v>45161</v>
      </c>
      <c r="B601">
        <v>3.4196072430502427</v>
      </c>
    </row>
    <row r="602" spans="1:2">
      <c r="A602" s="4">
        <v>45162</v>
      </c>
      <c r="B602">
        <v>3.4066945552838206</v>
      </c>
    </row>
    <row r="603" spans="1:2">
      <c r="A603" s="4">
        <v>45163</v>
      </c>
      <c r="B603">
        <v>2.7224373721881387</v>
      </c>
    </row>
    <row r="604" spans="1:2">
      <c r="A604" s="4">
        <v>45164</v>
      </c>
      <c r="B604">
        <v>1.6577333593979084</v>
      </c>
    </row>
    <row r="605" spans="1:2">
      <c r="A605" s="4">
        <v>45165</v>
      </c>
      <c r="B605">
        <v>1.0688002003004506</v>
      </c>
    </row>
    <row r="606" spans="1:2">
      <c r="A606" s="4">
        <v>45166</v>
      </c>
      <c r="B606">
        <v>1.250873751783167</v>
      </c>
    </row>
    <row r="607" spans="1:2">
      <c r="A607" s="4">
        <v>45167</v>
      </c>
      <c r="B607">
        <v>0.9109471841861424</v>
      </c>
    </row>
    <row r="608" spans="1:2">
      <c r="A608" s="4">
        <v>45168</v>
      </c>
      <c r="B608">
        <v>1.0486715867158671</v>
      </c>
    </row>
    <row r="609" spans="1:2">
      <c r="A609" s="4">
        <v>45169</v>
      </c>
      <c r="B609">
        <v>1.0625680142384948</v>
      </c>
    </row>
    <row r="610" spans="1:2">
      <c r="A610" s="4">
        <v>45170</v>
      </c>
      <c r="B610">
        <v>0.87233966594415402</v>
      </c>
    </row>
    <row r="611" spans="1:2">
      <c r="A611" s="4">
        <v>45171</v>
      </c>
      <c r="B611">
        <v>1.4713395359264656</v>
      </c>
    </row>
    <row r="612" spans="1:2">
      <c r="A612" s="4">
        <v>45172</v>
      </c>
      <c r="B612">
        <v>2.0951089779785432</v>
      </c>
    </row>
    <row r="613" spans="1:2">
      <c r="A613" s="4">
        <v>45173</v>
      </c>
      <c r="B613">
        <v>1.3975405366623617</v>
      </c>
    </row>
    <row r="614" spans="1:2">
      <c r="A614" s="4">
        <v>45174</v>
      </c>
      <c r="B614">
        <v>1.1107018505825907</v>
      </c>
    </row>
    <row r="615" spans="1:2">
      <c r="A615" s="4">
        <v>45175</v>
      </c>
      <c r="B615">
        <v>1.0897962403049823</v>
      </c>
    </row>
    <row r="616" spans="1:2">
      <c r="A616" s="4">
        <v>45176</v>
      </c>
      <c r="B616">
        <v>0.86525350866101913</v>
      </c>
    </row>
    <row r="617" spans="1:2">
      <c r="A617" s="4">
        <v>45177</v>
      </c>
      <c r="B617">
        <v>1.5787474105786492</v>
      </c>
    </row>
    <row r="618" spans="1:2">
      <c r="A618" s="4">
        <v>45178</v>
      </c>
      <c r="B618">
        <v>1.7123042151655554</v>
      </c>
    </row>
    <row r="619" spans="1:2">
      <c r="A619" s="4">
        <v>45179</v>
      </c>
      <c r="B619">
        <v>1.3919955629506378</v>
      </c>
    </row>
    <row r="620" spans="1:2">
      <c r="A620" s="4">
        <v>45180</v>
      </c>
      <c r="B620">
        <v>1.5786502433987313</v>
      </c>
    </row>
    <row r="621" spans="1:2">
      <c r="A621" s="4">
        <v>45181</v>
      </c>
      <c r="B621">
        <v>1.2332638208537439</v>
      </c>
    </row>
    <row r="622" spans="1:2">
      <c r="A622" s="4">
        <v>45182</v>
      </c>
      <c r="B622">
        <v>1.6042074390081322</v>
      </c>
    </row>
    <row r="623" spans="1:2">
      <c r="A623" s="4">
        <v>45183</v>
      </c>
      <c r="B623">
        <v>0.52958045602605863</v>
      </c>
    </row>
    <row r="624" spans="1:2">
      <c r="A624" s="4">
        <v>45184</v>
      </c>
      <c r="B624">
        <v>1.6276765870481542</v>
      </c>
    </row>
    <row r="625" spans="1:2">
      <c r="A625" s="4">
        <v>45185</v>
      </c>
      <c r="B625">
        <v>1.1812264300427824</v>
      </c>
    </row>
    <row r="626" spans="1:2">
      <c r="A626" s="4">
        <v>45186</v>
      </c>
      <c r="B626">
        <v>1.488650895140665</v>
      </c>
    </row>
    <row r="627" spans="1:2">
      <c r="A627" s="4">
        <v>45187</v>
      </c>
      <c r="B627">
        <v>1.6349017667844523</v>
      </c>
    </row>
    <row r="628" spans="1:2">
      <c r="A628" s="4">
        <v>45188</v>
      </c>
      <c r="B628">
        <v>0.78032393035497372</v>
      </c>
    </row>
    <row r="629" spans="1:2">
      <c r="A629" s="4">
        <v>45189</v>
      </c>
      <c r="B629">
        <v>1.4712093023255814</v>
      </c>
    </row>
    <row r="630" spans="1:2">
      <c r="A630" s="4">
        <v>45190</v>
      </c>
      <c r="B630">
        <v>0.84268635358397292</v>
      </c>
    </row>
    <row r="631" spans="1:2">
      <c r="A631" s="4">
        <v>45191</v>
      </c>
      <c r="B631">
        <v>0.77054615275209781</v>
      </c>
    </row>
    <row r="632" spans="1:2">
      <c r="A632" s="4">
        <v>45192</v>
      </c>
      <c r="B632">
        <v>2.3103917179630664</v>
      </c>
    </row>
    <row r="633" spans="1:2">
      <c r="A633" s="4">
        <v>45193</v>
      </c>
      <c r="B633">
        <v>1.4644927044451985</v>
      </c>
    </row>
    <row r="634" spans="1:2">
      <c r="A634" s="4">
        <v>45194</v>
      </c>
      <c r="B634">
        <v>1.390096480500068</v>
      </c>
    </row>
    <row r="635" spans="1:2">
      <c r="A635" s="4">
        <v>45195</v>
      </c>
      <c r="B635">
        <v>0.89838108293351604</v>
      </c>
    </row>
    <row r="636" spans="1:2">
      <c r="A636" s="4">
        <v>45196</v>
      </c>
      <c r="B636">
        <v>0.64551922035733622</v>
      </c>
    </row>
    <row r="637" spans="1:2">
      <c r="A637" s="4">
        <v>45197</v>
      </c>
      <c r="B637">
        <v>1.3368250950570342</v>
      </c>
    </row>
    <row r="638" spans="1:2">
      <c r="A638" s="4">
        <v>45198</v>
      </c>
      <c r="B638">
        <v>0.87212198092145321</v>
      </c>
    </row>
    <row r="639" spans="1:2">
      <c r="A639" s="4">
        <v>45199</v>
      </c>
      <c r="B639">
        <v>1.1603511325388884</v>
      </c>
    </row>
    <row r="640" spans="1:2">
      <c r="A640" s="4">
        <v>45200</v>
      </c>
      <c r="B640">
        <v>1.0336066836066837</v>
      </c>
    </row>
    <row r="641" spans="1:2">
      <c r="A641" s="4">
        <v>45201</v>
      </c>
      <c r="B641">
        <v>1.4735961844197139</v>
      </c>
    </row>
    <row r="642" spans="1:2">
      <c r="A642" s="4">
        <v>45202</v>
      </c>
      <c r="B642">
        <v>2.231236948646921</v>
      </c>
    </row>
    <row r="643" spans="1:2">
      <c r="A643" s="4">
        <v>45203</v>
      </c>
      <c r="B643">
        <v>2.7563927093816392</v>
      </c>
    </row>
    <row r="644" spans="1:2">
      <c r="A644" s="4">
        <v>45204</v>
      </c>
      <c r="B644">
        <v>2.6091662936436881</v>
      </c>
    </row>
    <row r="645" spans="1:2">
      <c r="A645" s="4">
        <v>45205</v>
      </c>
      <c r="B645">
        <v>2.2947150455927052</v>
      </c>
    </row>
    <row r="646" spans="1:2">
      <c r="A646" s="4">
        <v>45206</v>
      </c>
      <c r="B646">
        <v>3.1588923945533045</v>
      </c>
    </row>
    <row r="647" spans="1:2">
      <c r="A647" s="4">
        <v>45207</v>
      </c>
      <c r="B647">
        <v>1.8596546007184305</v>
      </c>
    </row>
    <row r="648" spans="1:2">
      <c r="A648" s="4">
        <v>45208</v>
      </c>
      <c r="B648">
        <v>1.7001945931827085</v>
      </c>
    </row>
    <row r="649" spans="1:2">
      <c r="A649" s="4">
        <v>45209</v>
      </c>
      <c r="B649">
        <v>1.4544503381514389</v>
      </c>
    </row>
    <row r="650" spans="1:2">
      <c r="A650" s="4">
        <v>45210</v>
      </c>
      <c r="B650">
        <v>1.4152708143914794</v>
      </c>
    </row>
    <row r="651" spans="1:2">
      <c r="A651" s="4">
        <v>45211</v>
      </c>
      <c r="B651">
        <v>1.4604684934966536</v>
      </c>
    </row>
    <row r="652" spans="1:2">
      <c r="A652" s="4">
        <v>45212</v>
      </c>
      <c r="B652">
        <v>1.0022889879057924</v>
      </c>
    </row>
    <row r="653" spans="1:2">
      <c r="A653" s="4">
        <v>45213</v>
      </c>
      <c r="B653">
        <v>1.6595330695308084</v>
      </c>
    </row>
    <row r="654" spans="1:2">
      <c r="A654" s="4">
        <v>45214</v>
      </c>
      <c r="B654">
        <v>1.7570119834247957</v>
      </c>
    </row>
    <row r="655" spans="1:2">
      <c r="A655" s="4">
        <v>45215</v>
      </c>
      <c r="B655">
        <v>1.8250404608421342</v>
      </c>
    </row>
    <row r="656" spans="1:2">
      <c r="A656" s="4">
        <v>45216</v>
      </c>
      <c r="B656">
        <v>0.31248101265822786</v>
      </c>
    </row>
    <row r="657" spans="1:2">
      <c r="A657" s="4">
        <v>45217</v>
      </c>
      <c r="B657">
        <v>0.74925264118951351</v>
      </c>
    </row>
    <row r="658" spans="1:2">
      <c r="A658" s="4">
        <v>45218</v>
      </c>
      <c r="B658">
        <v>1.5131196526624953</v>
      </c>
    </row>
    <row r="659" spans="1:2">
      <c r="A659" s="4">
        <v>45219</v>
      </c>
      <c r="B659">
        <v>0.6917854889589905</v>
      </c>
    </row>
    <row r="660" spans="1:2">
      <c r="A660" s="4">
        <v>45220</v>
      </c>
      <c r="B660">
        <v>2.1054415221040848</v>
      </c>
    </row>
    <row r="661" spans="1:2">
      <c r="A661" s="4">
        <v>45221</v>
      </c>
      <c r="B661">
        <v>1.5465199683222084</v>
      </c>
    </row>
    <row r="662" spans="1:2">
      <c r="A662" s="4">
        <v>45222</v>
      </c>
      <c r="B662">
        <v>0.93139829936563634</v>
      </c>
    </row>
    <row r="663" spans="1:2">
      <c r="A663" s="4">
        <v>45223</v>
      </c>
      <c r="B663">
        <v>0.89618996655518401</v>
      </c>
    </row>
    <row r="664" spans="1:2">
      <c r="A664" s="4">
        <v>45224</v>
      </c>
      <c r="B664">
        <v>0.97988106129917651</v>
      </c>
    </row>
    <row r="665" spans="1:2">
      <c r="A665" s="4">
        <v>45225</v>
      </c>
      <c r="B665">
        <v>0.7438808875048657</v>
      </c>
    </row>
    <row r="666" spans="1:2">
      <c r="A666" s="4">
        <v>45226</v>
      </c>
      <c r="B666">
        <v>0.92380482344560899</v>
      </c>
    </row>
    <row r="667" spans="1:2">
      <c r="A667" s="4">
        <v>45227</v>
      </c>
      <c r="B667">
        <v>1.2239123785534365</v>
      </c>
    </row>
    <row r="668" spans="1:2">
      <c r="A668" s="4">
        <v>45228</v>
      </c>
      <c r="B668">
        <v>1.0766909176249706</v>
      </c>
    </row>
    <row r="669" spans="1:2">
      <c r="A669" s="4">
        <v>45229</v>
      </c>
      <c r="B669">
        <v>0.93998384491114706</v>
      </c>
    </row>
    <row r="670" spans="1:2">
      <c r="A670" s="4">
        <v>45230</v>
      </c>
      <c r="B670">
        <v>1.2536754829616119</v>
      </c>
    </row>
    <row r="671" spans="1:2">
      <c r="A671" s="4">
        <v>45231</v>
      </c>
      <c r="B671">
        <v>1.0184949215143122</v>
      </c>
    </row>
    <row r="672" spans="1:2">
      <c r="A672" s="4">
        <v>45232</v>
      </c>
      <c r="B672">
        <v>1.0393637888759839</v>
      </c>
    </row>
    <row r="673" spans="1:2">
      <c r="A673" s="4">
        <v>45233</v>
      </c>
      <c r="B673">
        <v>1.3392002526847757</v>
      </c>
    </row>
    <row r="674" spans="1:2">
      <c r="A674" s="4">
        <v>45234</v>
      </c>
      <c r="B674">
        <v>0.67634249760634657</v>
      </c>
    </row>
    <row r="675" spans="1:2">
      <c r="A675" s="4">
        <v>45235</v>
      </c>
      <c r="B675">
        <v>1.2425509476984467</v>
      </c>
    </row>
    <row r="676" spans="1:2">
      <c r="A676" s="4">
        <v>45236</v>
      </c>
      <c r="B676">
        <v>0.99483962130846393</v>
      </c>
    </row>
    <row r="677" spans="1:2">
      <c r="A677" s="4">
        <v>45237</v>
      </c>
      <c r="B677">
        <v>1.254630654962863</v>
      </c>
    </row>
    <row r="678" spans="1:2">
      <c r="A678" s="4">
        <v>45238</v>
      </c>
      <c r="B678">
        <v>1.0794055990447127</v>
      </c>
    </row>
    <row r="679" spans="1:2">
      <c r="A679" s="4">
        <v>45239</v>
      </c>
      <c r="B679">
        <v>1.1912859186061631</v>
      </c>
    </row>
    <row r="680" spans="1:2">
      <c r="A680" s="4">
        <v>45240</v>
      </c>
      <c r="B680">
        <v>0.79856760545431371</v>
      </c>
    </row>
    <row r="681" spans="1:2">
      <c r="A681" s="4">
        <v>45241</v>
      </c>
      <c r="B681">
        <v>0.66301660280970631</v>
      </c>
    </row>
    <row r="682" spans="1:2">
      <c r="A682" s="4">
        <v>45242</v>
      </c>
      <c r="B682">
        <v>1.8835364464692481</v>
      </c>
    </row>
    <row r="683" spans="1:2">
      <c r="A683" s="4">
        <v>45243</v>
      </c>
      <c r="B683">
        <v>0.8037224880382775</v>
      </c>
    </row>
    <row r="684" spans="1:2">
      <c r="A684" s="4">
        <v>45244</v>
      </c>
      <c r="B684">
        <v>1.1721459168163604</v>
      </c>
    </row>
    <row r="685" spans="1:2">
      <c r="A685" s="4">
        <v>45245</v>
      </c>
      <c r="B685">
        <v>0.27404885863035644</v>
      </c>
    </row>
    <row r="686" spans="1:2">
      <c r="A686" s="4">
        <v>45246</v>
      </c>
      <c r="B686">
        <v>1.6701597067679017</v>
      </c>
    </row>
    <row r="687" spans="1:2">
      <c r="A687" s="4">
        <v>45247</v>
      </c>
      <c r="B687">
        <v>1.8383928344555964</v>
      </c>
    </row>
    <row r="688" spans="1:2">
      <c r="A688" s="4">
        <v>45248</v>
      </c>
      <c r="B688">
        <v>1.3895004001371898</v>
      </c>
    </row>
    <row r="689" spans="1:2">
      <c r="A689" s="4">
        <v>45249</v>
      </c>
      <c r="B689">
        <v>1.9804576403616474</v>
      </c>
    </row>
    <row r="690" spans="1:2">
      <c r="A690" s="4">
        <v>45250</v>
      </c>
      <c r="B690">
        <v>1.5711192005710208</v>
      </c>
    </row>
    <row r="691" spans="1:2">
      <c r="A691" s="4">
        <v>45251</v>
      </c>
      <c r="B691">
        <v>0.97993804526488815</v>
      </c>
    </row>
    <row r="692" spans="1:2">
      <c r="A692" s="4">
        <v>45252</v>
      </c>
      <c r="B692">
        <v>0.9625523329129887</v>
      </c>
    </row>
    <row r="693" spans="1:2">
      <c r="A693" s="4">
        <v>45253</v>
      </c>
      <c r="B693">
        <v>2.7676019845644984</v>
      </c>
    </row>
    <row r="694" spans="1:2">
      <c r="A694" s="4">
        <v>45254</v>
      </c>
      <c r="B694">
        <v>1.2158269720101782</v>
      </c>
    </row>
    <row r="695" spans="1:2">
      <c r="A695" s="4">
        <v>45255</v>
      </c>
      <c r="B695">
        <v>1.6012788428423832</v>
      </c>
    </row>
    <row r="696" spans="1:2">
      <c r="A696" s="4">
        <v>45256</v>
      </c>
      <c r="B696">
        <v>1.2357548964745382</v>
      </c>
    </row>
    <row r="697" spans="1:2">
      <c r="A697" s="4">
        <v>45257</v>
      </c>
      <c r="B697">
        <v>0.84788756756756756</v>
      </c>
    </row>
    <row r="698" spans="1:2">
      <c r="A698" s="4">
        <v>45258</v>
      </c>
      <c r="B698">
        <v>1.3274844780752812</v>
      </c>
    </row>
    <row r="699" spans="1:2">
      <c r="A699" s="4">
        <v>45259</v>
      </c>
      <c r="B699">
        <v>1.5665541922290387</v>
      </c>
    </row>
    <row r="700" spans="1:2">
      <c r="A700" s="4">
        <v>45260</v>
      </c>
      <c r="B700">
        <v>0.81788570957367857</v>
      </c>
    </row>
    <row r="701" spans="1:2">
      <c r="A701" s="4">
        <v>45261</v>
      </c>
      <c r="B701">
        <v>0.51473463414634146</v>
      </c>
    </row>
    <row r="702" spans="1:2">
      <c r="A702" s="4">
        <v>45262</v>
      </c>
      <c r="B702">
        <v>1.0706132860153044</v>
      </c>
    </row>
    <row r="703" spans="1:2">
      <c r="A703" s="4">
        <v>45263</v>
      </c>
      <c r="B703">
        <v>1.7539995511165973</v>
      </c>
    </row>
    <row r="704" spans="1:2">
      <c r="A704" s="4">
        <v>45264</v>
      </c>
      <c r="B704">
        <v>1.7623414499931214</v>
      </c>
    </row>
    <row r="705" spans="1:2">
      <c r="A705" s="4">
        <v>45265</v>
      </c>
      <c r="B705">
        <v>1.1424355032749631</v>
      </c>
    </row>
    <row r="706" spans="1:2">
      <c r="A706" s="4">
        <v>45266</v>
      </c>
      <c r="B706">
        <v>1.330277160413126</v>
      </c>
    </row>
    <row r="707" spans="1:2">
      <c r="A707" s="4">
        <v>45267</v>
      </c>
      <c r="B707">
        <v>0.94810011522212256</v>
      </c>
    </row>
    <row r="708" spans="1:2">
      <c r="A708" s="4">
        <v>45268</v>
      </c>
      <c r="B708">
        <v>1.2318831415201721</v>
      </c>
    </row>
    <row r="709" spans="1:2">
      <c r="A709" s="4">
        <v>45269</v>
      </c>
      <c r="B709">
        <v>1.4817668884339816</v>
      </c>
    </row>
    <row r="710" spans="1:2">
      <c r="A710" s="4">
        <v>45270</v>
      </c>
      <c r="B710">
        <v>1.0010710306406685</v>
      </c>
    </row>
    <row r="711" spans="1:2">
      <c r="A711" s="4">
        <v>45271</v>
      </c>
      <c r="B711">
        <v>0.94163847923149768</v>
      </c>
    </row>
    <row r="712" spans="1:2">
      <c r="A712" s="4">
        <v>45272</v>
      </c>
      <c r="B712">
        <v>1.2862823434776778</v>
      </c>
    </row>
    <row r="713" spans="1:2">
      <c r="A713" s="4">
        <v>45273</v>
      </c>
      <c r="B713">
        <v>1.2453895508707609</v>
      </c>
    </row>
    <row r="714" spans="1:2">
      <c r="A714" s="4">
        <v>45274</v>
      </c>
      <c r="B714">
        <v>2.1505666957279863</v>
      </c>
    </row>
    <row r="715" spans="1:2">
      <c r="A715" s="4">
        <v>45275</v>
      </c>
      <c r="B715">
        <v>1.8652321470657554</v>
      </c>
    </row>
    <row r="716" spans="1:2">
      <c r="A716" s="4">
        <v>45276</v>
      </c>
      <c r="B716">
        <v>2.1644784589561188</v>
      </c>
    </row>
    <row r="717" spans="1:2">
      <c r="A717" s="4">
        <v>45277</v>
      </c>
      <c r="B717">
        <v>2.0242683023347845</v>
      </c>
    </row>
    <row r="718" spans="1:2">
      <c r="A718" s="4">
        <v>45278</v>
      </c>
      <c r="B718">
        <v>1.4413831370956827</v>
      </c>
    </row>
    <row r="719" spans="1:2">
      <c r="A719" s="4">
        <v>45279</v>
      </c>
      <c r="B719">
        <v>1.482270561106841</v>
      </c>
    </row>
    <row r="720" spans="1:2">
      <c r="A720" s="4">
        <v>45280</v>
      </c>
      <c r="B720">
        <v>0.90082481073183696</v>
      </c>
    </row>
    <row r="721" spans="1:2">
      <c r="A721" s="4">
        <v>45281</v>
      </c>
      <c r="B721">
        <v>0.62581209470668075</v>
      </c>
    </row>
    <row r="722" spans="1:2">
      <c r="A722" s="4">
        <v>45282</v>
      </c>
      <c r="B722">
        <v>1.2089867653337127</v>
      </c>
    </row>
    <row r="723" spans="1:2">
      <c r="A723" s="4">
        <v>45283</v>
      </c>
      <c r="B723">
        <v>2.1215055002619172</v>
      </c>
    </row>
    <row r="724" spans="1:2">
      <c r="A724" s="4">
        <v>45284</v>
      </c>
      <c r="B724">
        <v>1.8495123830489819</v>
      </c>
    </row>
    <row r="725" spans="1:2">
      <c r="A725" s="4">
        <v>45285</v>
      </c>
      <c r="B725">
        <v>1.8251375898061544</v>
      </c>
    </row>
    <row r="726" spans="1:2">
      <c r="A726" s="4">
        <v>45286</v>
      </c>
      <c r="B726">
        <v>1.2287559033868574</v>
      </c>
    </row>
    <row r="727" spans="1:2">
      <c r="A727" s="4">
        <v>45287</v>
      </c>
      <c r="B727">
        <v>1.6011341705221414</v>
      </c>
    </row>
    <row r="728" spans="1:2">
      <c r="A728" s="4">
        <v>45288</v>
      </c>
      <c r="B728">
        <v>1.3793241665585678</v>
      </c>
    </row>
    <row r="729" spans="1:2">
      <c r="A729" s="4">
        <v>45289</v>
      </c>
      <c r="B729">
        <v>0.81991654713782758</v>
      </c>
    </row>
    <row r="730" spans="1:2">
      <c r="A730" s="4">
        <v>45290</v>
      </c>
      <c r="B730">
        <v>2.5359403319417577</v>
      </c>
    </row>
    <row r="731" spans="1:2">
      <c r="A731" s="4">
        <v>45291</v>
      </c>
      <c r="B731">
        <v>2.1525634824667472</v>
      </c>
    </row>
    <row r="732" spans="1:2">
      <c r="A732" s="4">
        <v>45292</v>
      </c>
      <c r="B732">
        <v>1.791438187121382</v>
      </c>
    </row>
    <row r="733" spans="1:2">
      <c r="A733" s="4">
        <v>45293</v>
      </c>
      <c r="B733">
        <v>1.2527164664664663</v>
      </c>
    </row>
    <row r="734" spans="1:2">
      <c r="A734" s="4">
        <v>45294</v>
      </c>
      <c r="B734">
        <v>1.9233106783427003</v>
      </c>
    </row>
    <row r="735" spans="1:2">
      <c r="A735" s="4">
        <v>45295</v>
      </c>
      <c r="B735">
        <v>2.6690941549854532</v>
      </c>
    </row>
    <row r="736" spans="1:2">
      <c r="A736" s="4">
        <v>45296</v>
      </c>
      <c r="B736">
        <v>1.0939701356434515</v>
      </c>
    </row>
    <row r="737" spans="1:2">
      <c r="A737" s="4">
        <v>45297</v>
      </c>
      <c r="B737">
        <v>1.3530467307879142</v>
      </c>
    </row>
    <row r="738" spans="1:2">
      <c r="A738" s="4">
        <v>45298</v>
      </c>
      <c r="B738">
        <v>1.9651708984375</v>
      </c>
    </row>
    <row r="739" spans="1:2">
      <c r="A739" s="4">
        <v>45299</v>
      </c>
      <c r="B739">
        <v>2.7421794566253572</v>
      </c>
    </row>
    <row r="740" spans="1:2">
      <c r="A740" s="4">
        <v>45300</v>
      </c>
      <c r="B740">
        <v>3.6375121890236279</v>
      </c>
    </row>
    <row r="741" spans="1:2">
      <c r="A741" s="4">
        <v>45301</v>
      </c>
      <c r="B741">
        <v>1.5086586102719033</v>
      </c>
    </row>
    <row r="742" spans="1:2">
      <c r="A742" s="4">
        <v>45302</v>
      </c>
      <c r="B742">
        <v>0.82476256821084415</v>
      </c>
    </row>
    <row r="743" spans="1:2">
      <c r="A743" s="4">
        <v>45303</v>
      </c>
      <c r="B743">
        <v>2.2880028429282162</v>
      </c>
    </row>
    <row r="744" spans="1:2">
      <c r="A744" s="4">
        <v>45304</v>
      </c>
      <c r="B744">
        <v>2.2376775064701251</v>
      </c>
    </row>
    <row r="745" spans="1:2">
      <c r="A745" s="4">
        <v>45305</v>
      </c>
      <c r="B745">
        <v>1.4912984907072471</v>
      </c>
    </row>
    <row r="746" spans="1:2">
      <c r="A746" s="4">
        <v>45306</v>
      </c>
      <c r="B746">
        <v>1.9434381633776241</v>
      </c>
    </row>
    <row r="747" spans="1:2">
      <c r="A747" s="4">
        <v>45307</v>
      </c>
      <c r="B747">
        <v>1.9977909974221695</v>
      </c>
    </row>
    <row r="748" spans="1:2">
      <c r="A748" s="4">
        <v>45308</v>
      </c>
      <c r="B748">
        <v>0.73953730387447958</v>
      </c>
    </row>
    <row r="749" spans="1:2">
      <c r="A749" s="4">
        <v>45309</v>
      </c>
      <c r="B749">
        <v>2.4643176410605032</v>
      </c>
    </row>
    <row r="750" spans="1:2">
      <c r="A750" s="4">
        <v>45310</v>
      </c>
      <c r="B750">
        <v>1.6150901463762943</v>
      </c>
    </row>
    <row r="751" spans="1:2">
      <c r="A751" s="4">
        <v>45311</v>
      </c>
      <c r="B751">
        <v>1.2963556654676258</v>
      </c>
    </row>
    <row r="752" spans="1:2">
      <c r="A752" s="4">
        <v>45312</v>
      </c>
      <c r="B752">
        <v>2.2976035676563784</v>
      </c>
    </row>
    <row r="753" spans="1:2">
      <c r="A753" s="4">
        <v>45313</v>
      </c>
      <c r="B753">
        <v>1.2416591856364221</v>
      </c>
    </row>
    <row r="754" spans="1:2">
      <c r="A754" s="4">
        <v>45314</v>
      </c>
      <c r="B754">
        <v>1.7056739194644086</v>
      </c>
    </row>
    <row r="755" spans="1:2">
      <c r="A755" s="4">
        <v>45315</v>
      </c>
      <c r="B755">
        <v>2.1469049213257452</v>
      </c>
    </row>
    <row r="756" spans="1:2">
      <c r="A756" s="4">
        <v>45316</v>
      </c>
      <c r="B756">
        <v>2.2903636700992673</v>
      </c>
    </row>
    <row r="757" spans="1:2">
      <c r="A757" s="4">
        <v>45317</v>
      </c>
      <c r="B757">
        <v>1.2526421960287952</v>
      </c>
    </row>
    <row r="758" spans="1:2">
      <c r="A758" s="4">
        <v>45318</v>
      </c>
      <c r="B758">
        <v>2.5817325776117483</v>
      </c>
    </row>
    <row r="759" spans="1:2">
      <c r="A759" s="4">
        <v>45319</v>
      </c>
      <c r="B759">
        <v>1.7875411478459997</v>
      </c>
    </row>
    <row r="760" spans="1:2">
      <c r="A760" s="4">
        <v>45320</v>
      </c>
      <c r="B760">
        <v>2.1989954374449692</v>
      </c>
    </row>
    <row r="761" spans="1:2">
      <c r="A761" s="4">
        <v>45321</v>
      </c>
      <c r="B761">
        <v>2.773171039354188</v>
      </c>
    </row>
    <row r="762" spans="1:2">
      <c r="A762" s="4">
        <v>45322</v>
      </c>
      <c r="B762">
        <v>2.0056244340166294</v>
      </c>
    </row>
    <row r="763" spans="1:2">
      <c r="A763" s="4">
        <v>45323</v>
      </c>
      <c r="B763">
        <v>1.3581964587596762</v>
      </c>
    </row>
    <row r="764" spans="1:2">
      <c r="A764" s="4">
        <v>45324</v>
      </c>
      <c r="B764">
        <v>0.55827250608272505</v>
      </c>
    </row>
    <row r="765" spans="1:2">
      <c r="A765" s="4">
        <v>45325</v>
      </c>
      <c r="B765">
        <v>0.70082573586871577</v>
      </c>
    </row>
    <row r="766" spans="1:2">
      <c r="A766" s="4">
        <v>45326</v>
      </c>
      <c r="B766">
        <v>1.3278987958327695</v>
      </c>
    </row>
    <row r="767" spans="1:2">
      <c r="A767" s="4">
        <v>45327</v>
      </c>
      <c r="B767">
        <v>2.6892585895117542</v>
      </c>
    </row>
    <row r="768" spans="1:2">
      <c r="A768" s="4">
        <v>45328</v>
      </c>
      <c r="B768">
        <v>1.7582483120780195</v>
      </c>
    </row>
    <row r="769" spans="1:2">
      <c r="A769" s="4">
        <v>45329</v>
      </c>
      <c r="B769">
        <v>1.7977215399933621</v>
      </c>
    </row>
    <row r="770" spans="1:2">
      <c r="A770" s="4">
        <v>45330</v>
      </c>
      <c r="B770">
        <v>1.5501835152665715</v>
      </c>
    </row>
    <row r="771" spans="1:2">
      <c r="A771" s="4">
        <v>45331</v>
      </c>
      <c r="B771">
        <v>1.1095895776566758</v>
      </c>
    </row>
    <row r="772" spans="1:2">
      <c r="A772" s="4">
        <v>45332</v>
      </c>
      <c r="B772">
        <v>0.58471791627122216</v>
      </c>
    </row>
    <row r="773" spans="1:2">
      <c r="A773" s="4">
        <v>45333</v>
      </c>
      <c r="B773">
        <v>0.64195068969262514</v>
      </c>
    </row>
    <row r="774" spans="1:2">
      <c r="A774" s="4">
        <v>45334</v>
      </c>
      <c r="B774">
        <v>1.0044164940317648</v>
      </c>
    </row>
    <row r="775" spans="1:2">
      <c r="A775" s="4">
        <v>45335</v>
      </c>
      <c r="B775">
        <v>0.89963680605623653</v>
      </c>
    </row>
    <row r="776" spans="1:2">
      <c r="A776" s="4">
        <v>45336</v>
      </c>
      <c r="B776">
        <v>1.2151487010697073</v>
      </c>
    </row>
    <row r="777" spans="1:2">
      <c r="A777" s="4">
        <v>45337</v>
      </c>
      <c r="B777">
        <v>1.3793635311621757</v>
      </c>
    </row>
    <row r="778" spans="1:2">
      <c r="A778" s="4">
        <v>45338</v>
      </c>
      <c r="B778">
        <v>1.4501787326232172</v>
      </c>
    </row>
    <row r="779" spans="1:2">
      <c r="A779" s="4">
        <v>45339</v>
      </c>
      <c r="B779">
        <v>0.51827117889346541</v>
      </c>
    </row>
    <row r="780" spans="1:2">
      <c r="A780" s="4">
        <v>45340</v>
      </c>
      <c r="B780">
        <v>0.35065617929102466</v>
      </c>
    </row>
    <row r="781" spans="1:2">
      <c r="A781" s="4">
        <v>45341</v>
      </c>
      <c r="B781">
        <v>1.9080006681142476</v>
      </c>
    </row>
    <row r="782" spans="1:2">
      <c r="A782" s="4">
        <v>45342</v>
      </c>
      <c r="B782">
        <v>2.0971286051151821</v>
      </c>
    </row>
    <row r="783" spans="1:2">
      <c r="A783" s="4">
        <v>45343</v>
      </c>
      <c r="B783">
        <v>1.5269348659003832</v>
      </c>
    </row>
    <row r="784" spans="1:2">
      <c r="A784" s="4">
        <v>45344</v>
      </c>
      <c r="B784">
        <v>0.56120439867341598</v>
      </c>
    </row>
    <row r="785" spans="1:2">
      <c r="A785" s="4">
        <v>45345</v>
      </c>
      <c r="B785">
        <v>1.6035805583585603</v>
      </c>
    </row>
    <row r="786" spans="1:2">
      <c r="A786" s="4">
        <v>45346</v>
      </c>
      <c r="B786">
        <v>0.77397553516819573</v>
      </c>
    </row>
    <row r="787" spans="1:2">
      <c r="A787" s="4">
        <v>45347</v>
      </c>
      <c r="B787">
        <v>1.0536922447866974</v>
      </c>
    </row>
    <row r="788" spans="1:2">
      <c r="A788" s="4">
        <v>45348</v>
      </c>
      <c r="B788">
        <v>1.1161421576903596</v>
      </c>
    </row>
    <row r="789" spans="1:2">
      <c r="A789" s="4">
        <v>45349</v>
      </c>
      <c r="B789">
        <v>0.51189373297002727</v>
      </c>
    </row>
    <row r="790" spans="1:2">
      <c r="A790" s="4">
        <v>45350</v>
      </c>
      <c r="B790">
        <v>0.52602561773255807</v>
      </c>
    </row>
    <row r="791" spans="1:2">
      <c r="A791" s="4">
        <v>45351</v>
      </c>
      <c r="B791">
        <v>1.7081062428108336</v>
      </c>
    </row>
    <row r="792" spans="1:2">
      <c r="A792" s="4">
        <v>45352</v>
      </c>
      <c r="B792">
        <v>1.020589821093048</v>
      </c>
    </row>
    <row r="793" spans="1:2">
      <c r="A793" s="4">
        <v>45353</v>
      </c>
      <c r="B793">
        <v>2.0820857673924591</v>
      </c>
    </row>
    <row r="794" spans="1:2">
      <c r="A794" s="4">
        <v>45354</v>
      </c>
      <c r="B794">
        <v>1.0196321740374983</v>
      </c>
    </row>
    <row r="795" spans="1:2">
      <c r="A795" s="4">
        <v>45355</v>
      </c>
      <c r="B795">
        <v>2.0048214602949015</v>
      </c>
    </row>
    <row r="796" spans="1:2">
      <c r="A796" s="4">
        <v>45356</v>
      </c>
      <c r="B796">
        <v>1.7163159614442085</v>
      </c>
    </row>
    <row r="797" spans="1:2">
      <c r="A797" s="4">
        <v>45357</v>
      </c>
      <c r="B797">
        <v>0.42722616167514804</v>
      </c>
    </row>
    <row r="798" spans="1:2">
      <c r="A798" s="4">
        <v>45358</v>
      </c>
      <c r="B798">
        <v>0.66022950518681722</v>
      </c>
    </row>
    <row r="799" spans="1:2">
      <c r="A799" s="4">
        <v>45359</v>
      </c>
      <c r="B799">
        <v>0.78200731881470908</v>
      </c>
    </row>
    <row r="800" spans="1:2">
      <c r="A800" s="4">
        <v>45360</v>
      </c>
      <c r="B800">
        <v>0.78707117476041777</v>
      </c>
    </row>
    <row r="801" spans="1:2">
      <c r="A801" s="4">
        <v>45361</v>
      </c>
      <c r="B801">
        <v>0.82762309758281116</v>
      </c>
    </row>
    <row r="802" spans="1:2">
      <c r="A802" s="4">
        <v>45362</v>
      </c>
      <c r="B802">
        <v>1.4812221239807448</v>
      </c>
    </row>
    <row r="803" spans="1:2">
      <c r="A803" s="4">
        <v>45363</v>
      </c>
      <c r="B803">
        <v>0.49346513960876109</v>
      </c>
    </row>
    <row r="804" spans="1:2">
      <c r="A804" s="4">
        <v>45364</v>
      </c>
      <c r="B804">
        <v>0.62218639615976812</v>
      </c>
    </row>
    <row r="805" spans="1:2">
      <c r="A805" s="4">
        <v>45365</v>
      </c>
      <c r="B805">
        <v>1.7358381769535935</v>
      </c>
    </row>
    <row r="806" spans="1:2">
      <c r="A806" s="4">
        <v>45366</v>
      </c>
      <c r="B806">
        <v>0.65090246414705655</v>
      </c>
    </row>
    <row r="807" spans="1:2">
      <c r="A807" s="4">
        <v>45367</v>
      </c>
      <c r="B807">
        <v>0.43751092192225832</v>
      </c>
    </row>
    <row r="808" spans="1:2">
      <c r="A808" s="4">
        <v>45368</v>
      </c>
      <c r="B808">
        <v>1.3959078494240589</v>
      </c>
    </row>
    <row r="809" spans="1:2">
      <c r="A809" s="4">
        <v>45369</v>
      </c>
      <c r="B809">
        <v>1.0837863999354682</v>
      </c>
    </row>
    <row r="810" spans="1:2">
      <c r="A810" s="4">
        <v>45370</v>
      </c>
      <c r="B810">
        <v>1.2780011684192956</v>
      </c>
    </row>
    <row r="811" spans="1:2">
      <c r="A811" s="4">
        <v>45371</v>
      </c>
      <c r="B811">
        <v>0.82029896053720908</v>
      </c>
    </row>
    <row r="812" spans="1:2">
      <c r="A812" s="4">
        <v>45372</v>
      </c>
      <c r="B812">
        <v>0.75448000742183874</v>
      </c>
    </row>
    <row r="813" spans="1:2">
      <c r="A813" s="4">
        <v>45373</v>
      </c>
      <c r="B813">
        <v>0.34857041251778093</v>
      </c>
    </row>
    <row r="814" spans="1:2">
      <c r="A814" s="4">
        <v>45374</v>
      </c>
      <c r="B814">
        <v>1.0225517859142312</v>
      </c>
    </row>
    <row r="815" spans="1:2">
      <c r="A815" s="4">
        <v>45375</v>
      </c>
      <c r="B815">
        <v>1.297374295112782</v>
      </c>
    </row>
    <row r="816" spans="1:2">
      <c r="A816" s="4">
        <v>45376</v>
      </c>
      <c r="B816">
        <v>0.45160645717420261</v>
      </c>
    </row>
    <row r="817" spans="1:2">
      <c r="A817" s="4">
        <v>45377</v>
      </c>
      <c r="B817">
        <v>1.1026635260010873</v>
      </c>
    </row>
    <row r="818" spans="1:2">
      <c r="A818" s="4">
        <v>45378</v>
      </c>
      <c r="B818">
        <v>0.46914371808822297</v>
      </c>
    </row>
    <row r="819" spans="1:2">
      <c r="A819" s="4">
        <v>45379</v>
      </c>
      <c r="B819">
        <v>0.50100933992622243</v>
      </c>
    </row>
    <row r="820" spans="1:2">
      <c r="A820" s="4">
        <v>45380</v>
      </c>
      <c r="B820">
        <v>0.58846252607928107</v>
      </c>
    </row>
    <row r="821" spans="1:2">
      <c r="A821" s="4">
        <v>45381</v>
      </c>
      <c r="B821">
        <v>1.1590723854553642</v>
      </c>
    </row>
    <row r="822" spans="1:2">
      <c r="A822" s="4">
        <v>45382</v>
      </c>
      <c r="B822">
        <v>1.1078581489767172</v>
      </c>
    </row>
    <row r="823" spans="1:2">
      <c r="A823" s="4">
        <v>45383</v>
      </c>
      <c r="B823">
        <v>1.3027457958893141</v>
      </c>
    </row>
    <row r="824" spans="1:2">
      <c r="A824" s="4">
        <v>45384</v>
      </c>
      <c r="B824">
        <v>0.60179468181443974</v>
      </c>
    </row>
    <row r="825" spans="1:2">
      <c r="A825" s="4">
        <v>45385</v>
      </c>
      <c r="B825">
        <v>0.61384865676622724</v>
      </c>
    </row>
    <row r="826" spans="1:2">
      <c r="A826" s="4">
        <v>45386</v>
      </c>
      <c r="B826">
        <v>0.55048387096774198</v>
      </c>
    </row>
    <row r="827" spans="1:2">
      <c r="A827" s="4">
        <v>45387</v>
      </c>
      <c r="B827">
        <v>0.61803338343485492</v>
      </c>
    </row>
    <row r="828" spans="1:2">
      <c r="A828" s="4">
        <v>45388</v>
      </c>
      <c r="B828">
        <v>1.5774835970667698</v>
      </c>
    </row>
    <row r="829" spans="1:2">
      <c r="A829" s="4">
        <v>45389</v>
      </c>
      <c r="B829">
        <v>1.5349411446353673</v>
      </c>
    </row>
    <row r="830" spans="1:2">
      <c r="A830" s="4">
        <v>45390</v>
      </c>
      <c r="B830">
        <v>1.0478512461671516</v>
      </c>
    </row>
    <row r="831" spans="1:2">
      <c r="A831" s="4">
        <v>45391</v>
      </c>
      <c r="B831">
        <v>0.63244497323022009</v>
      </c>
    </row>
    <row r="832" spans="1:2">
      <c r="A832" s="4">
        <v>45392</v>
      </c>
      <c r="B832">
        <v>0.8830723663144413</v>
      </c>
    </row>
    <row r="833" spans="1:2">
      <c r="A833" s="4">
        <v>45393</v>
      </c>
      <c r="B833">
        <v>1.8018999838161516</v>
      </c>
    </row>
    <row r="834" spans="1:2">
      <c r="A834" s="4">
        <v>45394</v>
      </c>
      <c r="B834">
        <v>2.2713692098092642</v>
      </c>
    </row>
    <row r="835" spans="1:2">
      <c r="A835" s="4">
        <v>45395</v>
      </c>
      <c r="B835">
        <v>0.47278860069019263</v>
      </c>
    </row>
    <row r="836" spans="1:2">
      <c r="A836" s="4">
        <v>45396</v>
      </c>
      <c r="B836">
        <v>1.6233572281959379</v>
      </c>
    </row>
    <row r="837" spans="1:2">
      <c r="A837" s="4">
        <v>45397</v>
      </c>
      <c r="B837">
        <v>2.29577346703929</v>
      </c>
    </row>
    <row r="838" spans="1:2">
      <c r="A838" s="4">
        <v>45398</v>
      </c>
      <c r="B838">
        <v>1.6159321080270066</v>
      </c>
    </row>
    <row r="839" spans="1:2">
      <c r="A839" s="4">
        <v>45399</v>
      </c>
      <c r="B839">
        <v>1.5338748755393294</v>
      </c>
    </row>
    <row r="840" spans="1:2">
      <c r="A840" s="4">
        <v>45400</v>
      </c>
      <c r="B840">
        <v>0.901014080050625</v>
      </c>
    </row>
    <row r="841" spans="1:2">
      <c r="A841" s="4">
        <v>45401</v>
      </c>
      <c r="B841">
        <v>0.48642173677559125</v>
      </c>
    </row>
    <row r="842" spans="1:2">
      <c r="A842" s="4">
        <v>45402</v>
      </c>
      <c r="B842">
        <v>1.0467597393963568</v>
      </c>
    </row>
    <row r="843" spans="1:2">
      <c r="A843" s="4">
        <v>45403</v>
      </c>
      <c r="B843">
        <v>1.5567752487392668</v>
      </c>
    </row>
    <row r="844" spans="1:2">
      <c r="A844" s="4">
        <v>45404</v>
      </c>
      <c r="B844">
        <v>0.91683647903791554</v>
      </c>
    </row>
    <row r="845" spans="1:2">
      <c r="A845" s="4">
        <v>45405</v>
      </c>
      <c r="B845">
        <v>1.058703065481589</v>
      </c>
    </row>
    <row r="846" spans="1:2">
      <c r="A846" s="4">
        <v>45406</v>
      </c>
      <c r="B846">
        <v>1.0257767328456984</v>
      </c>
    </row>
    <row r="847" spans="1:2">
      <c r="A847" s="4">
        <v>45407</v>
      </c>
      <c r="B847">
        <v>1.5379245941700124</v>
      </c>
    </row>
    <row r="848" spans="1:2">
      <c r="A848" s="4">
        <v>45408</v>
      </c>
      <c r="B848">
        <v>5.0284022872519341</v>
      </c>
    </row>
    <row r="849" spans="1:2">
      <c r="A849" s="4">
        <v>45409</v>
      </c>
      <c r="B849">
        <v>3.2932060558833349</v>
      </c>
    </row>
    <row r="850" spans="1:2">
      <c r="A850" s="4">
        <v>45410</v>
      </c>
      <c r="B850">
        <v>2.4763376791294043</v>
      </c>
    </row>
    <row r="851" spans="1:2">
      <c r="A851" s="4">
        <v>45411</v>
      </c>
      <c r="B851">
        <v>2.3990181629475869</v>
      </c>
    </row>
    <row r="852" spans="1:2">
      <c r="A852" s="4">
        <v>45412</v>
      </c>
      <c r="B852">
        <v>0.82078031763517856</v>
      </c>
    </row>
    <row r="853" spans="1:2">
      <c r="A853" s="4">
        <v>45413</v>
      </c>
      <c r="B853">
        <v>0.47757291070990932</v>
      </c>
    </row>
    <row r="854" spans="1:2">
      <c r="A854" s="4">
        <v>45414</v>
      </c>
      <c r="B854">
        <v>1.2745701134308729</v>
      </c>
    </row>
    <row r="855" spans="1:2">
      <c r="A855" s="4">
        <v>45415</v>
      </c>
      <c r="B855">
        <v>1.0313856621307667</v>
      </c>
    </row>
    <row r="856" spans="1:2">
      <c r="A856" s="4">
        <v>45416</v>
      </c>
      <c r="B856">
        <v>1.0674803882462438</v>
      </c>
    </row>
    <row r="857" spans="1:2">
      <c r="A857" s="4">
        <v>45417</v>
      </c>
      <c r="B857">
        <v>1.9687569851437918</v>
      </c>
    </row>
    <row r="858" spans="1:2">
      <c r="A858" s="4">
        <v>45418</v>
      </c>
      <c r="B858">
        <v>1.3032854518122601</v>
      </c>
    </row>
    <row r="859" spans="1:2">
      <c r="A859" s="4">
        <v>45419</v>
      </c>
      <c r="B859">
        <v>2.2753401052058773</v>
      </c>
    </row>
    <row r="860" spans="1:2">
      <c r="A860" s="4">
        <v>45420</v>
      </c>
      <c r="B860">
        <v>1.3808551027516545</v>
      </c>
    </row>
    <row r="861" spans="1:2">
      <c r="A861" s="4">
        <v>45421</v>
      </c>
      <c r="B861">
        <v>1.4043585267935066</v>
      </c>
    </row>
    <row r="862" spans="1:2">
      <c r="A862" s="4">
        <v>45422</v>
      </c>
      <c r="B862">
        <v>1.9301782711066264</v>
      </c>
    </row>
    <row r="863" spans="1:2">
      <c r="A863" s="4">
        <v>45423</v>
      </c>
      <c r="B863">
        <v>0.91786112586298463</v>
      </c>
    </row>
    <row r="864" spans="1:2">
      <c r="A864" s="4">
        <v>45424</v>
      </c>
      <c r="B864">
        <v>1.6265922427365107</v>
      </c>
    </row>
    <row r="865" spans="1:2">
      <c r="A865" s="4">
        <v>45425</v>
      </c>
      <c r="B865">
        <v>1.8174240540060402</v>
      </c>
    </row>
    <row r="866" spans="1:2">
      <c r="A866" s="4">
        <v>45426</v>
      </c>
      <c r="B866">
        <v>0.35395033491259603</v>
      </c>
    </row>
    <row r="867" spans="1:2">
      <c r="A867" s="4">
        <v>45427</v>
      </c>
      <c r="B867">
        <v>2.2752934662236988</v>
      </c>
    </row>
    <row r="868" spans="1:2">
      <c r="A868" s="4">
        <v>45428</v>
      </c>
      <c r="B868">
        <v>2.156681711500271</v>
      </c>
    </row>
    <row r="869" spans="1:2">
      <c r="A869" s="4">
        <v>45429</v>
      </c>
      <c r="B869">
        <v>1.2129887602179836</v>
      </c>
    </row>
    <row r="870" spans="1:2">
      <c r="A870" s="4">
        <v>45430</v>
      </c>
      <c r="B870">
        <v>0.68185326881962416</v>
      </c>
    </row>
    <row r="871" spans="1:2">
      <c r="A871" s="4">
        <v>45431</v>
      </c>
      <c r="B871">
        <v>1.5602270175876263</v>
      </c>
    </row>
    <row r="872" spans="1:2">
      <c r="A872" s="4">
        <v>45432</v>
      </c>
      <c r="B872">
        <v>3.2680290629697675</v>
      </c>
    </row>
    <row r="873" spans="1:2">
      <c r="A873" s="4">
        <v>45433</v>
      </c>
      <c r="B873">
        <v>1.0292454199165608</v>
      </c>
    </row>
    <row r="874" spans="1:2">
      <c r="A874" s="4">
        <v>45434</v>
      </c>
      <c r="B874">
        <v>1.9787965865552073</v>
      </c>
    </row>
    <row r="875" spans="1:2">
      <c r="A875" s="4">
        <v>45435</v>
      </c>
      <c r="B875">
        <v>0.49165299354163028</v>
      </c>
    </row>
    <row r="876" spans="1:2">
      <c r="A876" s="4">
        <v>45436</v>
      </c>
      <c r="B876">
        <v>1.9777447023208881</v>
      </c>
    </row>
    <row r="877" spans="1:2">
      <c r="A877" s="4">
        <v>45437</v>
      </c>
      <c r="B877">
        <v>1.584785100286533</v>
      </c>
    </row>
    <row r="878" spans="1:2">
      <c r="A878" s="4">
        <v>45438</v>
      </c>
      <c r="B878">
        <v>4.5361737248004328</v>
      </c>
    </row>
    <row r="879" spans="1:2">
      <c r="A879" s="4">
        <v>45439</v>
      </c>
      <c r="B879">
        <v>2.8735590991287197</v>
      </c>
    </row>
    <row r="880" spans="1:2">
      <c r="A880" s="4">
        <v>45440</v>
      </c>
      <c r="B880">
        <v>3.1199533563171769</v>
      </c>
    </row>
    <row r="881" spans="1:2">
      <c r="A881" s="4">
        <v>45441</v>
      </c>
      <c r="B881">
        <v>2.3896333131540257</v>
      </c>
    </row>
    <row r="882" spans="1:2">
      <c r="A882" s="4">
        <v>45442</v>
      </c>
      <c r="B882">
        <v>2.2057325275367972</v>
      </c>
    </row>
    <row r="883" spans="1:2">
      <c r="A883" s="4">
        <v>45443</v>
      </c>
      <c r="B883">
        <v>1.2563394376063244</v>
      </c>
    </row>
    <row r="884" spans="1:2">
      <c r="A884" s="4">
        <v>45444</v>
      </c>
      <c r="B884">
        <v>1.0559464096070583</v>
      </c>
    </row>
    <row r="885" spans="1:2">
      <c r="A885" s="4">
        <v>45445</v>
      </c>
      <c r="B885">
        <v>2.0211145407524818</v>
      </c>
    </row>
    <row r="886" spans="1:2">
      <c r="A886" s="4">
        <v>45446</v>
      </c>
      <c r="B886">
        <v>2.9197842681712576</v>
      </c>
    </row>
    <row r="887" spans="1:2">
      <c r="A887" s="4">
        <v>45447</v>
      </c>
      <c r="B887">
        <v>1.2504113273216264</v>
      </c>
    </row>
    <row r="888" spans="1:2">
      <c r="A888" s="4">
        <v>45448</v>
      </c>
      <c r="B888">
        <v>2.151213215381838</v>
      </c>
    </row>
    <row r="889" spans="1:2">
      <c r="A889" s="4">
        <v>45449</v>
      </c>
      <c r="B889">
        <v>1.2452060626702999</v>
      </c>
    </row>
    <row r="890" spans="1:2">
      <c r="A890" s="4">
        <v>45450</v>
      </c>
      <c r="B890">
        <v>2.0898099562731249</v>
      </c>
    </row>
    <row r="891" spans="1:2">
      <c r="A891" s="4">
        <v>45451</v>
      </c>
      <c r="B891">
        <v>1.1811833532774898</v>
      </c>
    </row>
    <row r="892" spans="1:2">
      <c r="A892" s="4">
        <v>45452</v>
      </c>
      <c r="B892">
        <v>1.381586479487529</v>
      </c>
    </row>
    <row r="893" spans="1:2">
      <c r="A893" s="4">
        <v>45453</v>
      </c>
      <c r="B893">
        <v>2.2704442959746114</v>
      </c>
    </row>
    <row r="894" spans="1:2">
      <c r="A894" s="4">
        <v>45454</v>
      </c>
      <c r="B894">
        <v>1.1722785274947214</v>
      </c>
    </row>
    <row r="895" spans="1:2">
      <c r="A895" s="4">
        <v>45455</v>
      </c>
      <c r="B895">
        <v>0.97734648339878616</v>
      </c>
    </row>
    <row r="896" spans="1:2">
      <c r="A896" s="4">
        <v>45456</v>
      </c>
      <c r="B896">
        <v>1.1629192391122978</v>
      </c>
    </row>
    <row r="897" spans="1:2">
      <c r="A897" s="4">
        <v>45457</v>
      </c>
      <c r="B897">
        <v>0.86566228149216085</v>
      </c>
    </row>
    <row r="898" spans="1:2">
      <c r="A898" s="4">
        <v>45458</v>
      </c>
      <c r="B898">
        <v>0.83322056681976031</v>
      </c>
    </row>
    <row r="899" spans="1:2">
      <c r="A899" s="4">
        <v>45459</v>
      </c>
      <c r="B899">
        <v>1.6898990618691365</v>
      </c>
    </row>
    <row r="900" spans="1:2">
      <c r="A900" s="4">
        <v>45460</v>
      </c>
      <c r="B900">
        <v>0.89354863221884495</v>
      </c>
    </row>
    <row r="901" spans="1:2">
      <c r="A901" s="4">
        <v>45461</v>
      </c>
      <c r="B901">
        <v>1.1785360524399124</v>
      </c>
    </row>
    <row r="902" spans="1:2">
      <c r="A902" s="4">
        <v>45462</v>
      </c>
      <c r="B902">
        <v>2.0902144889472534</v>
      </c>
    </row>
    <row r="903" spans="1:2">
      <c r="A903" s="4">
        <v>45463</v>
      </c>
      <c r="B903">
        <v>2.7723698523698523</v>
      </c>
    </row>
    <row r="904" spans="1:2">
      <c r="A904" s="4">
        <v>45464</v>
      </c>
      <c r="B904">
        <v>0.45874561550025056</v>
      </c>
    </row>
    <row r="905" spans="1:2">
      <c r="A905" s="4">
        <v>45465</v>
      </c>
      <c r="B905">
        <v>1.2107876673793181</v>
      </c>
    </row>
    <row r="906" spans="1:2">
      <c r="A906" s="4">
        <v>45466</v>
      </c>
      <c r="B906">
        <v>1.3335536983909193</v>
      </c>
    </row>
    <row r="907" spans="1:2">
      <c r="A907" s="4">
        <v>45467</v>
      </c>
      <c r="B907">
        <v>1.7297827610371408</v>
      </c>
    </row>
    <row r="908" spans="1:2">
      <c r="A908" s="4">
        <v>45468</v>
      </c>
      <c r="B908">
        <v>1.0814507447740642</v>
      </c>
    </row>
    <row r="909" spans="1:2">
      <c r="A909" s="4">
        <v>45469</v>
      </c>
      <c r="B909">
        <v>3.852359870796124</v>
      </c>
    </row>
    <row r="910" spans="1:2">
      <c r="A910" s="4">
        <v>45470</v>
      </c>
      <c r="B910">
        <v>4.2315413638904413</v>
      </c>
    </row>
    <row r="911" spans="1:2">
      <c r="A911" s="4">
        <v>45471</v>
      </c>
      <c r="B911">
        <v>3.7661553051433674</v>
      </c>
    </row>
    <row r="912" spans="1:2">
      <c r="A912" s="4">
        <v>45472</v>
      </c>
      <c r="B912">
        <v>2.6674405581566143</v>
      </c>
    </row>
    <row r="913" spans="1:2">
      <c r="A913" s="4">
        <v>45473</v>
      </c>
      <c r="B913">
        <v>1.6655283827204572</v>
      </c>
    </row>
    <row r="914" spans="1:2">
      <c r="A914" s="4">
        <v>45474</v>
      </c>
      <c r="B914">
        <v>1.3203746037043218</v>
      </c>
    </row>
    <row r="915" spans="1:2">
      <c r="A915" s="4">
        <v>45475</v>
      </c>
      <c r="B915">
        <v>1.5910741971207087</v>
      </c>
    </row>
    <row r="916" spans="1:2">
      <c r="A916" s="4">
        <v>45476</v>
      </c>
      <c r="B916">
        <v>2.1413540350243725</v>
      </c>
    </row>
    <row r="917" spans="1:2">
      <c r="A917" s="4">
        <v>45477</v>
      </c>
      <c r="B917">
        <v>1.2410183923705722</v>
      </c>
    </row>
    <row r="918" spans="1:2">
      <c r="A918" s="4">
        <v>45478</v>
      </c>
      <c r="B918">
        <v>2.0060376723847964</v>
      </c>
    </row>
    <row r="919" spans="1:2">
      <c r="A919" s="4">
        <v>45479</v>
      </c>
      <c r="B919">
        <v>1.5560736947567626</v>
      </c>
    </row>
    <row r="920" spans="1:2">
      <c r="A920" s="4">
        <v>45480</v>
      </c>
      <c r="B920">
        <v>0.612200193944618</v>
      </c>
    </row>
    <row r="921" spans="1:2">
      <c r="A921" s="4">
        <v>45481</v>
      </c>
      <c r="B921">
        <v>2.785528645398363</v>
      </c>
    </row>
    <row r="922" spans="1:2">
      <c r="A922" s="4">
        <v>45482</v>
      </c>
      <c r="B922">
        <v>1.9461001269726104</v>
      </c>
    </row>
    <row r="923" spans="1:2">
      <c r="A923" s="4">
        <v>45483</v>
      </c>
      <c r="B923">
        <v>1.5017154301637061</v>
      </c>
    </row>
    <row r="924" spans="1:2">
      <c r="A924" s="4">
        <v>45484</v>
      </c>
      <c r="B924">
        <v>2.2968109617734336</v>
      </c>
    </row>
    <row r="925" spans="1:2">
      <c r="A925" s="4">
        <v>45485</v>
      </c>
      <c r="B925">
        <v>1.8520904809956273</v>
      </c>
    </row>
    <row r="926" spans="1:2">
      <c r="A926" s="4">
        <v>45486</v>
      </c>
      <c r="B926">
        <v>0.62750922703785728</v>
      </c>
    </row>
    <row r="927" spans="1:2">
      <c r="A927" s="4">
        <v>45487</v>
      </c>
      <c r="B927">
        <v>0.94011078527207559</v>
      </c>
    </row>
    <row r="928" spans="1:2">
      <c r="A928" s="4">
        <v>45488</v>
      </c>
      <c r="B928">
        <v>3.2976048104225821</v>
      </c>
    </row>
    <row r="929" spans="1:2">
      <c r="A929" s="4">
        <v>45489</v>
      </c>
      <c r="B929">
        <v>1.8254416832940323</v>
      </c>
    </row>
    <row r="930" spans="1:2">
      <c r="A930" s="4">
        <v>45490</v>
      </c>
      <c r="B930">
        <v>1.7533507488679902</v>
      </c>
    </row>
    <row r="931" spans="1:2">
      <c r="A931" s="4">
        <v>45491</v>
      </c>
      <c r="B931">
        <v>1.0454197940303718</v>
      </c>
    </row>
    <row r="932" spans="1:2">
      <c r="A932" s="4">
        <v>45492</v>
      </c>
      <c r="B932">
        <v>1.351804574503868</v>
      </c>
    </row>
    <row r="933" spans="1:2">
      <c r="A933" s="4">
        <v>45493</v>
      </c>
      <c r="B933">
        <v>1.0830660816380799</v>
      </c>
    </row>
    <row r="934" spans="1:2">
      <c r="A934" s="4">
        <v>45494</v>
      </c>
      <c r="B934">
        <v>2.4730652855390489</v>
      </c>
    </row>
    <row r="935" spans="1:2">
      <c r="A935" s="4">
        <v>45495</v>
      </c>
      <c r="B935">
        <v>2.3253739658956611</v>
      </c>
    </row>
    <row r="936" spans="1:2">
      <c r="A936" s="4">
        <v>45496</v>
      </c>
      <c r="B936">
        <v>1.1402316076294277</v>
      </c>
    </row>
    <row r="937" spans="1:2">
      <c r="A937" s="4">
        <v>45497</v>
      </c>
      <c r="B937">
        <v>3.3756397495585166</v>
      </c>
    </row>
    <row r="938" spans="1:2">
      <c r="A938" s="4">
        <v>45498</v>
      </c>
      <c r="B938">
        <v>3.3588099981887343</v>
      </c>
    </row>
    <row r="939" spans="1:2">
      <c r="A939" s="4">
        <v>45499</v>
      </c>
      <c r="B939">
        <v>4.4633467877564748</v>
      </c>
    </row>
    <row r="940" spans="1:2">
      <c r="A940" s="4">
        <v>45500</v>
      </c>
      <c r="B940">
        <v>3.146407658911277</v>
      </c>
    </row>
    <row r="941" spans="1:2">
      <c r="A941" s="4">
        <v>45501</v>
      </c>
      <c r="B941">
        <v>1.1737177869886466</v>
      </c>
    </row>
    <row r="942" spans="1:2">
      <c r="A942" s="4">
        <v>45502</v>
      </c>
      <c r="B942">
        <v>1.0299928803101019</v>
      </c>
    </row>
    <row r="943" spans="1:2">
      <c r="A943" s="4">
        <v>45503</v>
      </c>
      <c r="B943">
        <v>2.0357287060982729</v>
      </c>
    </row>
    <row r="944" spans="1:2">
      <c r="A944" s="4">
        <v>45504</v>
      </c>
      <c r="B944">
        <v>1.1198932289349586</v>
      </c>
    </row>
    <row r="945" spans="1:2">
      <c r="A945" s="4">
        <v>45505</v>
      </c>
      <c r="B945">
        <v>0.82823012322423673</v>
      </c>
    </row>
    <row r="946" spans="1:2">
      <c r="A946" s="4">
        <v>45506</v>
      </c>
      <c r="B946">
        <v>0.72504148689014281</v>
      </c>
    </row>
    <row r="947" spans="1:2">
      <c r="A947" s="4">
        <v>45507</v>
      </c>
      <c r="B947">
        <v>1.4710741971207086</v>
      </c>
    </row>
    <row r="948" spans="1:2">
      <c r="A948" s="4">
        <v>45508</v>
      </c>
      <c r="B948">
        <v>2.6058530420653545</v>
      </c>
    </row>
    <row r="949" spans="1:2">
      <c r="A949" s="4">
        <v>45509</v>
      </c>
      <c r="B949">
        <v>1.6423705722070845</v>
      </c>
    </row>
    <row r="950" spans="1:2">
      <c r="A950" s="4">
        <v>45510</v>
      </c>
      <c r="B950">
        <v>1.5253750420450722</v>
      </c>
    </row>
    <row r="951" spans="1:2">
      <c r="A951" s="4">
        <v>45511</v>
      </c>
      <c r="B951">
        <v>1.3226989400411329</v>
      </c>
    </row>
    <row r="952" spans="1:2">
      <c r="A952" s="4">
        <v>45512</v>
      </c>
      <c r="B952">
        <v>1.9918198230727568</v>
      </c>
    </row>
    <row r="953" spans="1:2">
      <c r="A953" s="4">
        <v>45513</v>
      </c>
      <c r="B953">
        <v>2.044906335149864</v>
      </c>
    </row>
    <row r="954" spans="1:2">
      <c r="A954" s="4">
        <v>45514</v>
      </c>
      <c r="B954">
        <v>1.4109638300115996</v>
      </c>
    </row>
    <row r="955" spans="1:2">
      <c r="A955" s="4">
        <v>45515</v>
      </c>
      <c r="B955">
        <v>1.6074780058651026</v>
      </c>
    </row>
    <row r="956" spans="1:2">
      <c r="A956" s="4">
        <v>45516</v>
      </c>
      <c r="B956">
        <v>2.7686019709370302</v>
      </c>
    </row>
    <row r="957" spans="1:2">
      <c r="A957" s="4">
        <v>45517</v>
      </c>
      <c r="B957">
        <v>2.345603119898422</v>
      </c>
    </row>
    <row r="958" spans="1:2">
      <c r="A958" s="4">
        <v>45518</v>
      </c>
      <c r="B958">
        <v>1.6524573319400906</v>
      </c>
    </row>
    <row r="959" spans="1:2">
      <c r="A959" s="4">
        <v>45519</v>
      </c>
      <c r="B959">
        <v>2.5750305463431662</v>
      </c>
    </row>
    <row r="960" spans="1:2">
      <c r="A960" s="4">
        <v>45520</v>
      </c>
      <c r="B960">
        <v>3.1489825092499157</v>
      </c>
    </row>
    <row r="961" spans="1:2">
      <c r="A961" s="4">
        <v>45521</v>
      </c>
      <c r="B961">
        <v>3.2949023183120603</v>
      </c>
    </row>
    <row r="962" spans="1:2">
      <c r="A962" s="4">
        <v>45522</v>
      </c>
      <c r="B962">
        <v>2.8465687998917604</v>
      </c>
    </row>
    <row r="963" spans="1:2">
      <c r="A963" s="4">
        <v>45523</v>
      </c>
      <c r="B963">
        <v>2.0456731875719218</v>
      </c>
    </row>
    <row r="964" spans="1:2">
      <c r="A964" s="4">
        <v>45524</v>
      </c>
      <c r="B964">
        <v>2.1536627906976742</v>
      </c>
    </row>
    <row r="965" spans="1:2">
      <c r="A965" s="4">
        <v>45525</v>
      </c>
      <c r="B965">
        <v>4.2232857616993034</v>
      </c>
    </row>
    <row r="966" spans="1:2">
      <c r="A966" s="4">
        <v>45526</v>
      </c>
      <c r="B966">
        <v>3.9127543110267364</v>
      </c>
    </row>
    <row r="967" spans="1:2">
      <c r="A967" s="4">
        <v>45527</v>
      </c>
      <c r="B967">
        <v>3.5140819642534753</v>
      </c>
    </row>
    <row r="968" spans="1:2">
      <c r="A968" s="4">
        <v>45528</v>
      </c>
      <c r="B968">
        <v>2.1723377490815987</v>
      </c>
    </row>
    <row r="969" spans="1:2">
      <c r="A969" s="4">
        <v>45529</v>
      </c>
      <c r="B969">
        <v>1.819096180763847</v>
      </c>
    </row>
    <row r="970" spans="1:2">
      <c r="A970" s="4">
        <v>45530</v>
      </c>
      <c r="B970">
        <v>0.93046709636349167</v>
      </c>
    </row>
    <row r="971" spans="1:2">
      <c r="A971" s="4">
        <v>45531</v>
      </c>
      <c r="B971">
        <v>0.93720369555653316</v>
      </c>
    </row>
    <row r="972" spans="1:2">
      <c r="A972" s="4">
        <v>45532</v>
      </c>
      <c r="B972">
        <v>0.97064887540164224</v>
      </c>
    </row>
    <row r="973" spans="1:2">
      <c r="A973" s="4">
        <v>45533</v>
      </c>
      <c r="B973">
        <v>0.86975660408705757</v>
      </c>
    </row>
    <row r="974" spans="1:2">
      <c r="A974" s="4">
        <v>45534</v>
      </c>
      <c r="B974">
        <v>0.95795711362220837</v>
      </c>
    </row>
    <row r="975" spans="1:2">
      <c r="A975" s="4">
        <v>45535</v>
      </c>
      <c r="B975">
        <v>0.64667451534416454</v>
      </c>
    </row>
    <row r="976" spans="1:2">
      <c r="A976" s="4">
        <v>45536</v>
      </c>
      <c r="B976">
        <v>1.0951109627899216</v>
      </c>
    </row>
    <row r="977" spans="1:2">
      <c r="A977" s="4">
        <v>45537</v>
      </c>
      <c r="B977">
        <v>2.3142183869897113</v>
      </c>
    </row>
    <row r="978" spans="1:2">
      <c r="A978" s="4">
        <v>45538</v>
      </c>
      <c r="B978">
        <v>0.8972915677899066</v>
      </c>
    </row>
    <row r="979" spans="1:2">
      <c r="A979" s="4">
        <v>45539</v>
      </c>
      <c r="B979">
        <v>1.4298122404766203</v>
      </c>
    </row>
    <row r="980" spans="1:2">
      <c r="A980" s="4">
        <v>45540</v>
      </c>
      <c r="B980">
        <v>1.1038061989100818</v>
      </c>
    </row>
    <row r="981" spans="1:2">
      <c r="A981" s="4">
        <v>45541</v>
      </c>
      <c r="B981">
        <v>1.5546804574503867</v>
      </c>
    </row>
    <row r="982" spans="1:2">
      <c r="A982" s="4">
        <v>45542</v>
      </c>
      <c r="B982">
        <v>1.1818364157332637</v>
      </c>
    </row>
    <row r="983" spans="1:2">
      <c r="A983" s="4">
        <v>45543</v>
      </c>
      <c r="B983">
        <v>2.9921350290894329</v>
      </c>
    </row>
    <row r="984" spans="1:2">
      <c r="A984" s="4">
        <v>45544</v>
      </c>
      <c r="B984">
        <v>1.7181588032220942</v>
      </c>
    </row>
    <row r="985" spans="1:2">
      <c r="A985" s="4">
        <v>45545</v>
      </c>
      <c r="B985">
        <v>1.4151125281320329</v>
      </c>
    </row>
    <row r="986" spans="1:2">
      <c r="A986" s="4">
        <v>45546</v>
      </c>
      <c r="B986">
        <v>1.3988051775638899</v>
      </c>
    </row>
    <row r="987" spans="1:2">
      <c r="A987" s="4">
        <v>45547</v>
      </c>
      <c r="B987">
        <v>0.783186204714444</v>
      </c>
    </row>
    <row r="988" spans="1:2">
      <c r="A988" s="4">
        <v>45548</v>
      </c>
      <c r="B988">
        <v>2.15565445026178</v>
      </c>
    </row>
    <row r="989" spans="1:2">
      <c r="A989" s="4">
        <v>45549</v>
      </c>
      <c r="B989">
        <v>1.5074373817210285</v>
      </c>
    </row>
    <row r="990" spans="1:2">
      <c r="A990" s="4">
        <v>45550</v>
      </c>
      <c r="B990">
        <v>0.5337743777610171</v>
      </c>
    </row>
    <row r="991" spans="1:2">
      <c r="A991" s="4">
        <v>45551</v>
      </c>
      <c r="B991">
        <v>1.7818039084683481</v>
      </c>
    </row>
    <row r="992" spans="1:2">
      <c r="A992" s="4">
        <v>45552</v>
      </c>
      <c r="B992">
        <v>1.5751260656629784</v>
      </c>
    </row>
    <row r="993" spans="1:2">
      <c r="A993" s="4">
        <v>45553</v>
      </c>
      <c r="B993">
        <v>1.5371473354231973</v>
      </c>
    </row>
    <row r="994" spans="1:2">
      <c r="A994" s="4">
        <v>45554</v>
      </c>
      <c r="B994">
        <v>1.0913510211206146</v>
      </c>
    </row>
    <row r="995" spans="1:2">
      <c r="A995" s="4">
        <v>45555</v>
      </c>
      <c r="B995">
        <v>2.4732996972754795</v>
      </c>
    </row>
    <row r="996" spans="1:2">
      <c r="A996" s="4">
        <v>45556</v>
      </c>
      <c r="B996">
        <v>1.2604906262465096</v>
      </c>
    </row>
    <row r="997" spans="1:2">
      <c r="A997" s="4">
        <v>45557</v>
      </c>
      <c r="B997">
        <v>2.5022257053291539</v>
      </c>
    </row>
    <row r="998" spans="1:2">
      <c r="A998" s="4">
        <v>45558</v>
      </c>
      <c r="B998">
        <v>3.3465557994259667</v>
      </c>
    </row>
    <row r="999" spans="1:2">
      <c r="A999" s="4">
        <v>45559</v>
      </c>
      <c r="B999">
        <v>1.1320963896457765</v>
      </c>
    </row>
    <row r="1000" spans="1:2">
      <c r="A1000" s="4">
        <v>45560</v>
      </c>
      <c r="B1000">
        <v>2.169283994220581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3CC4-FABE-4D77-A085-7D5537C14524}">
  <dimension ref="A1:B1000"/>
  <sheetViews>
    <sheetView workbookViewId="0">
      <selection activeCell="M44" sqref="M44"/>
    </sheetView>
  </sheetViews>
  <sheetFormatPr defaultRowHeight="15"/>
  <cols>
    <col min="1" max="1" width="16" customWidth="1"/>
    <col min="2" max="2" width="21.85546875" customWidth="1"/>
  </cols>
  <sheetData>
    <row r="1" spans="1:2">
      <c r="A1" s="1" t="s">
        <v>25</v>
      </c>
      <c r="B1" t="s">
        <v>26</v>
      </c>
    </row>
    <row r="2" spans="1:2">
      <c r="A2" s="4">
        <v>44562</v>
      </c>
      <c r="B2">
        <v>0.11376321638490328</v>
      </c>
    </row>
    <row r="3" spans="1:2">
      <c r="A3" s="4">
        <v>44563</v>
      </c>
      <c r="B3">
        <v>0.1190927009542859</v>
      </c>
    </row>
    <row r="4" spans="1:2">
      <c r="A4" s="4">
        <v>44564</v>
      </c>
      <c r="B4">
        <v>0.10878847681138083</v>
      </c>
    </row>
    <row r="5" spans="1:2">
      <c r="A5" s="4">
        <v>44565</v>
      </c>
      <c r="B5">
        <v>0.11072175970204669</v>
      </c>
    </row>
    <row r="6" spans="1:2">
      <c r="A6" s="4">
        <v>44566</v>
      </c>
      <c r="B6">
        <v>0.10731296180620797</v>
      </c>
    </row>
    <row r="7" spans="1:2">
      <c r="A7" s="4">
        <v>44567</v>
      </c>
      <c r="B7">
        <v>0.10912632758797992</v>
      </c>
    </row>
    <row r="8" spans="1:2">
      <c r="A8" s="4">
        <v>44568</v>
      </c>
      <c r="B8">
        <v>0.11518949380776061</v>
      </c>
    </row>
    <row r="9" spans="1:2">
      <c r="A9" s="4">
        <v>44569</v>
      </c>
      <c r="B9">
        <v>0.11905862687400257</v>
      </c>
    </row>
    <row r="10" spans="1:2">
      <c r="A10" s="4">
        <v>44570</v>
      </c>
      <c r="B10">
        <v>0.10096982847875863</v>
      </c>
    </row>
    <row r="11" spans="1:2">
      <c r="A11" s="4">
        <v>44571</v>
      </c>
      <c r="B11">
        <v>0.11434920573108764</v>
      </c>
    </row>
    <row r="12" spans="1:2">
      <c r="A12" s="4">
        <v>44572</v>
      </c>
      <c r="B12">
        <v>0.11598751104882291</v>
      </c>
    </row>
    <row r="13" spans="1:2">
      <c r="A13" s="4">
        <v>44573</v>
      </c>
      <c r="B13">
        <v>0.10819755360349943</v>
      </c>
    </row>
    <row r="14" spans="1:2">
      <c r="A14" s="4">
        <v>44574</v>
      </c>
      <c r="B14">
        <v>0.10566266117208645</v>
      </c>
    </row>
    <row r="15" spans="1:2">
      <c r="A15" s="4">
        <v>44575</v>
      </c>
      <c r="B15">
        <v>0.10737924040943597</v>
      </c>
    </row>
    <row r="16" spans="1:2">
      <c r="A16" s="4">
        <v>44576</v>
      </c>
      <c r="B16">
        <v>0.10640554462926698</v>
      </c>
    </row>
    <row r="17" spans="1:2">
      <c r="A17" s="4">
        <v>44577</v>
      </c>
      <c r="B17">
        <v>0.11590624349509537</v>
      </c>
    </row>
    <row r="18" spans="1:2">
      <c r="A18" s="4">
        <v>44578</v>
      </c>
      <c r="B18">
        <v>0.10445787221132172</v>
      </c>
    </row>
    <row r="19" spans="1:2">
      <c r="A19" s="4">
        <v>44579</v>
      </c>
      <c r="B19">
        <v>0.10798515727981983</v>
      </c>
    </row>
    <row r="20" spans="1:2">
      <c r="A20" s="4">
        <v>44580</v>
      </c>
      <c r="B20">
        <v>0.11330917444273439</v>
      </c>
    </row>
    <row r="21" spans="1:2">
      <c r="A21" s="4">
        <v>44581</v>
      </c>
      <c r="B21">
        <v>0.11290830193253334</v>
      </c>
    </row>
    <row r="22" spans="1:2">
      <c r="A22" s="4">
        <v>44582</v>
      </c>
      <c r="B22">
        <v>0.10885123799037363</v>
      </c>
    </row>
    <row r="23" spans="1:2">
      <c r="A23" s="4">
        <v>44583</v>
      </c>
      <c r="B23">
        <v>0.10720116022197296</v>
      </c>
    </row>
    <row r="24" spans="1:2">
      <c r="A24" s="4">
        <v>44584</v>
      </c>
      <c r="B24">
        <v>0.11661127704695433</v>
      </c>
    </row>
    <row r="25" spans="1:2">
      <c r="A25" s="4">
        <v>44585</v>
      </c>
      <c r="B25">
        <v>0.11185324840626262</v>
      </c>
    </row>
    <row r="26" spans="1:2">
      <c r="A26" s="4">
        <v>44586</v>
      </c>
      <c r="B26">
        <v>0.11119870314451794</v>
      </c>
    </row>
    <row r="27" spans="1:2">
      <c r="A27" s="4">
        <v>44587</v>
      </c>
      <c r="B27">
        <v>0.11802385276835611</v>
      </c>
    </row>
    <row r="28" spans="1:2">
      <c r="A28" s="4">
        <v>44588</v>
      </c>
      <c r="B28">
        <v>0.11103611996602766</v>
      </c>
    </row>
    <row r="29" spans="1:2">
      <c r="A29" s="4">
        <v>44589</v>
      </c>
      <c r="B29">
        <v>0.11689606742478569</v>
      </c>
    </row>
    <row r="30" spans="1:2">
      <c r="A30" s="4">
        <v>44590</v>
      </c>
      <c r="B30">
        <v>0.11910150032348907</v>
      </c>
    </row>
    <row r="31" spans="1:2">
      <c r="A31" s="4">
        <v>44591</v>
      </c>
      <c r="B31">
        <v>0.11361707445154585</v>
      </c>
    </row>
    <row r="32" spans="1:2">
      <c r="A32" s="11">
        <v>44592</v>
      </c>
      <c r="B32">
        <v>0.10253306934782329</v>
      </c>
    </row>
    <row r="33" spans="1:2">
      <c r="A33" s="4">
        <v>44593</v>
      </c>
      <c r="B33">
        <v>0.11688251047301138</v>
      </c>
    </row>
    <row r="34" spans="1:2">
      <c r="A34" s="4">
        <v>44594</v>
      </c>
      <c r="B34">
        <v>0.11488626778909901</v>
      </c>
    </row>
    <row r="35" spans="1:2">
      <c r="A35" s="4">
        <v>44595</v>
      </c>
      <c r="B35">
        <v>0.11273913039546335</v>
      </c>
    </row>
    <row r="36" spans="1:2">
      <c r="A36" s="4">
        <v>44596</v>
      </c>
      <c r="B36">
        <v>0.11535825296713147</v>
      </c>
    </row>
    <row r="37" spans="1:2">
      <c r="A37" s="4">
        <v>44597</v>
      </c>
      <c r="B37">
        <v>0.11122239080519505</v>
      </c>
    </row>
    <row r="38" spans="1:2">
      <c r="A38" s="4">
        <v>44598</v>
      </c>
      <c r="B38">
        <v>0.10194410428938133</v>
      </c>
    </row>
    <row r="39" spans="1:2">
      <c r="A39" s="4">
        <v>44599</v>
      </c>
      <c r="B39">
        <v>0.10102648805254325</v>
      </c>
    </row>
    <row r="40" spans="1:2">
      <c r="A40" s="4">
        <v>44600</v>
      </c>
      <c r="B40">
        <v>0.11006183791370398</v>
      </c>
    </row>
    <row r="41" spans="1:2">
      <c r="A41" s="4">
        <v>44601</v>
      </c>
      <c r="B41">
        <v>0.11917112909174057</v>
      </c>
    </row>
    <row r="42" spans="1:2">
      <c r="A42" s="4">
        <v>44602</v>
      </c>
      <c r="B42">
        <v>0.11158518715184856</v>
      </c>
    </row>
    <row r="43" spans="1:2">
      <c r="A43" s="4">
        <v>44603</v>
      </c>
      <c r="B43">
        <v>0.10082139066911057</v>
      </c>
    </row>
    <row r="44" spans="1:2">
      <c r="A44" s="4">
        <v>44604</v>
      </c>
      <c r="B44">
        <v>0.10688054282485071</v>
      </c>
    </row>
    <row r="45" spans="1:2">
      <c r="A45" s="4">
        <v>44605</v>
      </c>
      <c r="B45">
        <v>0.10610290301648929</v>
      </c>
    </row>
    <row r="46" spans="1:2">
      <c r="A46" s="4">
        <v>44606</v>
      </c>
      <c r="B46">
        <v>0.10661483808880232</v>
      </c>
    </row>
    <row r="47" spans="1:2">
      <c r="A47" s="4">
        <v>44607</v>
      </c>
      <c r="B47">
        <v>0.11405465013414696</v>
      </c>
    </row>
    <row r="48" spans="1:2">
      <c r="A48" s="4">
        <v>44608</v>
      </c>
      <c r="B48">
        <v>0.10414439586911672</v>
      </c>
    </row>
    <row r="49" spans="1:2">
      <c r="A49" s="4">
        <v>44609</v>
      </c>
      <c r="B49">
        <v>0.10179427020485181</v>
      </c>
    </row>
    <row r="50" spans="1:2">
      <c r="A50" s="4">
        <v>44610</v>
      </c>
      <c r="B50">
        <v>0.11126937839494901</v>
      </c>
    </row>
    <row r="51" spans="1:2">
      <c r="A51" s="4">
        <v>44611</v>
      </c>
      <c r="B51">
        <v>0.10510192743892575</v>
      </c>
    </row>
    <row r="52" spans="1:2">
      <c r="A52" s="4">
        <v>44612</v>
      </c>
      <c r="B52">
        <v>0.10363224994911671</v>
      </c>
    </row>
    <row r="53" spans="1:2">
      <c r="A53" s="4">
        <v>44613</v>
      </c>
      <c r="B53">
        <v>0.11887791367674218</v>
      </c>
    </row>
    <row r="54" spans="1:2">
      <c r="A54" s="4">
        <v>44614</v>
      </c>
      <c r="B54">
        <v>0.11123516732146996</v>
      </c>
    </row>
    <row r="55" spans="1:2">
      <c r="A55" s="4">
        <v>44615</v>
      </c>
      <c r="B55">
        <v>0.10315104523917339</v>
      </c>
    </row>
    <row r="56" spans="1:2">
      <c r="A56" s="4">
        <v>44616</v>
      </c>
      <c r="B56">
        <v>0.11827361063098578</v>
      </c>
    </row>
    <row r="57" spans="1:2">
      <c r="A57" s="4">
        <v>44617</v>
      </c>
      <c r="B57">
        <v>0.10118191607196679</v>
      </c>
    </row>
    <row r="58" spans="1:2">
      <c r="A58" s="4">
        <v>44618</v>
      </c>
      <c r="B58">
        <v>0.10160221673926105</v>
      </c>
    </row>
    <row r="59" spans="1:2">
      <c r="A59" s="4">
        <v>44619</v>
      </c>
      <c r="B59">
        <v>0.1194839445600642</v>
      </c>
    </row>
    <row r="60" spans="1:2">
      <c r="A60" s="4">
        <v>44620</v>
      </c>
      <c r="B60">
        <v>0.10268759673187197</v>
      </c>
    </row>
    <row r="61" spans="1:2">
      <c r="A61" s="4">
        <v>44621</v>
      </c>
      <c r="B61">
        <v>0.11887228417902222</v>
      </c>
    </row>
    <row r="62" spans="1:2">
      <c r="A62" s="4">
        <v>44622</v>
      </c>
      <c r="B62">
        <v>0.11844152829028738</v>
      </c>
    </row>
    <row r="63" spans="1:2">
      <c r="A63" s="4">
        <v>44623</v>
      </c>
      <c r="B63">
        <v>0.11863611719158157</v>
      </c>
    </row>
    <row r="64" spans="1:2">
      <c r="A64" s="4">
        <v>44624</v>
      </c>
      <c r="B64">
        <v>0.11341724957707092</v>
      </c>
    </row>
    <row r="65" spans="1:2">
      <c r="A65" s="4">
        <v>44625</v>
      </c>
      <c r="B65">
        <v>0.10479899537479166</v>
      </c>
    </row>
    <row r="66" spans="1:2">
      <c r="A66" s="4">
        <v>44626</v>
      </c>
      <c r="B66">
        <v>0.10811493967144009</v>
      </c>
    </row>
    <row r="67" spans="1:2">
      <c r="A67" s="4">
        <v>44627</v>
      </c>
      <c r="B67">
        <v>0.10541096706967289</v>
      </c>
    </row>
    <row r="68" spans="1:2">
      <c r="A68" s="4">
        <v>44628</v>
      </c>
      <c r="B68">
        <v>0.10976260852716029</v>
      </c>
    </row>
    <row r="69" spans="1:2">
      <c r="A69" s="4">
        <v>44629</v>
      </c>
      <c r="B69">
        <v>0.1154528142274777</v>
      </c>
    </row>
    <row r="70" spans="1:2">
      <c r="A70" s="4">
        <v>44630</v>
      </c>
      <c r="B70">
        <v>0.11873219920909593</v>
      </c>
    </row>
    <row r="71" spans="1:2">
      <c r="A71" s="4">
        <v>44631</v>
      </c>
      <c r="B71">
        <v>0.10749911088348148</v>
      </c>
    </row>
    <row r="72" spans="1:2">
      <c r="A72" s="4">
        <v>44632</v>
      </c>
      <c r="B72">
        <v>0.11694030331919095</v>
      </c>
    </row>
    <row r="73" spans="1:2">
      <c r="A73" s="4">
        <v>44633</v>
      </c>
      <c r="B73">
        <v>0.11472573150412335</v>
      </c>
    </row>
    <row r="74" spans="1:2">
      <c r="A74" s="4">
        <v>44634</v>
      </c>
      <c r="B74">
        <v>0.10610056425686946</v>
      </c>
    </row>
    <row r="75" spans="1:2">
      <c r="A75" s="4">
        <v>44635</v>
      </c>
      <c r="B75">
        <v>0.1092032332060164</v>
      </c>
    </row>
    <row r="76" spans="1:2">
      <c r="A76" s="4">
        <v>44636</v>
      </c>
      <c r="B76">
        <v>0.11509137769696733</v>
      </c>
    </row>
    <row r="77" spans="1:2">
      <c r="A77" s="4">
        <v>44637</v>
      </c>
      <c r="B77">
        <v>0.11512976615110482</v>
      </c>
    </row>
    <row r="78" spans="1:2">
      <c r="A78" s="4">
        <v>44638</v>
      </c>
      <c r="B78">
        <v>0.10671749831344304</v>
      </c>
    </row>
    <row r="79" spans="1:2">
      <c r="A79" s="4">
        <v>44639</v>
      </c>
      <c r="B79">
        <v>0.10726636601176308</v>
      </c>
    </row>
    <row r="80" spans="1:2">
      <c r="A80" s="4">
        <v>44640</v>
      </c>
      <c r="B80">
        <v>0.1037136852802507</v>
      </c>
    </row>
    <row r="81" spans="1:2">
      <c r="A81" s="4">
        <v>44641</v>
      </c>
      <c r="B81">
        <v>0.1104486785012436</v>
      </c>
    </row>
    <row r="82" spans="1:2">
      <c r="A82" s="4">
        <v>44642</v>
      </c>
      <c r="B82">
        <v>0.11909466547467715</v>
      </c>
    </row>
    <row r="83" spans="1:2">
      <c r="A83" s="4">
        <v>44643</v>
      </c>
      <c r="B83">
        <v>0.11197731992664035</v>
      </c>
    </row>
    <row r="84" spans="1:2">
      <c r="A84" s="4">
        <v>44644</v>
      </c>
      <c r="B84">
        <v>0.11710914704312562</v>
      </c>
    </row>
    <row r="85" spans="1:2">
      <c r="A85" s="4">
        <v>44645</v>
      </c>
      <c r="B85">
        <v>0.10401514163346096</v>
      </c>
    </row>
    <row r="86" spans="1:2">
      <c r="A86" s="4">
        <v>44646</v>
      </c>
      <c r="B86">
        <v>0.10183236587718821</v>
      </c>
    </row>
    <row r="87" spans="1:2">
      <c r="A87" s="4">
        <v>44647</v>
      </c>
      <c r="B87">
        <v>0.11600615769470994</v>
      </c>
    </row>
    <row r="88" spans="1:2">
      <c r="A88" s="4">
        <v>44648</v>
      </c>
      <c r="B88">
        <v>0.11127767287418106</v>
      </c>
    </row>
    <row r="89" spans="1:2">
      <c r="A89" s="4">
        <v>44649</v>
      </c>
      <c r="B89">
        <v>0.10176338930163942</v>
      </c>
    </row>
    <row r="90" spans="1:2">
      <c r="A90" s="4">
        <v>44650</v>
      </c>
      <c r="B90">
        <v>0.1149237140248795</v>
      </c>
    </row>
    <row r="91" spans="1:2">
      <c r="A91" s="4">
        <v>44651</v>
      </c>
      <c r="B91">
        <v>0.10456171479187203</v>
      </c>
    </row>
    <row r="92" spans="1:2">
      <c r="A92" s="4">
        <v>44652</v>
      </c>
      <c r="B92">
        <v>0.10321325028723365</v>
      </c>
    </row>
    <row r="93" spans="1:2">
      <c r="A93" s="4">
        <v>44653</v>
      </c>
      <c r="B93">
        <v>0.10979435934443801</v>
      </c>
    </row>
    <row r="94" spans="1:2">
      <c r="A94" s="4">
        <v>44654</v>
      </c>
      <c r="B94">
        <v>0.11789653452249607</v>
      </c>
    </row>
    <row r="95" spans="1:2">
      <c r="A95" s="4">
        <v>44655</v>
      </c>
      <c r="B95">
        <v>0.1119965421294123</v>
      </c>
    </row>
    <row r="96" spans="1:2">
      <c r="A96" s="4">
        <v>44656</v>
      </c>
      <c r="B96">
        <v>0.10898982466809587</v>
      </c>
    </row>
    <row r="97" spans="1:2">
      <c r="A97" s="4">
        <v>44657</v>
      </c>
      <c r="B97">
        <v>0.10595381856220815</v>
      </c>
    </row>
    <row r="98" spans="1:2">
      <c r="A98" s="4">
        <v>44658</v>
      </c>
      <c r="B98">
        <v>0.11812038085693213</v>
      </c>
    </row>
    <row r="99" spans="1:2">
      <c r="A99" s="4">
        <v>44659</v>
      </c>
      <c r="B99">
        <v>0.11066094161881036</v>
      </c>
    </row>
    <row r="100" spans="1:2">
      <c r="A100" s="4">
        <v>44660</v>
      </c>
      <c r="B100">
        <v>0.11097277056655769</v>
      </c>
    </row>
    <row r="101" spans="1:2">
      <c r="A101" s="4">
        <v>44661</v>
      </c>
      <c r="B101">
        <v>0.11399843115281136</v>
      </c>
    </row>
    <row r="102" spans="1:2">
      <c r="A102" s="4">
        <v>44662</v>
      </c>
      <c r="B102">
        <v>0.11789798508365161</v>
      </c>
    </row>
    <row r="103" spans="1:2">
      <c r="A103" s="4">
        <v>44663</v>
      </c>
      <c r="B103">
        <v>0.11009771112525761</v>
      </c>
    </row>
    <row r="104" spans="1:2">
      <c r="A104" s="4">
        <v>44664</v>
      </c>
      <c r="B104">
        <v>0.11436852187859366</v>
      </c>
    </row>
    <row r="105" spans="1:2">
      <c r="A105" s="4">
        <v>44665</v>
      </c>
      <c r="B105">
        <v>0.1154085600614556</v>
      </c>
    </row>
    <row r="106" spans="1:2">
      <c r="A106" s="4">
        <v>44666</v>
      </c>
      <c r="B106">
        <v>0.10041182210715105</v>
      </c>
    </row>
    <row r="107" spans="1:2">
      <c r="A107" s="4">
        <v>44667</v>
      </c>
      <c r="B107">
        <v>0.11030761656019669</v>
      </c>
    </row>
    <row r="108" spans="1:2">
      <c r="A108" s="4">
        <v>44668</v>
      </c>
      <c r="B108">
        <v>0.10467569472438265</v>
      </c>
    </row>
    <row r="109" spans="1:2">
      <c r="A109" s="4">
        <v>44669</v>
      </c>
      <c r="B109">
        <v>0.10374745480077086</v>
      </c>
    </row>
    <row r="110" spans="1:2">
      <c r="A110" s="4">
        <v>44670</v>
      </c>
      <c r="B110">
        <v>0.10892085768701561</v>
      </c>
    </row>
    <row r="111" spans="1:2">
      <c r="A111" s="4">
        <v>44671</v>
      </c>
      <c r="B111">
        <v>0.11001165314560885</v>
      </c>
    </row>
    <row r="112" spans="1:2">
      <c r="A112" s="4">
        <v>44672</v>
      </c>
      <c r="B112">
        <v>0.11298877575325023</v>
      </c>
    </row>
    <row r="113" spans="1:2">
      <c r="A113" s="4">
        <v>44673</v>
      </c>
      <c r="B113">
        <v>0.10285445256953328</v>
      </c>
    </row>
    <row r="114" spans="1:2">
      <c r="A114" s="4">
        <v>44674</v>
      </c>
      <c r="B114">
        <v>0.10887211706276373</v>
      </c>
    </row>
    <row r="115" spans="1:2">
      <c r="A115" s="4">
        <v>44675</v>
      </c>
      <c r="B115">
        <v>0.11983371987960875</v>
      </c>
    </row>
    <row r="116" spans="1:2">
      <c r="A116" s="4">
        <v>44676</v>
      </c>
      <c r="B116">
        <v>0.10835889780003356</v>
      </c>
    </row>
    <row r="117" spans="1:2">
      <c r="A117" s="4">
        <v>44677</v>
      </c>
      <c r="B117">
        <v>0.10056883187042368</v>
      </c>
    </row>
    <row r="118" spans="1:2">
      <c r="A118" s="4">
        <v>44678</v>
      </c>
      <c r="B118">
        <v>0.1112033354944237</v>
      </c>
    </row>
    <row r="119" spans="1:2">
      <c r="A119" s="4">
        <v>44679</v>
      </c>
      <c r="B119">
        <v>0.10333249418761996</v>
      </c>
    </row>
    <row r="120" spans="1:2">
      <c r="A120" s="4">
        <v>44680</v>
      </c>
      <c r="B120">
        <v>0.10415840345109978</v>
      </c>
    </row>
    <row r="121" spans="1:2">
      <c r="A121" s="4">
        <v>44681</v>
      </c>
      <c r="B121">
        <v>0.11770430763965324</v>
      </c>
    </row>
    <row r="122" spans="1:2">
      <c r="A122" s="4">
        <v>44682</v>
      </c>
      <c r="B122">
        <v>0.10476836411132549</v>
      </c>
    </row>
    <row r="123" spans="1:2">
      <c r="A123" s="4">
        <v>44683</v>
      </c>
      <c r="B123">
        <v>0.10779769598628974</v>
      </c>
    </row>
    <row r="124" spans="1:2">
      <c r="A124" s="4">
        <v>44684</v>
      </c>
      <c r="B124">
        <v>0.11781382878091032</v>
      </c>
    </row>
    <row r="125" spans="1:2">
      <c r="A125" s="4">
        <v>44685</v>
      </c>
      <c r="B125">
        <v>0.10635539422245917</v>
      </c>
    </row>
    <row r="126" spans="1:2">
      <c r="A126" s="4">
        <v>44686</v>
      </c>
      <c r="B126">
        <v>0.11548595801021902</v>
      </c>
    </row>
    <row r="127" spans="1:2">
      <c r="A127" s="4">
        <v>44687</v>
      </c>
      <c r="B127">
        <v>0.11204049306215577</v>
      </c>
    </row>
    <row r="128" spans="1:2">
      <c r="A128" s="4">
        <v>44688</v>
      </c>
      <c r="B128">
        <v>0.1181434630036086</v>
      </c>
    </row>
    <row r="129" spans="1:2">
      <c r="A129" s="4">
        <v>44689</v>
      </c>
      <c r="B129">
        <v>0.1009874715710373</v>
      </c>
    </row>
    <row r="130" spans="1:2">
      <c r="A130" s="4">
        <v>44690</v>
      </c>
      <c r="B130">
        <v>0.10644005657301436</v>
      </c>
    </row>
    <row r="131" spans="1:2">
      <c r="A131" s="4">
        <v>44691</v>
      </c>
      <c r="B131">
        <v>0.11353125334875067</v>
      </c>
    </row>
    <row r="132" spans="1:2">
      <c r="A132" s="4">
        <v>44692</v>
      </c>
      <c r="B132">
        <v>0.10690090813116894</v>
      </c>
    </row>
    <row r="133" spans="1:2">
      <c r="A133" s="4">
        <v>44693</v>
      </c>
      <c r="B133">
        <v>0.10658508962431072</v>
      </c>
    </row>
    <row r="134" spans="1:2">
      <c r="A134" s="4">
        <v>44694</v>
      </c>
      <c r="B134">
        <v>0.10521804581375235</v>
      </c>
    </row>
    <row r="135" spans="1:2">
      <c r="A135" s="4">
        <v>44695</v>
      </c>
      <c r="B135">
        <v>0.11656896927818422</v>
      </c>
    </row>
    <row r="136" spans="1:2">
      <c r="A136" s="4">
        <v>44696</v>
      </c>
      <c r="B136">
        <v>0.10604027974911387</v>
      </c>
    </row>
    <row r="137" spans="1:2">
      <c r="A137" s="4">
        <v>44697</v>
      </c>
      <c r="B137">
        <v>0.10973808564671639</v>
      </c>
    </row>
    <row r="138" spans="1:2">
      <c r="A138" s="4">
        <v>44698</v>
      </c>
      <c r="B138">
        <v>0.10548441298645958</v>
      </c>
    </row>
    <row r="139" spans="1:2">
      <c r="A139" s="4">
        <v>44699</v>
      </c>
      <c r="B139">
        <v>0.11414459647071293</v>
      </c>
    </row>
    <row r="140" spans="1:2">
      <c r="A140" s="4">
        <v>44700</v>
      </c>
      <c r="B140">
        <v>0.11543110915073215</v>
      </c>
    </row>
    <row r="141" spans="1:2">
      <c r="A141" s="4">
        <v>44701</v>
      </c>
      <c r="B141">
        <v>0.11242485492317779</v>
      </c>
    </row>
    <row r="142" spans="1:2">
      <c r="A142" s="4">
        <v>44702</v>
      </c>
      <c r="B142">
        <v>0.11040985752132543</v>
      </c>
    </row>
    <row r="143" spans="1:2">
      <c r="A143" s="4">
        <v>44703</v>
      </c>
      <c r="B143">
        <v>0.10576300335292721</v>
      </c>
    </row>
    <row r="144" spans="1:2">
      <c r="A144" s="4">
        <v>44704</v>
      </c>
      <c r="B144">
        <v>0.11458232234681368</v>
      </c>
    </row>
    <row r="145" spans="1:2">
      <c r="A145" s="4">
        <v>44705</v>
      </c>
      <c r="B145">
        <v>0.10967104533311819</v>
      </c>
    </row>
    <row r="146" spans="1:2">
      <c r="A146" s="4">
        <v>44706</v>
      </c>
      <c r="B146">
        <v>0.1148756330938431</v>
      </c>
    </row>
    <row r="147" spans="1:2">
      <c r="A147" s="4">
        <v>44707</v>
      </c>
      <c r="B147">
        <v>0.10055197311653151</v>
      </c>
    </row>
    <row r="148" spans="1:2">
      <c r="A148" s="4">
        <v>44708</v>
      </c>
      <c r="B148">
        <v>0.11447788072467295</v>
      </c>
    </row>
    <row r="149" spans="1:2">
      <c r="A149" s="4">
        <v>44709</v>
      </c>
      <c r="B149">
        <v>0.11975877401772493</v>
      </c>
    </row>
    <row r="150" spans="1:2">
      <c r="A150" s="4">
        <v>44710</v>
      </c>
      <c r="B150">
        <v>0.11560855957625518</v>
      </c>
    </row>
    <row r="151" spans="1:2">
      <c r="A151" s="4">
        <v>44711</v>
      </c>
      <c r="B151">
        <v>0.11220781779769413</v>
      </c>
    </row>
    <row r="152" spans="1:2">
      <c r="A152" s="4">
        <v>44712</v>
      </c>
      <c r="B152">
        <v>0.10219838752140994</v>
      </c>
    </row>
    <row r="153" spans="1:2">
      <c r="A153" s="4">
        <v>44713</v>
      </c>
      <c r="B153">
        <v>0.10567585945499385</v>
      </c>
    </row>
    <row r="154" spans="1:2">
      <c r="A154" s="4">
        <v>44714</v>
      </c>
      <c r="B154">
        <v>0.10359299467721218</v>
      </c>
    </row>
    <row r="155" spans="1:2">
      <c r="A155" s="4">
        <v>44715</v>
      </c>
      <c r="B155">
        <v>0.10572484272827373</v>
      </c>
    </row>
    <row r="156" spans="1:2">
      <c r="A156" s="4">
        <v>44716</v>
      </c>
      <c r="B156">
        <v>0.11218546972978505</v>
      </c>
    </row>
    <row r="157" spans="1:2">
      <c r="A157" s="4">
        <v>44717</v>
      </c>
      <c r="B157">
        <v>0.11655689789117432</v>
      </c>
    </row>
    <row r="158" spans="1:2">
      <c r="A158" s="4">
        <v>44718</v>
      </c>
      <c r="B158">
        <v>0.10406206470861036</v>
      </c>
    </row>
    <row r="159" spans="1:2">
      <c r="A159" s="4">
        <v>44719</v>
      </c>
      <c r="B159">
        <v>0.11839642240846378</v>
      </c>
    </row>
    <row r="160" spans="1:2">
      <c r="A160" s="4">
        <v>44720</v>
      </c>
      <c r="B160">
        <v>0.11202546059406293</v>
      </c>
    </row>
    <row r="161" spans="1:2">
      <c r="A161" s="4">
        <v>44721</v>
      </c>
      <c r="B161">
        <v>0.10899737576749151</v>
      </c>
    </row>
    <row r="162" spans="1:2">
      <c r="A162" s="4">
        <v>44722</v>
      </c>
      <c r="B162">
        <v>0.11393730234692695</v>
      </c>
    </row>
    <row r="163" spans="1:2">
      <c r="A163" s="4">
        <v>44723</v>
      </c>
      <c r="B163">
        <v>0.10808812312174655</v>
      </c>
    </row>
    <row r="164" spans="1:2">
      <c r="A164" s="4">
        <v>44724</v>
      </c>
      <c r="B164">
        <v>0.10443496877626066</v>
      </c>
    </row>
    <row r="165" spans="1:2">
      <c r="A165" s="4">
        <v>44725</v>
      </c>
      <c r="B165">
        <v>0.11964220469710066</v>
      </c>
    </row>
    <row r="166" spans="1:2">
      <c r="A166" s="4">
        <v>44726</v>
      </c>
      <c r="B166">
        <v>0.10941958607745086</v>
      </c>
    </row>
    <row r="167" spans="1:2">
      <c r="A167" s="4">
        <v>44727</v>
      </c>
      <c r="B167">
        <v>0.11767478695684824</v>
      </c>
    </row>
    <row r="168" spans="1:2">
      <c r="A168" s="4">
        <v>44728</v>
      </c>
      <c r="B168">
        <v>0.10114516904264077</v>
      </c>
    </row>
    <row r="169" spans="1:2">
      <c r="A169" s="4">
        <v>44729</v>
      </c>
      <c r="B169">
        <v>0.10648446860676838</v>
      </c>
    </row>
    <row r="170" spans="1:2">
      <c r="A170" s="4">
        <v>44730</v>
      </c>
      <c r="B170">
        <v>0.11397222455110187</v>
      </c>
    </row>
    <row r="171" spans="1:2">
      <c r="A171" s="4">
        <v>44731</v>
      </c>
      <c r="B171">
        <v>0.11701690397705554</v>
      </c>
    </row>
    <row r="172" spans="1:2">
      <c r="A172" s="4">
        <v>44732</v>
      </c>
      <c r="B172">
        <v>0.11428278210757267</v>
      </c>
    </row>
    <row r="173" spans="1:2">
      <c r="A173" s="4">
        <v>44733</v>
      </c>
      <c r="B173">
        <v>0.10625770864795267</v>
      </c>
    </row>
    <row r="174" spans="1:2">
      <c r="A174" s="4">
        <v>44734</v>
      </c>
      <c r="B174">
        <v>0.11934965833182651</v>
      </c>
    </row>
    <row r="175" spans="1:2">
      <c r="A175" s="4">
        <v>44735</v>
      </c>
      <c r="B175">
        <v>0.11660495190262866</v>
      </c>
    </row>
    <row r="176" spans="1:2">
      <c r="A176" s="4">
        <v>44736</v>
      </c>
      <c r="B176">
        <v>0.10668915187018918</v>
      </c>
    </row>
    <row r="177" spans="1:2">
      <c r="A177" s="4">
        <v>44737</v>
      </c>
      <c r="B177">
        <v>0.10611058800345413</v>
      </c>
    </row>
    <row r="178" spans="1:2">
      <c r="A178" s="4">
        <v>44738</v>
      </c>
      <c r="B178">
        <v>0.10772193265524103</v>
      </c>
    </row>
    <row r="179" spans="1:2">
      <c r="A179" s="4">
        <v>44739</v>
      </c>
      <c r="B179">
        <v>0.10412373565033278</v>
      </c>
    </row>
    <row r="180" spans="1:2">
      <c r="A180" s="4">
        <v>44740</v>
      </c>
      <c r="B180">
        <v>0.11416299540031509</v>
      </c>
    </row>
    <row r="181" spans="1:2">
      <c r="A181" s="4">
        <v>44741</v>
      </c>
      <c r="B181">
        <v>0.11017554147838086</v>
      </c>
    </row>
    <row r="182" spans="1:2">
      <c r="A182" s="4">
        <v>44742</v>
      </c>
      <c r="B182">
        <v>0.11904223916464071</v>
      </c>
    </row>
    <row r="183" spans="1:2">
      <c r="A183" s="4">
        <v>44743</v>
      </c>
      <c r="B183">
        <v>0.10688046665635188</v>
      </c>
    </row>
    <row r="184" spans="1:2">
      <c r="A184" s="4">
        <v>44744</v>
      </c>
      <c r="B184">
        <v>0.11812026572466591</v>
      </c>
    </row>
    <row r="185" spans="1:2">
      <c r="A185" s="4">
        <v>44745</v>
      </c>
      <c r="B185">
        <v>0.10485471224447449</v>
      </c>
    </row>
    <row r="186" spans="1:2">
      <c r="A186" s="4">
        <v>44746</v>
      </c>
      <c r="B186">
        <v>0.10743855858834338</v>
      </c>
    </row>
    <row r="187" spans="1:2">
      <c r="A187" s="4">
        <v>44747</v>
      </c>
      <c r="B187">
        <v>0.10777890800464079</v>
      </c>
    </row>
    <row r="188" spans="1:2">
      <c r="A188" s="4">
        <v>44748</v>
      </c>
      <c r="B188">
        <v>0.10191339369841057</v>
      </c>
    </row>
    <row r="189" spans="1:2">
      <c r="A189" s="4">
        <v>44749</v>
      </c>
      <c r="B189">
        <v>0.10391887168798715</v>
      </c>
    </row>
    <row r="190" spans="1:2">
      <c r="A190" s="4">
        <v>44750</v>
      </c>
      <c r="B190">
        <v>0.10682544064475308</v>
      </c>
    </row>
    <row r="191" spans="1:2">
      <c r="A191" s="4">
        <v>44751</v>
      </c>
      <c r="B191">
        <v>0.11018005679658449</v>
      </c>
    </row>
    <row r="192" spans="1:2">
      <c r="A192" s="4">
        <v>44752</v>
      </c>
      <c r="B192">
        <v>0.11619030794876561</v>
      </c>
    </row>
    <row r="193" spans="1:2">
      <c r="A193" s="4">
        <v>44753</v>
      </c>
      <c r="B193">
        <v>0.10671943493720562</v>
      </c>
    </row>
    <row r="194" spans="1:2">
      <c r="A194" s="4">
        <v>44754</v>
      </c>
      <c r="B194">
        <v>0.11918122879922169</v>
      </c>
    </row>
    <row r="195" spans="1:2">
      <c r="A195" s="4">
        <v>44755</v>
      </c>
      <c r="B195">
        <v>0.11704156644348343</v>
      </c>
    </row>
    <row r="196" spans="1:2">
      <c r="A196" s="4">
        <v>44756</v>
      </c>
      <c r="B196">
        <v>0.11311538241989419</v>
      </c>
    </row>
    <row r="197" spans="1:2">
      <c r="A197" s="4">
        <v>44757</v>
      </c>
      <c r="B197">
        <v>0.10161497892152647</v>
      </c>
    </row>
    <row r="198" spans="1:2">
      <c r="A198" s="4">
        <v>44758</v>
      </c>
      <c r="B198">
        <v>0.10275644242794464</v>
      </c>
    </row>
    <row r="199" spans="1:2">
      <c r="A199" s="4">
        <v>44759</v>
      </c>
      <c r="B199">
        <v>0.1103549414938815</v>
      </c>
    </row>
    <row r="200" spans="1:2">
      <c r="A200" s="4">
        <v>44760</v>
      </c>
      <c r="B200">
        <v>0.10477084403117994</v>
      </c>
    </row>
    <row r="201" spans="1:2">
      <c r="A201" s="4">
        <v>44761</v>
      </c>
      <c r="B201">
        <v>0.11443195189844561</v>
      </c>
    </row>
    <row r="202" spans="1:2">
      <c r="A202" s="4">
        <v>44762</v>
      </c>
      <c r="B202">
        <v>0.10384143740388695</v>
      </c>
    </row>
    <row r="203" spans="1:2">
      <c r="A203" s="4">
        <v>44763</v>
      </c>
      <c r="B203">
        <v>0.11351416317096309</v>
      </c>
    </row>
    <row r="204" spans="1:2">
      <c r="A204" s="4">
        <v>44764</v>
      </c>
      <c r="B204">
        <v>0.11008262415254419</v>
      </c>
    </row>
    <row r="205" spans="1:2">
      <c r="A205" s="4">
        <v>44765</v>
      </c>
      <c r="B205">
        <v>0.10054834634609174</v>
      </c>
    </row>
    <row r="206" spans="1:2">
      <c r="A206" s="4">
        <v>44766</v>
      </c>
      <c r="B206">
        <v>0.11214868309832333</v>
      </c>
    </row>
    <row r="207" spans="1:2">
      <c r="A207" s="4">
        <v>44767</v>
      </c>
      <c r="B207">
        <v>0.11109258526522109</v>
      </c>
    </row>
    <row r="208" spans="1:2">
      <c r="A208" s="4">
        <v>44768</v>
      </c>
      <c r="B208">
        <v>0.1064765768302193</v>
      </c>
    </row>
    <row r="209" spans="1:2">
      <c r="A209" s="4">
        <v>44769</v>
      </c>
      <c r="B209">
        <v>0.10230699921317644</v>
      </c>
    </row>
    <row r="210" spans="1:2">
      <c r="A210" s="4">
        <v>44770</v>
      </c>
      <c r="B210">
        <v>0.11345787863555258</v>
      </c>
    </row>
    <row r="211" spans="1:2">
      <c r="A211" s="4">
        <v>44771</v>
      </c>
      <c r="B211">
        <v>0.11281075130930371</v>
      </c>
    </row>
    <row r="212" spans="1:2">
      <c r="A212" s="4">
        <v>44772</v>
      </c>
      <c r="B212">
        <v>0.11922029365826503</v>
      </c>
    </row>
    <row r="213" spans="1:2">
      <c r="A213" s="4">
        <v>44773</v>
      </c>
      <c r="B213">
        <v>0.10539079914772168</v>
      </c>
    </row>
    <row r="214" spans="1:2">
      <c r="A214" s="4">
        <v>44774</v>
      </c>
      <c r="B214">
        <v>0.10961320643801083</v>
      </c>
    </row>
    <row r="215" spans="1:2">
      <c r="A215" s="4">
        <v>44775</v>
      </c>
      <c r="B215">
        <v>0.10342130159519536</v>
      </c>
    </row>
    <row r="216" spans="1:2">
      <c r="A216" s="4">
        <v>44776</v>
      </c>
      <c r="B216">
        <v>0.10464285979849008</v>
      </c>
    </row>
    <row r="217" spans="1:2">
      <c r="A217" s="4">
        <v>44777</v>
      </c>
      <c r="B217">
        <v>0.1032248323083062</v>
      </c>
    </row>
    <row r="218" spans="1:2">
      <c r="A218" s="4">
        <v>44778</v>
      </c>
      <c r="B218">
        <v>0.10666551790356871</v>
      </c>
    </row>
    <row r="219" spans="1:2">
      <c r="A219" s="4">
        <v>44779</v>
      </c>
      <c r="B219">
        <v>0.11233956359430503</v>
      </c>
    </row>
    <row r="220" spans="1:2">
      <c r="A220" s="4">
        <v>44780</v>
      </c>
      <c r="B220">
        <v>0.10826116751073357</v>
      </c>
    </row>
    <row r="221" spans="1:2">
      <c r="A221" s="4">
        <v>44781</v>
      </c>
      <c r="B221">
        <v>0.11311592117311192</v>
      </c>
    </row>
    <row r="222" spans="1:2">
      <c r="A222" s="4">
        <v>44782</v>
      </c>
      <c r="B222">
        <v>0.11067590800929483</v>
      </c>
    </row>
    <row r="223" spans="1:2">
      <c r="A223" s="4">
        <v>44783</v>
      </c>
      <c r="B223">
        <v>0.11476644910873417</v>
      </c>
    </row>
    <row r="224" spans="1:2">
      <c r="A224" s="4">
        <v>44784</v>
      </c>
      <c r="B224">
        <v>0.10188130142229629</v>
      </c>
    </row>
    <row r="225" spans="1:2">
      <c r="A225" s="4">
        <v>44785</v>
      </c>
      <c r="B225">
        <v>0.10465847557741519</v>
      </c>
    </row>
    <row r="226" spans="1:2">
      <c r="A226" s="4">
        <v>44786</v>
      </c>
      <c r="B226">
        <v>0.10784214999165813</v>
      </c>
    </row>
    <row r="227" spans="1:2">
      <c r="A227" s="4">
        <v>44787</v>
      </c>
      <c r="B227">
        <v>0.10255885372042189</v>
      </c>
    </row>
    <row r="228" spans="1:2">
      <c r="A228" s="4">
        <v>44788</v>
      </c>
      <c r="B228">
        <v>0.10507274862476497</v>
      </c>
    </row>
    <row r="229" spans="1:2">
      <c r="A229" s="4">
        <v>44789</v>
      </c>
      <c r="B229">
        <v>0.11546238215070609</v>
      </c>
    </row>
    <row r="230" spans="1:2">
      <c r="A230" s="4">
        <v>44790</v>
      </c>
      <c r="B230">
        <v>0.11568887508320028</v>
      </c>
    </row>
    <row r="231" spans="1:2">
      <c r="A231" s="4">
        <v>44791</v>
      </c>
      <c r="B231">
        <v>0.11375863769179859</v>
      </c>
    </row>
    <row r="232" spans="1:2">
      <c r="A232" s="4">
        <v>44792</v>
      </c>
      <c r="B232">
        <v>0.10072638009913883</v>
      </c>
    </row>
    <row r="233" spans="1:2">
      <c r="A233" s="4">
        <v>44793</v>
      </c>
      <c r="B233">
        <v>0.11510522169604183</v>
      </c>
    </row>
    <row r="234" spans="1:2">
      <c r="A234" s="4">
        <v>44794</v>
      </c>
      <c r="B234">
        <v>0.11574813514685028</v>
      </c>
    </row>
    <row r="235" spans="1:2">
      <c r="A235" s="4">
        <v>44795</v>
      </c>
      <c r="B235">
        <v>0.10335977662638708</v>
      </c>
    </row>
    <row r="236" spans="1:2">
      <c r="A236" s="4">
        <v>44796</v>
      </c>
      <c r="B236">
        <v>0.10682743655065678</v>
      </c>
    </row>
    <row r="237" spans="1:2">
      <c r="A237" s="4">
        <v>44797</v>
      </c>
      <c r="B237">
        <v>0.10815080594770334</v>
      </c>
    </row>
    <row r="238" spans="1:2">
      <c r="A238" s="4">
        <v>44798</v>
      </c>
      <c r="B238">
        <v>0.11391948757508455</v>
      </c>
    </row>
    <row r="239" spans="1:2">
      <c r="A239" s="4">
        <v>44799</v>
      </c>
      <c r="B239">
        <v>0.11506880095295739</v>
      </c>
    </row>
    <row r="240" spans="1:2">
      <c r="A240" s="4">
        <v>44800</v>
      </c>
      <c r="B240">
        <v>0.11008073796652507</v>
      </c>
    </row>
    <row r="241" spans="1:2">
      <c r="A241" s="4">
        <v>44801</v>
      </c>
      <c r="B241">
        <v>0.11239752596468292</v>
      </c>
    </row>
    <row r="242" spans="1:2">
      <c r="A242" s="4">
        <v>44802</v>
      </c>
      <c r="B242">
        <v>0.1043405707661479</v>
      </c>
    </row>
    <row r="243" spans="1:2">
      <c r="A243" s="4">
        <v>44803</v>
      </c>
      <c r="B243">
        <v>0.10657985636210415</v>
      </c>
    </row>
    <row r="244" spans="1:2">
      <c r="A244" s="4">
        <v>44804</v>
      </c>
      <c r="B244">
        <v>0.11811222532290314</v>
      </c>
    </row>
    <row r="245" spans="1:2">
      <c r="A245" s="4">
        <v>44805</v>
      </c>
      <c r="B245">
        <v>0.10523022705578271</v>
      </c>
    </row>
    <row r="246" spans="1:2">
      <c r="A246" s="4">
        <v>44806</v>
      </c>
      <c r="B246">
        <v>0.1143123898032419</v>
      </c>
    </row>
    <row r="247" spans="1:2">
      <c r="A247" s="4">
        <v>44807</v>
      </c>
      <c r="B247">
        <v>0.1189418950531069</v>
      </c>
    </row>
    <row r="248" spans="1:2">
      <c r="A248" s="4">
        <v>44808</v>
      </c>
      <c r="B248">
        <v>0.10191645445209677</v>
      </c>
    </row>
    <row r="249" spans="1:2">
      <c r="A249" s="4">
        <v>44809</v>
      </c>
      <c r="B249">
        <v>0.11422938294452038</v>
      </c>
    </row>
    <row r="250" spans="1:2">
      <c r="A250" s="4">
        <v>44810</v>
      </c>
      <c r="B250">
        <v>0.10648594903492933</v>
      </c>
    </row>
    <row r="251" spans="1:2">
      <c r="A251" s="4">
        <v>44811</v>
      </c>
      <c r="B251">
        <v>0.11943459010718417</v>
      </c>
    </row>
    <row r="252" spans="1:2">
      <c r="A252" s="4">
        <v>44812</v>
      </c>
      <c r="B252">
        <v>0.11018538331101992</v>
      </c>
    </row>
    <row r="253" spans="1:2">
      <c r="A253" s="4">
        <v>44813</v>
      </c>
      <c r="B253">
        <v>0.10795157933816503</v>
      </c>
    </row>
    <row r="254" spans="1:2">
      <c r="A254" s="4">
        <v>44814</v>
      </c>
      <c r="B254">
        <v>0.11377519792688476</v>
      </c>
    </row>
    <row r="255" spans="1:2">
      <c r="A255" s="4">
        <v>44815</v>
      </c>
      <c r="B255">
        <v>0.10539231879265248</v>
      </c>
    </row>
    <row r="256" spans="1:2">
      <c r="A256" s="4">
        <v>44816</v>
      </c>
      <c r="B256">
        <v>0.11213500220849741</v>
      </c>
    </row>
    <row r="257" spans="1:2">
      <c r="A257" s="4">
        <v>44817</v>
      </c>
      <c r="B257">
        <v>0.11702360896473268</v>
      </c>
    </row>
    <row r="258" spans="1:2">
      <c r="A258" s="4">
        <v>44818</v>
      </c>
      <c r="B258">
        <v>0.10862278096632839</v>
      </c>
    </row>
    <row r="259" spans="1:2">
      <c r="A259" s="4">
        <v>44819</v>
      </c>
      <c r="B259">
        <v>0.11751870024737496</v>
      </c>
    </row>
    <row r="260" spans="1:2">
      <c r="A260" s="4">
        <v>44820</v>
      </c>
      <c r="B260">
        <v>0.11206681128792648</v>
      </c>
    </row>
    <row r="261" spans="1:2">
      <c r="A261" s="4">
        <v>44821</v>
      </c>
      <c r="B261">
        <v>0.11435431244292639</v>
      </c>
    </row>
    <row r="262" spans="1:2">
      <c r="A262" s="4">
        <v>44822</v>
      </c>
      <c r="B262">
        <v>0.11458033277157083</v>
      </c>
    </row>
    <row r="263" spans="1:2">
      <c r="A263" s="4">
        <v>44823</v>
      </c>
      <c r="B263">
        <v>0.10942006893383451</v>
      </c>
    </row>
    <row r="264" spans="1:2">
      <c r="A264" s="4">
        <v>44824</v>
      </c>
      <c r="B264">
        <v>0.10657663702108351</v>
      </c>
    </row>
    <row r="265" spans="1:2">
      <c r="A265" s="4">
        <v>44825</v>
      </c>
      <c r="B265">
        <v>0.11709475375021215</v>
      </c>
    </row>
    <row r="266" spans="1:2">
      <c r="A266" s="4">
        <v>44826</v>
      </c>
      <c r="B266">
        <v>0.11503696210146679</v>
      </c>
    </row>
    <row r="267" spans="1:2">
      <c r="A267" s="4">
        <v>44827</v>
      </c>
      <c r="B267">
        <v>0.10985752426181283</v>
      </c>
    </row>
    <row r="268" spans="1:2">
      <c r="A268" s="4">
        <v>44828</v>
      </c>
      <c r="B268">
        <v>0.11692633349938766</v>
      </c>
    </row>
    <row r="269" spans="1:2">
      <c r="A269" s="4">
        <v>44829</v>
      </c>
      <c r="B269">
        <v>0.11066041750098782</v>
      </c>
    </row>
    <row r="270" spans="1:2">
      <c r="A270" s="4">
        <v>44830</v>
      </c>
      <c r="B270">
        <v>0.11388144713471708</v>
      </c>
    </row>
    <row r="271" spans="1:2">
      <c r="A271" s="4">
        <v>44831</v>
      </c>
      <c r="B271">
        <v>0.11837821763752979</v>
      </c>
    </row>
    <row r="272" spans="1:2">
      <c r="A272" s="4">
        <v>44832</v>
      </c>
      <c r="B272">
        <v>0.11209054162465701</v>
      </c>
    </row>
    <row r="273" spans="1:2">
      <c r="A273" s="4">
        <v>44833</v>
      </c>
      <c r="B273">
        <v>0.11170621149112776</v>
      </c>
    </row>
    <row r="274" spans="1:2">
      <c r="A274" s="4">
        <v>44834</v>
      </c>
      <c r="B274">
        <v>0.10217539952357464</v>
      </c>
    </row>
    <row r="275" spans="1:2">
      <c r="A275" s="4">
        <v>44835</v>
      </c>
      <c r="B275">
        <v>0.11616371495323288</v>
      </c>
    </row>
    <row r="276" spans="1:2">
      <c r="A276" s="4">
        <v>44836</v>
      </c>
      <c r="B276">
        <v>0.11798021275201087</v>
      </c>
    </row>
    <row r="277" spans="1:2">
      <c r="A277" s="4">
        <v>44837</v>
      </c>
      <c r="B277">
        <v>0.10589095180950268</v>
      </c>
    </row>
    <row r="278" spans="1:2">
      <c r="A278" s="4">
        <v>44838</v>
      </c>
      <c r="B278">
        <v>0.10045297206967461</v>
      </c>
    </row>
    <row r="279" spans="1:2">
      <c r="A279" s="4">
        <v>44839</v>
      </c>
      <c r="B279">
        <v>0.10186208497937101</v>
      </c>
    </row>
    <row r="280" spans="1:2">
      <c r="A280" s="4">
        <v>44840</v>
      </c>
      <c r="B280">
        <v>0.11713255052175951</v>
      </c>
    </row>
    <row r="281" spans="1:2">
      <c r="A281" s="4">
        <v>44841</v>
      </c>
      <c r="B281">
        <v>0.10744127051760068</v>
      </c>
    </row>
    <row r="282" spans="1:2">
      <c r="A282" s="4">
        <v>44842</v>
      </c>
      <c r="B282">
        <v>0.1129419211324878</v>
      </c>
    </row>
    <row r="283" spans="1:2">
      <c r="A283" s="4">
        <v>44843</v>
      </c>
      <c r="B283">
        <v>0.10990158425462745</v>
      </c>
    </row>
    <row r="284" spans="1:2">
      <c r="A284" s="4">
        <v>44844</v>
      </c>
      <c r="B284">
        <v>0.10593502422950822</v>
      </c>
    </row>
    <row r="285" spans="1:2">
      <c r="A285" s="4">
        <v>44845</v>
      </c>
      <c r="B285">
        <v>0.10807432118275256</v>
      </c>
    </row>
    <row r="286" spans="1:2">
      <c r="A286" s="4">
        <v>44846</v>
      </c>
      <c r="B286">
        <v>0.11873475726249733</v>
      </c>
    </row>
    <row r="287" spans="1:2">
      <c r="A287" s="4">
        <v>44847</v>
      </c>
      <c r="B287">
        <v>0.10851448742131425</v>
      </c>
    </row>
    <row r="288" spans="1:2">
      <c r="A288" s="4">
        <v>44848</v>
      </c>
      <c r="B288">
        <v>0.10136710339698705</v>
      </c>
    </row>
    <row r="289" spans="1:2">
      <c r="A289" s="4">
        <v>44849</v>
      </c>
      <c r="B289">
        <v>0.11250108306018146</v>
      </c>
    </row>
    <row r="290" spans="1:2">
      <c r="A290" s="4">
        <v>44850</v>
      </c>
      <c r="B290">
        <v>0.11875698454861203</v>
      </c>
    </row>
    <row r="291" spans="1:2">
      <c r="A291" s="4">
        <v>44851</v>
      </c>
      <c r="B291">
        <v>0.10310889134502935</v>
      </c>
    </row>
    <row r="292" spans="1:2">
      <c r="A292" s="4">
        <v>44852</v>
      </c>
      <c r="B292">
        <v>0.11204782944387678</v>
      </c>
    </row>
    <row r="293" spans="1:2">
      <c r="A293" s="4">
        <v>44853</v>
      </c>
      <c r="B293">
        <v>0.11800392575149071</v>
      </c>
    </row>
    <row r="294" spans="1:2">
      <c r="A294" s="4">
        <v>44854</v>
      </c>
      <c r="B294">
        <v>0.10520394465264013</v>
      </c>
    </row>
    <row r="295" spans="1:2">
      <c r="A295" s="4">
        <v>44855</v>
      </c>
      <c r="B295">
        <v>0.10372012680428358</v>
      </c>
    </row>
    <row r="296" spans="1:2">
      <c r="A296" s="4">
        <v>44856</v>
      </c>
      <c r="B296">
        <v>0.10322776767238849</v>
      </c>
    </row>
    <row r="297" spans="1:2">
      <c r="A297" s="4">
        <v>44857</v>
      </c>
      <c r="B297">
        <v>0.10300145421077575</v>
      </c>
    </row>
    <row r="298" spans="1:2">
      <c r="A298" s="4">
        <v>44858</v>
      </c>
      <c r="B298">
        <v>0.10397893488559082</v>
      </c>
    </row>
    <row r="299" spans="1:2">
      <c r="A299" s="4">
        <v>44859</v>
      </c>
      <c r="B299">
        <v>0.11391523735426796</v>
      </c>
    </row>
    <row r="300" spans="1:2">
      <c r="A300" s="4">
        <v>44860</v>
      </c>
      <c r="B300">
        <v>0.11602634466658804</v>
      </c>
    </row>
    <row r="301" spans="1:2">
      <c r="A301" s="4">
        <v>44861</v>
      </c>
      <c r="B301">
        <v>0.11456295665994244</v>
      </c>
    </row>
    <row r="302" spans="1:2">
      <c r="A302" s="4">
        <v>44862</v>
      </c>
      <c r="B302">
        <v>0.11809537954799137</v>
      </c>
    </row>
    <row r="303" spans="1:2">
      <c r="A303" s="4">
        <v>44863</v>
      </c>
      <c r="B303">
        <v>0.10909670024570371</v>
      </c>
    </row>
    <row r="304" spans="1:2">
      <c r="A304" s="4">
        <v>44864</v>
      </c>
      <c r="B304">
        <v>0.1047793768151816</v>
      </c>
    </row>
    <row r="305" spans="1:2">
      <c r="A305" s="4">
        <v>44865</v>
      </c>
      <c r="B305">
        <v>0.11871616513461442</v>
      </c>
    </row>
    <row r="306" spans="1:2">
      <c r="A306" s="4">
        <v>44866</v>
      </c>
      <c r="B306">
        <v>0.11383369255627215</v>
      </c>
    </row>
    <row r="307" spans="1:2">
      <c r="A307" s="4">
        <v>44867</v>
      </c>
      <c r="B307">
        <v>0.11562121771067878</v>
      </c>
    </row>
    <row r="308" spans="1:2">
      <c r="A308" s="4">
        <v>44868</v>
      </c>
      <c r="B308">
        <v>0.10239013123389017</v>
      </c>
    </row>
    <row r="309" spans="1:2">
      <c r="A309" s="4">
        <v>44869</v>
      </c>
      <c r="B309">
        <v>0.10391762234940287</v>
      </c>
    </row>
    <row r="310" spans="1:2">
      <c r="A310" s="4">
        <v>44870</v>
      </c>
      <c r="B310">
        <v>0.10562394814768743</v>
      </c>
    </row>
    <row r="311" spans="1:2">
      <c r="A311" s="4">
        <v>44871</v>
      </c>
      <c r="B311">
        <v>0.11877441630755275</v>
      </c>
    </row>
    <row r="312" spans="1:2">
      <c r="A312" s="4">
        <v>44872</v>
      </c>
      <c r="B312">
        <v>0.11368719033556315</v>
      </c>
    </row>
    <row r="313" spans="1:2">
      <c r="A313" s="4">
        <v>44873</v>
      </c>
      <c r="B313">
        <v>0.11185220380560978</v>
      </c>
    </row>
    <row r="314" spans="1:2">
      <c r="A314" s="4">
        <v>44874</v>
      </c>
      <c r="B314">
        <v>0.11176839303726165</v>
      </c>
    </row>
    <row r="315" spans="1:2">
      <c r="A315" s="4">
        <v>44875</v>
      </c>
      <c r="B315">
        <v>0.11440775217891547</v>
      </c>
    </row>
    <row r="316" spans="1:2">
      <c r="A316" s="4">
        <v>44876</v>
      </c>
      <c r="B316">
        <v>0.10579928121006885</v>
      </c>
    </row>
    <row r="317" spans="1:2">
      <c r="A317" s="4">
        <v>44877</v>
      </c>
      <c r="B317">
        <v>0.11897161874481131</v>
      </c>
    </row>
    <row r="318" spans="1:2">
      <c r="A318" s="4">
        <v>44878</v>
      </c>
      <c r="B318">
        <v>0.11406099332758235</v>
      </c>
    </row>
    <row r="319" spans="1:2">
      <c r="A319" s="4">
        <v>44879</v>
      </c>
      <c r="B319">
        <v>0.10453912185151716</v>
      </c>
    </row>
    <row r="320" spans="1:2">
      <c r="A320" s="4">
        <v>44880</v>
      </c>
      <c r="B320">
        <v>0.102256472856762</v>
      </c>
    </row>
    <row r="321" spans="1:2">
      <c r="A321" s="4">
        <v>44881</v>
      </c>
      <c r="B321">
        <v>0.10163148985068059</v>
      </c>
    </row>
    <row r="322" spans="1:2">
      <c r="A322" s="4">
        <v>44882</v>
      </c>
      <c r="B322">
        <v>0.1199047473839389</v>
      </c>
    </row>
    <row r="323" spans="1:2">
      <c r="A323" s="4">
        <v>44883</v>
      </c>
      <c r="B323">
        <v>0.10990438053722759</v>
      </c>
    </row>
    <row r="324" spans="1:2">
      <c r="A324" s="4">
        <v>44884</v>
      </c>
      <c r="B324">
        <v>0.10236423670104948</v>
      </c>
    </row>
    <row r="325" spans="1:2">
      <c r="A325" s="4">
        <v>44885</v>
      </c>
      <c r="B325">
        <v>0.1116829966432648</v>
      </c>
    </row>
    <row r="326" spans="1:2">
      <c r="A326" s="4">
        <v>44886</v>
      </c>
      <c r="B326">
        <v>0.11044906557381638</v>
      </c>
    </row>
    <row r="327" spans="1:2">
      <c r="A327" s="4">
        <v>44887</v>
      </c>
      <c r="B327">
        <v>0.10566382068301972</v>
      </c>
    </row>
    <row r="328" spans="1:2">
      <c r="A328" s="4">
        <v>44888</v>
      </c>
      <c r="B328">
        <v>0.11238650520029894</v>
      </c>
    </row>
    <row r="329" spans="1:2">
      <c r="A329" s="4">
        <v>44889</v>
      </c>
      <c r="B329">
        <v>0.1124027670878453</v>
      </c>
    </row>
    <row r="330" spans="1:2">
      <c r="A330" s="4">
        <v>44890</v>
      </c>
      <c r="B330">
        <v>0.11066860969751005</v>
      </c>
    </row>
    <row r="331" spans="1:2">
      <c r="A331" s="4">
        <v>44891</v>
      </c>
      <c r="B331">
        <v>0.10254092221281087</v>
      </c>
    </row>
    <row r="332" spans="1:2">
      <c r="A332" s="4">
        <v>44892</v>
      </c>
      <c r="B332">
        <v>0.10859810256825299</v>
      </c>
    </row>
    <row r="333" spans="1:2">
      <c r="A333" s="4">
        <v>44893</v>
      </c>
      <c r="B333">
        <v>0.11698923462607001</v>
      </c>
    </row>
    <row r="334" spans="1:2">
      <c r="A334" s="4">
        <v>44894</v>
      </c>
      <c r="B334">
        <v>0.10379654273733294</v>
      </c>
    </row>
    <row r="335" spans="1:2">
      <c r="A335" s="4">
        <v>44895</v>
      </c>
      <c r="B335">
        <v>0.10416294420419694</v>
      </c>
    </row>
    <row r="336" spans="1:2">
      <c r="A336" s="4">
        <v>44896</v>
      </c>
      <c r="B336">
        <v>0.11612099493757311</v>
      </c>
    </row>
    <row r="337" spans="1:2">
      <c r="A337" s="4">
        <v>44897</v>
      </c>
      <c r="B337">
        <v>0.11964767455727324</v>
      </c>
    </row>
    <row r="338" spans="1:2">
      <c r="A338" s="4">
        <v>44898</v>
      </c>
      <c r="B338">
        <v>0.11640633366326175</v>
      </c>
    </row>
    <row r="339" spans="1:2">
      <c r="A339" s="4">
        <v>44899</v>
      </c>
      <c r="B339">
        <v>0.11726243556874932</v>
      </c>
    </row>
    <row r="340" spans="1:2">
      <c r="A340" s="4">
        <v>44900</v>
      </c>
      <c r="B340">
        <v>0.10071253007894705</v>
      </c>
    </row>
    <row r="341" spans="1:2">
      <c r="A341" s="4">
        <v>44901</v>
      </c>
      <c r="B341">
        <v>0.10452217183331391</v>
      </c>
    </row>
    <row r="342" spans="1:2">
      <c r="A342" s="4">
        <v>44902</v>
      </c>
      <c r="B342">
        <v>0.11961279033054142</v>
      </c>
    </row>
    <row r="343" spans="1:2">
      <c r="A343" s="4">
        <v>44903</v>
      </c>
      <c r="B343">
        <v>0.10486979096552478</v>
      </c>
    </row>
    <row r="344" spans="1:2">
      <c r="A344" s="4">
        <v>44904</v>
      </c>
      <c r="B344">
        <v>0.10060313112515047</v>
      </c>
    </row>
    <row r="345" spans="1:2">
      <c r="A345" s="4">
        <v>44905</v>
      </c>
      <c r="B345">
        <v>0.10681309540105816</v>
      </c>
    </row>
    <row r="346" spans="1:2">
      <c r="A346" s="4">
        <v>44906</v>
      </c>
      <c r="B346">
        <v>0.10706921208825451</v>
      </c>
    </row>
    <row r="347" spans="1:2">
      <c r="A347" s="4">
        <v>44907</v>
      </c>
      <c r="B347">
        <v>0.10693376167605566</v>
      </c>
    </row>
    <row r="348" spans="1:2">
      <c r="A348" s="4">
        <v>44908</v>
      </c>
      <c r="B348">
        <v>0.10235613883469863</v>
      </c>
    </row>
    <row r="349" spans="1:2">
      <c r="A349" s="4">
        <v>44909</v>
      </c>
      <c r="B349">
        <v>0.11755375947886253</v>
      </c>
    </row>
    <row r="350" spans="1:2">
      <c r="A350" s="4">
        <v>44910</v>
      </c>
      <c r="B350">
        <v>0.10410972312948123</v>
      </c>
    </row>
    <row r="351" spans="1:2">
      <c r="A351" s="4">
        <v>44911</v>
      </c>
      <c r="B351">
        <v>0.10752039259825236</v>
      </c>
    </row>
    <row r="352" spans="1:2">
      <c r="A352" s="4">
        <v>44912</v>
      </c>
      <c r="B352">
        <v>0.10994825048808737</v>
      </c>
    </row>
    <row r="353" spans="1:2">
      <c r="A353" s="4">
        <v>44913</v>
      </c>
      <c r="B353">
        <v>0.1028963643326523</v>
      </c>
    </row>
    <row r="354" spans="1:2">
      <c r="A354" s="4">
        <v>44914</v>
      </c>
      <c r="B354">
        <v>0.11208362485807473</v>
      </c>
    </row>
    <row r="355" spans="1:2">
      <c r="A355" s="4">
        <v>44915</v>
      </c>
      <c r="B355">
        <v>0.11453144481297077</v>
      </c>
    </row>
    <row r="356" spans="1:2">
      <c r="A356" s="4">
        <v>44916</v>
      </c>
      <c r="B356">
        <v>0.11084974599359906</v>
      </c>
    </row>
    <row r="357" spans="1:2">
      <c r="A357" s="4">
        <v>44917</v>
      </c>
      <c r="B357">
        <v>0.10588828361775815</v>
      </c>
    </row>
    <row r="358" spans="1:2">
      <c r="A358" s="4">
        <v>44918</v>
      </c>
      <c r="B358">
        <v>0.11491089731464788</v>
      </c>
    </row>
    <row r="359" spans="1:2">
      <c r="A359" s="4">
        <v>44919</v>
      </c>
      <c r="B359">
        <v>0.11266966762597933</v>
      </c>
    </row>
    <row r="360" spans="1:2">
      <c r="A360" s="4">
        <v>44920</v>
      </c>
      <c r="B360">
        <v>0.10316171066719446</v>
      </c>
    </row>
    <row r="361" spans="1:2">
      <c r="A361" s="4">
        <v>44921</v>
      </c>
      <c r="B361">
        <v>0.10159814225020393</v>
      </c>
    </row>
    <row r="362" spans="1:2">
      <c r="A362" s="4">
        <v>44922</v>
      </c>
      <c r="B362">
        <v>0.10947537446794198</v>
      </c>
    </row>
    <row r="363" spans="1:2">
      <c r="A363" s="4">
        <v>44923</v>
      </c>
      <c r="B363">
        <v>0.10054648213625456</v>
      </c>
    </row>
    <row r="364" spans="1:2">
      <c r="A364" s="4">
        <v>44924</v>
      </c>
      <c r="B364">
        <v>0.11411851954720241</v>
      </c>
    </row>
    <row r="365" spans="1:2">
      <c r="A365" s="4">
        <v>44925</v>
      </c>
      <c r="B365">
        <v>0.11699630510875401</v>
      </c>
    </row>
    <row r="366" spans="1:2">
      <c r="A366" s="4">
        <v>44926</v>
      </c>
      <c r="B366">
        <v>0.1045949206603481</v>
      </c>
    </row>
    <row r="367" spans="1:2">
      <c r="A367" s="4">
        <v>44927</v>
      </c>
      <c r="B367">
        <v>0.11293533090346317</v>
      </c>
    </row>
    <row r="368" spans="1:2">
      <c r="A368" s="4">
        <v>44928</v>
      </c>
      <c r="B368">
        <v>0.1121678441893085</v>
      </c>
    </row>
    <row r="369" spans="1:2">
      <c r="A369" s="4">
        <v>44929</v>
      </c>
      <c r="B369">
        <v>0.11177248744353439</v>
      </c>
    </row>
    <row r="370" spans="1:2">
      <c r="A370" s="4">
        <v>44930</v>
      </c>
      <c r="B370">
        <v>0.11090330450509914</v>
      </c>
    </row>
    <row r="371" spans="1:2">
      <c r="A371" s="4">
        <v>44931</v>
      </c>
      <c r="B371">
        <v>0.10661440842272359</v>
      </c>
    </row>
    <row r="372" spans="1:2">
      <c r="A372" s="4">
        <v>44932</v>
      </c>
      <c r="B372">
        <v>0.10125991224501489</v>
      </c>
    </row>
    <row r="373" spans="1:2">
      <c r="A373" s="4">
        <v>44933</v>
      </c>
      <c r="B373">
        <v>0.11868674361600866</v>
      </c>
    </row>
    <row r="374" spans="1:2">
      <c r="A374" s="4">
        <v>44934</v>
      </c>
      <c r="B374">
        <v>0.10958486197747998</v>
      </c>
    </row>
    <row r="375" spans="1:2">
      <c r="A375" s="4">
        <v>44935</v>
      </c>
      <c r="B375">
        <v>0.10350872106310308</v>
      </c>
    </row>
    <row r="376" spans="1:2">
      <c r="A376" s="4">
        <v>44936</v>
      </c>
      <c r="B376">
        <v>0.10545025483582603</v>
      </c>
    </row>
    <row r="377" spans="1:2">
      <c r="A377" s="4">
        <v>44937</v>
      </c>
      <c r="B377">
        <v>0.10486074124959428</v>
      </c>
    </row>
    <row r="378" spans="1:2">
      <c r="A378" s="4">
        <v>44938</v>
      </c>
      <c r="B378">
        <v>0.10706941024260137</v>
      </c>
    </row>
    <row r="379" spans="1:2">
      <c r="A379" s="4">
        <v>44939</v>
      </c>
      <c r="B379">
        <v>0.11313387807627936</v>
      </c>
    </row>
    <row r="380" spans="1:2">
      <c r="A380" s="4">
        <v>44940</v>
      </c>
      <c r="B380">
        <v>0.11946618151661136</v>
      </c>
    </row>
    <row r="381" spans="1:2">
      <c r="A381" s="4">
        <v>44941</v>
      </c>
      <c r="B381">
        <v>0.11833789975166947</v>
      </c>
    </row>
    <row r="382" spans="1:2">
      <c r="A382" s="4">
        <v>44942</v>
      </c>
      <c r="B382">
        <v>0.11697072940677314</v>
      </c>
    </row>
    <row r="383" spans="1:2">
      <c r="A383" s="4">
        <v>44943</v>
      </c>
      <c r="B383">
        <v>0.11140283274082526</v>
      </c>
    </row>
    <row r="384" spans="1:2">
      <c r="A384" s="4">
        <v>44944</v>
      </c>
      <c r="B384">
        <v>0.11632477973135677</v>
      </c>
    </row>
    <row r="385" spans="1:2">
      <c r="A385" s="4">
        <v>44945</v>
      </c>
      <c r="B385">
        <v>0.1023716460264639</v>
      </c>
    </row>
    <row r="386" spans="1:2">
      <c r="A386" s="4">
        <v>44946</v>
      </c>
      <c r="B386">
        <v>0.10648934476199147</v>
      </c>
    </row>
    <row r="387" spans="1:2">
      <c r="A387" s="4">
        <v>44947</v>
      </c>
      <c r="B387">
        <v>0.11119134274882976</v>
      </c>
    </row>
    <row r="388" spans="1:2">
      <c r="A388" s="4">
        <v>44948</v>
      </c>
      <c r="B388">
        <v>0.11616815661946439</v>
      </c>
    </row>
    <row r="389" spans="1:2">
      <c r="A389" s="4">
        <v>44949</v>
      </c>
      <c r="B389">
        <v>0.10040639943516515</v>
      </c>
    </row>
    <row r="390" spans="1:2">
      <c r="A390" s="4">
        <v>44950</v>
      </c>
      <c r="B390">
        <v>0.10613767511782575</v>
      </c>
    </row>
    <row r="391" spans="1:2">
      <c r="A391" s="4">
        <v>44951</v>
      </c>
      <c r="B391">
        <v>0.10632139706246492</v>
      </c>
    </row>
    <row r="392" spans="1:2">
      <c r="A392" s="4">
        <v>44952</v>
      </c>
      <c r="B392">
        <v>0.11930326617547349</v>
      </c>
    </row>
    <row r="393" spans="1:2">
      <c r="A393" s="4">
        <v>44953</v>
      </c>
      <c r="B393">
        <v>0.11120757344090602</v>
      </c>
    </row>
    <row r="394" spans="1:2">
      <c r="A394" s="4">
        <v>44954</v>
      </c>
      <c r="B394">
        <v>0.10518870358348774</v>
      </c>
    </row>
    <row r="395" spans="1:2">
      <c r="A395" s="4">
        <v>44955</v>
      </c>
      <c r="B395">
        <v>0.10341577956569598</v>
      </c>
    </row>
    <row r="396" spans="1:2">
      <c r="A396" s="4">
        <v>44956</v>
      </c>
      <c r="B396">
        <v>0.1129889285164372</v>
      </c>
    </row>
    <row r="397" spans="1:2">
      <c r="A397" s="4">
        <v>44957</v>
      </c>
      <c r="B397">
        <v>0.10063935717370816</v>
      </c>
    </row>
    <row r="398" spans="1:2">
      <c r="A398" s="4">
        <v>44958</v>
      </c>
      <c r="B398">
        <v>0.1145795225959199</v>
      </c>
    </row>
    <row r="399" spans="1:2">
      <c r="A399" s="4">
        <v>44959</v>
      </c>
      <c r="B399">
        <v>0.11739901392271737</v>
      </c>
    </row>
    <row r="400" spans="1:2">
      <c r="A400" s="4">
        <v>44960</v>
      </c>
      <c r="B400">
        <v>0.1053600325596714</v>
      </c>
    </row>
    <row r="401" spans="1:2">
      <c r="A401" s="4">
        <v>44961</v>
      </c>
      <c r="B401">
        <v>0.11302593370377774</v>
      </c>
    </row>
    <row r="402" spans="1:2">
      <c r="A402" s="4">
        <v>44962</v>
      </c>
      <c r="B402">
        <v>0.11196075172176345</v>
      </c>
    </row>
    <row r="403" spans="1:2">
      <c r="A403" s="4">
        <v>44963</v>
      </c>
      <c r="B403">
        <v>0.11034759539720171</v>
      </c>
    </row>
    <row r="404" spans="1:2">
      <c r="A404" s="4">
        <v>44964</v>
      </c>
      <c r="B404">
        <v>0.10871671186415423</v>
      </c>
    </row>
    <row r="405" spans="1:2">
      <c r="A405" s="4">
        <v>44965</v>
      </c>
      <c r="B405">
        <v>0.10880147222406419</v>
      </c>
    </row>
    <row r="406" spans="1:2">
      <c r="A406" s="4">
        <v>44966</v>
      </c>
      <c r="B406">
        <v>0.10626196549979187</v>
      </c>
    </row>
    <row r="407" spans="1:2">
      <c r="A407" s="4">
        <v>44967</v>
      </c>
      <c r="B407">
        <v>0.10855614168621076</v>
      </c>
    </row>
    <row r="408" spans="1:2">
      <c r="A408" s="4">
        <v>44968</v>
      </c>
      <c r="B408">
        <v>0.11858223039288113</v>
      </c>
    </row>
    <row r="409" spans="1:2">
      <c r="A409" s="4">
        <v>44969</v>
      </c>
      <c r="B409">
        <v>0.11982375871223412</v>
      </c>
    </row>
    <row r="410" spans="1:2">
      <c r="A410" s="4">
        <v>44970</v>
      </c>
      <c r="B410">
        <v>0.10285218671403119</v>
      </c>
    </row>
    <row r="411" spans="1:2">
      <c r="A411" s="4">
        <v>44971</v>
      </c>
      <c r="B411">
        <v>0.1031388457850603</v>
      </c>
    </row>
    <row r="412" spans="1:2">
      <c r="A412" s="4">
        <v>44972</v>
      </c>
      <c r="B412">
        <v>0.1178247735994295</v>
      </c>
    </row>
    <row r="413" spans="1:2">
      <c r="A413" s="4">
        <v>44973</v>
      </c>
      <c r="B413">
        <v>0.11744676340644354</v>
      </c>
    </row>
    <row r="414" spans="1:2">
      <c r="A414" s="4">
        <v>44974</v>
      </c>
      <c r="B414">
        <v>0.10973634971171618</v>
      </c>
    </row>
    <row r="415" spans="1:2">
      <c r="A415" s="4">
        <v>44975</v>
      </c>
      <c r="B415">
        <v>0.11902176397336173</v>
      </c>
    </row>
    <row r="416" spans="1:2">
      <c r="A416" s="4">
        <v>44976</v>
      </c>
      <c r="B416">
        <v>0.10416433906159839</v>
      </c>
    </row>
    <row r="417" spans="1:2">
      <c r="A417" s="4">
        <v>44977</v>
      </c>
      <c r="B417">
        <v>0.11282010152100333</v>
      </c>
    </row>
    <row r="418" spans="1:2">
      <c r="A418" s="4">
        <v>44978</v>
      </c>
      <c r="B418">
        <v>0.10587511377389004</v>
      </c>
    </row>
    <row r="419" spans="1:2">
      <c r="A419" s="4">
        <v>44979</v>
      </c>
      <c r="B419">
        <v>0.1003262469888785</v>
      </c>
    </row>
    <row r="420" spans="1:2">
      <c r="A420" s="4">
        <v>44980</v>
      </c>
      <c r="B420">
        <v>0.10400186032048177</v>
      </c>
    </row>
    <row r="421" spans="1:2">
      <c r="A421" s="4">
        <v>44981</v>
      </c>
      <c r="B421">
        <v>0.11260557316266516</v>
      </c>
    </row>
    <row r="422" spans="1:2">
      <c r="A422" s="4">
        <v>44982</v>
      </c>
      <c r="B422">
        <v>0.11867427854718757</v>
      </c>
    </row>
    <row r="423" spans="1:2">
      <c r="A423" s="4">
        <v>44983</v>
      </c>
      <c r="B423">
        <v>0.11951185919028037</v>
      </c>
    </row>
    <row r="424" spans="1:2">
      <c r="A424" s="4">
        <v>44984</v>
      </c>
      <c r="B424">
        <v>0.11184490401032866</v>
      </c>
    </row>
    <row r="425" spans="1:2">
      <c r="A425" s="4">
        <v>44985</v>
      </c>
      <c r="B425">
        <v>0.11162635347240293</v>
      </c>
    </row>
    <row r="426" spans="1:2">
      <c r="A426" s="4">
        <v>44986</v>
      </c>
      <c r="B426">
        <v>0.11092249482028523</v>
      </c>
    </row>
    <row r="427" spans="1:2">
      <c r="A427" s="4">
        <v>44987</v>
      </c>
      <c r="B427">
        <v>0.1135801095136664</v>
      </c>
    </row>
    <row r="428" spans="1:2">
      <c r="A428" s="4">
        <v>44988</v>
      </c>
      <c r="B428">
        <v>0.11133184640357395</v>
      </c>
    </row>
    <row r="429" spans="1:2">
      <c r="A429" s="4">
        <v>44989</v>
      </c>
      <c r="B429">
        <v>0.11088566860022363</v>
      </c>
    </row>
    <row r="430" spans="1:2">
      <c r="A430" s="4">
        <v>44990</v>
      </c>
      <c r="B430">
        <v>0.10220263840465615</v>
      </c>
    </row>
    <row r="431" spans="1:2">
      <c r="A431" s="4">
        <v>44991</v>
      </c>
      <c r="B431">
        <v>0.11610067156353149</v>
      </c>
    </row>
    <row r="432" spans="1:2">
      <c r="A432" s="4">
        <v>44992</v>
      </c>
      <c r="B432">
        <v>0.10295011711186298</v>
      </c>
    </row>
    <row r="433" spans="1:2">
      <c r="A433" s="4">
        <v>44993</v>
      </c>
      <c r="B433">
        <v>0.10976841944532205</v>
      </c>
    </row>
    <row r="434" spans="1:2">
      <c r="A434" s="4">
        <v>44994</v>
      </c>
      <c r="B434">
        <v>0.10527988016159692</v>
      </c>
    </row>
    <row r="435" spans="1:2">
      <c r="A435" s="4">
        <v>44995</v>
      </c>
      <c r="B435">
        <v>0.11160604015357702</v>
      </c>
    </row>
    <row r="436" spans="1:2">
      <c r="A436" s="4">
        <v>44996</v>
      </c>
      <c r="B436">
        <v>0.10945925519820848</v>
      </c>
    </row>
    <row r="437" spans="1:2">
      <c r="A437" s="4">
        <v>44997</v>
      </c>
      <c r="B437">
        <v>0.10217662198938308</v>
      </c>
    </row>
    <row r="438" spans="1:2">
      <c r="A438" s="4">
        <v>44998</v>
      </c>
      <c r="B438">
        <v>0.10675654771464026</v>
      </c>
    </row>
    <row r="439" spans="1:2">
      <c r="A439" s="4">
        <v>44999</v>
      </c>
      <c r="B439">
        <v>0.11430185225896022</v>
      </c>
    </row>
    <row r="440" spans="1:2">
      <c r="A440" s="4">
        <v>45000</v>
      </c>
      <c r="B440">
        <v>0.11655236172052644</v>
      </c>
    </row>
    <row r="441" spans="1:2">
      <c r="A441" s="4">
        <v>45001</v>
      </c>
      <c r="B441">
        <v>0.11465460168578875</v>
      </c>
    </row>
    <row r="442" spans="1:2">
      <c r="A442" s="4">
        <v>45002</v>
      </c>
      <c r="B442">
        <v>0.10370928400837207</v>
      </c>
    </row>
    <row r="443" spans="1:2">
      <c r="A443" s="4">
        <v>45003</v>
      </c>
      <c r="B443">
        <v>0.11057288333808146</v>
      </c>
    </row>
    <row r="444" spans="1:2">
      <c r="A444" s="4">
        <v>45004</v>
      </c>
      <c r="B444">
        <v>0.10170548480665861</v>
      </c>
    </row>
    <row r="445" spans="1:2">
      <c r="A445" s="4">
        <v>45005</v>
      </c>
      <c r="B445">
        <v>0.11317320399304052</v>
      </c>
    </row>
    <row r="446" spans="1:2">
      <c r="A446" s="4">
        <v>45006</v>
      </c>
      <c r="B446">
        <v>0.11418948531405447</v>
      </c>
    </row>
    <row r="447" spans="1:2">
      <c r="A447" s="4">
        <v>45007</v>
      </c>
      <c r="B447">
        <v>0.11181937044671737</v>
      </c>
    </row>
    <row r="448" spans="1:2">
      <c r="A448" s="4">
        <v>45008</v>
      </c>
      <c r="B448">
        <v>0.10232869986086625</v>
      </c>
    </row>
    <row r="449" spans="1:2">
      <c r="A449" s="4">
        <v>45009</v>
      </c>
      <c r="B449">
        <v>0.11906411456779306</v>
      </c>
    </row>
    <row r="450" spans="1:2">
      <c r="A450" s="4">
        <v>45010</v>
      </c>
      <c r="B450">
        <v>0.11243774827975965</v>
      </c>
    </row>
    <row r="451" spans="1:2">
      <c r="A451" s="4">
        <v>45011</v>
      </c>
      <c r="B451">
        <v>0.10858925176392301</v>
      </c>
    </row>
    <row r="452" spans="1:2">
      <c r="A452" s="4">
        <v>45012</v>
      </c>
      <c r="B452">
        <v>0.10677747908052777</v>
      </c>
    </row>
    <row r="453" spans="1:2">
      <c r="A453" s="4">
        <v>45013</v>
      </c>
      <c r="B453">
        <v>0.11947668665132609</v>
      </c>
    </row>
    <row r="454" spans="1:2">
      <c r="A454" s="4">
        <v>45014</v>
      </c>
      <c r="B454">
        <v>0.10824313012593557</v>
      </c>
    </row>
    <row r="455" spans="1:2">
      <c r="A455" s="4">
        <v>45015</v>
      </c>
      <c r="B455">
        <v>0.11994948742472428</v>
      </c>
    </row>
    <row r="456" spans="1:2">
      <c r="A456" s="4">
        <v>45016</v>
      </c>
      <c r="B456">
        <v>0.10192955404527691</v>
      </c>
    </row>
    <row r="457" spans="1:2">
      <c r="A457" s="4">
        <v>45017</v>
      </c>
      <c r="B457">
        <v>0.11770987432626072</v>
      </c>
    </row>
    <row r="458" spans="1:2">
      <c r="A458" s="4">
        <v>45018</v>
      </c>
      <c r="B458">
        <v>0.10065354080209875</v>
      </c>
    </row>
    <row r="459" spans="1:2">
      <c r="A459" s="4">
        <v>45019</v>
      </c>
      <c r="B459">
        <v>0.11455092083930934</v>
      </c>
    </row>
    <row r="460" spans="1:2">
      <c r="A460" s="4">
        <v>45020</v>
      </c>
      <c r="B460">
        <v>0.11934245794524348</v>
      </c>
    </row>
    <row r="461" spans="1:2">
      <c r="A461" s="4">
        <v>45021</v>
      </c>
      <c r="B461">
        <v>0.10864924843103231</v>
      </c>
    </row>
    <row r="462" spans="1:2">
      <c r="A462" s="4">
        <v>45022</v>
      </c>
      <c r="B462">
        <v>0.11967627212180479</v>
      </c>
    </row>
    <row r="463" spans="1:2">
      <c r="A463" s="4">
        <v>45023</v>
      </c>
      <c r="B463">
        <v>0.11640770157398224</v>
      </c>
    </row>
    <row r="464" spans="1:2">
      <c r="A464" s="4">
        <v>45024</v>
      </c>
      <c r="B464">
        <v>0.11544758626015582</v>
      </c>
    </row>
    <row r="465" spans="1:2">
      <c r="A465" s="4">
        <v>45025</v>
      </c>
      <c r="B465">
        <v>0.10297399950668175</v>
      </c>
    </row>
    <row r="466" spans="1:2">
      <c r="A466" s="4">
        <v>45026</v>
      </c>
      <c r="B466">
        <v>0.11200378642781461</v>
      </c>
    </row>
    <row r="467" spans="1:2">
      <c r="A467" s="4">
        <v>45027</v>
      </c>
      <c r="B467">
        <v>0.10200614780238153</v>
      </c>
    </row>
    <row r="468" spans="1:2">
      <c r="A468" s="4">
        <v>45028</v>
      </c>
      <c r="B468">
        <v>0.10174211657062353</v>
      </c>
    </row>
    <row r="469" spans="1:2">
      <c r="A469" s="4">
        <v>45029</v>
      </c>
      <c r="B469">
        <v>0.11260532439593877</v>
      </c>
    </row>
    <row r="470" spans="1:2">
      <c r="A470" s="4">
        <v>45030</v>
      </c>
      <c r="B470">
        <v>0.11202704740648248</v>
      </c>
    </row>
    <row r="471" spans="1:2">
      <c r="A471" s="4">
        <v>45031</v>
      </c>
      <c r="B471">
        <v>0.11796092504430335</v>
      </c>
    </row>
    <row r="472" spans="1:2">
      <c r="A472" s="4">
        <v>45032</v>
      </c>
      <c r="B472">
        <v>0.10363983622789938</v>
      </c>
    </row>
    <row r="473" spans="1:2">
      <c r="A473" s="4">
        <v>45033</v>
      </c>
      <c r="B473">
        <v>0.10943026134898197</v>
      </c>
    </row>
    <row r="474" spans="1:2">
      <c r="A474" s="4">
        <v>45034</v>
      </c>
      <c r="B474">
        <v>0.11420080314418191</v>
      </c>
    </row>
    <row r="475" spans="1:2">
      <c r="A475" s="4">
        <v>45035</v>
      </c>
      <c r="B475">
        <v>0.11118183300022379</v>
      </c>
    </row>
    <row r="476" spans="1:2">
      <c r="A476" s="4">
        <v>45036</v>
      </c>
      <c r="B476">
        <v>0.10011384448986933</v>
      </c>
    </row>
    <row r="477" spans="1:2">
      <c r="A477" s="4">
        <v>45037</v>
      </c>
      <c r="B477">
        <v>0.11065344842853753</v>
      </c>
    </row>
    <row r="478" spans="1:2">
      <c r="A478" s="4">
        <v>45038</v>
      </c>
      <c r="B478">
        <v>0.11185646631452774</v>
      </c>
    </row>
    <row r="479" spans="1:2">
      <c r="A479" s="4">
        <v>45039</v>
      </c>
      <c r="B479">
        <v>0.1164470899333549</v>
      </c>
    </row>
    <row r="480" spans="1:2">
      <c r="A480" s="4">
        <v>45040</v>
      </c>
      <c r="B480">
        <v>0.11987601779081039</v>
      </c>
    </row>
    <row r="481" spans="1:2">
      <c r="A481" s="4">
        <v>45041</v>
      </c>
      <c r="B481">
        <v>0.11925684206581738</v>
      </c>
    </row>
    <row r="482" spans="1:2">
      <c r="A482" s="4">
        <v>45042</v>
      </c>
      <c r="B482">
        <v>0.10898456765334667</v>
      </c>
    </row>
    <row r="483" spans="1:2">
      <c r="A483" s="4">
        <v>45043</v>
      </c>
      <c r="B483">
        <v>0.10488504732623295</v>
      </c>
    </row>
    <row r="484" spans="1:2">
      <c r="A484" s="4">
        <v>45044</v>
      </c>
      <c r="B484">
        <v>0.1024843825834912</v>
      </c>
    </row>
    <row r="485" spans="1:2">
      <c r="A485" s="4">
        <v>45045</v>
      </c>
      <c r="B485">
        <v>0.10265572919825616</v>
      </c>
    </row>
    <row r="486" spans="1:2">
      <c r="A486" s="4">
        <v>45046</v>
      </c>
      <c r="B486">
        <v>0.11110046933003898</v>
      </c>
    </row>
    <row r="487" spans="1:2">
      <c r="A487" s="4">
        <v>45047</v>
      </c>
      <c r="B487">
        <v>0.10054103933962817</v>
      </c>
    </row>
    <row r="488" spans="1:2">
      <c r="A488" s="4">
        <v>45048</v>
      </c>
      <c r="B488">
        <v>0.11144288948041654</v>
      </c>
    </row>
    <row r="489" spans="1:2">
      <c r="A489" s="4">
        <v>45049</v>
      </c>
      <c r="B489">
        <v>0.11363870783129851</v>
      </c>
    </row>
    <row r="490" spans="1:2">
      <c r="A490" s="4">
        <v>45050</v>
      </c>
      <c r="B490">
        <v>0.11598938987845132</v>
      </c>
    </row>
    <row r="491" spans="1:2">
      <c r="A491" s="4">
        <v>45051</v>
      </c>
      <c r="B491">
        <v>0.11838239158235478</v>
      </c>
    </row>
    <row r="492" spans="1:2">
      <c r="A492" s="4">
        <v>45052</v>
      </c>
      <c r="B492">
        <v>0.11752851114046378</v>
      </c>
    </row>
    <row r="493" spans="1:2">
      <c r="A493" s="4">
        <v>45053</v>
      </c>
      <c r="B493">
        <v>0.10862938734885677</v>
      </c>
    </row>
    <row r="494" spans="1:2">
      <c r="A494" s="4">
        <v>45054</v>
      </c>
      <c r="B494">
        <v>0.11602789163682584</v>
      </c>
    </row>
    <row r="495" spans="1:2">
      <c r="A495" s="4">
        <v>45055</v>
      </c>
      <c r="B495">
        <v>0.11874478239908462</v>
      </c>
    </row>
    <row r="496" spans="1:2">
      <c r="A496" s="4">
        <v>45056</v>
      </c>
      <c r="B496">
        <v>0.10968535862413498</v>
      </c>
    </row>
    <row r="497" spans="1:2">
      <c r="A497" s="4">
        <v>45057</v>
      </c>
      <c r="B497">
        <v>0.10608975899700314</v>
      </c>
    </row>
    <row r="498" spans="1:2">
      <c r="A498" s="4">
        <v>45058</v>
      </c>
      <c r="B498">
        <v>0.10277305592840676</v>
      </c>
    </row>
    <row r="499" spans="1:2">
      <c r="A499" s="4">
        <v>45059</v>
      </c>
      <c r="B499">
        <v>0.10481900822662243</v>
      </c>
    </row>
    <row r="500" spans="1:2">
      <c r="A500" s="4">
        <v>45060</v>
      </c>
      <c r="B500">
        <v>0.10016492013131738</v>
      </c>
    </row>
    <row r="501" spans="1:2">
      <c r="A501" s="4">
        <v>45061</v>
      </c>
      <c r="B501">
        <v>0.10014376663804084</v>
      </c>
    </row>
    <row r="502" spans="1:2">
      <c r="A502" s="4">
        <v>45062</v>
      </c>
      <c r="B502">
        <v>0.10808750062563313</v>
      </c>
    </row>
    <row r="503" spans="1:2">
      <c r="A503" s="4">
        <v>45063</v>
      </c>
      <c r="B503">
        <v>0.11273730163199783</v>
      </c>
    </row>
    <row r="504" spans="1:2">
      <c r="A504" s="4">
        <v>45064</v>
      </c>
      <c r="B504">
        <v>0.11261996212182049</v>
      </c>
    </row>
    <row r="505" spans="1:2">
      <c r="A505" s="4">
        <v>45065</v>
      </c>
      <c r="B505">
        <v>0.11511679845822283</v>
      </c>
    </row>
    <row r="506" spans="1:2">
      <c r="A506" s="4">
        <v>45066</v>
      </c>
      <c r="B506">
        <v>0.1083059929790656</v>
      </c>
    </row>
    <row r="507" spans="1:2">
      <c r="A507" s="4">
        <v>45067</v>
      </c>
      <c r="B507">
        <v>0.10630434908782026</v>
      </c>
    </row>
    <row r="508" spans="1:2">
      <c r="A508" s="4">
        <v>45068</v>
      </c>
      <c r="B508">
        <v>0.10629373426250789</v>
      </c>
    </row>
    <row r="509" spans="1:2">
      <c r="A509" s="4">
        <v>45069</v>
      </c>
      <c r="B509">
        <v>0.10455964199330935</v>
      </c>
    </row>
    <row r="510" spans="1:2">
      <c r="A510" s="4">
        <v>45070</v>
      </c>
      <c r="B510">
        <v>0.10129116677210834</v>
      </c>
    </row>
    <row r="511" spans="1:2">
      <c r="A511" s="4">
        <v>45071</v>
      </c>
      <c r="B511">
        <v>0.11823086552714299</v>
      </c>
    </row>
    <row r="512" spans="1:2">
      <c r="A512" s="4">
        <v>45072</v>
      </c>
      <c r="B512">
        <v>0.11716875387802028</v>
      </c>
    </row>
    <row r="513" spans="1:2">
      <c r="A513" s="4">
        <v>45073</v>
      </c>
      <c r="B513">
        <v>0.10987429098216131</v>
      </c>
    </row>
    <row r="514" spans="1:2">
      <c r="A514" s="4">
        <v>45074</v>
      </c>
      <c r="B514">
        <v>0.10362039720032996</v>
      </c>
    </row>
    <row r="515" spans="1:2">
      <c r="A515" s="4">
        <v>45075</v>
      </c>
      <c r="B515">
        <v>0.10686357424336022</v>
      </c>
    </row>
    <row r="516" spans="1:2">
      <c r="A516" s="4">
        <v>45076</v>
      </c>
      <c r="B516">
        <v>0.10020083960720315</v>
      </c>
    </row>
    <row r="517" spans="1:2">
      <c r="A517" s="4">
        <v>45077</v>
      </c>
      <c r="B517">
        <v>0.11513328617066178</v>
      </c>
    </row>
    <row r="518" spans="1:2">
      <c r="A518" s="4">
        <v>45078</v>
      </c>
      <c r="B518">
        <v>0.1063804331439366</v>
      </c>
    </row>
    <row r="519" spans="1:2">
      <c r="A519" s="4">
        <v>45079</v>
      </c>
      <c r="B519">
        <v>0.10155003795008986</v>
      </c>
    </row>
    <row r="520" spans="1:2">
      <c r="A520" s="4">
        <v>45080</v>
      </c>
      <c r="B520">
        <v>0.11766417416282567</v>
      </c>
    </row>
    <row r="521" spans="1:2">
      <c r="A521" s="4">
        <v>45081</v>
      </c>
      <c r="B521">
        <v>0.11715406919748811</v>
      </c>
    </row>
    <row r="522" spans="1:2">
      <c r="A522" s="4">
        <v>45082</v>
      </c>
      <c r="B522">
        <v>0.10646954963445979</v>
      </c>
    </row>
    <row r="523" spans="1:2">
      <c r="A523" s="4">
        <v>45083</v>
      </c>
      <c r="B523">
        <v>0.11795503243105968</v>
      </c>
    </row>
    <row r="524" spans="1:2">
      <c r="A524" s="4">
        <v>45084</v>
      </c>
      <c r="B524">
        <v>0.11389255990785591</v>
      </c>
    </row>
    <row r="525" spans="1:2">
      <c r="A525" s="4">
        <v>45085</v>
      </c>
      <c r="B525">
        <v>0.10181379717384872</v>
      </c>
    </row>
    <row r="526" spans="1:2">
      <c r="A526" s="4">
        <v>45086</v>
      </c>
      <c r="B526">
        <v>0.10928206952149444</v>
      </c>
    </row>
    <row r="527" spans="1:2">
      <c r="A527" s="4">
        <v>45087</v>
      </c>
      <c r="B527">
        <v>0.10077907493068973</v>
      </c>
    </row>
    <row r="528" spans="1:2">
      <c r="A528" s="4">
        <v>45088</v>
      </c>
      <c r="B528">
        <v>0.10910016116332455</v>
      </c>
    </row>
    <row r="529" spans="1:2">
      <c r="A529" s="4">
        <v>45089</v>
      </c>
      <c r="B529">
        <v>0.11217077999642669</v>
      </c>
    </row>
    <row r="530" spans="1:2">
      <c r="A530" s="4">
        <v>45090</v>
      </c>
      <c r="B530">
        <v>0.11524299188337692</v>
      </c>
    </row>
    <row r="531" spans="1:2">
      <c r="A531" s="4">
        <v>45091</v>
      </c>
      <c r="B531">
        <v>0.11100453807455817</v>
      </c>
    </row>
    <row r="532" spans="1:2">
      <c r="A532" s="4">
        <v>45092</v>
      </c>
      <c r="B532">
        <v>0.11225862720452763</v>
      </c>
    </row>
    <row r="533" spans="1:2">
      <c r="A533" s="4">
        <v>45093</v>
      </c>
      <c r="B533">
        <v>0.11018442738259834</v>
      </c>
    </row>
    <row r="534" spans="1:2">
      <c r="A534" s="4">
        <v>45094</v>
      </c>
      <c r="B534">
        <v>0.1170511452929496</v>
      </c>
    </row>
    <row r="535" spans="1:2">
      <c r="A535" s="4">
        <v>45095</v>
      </c>
      <c r="B535">
        <v>0.11946370612876091</v>
      </c>
    </row>
    <row r="536" spans="1:2">
      <c r="A536" s="4">
        <v>45096</v>
      </c>
      <c r="B536">
        <v>0.11586916974704045</v>
      </c>
    </row>
    <row r="537" spans="1:2">
      <c r="A537" s="4">
        <v>45097</v>
      </c>
      <c r="B537">
        <v>0.11650612668967576</v>
      </c>
    </row>
    <row r="538" spans="1:2">
      <c r="A538" s="4">
        <v>45098</v>
      </c>
      <c r="B538">
        <v>0.10211931735797568</v>
      </c>
    </row>
    <row r="539" spans="1:2">
      <c r="A539" s="4">
        <v>45099</v>
      </c>
      <c r="B539">
        <v>0.10942633559087468</v>
      </c>
    </row>
    <row r="540" spans="1:2">
      <c r="A540" s="4">
        <v>45100</v>
      </c>
      <c r="B540">
        <v>0.10504417480839714</v>
      </c>
    </row>
    <row r="541" spans="1:2">
      <c r="A541" s="4">
        <v>45101</v>
      </c>
      <c r="B541">
        <v>0.10260416391290604</v>
      </c>
    </row>
    <row r="542" spans="1:2">
      <c r="A542" s="4">
        <v>45102</v>
      </c>
      <c r="B542">
        <v>0.10416855554490508</v>
      </c>
    </row>
    <row r="543" spans="1:2">
      <c r="A543" s="4">
        <v>45103</v>
      </c>
      <c r="B543">
        <v>0.11585280842096433</v>
      </c>
    </row>
    <row r="544" spans="1:2">
      <c r="A544" s="4">
        <v>45104</v>
      </c>
      <c r="B544">
        <v>0.11672395940977086</v>
      </c>
    </row>
    <row r="545" spans="1:2">
      <c r="A545" s="4">
        <v>45105</v>
      </c>
      <c r="B545">
        <v>0.11104107613538107</v>
      </c>
    </row>
    <row r="546" spans="1:2">
      <c r="A546" s="4">
        <v>45106</v>
      </c>
      <c r="B546">
        <v>0.10709096239240645</v>
      </c>
    </row>
    <row r="547" spans="1:2">
      <c r="A547" s="4">
        <v>45107</v>
      </c>
      <c r="B547">
        <v>0.10141108403611199</v>
      </c>
    </row>
    <row r="548" spans="1:2">
      <c r="A548" s="4">
        <v>45108</v>
      </c>
      <c r="B548">
        <v>0.11487648801433076</v>
      </c>
    </row>
    <row r="549" spans="1:2">
      <c r="A549" s="4">
        <v>45109</v>
      </c>
      <c r="B549">
        <v>0.10062891208374328</v>
      </c>
    </row>
    <row r="550" spans="1:2">
      <c r="A550" s="4">
        <v>45110</v>
      </c>
      <c r="B550">
        <v>0.11630489581725241</v>
      </c>
    </row>
    <row r="551" spans="1:2">
      <c r="A551" s="4">
        <v>45111</v>
      </c>
      <c r="B551">
        <v>0.10156949454443874</v>
      </c>
    </row>
    <row r="552" spans="1:2">
      <c r="A552" s="4">
        <v>45112</v>
      </c>
      <c r="B552">
        <v>0.10068244740185178</v>
      </c>
    </row>
    <row r="553" spans="1:2">
      <c r="A553" s="4">
        <v>45113</v>
      </c>
      <c r="B553">
        <v>0.10112595714279421</v>
      </c>
    </row>
    <row r="554" spans="1:2">
      <c r="A554" s="4">
        <v>45114</v>
      </c>
      <c r="B554">
        <v>0.1198859982411995</v>
      </c>
    </row>
    <row r="555" spans="1:2">
      <c r="A555" s="4">
        <v>45115</v>
      </c>
      <c r="B555">
        <v>0.11807997822798826</v>
      </c>
    </row>
    <row r="556" spans="1:2">
      <c r="A556" s="4">
        <v>45116</v>
      </c>
      <c r="B556">
        <v>0.10376783517789225</v>
      </c>
    </row>
    <row r="557" spans="1:2">
      <c r="A557" s="4">
        <v>45117</v>
      </c>
      <c r="B557">
        <v>0.11596543633108061</v>
      </c>
    </row>
    <row r="558" spans="1:2">
      <c r="A558" s="4">
        <v>45118</v>
      </c>
      <c r="B558">
        <v>0.10023341264122705</v>
      </c>
    </row>
    <row r="559" spans="1:2">
      <c r="A559" s="4">
        <v>45119</v>
      </c>
      <c r="B559">
        <v>0.11010818734540749</v>
      </c>
    </row>
    <row r="560" spans="1:2">
      <c r="A560" s="4">
        <v>45120</v>
      </c>
      <c r="B560">
        <v>0.100877803643801</v>
      </c>
    </row>
    <row r="561" spans="1:2">
      <c r="A561" s="4">
        <v>45121</v>
      </c>
      <c r="B561">
        <v>0.11189164723874316</v>
      </c>
    </row>
    <row r="562" spans="1:2">
      <c r="A562" s="4">
        <v>45122</v>
      </c>
      <c r="B562">
        <v>0.11184840861693014</v>
      </c>
    </row>
    <row r="563" spans="1:2">
      <c r="A563" s="4">
        <v>45123</v>
      </c>
      <c r="B563">
        <v>0.10007331275059247</v>
      </c>
    </row>
    <row r="564" spans="1:2">
      <c r="A564" s="4">
        <v>45124</v>
      </c>
      <c r="B564">
        <v>0.10867949334618346</v>
      </c>
    </row>
    <row r="565" spans="1:2">
      <c r="A565" s="4">
        <v>45125</v>
      </c>
      <c r="B565">
        <v>0.11214021256456563</v>
      </c>
    </row>
    <row r="566" spans="1:2">
      <c r="A566" s="4">
        <v>45126</v>
      </c>
      <c r="B566">
        <v>0.11632577925295308</v>
      </c>
    </row>
    <row r="567" spans="1:2">
      <c r="A567" s="4">
        <v>45127</v>
      </c>
      <c r="B567">
        <v>0.11397814050113352</v>
      </c>
    </row>
    <row r="568" spans="1:2">
      <c r="A568" s="4">
        <v>45128</v>
      </c>
      <c r="B568">
        <v>0.11209991182557613</v>
      </c>
    </row>
    <row r="569" spans="1:2">
      <c r="A569" s="4">
        <v>45129</v>
      </c>
      <c r="B569">
        <v>0.10045583965603103</v>
      </c>
    </row>
    <row r="570" spans="1:2">
      <c r="A570" s="4">
        <v>45130</v>
      </c>
      <c r="B570">
        <v>0.11569688589594167</v>
      </c>
    </row>
    <row r="571" spans="1:2">
      <c r="A571" s="4">
        <v>45131</v>
      </c>
      <c r="B571">
        <v>0.11596267947505334</v>
      </c>
    </row>
    <row r="572" spans="1:2">
      <c r="A572" s="4">
        <v>45132</v>
      </c>
      <c r="B572">
        <v>0.10269079151589801</v>
      </c>
    </row>
    <row r="573" spans="1:2">
      <c r="A573" s="4">
        <v>45133</v>
      </c>
      <c r="B573">
        <v>0.11509447509573781</v>
      </c>
    </row>
    <row r="574" spans="1:2">
      <c r="A574" s="4">
        <v>45134</v>
      </c>
      <c r="B574">
        <v>0.10964937263169271</v>
      </c>
    </row>
    <row r="575" spans="1:2">
      <c r="A575" s="4">
        <v>45135</v>
      </c>
      <c r="B575">
        <v>0.11363306127531361</v>
      </c>
    </row>
    <row r="576" spans="1:2">
      <c r="A576" s="4">
        <v>45136</v>
      </c>
      <c r="B576">
        <v>0.10646041176656607</v>
      </c>
    </row>
    <row r="577" spans="1:2">
      <c r="A577" s="4">
        <v>45137</v>
      </c>
      <c r="B577">
        <v>0.11237259529228408</v>
      </c>
    </row>
    <row r="578" spans="1:2">
      <c r="A578" s="4">
        <v>45138</v>
      </c>
      <c r="B578">
        <v>0.10155440955448164</v>
      </c>
    </row>
    <row r="579" spans="1:2">
      <c r="A579" s="4">
        <v>45139</v>
      </c>
      <c r="B579">
        <v>0.10335512591458951</v>
      </c>
    </row>
    <row r="580" spans="1:2">
      <c r="A580" s="4">
        <v>45140</v>
      </c>
      <c r="B580">
        <v>0.10388753953109338</v>
      </c>
    </row>
    <row r="581" spans="1:2">
      <c r="A581" s="4">
        <v>45141</v>
      </c>
      <c r="B581">
        <v>0.11160974264147314</v>
      </c>
    </row>
    <row r="582" spans="1:2">
      <c r="A582" s="4">
        <v>45142</v>
      </c>
      <c r="B582">
        <v>0.11467433771156361</v>
      </c>
    </row>
    <row r="583" spans="1:2">
      <c r="A583" s="4">
        <v>45143</v>
      </c>
      <c r="B583">
        <v>0.10027526404635741</v>
      </c>
    </row>
    <row r="584" spans="1:2">
      <c r="A584" s="4">
        <v>45144</v>
      </c>
      <c r="B584">
        <v>0.11487172113369379</v>
      </c>
    </row>
    <row r="585" spans="1:2">
      <c r="A585" s="4">
        <v>45145</v>
      </c>
      <c r="B585">
        <v>0.10539810057267957</v>
      </c>
    </row>
    <row r="586" spans="1:2">
      <c r="A586" s="4">
        <v>45146</v>
      </c>
      <c r="B586">
        <v>0.11630187824815109</v>
      </c>
    </row>
    <row r="587" spans="1:2">
      <c r="A587" s="4">
        <v>45147</v>
      </c>
      <c r="B587">
        <v>0.10419963809393876</v>
      </c>
    </row>
    <row r="588" spans="1:2">
      <c r="A588" s="4">
        <v>45148</v>
      </c>
      <c r="B588">
        <v>0.11974553410320432</v>
      </c>
    </row>
    <row r="589" spans="1:2">
      <c r="A589" s="4">
        <v>45149</v>
      </c>
      <c r="B589">
        <v>0.10537476578632962</v>
      </c>
    </row>
    <row r="590" spans="1:2">
      <c r="A590" s="4">
        <v>45150</v>
      </c>
      <c r="B590">
        <v>0.10291206883707214</v>
      </c>
    </row>
    <row r="591" spans="1:2">
      <c r="A591" s="4">
        <v>45151</v>
      </c>
      <c r="B591">
        <v>0.11389704424688465</v>
      </c>
    </row>
    <row r="592" spans="1:2">
      <c r="A592" s="4">
        <v>45152</v>
      </c>
      <c r="B592">
        <v>0.11646515577567818</v>
      </c>
    </row>
    <row r="593" spans="1:2">
      <c r="A593" s="4">
        <v>45153</v>
      </c>
      <c r="B593">
        <v>0.10556236562841022</v>
      </c>
    </row>
    <row r="594" spans="1:2">
      <c r="A594" s="4">
        <v>45154</v>
      </c>
      <c r="B594">
        <v>0.10280126493015664</v>
      </c>
    </row>
    <row r="595" spans="1:2">
      <c r="A595" s="4">
        <v>45155</v>
      </c>
      <c r="B595">
        <v>0.1093030829666214</v>
      </c>
    </row>
    <row r="596" spans="1:2">
      <c r="A596" s="4">
        <v>45156</v>
      </c>
      <c r="B596">
        <v>0.10267330219947549</v>
      </c>
    </row>
    <row r="597" spans="1:2">
      <c r="A597" s="4">
        <v>45157</v>
      </c>
      <c r="B597">
        <v>0.10712177060538836</v>
      </c>
    </row>
    <row r="598" spans="1:2">
      <c r="A598" s="4">
        <v>45158</v>
      </c>
      <c r="B598">
        <v>0.11433800986593166</v>
      </c>
    </row>
    <row r="599" spans="1:2">
      <c r="A599" s="4">
        <v>45159</v>
      </c>
      <c r="B599">
        <v>0.1025684589322783</v>
      </c>
    </row>
    <row r="600" spans="1:2">
      <c r="A600" s="4">
        <v>45160</v>
      </c>
      <c r="B600">
        <v>0.11781783997558551</v>
      </c>
    </row>
    <row r="601" spans="1:2">
      <c r="A601" s="4">
        <v>45161</v>
      </c>
      <c r="B601">
        <v>0.10914053422669762</v>
      </c>
    </row>
    <row r="602" spans="1:2">
      <c r="A602" s="4">
        <v>45162</v>
      </c>
      <c r="B602">
        <v>0.11945522337068953</v>
      </c>
    </row>
    <row r="603" spans="1:2">
      <c r="A603" s="4">
        <v>45163</v>
      </c>
      <c r="B603">
        <v>0.10342004028340243</v>
      </c>
    </row>
    <row r="604" spans="1:2">
      <c r="A604" s="4">
        <v>45164</v>
      </c>
      <c r="B604">
        <v>0.10205021880857149</v>
      </c>
    </row>
    <row r="605" spans="1:2">
      <c r="A605" s="4">
        <v>45165</v>
      </c>
      <c r="B605">
        <v>0.10803323947128009</v>
      </c>
    </row>
    <row r="606" spans="1:2">
      <c r="A606" s="4">
        <v>45166</v>
      </c>
      <c r="B606">
        <v>0.11282302863544531</v>
      </c>
    </row>
    <row r="607" spans="1:2">
      <c r="A607" s="4">
        <v>45167</v>
      </c>
      <c r="B607">
        <v>0.11994509043985475</v>
      </c>
    </row>
    <row r="608" spans="1:2">
      <c r="A608" s="4">
        <v>45168</v>
      </c>
      <c r="B608">
        <v>0.11308038251404187</v>
      </c>
    </row>
    <row r="609" spans="1:2">
      <c r="A609" s="4">
        <v>45169</v>
      </c>
      <c r="B609">
        <v>0.11725353109990565</v>
      </c>
    </row>
    <row r="610" spans="1:2">
      <c r="A610" s="4">
        <v>45170</v>
      </c>
      <c r="B610">
        <v>0.11922838987126577</v>
      </c>
    </row>
    <row r="611" spans="1:2">
      <c r="A611" s="4">
        <v>45171</v>
      </c>
      <c r="B611">
        <v>0.10209328559421722</v>
      </c>
    </row>
    <row r="612" spans="1:2">
      <c r="A612" s="4">
        <v>45172</v>
      </c>
      <c r="B612">
        <v>0.10597091397223303</v>
      </c>
    </row>
    <row r="613" spans="1:2">
      <c r="A613" s="4">
        <v>45173</v>
      </c>
      <c r="B613">
        <v>0.11898902289494921</v>
      </c>
    </row>
    <row r="614" spans="1:2">
      <c r="A614" s="4">
        <v>45174</v>
      </c>
      <c r="B614">
        <v>0.11477725280634302</v>
      </c>
    </row>
    <row r="615" spans="1:2">
      <c r="A615" s="4">
        <v>45175</v>
      </c>
      <c r="B615">
        <v>0.10517695930000365</v>
      </c>
    </row>
    <row r="616" spans="1:2">
      <c r="A616" s="4">
        <v>45176</v>
      </c>
      <c r="B616">
        <v>0.10196618261178873</v>
      </c>
    </row>
    <row r="617" spans="1:2">
      <c r="A617" s="4">
        <v>45177</v>
      </c>
      <c r="B617">
        <v>0.11028325978062316</v>
      </c>
    </row>
    <row r="618" spans="1:2">
      <c r="A618" s="4">
        <v>45178</v>
      </c>
      <c r="B618">
        <v>0.11278010547268001</v>
      </c>
    </row>
    <row r="619" spans="1:2">
      <c r="A619" s="4">
        <v>45179</v>
      </c>
      <c r="B619">
        <v>0.10244349725659728</v>
      </c>
    </row>
    <row r="620" spans="1:2">
      <c r="A620" s="4">
        <v>45180</v>
      </c>
      <c r="B620">
        <v>0.10734289324530173</v>
      </c>
    </row>
    <row r="621" spans="1:2">
      <c r="A621" s="4">
        <v>45181</v>
      </c>
      <c r="B621">
        <v>0.11237295160588828</v>
      </c>
    </row>
    <row r="622" spans="1:2">
      <c r="A622" s="4">
        <v>45182</v>
      </c>
      <c r="B622">
        <v>0.10289143219112426</v>
      </c>
    </row>
    <row r="623" spans="1:2">
      <c r="A623" s="4">
        <v>45183</v>
      </c>
      <c r="B623">
        <v>0.11243337802001187</v>
      </c>
    </row>
    <row r="624" spans="1:2">
      <c r="A624" s="4">
        <v>45184</v>
      </c>
      <c r="B624">
        <v>0.10941690607062542</v>
      </c>
    </row>
    <row r="625" spans="1:2">
      <c r="A625" s="4">
        <v>45185</v>
      </c>
      <c r="B625">
        <v>0.10361271335875288</v>
      </c>
    </row>
    <row r="626" spans="1:2">
      <c r="A626" s="4">
        <v>45186</v>
      </c>
      <c r="B626">
        <v>0.11406790163692304</v>
      </c>
    </row>
    <row r="627" spans="1:2">
      <c r="A627" s="4">
        <v>45187</v>
      </c>
      <c r="B627">
        <v>0.11452040553954715</v>
      </c>
    </row>
    <row r="628" spans="1:2">
      <c r="A628" s="4">
        <v>45188</v>
      </c>
      <c r="B628">
        <v>0.11074480828305981</v>
      </c>
    </row>
    <row r="629" spans="1:2">
      <c r="A629" s="4">
        <v>45189</v>
      </c>
      <c r="B629">
        <v>0.11818018293812366</v>
      </c>
    </row>
    <row r="630" spans="1:2">
      <c r="A630" s="4">
        <v>45190</v>
      </c>
      <c r="B630">
        <v>0.10246697711239812</v>
      </c>
    </row>
    <row r="631" spans="1:2">
      <c r="A631" s="4">
        <v>45191</v>
      </c>
      <c r="B631">
        <v>0.10417412502797829</v>
      </c>
    </row>
    <row r="632" spans="1:2">
      <c r="A632" s="4">
        <v>45192</v>
      </c>
      <c r="B632">
        <v>0.11345114289395013</v>
      </c>
    </row>
    <row r="633" spans="1:2">
      <c r="A633" s="4">
        <v>45193</v>
      </c>
      <c r="B633">
        <v>0.10697642630677255</v>
      </c>
    </row>
    <row r="634" spans="1:2">
      <c r="A634" s="4">
        <v>45194</v>
      </c>
      <c r="B634">
        <v>0.10979122365472113</v>
      </c>
    </row>
    <row r="635" spans="1:2">
      <c r="A635" s="4">
        <v>45195</v>
      </c>
      <c r="B635">
        <v>0.10625610238723063</v>
      </c>
    </row>
    <row r="636" spans="1:2">
      <c r="A636" s="4">
        <v>45196</v>
      </c>
      <c r="B636">
        <v>0.10401862081031386</v>
      </c>
    </row>
    <row r="637" spans="1:2">
      <c r="A637" s="4">
        <v>45197</v>
      </c>
      <c r="B637">
        <v>0.11970479092643443</v>
      </c>
    </row>
    <row r="638" spans="1:2">
      <c r="A638" s="4">
        <v>45198</v>
      </c>
      <c r="B638">
        <v>0.11076376753425463</v>
      </c>
    </row>
    <row r="639" spans="1:2">
      <c r="A639" s="4">
        <v>45199</v>
      </c>
      <c r="B639">
        <v>0.11543219260902668</v>
      </c>
    </row>
    <row r="640" spans="1:2">
      <c r="A640" s="4">
        <v>45200</v>
      </c>
      <c r="B640">
        <v>0.11879244449545194</v>
      </c>
    </row>
    <row r="641" spans="1:2">
      <c r="A641" s="4">
        <v>45201</v>
      </c>
      <c r="B641">
        <v>0.11027236092857211</v>
      </c>
    </row>
    <row r="642" spans="1:2">
      <c r="A642" s="4">
        <v>45202</v>
      </c>
      <c r="B642">
        <v>0.1040183770121041</v>
      </c>
    </row>
    <row r="643" spans="1:2">
      <c r="A643" s="4">
        <v>45203</v>
      </c>
      <c r="B643">
        <v>0.10473066597953397</v>
      </c>
    </row>
    <row r="644" spans="1:2">
      <c r="A644" s="4">
        <v>45204</v>
      </c>
      <c r="B644">
        <v>0.10914953014775974</v>
      </c>
    </row>
    <row r="645" spans="1:2">
      <c r="A645" s="4">
        <v>45205</v>
      </c>
      <c r="B645">
        <v>0.11480235415276772</v>
      </c>
    </row>
    <row r="646" spans="1:2">
      <c r="A646" s="4">
        <v>45206</v>
      </c>
      <c r="B646">
        <v>0.10269834608010232</v>
      </c>
    </row>
    <row r="647" spans="1:2">
      <c r="A647" s="4">
        <v>45207</v>
      </c>
      <c r="B647">
        <v>0.10239249522657815</v>
      </c>
    </row>
    <row r="648" spans="1:2">
      <c r="A648" s="4">
        <v>45208</v>
      </c>
      <c r="B648">
        <v>0.10651168808072767</v>
      </c>
    </row>
    <row r="649" spans="1:2">
      <c r="A649" s="4">
        <v>45209</v>
      </c>
      <c r="B649">
        <v>0.1194786791513489</v>
      </c>
    </row>
    <row r="650" spans="1:2">
      <c r="A650" s="4">
        <v>45210</v>
      </c>
      <c r="B650">
        <v>0.11670181262069987</v>
      </c>
    </row>
    <row r="651" spans="1:2">
      <c r="A651" s="4">
        <v>45211</v>
      </c>
      <c r="B651">
        <v>0.11201507467073103</v>
      </c>
    </row>
    <row r="652" spans="1:2">
      <c r="A652" s="4">
        <v>45212</v>
      </c>
      <c r="B652">
        <v>0.10673056873667082</v>
      </c>
    </row>
    <row r="653" spans="1:2">
      <c r="A653" s="4">
        <v>45213</v>
      </c>
      <c r="B653">
        <v>0.11023873207767482</v>
      </c>
    </row>
    <row r="654" spans="1:2">
      <c r="A654" s="4">
        <v>45214</v>
      </c>
      <c r="B654">
        <v>0.11035509407409931</v>
      </c>
    </row>
    <row r="655" spans="1:2">
      <c r="A655" s="4">
        <v>45215</v>
      </c>
      <c r="B655">
        <v>0.1160052334844149</v>
      </c>
    </row>
    <row r="656" spans="1:2">
      <c r="A656" s="4">
        <v>45216</v>
      </c>
      <c r="B656">
        <v>0.10348445148099289</v>
      </c>
    </row>
    <row r="657" spans="1:2">
      <c r="A657" s="4">
        <v>45217</v>
      </c>
      <c r="B657">
        <v>0.11364089201570038</v>
      </c>
    </row>
    <row r="658" spans="1:2">
      <c r="A658" s="4">
        <v>45218</v>
      </c>
      <c r="B658">
        <v>0.11407172624262123</v>
      </c>
    </row>
    <row r="659" spans="1:2">
      <c r="A659" s="4">
        <v>45219</v>
      </c>
      <c r="B659">
        <v>0.10995919758057468</v>
      </c>
    </row>
    <row r="660" spans="1:2">
      <c r="A660" s="4">
        <v>45220</v>
      </c>
      <c r="B660">
        <v>0.11970763300013565</v>
      </c>
    </row>
    <row r="661" spans="1:2">
      <c r="A661" s="4">
        <v>45221</v>
      </c>
      <c r="B661">
        <v>0.11989087337553074</v>
      </c>
    </row>
    <row r="662" spans="1:2">
      <c r="A662" s="4">
        <v>45222</v>
      </c>
      <c r="B662">
        <v>0.11253600939656908</v>
      </c>
    </row>
    <row r="663" spans="1:2">
      <c r="A663" s="4">
        <v>45223</v>
      </c>
      <c r="B663">
        <v>0.10814123544778943</v>
      </c>
    </row>
    <row r="664" spans="1:2">
      <c r="A664" s="4">
        <v>45224</v>
      </c>
      <c r="B664">
        <v>0.11273857785058365</v>
      </c>
    </row>
    <row r="665" spans="1:2">
      <c r="A665" s="4">
        <v>45225</v>
      </c>
      <c r="B665">
        <v>0.10569287461062153</v>
      </c>
    </row>
    <row r="666" spans="1:2">
      <c r="A666" s="4">
        <v>45226</v>
      </c>
      <c r="B666">
        <v>0.10848896260373442</v>
      </c>
    </row>
    <row r="667" spans="1:2">
      <c r="A667" s="4">
        <v>45227</v>
      </c>
      <c r="B667">
        <v>0.10082986771004637</v>
      </c>
    </row>
    <row r="668" spans="1:2">
      <c r="A668" s="4">
        <v>45228</v>
      </c>
      <c r="B668">
        <v>0.10412033130412328</v>
      </c>
    </row>
    <row r="669" spans="1:2">
      <c r="A669" s="4">
        <v>45229</v>
      </c>
      <c r="B669">
        <v>0.1146112810756367</v>
      </c>
    </row>
    <row r="670" spans="1:2">
      <c r="A670" s="4">
        <v>45230</v>
      </c>
      <c r="B670">
        <v>0.10821657940483637</v>
      </c>
    </row>
    <row r="671" spans="1:2">
      <c r="A671" s="4">
        <v>45231</v>
      </c>
      <c r="B671">
        <v>0.10655848733303476</v>
      </c>
    </row>
    <row r="672" spans="1:2">
      <c r="A672" s="4">
        <v>45232</v>
      </c>
      <c r="B672">
        <v>0.10641860382637888</v>
      </c>
    </row>
    <row r="673" spans="1:2">
      <c r="A673" s="4">
        <v>45233</v>
      </c>
      <c r="B673">
        <v>0.10051154497999841</v>
      </c>
    </row>
    <row r="674" spans="1:2">
      <c r="A674" s="4">
        <v>45234</v>
      </c>
      <c r="B674">
        <v>0.10243970419081809</v>
      </c>
    </row>
    <row r="675" spans="1:2">
      <c r="A675" s="4">
        <v>45235</v>
      </c>
      <c r="B675">
        <v>0.10987689672699621</v>
      </c>
    </row>
    <row r="676" spans="1:2">
      <c r="A676" s="4">
        <v>45236</v>
      </c>
      <c r="B676">
        <v>0.11093715456682965</v>
      </c>
    </row>
    <row r="677" spans="1:2">
      <c r="A677" s="4">
        <v>45237</v>
      </c>
      <c r="B677">
        <v>0.10514708351371768</v>
      </c>
    </row>
    <row r="678" spans="1:2">
      <c r="A678" s="4">
        <v>45238</v>
      </c>
      <c r="B678">
        <v>0.10039491367869167</v>
      </c>
    </row>
    <row r="679" spans="1:2">
      <c r="A679" s="4">
        <v>45239</v>
      </c>
      <c r="B679">
        <v>0.1154077325921512</v>
      </c>
    </row>
    <row r="680" spans="1:2">
      <c r="A680" s="4">
        <v>45240</v>
      </c>
      <c r="B680">
        <v>0.11243662396418395</v>
      </c>
    </row>
    <row r="681" spans="1:2">
      <c r="A681" s="4">
        <v>45241</v>
      </c>
      <c r="B681">
        <v>0.10312665832332885</v>
      </c>
    </row>
    <row r="682" spans="1:2">
      <c r="A682" s="4">
        <v>45242</v>
      </c>
      <c r="B682">
        <v>0.11596698040400992</v>
      </c>
    </row>
    <row r="683" spans="1:2">
      <c r="A683" s="4">
        <v>45243</v>
      </c>
      <c r="B683">
        <v>0.11927677447285687</v>
      </c>
    </row>
    <row r="684" spans="1:2">
      <c r="A684" s="4">
        <v>45244</v>
      </c>
      <c r="B684">
        <v>0.10811863081253223</v>
      </c>
    </row>
    <row r="685" spans="1:2">
      <c r="A685" s="4">
        <v>45245</v>
      </c>
      <c r="B685">
        <v>0.11101329495557465</v>
      </c>
    </row>
    <row r="686" spans="1:2">
      <c r="A686" s="4">
        <v>45246</v>
      </c>
      <c r="B686">
        <v>0.11288654951784688</v>
      </c>
    </row>
    <row r="687" spans="1:2">
      <c r="A687" s="4">
        <v>45247</v>
      </c>
      <c r="B687">
        <v>0.10875490099995017</v>
      </c>
    </row>
    <row r="688" spans="1:2">
      <c r="A688" s="4">
        <v>45248</v>
      </c>
      <c r="B688">
        <v>0.10567624174357983</v>
      </c>
    </row>
    <row r="689" spans="1:2">
      <c r="A689" s="4">
        <v>45249</v>
      </c>
      <c r="B689">
        <v>0.11281909324090367</v>
      </c>
    </row>
    <row r="690" spans="1:2">
      <c r="A690" s="4">
        <v>45250</v>
      </c>
      <c r="B690">
        <v>0.10050051231871912</v>
      </c>
    </row>
    <row r="691" spans="1:2">
      <c r="A691" s="4">
        <v>45251</v>
      </c>
      <c r="B691">
        <v>0.10858441053377972</v>
      </c>
    </row>
    <row r="692" spans="1:2">
      <c r="A692" s="4">
        <v>45252</v>
      </c>
      <c r="B692">
        <v>0.11195488906668204</v>
      </c>
    </row>
    <row r="693" spans="1:2">
      <c r="A693" s="4">
        <v>45253</v>
      </c>
      <c r="B693">
        <v>0.11025110808454963</v>
      </c>
    </row>
    <row r="694" spans="1:2">
      <c r="A694" s="4">
        <v>45254</v>
      </c>
      <c r="B694">
        <v>0.11714620997235917</v>
      </c>
    </row>
    <row r="695" spans="1:2">
      <c r="A695" s="4">
        <v>45255</v>
      </c>
      <c r="B695">
        <v>0.11948779063142007</v>
      </c>
    </row>
    <row r="696" spans="1:2">
      <c r="A696" s="4">
        <v>45256</v>
      </c>
      <c r="B696">
        <v>0.11091479472020681</v>
      </c>
    </row>
    <row r="697" spans="1:2">
      <c r="A697" s="4">
        <v>45257</v>
      </c>
      <c r="B697">
        <v>0.11816447317453106</v>
      </c>
    </row>
    <row r="698" spans="1:2">
      <c r="A698" s="4">
        <v>45258</v>
      </c>
      <c r="B698">
        <v>0.1043312465834683</v>
      </c>
    </row>
    <row r="699" spans="1:2">
      <c r="A699" s="4">
        <v>45259</v>
      </c>
      <c r="B699">
        <v>0.10361989778630211</v>
      </c>
    </row>
    <row r="700" spans="1:2">
      <c r="A700" s="4">
        <v>45260</v>
      </c>
      <c r="B700">
        <v>0.11628185059087437</v>
      </c>
    </row>
    <row r="701" spans="1:2">
      <c r="A701" s="4">
        <v>45261</v>
      </c>
      <c r="B701">
        <v>0.11193489644323371</v>
      </c>
    </row>
    <row r="702" spans="1:2">
      <c r="A702" s="4">
        <v>45262</v>
      </c>
      <c r="B702">
        <v>0.1073751877237325</v>
      </c>
    </row>
    <row r="703" spans="1:2">
      <c r="A703" s="4">
        <v>45263</v>
      </c>
      <c r="B703">
        <v>0.11517730177372335</v>
      </c>
    </row>
    <row r="704" spans="1:2">
      <c r="A704" s="4">
        <v>45264</v>
      </c>
      <c r="B704">
        <v>0.10429585995635891</v>
      </c>
    </row>
    <row r="705" spans="1:2">
      <c r="A705" s="4">
        <v>45265</v>
      </c>
      <c r="B705">
        <v>0.10653522861705061</v>
      </c>
    </row>
    <row r="706" spans="1:2">
      <c r="A706" s="4">
        <v>45266</v>
      </c>
      <c r="B706">
        <v>0.11883890732870021</v>
      </c>
    </row>
    <row r="707" spans="1:2">
      <c r="A707" s="4">
        <v>45267</v>
      </c>
      <c r="B707">
        <v>0.10960051280705826</v>
      </c>
    </row>
    <row r="708" spans="1:2">
      <c r="A708" s="4">
        <v>45268</v>
      </c>
      <c r="B708">
        <v>0.1092159707985121</v>
      </c>
    </row>
    <row r="709" spans="1:2">
      <c r="A709" s="4">
        <v>45269</v>
      </c>
      <c r="B709">
        <v>0.10658033400688914</v>
      </c>
    </row>
    <row r="710" spans="1:2">
      <c r="A710" s="4">
        <v>45270</v>
      </c>
      <c r="B710">
        <v>0.10984979803545178</v>
      </c>
    </row>
    <row r="711" spans="1:2">
      <c r="A711" s="4">
        <v>45271</v>
      </c>
      <c r="B711">
        <v>0.11570986885890368</v>
      </c>
    </row>
    <row r="712" spans="1:2">
      <c r="A712" s="4">
        <v>45272</v>
      </c>
      <c r="B712">
        <v>0.10212955490304536</v>
      </c>
    </row>
    <row r="713" spans="1:2">
      <c r="A713" s="4">
        <v>45273</v>
      </c>
      <c r="B713">
        <v>0.11232368303745273</v>
      </c>
    </row>
    <row r="714" spans="1:2">
      <c r="A714" s="4">
        <v>45274</v>
      </c>
      <c r="B714">
        <v>0.11069174352679932</v>
      </c>
    </row>
    <row r="715" spans="1:2">
      <c r="A715" s="4">
        <v>45275</v>
      </c>
      <c r="B715">
        <v>0.11878381453111203</v>
      </c>
    </row>
    <row r="716" spans="1:2">
      <c r="A716" s="4">
        <v>45276</v>
      </c>
      <c r="B716">
        <v>0.10100949772232419</v>
      </c>
    </row>
    <row r="717" spans="1:2">
      <c r="A717" s="4">
        <v>45277</v>
      </c>
      <c r="B717">
        <v>0.10900201616668871</v>
      </c>
    </row>
    <row r="718" spans="1:2">
      <c r="A718" s="4">
        <v>45278</v>
      </c>
      <c r="B718">
        <v>0.10351906944076097</v>
      </c>
    </row>
    <row r="719" spans="1:2">
      <c r="A719" s="4">
        <v>45279</v>
      </c>
      <c r="B719">
        <v>0.11218193600503659</v>
      </c>
    </row>
    <row r="720" spans="1:2">
      <c r="A720" s="4">
        <v>45280</v>
      </c>
      <c r="B720">
        <v>0.11236128286867453</v>
      </c>
    </row>
    <row r="721" spans="1:2">
      <c r="A721" s="4">
        <v>45281</v>
      </c>
      <c r="B721">
        <v>0.10426456746067041</v>
      </c>
    </row>
    <row r="722" spans="1:2">
      <c r="A722" s="4">
        <v>45282</v>
      </c>
      <c r="B722">
        <v>0.11489167407355788</v>
      </c>
    </row>
    <row r="723" spans="1:2">
      <c r="A723" s="4">
        <v>45283</v>
      </c>
      <c r="B723">
        <v>0.10351968803328809</v>
      </c>
    </row>
    <row r="724" spans="1:2">
      <c r="A724" s="4">
        <v>45284</v>
      </c>
      <c r="B724">
        <v>0.11608987149117078</v>
      </c>
    </row>
    <row r="725" spans="1:2">
      <c r="A725" s="4">
        <v>45285</v>
      </c>
      <c r="B725">
        <v>0.11237756385037874</v>
      </c>
    </row>
    <row r="726" spans="1:2">
      <c r="A726" s="4">
        <v>45286</v>
      </c>
      <c r="B726">
        <v>0.10060047482061032</v>
      </c>
    </row>
    <row r="727" spans="1:2">
      <c r="A727" s="4">
        <v>45287</v>
      </c>
      <c r="B727">
        <v>0.11519205795643786</v>
      </c>
    </row>
    <row r="728" spans="1:2">
      <c r="A728" s="4">
        <v>45288</v>
      </c>
      <c r="B728">
        <v>0.11669341723254427</v>
      </c>
    </row>
    <row r="729" spans="1:2">
      <c r="A729" s="4">
        <v>45289</v>
      </c>
      <c r="B729">
        <v>0.11328682077851196</v>
      </c>
    </row>
    <row r="730" spans="1:2">
      <c r="A730" s="4">
        <v>45290</v>
      </c>
      <c r="B730">
        <v>0.11122710909110352</v>
      </c>
    </row>
    <row r="731" spans="1:2">
      <c r="A731" s="4">
        <v>45291</v>
      </c>
      <c r="B731">
        <v>0.10232683738889656</v>
      </c>
    </row>
    <row r="732" spans="1:2">
      <c r="A732" s="4">
        <v>45292</v>
      </c>
      <c r="B732">
        <v>0.11733716135550071</v>
      </c>
    </row>
    <row r="733" spans="1:2">
      <c r="A733" s="4">
        <v>45293</v>
      </c>
      <c r="B733">
        <v>0.11162769602766921</v>
      </c>
    </row>
    <row r="734" spans="1:2">
      <c r="A734" s="4">
        <v>45294</v>
      </c>
      <c r="B734">
        <v>0.10952451040082381</v>
      </c>
    </row>
    <row r="735" spans="1:2">
      <c r="A735" s="4">
        <v>45295</v>
      </c>
      <c r="B735">
        <v>0.10828828287585228</v>
      </c>
    </row>
    <row r="736" spans="1:2">
      <c r="A736" s="4">
        <v>45296</v>
      </c>
      <c r="B736">
        <v>0.11542369402519831</v>
      </c>
    </row>
    <row r="737" spans="1:2">
      <c r="A737" s="4">
        <v>45297</v>
      </c>
      <c r="B737">
        <v>0.11596242152209356</v>
      </c>
    </row>
    <row r="738" spans="1:2">
      <c r="A738" s="4">
        <v>45298</v>
      </c>
      <c r="B738">
        <v>0.10293454792649666</v>
      </c>
    </row>
    <row r="739" spans="1:2">
      <c r="A739" s="4">
        <v>45299</v>
      </c>
      <c r="B739">
        <v>0.11593464549173091</v>
      </c>
    </row>
    <row r="740" spans="1:2">
      <c r="A740" s="4">
        <v>45300</v>
      </c>
      <c r="B740">
        <v>0.10067322067676983</v>
      </c>
    </row>
    <row r="741" spans="1:2">
      <c r="A741" s="4">
        <v>45301</v>
      </c>
      <c r="B741">
        <v>0.11887145021021137</v>
      </c>
    </row>
    <row r="742" spans="1:2">
      <c r="A742" s="4">
        <v>45302</v>
      </c>
      <c r="B742">
        <v>0.11670945431222496</v>
      </c>
    </row>
    <row r="743" spans="1:2">
      <c r="A743" s="4">
        <v>45303</v>
      </c>
      <c r="B743">
        <v>0.10247067068057923</v>
      </c>
    </row>
    <row r="744" spans="1:2">
      <c r="A744" s="4">
        <v>45304</v>
      </c>
      <c r="B744">
        <v>0.10954573863285143</v>
      </c>
    </row>
    <row r="745" spans="1:2">
      <c r="A745" s="4">
        <v>45305</v>
      </c>
      <c r="B745">
        <v>0.11226867687732167</v>
      </c>
    </row>
    <row r="746" spans="1:2">
      <c r="A746" s="4">
        <v>45306</v>
      </c>
      <c r="B746">
        <v>0.11696144058364788</v>
      </c>
    </row>
    <row r="747" spans="1:2">
      <c r="A747" s="4">
        <v>45307</v>
      </c>
      <c r="B747">
        <v>0.11277110606003016</v>
      </c>
    </row>
    <row r="748" spans="1:2">
      <c r="A748" s="4">
        <v>45308</v>
      </c>
      <c r="B748">
        <v>0.10860157981566482</v>
      </c>
    </row>
    <row r="749" spans="1:2">
      <c r="A749" s="4">
        <v>45309</v>
      </c>
      <c r="B749">
        <v>0.11505945298425195</v>
      </c>
    </row>
    <row r="750" spans="1:2">
      <c r="A750" s="4">
        <v>45310</v>
      </c>
      <c r="B750">
        <v>0.10000745920776692</v>
      </c>
    </row>
    <row r="751" spans="1:2">
      <c r="A751" s="4">
        <v>45311</v>
      </c>
      <c r="B751">
        <v>0.10490517447800121</v>
      </c>
    </row>
    <row r="752" spans="1:2">
      <c r="A752" s="4">
        <v>45312</v>
      </c>
      <c r="B752">
        <v>0.11849020252735068</v>
      </c>
    </row>
    <row r="753" spans="1:2">
      <c r="A753" s="4">
        <v>45313</v>
      </c>
      <c r="B753">
        <v>0.10053160261398791</v>
      </c>
    </row>
    <row r="754" spans="1:2">
      <c r="A754" s="4">
        <v>45314</v>
      </c>
      <c r="B754">
        <v>0.1144335842973707</v>
      </c>
    </row>
    <row r="755" spans="1:2">
      <c r="A755" s="4">
        <v>45315</v>
      </c>
      <c r="B755">
        <v>0.11391761443533333</v>
      </c>
    </row>
    <row r="756" spans="1:2">
      <c r="A756" s="4">
        <v>45316</v>
      </c>
      <c r="B756">
        <v>0.11776111346178277</v>
      </c>
    </row>
    <row r="757" spans="1:2">
      <c r="A757" s="4">
        <v>45317</v>
      </c>
      <c r="B757">
        <v>0.10671772866956504</v>
      </c>
    </row>
    <row r="758" spans="1:2">
      <c r="A758" s="4">
        <v>45318</v>
      </c>
      <c r="B758">
        <v>0.11645857059783227</v>
      </c>
    </row>
    <row r="759" spans="1:2">
      <c r="A759" s="4">
        <v>45319</v>
      </c>
      <c r="B759">
        <v>0.11887358123215612</v>
      </c>
    </row>
    <row r="760" spans="1:2">
      <c r="A760" s="4">
        <v>45320</v>
      </c>
      <c r="B760">
        <v>0.10361042730605038</v>
      </c>
    </row>
    <row r="761" spans="1:2">
      <c r="A761" s="4">
        <v>45321</v>
      </c>
      <c r="B761">
        <v>0.11009719767902994</v>
      </c>
    </row>
    <row r="762" spans="1:2">
      <c r="A762" s="4">
        <v>45322</v>
      </c>
      <c r="B762">
        <v>0.11785270113304687</v>
      </c>
    </row>
    <row r="763" spans="1:2">
      <c r="A763" s="4">
        <v>45323</v>
      </c>
      <c r="B763">
        <v>0.1054325365462165</v>
      </c>
    </row>
    <row r="764" spans="1:2">
      <c r="A764" s="4">
        <v>45324</v>
      </c>
      <c r="B764">
        <v>0.11122994306240211</v>
      </c>
    </row>
    <row r="765" spans="1:2">
      <c r="A765" s="4">
        <v>45325</v>
      </c>
      <c r="B765">
        <v>0.11373647396932193</v>
      </c>
    </row>
    <row r="766" spans="1:2">
      <c r="A766" s="4">
        <v>45326</v>
      </c>
      <c r="B766">
        <v>0.11630078871165703</v>
      </c>
    </row>
    <row r="767" spans="1:2">
      <c r="A767" s="4">
        <v>45327</v>
      </c>
      <c r="B767">
        <v>0.10858077973315466</v>
      </c>
    </row>
    <row r="768" spans="1:2">
      <c r="A768" s="4">
        <v>45328</v>
      </c>
      <c r="B768">
        <v>0.10009499858113013</v>
      </c>
    </row>
    <row r="769" spans="1:2">
      <c r="A769" s="4">
        <v>45329</v>
      </c>
      <c r="B769">
        <v>0.10003686627570327</v>
      </c>
    </row>
    <row r="770" spans="1:2">
      <c r="A770" s="4">
        <v>45330</v>
      </c>
      <c r="B770">
        <v>0.10314783257976474</v>
      </c>
    </row>
    <row r="771" spans="1:2">
      <c r="A771" s="4">
        <v>45331</v>
      </c>
      <c r="B771">
        <v>0.11186694449876736</v>
      </c>
    </row>
    <row r="772" spans="1:2">
      <c r="A772" s="4">
        <v>45332</v>
      </c>
      <c r="B772">
        <v>0.10781616709439489</v>
      </c>
    </row>
    <row r="773" spans="1:2">
      <c r="A773" s="4">
        <v>45333</v>
      </c>
      <c r="B773">
        <v>0.10572177661832113</v>
      </c>
    </row>
    <row r="774" spans="1:2">
      <c r="A774" s="4">
        <v>45334</v>
      </c>
      <c r="B774">
        <v>0.10442106430964578</v>
      </c>
    </row>
    <row r="775" spans="1:2">
      <c r="A775" s="4">
        <v>45335</v>
      </c>
      <c r="B775">
        <v>0.1166735098397565</v>
      </c>
    </row>
    <row r="776" spans="1:2">
      <c r="A776" s="4">
        <v>45336</v>
      </c>
      <c r="B776">
        <v>0.11042595327305946</v>
      </c>
    </row>
    <row r="777" spans="1:2">
      <c r="A777" s="4">
        <v>45337</v>
      </c>
      <c r="B777">
        <v>0.10621636651721525</v>
      </c>
    </row>
    <row r="778" spans="1:2">
      <c r="A778" s="4">
        <v>45338</v>
      </c>
      <c r="B778">
        <v>0.11179431399905085</v>
      </c>
    </row>
    <row r="779" spans="1:2">
      <c r="A779" s="4">
        <v>45339</v>
      </c>
      <c r="B779">
        <v>0.11388977504240835</v>
      </c>
    </row>
    <row r="780" spans="1:2">
      <c r="A780" s="4">
        <v>45340</v>
      </c>
      <c r="B780">
        <v>0.11617133024706371</v>
      </c>
    </row>
    <row r="781" spans="1:2">
      <c r="A781" s="4">
        <v>45341</v>
      </c>
      <c r="B781">
        <v>0.10752808885313603</v>
      </c>
    </row>
    <row r="782" spans="1:2">
      <c r="A782" s="4">
        <v>45342</v>
      </c>
      <c r="B782">
        <v>0.11761207033963317</v>
      </c>
    </row>
    <row r="783" spans="1:2">
      <c r="A783" s="4">
        <v>45343</v>
      </c>
      <c r="B783">
        <v>0.10525794707675148</v>
      </c>
    </row>
    <row r="784" spans="1:2">
      <c r="A784" s="4">
        <v>45344</v>
      </c>
      <c r="B784">
        <v>0.11454010108263961</v>
      </c>
    </row>
    <row r="785" spans="1:2">
      <c r="A785" s="4">
        <v>45345</v>
      </c>
      <c r="B785">
        <v>0.11426957946396535</v>
      </c>
    </row>
    <row r="786" spans="1:2">
      <c r="A786" s="4">
        <v>45346</v>
      </c>
      <c r="B786">
        <v>0.11513529345978675</v>
      </c>
    </row>
    <row r="787" spans="1:2">
      <c r="A787" s="4">
        <v>45347</v>
      </c>
      <c r="B787">
        <v>0.11095784222388481</v>
      </c>
    </row>
    <row r="788" spans="1:2">
      <c r="A788" s="4">
        <v>45348</v>
      </c>
      <c r="B788">
        <v>0.10177132519290857</v>
      </c>
    </row>
    <row r="789" spans="1:2">
      <c r="A789" s="4">
        <v>45349</v>
      </c>
      <c r="B789">
        <v>0.10938795250469954</v>
      </c>
    </row>
    <row r="790" spans="1:2">
      <c r="A790" s="4">
        <v>45350</v>
      </c>
      <c r="B790">
        <v>0.10590040354644678</v>
      </c>
    </row>
    <row r="791" spans="1:2">
      <c r="A791" s="4">
        <v>45351</v>
      </c>
      <c r="B791">
        <v>0.11102077645230285</v>
      </c>
    </row>
    <row r="792" spans="1:2">
      <c r="A792" s="4">
        <v>45352</v>
      </c>
      <c r="B792">
        <v>0.10218486709795584</v>
      </c>
    </row>
    <row r="793" spans="1:2">
      <c r="A793" s="4">
        <v>45353</v>
      </c>
      <c r="B793">
        <v>0.1107670683863454</v>
      </c>
    </row>
    <row r="794" spans="1:2">
      <c r="A794" s="4">
        <v>45354</v>
      </c>
      <c r="B794">
        <v>0.10151475408270688</v>
      </c>
    </row>
    <row r="795" spans="1:2">
      <c r="A795" s="4">
        <v>45355</v>
      </c>
      <c r="B795">
        <v>0.11442431055868106</v>
      </c>
    </row>
    <row r="796" spans="1:2">
      <c r="A796" s="4">
        <v>45356</v>
      </c>
      <c r="B796">
        <v>0.11664970314678225</v>
      </c>
    </row>
    <row r="797" spans="1:2">
      <c r="A797" s="4">
        <v>45357</v>
      </c>
      <c r="B797">
        <v>0.1079505665637171</v>
      </c>
    </row>
    <row r="798" spans="1:2">
      <c r="A798" s="4">
        <v>45358</v>
      </c>
      <c r="B798">
        <v>0.11681105732474738</v>
      </c>
    </row>
    <row r="799" spans="1:2">
      <c r="A799" s="4">
        <v>45359</v>
      </c>
      <c r="B799">
        <v>0.10210110396462208</v>
      </c>
    </row>
    <row r="800" spans="1:2">
      <c r="A800" s="4">
        <v>45360</v>
      </c>
      <c r="B800">
        <v>0.10244948072111708</v>
      </c>
    </row>
    <row r="801" spans="1:2">
      <c r="A801" s="4">
        <v>45361</v>
      </c>
      <c r="B801">
        <v>0.10426369242710377</v>
      </c>
    </row>
    <row r="802" spans="1:2">
      <c r="A802" s="4">
        <v>45362</v>
      </c>
      <c r="B802">
        <v>0.10927305667420802</v>
      </c>
    </row>
    <row r="803" spans="1:2">
      <c r="A803" s="4">
        <v>45363</v>
      </c>
      <c r="B803">
        <v>0.11984963711086036</v>
      </c>
    </row>
    <row r="804" spans="1:2">
      <c r="A804" s="4">
        <v>45364</v>
      </c>
      <c r="B804">
        <v>0.10081313411145014</v>
      </c>
    </row>
    <row r="805" spans="1:2">
      <c r="A805" s="4">
        <v>45365</v>
      </c>
      <c r="B805">
        <v>0.10882960761018066</v>
      </c>
    </row>
    <row r="806" spans="1:2">
      <c r="A806" s="4">
        <v>45366</v>
      </c>
      <c r="B806">
        <v>0.11701477492768442</v>
      </c>
    </row>
    <row r="807" spans="1:2">
      <c r="A807" s="4">
        <v>45367</v>
      </c>
      <c r="B807">
        <v>0.10119032555510747</v>
      </c>
    </row>
    <row r="808" spans="1:2">
      <c r="A808" s="4">
        <v>45368</v>
      </c>
      <c r="B808">
        <v>0.11527554045587132</v>
      </c>
    </row>
    <row r="809" spans="1:2">
      <c r="A809" s="4">
        <v>45369</v>
      </c>
      <c r="B809">
        <v>0.10695388821184997</v>
      </c>
    </row>
    <row r="810" spans="1:2">
      <c r="A810" s="4">
        <v>45370</v>
      </c>
      <c r="B810">
        <v>0.11372533428945417</v>
      </c>
    </row>
    <row r="811" spans="1:2">
      <c r="A811" s="4">
        <v>45371</v>
      </c>
      <c r="B811">
        <v>0.11711642719935154</v>
      </c>
    </row>
    <row r="812" spans="1:2">
      <c r="A812" s="4">
        <v>45372</v>
      </c>
      <c r="B812">
        <v>0.1009209642215783</v>
      </c>
    </row>
    <row r="813" spans="1:2">
      <c r="A813" s="4">
        <v>45373</v>
      </c>
      <c r="B813">
        <v>0.11560035920445066</v>
      </c>
    </row>
    <row r="814" spans="1:2">
      <c r="A814" s="4">
        <v>45374</v>
      </c>
      <c r="B814">
        <v>0.10988586937240977</v>
      </c>
    </row>
    <row r="815" spans="1:2">
      <c r="A815" s="4">
        <v>45375</v>
      </c>
      <c r="B815">
        <v>0.11254247804788367</v>
      </c>
    </row>
    <row r="816" spans="1:2">
      <c r="A816" s="4">
        <v>45376</v>
      </c>
      <c r="B816">
        <v>0.11005754420829235</v>
      </c>
    </row>
    <row r="817" spans="1:2">
      <c r="A817" s="4">
        <v>45377</v>
      </c>
      <c r="B817">
        <v>0.10065780448616837</v>
      </c>
    </row>
    <row r="818" spans="1:2">
      <c r="A818" s="4">
        <v>45378</v>
      </c>
      <c r="B818">
        <v>0.11820308999566947</v>
      </c>
    </row>
    <row r="819" spans="1:2">
      <c r="A819" s="4">
        <v>45379</v>
      </c>
      <c r="B819">
        <v>0.10935601066190352</v>
      </c>
    </row>
    <row r="820" spans="1:2">
      <c r="A820" s="4">
        <v>45380</v>
      </c>
      <c r="B820">
        <v>0.10542048365898832</v>
      </c>
    </row>
    <row r="821" spans="1:2">
      <c r="A821" s="4">
        <v>45381</v>
      </c>
      <c r="B821">
        <v>0.10812791441698771</v>
      </c>
    </row>
    <row r="822" spans="1:2">
      <c r="A822" s="4">
        <v>45382</v>
      </c>
      <c r="B822">
        <v>0.11471164527456783</v>
      </c>
    </row>
    <row r="823" spans="1:2">
      <c r="A823" s="4">
        <v>45383</v>
      </c>
      <c r="B823">
        <v>0.10921651652011709</v>
      </c>
    </row>
    <row r="824" spans="1:2">
      <c r="A824" s="4">
        <v>45384</v>
      </c>
      <c r="B824">
        <v>0.11500675572319238</v>
      </c>
    </row>
    <row r="825" spans="1:2">
      <c r="A825" s="4">
        <v>45385</v>
      </c>
      <c r="B825">
        <v>0.11357087210954456</v>
      </c>
    </row>
    <row r="826" spans="1:2">
      <c r="A826" s="4">
        <v>45386</v>
      </c>
      <c r="B826">
        <v>0.11097846760274491</v>
      </c>
    </row>
    <row r="827" spans="1:2">
      <c r="A827" s="4">
        <v>45387</v>
      </c>
      <c r="B827">
        <v>0.10358314871042007</v>
      </c>
    </row>
    <row r="828" spans="1:2">
      <c r="A828" s="4">
        <v>45388</v>
      </c>
      <c r="B828">
        <v>0.10589547332804977</v>
      </c>
    </row>
    <row r="829" spans="1:2">
      <c r="A829" s="4">
        <v>45389</v>
      </c>
      <c r="B829">
        <v>0.10470292534758358</v>
      </c>
    </row>
    <row r="830" spans="1:2">
      <c r="A830" s="4">
        <v>45390</v>
      </c>
      <c r="B830">
        <v>0.10749057657395975</v>
      </c>
    </row>
    <row r="831" spans="1:2">
      <c r="A831" s="4">
        <v>45391</v>
      </c>
      <c r="B831">
        <v>0.11175914686189635</v>
      </c>
    </row>
    <row r="832" spans="1:2">
      <c r="A832" s="4">
        <v>45392</v>
      </c>
      <c r="B832">
        <v>0.1182107802513883</v>
      </c>
    </row>
    <row r="833" spans="1:2">
      <c r="A833" s="4">
        <v>45393</v>
      </c>
      <c r="B833">
        <v>0.11541775318714211</v>
      </c>
    </row>
    <row r="834" spans="1:2">
      <c r="A834" s="4">
        <v>45394</v>
      </c>
      <c r="B834">
        <v>0.10321994232158349</v>
      </c>
    </row>
    <row r="835" spans="1:2">
      <c r="A835" s="4">
        <v>45395</v>
      </c>
      <c r="B835">
        <v>0.10084542630220934</v>
      </c>
    </row>
    <row r="836" spans="1:2">
      <c r="A836" s="4">
        <v>45396</v>
      </c>
      <c r="B836">
        <v>0.11560496389795039</v>
      </c>
    </row>
    <row r="837" spans="1:2">
      <c r="A837" s="4">
        <v>45397</v>
      </c>
      <c r="B837">
        <v>0.11970875260990251</v>
      </c>
    </row>
    <row r="838" spans="1:2">
      <c r="A838" s="4">
        <v>45398</v>
      </c>
      <c r="B838">
        <v>0.10623011786588814</v>
      </c>
    </row>
    <row r="839" spans="1:2">
      <c r="A839" s="4">
        <v>45399</v>
      </c>
      <c r="B839">
        <v>0.1195642220146042</v>
      </c>
    </row>
    <row r="840" spans="1:2">
      <c r="A840" s="4">
        <v>45400</v>
      </c>
      <c r="B840">
        <v>0.11049400535546504</v>
      </c>
    </row>
    <row r="841" spans="1:2">
      <c r="A841" s="4">
        <v>45401</v>
      </c>
      <c r="B841">
        <v>0.10124947984153444</v>
      </c>
    </row>
    <row r="842" spans="1:2">
      <c r="A842" s="4">
        <v>45402</v>
      </c>
      <c r="B842">
        <v>0.11815772741724823</v>
      </c>
    </row>
    <row r="843" spans="1:2">
      <c r="A843" s="4">
        <v>45403</v>
      </c>
      <c r="B843">
        <v>0.11407003228684151</v>
      </c>
    </row>
    <row r="844" spans="1:2">
      <c r="A844" s="4">
        <v>45404</v>
      </c>
      <c r="B844">
        <v>0.11363337031303264</v>
      </c>
    </row>
    <row r="845" spans="1:2">
      <c r="A845" s="4">
        <v>45405</v>
      </c>
      <c r="B845">
        <v>0.11688652099299074</v>
      </c>
    </row>
    <row r="846" spans="1:2">
      <c r="A846" s="4">
        <v>45406</v>
      </c>
      <c r="B846">
        <v>0.11940393916234764</v>
      </c>
    </row>
    <row r="847" spans="1:2">
      <c r="A847" s="4">
        <v>45407</v>
      </c>
      <c r="B847">
        <v>0.10574486968353655</v>
      </c>
    </row>
    <row r="848" spans="1:2">
      <c r="A848" s="4">
        <v>45408</v>
      </c>
      <c r="B848">
        <v>0.10065346677936667</v>
      </c>
    </row>
    <row r="849" spans="1:2">
      <c r="A849" s="4">
        <v>45409</v>
      </c>
      <c r="B849">
        <v>0.11974551753622124</v>
      </c>
    </row>
    <row r="850" spans="1:2">
      <c r="A850" s="4">
        <v>45410</v>
      </c>
      <c r="B850">
        <v>0.10983973248982679</v>
      </c>
    </row>
    <row r="851" spans="1:2">
      <c r="A851" s="4">
        <v>45411</v>
      </c>
      <c r="B851">
        <v>0.11317262900368691</v>
      </c>
    </row>
    <row r="852" spans="1:2">
      <c r="A852" s="4">
        <v>45412</v>
      </c>
      <c r="B852">
        <v>0.10997957802889147</v>
      </c>
    </row>
    <row r="853" spans="1:2">
      <c r="A853" s="4">
        <v>45413</v>
      </c>
      <c r="B853">
        <v>0.10927882246956512</v>
      </c>
    </row>
    <row r="854" spans="1:2">
      <c r="A854" s="4">
        <v>45414</v>
      </c>
      <c r="B854">
        <v>0.1166077442472766</v>
      </c>
    </row>
    <row r="855" spans="1:2">
      <c r="A855" s="4">
        <v>45415</v>
      </c>
      <c r="B855">
        <v>0.11554249547677344</v>
      </c>
    </row>
    <row r="856" spans="1:2">
      <c r="A856" s="4">
        <v>45416</v>
      </c>
      <c r="B856">
        <v>0.10599675871168832</v>
      </c>
    </row>
    <row r="857" spans="1:2">
      <c r="A857" s="4">
        <v>45417</v>
      </c>
      <c r="B857">
        <v>0.10878269776525307</v>
      </c>
    </row>
    <row r="858" spans="1:2">
      <c r="A858" s="4">
        <v>45418</v>
      </c>
      <c r="B858">
        <v>0.1003078813789781</v>
      </c>
    </row>
    <row r="859" spans="1:2">
      <c r="A859" s="4">
        <v>45419</v>
      </c>
      <c r="B859">
        <v>0.10865334592757944</v>
      </c>
    </row>
    <row r="860" spans="1:2">
      <c r="A860" s="4">
        <v>45420</v>
      </c>
      <c r="B860">
        <v>0.10647656890755282</v>
      </c>
    </row>
    <row r="861" spans="1:2">
      <c r="A861" s="4">
        <v>45421</v>
      </c>
      <c r="B861">
        <v>0.11677696630396142</v>
      </c>
    </row>
    <row r="862" spans="1:2">
      <c r="A862" s="4">
        <v>45422</v>
      </c>
      <c r="B862">
        <v>0.10928281321294769</v>
      </c>
    </row>
    <row r="863" spans="1:2">
      <c r="A863" s="4">
        <v>45423</v>
      </c>
      <c r="B863">
        <v>0.10728324232088315</v>
      </c>
    </row>
    <row r="864" spans="1:2">
      <c r="A864" s="4">
        <v>45424</v>
      </c>
      <c r="B864">
        <v>0.10708522902768125</v>
      </c>
    </row>
    <row r="865" spans="1:2">
      <c r="A865" s="4">
        <v>45425</v>
      </c>
      <c r="B865">
        <v>0.10977532978433806</v>
      </c>
    </row>
    <row r="866" spans="1:2">
      <c r="A866" s="4">
        <v>45426</v>
      </c>
      <c r="B866">
        <v>0.10633036070376323</v>
      </c>
    </row>
    <row r="867" spans="1:2">
      <c r="A867" s="4">
        <v>45427</v>
      </c>
      <c r="B867">
        <v>0.10738531063031594</v>
      </c>
    </row>
    <row r="868" spans="1:2">
      <c r="A868" s="4">
        <v>45428</v>
      </c>
      <c r="B868">
        <v>0.11142253708804802</v>
      </c>
    </row>
    <row r="869" spans="1:2">
      <c r="A869" s="4">
        <v>45429</v>
      </c>
      <c r="B869">
        <v>0.11136759737655059</v>
      </c>
    </row>
    <row r="870" spans="1:2">
      <c r="A870" s="4">
        <v>45430</v>
      </c>
      <c r="B870">
        <v>0.11744833611629665</v>
      </c>
    </row>
    <row r="871" spans="1:2">
      <c r="A871" s="4">
        <v>45431</v>
      </c>
      <c r="B871">
        <v>0.10562841888785982</v>
      </c>
    </row>
    <row r="872" spans="1:2">
      <c r="A872" s="4">
        <v>45432</v>
      </c>
      <c r="B872">
        <v>0.10324186546805286</v>
      </c>
    </row>
    <row r="873" spans="1:2">
      <c r="A873" s="4">
        <v>45433</v>
      </c>
      <c r="B873">
        <v>0.113861683813429</v>
      </c>
    </row>
    <row r="874" spans="1:2">
      <c r="A874" s="4">
        <v>45434</v>
      </c>
      <c r="B874">
        <v>0.11008636674726408</v>
      </c>
    </row>
    <row r="875" spans="1:2">
      <c r="A875" s="4">
        <v>45435</v>
      </c>
      <c r="B875">
        <v>0.11808544519405639</v>
      </c>
    </row>
    <row r="876" spans="1:2">
      <c r="A876" s="4">
        <v>45436</v>
      </c>
      <c r="B876">
        <v>0.1173721399412217</v>
      </c>
    </row>
    <row r="877" spans="1:2">
      <c r="A877" s="4">
        <v>45437</v>
      </c>
      <c r="B877">
        <v>0.10309432859399538</v>
      </c>
    </row>
    <row r="878" spans="1:2">
      <c r="A878" s="4">
        <v>45438</v>
      </c>
      <c r="B878">
        <v>0.11974318935034894</v>
      </c>
    </row>
    <row r="879" spans="1:2">
      <c r="A879" s="4">
        <v>45439</v>
      </c>
      <c r="B879">
        <v>0.10072856223140067</v>
      </c>
    </row>
    <row r="880" spans="1:2">
      <c r="A880" s="4">
        <v>45440</v>
      </c>
      <c r="B880">
        <v>0.10987578802627745</v>
      </c>
    </row>
    <row r="881" spans="1:2">
      <c r="A881" s="4">
        <v>45441</v>
      </c>
      <c r="B881">
        <v>0.11192400854596933</v>
      </c>
    </row>
    <row r="882" spans="1:2">
      <c r="A882" s="4">
        <v>45442</v>
      </c>
      <c r="B882">
        <v>0.11114357629926119</v>
      </c>
    </row>
    <row r="883" spans="1:2">
      <c r="A883" s="4">
        <v>45443</v>
      </c>
      <c r="B883">
        <v>0.11616613783771618</v>
      </c>
    </row>
    <row r="884" spans="1:2">
      <c r="A884" s="4">
        <v>45444</v>
      </c>
      <c r="B884">
        <v>0.11178682814127547</v>
      </c>
    </row>
    <row r="885" spans="1:2">
      <c r="A885" s="4">
        <v>45445</v>
      </c>
      <c r="B885">
        <v>0.11939287744553939</v>
      </c>
    </row>
    <row r="886" spans="1:2">
      <c r="A886" s="4">
        <v>45446</v>
      </c>
      <c r="B886">
        <v>0.11648818035408023</v>
      </c>
    </row>
    <row r="887" spans="1:2">
      <c r="A887" s="4">
        <v>45447</v>
      </c>
      <c r="B887">
        <v>0.11347307979700526</v>
      </c>
    </row>
    <row r="888" spans="1:2">
      <c r="A888" s="4">
        <v>45448</v>
      </c>
      <c r="B888">
        <v>0.11496686548773791</v>
      </c>
    </row>
    <row r="889" spans="1:2">
      <c r="A889" s="4">
        <v>45449</v>
      </c>
      <c r="B889">
        <v>0.11265825168268261</v>
      </c>
    </row>
    <row r="890" spans="1:2">
      <c r="A890" s="4">
        <v>45450</v>
      </c>
      <c r="B890">
        <v>0.11899114871969159</v>
      </c>
    </row>
    <row r="891" spans="1:2">
      <c r="A891" s="4">
        <v>45451</v>
      </c>
      <c r="B891">
        <v>0.10541118328126642</v>
      </c>
    </row>
    <row r="892" spans="1:2">
      <c r="A892" s="4">
        <v>45452</v>
      </c>
      <c r="B892">
        <v>0.11285490396888806</v>
      </c>
    </row>
    <row r="893" spans="1:2">
      <c r="A893" s="4">
        <v>45453</v>
      </c>
      <c r="B893">
        <v>0.11972616427605931</v>
      </c>
    </row>
    <row r="894" spans="1:2">
      <c r="A894" s="4">
        <v>45454</v>
      </c>
      <c r="B894">
        <v>0.11367251057642372</v>
      </c>
    </row>
    <row r="895" spans="1:2">
      <c r="A895" s="4">
        <v>45455</v>
      </c>
      <c r="B895">
        <v>0.11128465111824995</v>
      </c>
    </row>
    <row r="896" spans="1:2">
      <c r="A896" s="4">
        <v>45456</v>
      </c>
      <c r="B896">
        <v>0.10185620050795738</v>
      </c>
    </row>
    <row r="897" spans="1:2">
      <c r="A897" s="4">
        <v>45457</v>
      </c>
      <c r="B897">
        <v>0.11416834671896872</v>
      </c>
    </row>
    <row r="898" spans="1:2">
      <c r="A898" s="4">
        <v>45458</v>
      </c>
      <c r="B898">
        <v>0.111570817113016</v>
      </c>
    </row>
    <row r="899" spans="1:2">
      <c r="A899" s="4">
        <v>45459</v>
      </c>
      <c r="B899">
        <v>0.11336544900176056</v>
      </c>
    </row>
    <row r="900" spans="1:2">
      <c r="A900" s="4">
        <v>45460</v>
      </c>
      <c r="B900">
        <v>0.10125170117575619</v>
      </c>
    </row>
    <row r="901" spans="1:2">
      <c r="A901" s="4">
        <v>45461</v>
      </c>
      <c r="B901">
        <v>0.10821148326167675</v>
      </c>
    </row>
    <row r="902" spans="1:2">
      <c r="A902" s="4">
        <v>45462</v>
      </c>
      <c r="B902">
        <v>0.10367748735422096</v>
      </c>
    </row>
    <row r="903" spans="1:2">
      <c r="A903" s="4">
        <v>45463</v>
      </c>
      <c r="B903">
        <v>0.10250453449164565</v>
      </c>
    </row>
    <row r="904" spans="1:2">
      <c r="A904" s="4">
        <v>45464</v>
      </c>
      <c r="B904">
        <v>0.11087199122657623</v>
      </c>
    </row>
    <row r="905" spans="1:2">
      <c r="A905" s="4">
        <v>45465</v>
      </c>
      <c r="B905">
        <v>0.10498219680846008</v>
      </c>
    </row>
    <row r="906" spans="1:2">
      <c r="A906" s="4">
        <v>45466</v>
      </c>
      <c r="B906">
        <v>0.10867685392980263</v>
      </c>
    </row>
    <row r="907" spans="1:2">
      <c r="A907" s="4">
        <v>45467</v>
      </c>
      <c r="B907">
        <v>0.10248188600755291</v>
      </c>
    </row>
    <row r="908" spans="1:2">
      <c r="A908" s="4">
        <v>45468</v>
      </c>
      <c r="B908">
        <v>0.10784417940173426</v>
      </c>
    </row>
    <row r="909" spans="1:2">
      <c r="A909" s="4">
        <v>45469</v>
      </c>
      <c r="B909">
        <v>0.11744374151293993</v>
      </c>
    </row>
    <row r="910" spans="1:2">
      <c r="A910" s="4">
        <v>45470</v>
      </c>
      <c r="B910">
        <v>0.11319246942646657</v>
      </c>
    </row>
    <row r="911" spans="1:2">
      <c r="A911" s="4">
        <v>45471</v>
      </c>
      <c r="B911">
        <v>0.11193390228898985</v>
      </c>
    </row>
    <row r="912" spans="1:2">
      <c r="A912" s="4">
        <v>45472</v>
      </c>
      <c r="B912">
        <v>0.11148824824257164</v>
      </c>
    </row>
    <row r="913" spans="1:2">
      <c r="A913" s="4">
        <v>45473</v>
      </c>
      <c r="B913">
        <v>0.11060120821648915</v>
      </c>
    </row>
    <row r="914" spans="1:2">
      <c r="A914" s="4">
        <v>45474</v>
      </c>
      <c r="B914">
        <v>0.10731087489513551</v>
      </c>
    </row>
    <row r="915" spans="1:2">
      <c r="A915" s="4">
        <v>45475</v>
      </c>
      <c r="B915">
        <v>0.11396834846524255</v>
      </c>
    </row>
    <row r="916" spans="1:2">
      <c r="A916" s="4">
        <v>45476</v>
      </c>
      <c r="B916">
        <v>0.10735223338708398</v>
      </c>
    </row>
    <row r="917" spans="1:2">
      <c r="A917" s="4">
        <v>45477</v>
      </c>
      <c r="B917">
        <v>0.1039099869309225</v>
      </c>
    </row>
    <row r="918" spans="1:2">
      <c r="A918" s="4">
        <v>45478</v>
      </c>
      <c r="B918">
        <v>0.1000161102576099</v>
      </c>
    </row>
    <row r="919" spans="1:2">
      <c r="A919" s="4">
        <v>45479</v>
      </c>
      <c r="B919">
        <v>0.11484099256678336</v>
      </c>
    </row>
    <row r="920" spans="1:2">
      <c r="A920" s="4">
        <v>45480</v>
      </c>
      <c r="B920">
        <v>0.11277431504886049</v>
      </c>
    </row>
    <row r="921" spans="1:2">
      <c r="A921" s="4">
        <v>45481</v>
      </c>
      <c r="B921">
        <v>0.11018458881782399</v>
      </c>
    </row>
    <row r="922" spans="1:2">
      <c r="A922" s="4">
        <v>45482</v>
      </c>
      <c r="B922">
        <v>0.11617326260806429</v>
      </c>
    </row>
    <row r="923" spans="1:2">
      <c r="A923" s="4">
        <v>45483</v>
      </c>
      <c r="B923">
        <v>0.11787518541469671</v>
      </c>
    </row>
    <row r="924" spans="1:2">
      <c r="A924" s="4">
        <v>45484</v>
      </c>
      <c r="B924">
        <v>0.10088708873837131</v>
      </c>
    </row>
    <row r="925" spans="1:2">
      <c r="A925" s="4">
        <v>45485</v>
      </c>
      <c r="B925">
        <v>0.11145126838616488</v>
      </c>
    </row>
    <row r="926" spans="1:2">
      <c r="A926" s="4">
        <v>45486</v>
      </c>
      <c r="B926">
        <v>0.11052601014373566</v>
      </c>
    </row>
    <row r="927" spans="1:2">
      <c r="A927" s="4">
        <v>45487</v>
      </c>
      <c r="B927">
        <v>0.11527893281092505</v>
      </c>
    </row>
    <row r="928" spans="1:2">
      <c r="A928" s="4">
        <v>45488</v>
      </c>
      <c r="B928">
        <v>0.10116423116689247</v>
      </c>
    </row>
    <row r="929" spans="1:2">
      <c r="A929" s="4">
        <v>45489</v>
      </c>
      <c r="B929">
        <v>0.10387176002620921</v>
      </c>
    </row>
    <row r="930" spans="1:2">
      <c r="A930" s="4">
        <v>45490</v>
      </c>
      <c r="B930">
        <v>0.1153784642108286</v>
      </c>
    </row>
    <row r="931" spans="1:2">
      <c r="A931" s="4">
        <v>45491</v>
      </c>
      <c r="B931">
        <v>0.10625844276657725</v>
      </c>
    </row>
    <row r="932" spans="1:2">
      <c r="A932" s="4">
        <v>45492</v>
      </c>
      <c r="B932">
        <v>0.10912397380503147</v>
      </c>
    </row>
    <row r="933" spans="1:2">
      <c r="A933" s="4">
        <v>45493</v>
      </c>
      <c r="B933">
        <v>0.11410056932247524</v>
      </c>
    </row>
    <row r="934" spans="1:2">
      <c r="A934" s="4">
        <v>45494</v>
      </c>
      <c r="B934">
        <v>0.10762913893708181</v>
      </c>
    </row>
    <row r="935" spans="1:2">
      <c r="A935" s="4">
        <v>45495</v>
      </c>
      <c r="B935">
        <v>0.10678149276039405</v>
      </c>
    </row>
    <row r="936" spans="1:2">
      <c r="A936" s="4">
        <v>45496</v>
      </c>
      <c r="B936">
        <v>0.11051424258221952</v>
      </c>
    </row>
    <row r="937" spans="1:2">
      <c r="A937" s="4">
        <v>45497</v>
      </c>
      <c r="B937">
        <v>0.11834929937124762</v>
      </c>
    </row>
    <row r="938" spans="1:2">
      <c r="A938" s="4">
        <v>45498</v>
      </c>
      <c r="B938">
        <v>0.10386850049636494</v>
      </c>
    </row>
    <row r="939" spans="1:2">
      <c r="A939" s="4">
        <v>45499</v>
      </c>
      <c r="B939">
        <v>0.11728835519481126</v>
      </c>
    </row>
    <row r="940" spans="1:2">
      <c r="A940" s="4">
        <v>45500</v>
      </c>
      <c r="B940">
        <v>0.10815352718001234</v>
      </c>
    </row>
    <row r="941" spans="1:2">
      <c r="A941" s="4">
        <v>45501</v>
      </c>
      <c r="B941">
        <v>0.11420215244364226</v>
      </c>
    </row>
    <row r="942" spans="1:2">
      <c r="A942" s="4">
        <v>45502</v>
      </c>
      <c r="B942">
        <v>0.11247660250834891</v>
      </c>
    </row>
    <row r="943" spans="1:2">
      <c r="A943" s="4">
        <v>45503</v>
      </c>
      <c r="B943">
        <v>0.11526283679726884</v>
      </c>
    </row>
    <row r="944" spans="1:2">
      <c r="A944" s="4">
        <v>45504</v>
      </c>
      <c r="B944">
        <v>0.11616708923885018</v>
      </c>
    </row>
    <row r="945" spans="1:2">
      <c r="A945" s="4">
        <v>45505</v>
      </c>
      <c r="B945">
        <v>0.11769268874241685</v>
      </c>
    </row>
    <row r="946" spans="1:2">
      <c r="A946" s="4">
        <v>45506</v>
      </c>
      <c r="B946">
        <v>0.10590740748591962</v>
      </c>
    </row>
    <row r="947" spans="1:2">
      <c r="A947" s="4">
        <v>45507</v>
      </c>
      <c r="B947">
        <v>0.11601255302026475</v>
      </c>
    </row>
    <row r="948" spans="1:2">
      <c r="A948" s="4">
        <v>45508</v>
      </c>
      <c r="B948">
        <v>0.10858155050158043</v>
      </c>
    </row>
    <row r="949" spans="1:2">
      <c r="A949" s="4">
        <v>45509</v>
      </c>
      <c r="B949">
        <v>0.10859632302802079</v>
      </c>
    </row>
    <row r="950" spans="1:2">
      <c r="A950" s="4">
        <v>45510</v>
      </c>
      <c r="B950">
        <v>0.10209351295395667</v>
      </c>
    </row>
    <row r="951" spans="1:2">
      <c r="A951" s="4">
        <v>45511</v>
      </c>
      <c r="B951">
        <v>0.11034890500981677</v>
      </c>
    </row>
    <row r="952" spans="1:2">
      <c r="A952" s="4">
        <v>45512</v>
      </c>
      <c r="B952">
        <v>0.10944876574639875</v>
      </c>
    </row>
    <row r="953" spans="1:2">
      <c r="A953" s="4">
        <v>45513</v>
      </c>
      <c r="B953">
        <v>0.11475982206401625</v>
      </c>
    </row>
    <row r="954" spans="1:2">
      <c r="A954" s="4">
        <v>45514</v>
      </c>
      <c r="B954">
        <v>0.11476257252964014</v>
      </c>
    </row>
    <row r="955" spans="1:2">
      <c r="A955" s="4">
        <v>45515</v>
      </c>
      <c r="B955">
        <v>0.10450104118684457</v>
      </c>
    </row>
    <row r="956" spans="1:2">
      <c r="A956" s="4">
        <v>45516</v>
      </c>
      <c r="B956">
        <v>0.10455921618519941</v>
      </c>
    </row>
    <row r="957" spans="1:2">
      <c r="A957" s="4">
        <v>45517</v>
      </c>
      <c r="B957">
        <v>0.11092532862213644</v>
      </c>
    </row>
    <row r="958" spans="1:2">
      <c r="A958" s="4">
        <v>45518</v>
      </c>
      <c r="B958">
        <v>0.1166414461100619</v>
      </c>
    </row>
    <row r="959" spans="1:2">
      <c r="A959" s="4">
        <v>45519</v>
      </c>
      <c r="B959">
        <v>0.10941991669997742</v>
      </c>
    </row>
    <row r="960" spans="1:2">
      <c r="A960" s="4">
        <v>45520</v>
      </c>
      <c r="B960">
        <v>0.11987820101568655</v>
      </c>
    </row>
    <row r="961" spans="1:2">
      <c r="A961" s="4">
        <v>45521</v>
      </c>
      <c r="B961">
        <v>0.11056358147132897</v>
      </c>
    </row>
    <row r="962" spans="1:2">
      <c r="A962" s="4">
        <v>45522</v>
      </c>
      <c r="B962">
        <v>0.10427087472441626</v>
      </c>
    </row>
    <row r="963" spans="1:2">
      <c r="A963" s="4">
        <v>45523</v>
      </c>
      <c r="B963">
        <v>0.11114229960854272</v>
      </c>
    </row>
    <row r="964" spans="1:2">
      <c r="A964" s="4">
        <v>45524</v>
      </c>
      <c r="B964">
        <v>0.10425034367972352</v>
      </c>
    </row>
    <row r="965" spans="1:2">
      <c r="A965" s="4">
        <v>45525</v>
      </c>
      <c r="B965">
        <v>0.10335172163826371</v>
      </c>
    </row>
    <row r="966" spans="1:2">
      <c r="A966" s="4">
        <v>45526</v>
      </c>
      <c r="B966">
        <v>0.10378314342483554</v>
      </c>
    </row>
    <row r="967" spans="1:2">
      <c r="A967" s="4">
        <v>45527</v>
      </c>
      <c r="B967">
        <v>0.10601119037023124</v>
      </c>
    </row>
    <row r="968" spans="1:2">
      <c r="A968" s="4">
        <v>45528</v>
      </c>
      <c r="B968">
        <v>0.11006941621986843</v>
      </c>
    </row>
    <row r="969" spans="1:2">
      <c r="A969" s="4">
        <v>45529</v>
      </c>
      <c r="B969">
        <v>0.10624575966687956</v>
      </c>
    </row>
    <row r="970" spans="1:2">
      <c r="A970" s="4">
        <v>45530</v>
      </c>
      <c r="B970">
        <v>0.10677062504305525</v>
      </c>
    </row>
    <row r="971" spans="1:2">
      <c r="A971" s="4">
        <v>45531</v>
      </c>
      <c r="B971">
        <v>0.11644285833046716</v>
      </c>
    </row>
    <row r="972" spans="1:2">
      <c r="A972" s="4">
        <v>45532</v>
      </c>
      <c r="B972">
        <v>0.11797197700184112</v>
      </c>
    </row>
    <row r="973" spans="1:2">
      <c r="A973" s="4">
        <v>45533</v>
      </c>
      <c r="B973">
        <v>0.11688942826149976</v>
      </c>
    </row>
    <row r="974" spans="1:2">
      <c r="A974" s="4">
        <v>45534</v>
      </c>
      <c r="B974">
        <v>0.10624584943661718</v>
      </c>
    </row>
    <row r="975" spans="1:2">
      <c r="A975" s="4">
        <v>45535</v>
      </c>
      <c r="B975">
        <v>0.10390387986255573</v>
      </c>
    </row>
    <row r="976" spans="1:2">
      <c r="A976" s="4">
        <v>45536</v>
      </c>
      <c r="B976">
        <v>0.10257695146999073</v>
      </c>
    </row>
    <row r="977" spans="1:2">
      <c r="A977" s="4">
        <v>45537</v>
      </c>
      <c r="B977">
        <v>0.11407605993454499</v>
      </c>
    </row>
    <row r="978" spans="1:2">
      <c r="A978" s="4">
        <v>45538</v>
      </c>
      <c r="B978">
        <v>0.11698058624376985</v>
      </c>
    </row>
    <row r="979" spans="1:2">
      <c r="A979" s="4">
        <v>45539</v>
      </c>
      <c r="B979">
        <v>0.11972535667170855</v>
      </c>
    </row>
    <row r="980" spans="1:2">
      <c r="A980" s="4">
        <v>45540</v>
      </c>
      <c r="B980">
        <v>0.11266440581248839</v>
      </c>
    </row>
    <row r="981" spans="1:2">
      <c r="A981" s="4">
        <v>45541</v>
      </c>
      <c r="B981">
        <v>0.10281470768684602</v>
      </c>
    </row>
    <row r="982" spans="1:2">
      <c r="A982" s="4">
        <v>45542</v>
      </c>
      <c r="B982">
        <v>0.10607757086496605</v>
      </c>
    </row>
    <row r="983" spans="1:2">
      <c r="A983" s="4">
        <v>45543</v>
      </c>
      <c r="B983">
        <v>0.11406283439431818</v>
      </c>
    </row>
    <row r="984" spans="1:2">
      <c r="A984" s="4">
        <v>45544</v>
      </c>
      <c r="B984">
        <v>0.11168712528120764</v>
      </c>
    </row>
    <row r="985" spans="1:2">
      <c r="A985" s="4">
        <v>45545</v>
      </c>
      <c r="B985">
        <v>0.10220931474483341</v>
      </c>
    </row>
    <row r="986" spans="1:2">
      <c r="A986" s="4">
        <v>45546</v>
      </c>
      <c r="B986">
        <v>0.11648971161119512</v>
      </c>
    </row>
    <row r="987" spans="1:2">
      <c r="A987" s="4">
        <v>45547</v>
      </c>
      <c r="B987">
        <v>0.11062464558331378</v>
      </c>
    </row>
    <row r="988" spans="1:2">
      <c r="A988" s="4">
        <v>45548</v>
      </c>
      <c r="B988">
        <v>0.1089708417385989</v>
      </c>
    </row>
    <row r="989" spans="1:2">
      <c r="A989" s="4">
        <v>45549</v>
      </c>
      <c r="B989">
        <v>0.10126163831680685</v>
      </c>
    </row>
    <row r="990" spans="1:2">
      <c r="A990" s="4">
        <v>45550</v>
      </c>
      <c r="B990">
        <v>0.11179893576388135</v>
      </c>
    </row>
    <row r="991" spans="1:2">
      <c r="A991" s="4">
        <v>45551</v>
      </c>
      <c r="B991">
        <v>0.10391320233555799</v>
      </c>
    </row>
    <row r="992" spans="1:2">
      <c r="A992" s="4">
        <v>45552</v>
      </c>
      <c r="B992">
        <v>0.10344257130189602</v>
      </c>
    </row>
    <row r="993" spans="1:2">
      <c r="A993" s="4">
        <v>45553</v>
      </c>
      <c r="B993">
        <v>0.1065289073156212</v>
      </c>
    </row>
    <row r="994" spans="1:2">
      <c r="A994" s="4">
        <v>45554</v>
      </c>
      <c r="B994">
        <v>0.11432748443110918</v>
      </c>
    </row>
    <row r="995" spans="1:2">
      <c r="A995" s="4">
        <v>45555</v>
      </c>
      <c r="B995">
        <v>0.1185108139235992</v>
      </c>
    </row>
    <row r="996" spans="1:2">
      <c r="A996" s="4">
        <v>45556</v>
      </c>
      <c r="B996">
        <v>0.11021959878435569</v>
      </c>
    </row>
    <row r="997" spans="1:2">
      <c r="A997" s="4">
        <v>45557</v>
      </c>
      <c r="B997">
        <v>0.10367473480780733</v>
      </c>
    </row>
    <row r="998" spans="1:2">
      <c r="A998" s="4">
        <v>45558</v>
      </c>
      <c r="B998">
        <v>0.11906485086776047</v>
      </c>
    </row>
    <row r="999" spans="1:2">
      <c r="A999" s="4">
        <v>45559</v>
      </c>
      <c r="B999">
        <v>0.11664486981804961</v>
      </c>
    </row>
    <row r="1000" spans="1:2">
      <c r="A1000" s="4">
        <v>45560</v>
      </c>
      <c r="B1000">
        <v>0.11709620914290199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3BBC-0D00-4F65-BED3-2556BA065857}">
  <dimension ref="A1:B47"/>
  <sheetViews>
    <sheetView workbookViewId="0">
      <selection activeCell="T39" sqref="T39"/>
    </sheetView>
  </sheetViews>
  <sheetFormatPr defaultRowHeight="15"/>
  <cols>
    <col min="1" max="1" width="27.7109375" customWidth="1"/>
    <col min="2" max="2" width="19.140625" customWidth="1"/>
  </cols>
  <sheetData>
    <row r="1" spans="1:2">
      <c r="A1" t="s">
        <v>27</v>
      </c>
      <c r="B1" t="s">
        <v>25</v>
      </c>
    </row>
    <row r="2" spans="1:2">
      <c r="A2" t="s">
        <v>28</v>
      </c>
      <c r="B2" s="21">
        <v>44562</v>
      </c>
    </row>
    <row r="3" spans="1:2">
      <c r="A3" t="s">
        <v>29</v>
      </c>
      <c r="B3" s="21">
        <v>44606</v>
      </c>
    </row>
    <row r="4" spans="1:2">
      <c r="A4" t="s">
        <v>30</v>
      </c>
      <c r="B4" s="21">
        <v>44794</v>
      </c>
    </row>
    <row r="5" spans="1:2">
      <c r="A5" t="s">
        <v>30</v>
      </c>
      <c r="B5" s="21">
        <v>44795</v>
      </c>
    </row>
    <row r="6" spans="1:2">
      <c r="A6" t="s">
        <v>30</v>
      </c>
      <c r="B6" s="21">
        <v>44796</v>
      </c>
    </row>
    <row r="7" spans="1:2">
      <c r="A7" t="s">
        <v>30</v>
      </c>
      <c r="B7" s="21">
        <v>44797</v>
      </c>
    </row>
    <row r="8" spans="1:2">
      <c r="A8" t="s">
        <v>30</v>
      </c>
      <c r="B8" s="21">
        <v>44798</v>
      </c>
    </row>
    <row r="9" spans="1:2">
      <c r="A9" t="s">
        <v>30</v>
      </c>
      <c r="B9" s="21">
        <v>44799</v>
      </c>
    </row>
    <row r="10" spans="1:2">
      <c r="A10" t="s">
        <v>30</v>
      </c>
      <c r="B10" s="21">
        <v>44800</v>
      </c>
    </row>
    <row r="11" spans="1:2">
      <c r="A11" t="s">
        <v>30</v>
      </c>
      <c r="B11" s="21">
        <v>44801</v>
      </c>
    </row>
    <row r="12" spans="1:2">
      <c r="A12" t="s">
        <v>31</v>
      </c>
      <c r="B12" s="21">
        <v>44772</v>
      </c>
    </row>
    <row r="13" spans="1:2">
      <c r="A13" t="s">
        <v>32</v>
      </c>
      <c r="B13" s="21">
        <v>44841</v>
      </c>
    </row>
    <row r="14" spans="1:2">
      <c r="A14" t="s">
        <v>33</v>
      </c>
      <c r="B14" s="21">
        <v>44910</v>
      </c>
    </row>
    <row r="15" spans="1:2">
      <c r="A15" t="s">
        <v>33</v>
      </c>
      <c r="B15" s="21">
        <v>44911</v>
      </c>
    </row>
    <row r="16" spans="1:2">
      <c r="A16" t="s">
        <v>33</v>
      </c>
      <c r="B16" s="21">
        <v>44912</v>
      </c>
    </row>
    <row r="17" spans="1:2">
      <c r="A17" t="s">
        <v>33</v>
      </c>
      <c r="B17" s="21">
        <v>44913</v>
      </c>
    </row>
    <row r="18" spans="1:2">
      <c r="A18" t="s">
        <v>33</v>
      </c>
      <c r="B18" s="21">
        <v>44914</v>
      </c>
    </row>
    <row r="19" spans="1:2">
      <c r="A19" t="s">
        <v>33</v>
      </c>
      <c r="B19" s="21">
        <v>44915</v>
      </c>
    </row>
    <row r="20" spans="1:2">
      <c r="A20" t="s">
        <v>33</v>
      </c>
      <c r="B20" s="21">
        <v>44916</v>
      </c>
    </row>
    <row r="21" spans="1:2">
      <c r="A21" t="s">
        <v>33</v>
      </c>
      <c r="B21" s="21">
        <v>44917</v>
      </c>
    </row>
    <row r="22" spans="1:2">
      <c r="A22" t="s">
        <v>33</v>
      </c>
      <c r="B22" s="21">
        <v>44918</v>
      </c>
    </row>
    <row r="23" spans="1:2">
      <c r="A23" t="s">
        <v>33</v>
      </c>
      <c r="B23" s="21">
        <v>44919</v>
      </c>
    </row>
    <row r="24" spans="1:2">
      <c r="A24" t="s">
        <v>33</v>
      </c>
      <c r="B24" s="21">
        <v>44920</v>
      </c>
    </row>
    <row r="25" spans="1:2">
      <c r="A25" t="s">
        <v>33</v>
      </c>
      <c r="B25" s="21">
        <v>44921</v>
      </c>
    </row>
    <row r="26" spans="1:2">
      <c r="A26" t="s">
        <v>33</v>
      </c>
      <c r="B26" s="21">
        <v>44922</v>
      </c>
    </row>
    <row r="27" spans="1:2">
      <c r="A27" t="s">
        <v>33</v>
      </c>
      <c r="B27" s="21">
        <v>44923</v>
      </c>
    </row>
    <row r="28" spans="1:2">
      <c r="A28" t="s">
        <v>33</v>
      </c>
      <c r="B28" s="21">
        <v>44924</v>
      </c>
    </row>
    <row r="29" spans="1:2">
      <c r="A29" t="s">
        <v>33</v>
      </c>
      <c r="B29" s="21">
        <v>44925</v>
      </c>
    </row>
    <row r="30" spans="1:2">
      <c r="A30" t="s">
        <v>33</v>
      </c>
      <c r="B30" s="21">
        <v>44926</v>
      </c>
    </row>
    <row r="31" spans="1:2">
      <c r="A31" t="s">
        <v>33</v>
      </c>
      <c r="B31" s="21">
        <v>44927</v>
      </c>
    </row>
    <row r="32" spans="1:2">
      <c r="A32" t="s">
        <v>33</v>
      </c>
      <c r="B32" s="21">
        <v>44928</v>
      </c>
    </row>
    <row r="33" spans="1:2">
      <c r="A33" t="s">
        <v>33</v>
      </c>
      <c r="B33" s="21">
        <v>44929</v>
      </c>
    </row>
    <row r="34" spans="1:2">
      <c r="A34" t="s">
        <v>33</v>
      </c>
      <c r="B34" s="21">
        <v>44930</v>
      </c>
    </row>
    <row r="35" spans="1:2">
      <c r="A35" t="s">
        <v>33</v>
      </c>
      <c r="B35" s="21">
        <v>44931</v>
      </c>
    </row>
    <row r="36" spans="1:2">
      <c r="A36" t="s">
        <v>33</v>
      </c>
      <c r="B36" s="21">
        <v>44932</v>
      </c>
    </row>
    <row r="37" spans="1:2">
      <c r="A37" t="s">
        <v>33</v>
      </c>
      <c r="B37" s="21">
        <v>44933</v>
      </c>
    </row>
    <row r="38" spans="1:2">
      <c r="A38" t="s">
        <v>33</v>
      </c>
      <c r="B38" s="21">
        <v>44934</v>
      </c>
    </row>
    <row r="39" spans="1:2">
      <c r="A39" t="s">
        <v>33</v>
      </c>
      <c r="B39" s="21">
        <v>44935</v>
      </c>
    </row>
    <row r="40" spans="1:2">
      <c r="A40" t="s">
        <v>33</v>
      </c>
      <c r="B40" s="21">
        <v>44936</v>
      </c>
    </row>
    <row r="41" spans="1:2">
      <c r="A41" t="s">
        <v>33</v>
      </c>
      <c r="B41" s="21">
        <v>44937</v>
      </c>
    </row>
    <row r="42" spans="1:2">
      <c r="A42" t="s">
        <v>33</v>
      </c>
      <c r="B42" s="21">
        <v>44938</v>
      </c>
    </row>
    <row r="43" spans="1:2">
      <c r="A43" t="s">
        <v>33</v>
      </c>
      <c r="B43" s="21">
        <v>44939</v>
      </c>
    </row>
    <row r="44" spans="1:2">
      <c r="A44" t="s">
        <v>33</v>
      </c>
      <c r="B44" s="21">
        <v>44940</v>
      </c>
    </row>
    <row r="45" spans="1:2">
      <c r="A45" t="s">
        <v>33</v>
      </c>
      <c r="B45" s="21">
        <v>44941</v>
      </c>
    </row>
    <row r="46" spans="1:2">
      <c r="A46" t="s">
        <v>34</v>
      </c>
      <c r="B46" s="21">
        <v>44897</v>
      </c>
    </row>
    <row r="47" spans="1:2">
      <c r="A47" t="s">
        <v>35</v>
      </c>
      <c r="B47" s="21">
        <v>44920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ParcelCount</vt:lpstr>
      <vt:lpstr>FleetAvailable</vt:lpstr>
      <vt:lpstr>TotalParcelWeight</vt:lpstr>
      <vt:lpstr>AvgParcelWeight</vt:lpstr>
      <vt:lpstr>AvgParcelVolumeSize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Cader</dc:creator>
  <cp:lastModifiedBy>Abdur Cader</cp:lastModifiedBy>
  <dcterms:created xsi:type="dcterms:W3CDTF">2025-06-14T15:54:30Z</dcterms:created>
  <dcterms:modified xsi:type="dcterms:W3CDTF">2025-06-15T10:20:00Z</dcterms:modified>
</cp:coreProperties>
</file>