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GRAM\matlabril\Project\123220109_LatihanResponsi\"/>
    </mc:Choice>
  </mc:AlternateContent>
  <xr:revisionPtr revIDLastSave="0" documentId="13_ncr:1_{14E5F793-2ED2-4616-ACD1-C81462E7DC43}" xr6:coauthVersionLast="47" xr6:coauthVersionMax="47" xr10:uidLastSave="{00000000-0000-0000-0000-000000000000}"/>
  <bookViews>
    <workbookView xWindow="-120" yWindow="-120" windowWidth="29040" windowHeight="15720" xr2:uid="{B232302E-5C6A-4879-833F-4AB57B6B0D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1" l="1"/>
  <c r="O38" i="1" s="1"/>
  <c r="J24" i="1"/>
  <c r="J39" i="1" s="1"/>
  <c r="Q15" i="1"/>
  <c r="D37" i="1" s="1"/>
  <c r="M15" i="1"/>
  <c r="M30" i="1" s="1"/>
  <c r="L14" i="1"/>
  <c r="K14" i="1"/>
  <c r="J14" i="1"/>
  <c r="P22" i="1"/>
  <c r="N22" i="1"/>
  <c r="N24" i="1" s="1"/>
  <c r="N38" i="1" s="1"/>
  <c r="M22" i="1"/>
  <c r="S13" i="1"/>
  <c r="K13" i="1"/>
  <c r="J13" i="1"/>
  <c r="P21" i="1"/>
  <c r="M21" i="1"/>
  <c r="S12" i="1"/>
  <c r="R12" i="1"/>
  <c r="P12" i="1"/>
  <c r="P15" i="1" s="1"/>
  <c r="J12" i="1"/>
  <c r="P20" i="1"/>
  <c r="P24" i="1" s="1"/>
  <c r="P40" i="1" s="1"/>
  <c r="S11" i="1"/>
  <c r="R11" i="1"/>
  <c r="C21" i="1"/>
  <c r="C20" i="1"/>
  <c r="C22" i="1" s="1"/>
  <c r="F19" i="1"/>
  <c r="E19" i="1"/>
  <c r="D20" i="1" s="1"/>
  <c r="C19" i="1"/>
  <c r="J15" i="1" l="1"/>
  <c r="J30" i="1" s="1"/>
  <c r="M24" i="1"/>
  <c r="S15" i="1"/>
  <c r="F37" i="1" s="1"/>
  <c r="F22" i="1"/>
  <c r="F32" i="1" s="1"/>
  <c r="D21" i="1"/>
  <c r="D22" i="1" s="1"/>
  <c r="M29" i="1"/>
  <c r="F39" i="1"/>
  <c r="J37" i="1"/>
  <c r="P38" i="1"/>
  <c r="P37" i="1"/>
  <c r="M31" i="1"/>
  <c r="M32" i="1"/>
  <c r="J40" i="1"/>
  <c r="C40" i="1"/>
  <c r="C37" i="1"/>
  <c r="C39" i="1"/>
  <c r="C30" i="1"/>
  <c r="C29" i="1"/>
  <c r="M38" i="1"/>
  <c r="M37" i="1"/>
  <c r="M40" i="1"/>
  <c r="C32" i="1"/>
  <c r="M39" i="1"/>
  <c r="F40" i="1"/>
  <c r="C31" i="1"/>
  <c r="D38" i="1"/>
  <c r="N39" i="1"/>
  <c r="P39" i="1"/>
  <c r="K15" i="1"/>
  <c r="K32" i="1" s="1"/>
  <c r="C38" i="1"/>
  <c r="L15" i="1"/>
  <c r="L29" i="1" s="1"/>
  <c r="N37" i="1"/>
  <c r="N40" i="1"/>
  <c r="O37" i="1"/>
  <c r="O40" i="1"/>
  <c r="E22" i="1"/>
  <c r="J38" i="1"/>
  <c r="D39" i="1"/>
  <c r="O39" i="1"/>
  <c r="D40" i="1"/>
  <c r="R15" i="1"/>
  <c r="E37" i="1" s="1"/>
  <c r="F31" i="1" l="1"/>
  <c r="G49" i="1" s="1"/>
  <c r="F29" i="1"/>
  <c r="F38" i="1"/>
  <c r="J31" i="1"/>
  <c r="J29" i="1"/>
  <c r="J32" i="1"/>
  <c r="J41" i="1"/>
  <c r="P41" i="1"/>
  <c r="D31" i="1"/>
  <c r="D32" i="1"/>
  <c r="D30" i="1"/>
  <c r="D29" i="1"/>
  <c r="M33" i="1"/>
  <c r="D41" i="1"/>
  <c r="F30" i="1"/>
  <c r="F41" i="1"/>
  <c r="E38" i="1"/>
  <c r="G38" i="1" s="1"/>
  <c r="E32" i="1"/>
  <c r="E29" i="1"/>
  <c r="E31" i="1"/>
  <c r="L30" i="1"/>
  <c r="L31" i="1"/>
  <c r="C33" i="1"/>
  <c r="L32" i="1"/>
  <c r="N32" i="1" s="1"/>
  <c r="K30" i="1"/>
  <c r="K31" i="1"/>
  <c r="K29" i="1"/>
  <c r="F49" i="1"/>
  <c r="Q39" i="1"/>
  <c r="E30" i="1"/>
  <c r="O41" i="1"/>
  <c r="G37" i="1"/>
  <c r="C41" i="1"/>
  <c r="F50" i="1"/>
  <c r="Q40" i="1"/>
  <c r="N41" i="1"/>
  <c r="Q37" i="1"/>
  <c r="M41" i="1"/>
  <c r="F47" i="1"/>
  <c r="E40" i="1"/>
  <c r="E39" i="1"/>
  <c r="G39" i="1" s="1"/>
  <c r="Q38" i="1"/>
  <c r="F48" i="1"/>
  <c r="G31" i="1" l="1"/>
  <c r="D33" i="1"/>
  <c r="F33" i="1"/>
  <c r="G30" i="1"/>
  <c r="G32" i="1"/>
  <c r="J33" i="1"/>
  <c r="G48" i="1"/>
  <c r="G47" i="1"/>
  <c r="E41" i="1"/>
  <c r="G29" i="1"/>
  <c r="Q41" i="1"/>
  <c r="G40" i="1"/>
  <c r="G41" i="1" s="1"/>
  <c r="N30" i="1"/>
  <c r="G50" i="1"/>
  <c r="L33" i="1"/>
  <c r="N29" i="1"/>
  <c r="K33" i="1"/>
  <c r="N31" i="1"/>
  <c r="E33" i="1"/>
  <c r="I50" i="1" l="1"/>
  <c r="I49" i="1"/>
  <c r="G33" i="1"/>
  <c r="I48" i="1"/>
  <c r="I47" i="1"/>
  <c r="N33" i="1"/>
</calcChain>
</file>

<file path=xl/sharedStrings.xml><?xml version="1.0" encoding="utf-8"?>
<sst xmlns="http://schemas.openxmlformats.org/spreadsheetml/2006/main" count="111" uniqueCount="26">
  <si>
    <t>AHP - Memilih Supplier</t>
  </si>
  <si>
    <t>Kriteria</t>
  </si>
  <si>
    <t>Kualitas</t>
  </si>
  <si>
    <t>Fleksibilitas</t>
  </si>
  <si>
    <t>Pemenuhan</t>
  </si>
  <si>
    <t>Waktu</t>
  </si>
  <si>
    <t>Total</t>
  </si>
  <si>
    <t>Alternatif</t>
  </si>
  <si>
    <t>Fleksibilitas pembayaran: PT A &gt; PT B &gt; PT C &gt; PT D</t>
  </si>
  <si>
    <t>Pemenuhan pesanan: PT D &gt; PT C &gt; PT A &gt; PTB</t>
  </si>
  <si>
    <t>Waktu dalam pemesanan: PT D &gt; PT A&gt; PT B&gt; PT</t>
  </si>
  <si>
    <t>Pembayaran</t>
  </si>
  <si>
    <t>PT A</t>
  </si>
  <si>
    <t>PT B</t>
  </si>
  <si>
    <t>PT C</t>
  </si>
  <si>
    <t>PT D</t>
  </si>
  <si>
    <t>Normalisasi</t>
  </si>
  <si>
    <t>W_K</t>
  </si>
  <si>
    <t>W_KUA</t>
  </si>
  <si>
    <t>W_W</t>
  </si>
  <si>
    <t xml:space="preserve">Perhitungan Final </t>
  </si>
  <si>
    <t>Score</t>
  </si>
  <si>
    <t>Ranking</t>
  </si>
  <si>
    <t>W_E</t>
  </si>
  <si>
    <t>W_P</t>
  </si>
  <si>
    <t>W_F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</si>
</sst>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Consolas"/>
      <family val="3"/>
    </font>
    <font>
      <b/>
      <sz val="18"/>
      <color theme="1"/>
      <name val="Consolas"/>
      <family val="3"/>
    </font>
    <font>
      <b/>
      <sz val="12"/>
      <color theme="1"/>
      <name val="Consolas"/>
      <family val="3"/>
    </font>
    <font>
      <b/>
      <sz val="11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3" fillId="2" borderId="0" xfId="0" applyFont="1" applyFill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5" xfId="0" applyFont="1" applyFill="1" applyBorder="1"/>
    <xf numFmtId="0" fontId="1" fillId="6" borderId="2" xfId="0" applyFont="1" applyFill="1" applyBorder="1"/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/>
    <xf numFmtId="0" fontId="1" fillId="6" borderId="9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5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1" fillId="0" borderId="3" xfId="0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D9183-BAAB-4BD5-A3D6-C43D439EB76A}">
  <dimension ref="B2:Y50"/>
  <sheetViews>
    <sheetView tabSelected="1" zoomScale="55" zoomScaleNormal="55" workbookViewId="0">
      <selection activeCell="W32" sqref="W32"/>
    </sheetView>
  </sheetViews>
  <sheetFormatPr defaultRowHeight="15" x14ac:dyDescent="0.25"/>
  <cols>
    <col min="1" max="1" width="5.140625" customWidth="1"/>
    <col min="2" max="2" width="17.42578125" customWidth="1"/>
    <col min="9" max="9" width="15.5703125" customWidth="1"/>
    <col min="15" max="15" width="10.5703125" customWidth="1"/>
  </cols>
  <sheetData>
    <row r="2" spans="2:25" x14ac:dyDescent="0.25">
      <c r="B2" s="1"/>
      <c r="C2" s="1"/>
      <c r="D2" s="1"/>
      <c r="E2" s="1"/>
      <c r="F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23"/>
      <c r="Y2" s="24"/>
    </row>
    <row r="3" spans="2:25" x14ac:dyDescent="0.25">
      <c r="B3" s="1"/>
      <c r="C3" s="1"/>
      <c r="D3" s="1"/>
      <c r="E3" s="1"/>
      <c r="F3" s="1"/>
      <c r="H3" s="17"/>
      <c r="I3" s="17"/>
      <c r="J3" s="17"/>
      <c r="K3" s="17"/>
      <c r="L3" s="17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23"/>
      <c r="Y3" s="24"/>
    </row>
    <row r="4" spans="2:25" x14ac:dyDescent="0.25">
      <c r="H4" s="17"/>
      <c r="I4" s="17"/>
      <c r="J4" s="17"/>
      <c r="K4" s="17"/>
      <c r="L4" s="17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23"/>
      <c r="Y4" s="24"/>
    </row>
    <row r="5" spans="2:25" ht="23.25" customHeight="1" x14ac:dyDescent="0.25">
      <c r="B5" s="17" t="s">
        <v>0</v>
      </c>
      <c r="C5" s="17"/>
      <c r="D5" s="17"/>
      <c r="E5" s="17"/>
      <c r="F5" s="17"/>
      <c r="G5" s="1"/>
      <c r="H5" s="1"/>
      <c r="I5" s="1"/>
      <c r="J5" s="1"/>
      <c r="K5" s="1"/>
      <c r="L5" s="1"/>
      <c r="R5" s="1"/>
      <c r="S5" s="1"/>
      <c r="T5" s="1"/>
      <c r="U5" s="1"/>
      <c r="V5" s="1"/>
      <c r="W5" s="1"/>
      <c r="X5" s="23"/>
      <c r="Y5" s="24"/>
    </row>
    <row r="6" spans="2:25" x14ac:dyDescent="0.25">
      <c r="B6" s="17"/>
      <c r="C6" s="17"/>
      <c r="D6" s="17"/>
      <c r="E6" s="17"/>
      <c r="F6" s="17"/>
      <c r="G6" s="1"/>
      <c r="H6" s="1"/>
      <c r="I6" s="5" t="s">
        <v>7</v>
      </c>
      <c r="J6" s="1"/>
      <c r="K6" s="1"/>
      <c r="L6" s="1"/>
      <c r="M6" s="1"/>
      <c r="R6" s="1"/>
      <c r="S6" s="1"/>
      <c r="T6" s="1"/>
      <c r="U6" s="1"/>
      <c r="V6" s="1"/>
      <c r="W6" s="1"/>
      <c r="X6" s="23"/>
      <c r="Y6" s="24"/>
    </row>
    <row r="7" spans="2:25" x14ac:dyDescent="0.25">
      <c r="B7" s="17"/>
      <c r="C7" s="17"/>
      <c r="D7" s="17"/>
      <c r="E7" s="17"/>
      <c r="F7" s="17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23"/>
      <c r="Y7" s="24"/>
    </row>
    <row r="8" spans="2:25" ht="15" customHeight="1" x14ac:dyDescent="0.25">
      <c r="B8" s="17"/>
      <c r="C8" s="17"/>
      <c r="D8" s="17"/>
      <c r="E8" s="17"/>
      <c r="F8" s="17"/>
      <c r="G8" s="1"/>
      <c r="H8" s="1"/>
      <c r="I8" s="18" t="s">
        <v>8</v>
      </c>
      <c r="J8" s="18"/>
      <c r="K8" s="18"/>
      <c r="L8" s="18"/>
      <c r="M8" s="18"/>
      <c r="N8" s="1"/>
      <c r="O8" s="18" t="s">
        <v>9</v>
      </c>
      <c r="P8" s="18"/>
      <c r="Q8" s="18"/>
      <c r="R8" s="18"/>
      <c r="S8" s="18"/>
      <c r="T8" s="1"/>
      <c r="U8" s="1"/>
      <c r="V8" s="1"/>
      <c r="W8" s="1"/>
      <c r="X8" s="23"/>
      <c r="Y8" s="24"/>
    </row>
    <row r="9" spans="2:25" ht="15" customHeight="1" x14ac:dyDescent="0.25">
      <c r="B9" s="17"/>
      <c r="C9" s="17"/>
      <c r="D9" s="17"/>
      <c r="E9" s="17"/>
      <c r="F9" s="17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23"/>
      <c r="Y9" s="24"/>
    </row>
    <row r="10" spans="2:25" ht="15" customHeight="1" x14ac:dyDescent="0.25">
      <c r="B10" s="17"/>
      <c r="C10" s="17"/>
      <c r="D10" s="17"/>
      <c r="E10" s="17"/>
      <c r="F10" s="17"/>
      <c r="G10" s="1"/>
      <c r="H10" s="1"/>
      <c r="I10" s="3" t="s">
        <v>11</v>
      </c>
      <c r="J10" s="3" t="s">
        <v>12</v>
      </c>
      <c r="K10" s="3" t="s">
        <v>13</v>
      </c>
      <c r="L10" s="3" t="s">
        <v>14</v>
      </c>
      <c r="M10" s="3" t="s">
        <v>15</v>
      </c>
      <c r="N10" s="1"/>
      <c r="O10" s="3" t="s">
        <v>4</v>
      </c>
      <c r="P10" s="3" t="s">
        <v>12</v>
      </c>
      <c r="Q10" s="3" t="s">
        <v>13</v>
      </c>
      <c r="R10" s="3" t="s">
        <v>14</v>
      </c>
      <c r="S10" s="3" t="s">
        <v>15</v>
      </c>
      <c r="T10" s="1"/>
      <c r="U10" s="1"/>
      <c r="V10" s="1"/>
      <c r="W10" s="1"/>
      <c r="X10" s="23"/>
      <c r="Y10" s="24"/>
    </row>
    <row r="11" spans="2:25" ht="15" customHeight="1" x14ac:dyDescent="0.25">
      <c r="B11" s="26"/>
      <c r="C11" s="26"/>
      <c r="D11" s="26"/>
      <c r="E11" s="26"/>
      <c r="F11" s="26"/>
      <c r="G11" s="1"/>
      <c r="H11" s="1"/>
      <c r="I11" s="3" t="s">
        <v>12</v>
      </c>
      <c r="J11" s="3">
        <v>1</v>
      </c>
      <c r="K11" s="3">
        <v>2</v>
      </c>
      <c r="L11" s="3">
        <v>3</v>
      </c>
      <c r="M11" s="3">
        <v>4</v>
      </c>
      <c r="N11" s="1"/>
      <c r="O11" s="3" t="s">
        <v>12</v>
      </c>
      <c r="P11" s="3">
        <v>1</v>
      </c>
      <c r="Q11" s="3">
        <v>2</v>
      </c>
      <c r="R11" s="3">
        <f>1/2</f>
        <v>0.5</v>
      </c>
      <c r="S11" s="3">
        <f>1/3</f>
        <v>0.33333333333333331</v>
      </c>
      <c r="T11" s="1"/>
      <c r="U11" s="1"/>
      <c r="V11" s="1"/>
      <c r="W11" s="1"/>
      <c r="X11" s="23"/>
      <c r="Y11" s="24"/>
    </row>
    <row r="12" spans="2:25" ht="15" customHeight="1" x14ac:dyDescent="0.25">
      <c r="B12" s="27"/>
      <c r="C12" s="27"/>
      <c r="D12" s="27"/>
      <c r="E12" s="27"/>
      <c r="F12" s="27"/>
      <c r="G12" s="1"/>
      <c r="H12" s="1"/>
      <c r="I12" s="3" t="s">
        <v>13</v>
      </c>
      <c r="J12" s="3">
        <f>1/2</f>
        <v>0.5</v>
      </c>
      <c r="K12" s="3">
        <v>1</v>
      </c>
      <c r="L12" s="3">
        <v>2</v>
      </c>
      <c r="M12" s="3">
        <v>3</v>
      </c>
      <c r="N12" s="1"/>
      <c r="O12" s="3" t="s">
        <v>13</v>
      </c>
      <c r="P12" s="3">
        <f>1/2</f>
        <v>0.5</v>
      </c>
      <c r="Q12" s="3">
        <v>1</v>
      </c>
      <c r="R12" s="3">
        <f>1/3</f>
        <v>0.33333333333333331</v>
      </c>
      <c r="S12" s="3">
        <f>1/4</f>
        <v>0.25</v>
      </c>
      <c r="T12" s="1"/>
      <c r="U12" s="1"/>
      <c r="V12" s="1"/>
      <c r="W12" s="1"/>
      <c r="X12" s="23"/>
      <c r="Y12" s="24"/>
    </row>
    <row r="13" spans="2:25" ht="15" customHeight="1" x14ac:dyDescent="0.25">
      <c r="B13" s="27"/>
      <c r="C13" s="27"/>
      <c r="D13" s="27"/>
      <c r="E13" s="27"/>
      <c r="F13" s="27"/>
      <c r="G13" s="1"/>
      <c r="H13" s="1"/>
      <c r="I13" s="3" t="s">
        <v>14</v>
      </c>
      <c r="J13" s="3">
        <f>1/3</f>
        <v>0.33333333333333331</v>
      </c>
      <c r="K13" s="3">
        <f>1/2</f>
        <v>0.5</v>
      </c>
      <c r="L13" s="3">
        <v>1</v>
      </c>
      <c r="M13" s="3">
        <v>2</v>
      </c>
      <c r="N13" s="1"/>
      <c r="O13" s="3" t="s">
        <v>14</v>
      </c>
      <c r="P13" s="3">
        <v>2</v>
      </c>
      <c r="Q13" s="3">
        <v>3</v>
      </c>
      <c r="R13" s="3">
        <v>1</v>
      </c>
      <c r="S13" s="3">
        <f>1/2</f>
        <v>0.5</v>
      </c>
      <c r="T13" s="1"/>
      <c r="U13" s="1"/>
      <c r="V13" s="1"/>
      <c r="W13" s="1"/>
      <c r="X13" s="23"/>
      <c r="Y13" s="24"/>
    </row>
    <row r="14" spans="2:25" x14ac:dyDescent="0.25">
      <c r="G14" s="1"/>
      <c r="H14" s="1"/>
      <c r="I14" s="3" t="s">
        <v>15</v>
      </c>
      <c r="J14" s="3">
        <f>1/4</f>
        <v>0.25</v>
      </c>
      <c r="K14" s="3">
        <f>1/3</f>
        <v>0.33333333333333331</v>
      </c>
      <c r="L14" s="3">
        <f>1/2</f>
        <v>0.5</v>
      </c>
      <c r="M14" s="3">
        <v>1</v>
      </c>
      <c r="N14" s="1"/>
      <c r="O14" s="3" t="s">
        <v>15</v>
      </c>
      <c r="P14" s="3">
        <v>3</v>
      </c>
      <c r="Q14" s="3">
        <v>4</v>
      </c>
      <c r="R14" s="3">
        <v>2</v>
      </c>
      <c r="S14" s="3">
        <v>1</v>
      </c>
      <c r="T14" s="1"/>
      <c r="U14" s="1"/>
      <c r="V14" s="1"/>
      <c r="W14" s="1"/>
      <c r="X14" s="23"/>
      <c r="Y14" s="24"/>
    </row>
    <row r="15" spans="2:25" ht="15.75" x14ac:dyDescent="0.25">
      <c r="B15" s="2" t="s">
        <v>1</v>
      </c>
      <c r="C15" s="1"/>
      <c r="D15" s="1"/>
      <c r="E15" s="1"/>
      <c r="F15" s="1"/>
      <c r="G15" s="1"/>
      <c r="H15" s="1"/>
      <c r="I15" s="4" t="s">
        <v>6</v>
      </c>
      <c r="J15" s="3">
        <f>SUM(J11:J14)</f>
        <v>2.083333333333333</v>
      </c>
      <c r="K15" s="3">
        <f>SUM(K11:K14)</f>
        <v>3.8333333333333335</v>
      </c>
      <c r="L15" s="3">
        <f>SUM(L11:L14)</f>
        <v>6.5</v>
      </c>
      <c r="M15" s="3">
        <f>SUM(M11:M14)</f>
        <v>10</v>
      </c>
      <c r="N15" s="1"/>
      <c r="O15" s="4" t="s">
        <v>6</v>
      </c>
      <c r="P15" s="3">
        <f>SUM(P11:P14)</f>
        <v>6.5</v>
      </c>
      <c r="Q15" s="3">
        <f>SUM(Q11:Q14)</f>
        <v>10</v>
      </c>
      <c r="R15" s="3">
        <f>SUM(R11:R14)</f>
        <v>3.833333333333333</v>
      </c>
      <c r="S15" s="3">
        <f>SUM(S11:S14)</f>
        <v>2.083333333333333</v>
      </c>
      <c r="T15" s="1"/>
      <c r="U15" s="1"/>
      <c r="V15" s="1"/>
      <c r="W15" s="1"/>
      <c r="X15" s="23"/>
      <c r="Y15" s="24"/>
    </row>
    <row r="16" spans="2:25" x14ac:dyDescent="0.25">
      <c r="B16" s="1"/>
      <c r="C16" s="1"/>
      <c r="D16" s="1"/>
      <c r="E16" s="1"/>
      <c r="F16" s="1"/>
      <c r="G16" s="1"/>
      <c r="H16" s="1"/>
      <c r="N16" s="1"/>
      <c r="W16" s="1"/>
      <c r="X16" s="23"/>
      <c r="Y16" s="24"/>
    </row>
    <row r="17" spans="2:25" x14ac:dyDescent="0.25">
      <c r="B17" s="3"/>
      <c r="C17" s="3" t="s">
        <v>2</v>
      </c>
      <c r="D17" s="3" t="s">
        <v>3</v>
      </c>
      <c r="E17" s="3" t="s">
        <v>4</v>
      </c>
      <c r="F17" s="3" t="s">
        <v>5</v>
      </c>
      <c r="G17" s="1"/>
      <c r="H17" s="1"/>
      <c r="I17" s="6" t="s">
        <v>2</v>
      </c>
      <c r="J17" s="1"/>
      <c r="K17" s="1"/>
      <c r="L17" s="6"/>
      <c r="M17" s="1"/>
      <c r="N17" s="6" t="s">
        <v>10</v>
      </c>
      <c r="O17" s="6"/>
      <c r="P17" s="6"/>
      <c r="W17" s="1"/>
      <c r="X17" s="23"/>
      <c r="Y17" s="24"/>
    </row>
    <row r="18" spans="2:25" x14ac:dyDescent="0.25">
      <c r="B18" s="3" t="s">
        <v>2</v>
      </c>
      <c r="C18" s="3">
        <v>1</v>
      </c>
      <c r="D18" s="3">
        <v>3</v>
      </c>
      <c r="E18" s="3">
        <v>2</v>
      </c>
      <c r="F18" s="3">
        <v>2</v>
      </c>
      <c r="G18" s="1"/>
      <c r="H18" s="1"/>
      <c r="I18" s="1"/>
      <c r="J18" s="1"/>
      <c r="K18" s="1"/>
      <c r="L18" s="1"/>
      <c r="M18" s="1"/>
      <c r="N18" s="1"/>
      <c r="O18" s="1"/>
      <c r="P18" s="1"/>
      <c r="W18" s="1"/>
      <c r="X18" s="23"/>
      <c r="Y18" s="24"/>
    </row>
    <row r="19" spans="2:25" x14ac:dyDescent="0.25">
      <c r="B19" s="3" t="s">
        <v>3</v>
      </c>
      <c r="C19" s="3">
        <f>1/3</f>
        <v>0.33333333333333331</v>
      </c>
      <c r="D19" s="3">
        <v>1</v>
      </c>
      <c r="E19" s="3">
        <f>1/3</f>
        <v>0.33333333333333331</v>
      </c>
      <c r="F19" s="3">
        <f>1/2</f>
        <v>0.5</v>
      </c>
      <c r="G19" s="1"/>
      <c r="H19" s="1"/>
      <c r="I19" s="3" t="s">
        <v>2</v>
      </c>
      <c r="J19" s="3"/>
      <c r="K19" s="1"/>
      <c r="L19" s="3" t="s">
        <v>5</v>
      </c>
      <c r="M19" s="3" t="s">
        <v>12</v>
      </c>
      <c r="N19" s="3" t="s">
        <v>13</v>
      </c>
      <c r="O19" s="3" t="s">
        <v>14</v>
      </c>
      <c r="P19" s="3" t="s">
        <v>15</v>
      </c>
      <c r="W19" s="1"/>
      <c r="X19" s="23"/>
      <c r="Y19" s="24"/>
    </row>
    <row r="20" spans="2:25" x14ac:dyDescent="0.25">
      <c r="B20" s="3" t="s">
        <v>4</v>
      </c>
      <c r="C20" s="3">
        <f>1/E18</f>
        <v>0.5</v>
      </c>
      <c r="D20" s="3">
        <f>1/E19</f>
        <v>3</v>
      </c>
      <c r="E20" s="3">
        <v>1</v>
      </c>
      <c r="F20" s="3">
        <v>1</v>
      </c>
      <c r="G20" s="1"/>
      <c r="H20" s="1"/>
      <c r="I20" s="3" t="s">
        <v>12</v>
      </c>
      <c r="J20" s="3">
        <v>85</v>
      </c>
      <c r="K20" s="1"/>
      <c r="L20" s="3" t="s">
        <v>12</v>
      </c>
      <c r="M20" s="3">
        <v>1</v>
      </c>
      <c r="N20" s="3">
        <v>2</v>
      </c>
      <c r="O20" s="3">
        <v>3</v>
      </c>
      <c r="P20" s="3">
        <f>1/2</f>
        <v>0.5</v>
      </c>
      <c r="W20" s="1"/>
      <c r="X20" s="23"/>
      <c r="Y20" s="24"/>
    </row>
    <row r="21" spans="2:25" x14ac:dyDescent="0.25">
      <c r="B21" s="3" t="s">
        <v>5</v>
      </c>
      <c r="C21" s="3">
        <f>1/F18</f>
        <v>0.5</v>
      </c>
      <c r="D21" s="3">
        <f>1/F19</f>
        <v>2</v>
      </c>
      <c r="E21" s="3">
        <v>1</v>
      </c>
      <c r="F21" s="3">
        <v>1</v>
      </c>
      <c r="G21" s="1"/>
      <c r="H21" s="1"/>
      <c r="I21" s="3" t="s">
        <v>13</v>
      </c>
      <c r="J21" s="3">
        <v>80</v>
      </c>
      <c r="K21" s="1"/>
      <c r="L21" s="3" t="s">
        <v>13</v>
      </c>
      <c r="M21" s="3">
        <f>1/2</f>
        <v>0.5</v>
      </c>
      <c r="N21" s="3">
        <v>1</v>
      </c>
      <c r="O21" s="3">
        <v>2</v>
      </c>
      <c r="P21" s="3">
        <f>1/3</f>
        <v>0.33333333333333331</v>
      </c>
      <c r="W21" s="1"/>
      <c r="X21" s="23"/>
      <c r="Y21" s="24"/>
    </row>
    <row r="22" spans="2:25" x14ac:dyDescent="0.25">
      <c r="B22" s="4" t="s">
        <v>6</v>
      </c>
      <c r="C22" s="3">
        <f>SUM(C18:C21)</f>
        <v>2.333333333333333</v>
      </c>
      <c r="D22" s="3">
        <f t="shared" ref="D22:F22" si="0">SUM(D18:D21)</f>
        <v>9</v>
      </c>
      <c r="E22" s="3">
        <f t="shared" si="0"/>
        <v>4.3333333333333339</v>
      </c>
      <c r="F22" s="3">
        <f t="shared" si="0"/>
        <v>4.5</v>
      </c>
      <c r="G22" s="1"/>
      <c r="H22" s="1"/>
      <c r="I22" s="3" t="s">
        <v>14</v>
      </c>
      <c r="J22" s="3">
        <v>90</v>
      </c>
      <c r="K22" s="1"/>
      <c r="L22" s="3" t="s">
        <v>14</v>
      </c>
      <c r="M22" s="3">
        <f>1/3</f>
        <v>0.33333333333333331</v>
      </c>
      <c r="N22" s="3">
        <f>1/2</f>
        <v>0.5</v>
      </c>
      <c r="O22" s="3">
        <v>1</v>
      </c>
      <c r="P22" s="3">
        <f>1/4</f>
        <v>0.25</v>
      </c>
      <c r="V22" s="24"/>
      <c r="W22" s="23"/>
      <c r="X22" s="23"/>
      <c r="Y22" s="24"/>
    </row>
    <row r="23" spans="2:25" x14ac:dyDescent="0.25">
      <c r="G23" s="1"/>
      <c r="H23" s="1"/>
      <c r="I23" s="3" t="s">
        <v>15</v>
      </c>
      <c r="J23" s="3">
        <v>95</v>
      </c>
      <c r="K23" s="1"/>
      <c r="L23" s="3" t="s">
        <v>15</v>
      </c>
      <c r="M23" s="3">
        <v>2</v>
      </c>
      <c r="N23" s="3">
        <v>3</v>
      </c>
      <c r="O23" s="3">
        <v>4</v>
      </c>
      <c r="P23" s="3">
        <v>1</v>
      </c>
      <c r="V23" s="24"/>
      <c r="W23" s="23"/>
      <c r="X23" s="23"/>
      <c r="Y23" s="24"/>
    </row>
    <row r="24" spans="2:25" x14ac:dyDescent="0.25">
      <c r="B24" s="1"/>
      <c r="C24" s="1"/>
      <c r="D24" s="1"/>
      <c r="E24" s="1"/>
      <c r="F24" s="1"/>
      <c r="G24" s="1"/>
      <c r="H24" s="1"/>
      <c r="I24" s="4" t="s">
        <v>6</v>
      </c>
      <c r="J24" s="3">
        <f>SUM(J20:J23)</f>
        <v>350</v>
      </c>
      <c r="K24" s="1"/>
      <c r="L24" s="4" t="s">
        <v>6</v>
      </c>
      <c r="M24" s="3">
        <f>SUM(M20:M23)</f>
        <v>3.833333333333333</v>
      </c>
      <c r="N24" s="3">
        <f>SUM(N20:N23)</f>
        <v>6.5</v>
      </c>
      <c r="O24" s="3">
        <f>SUM(O20:O23)</f>
        <v>10</v>
      </c>
      <c r="P24" s="3">
        <f>SUM(P20:P23)</f>
        <v>2.083333333333333</v>
      </c>
      <c r="Q24" s="1"/>
      <c r="R24" s="1"/>
      <c r="S24" s="1"/>
      <c r="T24" s="1"/>
      <c r="U24" s="1"/>
      <c r="V24" s="23"/>
      <c r="W24" s="23"/>
      <c r="X24" s="23"/>
      <c r="Y24" s="24"/>
    </row>
    <row r="25" spans="2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23"/>
      <c r="W25" s="23"/>
      <c r="X25" s="23"/>
      <c r="Y25" s="24"/>
    </row>
    <row r="26" spans="2:25" x14ac:dyDescent="0.25">
      <c r="B26" s="19" t="s">
        <v>16</v>
      </c>
      <c r="C26" s="1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23"/>
      <c r="W26" s="23"/>
      <c r="X26" s="23"/>
      <c r="Y26" s="24"/>
    </row>
    <row r="27" spans="2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23"/>
      <c r="W27" s="23"/>
      <c r="X27" s="23"/>
      <c r="Y27" s="24"/>
    </row>
    <row r="28" spans="2:25" x14ac:dyDescent="0.25">
      <c r="B28" s="3"/>
      <c r="C28" s="3" t="s">
        <v>2</v>
      </c>
      <c r="D28" s="3" t="s">
        <v>3</v>
      </c>
      <c r="E28" s="3" t="s">
        <v>4</v>
      </c>
      <c r="F28" s="3" t="s">
        <v>5</v>
      </c>
      <c r="G28" s="8" t="s">
        <v>17</v>
      </c>
      <c r="H28" s="1"/>
      <c r="I28" s="3"/>
      <c r="J28" s="3" t="s">
        <v>12</v>
      </c>
      <c r="K28" s="3" t="s">
        <v>13</v>
      </c>
      <c r="L28" s="3" t="s">
        <v>14</v>
      </c>
      <c r="M28" s="3" t="s">
        <v>15</v>
      </c>
      <c r="N28" s="8" t="s">
        <v>25</v>
      </c>
      <c r="O28" s="1"/>
      <c r="P28" s="1"/>
      <c r="Q28" s="1"/>
      <c r="R28" s="1"/>
      <c r="S28" s="1"/>
      <c r="T28" s="1"/>
      <c r="U28" s="1"/>
      <c r="V28" s="23"/>
      <c r="W28" s="23"/>
      <c r="X28" s="23"/>
      <c r="Y28" s="24"/>
    </row>
    <row r="29" spans="2:25" x14ac:dyDescent="0.25">
      <c r="B29" s="3" t="s">
        <v>2</v>
      </c>
      <c r="C29" s="3">
        <f>C18/C22</f>
        <v>0.4285714285714286</v>
      </c>
      <c r="D29" s="3">
        <f>D18/D22</f>
        <v>0.33333333333333331</v>
      </c>
      <c r="E29" s="3">
        <f>E18/E22</f>
        <v>0.46153846153846145</v>
      </c>
      <c r="F29" s="3">
        <f>F18/F22</f>
        <v>0.44444444444444442</v>
      </c>
      <c r="G29" s="8">
        <f>AVERAGE(C29:F29)</f>
        <v>0.41697191697191693</v>
      </c>
      <c r="H29" s="7"/>
      <c r="I29" s="3" t="s">
        <v>12</v>
      </c>
      <c r="J29" s="3">
        <f>J11/J15</f>
        <v>0.48000000000000009</v>
      </c>
      <c r="K29" s="3">
        <f>K11/K15</f>
        <v>0.52173913043478259</v>
      </c>
      <c r="L29" s="3">
        <f>L11/L15</f>
        <v>0.46153846153846156</v>
      </c>
      <c r="M29" s="3">
        <f>M11/M15</f>
        <v>0.4</v>
      </c>
      <c r="N29" s="8">
        <f>AVERAGE(J29:M29)</f>
        <v>0.46581939799331107</v>
      </c>
      <c r="O29" s="1"/>
      <c r="P29" s="1"/>
      <c r="Q29" s="1"/>
      <c r="R29" s="1"/>
      <c r="S29" s="1"/>
      <c r="T29" s="1"/>
      <c r="U29" s="1"/>
      <c r="V29" s="23"/>
      <c r="W29" s="23"/>
      <c r="X29" s="23"/>
      <c r="Y29" s="24"/>
    </row>
    <row r="30" spans="2:25" x14ac:dyDescent="0.25">
      <c r="B30" s="3" t="s">
        <v>3</v>
      </c>
      <c r="C30" s="3">
        <f>C19/C22</f>
        <v>0.14285714285714288</v>
      </c>
      <c r="D30" s="3">
        <f>D19/D22</f>
        <v>0.1111111111111111</v>
      </c>
      <c r="E30" s="3">
        <f>E19/E22</f>
        <v>7.6923076923076913E-2</v>
      </c>
      <c r="F30" s="3">
        <f>F19/F22</f>
        <v>0.1111111111111111</v>
      </c>
      <c r="G30" s="8">
        <f>AVERAGE(C30:F30)</f>
        <v>0.1105006105006105</v>
      </c>
      <c r="H30" s="1"/>
      <c r="I30" s="3" t="s">
        <v>13</v>
      </c>
      <c r="J30" s="3">
        <f>J12/J15</f>
        <v>0.24000000000000005</v>
      </c>
      <c r="K30" s="3">
        <f>K12/K15</f>
        <v>0.2608695652173913</v>
      </c>
      <c r="L30" s="3">
        <f>L12/L15</f>
        <v>0.30769230769230771</v>
      </c>
      <c r="M30" s="3">
        <f>M12/M15</f>
        <v>0.3</v>
      </c>
      <c r="N30" s="8">
        <f>AVERAGE(J30:M30)</f>
        <v>0.27714046822742477</v>
      </c>
      <c r="O30" s="1"/>
      <c r="P30" s="1"/>
      <c r="Q30" s="1"/>
      <c r="R30" s="1"/>
      <c r="S30" s="1"/>
      <c r="T30" s="1"/>
      <c r="U30" s="1"/>
      <c r="V30" s="23"/>
      <c r="W30" s="23"/>
      <c r="X30" s="23"/>
      <c r="Y30" s="24"/>
    </row>
    <row r="31" spans="2:25" x14ac:dyDescent="0.25">
      <c r="B31" s="3" t="s">
        <v>4</v>
      </c>
      <c r="C31" s="3">
        <f>C20/C22</f>
        <v>0.2142857142857143</v>
      </c>
      <c r="D31" s="3">
        <f>D20/D22</f>
        <v>0.33333333333333331</v>
      </c>
      <c r="E31" s="3">
        <f>E20/E22</f>
        <v>0.23076923076923073</v>
      </c>
      <c r="F31" s="3">
        <f>F20/F22</f>
        <v>0.22222222222222221</v>
      </c>
      <c r="G31" s="8">
        <f>AVERAGE(C31:F31)</f>
        <v>0.25015262515262515</v>
      </c>
      <c r="H31" s="1"/>
      <c r="I31" s="3" t="s">
        <v>14</v>
      </c>
      <c r="J31" s="3">
        <f>J13/J15</f>
        <v>0.16</v>
      </c>
      <c r="K31" s="3">
        <f>K13/K15</f>
        <v>0.13043478260869565</v>
      </c>
      <c r="L31" s="3">
        <f>L13/L15</f>
        <v>0.15384615384615385</v>
      </c>
      <c r="M31" s="3">
        <f>M13/M15</f>
        <v>0.2</v>
      </c>
      <c r="N31" s="8">
        <f>AVERAGE(J31:M31)</f>
        <v>0.16107023411371238</v>
      </c>
      <c r="O31" s="1"/>
      <c r="P31" s="1"/>
      <c r="Q31" s="1"/>
      <c r="R31" s="1"/>
      <c r="S31" s="1"/>
      <c r="T31" s="1"/>
      <c r="U31" s="1"/>
      <c r="V31" s="23"/>
      <c r="W31" s="23"/>
      <c r="X31" s="23"/>
      <c r="Y31" s="24"/>
    </row>
    <row r="32" spans="2:25" x14ac:dyDescent="0.25">
      <c r="B32" s="3" t="s">
        <v>5</v>
      </c>
      <c r="C32" s="3">
        <f>C21/C22</f>
        <v>0.2142857142857143</v>
      </c>
      <c r="D32" s="3">
        <f>D21/D22</f>
        <v>0.22222222222222221</v>
      </c>
      <c r="E32" s="3">
        <f>E21/E22</f>
        <v>0.23076923076923073</v>
      </c>
      <c r="F32" s="3">
        <f>F21/F22</f>
        <v>0.22222222222222221</v>
      </c>
      <c r="G32" s="8">
        <f>AVERAGE(C32:F32)</f>
        <v>0.22237484737484736</v>
      </c>
      <c r="H32" s="1"/>
      <c r="I32" s="3" t="s">
        <v>15</v>
      </c>
      <c r="J32" s="3">
        <f>J14/J15</f>
        <v>0.12000000000000002</v>
      </c>
      <c r="K32" s="3">
        <f>K14/K15</f>
        <v>8.6956521739130432E-2</v>
      </c>
      <c r="L32" s="3">
        <f>L14/L15</f>
        <v>7.6923076923076927E-2</v>
      </c>
      <c r="M32" s="3">
        <f>M14/M15</f>
        <v>0.1</v>
      </c>
      <c r="N32" s="8">
        <f>AVERAGE(J32:M32)</f>
        <v>9.5969899665551833E-2</v>
      </c>
      <c r="O32" s="1"/>
      <c r="P32" s="1"/>
      <c r="Q32" s="1"/>
      <c r="R32" s="1"/>
      <c r="S32" s="1"/>
      <c r="T32" s="1"/>
      <c r="U32" s="1"/>
      <c r="V32" s="23"/>
      <c r="W32" s="23"/>
      <c r="X32" s="23"/>
      <c r="Y32" s="24"/>
    </row>
    <row r="33" spans="2:25" x14ac:dyDescent="0.25">
      <c r="B33" s="4" t="s">
        <v>6</v>
      </c>
      <c r="C33" s="3">
        <f>SUM(C29:C32)</f>
        <v>1</v>
      </c>
      <c r="D33" s="3">
        <f>SUM(D29:D32)</f>
        <v>0.99999999999999989</v>
      </c>
      <c r="E33" s="3">
        <f>SUM(E29:E32)</f>
        <v>0.99999999999999978</v>
      </c>
      <c r="F33" s="3">
        <f>SUM(F29:F32)</f>
        <v>1</v>
      </c>
      <c r="G33" s="8">
        <f>SUM(G29:G32)</f>
        <v>0.99999999999999989</v>
      </c>
      <c r="H33" s="1"/>
      <c r="I33" s="4" t="s">
        <v>6</v>
      </c>
      <c r="J33" s="3">
        <f>SUM(J29:J32)</f>
        <v>1.0000000000000002</v>
      </c>
      <c r="K33" s="3">
        <f t="shared" ref="K33" si="1">SUM(K29:K32)</f>
        <v>1</v>
      </c>
      <c r="L33" s="3">
        <f>SUM(L29:L32)</f>
        <v>1</v>
      </c>
      <c r="M33" s="3">
        <f t="shared" ref="M33" si="2">SUM(M29:M32)</f>
        <v>0.99999999999999989</v>
      </c>
      <c r="N33" s="8">
        <f>SUM(N29:N32)</f>
        <v>1</v>
      </c>
      <c r="O33" s="1"/>
      <c r="P33" s="1"/>
      <c r="Q33" s="1"/>
      <c r="R33" s="1"/>
      <c r="S33" s="1"/>
      <c r="T33" s="1"/>
      <c r="U33" s="1"/>
      <c r="V33" s="23"/>
      <c r="W33" s="23"/>
      <c r="X33" s="23"/>
      <c r="Y33" s="24"/>
    </row>
    <row r="34" spans="2:2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23"/>
      <c r="W34" s="23"/>
      <c r="X34" s="23"/>
      <c r="Y34" s="24"/>
    </row>
    <row r="35" spans="2:2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23"/>
      <c r="W35" s="23"/>
      <c r="X35" s="23"/>
      <c r="Y35" s="24"/>
    </row>
    <row r="36" spans="2:25" x14ac:dyDescent="0.25">
      <c r="B36" s="3"/>
      <c r="C36" s="3" t="s">
        <v>12</v>
      </c>
      <c r="D36" s="3" t="s">
        <v>13</v>
      </c>
      <c r="E36" s="3" t="s">
        <v>14</v>
      </c>
      <c r="F36" s="3" t="s">
        <v>15</v>
      </c>
      <c r="G36" s="8" t="s">
        <v>24</v>
      </c>
      <c r="H36" s="1"/>
      <c r="I36" s="3"/>
      <c r="J36" s="8" t="s">
        <v>23</v>
      </c>
      <c r="K36" s="1"/>
      <c r="L36" s="3"/>
      <c r="M36" s="3" t="s">
        <v>12</v>
      </c>
      <c r="N36" s="3" t="s">
        <v>13</v>
      </c>
      <c r="O36" s="3" t="s">
        <v>14</v>
      </c>
      <c r="P36" s="25" t="s">
        <v>15</v>
      </c>
      <c r="Q36" s="8" t="s">
        <v>19</v>
      </c>
      <c r="V36" s="24"/>
      <c r="W36" s="24"/>
      <c r="X36" s="24"/>
      <c r="Y36" s="24"/>
    </row>
    <row r="37" spans="2:25" x14ac:dyDescent="0.25">
      <c r="B37" s="3" t="s">
        <v>12</v>
      </c>
      <c r="C37" s="3">
        <f>P11/P15</f>
        <v>0.15384615384615385</v>
      </c>
      <c r="D37" s="3">
        <f>Q11/Q15</f>
        <v>0.2</v>
      </c>
      <c r="E37" s="3">
        <f>R11/R15</f>
        <v>0.13043478260869565</v>
      </c>
      <c r="F37" s="3">
        <f>S11/S15</f>
        <v>0.16</v>
      </c>
      <c r="G37" s="8">
        <f>AVERAGE(C37:F37)</f>
        <v>0.16107023411371238</v>
      </c>
      <c r="H37" s="1"/>
      <c r="I37" s="3" t="s">
        <v>12</v>
      </c>
      <c r="J37" s="8">
        <f>J20/J24</f>
        <v>0.24285714285714285</v>
      </c>
      <c r="K37" s="1"/>
      <c r="L37" s="3" t="s">
        <v>12</v>
      </c>
      <c r="M37" s="3">
        <f>M20/M24</f>
        <v>0.2608695652173913</v>
      </c>
      <c r="N37" s="3">
        <f>N20/N24</f>
        <v>0.30769230769230771</v>
      </c>
      <c r="O37" s="3">
        <f>O20/O24</f>
        <v>0.3</v>
      </c>
      <c r="P37" s="25">
        <f>P20/P24</f>
        <v>0.24000000000000005</v>
      </c>
      <c r="Q37" s="8">
        <f>AVERAGE(M37:P37)</f>
        <v>0.27714046822742477</v>
      </c>
      <c r="V37" s="24"/>
      <c r="W37" s="24"/>
      <c r="X37" s="24"/>
      <c r="Y37" s="24"/>
    </row>
    <row r="38" spans="2:25" x14ac:dyDescent="0.25">
      <c r="B38" s="3" t="s">
        <v>13</v>
      </c>
      <c r="C38" s="3">
        <f>P12/P15</f>
        <v>7.6923076923076927E-2</v>
      </c>
      <c r="D38" s="3">
        <f>Q12/Q15</f>
        <v>0.1</v>
      </c>
      <c r="E38" s="3">
        <f>R12/R15</f>
        <v>8.6956521739130432E-2</v>
      </c>
      <c r="F38" s="3">
        <f>S12/S15</f>
        <v>0.12000000000000002</v>
      </c>
      <c r="G38" s="8">
        <f>AVERAGE(C38:F38)</f>
        <v>9.5969899665551833E-2</v>
      </c>
      <c r="H38" s="1"/>
      <c r="I38" s="3" t="s">
        <v>13</v>
      </c>
      <c r="J38" s="8">
        <f>J21/J24</f>
        <v>0.22857142857142856</v>
      </c>
      <c r="K38" s="1"/>
      <c r="L38" s="3" t="s">
        <v>13</v>
      </c>
      <c r="M38" s="3">
        <f>M21/M24</f>
        <v>0.13043478260869565</v>
      </c>
      <c r="N38" s="3">
        <f>N21/N24</f>
        <v>0.15384615384615385</v>
      </c>
      <c r="O38" s="3">
        <f>O21/O24</f>
        <v>0.2</v>
      </c>
      <c r="P38" s="25">
        <f>P21/P24</f>
        <v>0.16</v>
      </c>
      <c r="Q38" s="8">
        <f>AVERAGE(M38:P38)</f>
        <v>0.16107023411371238</v>
      </c>
      <c r="V38" s="24"/>
      <c r="W38" s="24"/>
      <c r="X38" s="24"/>
      <c r="Y38" s="24"/>
    </row>
    <row r="39" spans="2:25" x14ac:dyDescent="0.25">
      <c r="B39" s="3" t="s">
        <v>14</v>
      </c>
      <c r="C39" s="3">
        <f>P13/P15</f>
        <v>0.30769230769230771</v>
      </c>
      <c r="D39" s="3">
        <f>Q13/Q15</f>
        <v>0.3</v>
      </c>
      <c r="E39" s="3">
        <f>R13/R15</f>
        <v>0.2608695652173913</v>
      </c>
      <c r="F39" s="3">
        <f>S13/S15</f>
        <v>0.24000000000000005</v>
      </c>
      <c r="G39" s="8">
        <f>AVERAGE(C39:F39)</f>
        <v>0.27714046822742477</v>
      </c>
      <c r="H39" s="1"/>
      <c r="I39" s="3" t="s">
        <v>14</v>
      </c>
      <c r="J39" s="8">
        <f>J22/J24</f>
        <v>0.25714285714285712</v>
      </c>
      <c r="K39" s="1"/>
      <c r="L39" s="3" t="s">
        <v>14</v>
      </c>
      <c r="M39" s="3">
        <f>M22/M24</f>
        <v>8.6956521739130432E-2</v>
      </c>
      <c r="N39" s="3">
        <f>N22/N24</f>
        <v>7.6923076923076927E-2</v>
      </c>
      <c r="O39" s="3">
        <f>O22/O24</f>
        <v>0.1</v>
      </c>
      <c r="P39" s="25">
        <f>P22/P24</f>
        <v>0.12000000000000002</v>
      </c>
      <c r="Q39" s="8">
        <f>AVERAGE(M39:P39)</f>
        <v>9.5969899665551833E-2</v>
      </c>
      <c r="V39" s="24"/>
      <c r="W39" s="24"/>
      <c r="X39" s="24"/>
      <c r="Y39" s="24"/>
    </row>
    <row r="40" spans="2:25" x14ac:dyDescent="0.25">
      <c r="B40" s="3" t="s">
        <v>15</v>
      </c>
      <c r="C40" s="3">
        <f>P14/P15</f>
        <v>0.46153846153846156</v>
      </c>
      <c r="D40" s="3">
        <f>Q14/Q15</f>
        <v>0.4</v>
      </c>
      <c r="E40" s="3">
        <f>R14/R15</f>
        <v>0.52173913043478259</v>
      </c>
      <c r="F40" s="3">
        <f>S14/S15</f>
        <v>0.48000000000000009</v>
      </c>
      <c r="G40" s="8">
        <f>AVERAGE(C40:F40)</f>
        <v>0.46581939799331107</v>
      </c>
      <c r="H40" s="1"/>
      <c r="I40" s="3" t="s">
        <v>15</v>
      </c>
      <c r="J40" s="8">
        <f>J23/J24</f>
        <v>0.27142857142857141</v>
      </c>
      <c r="K40" s="1"/>
      <c r="L40" s="3" t="s">
        <v>15</v>
      </c>
      <c r="M40" s="3">
        <f>M23/M24</f>
        <v>0.52173913043478259</v>
      </c>
      <c r="N40" s="3">
        <f>N23/N24</f>
        <v>0.46153846153846156</v>
      </c>
      <c r="O40" s="3">
        <f>O23/O24</f>
        <v>0.4</v>
      </c>
      <c r="P40" s="25">
        <f>P23/P24</f>
        <v>0.48000000000000009</v>
      </c>
      <c r="Q40" s="8">
        <f>AVERAGE(M40:P40)</f>
        <v>0.46581939799331107</v>
      </c>
      <c r="V40" s="24"/>
      <c r="W40" s="24"/>
      <c r="X40" s="24"/>
      <c r="Y40" s="24"/>
    </row>
    <row r="41" spans="2:25" x14ac:dyDescent="0.25">
      <c r="B41" s="4" t="s">
        <v>6</v>
      </c>
      <c r="C41" s="3">
        <f>SUM(C37:C40)</f>
        <v>1</v>
      </c>
      <c r="D41" s="3">
        <f t="shared" ref="D41" si="3">SUM(D37:D40)</f>
        <v>1</v>
      </c>
      <c r="E41" s="3">
        <f>SUM(E37:E40)</f>
        <v>1</v>
      </c>
      <c r="F41" s="3">
        <f t="shared" ref="F41" si="4">SUM(F37:F40)</f>
        <v>1</v>
      </c>
      <c r="G41" s="8">
        <f>SUM(G37:G40)</f>
        <v>1</v>
      </c>
      <c r="H41" s="1"/>
      <c r="I41" s="4" t="s">
        <v>6</v>
      </c>
      <c r="J41" s="8">
        <f>SUM(J37:J40)</f>
        <v>1</v>
      </c>
      <c r="K41" s="1"/>
      <c r="L41" s="4" t="s">
        <v>6</v>
      </c>
      <c r="M41" s="3">
        <f>SUM(M37:M40)</f>
        <v>1</v>
      </c>
      <c r="N41" s="3">
        <f t="shared" ref="N41" si="5">SUM(N37:N40)</f>
        <v>1</v>
      </c>
      <c r="O41" s="3">
        <f>SUM(O37:O40)</f>
        <v>1</v>
      </c>
      <c r="P41" s="25">
        <f t="shared" ref="P41" si="6">SUM(P37:P40)</f>
        <v>1</v>
      </c>
      <c r="Q41" s="8">
        <f>SUM(Q37:Q40)</f>
        <v>1</v>
      </c>
      <c r="V41" s="24"/>
      <c r="W41" s="24"/>
      <c r="X41" s="24"/>
      <c r="Y41" s="24"/>
    </row>
    <row r="42" spans="2:2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23"/>
      <c r="W42" s="23"/>
      <c r="X42" s="23"/>
      <c r="Y42" s="24"/>
    </row>
    <row r="43" spans="2:2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23"/>
      <c r="W43" s="23"/>
      <c r="X43" s="23"/>
      <c r="Y43" s="24"/>
    </row>
    <row r="44" spans="2:25" x14ac:dyDescent="0.25">
      <c r="B44" s="20" t="s">
        <v>20</v>
      </c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23"/>
      <c r="Y44" s="24"/>
    </row>
    <row r="45" spans="2:25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23"/>
      <c r="Y45" s="24"/>
    </row>
    <row r="46" spans="2:25" x14ac:dyDescent="0.25">
      <c r="B46" s="3"/>
      <c r="C46" s="8" t="s">
        <v>18</v>
      </c>
      <c r="D46" s="8" t="s">
        <v>25</v>
      </c>
      <c r="E46" s="8" t="s">
        <v>24</v>
      </c>
      <c r="F46" s="8" t="s">
        <v>23</v>
      </c>
      <c r="G46" s="8" t="s">
        <v>19</v>
      </c>
      <c r="H46" s="1"/>
      <c r="I46" s="15" t="s">
        <v>21</v>
      </c>
      <c r="J46" s="16" t="s">
        <v>22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23"/>
      <c r="Y46" s="24"/>
    </row>
    <row r="47" spans="2:25" x14ac:dyDescent="0.25">
      <c r="B47" s="3" t="s">
        <v>12</v>
      </c>
      <c r="C47" s="8">
        <v>0.24285714285714285</v>
      </c>
      <c r="D47" s="8">
        <v>0.46581939799331107</v>
      </c>
      <c r="E47" s="8">
        <v>0.16107023411371238</v>
      </c>
      <c r="F47" s="8">
        <f>AVERAGE(M37:P37)</f>
        <v>0.27714046822742477</v>
      </c>
      <c r="G47" s="8">
        <f>AVERAGE(C29:F29)</f>
        <v>0.41697191697191693</v>
      </c>
      <c r="H47" s="1"/>
      <c r="I47" s="10">
        <f>C47*$G47+$D47*$G48+$E47*$G49+F47*$G50</f>
        <v>0.25465914748971363</v>
      </c>
      <c r="J47" s="9">
        <v>2</v>
      </c>
      <c r="K47" s="21"/>
      <c r="L47" s="2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23"/>
      <c r="Y47" s="24"/>
    </row>
    <row r="48" spans="2:25" x14ac:dyDescent="0.25">
      <c r="B48" s="3" t="s">
        <v>13</v>
      </c>
      <c r="C48" s="8">
        <v>0.22857142857142856</v>
      </c>
      <c r="D48" s="8">
        <v>0.27714046822742477</v>
      </c>
      <c r="E48" s="8">
        <v>9.5969899665551833E-2</v>
      </c>
      <c r="F48" s="8">
        <f>AVERAGE(M38:P38)</f>
        <v>0.16107023411371238</v>
      </c>
      <c r="G48" s="8">
        <f>AVERAGE(C30:F30)</f>
        <v>0.1105006105006105</v>
      </c>
      <c r="H48" s="1"/>
      <c r="I48" s="11">
        <f>$C48*G47+$D48*G48+$E48*G49+F48*G50</f>
        <v>0.18575714873463317</v>
      </c>
      <c r="J48" s="12">
        <v>4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23"/>
      <c r="Y48" s="24"/>
    </row>
    <row r="49" spans="2:25" x14ac:dyDescent="0.25">
      <c r="B49" s="3" t="s">
        <v>14</v>
      </c>
      <c r="C49" s="8">
        <v>0.25714285714285712</v>
      </c>
      <c r="D49" s="8">
        <v>0.16107023411371238</v>
      </c>
      <c r="E49" s="8">
        <v>0.27714046822742477</v>
      </c>
      <c r="F49" s="8">
        <f>AVERAGE(M39:P39)</f>
        <v>9.5969899665551833E-2</v>
      </c>
      <c r="G49" s="8">
        <f>AVERAGE(C31:F31)</f>
        <v>0.25015262515262515</v>
      </c>
      <c r="H49" s="1"/>
      <c r="I49" s="11">
        <f>C49*G47+D49*G48+E49*G49+F49*G50</f>
        <v>0.21568841673535891</v>
      </c>
      <c r="J49" s="12">
        <v>3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23"/>
      <c r="Y49" s="24"/>
    </row>
    <row r="50" spans="2:25" x14ac:dyDescent="0.25">
      <c r="B50" s="3" t="s">
        <v>15</v>
      </c>
      <c r="C50" s="8">
        <v>0.27142857142857141</v>
      </c>
      <c r="D50" s="8">
        <v>9.5969899665551833E-2</v>
      </c>
      <c r="E50" s="8">
        <v>0.46581939799331107</v>
      </c>
      <c r="F50" s="8">
        <f>AVERAGE(M40:P40)</f>
        <v>0.46581939799331107</v>
      </c>
      <c r="G50" s="8">
        <f>AVERAGE(C32:F32)</f>
        <v>0.22237484737484736</v>
      </c>
      <c r="H50" s="1"/>
      <c r="I50" s="13">
        <f>C50*G47+D50*G48+E50*G49+F50*G50</f>
        <v>0.34389528704029415</v>
      </c>
      <c r="J50" s="14">
        <v>1</v>
      </c>
      <c r="K50" s="21"/>
      <c r="L50" s="2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23"/>
      <c r="Y50" s="24"/>
    </row>
  </sheetData>
  <mergeCells count="8">
    <mergeCell ref="K47:L47"/>
    <mergeCell ref="K50:L50"/>
    <mergeCell ref="B5:F10"/>
    <mergeCell ref="H3:L4"/>
    <mergeCell ref="I8:M8"/>
    <mergeCell ref="O8:S8"/>
    <mergeCell ref="B26:C26"/>
    <mergeCell ref="B44:C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abraar jihaad</dc:creator>
  <cp:lastModifiedBy>abraar jihaad</cp:lastModifiedBy>
  <dcterms:created xsi:type="dcterms:W3CDTF">2024-05-23T14:55:04Z</dcterms:created>
  <dcterms:modified xsi:type="dcterms:W3CDTF">2024-05-23T15:28:57Z</dcterms:modified>
</cp:coreProperties>
</file>