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angely-becerrah_unilibre_edu_co/Documents/Semestre VII/GitHub/SeLoTengoAppOwn/Documentacion/2. Planificacion/"/>
    </mc:Choice>
  </mc:AlternateContent>
  <xr:revisionPtr revIDLastSave="9" documentId="13_ncr:1_{BDB635C4-EE4C-4233-96A0-70EF68E75F14}" xr6:coauthVersionLast="47" xr6:coauthVersionMax="47" xr10:uidLastSave="{A3E333BC-C22E-4F35-AC53-2BFE5812FF38}"/>
  <bookViews>
    <workbookView xWindow="-120" yWindow="-120" windowWidth="29040" windowHeight="15720" tabRatio="500" xr2:uid="{00000000-000D-0000-FFFF-FFFF00000000}"/>
  </bookViews>
  <sheets>
    <sheet name="Project Plan Se lo Tengo" sheetId="1" r:id="rId1"/>
    <sheet name="Blank - Project Plan Template" sheetId="9" state="hidden" r:id="rId2"/>
  </sheets>
  <definedNames>
    <definedName name="_xlnm.Print_Area" localSheetId="1">'Blank - Project Plan Template'!$B$1:$I$34</definedName>
    <definedName name="_xlnm.Print_Area" localSheetId="0">'Project Plan Se lo Tengo'!$B$1:$I$40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" i="1" l="1"/>
  <c r="F9" i="1" s="1"/>
  <c r="G9" i="1" s="1"/>
  <c r="F10" i="1" s="1"/>
  <c r="F11" i="1" s="1"/>
  <c r="F16" i="1" s="1"/>
  <c r="H33" i="1"/>
  <c r="H24" i="1"/>
  <c r="H17" i="1"/>
  <c r="H8" i="1"/>
  <c r="H5" i="1" l="1"/>
  <c r="G10" i="1"/>
  <c r="G11" i="1" s="1"/>
  <c r="F12" i="1" s="1"/>
  <c r="G12" i="1" l="1"/>
  <c r="F13" i="1"/>
  <c r="G13" i="1" s="1"/>
  <c r="F14" i="1" l="1"/>
  <c r="G14" i="1" l="1"/>
  <c r="F15" i="1"/>
  <c r="G15" i="1" s="1"/>
  <c r="G8" i="1" s="1"/>
  <c r="G16" i="1" l="1"/>
  <c r="F17" i="1" l="1"/>
  <c r="F18" i="1" s="1"/>
  <c r="G18" i="1" l="1"/>
  <c r="F19" i="1" l="1"/>
  <c r="G19" i="1" s="1"/>
  <c r="F20" i="1" l="1"/>
  <c r="G20" i="1" l="1"/>
  <c r="F21" i="1"/>
  <c r="G21" i="1" l="1"/>
  <c r="F22" i="1" s="1"/>
  <c r="G22" i="1" l="1"/>
  <c r="F23" i="1"/>
  <c r="G23" i="1" s="1"/>
  <c r="G17" i="1" l="1"/>
  <c r="F24" i="1"/>
  <c r="F25" i="1" s="1"/>
  <c r="G25" i="1" s="1"/>
  <c r="F26" i="1" s="1"/>
  <c r="G26" i="1" l="1"/>
  <c r="F27" i="1"/>
  <c r="G27" i="1" s="1"/>
  <c r="F28" i="1" s="1"/>
  <c r="G28" i="1" l="1"/>
  <c r="F29" i="1"/>
  <c r="G29" i="1" l="1"/>
  <c r="F30" i="1" s="1"/>
  <c r="G30" i="1" s="1"/>
  <c r="F31" i="1" s="1"/>
  <c r="G31" i="1" s="1"/>
  <c r="F32" i="1" s="1"/>
  <c r="G32" i="1" s="1"/>
  <c r="F33" i="1" l="1"/>
  <c r="F34" i="1" s="1"/>
  <c r="G24" i="1"/>
  <c r="G34" i="1" l="1"/>
  <c r="F35" i="1"/>
  <c r="G35" i="1" s="1"/>
  <c r="F36" i="1" s="1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5" i="9"/>
  <c r="G36" i="1" l="1"/>
  <c r="F37" i="1" s="1"/>
  <c r="G37" i="1" s="1"/>
  <c r="F38" i="1"/>
  <c r="G38" i="1" l="1"/>
  <c r="G33" i="1" s="1"/>
</calcChain>
</file>

<file path=xl/sharedStrings.xml><?xml version="1.0" encoding="utf-8"?>
<sst xmlns="http://schemas.openxmlformats.org/spreadsheetml/2006/main" count="129" uniqueCount="78">
  <si>
    <t>Nombre del Proyecto</t>
  </si>
  <si>
    <t>Título del Proyecto</t>
  </si>
  <si>
    <t>Fecha inicio</t>
  </si>
  <si>
    <t>Se lo tengo App</t>
  </si>
  <si>
    <t>Duracion del proyecto</t>
  </si>
  <si>
    <t>Gerente del Proyecto</t>
  </si>
  <si>
    <t>Fecha Fin</t>
  </si>
  <si>
    <t>en dias</t>
  </si>
  <si>
    <t>Anyi Becerra Martinez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</si>
  <si>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</si>
  <si>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</si>
  <si>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</si>
  <si>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</si>
  <si>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</si>
  <si>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</si>
  <si>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</si>
  <si>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</si>
  <si>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</si>
  <si>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Not Started</t>
  </si>
  <si>
    <t>Identificación de la necesidad y problema</t>
  </si>
  <si>
    <t>Complete</t>
  </si>
  <si>
    <t>In Progress</t>
  </si>
  <si>
    <t>Benchmarking de soluciones</t>
  </si>
  <si>
    <t>Definición de objetivos estratégicos preliminares</t>
  </si>
  <si>
    <t>On Hold</t>
  </si>
  <si>
    <t>Definición de costos directos</t>
  </si>
  <si>
    <t>Definición de costos indirectos</t>
  </si>
  <si>
    <t>Clasificación OPEX / CAPEX</t>
  </si>
  <si>
    <t>Supuestos financieros preliminares</t>
  </si>
  <si>
    <t>Entrevistas con stakeholders</t>
  </si>
  <si>
    <t>Definición y Planificación del Proyecto</t>
  </si>
  <si>
    <t>Priorización de HU</t>
  </si>
  <si>
    <t>Arquitectura técnica</t>
  </si>
  <si>
    <t>Prototipado UI/UX</t>
  </si>
  <si>
    <t>Casos de uso y flujos</t>
  </si>
  <si>
    <t>Seguridad y escalabilidad</t>
  </si>
  <si>
    <t>Redaccion Requisitos (F/NF)</t>
  </si>
  <si>
    <t>Lanzamiento y Ejecución del Proyecto</t>
  </si>
  <si>
    <t>Construcción de módulos funcionales</t>
  </si>
  <si>
    <t>Integración servicios externos</t>
  </si>
  <si>
    <t>Configuración entornos Azure (DEV/QA/PROD)</t>
  </si>
  <si>
    <t>Pruebas unitarias por componente</t>
  </si>
  <si>
    <t>Pruebas de integración y regresión</t>
  </si>
  <si>
    <t>Pruebas de seguridad (pentesting)</t>
  </si>
  <si>
    <t>UAT (aceptación usuarios)</t>
  </si>
  <si>
    <t>Go-Live en producción</t>
  </si>
  <si>
    <t>Desempeño / Monitoreo del Proyecto</t>
  </si>
  <si>
    <t>Monitoreo inicial</t>
  </si>
  <si>
    <t>Capacitación y manuales</t>
  </si>
  <si>
    <t>Acta de cierre</t>
  </si>
  <si>
    <t>Lecciones aprendidas</t>
  </si>
  <si>
    <t>Plan de soporte post-garantía</t>
  </si>
  <si>
    <t>– Project Charter</t>
  </si>
  <si>
    <t>1.1.1</t>
  </si>
  <si>
    <t>–– Project Charter Revisions</t>
  </si>
  <si>
    <t>– Research</t>
  </si>
  <si>
    <t>– Projections</t>
  </si>
  <si>
    <t>– Stakeholders</t>
  </si>
  <si>
    <t>– Guidelines</t>
  </si>
  <si>
    <t>– Project Initiation</t>
  </si>
  <si>
    <t>– Scope and Goal Setting</t>
  </si>
  <si>
    <t>– Budget</t>
  </si>
  <si>
    <t>– Communication Plan</t>
  </si>
  <si>
    <t>– Risk Management</t>
  </si>
  <si>
    <t>– Status and Tracking</t>
  </si>
  <si>
    <t>– KPIs</t>
  </si>
  <si>
    <t>3.2.1</t>
  </si>
  <si>
    <t>–– Monitoring</t>
  </si>
  <si>
    <t>3.2.2</t>
  </si>
  <si>
    <t>–– Forecasts</t>
  </si>
  <si>
    <t>– Project Updates</t>
  </si>
  <si>
    <t>3.3.1</t>
  </si>
  <si>
    <t>–– Chart Updates</t>
  </si>
  <si>
    <t>– Project Objectives</t>
  </si>
  <si>
    <t>– Quality Deliverables</t>
  </si>
  <si>
    <t>– Effort and Cost Tracking</t>
  </si>
  <si>
    <t>– Project Performance</t>
  </si>
  <si>
    <t>Se Lo Tengo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</si>
</sst>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0"/>
      <color theme="1"/>
      <name val="Century Gothic"/>
      <family val="2"/>
    </font>
    <font>
      <sz val="12"/>
      <color theme="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91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2"/>
    </xf>
    <xf numFmtId="0" fontId="5" fillId="2" borderId="2" xfId="0" applyFont="1" applyFill="1" applyBorder="1" applyAlignment="1">
      <alignment horizontal="left" vertical="center" wrapText="1" indent="1" readingOrder="1"/>
    </xf>
    <xf numFmtId="0" fontId="4" fillId="2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3"/>
    </xf>
    <xf numFmtId="164" fontId="4" fillId="2" borderId="2" xfId="0" applyNumberFormat="1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 indent="1"/>
    </xf>
    <xf numFmtId="164" fontId="9" fillId="2" borderId="2" xfId="0" applyNumberFormat="1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 readingOrder="1"/>
    </xf>
    <xf numFmtId="164" fontId="11" fillId="7" borderId="3" xfId="0" applyNumberFormat="1" applyFont="1" applyFill="1" applyBorder="1" applyAlignment="1">
      <alignment horizontal="left" vertical="center" wrapText="1" indent="1"/>
    </xf>
    <xf numFmtId="165" fontId="11" fillId="7" borderId="3" xfId="0" applyNumberFormat="1" applyFont="1" applyFill="1" applyBorder="1" applyAlignment="1">
      <alignment horizontal="left" vertical="center" wrapText="1" indent="1" readingOrder="1"/>
    </xf>
    <xf numFmtId="165" fontId="11" fillId="7" borderId="3" xfId="0" applyNumberFormat="1" applyFont="1" applyFill="1" applyBorder="1" applyAlignment="1">
      <alignment horizontal="left" vertical="center" wrapText="1" indent="1"/>
    </xf>
    <xf numFmtId="1" fontId="11" fillId="7" borderId="3" xfId="0" applyNumberFormat="1" applyFont="1" applyFill="1" applyBorder="1" applyAlignment="1">
      <alignment horizontal="left" vertical="center" wrapText="1" indent="1"/>
    </xf>
    <xf numFmtId="0" fontId="12" fillId="8" borderId="3" xfId="0" applyFont="1" applyFill="1" applyBorder="1" applyAlignment="1">
      <alignment horizontal="left" vertical="center" wrapText="1" indent="1" readingOrder="1"/>
    </xf>
    <xf numFmtId="164" fontId="13" fillId="8" borderId="3" xfId="0" applyNumberFormat="1" applyFont="1" applyFill="1" applyBorder="1" applyAlignment="1">
      <alignment horizontal="left" vertical="center" wrapText="1" indent="1"/>
    </xf>
    <xf numFmtId="165" fontId="11" fillId="8" borderId="3" xfId="0" applyNumberFormat="1" applyFont="1" applyFill="1" applyBorder="1" applyAlignment="1">
      <alignment horizontal="left" vertical="center" wrapText="1" indent="1" readingOrder="1"/>
    </xf>
    <xf numFmtId="165" fontId="11" fillId="8" borderId="3" xfId="0" applyNumberFormat="1" applyFont="1" applyFill="1" applyBorder="1" applyAlignment="1">
      <alignment horizontal="left" vertical="center" wrapText="1" indent="1"/>
    </xf>
    <xf numFmtId="1" fontId="11" fillId="8" borderId="3" xfId="0" applyNumberFormat="1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 readingOrder="1"/>
    </xf>
    <xf numFmtId="164" fontId="11" fillId="9" borderId="3" xfId="0" applyNumberFormat="1" applyFont="1" applyFill="1" applyBorder="1" applyAlignment="1">
      <alignment horizontal="left" vertical="center" wrapText="1" indent="1"/>
    </xf>
    <xf numFmtId="165" fontId="11" fillId="9" borderId="3" xfId="0" applyNumberFormat="1" applyFont="1" applyFill="1" applyBorder="1" applyAlignment="1">
      <alignment horizontal="left" vertical="center" wrapText="1" indent="1" readingOrder="1"/>
    </xf>
    <xf numFmtId="165" fontId="11" fillId="9" borderId="3" xfId="0" applyNumberFormat="1" applyFont="1" applyFill="1" applyBorder="1" applyAlignment="1">
      <alignment horizontal="left" vertical="center" wrapText="1" indent="1"/>
    </xf>
    <xf numFmtId="1" fontId="11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1" fillId="6" borderId="3" xfId="0" applyFont="1" applyFill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1" fillId="6" borderId="3" xfId="0" applyNumberFormat="1" applyFont="1" applyFill="1" applyBorder="1" applyAlignment="1">
      <alignment horizontal="left" vertical="center" wrapText="1" indent="1"/>
    </xf>
    <xf numFmtId="0" fontId="14" fillId="10" borderId="6" xfId="0" applyFont="1" applyFill="1" applyBorder="1" applyAlignment="1">
      <alignment horizontal="left" vertical="center" wrapText="1" indent="1"/>
    </xf>
    <xf numFmtId="0" fontId="14" fillId="10" borderId="4" xfId="0" applyFont="1" applyFill="1" applyBorder="1" applyAlignment="1">
      <alignment horizontal="left" vertical="center" wrapText="1" indent="1"/>
    </xf>
    <xf numFmtId="165" fontId="11" fillId="6" borderId="7" xfId="0" applyNumberFormat="1" applyFont="1" applyFill="1" applyBorder="1" applyAlignment="1">
      <alignment horizontal="left" vertical="center" wrapText="1" indent="1"/>
    </xf>
    <xf numFmtId="1" fontId="11" fillId="6" borderId="3" xfId="0" applyNumberFormat="1" applyFont="1" applyFill="1" applyBorder="1" applyAlignment="1">
      <alignment horizontal="left" vertical="center" wrapText="1" indent="1"/>
    </xf>
    <xf numFmtId="0" fontId="10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5" fillId="0" borderId="2" xfId="0" applyNumberFormat="1" applyFont="1" applyBorder="1" applyAlignment="1">
      <alignment horizontal="left" vertical="center" wrapText="1" indent="1" readingOrder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1" borderId="2" xfId="0" applyNumberFormat="1" applyFont="1" applyFill="1" applyBorder="1" applyAlignment="1">
      <alignment horizontal="left" vertical="center" wrapText="1" indent="1"/>
    </xf>
    <xf numFmtId="1" fontId="4" fillId="12" borderId="1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1" xfId="0" applyNumberFormat="1" applyFont="1" applyFill="1" applyBorder="1" applyAlignment="1">
      <alignment horizontal="left" vertical="center" wrapText="1" indent="1"/>
    </xf>
    <xf numFmtId="1" fontId="4" fillId="13" borderId="2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1" fontId="4" fillId="3" borderId="2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6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5" fillId="4" borderId="6" xfId="0" applyFont="1" applyFill="1" applyBorder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2"/>
    </xf>
    <xf numFmtId="164" fontId="4" fillId="2" borderId="4" xfId="0" applyNumberFormat="1" applyFont="1" applyFill="1" applyBorder="1" applyAlignment="1">
      <alignment horizontal="left" vertical="center" wrapText="1" indent="1"/>
    </xf>
    <xf numFmtId="1" fontId="17" fillId="11" borderId="1" xfId="0" applyNumberFormat="1" applyFont="1" applyFill="1" applyBorder="1" applyAlignment="1">
      <alignment horizontal="left" vertical="center" wrapText="1" indent="1"/>
    </xf>
    <xf numFmtId="1" fontId="17" fillId="11" borderId="4" xfId="0" applyNumberFormat="1" applyFont="1" applyFill="1" applyBorder="1" applyAlignment="1">
      <alignment horizontal="left" vertical="center" wrapText="1" indent="1"/>
    </xf>
    <xf numFmtId="1" fontId="18" fillId="7" borderId="3" xfId="0" applyNumberFormat="1" applyFont="1" applyFill="1" applyBorder="1" applyAlignment="1">
      <alignment horizontal="left" vertical="center" wrapText="1" indent="1"/>
    </xf>
    <xf numFmtId="1" fontId="17" fillId="12" borderId="1" xfId="0" applyNumberFormat="1" applyFont="1" applyFill="1" applyBorder="1" applyAlignment="1">
      <alignment horizontal="left" vertical="center" wrapText="1" indent="1"/>
    </xf>
    <xf numFmtId="1" fontId="17" fillId="12" borderId="2" xfId="0" applyNumberFormat="1" applyFont="1" applyFill="1" applyBorder="1" applyAlignment="1">
      <alignment horizontal="left" vertical="center" wrapText="1" indent="1"/>
    </xf>
    <xf numFmtId="1" fontId="18" fillId="8" borderId="3" xfId="0" applyNumberFormat="1" applyFont="1" applyFill="1" applyBorder="1" applyAlignment="1">
      <alignment horizontal="left" vertical="center" wrapText="1" indent="1"/>
    </xf>
    <xf numFmtId="1" fontId="17" fillId="13" borderId="1" xfId="0" applyNumberFormat="1" applyFont="1" applyFill="1" applyBorder="1" applyAlignment="1">
      <alignment horizontal="left" vertical="center" wrapText="1" indent="1"/>
    </xf>
    <xf numFmtId="1" fontId="17" fillId="13" borderId="2" xfId="0" applyNumberFormat="1" applyFont="1" applyFill="1" applyBorder="1" applyAlignment="1">
      <alignment horizontal="left" vertical="center" wrapText="1" indent="1"/>
    </xf>
    <xf numFmtId="1" fontId="18" fillId="9" borderId="3" xfId="0" applyNumberFormat="1" applyFont="1" applyFill="1" applyBorder="1" applyAlignment="1">
      <alignment horizontal="left" vertical="center" wrapText="1" indent="1"/>
    </xf>
    <xf numFmtId="1" fontId="17" fillId="3" borderId="1" xfId="0" applyNumberFormat="1" applyFont="1" applyFill="1" applyBorder="1" applyAlignment="1">
      <alignment horizontal="left" vertical="center" wrapText="1" indent="1"/>
    </xf>
    <xf numFmtId="1" fontId="17" fillId="3" borderId="4" xfId="0" applyNumberFormat="1" applyFont="1" applyFill="1" applyBorder="1" applyAlignment="1">
      <alignment horizontal="left" vertical="center" wrapText="1" indent="1"/>
    </xf>
    <xf numFmtId="1" fontId="17" fillId="3" borderId="2" xfId="0" applyNumberFormat="1" applyFont="1" applyFill="1" applyBorder="1" applyAlignment="1">
      <alignment horizontal="left" vertical="center" wrapText="1" indent="1"/>
    </xf>
  </cellXfs>
  <cellStyles count="6">
    <cellStyle name="Followed Hyperlink" xfId="4" builtinId="9" hidden="1"/>
    <cellStyle name="Followed Hyperlink" xfId="3" builtinId="9" hidden="1"/>
    <cellStyle name="Followed Hyperlink" xfId="2" builtinId="9" hidden="1"/>
    <cellStyle name="Hyperlink" xfId="1" builtinId="8" hidden="1"/>
    <cellStyle name="Normal" xfId="0" builtinId="0"/>
    <cellStyle name="Normal 2" xfId="5" xr:uid="{00000000-0005-0000-0000-000005000000}"/>
  </cellStyles>
  <dxfs count="16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 Se lo Tengo'!$F$7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f>'Project Plan Se lo Tengo'!$F$8:$F$38</c:f>
              <c:numCache>
                <c:formatCode>mm/dd</c:formatCode>
                <c:ptCount val="31"/>
                <c:pt idx="0">
                  <c:v>45873</c:v>
                </c:pt>
                <c:pt idx="1">
                  <c:v>45873</c:v>
                </c:pt>
                <c:pt idx="2">
                  <c:v>45878</c:v>
                </c:pt>
                <c:pt idx="3">
                  <c:v>45878</c:v>
                </c:pt>
                <c:pt idx="4">
                  <c:v>45884</c:v>
                </c:pt>
                <c:pt idx="5">
                  <c:v>45884</c:v>
                </c:pt>
                <c:pt idx="6">
                  <c:v>45892</c:v>
                </c:pt>
                <c:pt idx="7">
                  <c:v>45892</c:v>
                </c:pt>
                <c:pt idx="8">
                  <c:v>45878</c:v>
                </c:pt>
                <c:pt idx="9">
                  <c:v>45896</c:v>
                </c:pt>
                <c:pt idx="10">
                  <c:v>45896</c:v>
                </c:pt>
                <c:pt idx="11">
                  <c:v>45903</c:v>
                </c:pt>
                <c:pt idx="12">
                  <c:v>45909</c:v>
                </c:pt>
                <c:pt idx="13">
                  <c:v>45909</c:v>
                </c:pt>
                <c:pt idx="14">
                  <c:v>45917</c:v>
                </c:pt>
                <c:pt idx="15">
                  <c:v>45917</c:v>
                </c:pt>
                <c:pt idx="16">
                  <c:v>45922</c:v>
                </c:pt>
                <c:pt idx="17">
                  <c:v>45922</c:v>
                </c:pt>
                <c:pt idx="18">
                  <c:v>45953</c:v>
                </c:pt>
                <c:pt idx="19">
                  <c:v>45953</c:v>
                </c:pt>
                <c:pt idx="20">
                  <c:v>45961</c:v>
                </c:pt>
                <c:pt idx="21">
                  <c:v>45961</c:v>
                </c:pt>
                <c:pt idx="22">
                  <c:v>45972</c:v>
                </c:pt>
                <c:pt idx="23">
                  <c:v>45976</c:v>
                </c:pt>
                <c:pt idx="24">
                  <c:v>45982</c:v>
                </c:pt>
                <c:pt idx="25">
                  <c:v>45986</c:v>
                </c:pt>
                <c:pt idx="26">
                  <c:v>45986</c:v>
                </c:pt>
                <c:pt idx="27">
                  <c:v>45986</c:v>
                </c:pt>
                <c:pt idx="28">
                  <c:v>45993</c:v>
                </c:pt>
                <c:pt idx="29">
                  <c:v>45996</c:v>
                </c:pt>
                <c:pt idx="30">
                  <c:v>45993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'Project Plan Se lo Tengo'!$H$7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956-514D-99D3-3E9537F022E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956-514D-99D3-3E9537F022E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D7A-C64A-8378-D8C2DF30004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D7A-C64A-8378-D8C2DF30004B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D7A-C64A-8378-D8C2DF30004B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D7A-C64A-8378-D8C2DF30004B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D7A-C64A-8378-D8C2DF30004B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BD7A-C64A-8378-D8C2DF3000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D7A-C64A-8378-D8C2DF30004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D7A-C64A-8378-D8C2DF30004B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BD7A-C64A-8378-D8C2DF30004B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BD7A-C64A-8378-D8C2DF30004B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D7A-C64A-8378-D8C2DF30004B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BD7A-C64A-8378-D8C2DF30004B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D7A-C64A-8378-D8C2DF30004B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BD7A-C64A-8378-D8C2DF30004B}"/>
              </c:ext>
            </c:extLst>
          </c:dPt>
          <c:cat>
            <c:strRef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f>'Project Plan Se lo Tengo'!$H$8:$H$38</c:f>
              <c:numCache>
                <c:formatCode>0</c:formatCode>
                <c:ptCount val="31"/>
                <c:pt idx="0">
                  <c:v>30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51</c:v>
                </c:pt>
                <c:pt idx="17">
                  <c:v>22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13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8688"/>
        <c:crosses val="autoZero"/>
        <c:auto val="1"/>
        <c:lblAlgn val="ctr"/>
        <c:lblOffset val="100"/>
        <c:noMultiLvlLbl val="0"/>
      </c:catAx>
      <c:valAx>
        <c:axId val="61458688"/>
        <c:scaling>
          <c:orientation val="minMax"/>
          <c:min val="45870.9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Fecha inicio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'Project Plan Se lo Tengo'!$C$7:$C$38</c15:sqref>
                  </c15:fullRef>
                </c:ext>
              </c:extLst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'Project Plan Se lo Tengo'!$F$7:$F$38</c15:sqref>
                  </c15:fullRef>
                </c:ext>
              </c:extLst>
              <c:f>'Project Plan Se lo Tengo'!$F$8:$F$38</c:f>
              <c:numCache>
                <c:formatCode>mm/dd</c:formatCode>
                <c:ptCount val="31"/>
                <c:pt idx="0">
                  <c:v>45873</c:v>
                </c:pt>
                <c:pt idx="1">
                  <c:v>45873</c:v>
                </c:pt>
                <c:pt idx="2">
                  <c:v>45878</c:v>
                </c:pt>
                <c:pt idx="3">
                  <c:v>45878</c:v>
                </c:pt>
                <c:pt idx="4">
                  <c:v>45884</c:v>
                </c:pt>
                <c:pt idx="5">
                  <c:v>45884</c:v>
                </c:pt>
                <c:pt idx="6">
                  <c:v>45892</c:v>
                </c:pt>
                <c:pt idx="7">
                  <c:v>45892</c:v>
                </c:pt>
                <c:pt idx="8">
                  <c:v>45878</c:v>
                </c:pt>
                <c:pt idx="9">
                  <c:v>45896</c:v>
                </c:pt>
                <c:pt idx="10">
                  <c:v>45896</c:v>
                </c:pt>
                <c:pt idx="11">
                  <c:v>45903</c:v>
                </c:pt>
                <c:pt idx="12">
                  <c:v>45909</c:v>
                </c:pt>
                <c:pt idx="13">
                  <c:v>45909</c:v>
                </c:pt>
                <c:pt idx="14">
                  <c:v>45917</c:v>
                </c:pt>
                <c:pt idx="15">
                  <c:v>45917</c:v>
                </c:pt>
                <c:pt idx="16">
                  <c:v>45922</c:v>
                </c:pt>
                <c:pt idx="17">
                  <c:v>45922</c:v>
                </c:pt>
                <c:pt idx="18">
                  <c:v>45953</c:v>
                </c:pt>
                <c:pt idx="19">
                  <c:v>45953</c:v>
                </c:pt>
                <c:pt idx="20">
                  <c:v>45961</c:v>
                </c:pt>
                <c:pt idx="21">
                  <c:v>45961</c:v>
                </c:pt>
                <c:pt idx="22">
                  <c:v>45972</c:v>
                </c:pt>
                <c:pt idx="23">
                  <c:v>45976</c:v>
                </c:pt>
                <c:pt idx="24">
                  <c:v>45982</c:v>
                </c:pt>
                <c:pt idx="25">
                  <c:v>45986</c:v>
                </c:pt>
                <c:pt idx="26">
                  <c:v>45986</c:v>
                </c:pt>
                <c:pt idx="27">
                  <c:v>45986</c:v>
                </c:pt>
                <c:pt idx="28">
                  <c:v>45993</c:v>
                </c:pt>
                <c:pt idx="29">
                  <c:v>45996</c:v>
                </c:pt>
                <c:pt idx="30">
                  <c:v>45993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7-4E54-993C-3D2864BBC94E}"/>
            </c:ext>
          </c:extLst>
        </c:ser>
        <c:ser>
          <c:idx val="1"/>
          <c:order val="1"/>
          <c:tx>
            <c:v>Duracion (en dias)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'Project Plan Se lo Tengo'!$C$7:$C$38</c15:sqref>
                  </c15:fullRef>
                </c:ext>
              </c:extLst>
              <c:f>'Project Plan Se lo Tengo'!$C$8:$C$38</c:f>
              <c:strCache>
                <c:ptCount val="31"/>
                <c:pt idx="0">
                  <c:v>Concepción e Inicio del Proyecto</c:v>
                </c:pt>
                <c:pt idx="1">
                  <c:v>Identificación de la necesidad y problema</c:v>
                </c:pt>
                <c:pt idx="2">
                  <c:v>Benchmarking de soluciones</c:v>
                </c:pt>
                <c:pt idx="3">
                  <c:v>Definición de objetivos estratégicos preliminares</c:v>
                </c:pt>
                <c:pt idx="4">
                  <c:v>Definición de costos directos</c:v>
                </c:pt>
                <c:pt idx="5">
                  <c:v>Definición de costos indirectos</c:v>
                </c:pt>
                <c:pt idx="6">
                  <c:v>Clasificación OPEX / CAPEX</c:v>
                </c:pt>
                <c:pt idx="7">
                  <c:v>Supuestos financieros preliminares</c:v>
                </c:pt>
                <c:pt idx="8">
                  <c:v>Entrevistas con stakeholders</c:v>
                </c:pt>
                <c:pt idx="9">
                  <c:v>Definición y Planificación del Proyecto</c:v>
                </c:pt>
                <c:pt idx="10">
                  <c:v>Priorización de HU</c:v>
                </c:pt>
                <c:pt idx="11">
                  <c:v>Arquitectura técnica</c:v>
                </c:pt>
                <c:pt idx="12">
                  <c:v>Prototipado UI/UX</c:v>
                </c:pt>
                <c:pt idx="13">
                  <c:v>Casos de uso y flujos</c:v>
                </c:pt>
                <c:pt idx="14">
                  <c:v>Seguridad y escalabilidad</c:v>
                </c:pt>
                <c:pt idx="15">
                  <c:v>Redaccion Requisitos (F/NF)</c:v>
                </c:pt>
                <c:pt idx="16">
                  <c:v>Lanzamiento y Ejecución del Proyecto</c:v>
                </c:pt>
                <c:pt idx="17">
                  <c:v>Construcción de módulos funcionales</c:v>
                </c:pt>
                <c:pt idx="18">
                  <c:v>Integración servicios externos</c:v>
                </c:pt>
                <c:pt idx="19">
                  <c:v>Configuración entornos Azure (DEV/QA/PROD)</c:v>
                </c:pt>
                <c:pt idx="20">
                  <c:v>Pruebas unitarias por componente</c:v>
                </c:pt>
                <c:pt idx="21">
                  <c:v>Pruebas de integración y regresión</c:v>
                </c:pt>
                <c:pt idx="22">
                  <c:v>Pruebas de seguridad (pentesting)</c:v>
                </c:pt>
                <c:pt idx="23">
                  <c:v>UAT (aceptación usuarios)</c:v>
                </c:pt>
                <c:pt idx="24">
                  <c:v>Go-Live en producción</c:v>
                </c:pt>
                <c:pt idx="25">
                  <c:v>Desempeño / Monitoreo del Proyecto</c:v>
                </c:pt>
                <c:pt idx="26">
                  <c:v>Monitoreo inicial</c:v>
                </c:pt>
                <c:pt idx="27">
                  <c:v>Capacitación y manuales</c:v>
                </c:pt>
                <c:pt idx="28">
                  <c:v>Acta de cierre</c:v>
                </c:pt>
                <c:pt idx="29">
                  <c:v>Lecciones aprendidas</c:v>
                </c:pt>
                <c:pt idx="30">
                  <c:v>Plan de soporte post-garantía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'Project Plan Se lo Tengo'!$H$7:$H$38</c15:sqref>
                  </c15:fullRef>
                </c:ext>
              </c:extLst>
              <c:f>'Project Plan Se lo Tengo'!$H$8:$H$38</c:f>
              <c:numCache>
                <c:formatCode>0</c:formatCode>
                <c:ptCount val="31"/>
                <c:pt idx="0">
                  <c:v>30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51</c:v>
                </c:pt>
                <c:pt idx="17">
                  <c:v>22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13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7-4E54-993C-3D2864BBC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168495"/>
        <c:axId val="309166575"/>
      </c:barChart>
      <c:catAx>
        <c:axId val="30916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166575"/>
        <c:crosses val="autoZero"/>
        <c:auto val="1"/>
        <c:lblAlgn val="ctr"/>
        <c:lblOffset val="100"/>
        <c:noMultiLvlLbl val="0"/>
      </c:catAx>
      <c:valAx>
        <c:axId val="30916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916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'Blank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'Blank - Project Plan Template'!$C$8:$C$32</c:f>
              <c:strCache>
                <c:ptCount val="25"/>
                <c:pt idx="0">
                  <c:v>Concepción e Inicio del Proyecto</c:v>
                </c:pt>
                <c:pt idx="1">
                  <c:v>– Project Charter</c:v>
                </c:pt>
                <c:pt idx="2">
                  <c:v>–– Project Charter Revisions</c:v>
                </c:pt>
                <c:pt idx="3">
                  <c:v>– Research</c:v>
                </c:pt>
                <c:pt idx="4">
                  <c:v>– Projections</c:v>
                </c:pt>
                <c:pt idx="5">
                  <c:v>– Stakeholders</c:v>
                </c:pt>
                <c:pt idx="6">
                  <c:v>– Guidelines</c:v>
                </c:pt>
                <c:pt idx="7">
                  <c:v>– Project Initiation</c:v>
                </c:pt>
                <c:pt idx="8">
                  <c:v>Definición y Planificación del Proyecto</c:v>
                </c:pt>
                <c:pt idx="9">
                  <c:v>– Scope and Goal Setting</c:v>
                </c:pt>
                <c:pt idx="10">
                  <c:v>– Budget</c:v>
                </c:pt>
                <c:pt idx="11">
                  <c:v>– Communication Plan</c:v>
                </c:pt>
                <c:pt idx="12">
                  <c:v>– Risk Management</c:v>
                </c:pt>
                <c:pt idx="13">
                  <c:v>Lanzamiento y Ejecución del Proyecto</c:v>
                </c:pt>
                <c:pt idx="14">
                  <c:v>– Status and Tracking</c:v>
                </c:pt>
                <c:pt idx="15">
                  <c:v>– KPIs</c:v>
                </c:pt>
                <c:pt idx="16">
                  <c:v>–– Monitoring</c:v>
                </c:pt>
                <c:pt idx="17">
                  <c:v>–– Forecasts</c:v>
                </c:pt>
                <c:pt idx="18">
                  <c:v>– Project Updates</c:v>
                </c:pt>
                <c:pt idx="19">
                  <c:v>–– Chart Updates</c:v>
                </c:pt>
                <c:pt idx="20">
                  <c:v>Desempeño / Monitoreo del Proyecto</c:v>
                </c:pt>
                <c:pt idx="21">
                  <c:v>– Project Objectives</c:v>
                </c:pt>
                <c:pt idx="22">
                  <c:v>– Quality Deliverables</c:v>
                </c:pt>
                <c:pt idx="23">
                  <c:v>– Effort and Cost Tracking</c:v>
                </c:pt>
                <c:pt idx="24">
                  <c:v>– Project Performance</c:v>
                </c:pt>
              </c:strCache>
            </c:strRef>
          </c:cat>
          <c:val>
            <c:numRef>
              <c:f>'Blank - Project Plan Template'!$F$8:$F$32</c:f>
              <c:numCache>
                <c:formatCode>mm/dd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0-ABC9-2548-AB95-1853868083D1}"/>
            </c:ext>
          </c:extLst>
        </c:ser>
        <c:ser>
          <c:idx val="1"/>
          <c:order val="1"/>
          <c:tx>
            <c:strRef>
              <c:f>'Blank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C9-2548-AB95-1853868083D1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C9-2548-AB95-1853868083D1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C9-2548-AB95-1853868083D1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BC9-2548-AB95-1853868083D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BC9-2548-AB95-1853868083D1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BC9-2548-AB95-1853868083D1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BC9-2548-AB95-1853868083D1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BC9-2548-AB95-1853868083D1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BC9-2548-AB95-1853868083D1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BC9-2548-AB95-1853868083D1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BC9-2548-AB95-1853868083D1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ABC9-2548-AB95-1853868083D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ABC9-2548-AB95-1853868083D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BC9-2548-AB95-1853868083D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BC9-2548-AB95-1853868083D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BC9-2548-AB95-1853868083D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BC9-2548-AB95-1853868083D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ABC9-2548-AB95-1853868083D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BC9-2548-AB95-1853868083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BC9-2548-AB95-1853868083D1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BC9-2548-AB95-1853868083D1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BC9-2548-AB95-1853868083D1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BC9-2548-AB95-1853868083D1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ABC9-2548-AB95-1853868083D1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ABC9-2548-AB95-1853868083D1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ABC9-2548-AB95-1853868083D1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ABC9-2548-AB95-1853868083D1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BC9-2548-AB95-1853868083D1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ABC9-2548-AB95-1853868083D1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ABC9-2548-AB95-1853868083D1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ABC9-2548-AB95-1853868083D1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ABC9-2548-AB95-1853868083D1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ABC9-2548-AB95-1853868083D1}"/>
              </c:ext>
            </c:extLst>
          </c:dPt>
          <c:cat>
            <c:strRef>
              <c:f>'Blank - Project Plan Template'!$C$8:$C$32</c:f>
              <c:strCache>
                <c:ptCount val="25"/>
                <c:pt idx="0">
                  <c:v>Concepción e Inicio del Proyecto</c:v>
                </c:pt>
                <c:pt idx="1">
                  <c:v>– Project Charter</c:v>
                </c:pt>
                <c:pt idx="2">
                  <c:v>–– Project Charter Revisions</c:v>
                </c:pt>
                <c:pt idx="3">
                  <c:v>– Research</c:v>
                </c:pt>
                <c:pt idx="4">
                  <c:v>– Projections</c:v>
                </c:pt>
                <c:pt idx="5">
                  <c:v>– Stakeholders</c:v>
                </c:pt>
                <c:pt idx="6">
                  <c:v>– Guidelines</c:v>
                </c:pt>
                <c:pt idx="7">
                  <c:v>– Project Initiation</c:v>
                </c:pt>
                <c:pt idx="8">
                  <c:v>Definición y Planificación del Proyecto</c:v>
                </c:pt>
                <c:pt idx="9">
                  <c:v>– Scope and Goal Setting</c:v>
                </c:pt>
                <c:pt idx="10">
                  <c:v>– Budget</c:v>
                </c:pt>
                <c:pt idx="11">
                  <c:v>– Communication Plan</c:v>
                </c:pt>
                <c:pt idx="12">
                  <c:v>– Risk Management</c:v>
                </c:pt>
                <c:pt idx="13">
                  <c:v>Lanzamiento y Ejecución del Proyecto</c:v>
                </c:pt>
                <c:pt idx="14">
                  <c:v>– Status and Tracking</c:v>
                </c:pt>
                <c:pt idx="15">
                  <c:v>– KPIs</c:v>
                </c:pt>
                <c:pt idx="16">
                  <c:v>–– Monitoring</c:v>
                </c:pt>
                <c:pt idx="17">
                  <c:v>–– Forecasts</c:v>
                </c:pt>
                <c:pt idx="18">
                  <c:v>– Project Updates</c:v>
                </c:pt>
                <c:pt idx="19">
                  <c:v>–– Chart Updates</c:v>
                </c:pt>
                <c:pt idx="20">
                  <c:v>Desempeño / Monitoreo del Proyecto</c:v>
                </c:pt>
                <c:pt idx="21">
                  <c:v>– Project Objectives</c:v>
                </c:pt>
                <c:pt idx="22">
                  <c:v>– Quality Deliverables</c:v>
                </c:pt>
                <c:pt idx="23">
                  <c:v>– Effort and Cost Tracking</c:v>
                </c:pt>
                <c:pt idx="24">
                  <c:v>– Project Performance</c:v>
                </c:pt>
              </c:strCache>
            </c:strRef>
          </c:cat>
          <c:val>
            <c:numRef>
              <c:f>'Blank - Project Plan Template'!$H$8:$H$32</c:f>
              <c:numCache>
                <c:formatCode>0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BC9-2548-AB95-185386808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in val="4529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ru-RU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241301</xdr:colOff>
      <xdr:row>38</xdr:row>
      <xdr:rowOff>114300</xdr:rowOff>
    </xdr:from>
    <xdr:to>
      <xdr:col>11</xdr:col>
      <xdr:colOff>47625</xdr:colOff>
      <xdr:row>40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152399</xdr:colOff>
      <xdr:row>4</xdr:row>
      <xdr:rowOff>238124</xdr:rowOff>
    </xdr:from>
    <xdr:to>
      <xdr:col>23</xdr:col>
      <xdr:colOff>733425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FF8F3-2520-1ED0-699C-A88DA18D5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32</xdr:row>
      <xdr:rowOff>114300</xdr:rowOff>
    </xdr:from>
    <xdr:to>
      <xdr:col>8</xdr:col>
      <xdr:colOff>3860800</xdr:colOff>
      <xdr:row>34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642EC-12E8-9544-BEC7-9B0CA64C3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27</xdr:row>
      <xdr:rowOff>63500</xdr:rowOff>
    </xdr:from>
    <xdr:to>
      <xdr:col>13</xdr:col>
      <xdr:colOff>177800</xdr:colOff>
      <xdr:row>32</xdr:row>
      <xdr:rowOff>3403600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5100CE4-F158-C14A-8089-7A57892799EE}"/>
            </a:ext>
          </a:extLst>
        </xdr:cNvPr>
        <xdr:cNvGrpSpPr/>
      </xdr:nvGrpSpPr>
      <xdr:grpSpPr>
        <a:xfrm>
          <a:off x="13989050" y="8159750"/>
          <a:ext cx="2914650" cy="4911725"/>
          <a:chOff x="16992600" y="7112000"/>
          <a:chExt cx="2908300" cy="3670300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3C3D080-88F4-AAB0-E156-0FEE66D9000E}"/>
              </a:ext>
            </a:extLst>
          </xdr:cNvPr>
          <xdr:cNvCxnSpPr/>
        </xdr:nvCxnSpPr>
        <xdr:spPr>
          <a:xfrm flipH="1">
            <a:off x="16992600" y="7353300"/>
            <a:ext cx="838200" cy="12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0892A39-AA1A-9AD0-2766-6A0D28FF90A4}"/>
              </a:ext>
            </a:extLst>
          </xdr:cNvPr>
          <xdr:cNvSpPr txBox="1"/>
        </xdr:nvSpPr>
        <xdr:spPr>
          <a:xfrm>
            <a:off x="17564100" y="7112000"/>
            <a:ext cx="2311400" cy="914400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O" sz="1000" i="1"/>
              <a:t>Haz doble clic en el eje horizontal (de valores) para configurar los límites mínimo y máximo en las opciones del eje.</a:t>
            </a:r>
            <a:endParaRPr lang="es-CO" sz="1000"/>
          </a:p>
          <a:p>
            <a:r>
              <a:rPr lang="es-CO" sz="1000" i="1"/>
              <a:t>Elimina cualquier fila sin datos en tu tabla.</a:t>
            </a:r>
            <a:endParaRPr lang="es-CO" sz="100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0FA988B-3900-6D66-E3D3-74BC0B4007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538700" y="8035742"/>
            <a:ext cx="2362200" cy="274655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084"/>
  <sheetViews>
    <sheetView showGridLines="0" tabSelected="1" zoomScaleNormal="100" workbookViewId="0">
      <pane ySplit="1" topLeftCell="A2" activePane="bottomLeft" state="frozen"/>
      <selection pane="bottomLeft" activeCell="C5" sqref="C5"/>
    </sheetView>
  </sheetViews>
  <sheetFormatPr defaultColWidth="11" defaultRowHeight="13.5" outlineLevelRow="1" x14ac:dyDescent="0.25"/>
  <cols>
    <col min="1" max="1" width="3.375" style="5" customWidth="1"/>
    <col min="2" max="2" width="7.875" style="5" customWidth="1"/>
    <col min="3" max="3" width="57" style="5" bestFit="1" customWidth="1"/>
    <col min="4" max="4" width="12.875" style="5" customWidth="1"/>
    <col min="5" max="5" width="20.875" style="5" customWidth="1"/>
    <col min="6" max="7" width="8.875" style="5" customWidth="1"/>
    <col min="8" max="8" width="10.625" style="5" customWidth="1"/>
    <col min="9" max="9" width="50.875" style="5" customWidth="1"/>
    <col min="10" max="10" width="3.375" style="5" customWidth="1"/>
    <col min="11" max="11" width="12.8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25">
      <c r="A1" s="1"/>
      <c r="B1" s="71" t="s">
        <v>77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20" customFormat="1" ht="18" customHeight="1" x14ac:dyDescent="0.25">
      <c r="A2" s="19"/>
      <c r="B2" s="19"/>
      <c r="C2" s="19" t="s">
        <v>1</v>
      </c>
      <c r="D2" s="19"/>
      <c r="E2" s="19" t="s">
        <v>2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</row>
    <row r="3" spans="1:258" ht="30" customHeight="1" thickBot="1" x14ac:dyDescent="0.3">
      <c r="A3" s="1"/>
      <c r="B3" s="1"/>
      <c r="C3" s="44" t="s">
        <v>3</v>
      </c>
      <c r="D3" s="1"/>
      <c r="E3" s="69">
        <v>45873</v>
      </c>
      <c r="F3" s="1"/>
      <c r="G3" s="1"/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20" customFormat="1" ht="18" customHeight="1" thickBot="1" x14ac:dyDescent="0.3">
      <c r="A4" s="19"/>
      <c r="B4" s="19"/>
      <c r="C4" s="45" t="s">
        <v>5</v>
      </c>
      <c r="D4" s="19"/>
      <c r="E4" s="45" t="s">
        <v>6</v>
      </c>
      <c r="F4" s="19"/>
      <c r="G4" s="19"/>
      <c r="H4" s="19" t="s">
        <v>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</row>
    <row r="5" spans="1:258" ht="30" customHeight="1" thickBot="1" x14ac:dyDescent="0.3">
      <c r="A5" s="1"/>
      <c r="B5" s="1"/>
      <c r="C5" s="68" t="s">
        <v>8</v>
      </c>
      <c r="D5" s="1"/>
      <c r="E5" s="69">
        <v>45983</v>
      </c>
      <c r="F5" s="1"/>
      <c r="G5" s="1"/>
      <c r="H5" s="70">
        <f>SUM(H8+H17+H24+H33)</f>
        <v>117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46"/>
      <c r="F6" s="1"/>
      <c r="G6" s="1"/>
      <c r="H6" s="4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">
      <c r="A7" s="8"/>
      <c r="B7" s="48" t="s">
        <v>9</v>
      </c>
      <c r="C7" s="48" t="s">
        <v>10</v>
      </c>
      <c r="D7" s="48" t="s">
        <v>11</v>
      </c>
      <c r="E7" s="48" t="s">
        <v>12</v>
      </c>
      <c r="F7" s="51" t="s">
        <v>13</v>
      </c>
      <c r="G7" s="52" t="s">
        <v>14</v>
      </c>
      <c r="H7" s="48" t="s">
        <v>15</v>
      </c>
      <c r="I7" s="48" t="s">
        <v>16</v>
      </c>
      <c r="J7" s="8"/>
      <c r="K7" s="74" t="s">
        <v>11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5" customHeight="1" x14ac:dyDescent="0.25">
      <c r="A8" s="6"/>
      <c r="B8" s="47">
        <v>1</v>
      </c>
      <c r="C8" s="75" t="s">
        <v>17</v>
      </c>
      <c r="D8" s="49"/>
      <c r="E8" s="49"/>
      <c r="F8" s="50">
        <f>E3</f>
        <v>45873</v>
      </c>
      <c r="G8" s="53">
        <f>G15</f>
        <v>45895</v>
      </c>
      <c r="H8" s="54">
        <f>SUM(H9:H16)</f>
        <v>30</v>
      </c>
      <c r="I8" s="55"/>
      <c r="J8" s="6"/>
      <c r="K8" s="73" t="s">
        <v>18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24.95" customHeight="1" outlineLevel="1" x14ac:dyDescent="0.25">
      <c r="A9" s="6"/>
      <c r="B9" s="2">
        <v>1.1000000000000001</v>
      </c>
      <c r="C9" s="12" t="s">
        <v>19</v>
      </c>
      <c r="D9" s="3" t="s">
        <v>20</v>
      </c>
      <c r="E9" s="4"/>
      <c r="F9" s="56">
        <f>F8</f>
        <v>45873</v>
      </c>
      <c r="G9" s="56">
        <f>WORKDAY(F9,H9)</f>
        <v>45877</v>
      </c>
      <c r="H9" s="79">
        <v>4</v>
      </c>
      <c r="I9" s="2"/>
      <c r="J9" s="6"/>
      <c r="K9" s="72" t="s">
        <v>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24.95" customHeight="1" outlineLevel="1" x14ac:dyDescent="0.25">
      <c r="A10" s="6"/>
      <c r="B10" s="2">
        <v>1.2</v>
      </c>
      <c r="C10" s="13" t="s">
        <v>22</v>
      </c>
      <c r="D10" s="3" t="s">
        <v>20</v>
      </c>
      <c r="E10" s="4"/>
      <c r="F10" s="56">
        <f>G9+1</f>
        <v>45878</v>
      </c>
      <c r="G10" s="56">
        <f t="shared" ref="G10:G38" si="0">WORKDAY(F10,H10)</f>
        <v>45882</v>
      </c>
      <c r="H10" s="79">
        <v>3</v>
      </c>
      <c r="I10" s="2"/>
      <c r="J10" s="6"/>
      <c r="K10" s="3" t="s">
        <v>20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24.95" customHeight="1" outlineLevel="1" x14ac:dyDescent="0.25">
      <c r="A11" s="6"/>
      <c r="B11" s="2">
        <v>1.3</v>
      </c>
      <c r="C11" s="12" t="s">
        <v>23</v>
      </c>
      <c r="D11" s="3" t="s">
        <v>20</v>
      </c>
      <c r="E11" s="21"/>
      <c r="F11" s="56">
        <f>F10</f>
        <v>45878</v>
      </c>
      <c r="G11" s="56">
        <f t="shared" si="0"/>
        <v>45883</v>
      </c>
      <c r="H11" s="79">
        <v>4</v>
      </c>
      <c r="I11" s="2"/>
      <c r="J11" s="6"/>
      <c r="K11" s="10" t="s">
        <v>24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4.95" customHeight="1" outlineLevel="1" x14ac:dyDescent="0.25">
      <c r="A12" s="6"/>
      <c r="B12" s="2">
        <v>1.4</v>
      </c>
      <c r="C12" s="12" t="s">
        <v>25</v>
      </c>
      <c r="D12" s="3" t="s">
        <v>20</v>
      </c>
      <c r="E12" s="4"/>
      <c r="F12" s="56">
        <f t="shared" ref="F12:F14" si="1">G11+1</f>
        <v>45884</v>
      </c>
      <c r="G12" s="56">
        <f t="shared" si="0"/>
        <v>45890</v>
      </c>
      <c r="H12" s="79">
        <v>4</v>
      </c>
      <c r="I12" s="2"/>
      <c r="J12" s="6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4.95" customHeight="1" outlineLevel="1" x14ac:dyDescent="0.25">
      <c r="A13" s="6"/>
      <c r="B13" s="2">
        <v>1.5</v>
      </c>
      <c r="C13" s="12" t="s">
        <v>26</v>
      </c>
      <c r="D13" s="3" t="s">
        <v>20</v>
      </c>
      <c r="E13" s="4"/>
      <c r="F13" s="56">
        <f>F12</f>
        <v>45884</v>
      </c>
      <c r="G13" s="56">
        <f t="shared" si="0"/>
        <v>45891</v>
      </c>
      <c r="H13" s="79">
        <v>5</v>
      </c>
      <c r="I13" s="2"/>
      <c r="J13" s="6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4.95" customHeight="1" outlineLevel="1" x14ac:dyDescent="0.25">
      <c r="A14" s="6"/>
      <c r="B14" s="2">
        <v>1.6</v>
      </c>
      <c r="C14" s="12" t="s">
        <v>27</v>
      </c>
      <c r="D14" s="3" t="s">
        <v>20</v>
      </c>
      <c r="E14" s="11"/>
      <c r="F14" s="56">
        <f t="shared" si="1"/>
        <v>45892</v>
      </c>
      <c r="G14" s="56">
        <f t="shared" si="0"/>
        <v>45897</v>
      </c>
      <c r="H14" s="79">
        <v>4</v>
      </c>
      <c r="I14" s="2"/>
      <c r="J14" s="6"/>
      <c r="K14" s="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4.95" customHeight="1" outlineLevel="1" x14ac:dyDescent="0.25">
      <c r="A15" s="6"/>
      <c r="B15" s="2">
        <v>1.7</v>
      </c>
      <c r="C15" s="77" t="s">
        <v>28</v>
      </c>
      <c r="D15" s="3" t="s">
        <v>20</v>
      </c>
      <c r="E15" s="78"/>
      <c r="F15" s="56">
        <f>F14</f>
        <v>45892</v>
      </c>
      <c r="G15" s="56">
        <f t="shared" si="0"/>
        <v>45895</v>
      </c>
      <c r="H15" s="80">
        <v>2</v>
      </c>
      <c r="I15" s="76"/>
      <c r="J15" s="6"/>
      <c r="K15" s="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4.95" customHeight="1" outlineLevel="1" x14ac:dyDescent="0.25">
      <c r="A16" s="6"/>
      <c r="B16" s="2">
        <v>1.8</v>
      </c>
      <c r="C16" s="77" t="s">
        <v>29</v>
      </c>
      <c r="D16" s="3" t="s">
        <v>20</v>
      </c>
      <c r="E16" s="78"/>
      <c r="F16" s="56">
        <f>F11</f>
        <v>45878</v>
      </c>
      <c r="G16" s="56">
        <f t="shared" si="0"/>
        <v>45883</v>
      </c>
      <c r="H16" s="80">
        <v>4</v>
      </c>
      <c r="I16" s="76"/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5" customHeight="1" x14ac:dyDescent="0.25">
      <c r="A17" s="6"/>
      <c r="B17" s="26">
        <v>2</v>
      </c>
      <c r="C17" s="26" t="s">
        <v>30</v>
      </c>
      <c r="D17" s="29"/>
      <c r="E17" s="30"/>
      <c r="F17" s="31">
        <f>G8+1</f>
        <v>45896</v>
      </c>
      <c r="G17" s="32">
        <f>G23</f>
        <v>45922</v>
      </c>
      <c r="H17" s="81">
        <f>SUM(H18:H23)</f>
        <v>23</v>
      </c>
      <c r="I17" s="23"/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5" customHeight="1" outlineLevel="1" x14ac:dyDescent="0.25">
      <c r="A18" s="6"/>
      <c r="B18" s="2">
        <v>2.1</v>
      </c>
      <c r="C18" s="12" t="s">
        <v>31</v>
      </c>
      <c r="D18" s="3" t="s">
        <v>20</v>
      </c>
      <c r="E18" s="11"/>
      <c r="F18" s="56">
        <f>F17</f>
        <v>45896</v>
      </c>
      <c r="G18" s="56">
        <f t="shared" si="0"/>
        <v>45902</v>
      </c>
      <c r="H18" s="82">
        <v>4</v>
      </c>
      <c r="I18" s="2"/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4.95" customHeight="1" outlineLevel="1" x14ac:dyDescent="0.25">
      <c r="A19" s="6"/>
      <c r="B19" s="2">
        <v>2.2000000000000002</v>
      </c>
      <c r="C19" s="12" t="s">
        <v>32</v>
      </c>
      <c r="D19" s="3" t="s">
        <v>20</v>
      </c>
      <c r="E19" s="11"/>
      <c r="F19" s="56">
        <f>G18+1</f>
        <v>45903</v>
      </c>
      <c r="G19" s="56">
        <f t="shared" si="0"/>
        <v>45908</v>
      </c>
      <c r="H19" s="82">
        <v>3</v>
      </c>
      <c r="I19" s="2"/>
      <c r="J19" s="6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4.95" customHeight="1" outlineLevel="1" x14ac:dyDescent="0.25">
      <c r="A20" s="6"/>
      <c r="B20" s="2">
        <v>2.2999999999999998</v>
      </c>
      <c r="C20" s="12" t="s">
        <v>33</v>
      </c>
      <c r="D20" s="3" t="s">
        <v>20</v>
      </c>
      <c r="E20" s="11"/>
      <c r="F20" s="56">
        <f t="shared" ref="F20:F22" si="2">G19+1</f>
        <v>45909</v>
      </c>
      <c r="G20" s="56">
        <f t="shared" si="0"/>
        <v>45915</v>
      </c>
      <c r="H20" s="82">
        <v>4</v>
      </c>
      <c r="I20" s="2"/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5" customHeight="1" outlineLevel="1" x14ac:dyDescent="0.25">
      <c r="A21" s="6"/>
      <c r="B21" s="2">
        <v>2.4</v>
      </c>
      <c r="C21" s="12" t="s">
        <v>34</v>
      </c>
      <c r="D21" s="3" t="s">
        <v>20</v>
      </c>
      <c r="E21" s="11"/>
      <c r="F21" s="56">
        <f>F20</f>
        <v>45909</v>
      </c>
      <c r="G21" s="56">
        <f t="shared" si="0"/>
        <v>45916</v>
      </c>
      <c r="H21" s="82">
        <v>5</v>
      </c>
      <c r="I21" s="2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5" customHeight="1" outlineLevel="1" thickBot="1" x14ac:dyDescent="0.3">
      <c r="A22" s="6"/>
      <c r="B22" s="2">
        <v>2.5</v>
      </c>
      <c r="C22" s="14" t="s">
        <v>35</v>
      </c>
      <c r="D22" s="3" t="s">
        <v>20</v>
      </c>
      <c r="E22" s="11"/>
      <c r="F22" s="56">
        <f t="shared" si="2"/>
        <v>45917</v>
      </c>
      <c r="G22" s="56">
        <f t="shared" si="0"/>
        <v>45923</v>
      </c>
      <c r="H22" s="82">
        <v>4</v>
      </c>
      <c r="I22" s="2"/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24.95" customHeight="1" outlineLevel="1" thickBot="1" x14ac:dyDescent="0.3">
      <c r="A23" s="6"/>
      <c r="B23" s="2">
        <v>2.6</v>
      </c>
      <c r="C23" s="14" t="s">
        <v>36</v>
      </c>
      <c r="D23" s="3" t="s">
        <v>20</v>
      </c>
      <c r="E23" s="18"/>
      <c r="F23" s="56">
        <f>F22</f>
        <v>45917</v>
      </c>
      <c r="G23" s="56">
        <f t="shared" si="0"/>
        <v>45922</v>
      </c>
      <c r="H23" s="83">
        <v>3</v>
      </c>
      <c r="I23" s="16"/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s="7" customFormat="1" ht="24.95" customHeight="1" x14ac:dyDescent="0.25">
      <c r="A24" s="6"/>
      <c r="B24" s="27">
        <v>3</v>
      </c>
      <c r="C24" s="27" t="s">
        <v>37</v>
      </c>
      <c r="D24" s="34"/>
      <c r="E24" s="35"/>
      <c r="F24" s="36">
        <f>G23</f>
        <v>45922</v>
      </c>
      <c r="G24" s="37">
        <f>G32</f>
        <v>45986</v>
      </c>
      <c r="H24" s="84">
        <f>SUM(H25:H32)</f>
        <v>51</v>
      </c>
      <c r="I24" s="24"/>
      <c r="J24" s="6"/>
      <c r="K24" s="1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</row>
    <row r="25" spans="1:258" s="7" customFormat="1" ht="24.95" customHeight="1" outlineLevel="1" x14ac:dyDescent="0.25">
      <c r="A25" s="6"/>
      <c r="B25" s="2">
        <v>3.1</v>
      </c>
      <c r="C25" s="12" t="s">
        <v>38</v>
      </c>
      <c r="D25" s="3" t="s">
        <v>20</v>
      </c>
      <c r="E25" s="10"/>
      <c r="F25" s="56">
        <f>F24</f>
        <v>45922</v>
      </c>
      <c r="G25" s="56">
        <f t="shared" si="0"/>
        <v>45952</v>
      </c>
      <c r="H25" s="85">
        <v>22</v>
      </c>
      <c r="I25" s="2"/>
      <c r="J25" s="6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</row>
    <row r="26" spans="1:258" s="7" customFormat="1" ht="24.95" customHeight="1" outlineLevel="1" x14ac:dyDescent="0.25">
      <c r="A26" s="6"/>
      <c r="B26" s="2">
        <v>3.2</v>
      </c>
      <c r="C26" s="12" t="s">
        <v>39</v>
      </c>
      <c r="D26" s="3" t="s">
        <v>20</v>
      </c>
      <c r="E26" s="10"/>
      <c r="F26" s="56">
        <f>G25+1</f>
        <v>45953</v>
      </c>
      <c r="G26" s="56">
        <f t="shared" si="0"/>
        <v>45960</v>
      </c>
      <c r="H26" s="85">
        <v>5</v>
      </c>
      <c r="I26" s="2"/>
      <c r="J26" s="6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</row>
    <row r="27" spans="1:258" s="7" customFormat="1" ht="24.95" customHeight="1" outlineLevel="1" x14ac:dyDescent="0.25">
      <c r="A27" s="6"/>
      <c r="B27" s="2">
        <v>3.3</v>
      </c>
      <c r="C27" s="13" t="s">
        <v>40</v>
      </c>
      <c r="D27" s="3" t="s">
        <v>20</v>
      </c>
      <c r="E27" s="10"/>
      <c r="F27" s="56">
        <f>F26</f>
        <v>45953</v>
      </c>
      <c r="G27" s="56">
        <f t="shared" si="0"/>
        <v>45960</v>
      </c>
      <c r="H27" s="85">
        <v>5</v>
      </c>
      <c r="I27" s="2"/>
      <c r="J27" s="6"/>
      <c r="K27" s="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</row>
    <row r="28" spans="1:258" s="7" customFormat="1" ht="24.95" customHeight="1" outlineLevel="1" x14ac:dyDescent="0.25">
      <c r="A28" s="6"/>
      <c r="B28" s="2">
        <v>3.4</v>
      </c>
      <c r="C28" s="13" t="s">
        <v>41</v>
      </c>
      <c r="D28" s="3" t="s">
        <v>20</v>
      </c>
      <c r="E28" s="10"/>
      <c r="F28" s="56">
        <f t="shared" ref="F28:F32" si="3">G27+1</f>
        <v>45961</v>
      </c>
      <c r="G28" s="56">
        <f t="shared" si="0"/>
        <v>45967</v>
      </c>
      <c r="H28" s="85">
        <v>4</v>
      </c>
      <c r="I28" s="2"/>
      <c r="J28" s="6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</row>
    <row r="29" spans="1:258" s="7" customFormat="1" ht="24.95" customHeight="1" outlineLevel="1" x14ac:dyDescent="0.25">
      <c r="A29" s="6"/>
      <c r="B29" s="2">
        <v>3.5</v>
      </c>
      <c r="C29" s="13" t="s">
        <v>42</v>
      </c>
      <c r="D29" s="3" t="s">
        <v>20</v>
      </c>
      <c r="E29" s="10"/>
      <c r="F29" s="56">
        <f>F28</f>
        <v>45961</v>
      </c>
      <c r="G29" s="56">
        <f t="shared" si="0"/>
        <v>45971</v>
      </c>
      <c r="H29" s="85">
        <v>6</v>
      </c>
      <c r="I29" s="2"/>
      <c r="J29" s="6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</row>
    <row r="30" spans="1:258" s="7" customFormat="1" ht="24.95" customHeight="1" outlineLevel="1" x14ac:dyDescent="0.25">
      <c r="A30" s="6"/>
      <c r="B30" s="2">
        <v>3.6</v>
      </c>
      <c r="C30" s="13" t="s">
        <v>43</v>
      </c>
      <c r="D30" s="3" t="s">
        <v>20</v>
      </c>
      <c r="E30" s="10"/>
      <c r="F30" s="56">
        <f t="shared" si="3"/>
        <v>45972</v>
      </c>
      <c r="G30" s="56">
        <f t="shared" si="0"/>
        <v>45975</v>
      </c>
      <c r="H30" s="85">
        <v>3</v>
      </c>
      <c r="I30" s="2"/>
      <c r="J30" s="6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4.95" customHeight="1" outlineLevel="1" x14ac:dyDescent="0.25">
      <c r="A31" s="6"/>
      <c r="B31" s="2">
        <v>3.7</v>
      </c>
      <c r="C31" s="12" t="s">
        <v>44</v>
      </c>
      <c r="D31" s="3" t="s">
        <v>20</v>
      </c>
      <c r="E31" s="11"/>
      <c r="F31" s="56">
        <f t="shared" si="3"/>
        <v>45976</v>
      </c>
      <c r="G31" s="56">
        <f t="shared" si="0"/>
        <v>45981</v>
      </c>
      <c r="H31" s="85">
        <v>4</v>
      </c>
      <c r="I31" s="2"/>
      <c r="J31" s="6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5" customHeight="1" outlineLevel="1" thickBot="1" x14ac:dyDescent="0.3">
      <c r="A32" s="6"/>
      <c r="B32" s="2">
        <v>3.8</v>
      </c>
      <c r="C32" s="17" t="s">
        <v>45</v>
      </c>
      <c r="D32" s="3" t="s">
        <v>20</v>
      </c>
      <c r="E32" s="22"/>
      <c r="F32" s="56">
        <f t="shared" si="3"/>
        <v>45982</v>
      </c>
      <c r="G32" s="56">
        <f t="shared" si="0"/>
        <v>45986</v>
      </c>
      <c r="H32" s="86">
        <v>2</v>
      </c>
      <c r="I32" s="16"/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s="7" customFormat="1" ht="24.95" customHeight="1" x14ac:dyDescent="0.25">
      <c r="A33" s="6"/>
      <c r="B33" s="28">
        <v>4</v>
      </c>
      <c r="C33" s="28" t="s">
        <v>46</v>
      </c>
      <c r="D33" s="39"/>
      <c r="E33" s="40"/>
      <c r="F33" s="41">
        <f>G32</f>
        <v>45986</v>
      </c>
      <c r="G33" s="42">
        <f>G38</f>
        <v>45996</v>
      </c>
      <c r="H33" s="87">
        <f>SUM(H34:H38)</f>
        <v>13</v>
      </c>
      <c r="I33" s="25"/>
      <c r="J33" s="6"/>
      <c r="K33" s="1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</row>
    <row r="34" spans="1:258" s="7" customFormat="1" ht="24.95" customHeight="1" outlineLevel="1" x14ac:dyDescent="0.25">
      <c r="A34" s="6"/>
      <c r="B34" s="2">
        <v>4.0999999999999996</v>
      </c>
      <c r="C34" s="12" t="s">
        <v>47</v>
      </c>
      <c r="D34" s="3" t="s">
        <v>18</v>
      </c>
      <c r="E34" s="11"/>
      <c r="F34" s="56">
        <f>F33</f>
        <v>45986</v>
      </c>
      <c r="G34" s="56">
        <f t="shared" si="0"/>
        <v>45988</v>
      </c>
      <c r="H34" s="88">
        <v>2</v>
      </c>
      <c r="I34" s="2"/>
      <c r="J34" s="6"/>
      <c r="K34" s="1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</row>
    <row r="35" spans="1:258" s="7" customFormat="1" ht="24.95" customHeight="1" outlineLevel="1" x14ac:dyDescent="0.25">
      <c r="A35" s="6"/>
      <c r="B35" s="2">
        <v>4.2</v>
      </c>
      <c r="C35" s="12" t="s">
        <v>48</v>
      </c>
      <c r="D35" s="3" t="s">
        <v>18</v>
      </c>
      <c r="E35" s="11"/>
      <c r="F35" s="56">
        <f>F34</f>
        <v>45986</v>
      </c>
      <c r="G35" s="56">
        <f t="shared" si="0"/>
        <v>45992</v>
      </c>
      <c r="H35" s="88">
        <v>4</v>
      </c>
      <c r="I35" s="2"/>
      <c r="J35" s="6"/>
      <c r="K35" s="1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</row>
    <row r="36" spans="1:258" s="7" customFormat="1" ht="24.95" customHeight="1" outlineLevel="1" x14ac:dyDescent="0.25">
      <c r="A36" s="6"/>
      <c r="B36" s="2">
        <v>4.3</v>
      </c>
      <c r="C36" s="12" t="s">
        <v>49</v>
      </c>
      <c r="D36" s="3" t="s">
        <v>20</v>
      </c>
      <c r="E36" s="11"/>
      <c r="F36" s="56">
        <f t="shared" ref="F36:F37" si="4">G35+1</f>
        <v>45993</v>
      </c>
      <c r="G36" s="56">
        <f t="shared" si="0"/>
        <v>45995</v>
      </c>
      <c r="H36" s="88">
        <v>2</v>
      </c>
      <c r="I36" s="2"/>
      <c r="J36" s="6"/>
      <c r="K36" s="1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</row>
    <row r="37" spans="1:258" s="7" customFormat="1" ht="24.95" customHeight="1" outlineLevel="1" x14ac:dyDescent="0.25">
      <c r="A37" s="6"/>
      <c r="B37" s="2">
        <v>4.4000000000000004</v>
      </c>
      <c r="C37" s="77" t="s">
        <v>50</v>
      </c>
      <c r="D37" s="3" t="s">
        <v>20</v>
      </c>
      <c r="E37" s="78"/>
      <c r="F37" s="56">
        <f t="shared" si="4"/>
        <v>45996</v>
      </c>
      <c r="G37" s="56">
        <f t="shared" si="0"/>
        <v>46000</v>
      </c>
      <c r="H37" s="89">
        <v>2</v>
      </c>
      <c r="I37" s="76"/>
      <c r="J37" s="6"/>
      <c r="K37" s="1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</row>
    <row r="38" spans="1:258" s="7" customFormat="1" ht="24.95" customHeight="1" outlineLevel="1" thickBot="1" x14ac:dyDescent="0.3">
      <c r="A38" s="6"/>
      <c r="B38" s="2">
        <v>4.5</v>
      </c>
      <c r="C38" s="14" t="s">
        <v>51</v>
      </c>
      <c r="D38" s="3" t="s">
        <v>18</v>
      </c>
      <c r="E38" s="18"/>
      <c r="F38" s="56">
        <f>F36</f>
        <v>45993</v>
      </c>
      <c r="G38" s="56">
        <f t="shared" si="0"/>
        <v>45996</v>
      </c>
      <c r="H38" s="90">
        <v>3</v>
      </c>
      <c r="I38" s="16"/>
      <c r="J38" s="6"/>
      <c r="K38" s="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</row>
    <row r="39" spans="1:258" ht="30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30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</sheetData>
  <phoneticPr fontId="3" type="noConversion"/>
  <conditionalFormatting sqref="D8:D38">
    <cfRule type="containsText" dxfId="15" priority="1" operator="containsText" text="On Hold">
      <formula>NOT(ISERROR(SEARCH("On Hold",D8)))</formula>
    </cfRule>
    <cfRule type="containsText" dxfId="14" priority="2" operator="containsText" text="Complete">
      <formula>NOT(ISERROR(SEARCH("Complete",D8)))</formula>
    </cfRule>
    <cfRule type="containsText" dxfId="13" priority="3" operator="containsText" text="In Progress">
      <formula>NOT(ISERROR(SEARCH("In Progress",D8)))</formula>
    </cfRule>
    <cfRule type="containsText" dxfId="12" priority="4" operator="containsText" text="Not Started">
      <formula>NOT(ISERROR(SEARCH("Not Started",D8)))</formula>
    </cfRule>
  </conditionalFormatting>
  <conditionalFormatting sqref="K8:K11">
    <cfRule type="containsText" dxfId="11" priority="13" stopIfTrue="1" operator="containsText" text="On Hold">
      <formula>NOT(ISERROR(SEARCH("On Hold",K8)))</formula>
    </cfRule>
    <cfRule type="containsText" dxfId="10" priority="14" operator="containsText" text="Complete">
      <formula>NOT(ISERROR(SEARCH("Complete",K8)))</formula>
    </cfRule>
    <cfRule type="containsText" dxfId="9" priority="15" operator="containsText" text="In Progress">
      <formula>NOT(ISERROR(SEARCH("In Progress",K8)))</formula>
    </cfRule>
    <cfRule type="containsText" dxfId="8" priority="16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38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ADFC-EB17-864E-B628-EC93B2686DC0}">
  <sheetPr>
    <tabColor theme="3"/>
    <pageSetUpPr fitToPage="1"/>
  </sheetPr>
  <dimension ref="A1:JV1078"/>
  <sheetViews>
    <sheetView showGridLines="0" workbookViewId="0">
      <pane ySplit="7" topLeftCell="A33" activePane="bottomLeft" state="frozen"/>
      <selection pane="bottomLeft" activeCell="C16" sqref="C16"/>
    </sheetView>
  </sheetViews>
  <sheetFormatPr defaultColWidth="11" defaultRowHeight="13.5" outlineLevelRow="1" x14ac:dyDescent="0.25"/>
  <cols>
    <col min="1" max="1" width="3.375" style="5" customWidth="1"/>
    <col min="2" max="2" width="7.875" style="5" customWidth="1"/>
    <col min="3" max="3" width="57" style="5" bestFit="1" customWidth="1"/>
    <col min="4" max="4" width="12.875" style="5" customWidth="1"/>
    <col min="5" max="5" width="20.875" style="5" customWidth="1"/>
    <col min="6" max="7" width="8.875" style="5" customWidth="1"/>
    <col min="8" max="8" width="10.625" style="5" customWidth="1"/>
    <col min="9" max="9" width="50.875" style="5" customWidth="1"/>
    <col min="10" max="10" width="3.375" style="5" customWidth="1"/>
    <col min="11" max="11" width="12.8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25">
      <c r="A1" s="1"/>
      <c r="B1" s="71" t="s">
        <v>0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20" customFormat="1" ht="18" customHeight="1" x14ac:dyDescent="0.25">
      <c r="A2" s="19"/>
      <c r="B2" s="19"/>
      <c r="C2" s="19" t="s">
        <v>1</v>
      </c>
      <c r="D2" s="19"/>
      <c r="E2" s="19" t="s">
        <v>2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</row>
    <row r="3" spans="1:258" ht="30" customHeight="1" thickBot="1" x14ac:dyDescent="0.3">
      <c r="A3" s="1"/>
      <c r="B3" s="1"/>
      <c r="C3" s="44"/>
      <c r="D3" s="1"/>
      <c r="E3" s="69"/>
      <c r="F3" s="1"/>
      <c r="G3" s="1"/>
      <c r="H3" s="1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20" customFormat="1" ht="18" customHeight="1" thickBot="1" x14ac:dyDescent="0.3">
      <c r="A4" s="19"/>
      <c r="B4" s="19"/>
      <c r="C4" s="45" t="s">
        <v>5</v>
      </c>
      <c r="D4" s="19"/>
      <c r="E4" s="45" t="s">
        <v>6</v>
      </c>
      <c r="F4" s="19"/>
      <c r="G4" s="19"/>
      <c r="H4" s="19" t="s">
        <v>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</row>
    <row r="5" spans="1:258" ht="30" customHeight="1" thickBot="1" x14ac:dyDescent="0.3">
      <c r="A5" s="1"/>
      <c r="B5" s="1"/>
      <c r="C5" s="68"/>
      <c r="D5" s="1"/>
      <c r="E5" s="69"/>
      <c r="F5" s="1"/>
      <c r="G5" s="1"/>
      <c r="H5" s="70">
        <f>IF(E3=0,0,E5-E3)+1</f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46"/>
      <c r="F6" s="1"/>
      <c r="G6" s="1"/>
      <c r="H6" s="4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">
      <c r="A7" s="8"/>
      <c r="B7" s="48" t="s">
        <v>9</v>
      </c>
      <c r="C7" s="48" t="s">
        <v>10</v>
      </c>
      <c r="D7" s="48" t="s">
        <v>11</v>
      </c>
      <c r="E7" s="48" t="s">
        <v>12</v>
      </c>
      <c r="F7" s="51" t="s">
        <v>13</v>
      </c>
      <c r="G7" s="52" t="s">
        <v>14</v>
      </c>
      <c r="H7" s="48" t="s">
        <v>15</v>
      </c>
      <c r="I7" s="48" t="s">
        <v>16</v>
      </c>
      <c r="J7" s="8"/>
      <c r="K7" s="74" t="s">
        <v>11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5" customHeight="1" x14ac:dyDescent="0.25">
      <c r="A8" s="6"/>
      <c r="B8" s="47">
        <v>1</v>
      </c>
      <c r="C8" s="75" t="s">
        <v>17</v>
      </c>
      <c r="D8" s="49"/>
      <c r="E8" s="49"/>
      <c r="F8" s="50"/>
      <c r="G8" s="53"/>
      <c r="H8" s="54">
        <f>IF(F8=0,0,G8-F8)+1</f>
        <v>1</v>
      </c>
      <c r="I8" s="55"/>
      <c r="J8" s="6"/>
      <c r="K8" s="73" t="s">
        <v>18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15" customHeight="1" outlineLevel="1" x14ac:dyDescent="0.25">
      <c r="A9" s="6"/>
      <c r="B9" s="2">
        <v>1.1000000000000001</v>
      </c>
      <c r="C9" s="12" t="s">
        <v>52</v>
      </c>
      <c r="D9" s="3"/>
      <c r="E9" s="4"/>
      <c r="F9" s="56"/>
      <c r="G9" s="56"/>
      <c r="H9" s="60">
        <f>IF(F9=0,0,G9-F9)+1</f>
        <v>1</v>
      </c>
      <c r="I9" s="2"/>
      <c r="J9" s="6"/>
      <c r="K9" s="72" t="s">
        <v>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16.5" outlineLevel="1" x14ac:dyDescent="0.25">
      <c r="A10" s="6"/>
      <c r="B10" s="2" t="s">
        <v>53</v>
      </c>
      <c r="C10" s="13" t="s">
        <v>54</v>
      </c>
      <c r="D10" s="3"/>
      <c r="E10" s="4"/>
      <c r="F10" s="56"/>
      <c r="G10" s="56"/>
      <c r="H10" s="60">
        <f t="shared" ref="H10:H32" si="0">IF(F10=0,0,G10-F10)+1</f>
        <v>1</v>
      </c>
      <c r="I10" s="2"/>
      <c r="J10" s="6"/>
      <c r="K10" s="3" t="s">
        <v>20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16.5" outlineLevel="1" x14ac:dyDescent="0.25">
      <c r="A11" s="6"/>
      <c r="B11" s="2">
        <v>1.2</v>
      </c>
      <c r="C11" s="12" t="s">
        <v>55</v>
      </c>
      <c r="D11" s="3"/>
      <c r="E11" s="21"/>
      <c r="F11" s="56"/>
      <c r="G11" s="56"/>
      <c r="H11" s="60">
        <f t="shared" si="0"/>
        <v>1</v>
      </c>
      <c r="I11" s="2"/>
      <c r="J11" s="6"/>
      <c r="K11" s="10" t="s">
        <v>24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16.5" outlineLevel="1" x14ac:dyDescent="0.25">
      <c r="A12" s="6"/>
      <c r="B12" s="2">
        <v>1.3</v>
      </c>
      <c r="C12" s="12" t="s">
        <v>56</v>
      </c>
      <c r="D12" s="3"/>
      <c r="E12" s="4"/>
      <c r="F12" s="56"/>
      <c r="G12" s="56"/>
      <c r="H12" s="60">
        <f t="shared" si="0"/>
        <v>1</v>
      </c>
      <c r="I12" s="2"/>
      <c r="J12" s="6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16.5" outlineLevel="1" x14ac:dyDescent="0.25">
      <c r="A13" s="6"/>
      <c r="B13" s="2">
        <v>1.4</v>
      </c>
      <c r="C13" s="12" t="s">
        <v>57</v>
      </c>
      <c r="D13" s="3"/>
      <c r="E13" s="4"/>
      <c r="F13" s="56"/>
      <c r="G13" s="56"/>
      <c r="H13" s="60">
        <f t="shared" si="0"/>
        <v>1</v>
      </c>
      <c r="I13" s="2"/>
      <c r="J13" s="6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16.5" outlineLevel="1" x14ac:dyDescent="0.25">
      <c r="A14" s="6"/>
      <c r="B14" s="2">
        <v>1.5</v>
      </c>
      <c r="C14" s="12" t="s">
        <v>58</v>
      </c>
      <c r="D14" s="3"/>
      <c r="E14" s="11"/>
      <c r="F14" s="56"/>
      <c r="G14" s="57"/>
      <c r="H14" s="60">
        <f t="shared" si="0"/>
        <v>1</v>
      </c>
      <c r="I14" s="2"/>
      <c r="J14" s="6"/>
      <c r="K14" s="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17.25" outlineLevel="1" thickBot="1" x14ac:dyDescent="0.3">
      <c r="A15" s="6"/>
      <c r="B15" s="16">
        <v>1.6</v>
      </c>
      <c r="C15" s="14" t="s">
        <v>59</v>
      </c>
      <c r="D15" s="15"/>
      <c r="E15" s="18"/>
      <c r="F15" s="58"/>
      <c r="G15" s="59"/>
      <c r="H15" s="61">
        <f t="shared" si="0"/>
        <v>1</v>
      </c>
      <c r="I15" s="16"/>
      <c r="J15" s="6"/>
      <c r="K15" s="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4.95" customHeight="1" x14ac:dyDescent="0.25">
      <c r="A16" s="6"/>
      <c r="B16" s="26">
        <v>2</v>
      </c>
      <c r="C16" s="26" t="s">
        <v>30</v>
      </c>
      <c r="D16" s="29"/>
      <c r="E16" s="30"/>
      <c r="F16" s="31"/>
      <c r="G16" s="32"/>
      <c r="H16" s="33">
        <f t="shared" si="0"/>
        <v>1</v>
      </c>
      <c r="I16" s="23"/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5" customHeight="1" outlineLevel="1" x14ac:dyDescent="0.25">
      <c r="A17" s="6"/>
      <c r="B17" s="2">
        <v>2.1</v>
      </c>
      <c r="C17" s="12" t="s">
        <v>60</v>
      </c>
      <c r="D17" s="3"/>
      <c r="E17" s="11"/>
      <c r="F17" s="56"/>
      <c r="G17" s="57"/>
      <c r="H17" s="62">
        <f t="shared" si="0"/>
        <v>1</v>
      </c>
      <c r="I17" s="2"/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5" customHeight="1" outlineLevel="1" x14ac:dyDescent="0.25">
      <c r="A18" s="6"/>
      <c r="B18" s="2">
        <v>2.2000000000000002</v>
      </c>
      <c r="C18" s="12" t="s">
        <v>61</v>
      </c>
      <c r="D18" s="3"/>
      <c r="E18" s="11"/>
      <c r="F18" s="56"/>
      <c r="G18" s="57"/>
      <c r="H18" s="62">
        <f t="shared" si="0"/>
        <v>1</v>
      </c>
      <c r="I18" s="2"/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4.95" customHeight="1" outlineLevel="1" x14ac:dyDescent="0.25">
      <c r="A19" s="6"/>
      <c r="B19" s="2">
        <v>2.2999999999999998</v>
      </c>
      <c r="C19" s="12" t="s">
        <v>62</v>
      </c>
      <c r="D19" s="3"/>
      <c r="E19" s="11"/>
      <c r="F19" s="56"/>
      <c r="G19" s="57"/>
      <c r="H19" s="62">
        <f t="shared" si="0"/>
        <v>1</v>
      </c>
      <c r="I19" s="2"/>
      <c r="J19" s="6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4.95" customHeight="1" outlineLevel="1" thickBot="1" x14ac:dyDescent="0.3">
      <c r="A20" s="6"/>
      <c r="B20" s="16">
        <v>2.4</v>
      </c>
      <c r="C20" s="14" t="s">
        <v>63</v>
      </c>
      <c r="D20" s="15"/>
      <c r="E20" s="18"/>
      <c r="F20" s="58"/>
      <c r="G20" s="59"/>
      <c r="H20" s="63">
        <f t="shared" si="0"/>
        <v>1</v>
      </c>
      <c r="I20" s="16"/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5" customHeight="1" x14ac:dyDescent="0.25">
      <c r="A21" s="6"/>
      <c r="B21" s="27">
        <v>3</v>
      </c>
      <c r="C21" s="27" t="s">
        <v>37</v>
      </c>
      <c r="D21" s="34"/>
      <c r="E21" s="35"/>
      <c r="F21" s="36"/>
      <c r="G21" s="37"/>
      <c r="H21" s="38">
        <f t="shared" si="0"/>
        <v>1</v>
      </c>
      <c r="I21" s="24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5" customHeight="1" outlineLevel="1" x14ac:dyDescent="0.25">
      <c r="A22" s="6"/>
      <c r="B22" s="2">
        <v>3.1</v>
      </c>
      <c r="C22" s="12" t="s">
        <v>64</v>
      </c>
      <c r="D22" s="3"/>
      <c r="E22" s="10"/>
      <c r="F22" s="56"/>
      <c r="G22" s="57"/>
      <c r="H22" s="64">
        <f t="shared" si="0"/>
        <v>1</v>
      </c>
      <c r="I22" s="2"/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24.95" customHeight="1" outlineLevel="1" x14ac:dyDescent="0.25">
      <c r="A23" s="6"/>
      <c r="B23" s="2">
        <v>3.2</v>
      </c>
      <c r="C23" s="12" t="s">
        <v>65</v>
      </c>
      <c r="D23" s="3"/>
      <c r="E23" s="10"/>
      <c r="F23" s="56"/>
      <c r="G23" s="57"/>
      <c r="H23" s="64">
        <f t="shared" si="0"/>
        <v>1</v>
      </c>
      <c r="I23" s="2"/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s="7" customFormat="1" ht="24.95" customHeight="1" outlineLevel="1" x14ac:dyDescent="0.25">
      <c r="A24" s="6"/>
      <c r="B24" s="2" t="s">
        <v>66</v>
      </c>
      <c r="C24" s="13" t="s">
        <v>67</v>
      </c>
      <c r="D24" s="3"/>
      <c r="E24" s="10"/>
      <c r="F24" s="56"/>
      <c r="G24" s="57"/>
      <c r="H24" s="64">
        <f t="shared" si="0"/>
        <v>1</v>
      </c>
      <c r="I24" s="2"/>
      <c r="J24" s="6"/>
      <c r="K24" s="1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</row>
    <row r="25" spans="1:258" s="7" customFormat="1" ht="24.95" customHeight="1" outlineLevel="1" x14ac:dyDescent="0.25">
      <c r="A25" s="6"/>
      <c r="B25" s="2" t="s">
        <v>68</v>
      </c>
      <c r="C25" s="13" t="s">
        <v>69</v>
      </c>
      <c r="D25" s="3"/>
      <c r="E25" s="10"/>
      <c r="F25" s="56"/>
      <c r="G25" s="57"/>
      <c r="H25" s="64">
        <f t="shared" si="0"/>
        <v>1</v>
      </c>
      <c r="I25" s="2"/>
      <c r="J25" s="6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</row>
    <row r="26" spans="1:258" s="7" customFormat="1" ht="24.95" customHeight="1" outlineLevel="1" x14ac:dyDescent="0.25">
      <c r="A26" s="6"/>
      <c r="B26" s="2">
        <v>3.3</v>
      </c>
      <c r="C26" s="12" t="s">
        <v>70</v>
      </c>
      <c r="D26" s="3"/>
      <c r="E26" s="11"/>
      <c r="F26" s="56"/>
      <c r="G26" s="57"/>
      <c r="H26" s="64">
        <f t="shared" si="0"/>
        <v>1</v>
      </c>
      <c r="I26" s="2"/>
      <c r="J26" s="6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</row>
    <row r="27" spans="1:258" s="7" customFormat="1" ht="24.95" customHeight="1" outlineLevel="1" thickBot="1" x14ac:dyDescent="0.3">
      <c r="A27" s="6"/>
      <c r="B27" s="16" t="s">
        <v>71</v>
      </c>
      <c r="C27" s="17" t="s">
        <v>72</v>
      </c>
      <c r="D27" s="15"/>
      <c r="E27" s="22"/>
      <c r="F27" s="58"/>
      <c r="G27" s="59"/>
      <c r="H27" s="65">
        <f t="shared" si="0"/>
        <v>1</v>
      </c>
      <c r="I27" s="16"/>
      <c r="J27" s="6"/>
      <c r="K27" s="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</row>
    <row r="28" spans="1:258" s="7" customFormat="1" ht="24.95" customHeight="1" x14ac:dyDescent="0.25">
      <c r="A28" s="6"/>
      <c r="B28" s="28">
        <v>4</v>
      </c>
      <c r="C28" s="28" t="s">
        <v>46</v>
      </c>
      <c r="D28" s="39"/>
      <c r="E28" s="40"/>
      <c r="F28" s="41"/>
      <c r="G28" s="42"/>
      <c r="H28" s="43">
        <f t="shared" si="0"/>
        <v>1</v>
      </c>
      <c r="I28" s="25"/>
      <c r="J28" s="6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</row>
    <row r="29" spans="1:258" s="7" customFormat="1" ht="24.95" customHeight="1" outlineLevel="1" x14ac:dyDescent="0.25">
      <c r="A29" s="6"/>
      <c r="B29" s="2">
        <v>4.0999999999999996</v>
      </c>
      <c r="C29" s="12" t="s">
        <v>73</v>
      </c>
      <c r="D29" s="3"/>
      <c r="E29" s="11"/>
      <c r="F29" s="56"/>
      <c r="G29" s="57"/>
      <c r="H29" s="66">
        <f t="shared" si="0"/>
        <v>1</v>
      </c>
      <c r="I29" s="2"/>
      <c r="J29" s="6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</row>
    <row r="30" spans="1:258" s="7" customFormat="1" ht="24.95" customHeight="1" outlineLevel="1" x14ac:dyDescent="0.25">
      <c r="A30" s="6"/>
      <c r="B30" s="2">
        <v>4.2</v>
      </c>
      <c r="C30" s="12" t="s">
        <v>74</v>
      </c>
      <c r="D30" s="3"/>
      <c r="E30" s="11"/>
      <c r="F30" s="56"/>
      <c r="G30" s="57"/>
      <c r="H30" s="66">
        <f t="shared" si="0"/>
        <v>1</v>
      </c>
      <c r="I30" s="2"/>
      <c r="J30" s="6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4.95" customHeight="1" outlineLevel="1" x14ac:dyDescent="0.25">
      <c r="A31" s="6"/>
      <c r="B31" s="2">
        <v>4.3</v>
      </c>
      <c r="C31" s="12" t="s">
        <v>75</v>
      </c>
      <c r="D31" s="3"/>
      <c r="E31" s="11"/>
      <c r="F31" s="56"/>
      <c r="G31" s="57"/>
      <c r="H31" s="66">
        <f t="shared" si="0"/>
        <v>1</v>
      </c>
      <c r="I31" s="2"/>
      <c r="J31" s="6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5" customHeight="1" outlineLevel="1" thickBot="1" x14ac:dyDescent="0.3">
      <c r="A32" s="6"/>
      <c r="B32" s="16">
        <v>4.4000000000000004</v>
      </c>
      <c r="C32" s="14" t="s">
        <v>76</v>
      </c>
      <c r="D32" s="15"/>
      <c r="E32" s="18"/>
      <c r="F32" s="58"/>
      <c r="G32" s="59"/>
      <c r="H32" s="67">
        <f t="shared" si="0"/>
        <v>1</v>
      </c>
      <c r="I32" s="16"/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ht="30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30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</sheetData>
  <conditionalFormatting sqref="D8:D32">
    <cfRule type="containsText" dxfId="7" priority="1" operator="containsText" text="On Hold">
      <formula>NOT(ISERROR(SEARCH("On Hold",D8)))</formula>
    </cfRule>
    <cfRule type="containsText" dxfId="6" priority="2" operator="containsText" text="Complete">
      <formula>NOT(ISERROR(SEARCH("Complete",D8)))</formula>
    </cfRule>
    <cfRule type="containsText" dxfId="5" priority="3" operator="containsText" text="In Progress">
      <formula>NOT(ISERROR(SEARCH("In Progress",D8)))</formula>
    </cfRule>
    <cfRule type="containsText" dxfId="4" priority="4" operator="containsText" text="Not Started">
      <formula>NOT(ISERROR(SEARCH("Not Started",D8)))</formula>
    </cfRule>
  </conditionalFormatting>
  <conditionalFormatting sqref="K8:K11">
    <cfRule type="containsText" dxfId="3" priority="5" stopIfTrue="1" operator="containsText" text="On Hold">
      <formula>NOT(ISERROR(SEARCH("On Hold",K8)))</formula>
    </cfRule>
    <cfRule type="containsText" dxfId="2" priority="6" operator="containsText" text="Complete">
      <formula>NOT(ISERROR(SEARCH("Complete",K8)))</formula>
    </cfRule>
    <cfRule type="containsText" dxfId="1" priority="7" operator="containsText" text="In Progress">
      <formula>NOT(ISERROR(SEARCH("In Progress",K8)))</formula>
    </cfRule>
    <cfRule type="containsText" dxfId="0" priority="8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32" xr:uid="{855A2F83-DD3A-B34A-A036-DEA118724B19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Project Plan Se lo Tengo</vt:lpstr>
      <vt:lpstr>Blank - Project Plan Template</vt:lpstr>
      <vt:lpstr>'Blank - Project Plan Template'!Print_Area</vt:lpstr>
      <vt:lpstr>'Project Plan Se lo Tengo'!Print_Area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ANGEL YESID  BECERRA HERRERA</cp:lastModifiedBy>
  <cp:revision/>
  <dcterms:created xsi:type="dcterms:W3CDTF">2015-02-24T20:54:23Z</dcterms:created>
  <dcterms:modified xsi:type="dcterms:W3CDTF">2025-11-15T15:46:33Z</dcterms:modified>
  <cp:category/>
  <cp:contentStatus/>
</cp:coreProperties>
</file>