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756" windowHeight="7272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K3" i="2"/>
  <c r="J25" i="2"/>
  <c r="I3" i="2"/>
  <c r="L3" i="2" s="1"/>
  <c r="K4" i="2"/>
  <c r="I4" i="2"/>
  <c r="K5" i="2"/>
  <c r="I5" i="2"/>
  <c r="K6" i="2"/>
  <c r="I6" i="2"/>
  <c r="K7" i="2"/>
  <c r="I7" i="2"/>
  <c r="L7" i="2" s="1"/>
  <c r="K8" i="2"/>
  <c r="L8" i="2" s="1"/>
  <c r="I8" i="2"/>
  <c r="K9" i="2"/>
  <c r="I9" i="2"/>
  <c r="L9" i="2" s="1"/>
  <c r="K10" i="2"/>
  <c r="I10" i="2"/>
  <c r="K11" i="2"/>
  <c r="I11" i="2"/>
  <c r="L11" i="2" s="1"/>
  <c r="K12" i="2"/>
  <c r="I12" i="2"/>
  <c r="K13" i="2"/>
  <c r="I13" i="2"/>
  <c r="K14" i="2"/>
  <c r="I14" i="2"/>
  <c r="K15" i="2"/>
  <c r="I15" i="2"/>
  <c r="L15" i="2" s="1"/>
  <c r="K16" i="2"/>
  <c r="L16" i="2" s="1"/>
  <c r="I16" i="2"/>
  <c r="K17" i="2"/>
  <c r="I17" i="2"/>
  <c r="L17" i="2" s="1"/>
  <c r="K18" i="2"/>
  <c r="I18" i="2"/>
  <c r="K19" i="2"/>
  <c r="I19" i="2"/>
  <c r="L19" i="2" s="1"/>
  <c r="K20" i="2"/>
  <c r="I20" i="2"/>
  <c r="K21" i="2"/>
  <c r="I21" i="2"/>
  <c r="K22" i="2"/>
  <c r="I22" i="2"/>
  <c r="L18" i="2" l="1"/>
  <c r="L10" i="2"/>
  <c r="I24" i="2"/>
  <c r="L20" i="2"/>
  <c r="L12" i="2"/>
  <c r="L4" i="2"/>
  <c r="J24" i="2"/>
  <c r="K24" i="2"/>
  <c r="L14" i="2"/>
  <c r="L6" i="2"/>
  <c r="I25" i="2"/>
  <c r="L21" i="2"/>
  <c r="L13" i="2"/>
  <c r="L5" i="2"/>
  <c r="K25" i="2"/>
  <c r="L22" i="2"/>
  <c r="C25" i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L24" i="2" l="1"/>
  <c r="L25" i="2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3" i="1"/>
  <c r="L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<sst xmlns="http://schemas.openxmlformats.org/spreadsheetml/2006/main" count="30" uniqueCount="16">
  <si>
    <t>السنة</t>
  </si>
  <si>
    <t>عدد الفنادق*</t>
  </si>
  <si>
    <t>متوسط عدد الغرف المتاح</t>
  </si>
  <si>
    <t>متوسط عدد الاسرة المتاح</t>
  </si>
  <si>
    <t>عدد النزلاء</t>
  </si>
  <si>
    <t>متوسط اشغال الغرف</t>
  </si>
  <si>
    <t>نسبة إشغال الغرف</t>
  </si>
  <si>
    <t>نسبة الإشغال الصحيحة</t>
  </si>
  <si>
    <t>عدد ليالي المبيت</t>
  </si>
  <si>
    <t>نسبة الإشغال لكل 100 سرير</t>
  </si>
  <si>
    <t xml:space="preserve"> http://www.pcbs.gov.ps/Portals/_Rainbow/Documents/T.S-%20Tourism-%20An-A-2015.htm المؤشر</t>
  </si>
  <si>
    <t>متوسط ليالي المبيت</t>
  </si>
  <si>
    <t>متوسط الإشغال السنوي لكل 100 سرير</t>
  </si>
  <si>
    <t>Max</t>
  </si>
  <si>
    <t>Min</t>
  </si>
  <si>
    <t xml:space="preserve"> http://www.pcbs.gov.ps/Portals/_Rainbow/Documents/T.S-%20Tourism-%20An-A-2015.htm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</si>
</sst>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implified Arabic"/>
      <family val="1"/>
    </font>
    <font>
      <b/>
      <sz val="10"/>
      <color theme="1"/>
      <name val="Simplified Arabic"/>
      <family val="1"/>
    </font>
    <font>
      <sz val="10"/>
      <color rgb="FF000000"/>
      <name val="Simplified Arabic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Simplified Arabic"/>
      <family val="1"/>
    </font>
  </fonts>
  <fills count="10">
    <fill>
      <patternFill patternType="none"/>
    </fill>
    <fill>
      <patternFill patternType="gray125"/>
    </fill>
    <fill>
      <patternFill patternType="solid">
        <fgColor rgb="FFBBC4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3" borderId="0" xfId="0" applyFont="1" applyFill="1" applyAlignment="1">
      <alignment horizontal="right" vertical="center" wrapText="1" readingOrder="1"/>
    </xf>
    <xf numFmtId="3" fontId="2" fillId="3" borderId="0" xfId="0" applyNumberFormat="1" applyFont="1" applyFill="1" applyAlignment="1">
      <alignment horizontal="right" vertical="center" wrapText="1" readingOrder="1"/>
    </xf>
    <xf numFmtId="4" fontId="2" fillId="3" borderId="0" xfId="0" applyNumberFormat="1" applyFont="1" applyFill="1" applyAlignment="1">
      <alignment horizontal="right" vertical="center" wrapText="1" readingOrder="1"/>
    </xf>
    <xf numFmtId="0" fontId="2" fillId="4" borderId="0" xfId="0" applyFont="1" applyFill="1" applyAlignment="1">
      <alignment horizontal="right" vertical="center" wrapText="1" readingOrder="1"/>
    </xf>
    <xf numFmtId="3" fontId="2" fillId="4" borderId="0" xfId="0" applyNumberFormat="1" applyFont="1" applyFill="1" applyAlignment="1">
      <alignment horizontal="right" vertical="center" wrapText="1" readingOrder="1"/>
    </xf>
    <xf numFmtId="4" fontId="2" fillId="4" borderId="0" xfId="0" applyNumberFormat="1" applyFont="1" applyFill="1" applyAlignment="1">
      <alignment horizontal="right" vertical="center" wrapText="1" readingOrder="1"/>
    </xf>
    <xf numFmtId="0" fontId="3" fillId="2" borderId="0" xfId="0" applyFont="1" applyFill="1" applyAlignment="1">
      <alignment horizontal="center" vertical="center" wrapText="1" readingOrder="2"/>
    </xf>
    <xf numFmtId="0" fontId="0" fillId="0" borderId="0" xfId="0"/>
    <xf numFmtId="2" fontId="0" fillId="0" borderId="0" xfId="0" applyNumberFormat="1"/>
    <xf numFmtId="0" fontId="2" fillId="5" borderId="0" xfId="0" applyFont="1" applyFill="1" applyAlignment="1">
      <alignment horizontal="right" vertical="center" wrapText="1" readingOrder="1"/>
    </xf>
    <xf numFmtId="164" fontId="0" fillId="6" borderId="0" xfId="1" applyNumberFormat="1" applyFont="1" applyFill="1"/>
    <xf numFmtId="0" fontId="2" fillId="7" borderId="0" xfId="0" applyFont="1" applyFill="1" applyAlignment="1">
      <alignment horizontal="right" vertical="center" wrapText="1" readingOrder="1"/>
    </xf>
    <xf numFmtId="3" fontId="2" fillId="7" borderId="0" xfId="0" applyNumberFormat="1" applyFont="1" applyFill="1" applyAlignment="1">
      <alignment horizontal="right" vertical="center" wrapText="1" readingOrder="1"/>
    </xf>
    <xf numFmtId="4" fontId="2" fillId="7" borderId="0" xfId="0" applyNumberFormat="1" applyFont="1" applyFill="1" applyAlignment="1">
      <alignment horizontal="right" vertical="center" wrapText="1" readingOrder="1"/>
    </xf>
    <xf numFmtId="2" fontId="0" fillId="7" borderId="0" xfId="0" applyNumberFormat="1" applyFill="1"/>
    <xf numFmtId="164" fontId="0" fillId="7" borderId="0" xfId="1" applyNumberFormat="1" applyFont="1" applyFill="1"/>
    <xf numFmtId="0" fontId="3" fillId="2" borderId="0" xfId="0" applyFont="1" applyFill="1" applyAlignment="1">
      <alignment horizontal="center" vertical="center" wrapText="1" readingOrder="2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 readingOrder="2"/>
    </xf>
    <xf numFmtId="0" fontId="3" fillId="6" borderId="0" xfId="0" applyFont="1" applyFill="1" applyAlignment="1">
      <alignment horizontal="center" vertical="center" wrapText="1" readingOrder="2"/>
    </xf>
    <xf numFmtId="0" fontId="3" fillId="8" borderId="0" xfId="0" applyFont="1" applyFill="1" applyAlignment="1">
      <alignment horizontal="center" vertical="center" wrapText="1" readingOrder="2"/>
    </xf>
    <xf numFmtId="0" fontId="4" fillId="9" borderId="0" xfId="0" applyFont="1" applyFill="1" applyAlignment="1">
      <alignment horizontal="center" wrapText="1" readingOrder="1"/>
    </xf>
    <xf numFmtId="0" fontId="2" fillId="9" borderId="0" xfId="0" applyFont="1" applyFill="1" applyAlignment="1">
      <alignment horizontal="right" vertical="center" wrapText="1" readingOrder="1"/>
    </xf>
    <xf numFmtId="3" fontId="2" fillId="9" borderId="0" xfId="0" applyNumberFormat="1" applyFont="1" applyFill="1" applyAlignment="1">
      <alignment horizontal="right" vertical="center" wrapText="1" readingOrder="1"/>
    </xf>
    <xf numFmtId="4" fontId="2" fillId="9" borderId="0" xfId="0" applyNumberFormat="1" applyFont="1" applyFill="1" applyAlignment="1">
      <alignment horizontal="right" vertical="center" wrapText="1" readingOrder="1"/>
    </xf>
    <xf numFmtId="2" fontId="0" fillId="9" borderId="0" xfId="0" applyNumberFormat="1" applyFill="1"/>
    <xf numFmtId="164" fontId="0" fillId="9" borderId="0" xfId="1" applyNumberFormat="1" applyFont="1" applyFill="1"/>
    <xf numFmtId="0" fontId="6" fillId="2" borderId="0" xfId="0" applyFont="1" applyFill="1" applyAlignment="1">
      <alignment horizontal="center" wrapText="1" readingOrder="1"/>
    </xf>
    <xf numFmtId="0" fontId="6" fillId="7" borderId="0" xfId="0" applyFont="1" applyFill="1" applyAlignment="1">
      <alignment horizontal="center" wrapText="1" readingOrder="1"/>
    </xf>
    <xf numFmtId="2" fontId="0" fillId="8" borderId="0" xfId="0" applyNumberFormat="1" applyFill="1"/>
    <xf numFmtId="2" fontId="5" fillId="0" borderId="0" xfId="0" applyNumberFormat="1" applyFont="1"/>
    <xf numFmtId="164" fontId="5" fillId="0" borderId="0" xfId="1" applyNumberFormat="1" applyFont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 readingOrder="2"/>
    </xf>
    <xf numFmtId="2" fontId="0" fillId="6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5664172999844E-2"/>
          <c:y val="2.8252405949256341E-2"/>
          <c:w val="0.90335220720741305"/>
          <c:h val="0.7991849211976465"/>
        </c:manualLayout>
      </c:layout>
      <c:lineChart>
        <c:grouping val="standard"/>
        <c:varyColors val="0"/>
        <c:ser>
          <c:idx val="0"/>
          <c:order val="0"/>
          <c:tx>
            <c:v>متوسط الإشغال السنوي لكل 200 سرير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Sheet2!$L$3:$L$22</c:f>
              <c:numCache>
                <c:formatCode>0.00</c:formatCode>
                <c:ptCount val="20"/>
                <c:pt idx="0">
                  <c:v>30.642610186733165</c:v>
                </c:pt>
                <c:pt idx="1">
                  <c:v>24.537517237542275</c:v>
                </c:pt>
                <c:pt idx="2">
                  <c:v>20.8391024045719</c:v>
                </c:pt>
                <c:pt idx="3">
                  <c:v>29.515907722891129</c:v>
                </c:pt>
                <c:pt idx="4">
                  <c:v>29.11836867235138</c:v>
                </c:pt>
                <c:pt idx="5">
                  <c:v>7.2749979493068668</c:v>
                </c:pt>
                <c:pt idx="6">
                  <c:v>6.969464443391673</c:v>
                </c:pt>
                <c:pt idx="7">
                  <c:v>7.8964423042595326</c:v>
                </c:pt>
                <c:pt idx="8">
                  <c:v>9.7877969901434039</c:v>
                </c:pt>
                <c:pt idx="9">
                  <c:v>11.965746998547701</c:v>
                </c:pt>
                <c:pt idx="10">
                  <c:v>12.597841966752263</c:v>
                </c:pt>
                <c:pt idx="11">
                  <c:v>21.079792833910972</c:v>
                </c:pt>
                <c:pt idx="12">
                  <c:v>32.866142171550713</c:v>
                </c:pt>
                <c:pt idx="13">
                  <c:v>30.658020065806419</c:v>
                </c:pt>
                <c:pt idx="14">
                  <c:v>35.264882780455032</c:v>
                </c:pt>
                <c:pt idx="15">
                  <c:v>31.882214562809811</c:v>
                </c:pt>
                <c:pt idx="16">
                  <c:v>30.822436564725248</c:v>
                </c:pt>
                <c:pt idx="17">
                  <c:v>29.879035131113131</c:v>
                </c:pt>
                <c:pt idx="18">
                  <c:v>28.517915626678242</c:v>
                </c:pt>
                <c:pt idx="19">
                  <c:v>25.83926055232979</c:v>
                </c:pt>
              </c:numCache>
            </c:numRef>
          </c:val>
          <c:smooth val="0"/>
        </c:ser>
        <c:ser>
          <c:idx val="1"/>
          <c:order val="1"/>
          <c:tx>
            <c:v>نسبة إشغال الغرف %</c:v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Sheet2!$J$3:$J$22</c:f>
              <c:numCache>
                <c:formatCode>0.00</c:formatCode>
                <c:ptCount val="20"/>
                <c:pt idx="0">
                  <c:v>36.49707803368856</c:v>
                </c:pt>
                <c:pt idx="1">
                  <c:v>30.044359949302919</c:v>
                </c:pt>
                <c:pt idx="2">
                  <c:v>25.808314087759815</c:v>
                </c:pt>
                <c:pt idx="3">
                  <c:v>33.717032967032964</c:v>
                </c:pt>
                <c:pt idx="4">
                  <c:v>32.219878105954052</c:v>
                </c:pt>
                <c:pt idx="5">
                  <c:v>9.0404845393688245</c:v>
                </c:pt>
                <c:pt idx="6">
                  <c:v>9.9222614840989412</c:v>
                </c:pt>
                <c:pt idx="7">
                  <c:v>11.932158297306286</c:v>
                </c:pt>
                <c:pt idx="8">
                  <c:v>13.551580964548068</c:v>
                </c:pt>
                <c:pt idx="9">
                  <c:v>15.480274442538594</c:v>
                </c:pt>
                <c:pt idx="10">
                  <c:v>16.235011990407671</c:v>
                </c:pt>
                <c:pt idx="11">
                  <c:v>27.475207719110156</c:v>
                </c:pt>
                <c:pt idx="12">
                  <c:v>36.697530864197532</c:v>
                </c:pt>
                <c:pt idx="13">
                  <c:v>34.851555136663521</c:v>
                </c:pt>
                <c:pt idx="14">
                  <c:v>37.919389978213509</c:v>
                </c:pt>
                <c:pt idx="15">
                  <c:v>28.393107593668603</c:v>
                </c:pt>
                <c:pt idx="16">
                  <c:v>29.092831059004421</c:v>
                </c:pt>
                <c:pt idx="17">
                  <c:v>24.762308998302206</c:v>
                </c:pt>
                <c:pt idx="18">
                  <c:v>25.231023102310235</c:v>
                </c:pt>
                <c:pt idx="19">
                  <c:v>22.537181563834487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4832"/>
        <c:axId val="1208256"/>
      </c:lineChart>
      <c:dateAx>
        <c:axId val="59704832"/>
        <c:scaling>
          <c:orientation val="minMax"/>
        </c:scaling>
        <c:delete val="0"/>
        <c:axPos val="b"/>
        <c:majorGridlines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</c:majorGridlines>
        <c:minorGridlines/>
        <c:numFmt formatCode="General" sourceLinked="1"/>
        <c:majorTickMark val="out"/>
        <c:minorTickMark val="none"/>
        <c:tickLblPos val="nextTo"/>
        <c:crossAx val="1208256"/>
        <c:crosses val="autoZero"/>
        <c:auto val="0"/>
        <c:lblOffset val="100"/>
        <c:baseTimeUnit val="days"/>
      </c:dateAx>
      <c:valAx>
        <c:axId val="1208256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597048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22609981129408"/>
          <c:y val="4.71976401179941E-2"/>
          <c:w val="0.4090604453131883"/>
          <c:h val="7.399089494344179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251460</xdr:rowOff>
    </xdr:from>
    <xdr:to>
      <xdr:col>20</xdr:col>
      <xdr:colOff>45720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N4" sqref="N4"/>
    </sheetView>
  </sheetViews>
  <sheetFormatPr defaultRowHeight="14.4" x14ac:dyDescent="0.3"/>
  <cols>
    <col min="9" max="9" width="11.5546875" bestFit="1" customWidth="1"/>
  </cols>
  <sheetData>
    <row r="1" spans="1:12" ht="21" customHeight="1" x14ac:dyDescent="0.3">
      <c r="A1" s="34" t="s">
        <v>0</v>
      </c>
      <c r="B1" s="35" t="s">
        <v>10</v>
      </c>
      <c r="C1" s="35"/>
      <c r="D1" s="35"/>
      <c r="E1" s="35"/>
      <c r="F1" s="35"/>
      <c r="G1" s="35"/>
      <c r="H1" s="35"/>
      <c r="I1" s="18"/>
      <c r="J1" s="18"/>
      <c r="K1" s="18"/>
      <c r="L1" s="18"/>
    </row>
    <row r="2" spans="1:12" ht="81.599999999999994" x14ac:dyDescent="0.3">
      <c r="A2" s="34"/>
      <c r="B2" s="7" t="s">
        <v>1</v>
      </c>
      <c r="C2" s="7" t="s">
        <v>2</v>
      </c>
      <c r="D2" s="7" t="s">
        <v>3</v>
      </c>
      <c r="E2" s="7" t="s">
        <v>4</v>
      </c>
      <c r="F2" s="7" t="s">
        <v>8</v>
      </c>
      <c r="G2" s="7" t="s">
        <v>5</v>
      </c>
      <c r="H2" s="20" t="s">
        <v>6</v>
      </c>
      <c r="I2" s="7" t="s">
        <v>9</v>
      </c>
      <c r="J2" s="21" t="s">
        <v>7</v>
      </c>
      <c r="K2" s="7" t="s">
        <v>11</v>
      </c>
      <c r="L2" s="22" t="s">
        <v>12</v>
      </c>
    </row>
    <row r="3" spans="1:12" ht="20.399999999999999" x14ac:dyDescent="0.65">
      <c r="A3" s="29">
        <v>2015</v>
      </c>
      <c r="B3" s="1">
        <v>112</v>
      </c>
      <c r="C3" s="2">
        <v>6791</v>
      </c>
      <c r="D3" s="2">
        <v>15059</v>
      </c>
      <c r="E3" s="2">
        <v>484394</v>
      </c>
      <c r="F3" s="2">
        <v>1420264</v>
      </c>
      <c r="G3" s="3">
        <v>1530.5</v>
      </c>
      <c r="H3" s="10">
        <v>22.5</v>
      </c>
      <c r="I3" s="9">
        <f>(E3/(D3*365))*100</f>
        <v>8.8127156472213866</v>
      </c>
      <c r="J3" s="11">
        <f>G3/C3</f>
        <v>0.22537181563834488</v>
      </c>
      <c r="K3" s="9">
        <f>F3/E3</f>
        <v>2.9320429237356369</v>
      </c>
      <c r="L3" s="31">
        <f>I3*K3</f>
        <v>25.83926055232979</v>
      </c>
    </row>
    <row r="4" spans="1:12" ht="20.399999999999999" x14ac:dyDescent="0.65">
      <c r="A4" s="29">
        <v>2014</v>
      </c>
      <c r="B4" s="4">
        <v>109</v>
      </c>
      <c r="C4" s="5">
        <v>6666</v>
      </c>
      <c r="D4" s="5">
        <v>14769</v>
      </c>
      <c r="E4" s="5">
        <v>610347</v>
      </c>
      <c r="F4" s="5">
        <v>1537311</v>
      </c>
      <c r="G4" s="6">
        <v>1681.9</v>
      </c>
      <c r="H4" s="10">
        <v>25.2</v>
      </c>
      <c r="I4" s="9">
        <f t="shared" ref="I4:I22" si="0">(E4/(D4*365))*100</f>
        <v>11.322253108834962</v>
      </c>
      <c r="J4" s="11">
        <f t="shared" ref="J4:J22" si="1">G4/C4</f>
        <v>0.25231023102310235</v>
      </c>
      <c r="K4" s="9">
        <f t="shared" ref="K4:K22" si="2">F4/E4</f>
        <v>2.5187491705537997</v>
      </c>
      <c r="L4" s="31">
        <f t="shared" ref="L4:L22" si="3">I4*K4</f>
        <v>28.517915626678242</v>
      </c>
    </row>
    <row r="5" spans="1:12" ht="20.399999999999999" x14ac:dyDescent="0.65">
      <c r="A5" s="29">
        <v>2013</v>
      </c>
      <c r="B5" s="1">
        <v>113</v>
      </c>
      <c r="C5" s="2">
        <v>5890</v>
      </c>
      <c r="D5" s="2">
        <v>13458</v>
      </c>
      <c r="E5" s="2">
        <v>600362</v>
      </c>
      <c r="F5" s="2">
        <v>1467709</v>
      </c>
      <c r="G5" s="3">
        <v>1458.5</v>
      </c>
      <c r="H5" s="10">
        <v>24.8</v>
      </c>
      <c r="I5" s="9">
        <f t="shared" si="0"/>
        <v>12.221930429932188</v>
      </c>
      <c r="J5" s="11">
        <f t="shared" si="1"/>
        <v>0.24762308998302207</v>
      </c>
      <c r="K5" s="9">
        <f t="shared" si="2"/>
        <v>2.4447066936281776</v>
      </c>
      <c r="L5" s="31">
        <f t="shared" si="3"/>
        <v>29.879035131113131</v>
      </c>
    </row>
    <row r="6" spans="1:12" ht="20.399999999999999" x14ac:dyDescent="0.65">
      <c r="A6" s="29">
        <v>2012</v>
      </c>
      <c r="B6" s="4">
        <v>98</v>
      </c>
      <c r="C6" s="5">
        <v>5203</v>
      </c>
      <c r="D6" s="5">
        <v>11883</v>
      </c>
      <c r="E6" s="5">
        <v>575495</v>
      </c>
      <c r="F6" s="5">
        <v>1336860</v>
      </c>
      <c r="G6" s="6">
        <v>1513.7</v>
      </c>
      <c r="H6" s="10">
        <v>29.1</v>
      </c>
      <c r="I6" s="9">
        <f t="shared" si="0"/>
        <v>13.268523353841507</v>
      </c>
      <c r="J6" s="11">
        <f t="shared" si="1"/>
        <v>0.2909283105900442</v>
      </c>
      <c r="K6" s="9">
        <f t="shared" si="2"/>
        <v>2.3229741353096029</v>
      </c>
      <c r="L6" s="31">
        <f t="shared" si="3"/>
        <v>30.822436564725248</v>
      </c>
    </row>
    <row r="7" spans="1:12" ht="20.399999999999999" x14ac:dyDescent="0.65">
      <c r="A7" s="29">
        <v>2011</v>
      </c>
      <c r="B7" s="1">
        <v>91</v>
      </c>
      <c r="C7" s="2">
        <v>4991</v>
      </c>
      <c r="D7" s="2">
        <v>10703</v>
      </c>
      <c r="E7" s="2">
        <v>507372</v>
      </c>
      <c r="F7" s="2">
        <v>1245509</v>
      </c>
      <c r="G7" s="3">
        <v>1417.1</v>
      </c>
      <c r="H7" s="10">
        <v>28.4</v>
      </c>
      <c r="I7" s="9">
        <f t="shared" si="0"/>
        <v>12.987576137275555</v>
      </c>
      <c r="J7" s="11">
        <f t="shared" si="1"/>
        <v>0.28393107593668604</v>
      </c>
      <c r="K7" s="9">
        <f t="shared" si="2"/>
        <v>2.4548240738550806</v>
      </c>
      <c r="L7" s="31">
        <f t="shared" si="3"/>
        <v>31.882214562809811</v>
      </c>
    </row>
    <row r="8" spans="1:12" ht="20.399999999999999" x14ac:dyDescent="0.65">
      <c r="A8" s="29">
        <v>2010</v>
      </c>
      <c r="B8" s="4">
        <v>87</v>
      </c>
      <c r="C8" s="5">
        <v>4590</v>
      </c>
      <c r="D8" s="5">
        <v>9969</v>
      </c>
      <c r="E8" s="5">
        <v>576159</v>
      </c>
      <c r="F8" s="5">
        <v>1283178</v>
      </c>
      <c r="G8" s="4">
        <v>1740.5</v>
      </c>
      <c r="H8" s="10">
        <v>37.9</v>
      </c>
      <c r="I8" s="9">
        <f t="shared" si="0"/>
        <v>15.834264301526513</v>
      </c>
      <c r="J8" s="11">
        <f t="shared" si="1"/>
        <v>0.37919389978213508</v>
      </c>
      <c r="K8" s="9">
        <f t="shared" si="2"/>
        <v>2.2271248040905376</v>
      </c>
      <c r="L8" s="31">
        <f t="shared" si="3"/>
        <v>35.264882780455032</v>
      </c>
    </row>
    <row r="9" spans="1:12" ht="20.399999999999999" x14ac:dyDescent="0.65">
      <c r="A9" s="29">
        <v>2009</v>
      </c>
      <c r="B9" s="1">
        <v>92</v>
      </c>
      <c r="C9" s="2">
        <v>4244</v>
      </c>
      <c r="D9" s="2">
        <v>9305</v>
      </c>
      <c r="E9" s="2">
        <v>451840</v>
      </c>
      <c r="F9" s="2">
        <v>1041246</v>
      </c>
      <c r="G9" s="3">
        <v>1479.1</v>
      </c>
      <c r="H9" s="10">
        <v>34.9</v>
      </c>
      <c r="I9" s="9">
        <f t="shared" si="0"/>
        <v>13.30379159827166</v>
      </c>
      <c r="J9" s="11">
        <f t="shared" si="1"/>
        <v>0.3485155513666352</v>
      </c>
      <c r="K9" s="9">
        <f t="shared" si="2"/>
        <v>2.3044573300283284</v>
      </c>
      <c r="L9" s="31">
        <f t="shared" si="3"/>
        <v>30.658020065806419</v>
      </c>
    </row>
    <row r="10" spans="1:12" ht="20.399999999999999" x14ac:dyDescent="0.65">
      <c r="A10" s="30">
        <v>2008</v>
      </c>
      <c r="B10" s="12">
        <v>80</v>
      </c>
      <c r="C10" s="13">
        <v>4212</v>
      </c>
      <c r="D10" s="13">
        <v>9331</v>
      </c>
      <c r="E10" s="13">
        <v>444196</v>
      </c>
      <c r="F10" s="13">
        <v>1119360</v>
      </c>
      <c r="G10" s="14">
        <v>1545.7</v>
      </c>
      <c r="H10" s="12">
        <v>50.8</v>
      </c>
      <c r="I10" s="15">
        <f t="shared" si="0"/>
        <v>13.042282096943023</v>
      </c>
      <c r="J10" s="16">
        <f t="shared" si="1"/>
        <v>0.36697530864197531</v>
      </c>
      <c r="K10" s="15">
        <f t="shared" si="2"/>
        <v>2.5199686624823276</v>
      </c>
      <c r="L10" s="15">
        <f t="shared" si="3"/>
        <v>32.866142171550713</v>
      </c>
    </row>
    <row r="11" spans="1:12" ht="20.399999999999999" x14ac:dyDescent="0.65">
      <c r="A11" s="29">
        <v>2007</v>
      </c>
      <c r="B11" s="1">
        <v>70</v>
      </c>
      <c r="C11" s="2">
        <v>3731</v>
      </c>
      <c r="D11" s="2">
        <v>8731</v>
      </c>
      <c r="E11" s="2">
        <v>312850</v>
      </c>
      <c r="F11" s="2">
        <v>671774</v>
      </c>
      <c r="G11" s="3">
        <v>1025.0999999999999</v>
      </c>
      <c r="H11" s="10">
        <v>27.8</v>
      </c>
      <c r="I11" s="9">
        <f t="shared" si="0"/>
        <v>9.8170116558381952</v>
      </c>
      <c r="J11" s="11">
        <f t="shared" si="1"/>
        <v>0.27475207719110156</v>
      </c>
      <c r="K11" s="9">
        <f t="shared" si="2"/>
        <v>2.1472718555218155</v>
      </c>
      <c r="L11" s="31">
        <f t="shared" si="3"/>
        <v>21.079792833910972</v>
      </c>
    </row>
    <row r="12" spans="1:12" ht="20.399999999999999" x14ac:dyDescent="0.65">
      <c r="A12" s="29">
        <v>2006</v>
      </c>
      <c r="B12" s="4">
        <v>68</v>
      </c>
      <c r="C12" s="5">
        <v>3753</v>
      </c>
      <c r="D12" s="5">
        <v>8167</v>
      </c>
      <c r="E12" s="5">
        <v>149102</v>
      </c>
      <c r="F12" s="5">
        <v>375536</v>
      </c>
      <c r="G12" s="4">
        <v>609.29999999999995</v>
      </c>
      <c r="H12" s="10">
        <v>17.600000000000001</v>
      </c>
      <c r="I12" s="9">
        <f t="shared" si="0"/>
        <v>5.0018198865799715</v>
      </c>
      <c r="J12" s="11">
        <f t="shared" si="1"/>
        <v>0.16235011990407672</v>
      </c>
      <c r="K12" s="9">
        <f t="shared" si="2"/>
        <v>2.5186516612788559</v>
      </c>
      <c r="L12" s="31">
        <f t="shared" si="3"/>
        <v>12.597841966752263</v>
      </c>
    </row>
    <row r="13" spans="1:12" ht="20.399999999999999" x14ac:dyDescent="0.65">
      <c r="A13" s="29">
        <v>2005</v>
      </c>
      <c r="B13" s="1">
        <v>64</v>
      </c>
      <c r="C13" s="2">
        <v>3498</v>
      </c>
      <c r="D13" s="2">
        <v>7461</v>
      </c>
      <c r="E13" s="2">
        <v>124254</v>
      </c>
      <c r="F13" s="2">
        <v>325859</v>
      </c>
      <c r="G13" s="1">
        <v>541.5</v>
      </c>
      <c r="H13" s="10">
        <v>16.899999999999999</v>
      </c>
      <c r="I13" s="9">
        <f t="shared" si="0"/>
        <v>4.5626848654097198</v>
      </c>
      <c r="J13" s="11">
        <f t="shared" si="1"/>
        <v>0.15480274442538594</v>
      </c>
      <c r="K13" s="9">
        <f t="shared" si="2"/>
        <v>2.6225232185684164</v>
      </c>
      <c r="L13" s="31">
        <f t="shared" si="3"/>
        <v>11.965746998547701</v>
      </c>
    </row>
    <row r="14" spans="1:12" ht="20.399999999999999" x14ac:dyDescent="0.65">
      <c r="A14" s="29">
        <v>2004</v>
      </c>
      <c r="B14" s="4">
        <v>66</v>
      </c>
      <c r="C14" s="5">
        <v>3131</v>
      </c>
      <c r="D14" s="5">
        <v>6917</v>
      </c>
      <c r="E14" s="5">
        <v>89786</v>
      </c>
      <c r="F14" s="5">
        <v>247113</v>
      </c>
      <c r="G14" s="4">
        <v>424.3</v>
      </c>
      <c r="H14" s="10">
        <v>15.2</v>
      </c>
      <c r="I14" s="9">
        <f t="shared" si="0"/>
        <v>3.5562966762453434</v>
      </c>
      <c r="J14" s="11">
        <f t="shared" si="1"/>
        <v>0.13551580964548068</v>
      </c>
      <c r="K14" s="9">
        <f t="shared" si="2"/>
        <v>2.7522442251575971</v>
      </c>
      <c r="L14" s="31">
        <f t="shared" si="3"/>
        <v>9.7877969901434039</v>
      </c>
    </row>
    <row r="15" spans="1:12" ht="20.399999999999999" x14ac:dyDescent="0.65">
      <c r="A15" s="29">
        <v>2003</v>
      </c>
      <c r="B15" s="1">
        <v>60</v>
      </c>
      <c r="C15" s="2">
        <v>3007</v>
      </c>
      <c r="D15" s="2">
        <v>6523</v>
      </c>
      <c r="E15" s="2">
        <v>58256</v>
      </c>
      <c r="F15" s="2">
        <v>188006</v>
      </c>
      <c r="G15" s="1">
        <v>358.8</v>
      </c>
      <c r="H15" s="10">
        <v>13.4</v>
      </c>
      <c r="I15" s="9">
        <f t="shared" si="0"/>
        <v>2.4468109681443324</v>
      </c>
      <c r="J15" s="11">
        <f t="shared" si="1"/>
        <v>0.11932158297306286</v>
      </c>
      <c r="K15" s="9">
        <f t="shared" si="2"/>
        <v>3.2272383960450424</v>
      </c>
      <c r="L15" s="31">
        <f t="shared" si="3"/>
        <v>7.8964423042595326</v>
      </c>
    </row>
    <row r="16" spans="1:12" ht="20.399999999999999" x14ac:dyDescent="0.65">
      <c r="A16" s="29">
        <v>2002</v>
      </c>
      <c r="B16" s="4">
        <v>57</v>
      </c>
      <c r="C16" s="5">
        <v>2830</v>
      </c>
      <c r="D16" s="5">
        <v>6159</v>
      </c>
      <c r="E16" s="5">
        <v>45239</v>
      </c>
      <c r="F16" s="5">
        <v>156676</v>
      </c>
      <c r="G16" s="4">
        <v>280.8</v>
      </c>
      <c r="H16" s="10">
        <v>11.3</v>
      </c>
      <c r="I16" s="9">
        <f t="shared" si="0"/>
        <v>2.012379700493987</v>
      </c>
      <c r="J16" s="11">
        <f t="shared" si="1"/>
        <v>9.9222614840989404E-2</v>
      </c>
      <c r="K16" s="9">
        <f t="shared" si="2"/>
        <v>3.4632949446274233</v>
      </c>
      <c r="L16" s="31">
        <f t="shared" si="3"/>
        <v>6.969464443391673</v>
      </c>
    </row>
    <row r="17" spans="1:12" ht="20.399999999999999" x14ac:dyDescent="0.65">
      <c r="A17" s="29">
        <v>2001</v>
      </c>
      <c r="B17" s="1">
        <v>68</v>
      </c>
      <c r="C17" s="2">
        <v>3137</v>
      </c>
      <c r="D17" s="2">
        <v>6680</v>
      </c>
      <c r="E17" s="2">
        <v>57968</v>
      </c>
      <c r="F17" s="2">
        <v>177379</v>
      </c>
      <c r="G17" s="1">
        <v>283.60000000000002</v>
      </c>
      <c r="H17" s="10">
        <v>8.4</v>
      </c>
      <c r="I17" s="9">
        <f t="shared" si="0"/>
        <v>2.3774915921581496</v>
      </c>
      <c r="J17" s="11">
        <f t="shared" si="1"/>
        <v>9.0404845393688246E-2</v>
      </c>
      <c r="K17" s="9">
        <f t="shared" si="2"/>
        <v>3.0599468672370964</v>
      </c>
      <c r="L17" s="31">
        <f t="shared" si="3"/>
        <v>7.2749979493068668</v>
      </c>
    </row>
    <row r="18" spans="1:12" ht="20.399999999999999" x14ac:dyDescent="0.65">
      <c r="A18" s="29">
        <v>2000</v>
      </c>
      <c r="B18" s="4">
        <v>94</v>
      </c>
      <c r="C18" s="5">
        <v>4266</v>
      </c>
      <c r="D18" s="5">
        <v>9112</v>
      </c>
      <c r="E18" s="5">
        <v>315709</v>
      </c>
      <c r="F18" s="5">
        <v>968442</v>
      </c>
      <c r="G18" s="6">
        <v>1374.5</v>
      </c>
      <c r="H18" s="10">
        <v>35.1</v>
      </c>
      <c r="I18" s="9">
        <f t="shared" si="0"/>
        <v>9.4924952193103778</v>
      </c>
      <c r="J18" s="11">
        <f t="shared" si="1"/>
        <v>0.32219878105954053</v>
      </c>
      <c r="K18" s="9">
        <f t="shared" si="2"/>
        <v>3.0675147049973237</v>
      </c>
      <c r="L18" s="31">
        <f t="shared" si="3"/>
        <v>29.11836867235138</v>
      </c>
    </row>
    <row r="19" spans="1:12" ht="20.399999999999999" x14ac:dyDescent="0.65">
      <c r="A19" s="29">
        <v>1999</v>
      </c>
      <c r="B19" s="1">
        <v>80</v>
      </c>
      <c r="C19" s="2">
        <v>3640</v>
      </c>
      <c r="D19" s="2">
        <v>7897</v>
      </c>
      <c r="E19" s="2">
        <v>311114</v>
      </c>
      <c r="F19" s="2">
        <v>850768</v>
      </c>
      <c r="G19" s="3">
        <v>1227.3</v>
      </c>
      <c r="H19" s="10">
        <v>35.5</v>
      </c>
      <c r="I19" s="9">
        <f t="shared" si="0"/>
        <v>10.793556075568839</v>
      </c>
      <c r="J19" s="11">
        <f t="shared" si="1"/>
        <v>0.33717032967032967</v>
      </c>
      <c r="K19" s="9">
        <f t="shared" si="2"/>
        <v>2.7345860359868088</v>
      </c>
      <c r="L19" s="31">
        <f t="shared" si="3"/>
        <v>29.515907722891129</v>
      </c>
    </row>
    <row r="20" spans="1:12" ht="20.399999999999999" x14ac:dyDescent="0.65">
      <c r="A20" s="29">
        <v>1998</v>
      </c>
      <c r="B20" s="4">
        <v>83</v>
      </c>
      <c r="C20" s="5">
        <v>3464</v>
      </c>
      <c r="D20" s="5">
        <v>7541</v>
      </c>
      <c r="E20" s="5">
        <v>203852</v>
      </c>
      <c r="F20" s="5">
        <v>573589</v>
      </c>
      <c r="G20" s="4">
        <v>894</v>
      </c>
      <c r="H20" s="10">
        <v>27.5</v>
      </c>
      <c r="I20" s="9">
        <f t="shared" si="0"/>
        <v>7.4061613862483267</v>
      </c>
      <c r="J20" s="11">
        <f t="shared" si="1"/>
        <v>0.25808314087759815</v>
      </c>
      <c r="K20" s="9">
        <f t="shared" si="2"/>
        <v>2.8137521339010654</v>
      </c>
      <c r="L20" s="31">
        <f t="shared" si="3"/>
        <v>20.8391024045719</v>
      </c>
    </row>
    <row r="21" spans="1:12" ht="20.399999999999999" x14ac:dyDescent="0.65">
      <c r="A21" s="29">
        <v>1997</v>
      </c>
      <c r="B21" s="1">
        <v>77</v>
      </c>
      <c r="C21" s="2">
        <v>3156</v>
      </c>
      <c r="D21" s="2">
        <v>6894</v>
      </c>
      <c r="E21" s="2">
        <v>213933</v>
      </c>
      <c r="F21" s="2">
        <v>617440</v>
      </c>
      <c r="G21" s="1">
        <v>948.2</v>
      </c>
      <c r="H21" s="10">
        <v>31.7</v>
      </c>
      <c r="I21" s="9">
        <f t="shared" si="0"/>
        <v>8.501853905122978</v>
      </c>
      <c r="J21" s="11">
        <f t="shared" si="1"/>
        <v>0.30044359949302918</v>
      </c>
      <c r="K21" s="9">
        <f t="shared" si="2"/>
        <v>2.8861372485778256</v>
      </c>
      <c r="L21" s="31">
        <f t="shared" si="3"/>
        <v>24.537517237542275</v>
      </c>
    </row>
    <row r="22" spans="1:12" ht="20.399999999999999" x14ac:dyDescent="0.65">
      <c r="A22" s="29">
        <v>1996</v>
      </c>
      <c r="B22" s="4">
        <v>65</v>
      </c>
      <c r="C22" s="5">
        <v>2909</v>
      </c>
      <c r="D22" s="5">
        <v>6383</v>
      </c>
      <c r="E22" s="5">
        <v>223322</v>
      </c>
      <c r="F22" s="5">
        <v>713910</v>
      </c>
      <c r="G22" s="6">
        <v>1061.7</v>
      </c>
      <c r="H22" s="10">
        <v>38.299999999999997</v>
      </c>
      <c r="I22" s="9">
        <f t="shared" si="0"/>
        <v>9.5854785506879363</v>
      </c>
      <c r="J22" s="11">
        <f t="shared" si="1"/>
        <v>0.36497078033688557</v>
      </c>
      <c r="K22" s="9">
        <f t="shared" si="2"/>
        <v>3.1967741646591019</v>
      </c>
      <c r="L22" s="31">
        <f t="shared" si="3"/>
        <v>30.642610186733165</v>
      </c>
    </row>
    <row r="23" spans="1:12" s="8" customFormat="1" ht="20.399999999999999" x14ac:dyDescent="0.65">
      <c r="A23" s="23"/>
      <c r="B23" s="24"/>
      <c r="C23" s="25"/>
      <c r="D23" s="25"/>
      <c r="E23" s="25"/>
      <c r="F23" s="25"/>
      <c r="G23" s="26"/>
      <c r="H23" s="24"/>
      <c r="I23" s="27"/>
      <c r="J23" s="28"/>
      <c r="K23" s="27"/>
      <c r="L23" s="27"/>
    </row>
    <row r="24" spans="1:12" x14ac:dyDescent="0.3">
      <c r="A24" s="18" t="s">
        <v>14</v>
      </c>
      <c r="B24" s="18">
        <f>MIN(B3:B22)</f>
        <v>57</v>
      </c>
      <c r="C24" s="18">
        <f t="shared" ref="C24:L24" si="4">MIN(C3:C22)</f>
        <v>2830</v>
      </c>
      <c r="D24" s="18">
        <f t="shared" si="4"/>
        <v>6159</v>
      </c>
      <c r="E24" s="18">
        <f t="shared" si="4"/>
        <v>45239</v>
      </c>
      <c r="F24" s="18">
        <f t="shared" si="4"/>
        <v>156676</v>
      </c>
      <c r="G24" s="18">
        <f t="shared" si="4"/>
        <v>280.8</v>
      </c>
      <c r="H24" s="18">
        <f t="shared" si="4"/>
        <v>8.4</v>
      </c>
      <c r="I24" s="32">
        <f t="shared" si="4"/>
        <v>2.012379700493987</v>
      </c>
      <c r="J24" s="33">
        <f t="shared" si="4"/>
        <v>9.0404845393688246E-2</v>
      </c>
      <c r="K24" s="32">
        <f t="shared" si="4"/>
        <v>2.1472718555218155</v>
      </c>
      <c r="L24" s="32">
        <f t="shared" si="4"/>
        <v>6.969464443391673</v>
      </c>
    </row>
    <row r="25" spans="1:12" x14ac:dyDescent="0.3">
      <c r="A25" s="18" t="s">
        <v>13</v>
      </c>
      <c r="B25" s="18">
        <f>MAX(B3:B22)</f>
        <v>113</v>
      </c>
      <c r="C25" s="18">
        <f t="shared" ref="C25:L25" si="5">MAX(C3:C22)</f>
        <v>6791</v>
      </c>
      <c r="D25" s="18">
        <f t="shared" si="5"/>
        <v>15059</v>
      </c>
      <c r="E25" s="18">
        <f t="shared" si="5"/>
        <v>610347</v>
      </c>
      <c r="F25" s="18">
        <f t="shared" si="5"/>
        <v>1537311</v>
      </c>
      <c r="G25" s="18">
        <f t="shared" si="5"/>
        <v>1740.5</v>
      </c>
      <c r="H25" s="18">
        <f t="shared" si="5"/>
        <v>50.8</v>
      </c>
      <c r="I25" s="32">
        <f t="shared" si="5"/>
        <v>15.834264301526513</v>
      </c>
      <c r="J25" s="33">
        <f t="shared" si="5"/>
        <v>0.37919389978213508</v>
      </c>
      <c r="K25" s="32">
        <f t="shared" si="5"/>
        <v>3.4632949446274233</v>
      </c>
      <c r="L25" s="32">
        <f t="shared" si="5"/>
        <v>35.264882780455032</v>
      </c>
    </row>
  </sheetData>
  <mergeCells count="2">
    <mergeCell ref="A1:A2"/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U6" sqref="U6"/>
    </sheetView>
  </sheetViews>
  <sheetFormatPr defaultRowHeight="14.4" x14ac:dyDescent="0.3"/>
  <cols>
    <col min="1" max="8" width="8.88671875" style="8"/>
    <col min="9" max="9" width="11.5546875" style="8" bestFit="1" customWidth="1"/>
    <col min="10" max="16384" width="8.88671875" style="8"/>
  </cols>
  <sheetData>
    <row r="1" spans="1:12" ht="21" customHeight="1" x14ac:dyDescent="0.3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81.599999999999994" x14ac:dyDescent="0.3">
      <c r="A2" s="19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8</v>
      </c>
      <c r="G2" s="17" t="s">
        <v>5</v>
      </c>
      <c r="H2" s="20" t="s">
        <v>6</v>
      </c>
      <c r="I2" s="17" t="s">
        <v>9</v>
      </c>
      <c r="J2" s="21" t="s">
        <v>7</v>
      </c>
      <c r="K2" s="17" t="s">
        <v>11</v>
      </c>
      <c r="L2" s="22" t="s">
        <v>12</v>
      </c>
    </row>
    <row r="3" spans="1:12" ht="20.399999999999999" x14ac:dyDescent="0.65">
      <c r="A3" s="29">
        <v>1996</v>
      </c>
      <c r="B3" s="4">
        <v>65</v>
      </c>
      <c r="C3" s="5">
        <v>2909</v>
      </c>
      <c r="D3" s="5">
        <v>6383</v>
      </c>
      <c r="E3" s="5">
        <v>223322</v>
      </c>
      <c r="F3" s="5">
        <v>713910</v>
      </c>
      <c r="G3" s="6">
        <v>1061.7</v>
      </c>
      <c r="H3" s="10">
        <v>38.299999999999997</v>
      </c>
      <c r="I3" s="9">
        <f>(E3/(D3*365))*100</f>
        <v>9.5854785506879363</v>
      </c>
      <c r="J3" s="36">
        <f>(G3/C3)*100</f>
        <v>36.49707803368856</v>
      </c>
      <c r="K3" s="9">
        <f>F3/E3</f>
        <v>3.1967741646591019</v>
      </c>
      <c r="L3" s="31">
        <f>I3*K3</f>
        <v>30.642610186733165</v>
      </c>
    </row>
    <row r="4" spans="1:12" ht="20.399999999999999" x14ac:dyDescent="0.65">
      <c r="A4" s="29">
        <v>1997</v>
      </c>
      <c r="B4" s="1">
        <v>77</v>
      </c>
      <c r="C4" s="2">
        <v>3156</v>
      </c>
      <c r="D4" s="2">
        <v>6894</v>
      </c>
      <c r="E4" s="2">
        <v>213933</v>
      </c>
      <c r="F4" s="2">
        <v>617440</v>
      </c>
      <c r="G4" s="1">
        <v>948.2</v>
      </c>
      <c r="H4" s="10">
        <v>31.7</v>
      </c>
      <c r="I4" s="9">
        <f>(E4/(D4*365))*100</f>
        <v>8.501853905122978</v>
      </c>
      <c r="J4" s="36">
        <f t="shared" ref="J4:J22" si="0">(G4/C4)*100</f>
        <v>30.044359949302919</v>
      </c>
      <c r="K4" s="9">
        <f>F4/E4</f>
        <v>2.8861372485778256</v>
      </c>
      <c r="L4" s="31">
        <f>I4*K4</f>
        <v>24.537517237542275</v>
      </c>
    </row>
    <row r="5" spans="1:12" ht="20.399999999999999" x14ac:dyDescent="0.65">
      <c r="A5" s="29">
        <v>1998</v>
      </c>
      <c r="B5" s="4">
        <v>83</v>
      </c>
      <c r="C5" s="5">
        <v>3464</v>
      </c>
      <c r="D5" s="5">
        <v>7541</v>
      </c>
      <c r="E5" s="5">
        <v>203852</v>
      </c>
      <c r="F5" s="5">
        <v>573589</v>
      </c>
      <c r="G5" s="4">
        <v>894</v>
      </c>
      <c r="H5" s="10">
        <v>27.5</v>
      </c>
      <c r="I5" s="9">
        <f>(E5/(D5*365))*100</f>
        <v>7.4061613862483267</v>
      </c>
      <c r="J5" s="36">
        <f t="shared" si="0"/>
        <v>25.808314087759815</v>
      </c>
      <c r="K5" s="9">
        <f>F5/E5</f>
        <v>2.8137521339010654</v>
      </c>
      <c r="L5" s="31">
        <f>I5*K5</f>
        <v>20.8391024045719</v>
      </c>
    </row>
    <row r="6" spans="1:12" ht="20.399999999999999" x14ac:dyDescent="0.65">
      <c r="A6" s="29">
        <v>1999</v>
      </c>
      <c r="B6" s="1">
        <v>80</v>
      </c>
      <c r="C6" s="2">
        <v>3640</v>
      </c>
      <c r="D6" s="2">
        <v>7897</v>
      </c>
      <c r="E6" s="2">
        <v>311114</v>
      </c>
      <c r="F6" s="2">
        <v>850768</v>
      </c>
      <c r="G6" s="3">
        <v>1227.3</v>
      </c>
      <c r="H6" s="10">
        <v>35.5</v>
      </c>
      <c r="I6" s="9">
        <f>(E6/(D6*365))*100</f>
        <v>10.793556075568839</v>
      </c>
      <c r="J6" s="36">
        <f t="shared" si="0"/>
        <v>33.717032967032964</v>
      </c>
      <c r="K6" s="9">
        <f>F6/E6</f>
        <v>2.7345860359868088</v>
      </c>
      <c r="L6" s="31">
        <f>I6*K6</f>
        <v>29.515907722891129</v>
      </c>
    </row>
    <row r="7" spans="1:12" ht="20.399999999999999" x14ac:dyDescent="0.65">
      <c r="A7" s="29">
        <v>2000</v>
      </c>
      <c r="B7" s="4">
        <v>94</v>
      </c>
      <c r="C7" s="5">
        <v>4266</v>
      </c>
      <c r="D7" s="5">
        <v>9112</v>
      </c>
      <c r="E7" s="5">
        <v>315709</v>
      </c>
      <c r="F7" s="5">
        <v>968442</v>
      </c>
      <c r="G7" s="6">
        <v>1374.5</v>
      </c>
      <c r="H7" s="10">
        <v>35.1</v>
      </c>
      <c r="I7" s="9">
        <f>(E7/(D7*365))*100</f>
        <v>9.4924952193103778</v>
      </c>
      <c r="J7" s="36">
        <f t="shared" si="0"/>
        <v>32.219878105954052</v>
      </c>
      <c r="K7" s="9">
        <f>F7/E7</f>
        <v>3.0675147049973237</v>
      </c>
      <c r="L7" s="31">
        <f>I7*K7</f>
        <v>29.11836867235138</v>
      </c>
    </row>
    <row r="8" spans="1:12" ht="20.399999999999999" x14ac:dyDescent="0.65">
      <c r="A8" s="29">
        <v>2001</v>
      </c>
      <c r="B8" s="1">
        <v>68</v>
      </c>
      <c r="C8" s="2">
        <v>3137</v>
      </c>
      <c r="D8" s="2">
        <v>6680</v>
      </c>
      <c r="E8" s="2">
        <v>57968</v>
      </c>
      <c r="F8" s="2">
        <v>177379</v>
      </c>
      <c r="G8" s="1">
        <v>283.60000000000002</v>
      </c>
      <c r="H8" s="10">
        <v>8.4</v>
      </c>
      <c r="I8" s="9">
        <f>(E8/(D8*365))*100</f>
        <v>2.3774915921581496</v>
      </c>
      <c r="J8" s="36">
        <f t="shared" si="0"/>
        <v>9.0404845393688245</v>
      </c>
      <c r="K8" s="9">
        <f>F8/E8</f>
        <v>3.0599468672370964</v>
      </c>
      <c r="L8" s="31">
        <f>I8*K8</f>
        <v>7.2749979493068668</v>
      </c>
    </row>
    <row r="9" spans="1:12" ht="20.399999999999999" x14ac:dyDescent="0.65">
      <c r="A9" s="29">
        <v>2002</v>
      </c>
      <c r="B9" s="4">
        <v>57</v>
      </c>
      <c r="C9" s="5">
        <v>2830</v>
      </c>
      <c r="D9" s="5">
        <v>6159</v>
      </c>
      <c r="E9" s="5">
        <v>45239</v>
      </c>
      <c r="F9" s="5">
        <v>156676</v>
      </c>
      <c r="G9" s="4">
        <v>280.8</v>
      </c>
      <c r="H9" s="10">
        <v>11.3</v>
      </c>
      <c r="I9" s="9">
        <f>(E9/(D9*365))*100</f>
        <v>2.012379700493987</v>
      </c>
      <c r="J9" s="36">
        <f t="shared" si="0"/>
        <v>9.9222614840989412</v>
      </c>
      <c r="K9" s="9">
        <f>F9/E9</f>
        <v>3.4632949446274233</v>
      </c>
      <c r="L9" s="31">
        <f>I9*K9</f>
        <v>6.969464443391673</v>
      </c>
    </row>
    <row r="10" spans="1:12" ht="20.399999999999999" x14ac:dyDescent="0.65">
      <c r="A10" s="29">
        <v>2003</v>
      </c>
      <c r="B10" s="1">
        <v>60</v>
      </c>
      <c r="C10" s="2">
        <v>3007</v>
      </c>
      <c r="D10" s="2">
        <v>6523</v>
      </c>
      <c r="E10" s="2">
        <v>58256</v>
      </c>
      <c r="F10" s="2">
        <v>188006</v>
      </c>
      <c r="G10" s="1">
        <v>358.8</v>
      </c>
      <c r="H10" s="10">
        <v>13.4</v>
      </c>
      <c r="I10" s="9">
        <f>(E10/(D10*365))*100</f>
        <v>2.4468109681443324</v>
      </c>
      <c r="J10" s="36">
        <f t="shared" si="0"/>
        <v>11.932158297306286</v>
      </c>
      <c r="K10" s="9">
        <f>F10/E10</f>
        <v>3.2272383960450424</v>
      </c>
      <c r="L10" s="31">
        <f>I10*K10</f>
        <v>7.8964423042595326</v>
      </c>
    </row>
    <row r="11" spans="1:12" ht="20.399999999999999" x14ac:dyDescent="0.65">
      <c r="A11" s="29">
        <v>2004</v>
      </c>
      <c r="B11" s="4">
        <v>66</v>
      </c>
      <c r="C11" s="5">
        <v>3131</v>
      </c>
      <c r="D11" s="5">
        <v>6917</v>
      </c>
      <c r="E11" s="5">
        <v>89786</v>
      </c>
      <c r="F11" s="5">
        <v>247113</v>
      </c>
      <c r="G11" s="4">
        <v>424.3</v>
      </c>
      <c r="H11" s="10">
        <v>15.2</v>
      </c>
      <c r="I11" s="9">
        <f>(E11/(D11*365))*100</f>
        <v>3.5562966762453434</v>
      </c>
      <c r="J11" s="36">
        <f t="shared" si="0"/>
        <v>13.551580964548068</v>
      </c>
      <c r="K11" s="9">
        <f>F11/E11</f>
        <v>2.7522442251575971</v>
      </c>
      <c r="L11" s="31">
        <f>I11*K11</f>
        <v>9.7877969901434039</v>
      </c>
    </row>
    <row r="12" spans="1:12" ht="20.399999999999999" x14ac:dyDescent="0.65">
      <c r="A12" s="29">
        <v>2005</v>
      </c>
      <c r="B12" s="1">
        <v>64</v>
      </c>
      <c r="C12" s="2">
        <v>3498</v>
      </c>
      <c r="D12" s="2">
        <v>7461</v>
      </c>
      <c r="E12" s="2">
        <v>124254</v>
      </c>
      <c r="F12" s="2">
        <v>325859</v>
      </c>
      <c r="G12" s="1">
        <v>541.5</v>
      </c>
      <c r="H12" s="10">
        <v>16.899999999999999</v>
      </c>
      <c r="I12" s="9">
        <f>(E12/(D12*365))*100</f>
        <v>4.5626848654097198</v>
      </c>
      <c r="J12" s="36">
        <f t="shared" si="0"/>
        <v>15.480274442538594</v>
      </c>
      <c r="K12" s="9">
        <f>F12/E12</f>
        <v>2.6225232185684164</v>
      </c>
      <c r="L12" s="31">
        <f>I12*K12</f>
        <v>11.965746998547701</v>
      </c>
    </row>
    <row r="13" spans="1:12" ht="20.399999999999999" x14ac:dyDescent="0.65">
      <c r="A13" s="29">
        <v>2006</v>
      </c>
      <c r="B13" s="4">
        <v>68</v>
      </c>
      <c r="C13" s="5">
        <v>3753</v>
      </c>
      <c r="D13" s="5">
        <v>8167</v>
      </c>
      <c r="E13" s="5">
        <v>149102</v>
      </c>
      <c r="F13" s="5">
        <v>375536</v>
      </c>
      <c r="G13" s="4">
        <v>609.29999999999995</v>
      </c>
      <c r="H13" s="10">
        <v>17.600000000000001</v>
      </c>
      <c r="I13" s="9">
        <f>(E13/(D13*365))*100</f>
        <v>5.0018198865799715</v>
      </c>
      <c r="J13" s="36">
        <f t="shared" si="0"/>
        <v>16.235011990407671</v>
      </c>
      <c r="K13" s="9">
        <f>F13/E13</f>
        <v>2.5186516612788559</v>
      </c>
      <c r="L13" s="31">
        <f>I13*K13</f>
        <v>12.597841966752263</v>
      </c>
    </row>
    <row r="14" spans="1:12" ht="20.399999999999999" x14ac:dyDescent="0.65">
      <c r="A14" s="29">
        <v>2007</v>
      </c>
      <c r="B14" s="1">
        <v>70</v>
      </c>
      <c r="C14" s="2">
        <v>3731</v>
      </c>
      <c r="D14" s="2">
        <v>8731</v>
      </c>
      <c r="E14" s="2">
        <v>312850</v>
      </c>
      <c r="F14" s="2">
        <v>671774</v>
      </c>
      <c r="G14" s="3">
        <v>1025.0999999999999</v>
      </c>
      <c r="H14" s="10">
        <v>27.8</v>
      </c>
      <c r="I14" s="9">
        <f>(E14/(D14*365))*100</f>
        <v>9.8170116558381952</v>
      </c>
      <c r="J14" s="36">
        <f t="shared" si="0"/>
        <v>27.475207719110156</v>
      </c>
      <c r="K14" s="9">
        <f>F14/E14</f>
        <v>2.1472718555218155</v>
      </c>
      <c r="L14" s="31">
        <f>I14*K14</f>
        <v>21.079792833910972</v>
      </c>
    </row>
    <row r="15" spans="1:12" ht="20.399999999999999" x14ac:dyDescent="0.65">
      <c r="A15" s="30">
        <v>2008</v>
      </c>
      <c r="B15" s="12">
        <v>80</v>
      </c>
      <c r="C15" s="13">
        <v>4212</v>
      </c>
      <c r="D15" s="13">
        <v>9331</v>
      </c>
      <c r="E15" s="13">
        <v>444196</v>
      </c>
      <c r="F15" s="13">
        <v>1119360</v>
      </c>
      <c r="G15" s="14">
        <v>1545.7</v>
      </c>
      <c r="H15" s="12">
        <v>50.8</v>
      </c>
      <c r="I15" s="15">
        <f>(E15/(D15*365))*100</f>
        <v>13.042282096943023</v>
      </c>
      <c r="J15" s="36">
        <f t="shared" si="0"/>
        <v>36.697530864197532</v>
      </c>
      <c r="K15" s="15">
        <f>F15/E15</f>
        <v>2.5199686624823276</v>
      </c>
      <c r="L15" s="15">
        <f>I15*K15</f>
        <v>32.866142171550713</v>
      </c>
    </row>
    <row r="16" spans="1:12" ht="20.399999999999999" x14ac:dyDescent="0.65">
      <c r="A16" s="29">
        <v>2009</v>
      </c>
      <c r="B16" s="1">
        <v>92</v>
      </c>
      <c r="C16" s="2">
        <v>4244</v>
      </c>
      <c r="D16" s="2">
        <v>9305</v>
      </c>
      <c r="E16" s="2">
        <v>451840</v>
      </c>
      <c r="F16" s="2">
        <v>1041246</v>
      </c>
      <c r="G16" s="3">
        <v>1479.1</v>
      </c>
      <c r="H16" s="10">
        <v>34.9</v>
      </c>
      <c r="I16" s="9">
        <f>(E16/(D16*365))*100</f>
        <v>13.30379159827166</v>
      </c>
      <c r="J16" s="36">
        <f t="shared" si="0"/>
        <v>34.851555136663521</v>
      </c>
      <c r="K16" s="9">
        <f>F16/E16</f>
        <v>2.3044573300283284</v>
      </c>
      <c r="L16" s="31">
        <f>I16*K16</f>
        <v>30.658020065806419</v>
      </c>
    </row>
    <row r="17" spans="1:12" ht="20.399999999999999" x14ac:dyDescent="0.65">
      <c r="A17" s="29">
        <v>2010</v>
      </c>
      <c r="B17" s="4">
        <v>87</v>
      </c>
      <c r="C17" s="5">
        <v>4590</v>
      </c>
      <c r="D17" s="5">
        <v>9969</v>
      </c>
      <c r="E17" s="5">
        <v>576159</v>
      </c>
      <c r="F17" s="5">
        <v>1283178</v>
      </c>
      <c r="G17" s="4">
        <v>1740.5</v>
      </c>
      <c r="H17" s="10">
        <v>37.9</v>
      </c>
      <c r="I17" s="9">
        <f>(E17/(D17*365))*100</f>
        <v>15.834264301526513</v>
      </c>
      <c r="J17" s="36">
        <f t="shared" si="0"/>
        <v>37.919389978213509</v>
      </c>
      <c r="K17" s="9">
        <f>F17/E17</f>
        <v>2.2271248040905376</v>
      </c>
      <c r="L17" s="31">
        <f>I17*K17</f>
        <v>35.264882780455032</v>
      </c>
    </row>
    <row r="18" spans="1:12" ht="20.399999999999999" x14ac:dyDescent="0.65">
      <c r="A18" s="29">
        <v>2011</v>
      </c>
      <c r="B18" s="1">
        <v>91</v>
      </c>
      <c r="C18" s="2">
        <v>4991</v>
      </c>
      <c r="D18" s="2">
        <v>10703</v>
      </c>
      <c r="E18" s="2">
        <v>507372</v>
      </c>
      <c r="F18" s="2">
        <v>1245509</v>
      </c>
      <c r="G18" s="3">
        <v>1417.1</v>
      </c>
      <c r="H18" s="10">
        <v>28.4</v>
      </c>
      <c r="I18" s="9">
        <f>(E18/(D18*365))*100</f>
        <v>12.987576137275555</v>
      </c>
      <c r="J18" s="36">
        <f t="shared" si="0"/>
        <v>28.393107593668603</v>
      </c>
      <c r="K18" s="9">
        <f>F18/E18</f>
        <v>2.4548240738550806</v>
      </c>
      <c r="L18" s="31">
        <f>I18*K18</f>
        <v>31.882214562809811</v>
      </c>
    </row>
    <row r="19" spans="1:12" ht="20.399999999999999" x14ac:dyDescent="0.65">
      <c r="A19" s="29">
        <v>2012</v>
      </c>
      <c r="B19" s="4">
        <v>98</v>
      </c>
      <c r="C19" s="5">
        <v>5203</v>
      </c>
      <c r="D19" s="5">
        <v>11883</v>
      </c>
      <c r="E19" s="5">
        <v>575495</v>
      </c>
      <c r="F19" s="5">
        <v>1336860</v>
      </c>
      <c r="G19" s="6">
        <v>1513.7</v>
      </c>
      <c r="H19" s="10">
        <v>29.1</v>
      </c>
      <c r="I19" s="9">
        <f>(E19/(D19*365))*100</f>
        <v>13.268523353841507</v>
      </c>
      <c r="J19" s="36">
        <f t="shared" si="0"/>
        <v>29.092831059004421</v>
      </c>
      <c r="K19" s="9">
        <f>F19/E19</f>
        <v>2.3229741353096029</v>
      </c>
      <c r="L19" s="31">
        <f>I19*K19</f>
        <v>30.822436564725248</v>
      </c>
    </row>
    <row r="20" spans="1:12" ht="20.399999999999999" x14ac:dyDescent="0.65">
      <c r="A20" s="29">
        <v>2013</v>
      </c>
      <c r="B20" s="1">
        <v>113</v>
      </c>
      <c r="C20" s="2">
        <v>5890</v>
      </c>
      <c r="D20" s="2">
        <v>13458</v>
      </c>
      <c r="E20" s="2">
        <v>600362</v>
      </c>
      <c r="F20" s="2">
        <v>1467709</v>
      </c>
      <c r="G20" s="3">
        <v>1458.5</v>
      </c>
      <c r="H20" s="10">
        <v>24.8</v>
      </c>
      <c r="I20" s="9">
        <f>(E20/(D20*365))*100</f>
        <v>12.221930429932188</v>
      </c>
      <c r="J20" s="36">
        <f t="shared" si="0"/>
        <v>24.762308998302206</v>
      </c>
      <c r="K20" s="9">
        <f>F20/E20</f>
        <v>2.4447066936281776</v>
      </c>
      <c r="L20" s="31">
        <f>I20*K20</f>
        <v>29.879035131113131</v>
      </c>
    </row>
    <row r="21" spans="1:12" ht="20.399999999999999" x14ac:dyDescent="0.65">
      <c r="A21" s="29">
        <v>2014</v>
      </c>
      <c r="B21" s="4">
        <v>109</v>
      </c>
      <c r="C21" s="5">
        <v>6666</v>
      </c>
      <c r="D21" s="5">
        <v>14769</v>
      </c>
      <c r="E21" s="5">
        <v>610347</v>
      </c>
      <c r="F21" s="5">
        <v>1537311</v>
      </c>
      <c r="G21" s="6">
        <v>1681.9</v>
      </c>
      <c r="H21" s="10">
        <v>25.2</v>
      </c>
      <c r="I21" s="9">
        <f>(E21/(D21*365))*100</f>
        <v>11.322253108834962</v>
      </c>
      <c r="J21" s="36">
        <f t="shared" si="0"/>
        <v>25.231023102310235</v>
      </c>
      <c r="K21" s="9">
        <f>F21/E21</f>
        <v>2.5187491705537997</v>
      </c>
      <c r="L21" s="31">
        <f>I21*K21</f>
        <v>28.517915626678242</v>
      </c>
    </row>
    <row r="22" spans="1:12" ht="20.399999999999999" x14ac:dyDescent="0.65">
      <c r="A22" s="29">
        <v>2015</v>
      </c>
      <c r="B22" s="1">
        <v>112</v>
      </c>
      <c r="C22" s="2">
        <v>6791</v>
      </c>
      <c r="D22" s="2">
        <v>15059</v>
      </c>
      <c r="E22" s="2">
        <v>484394</v>
      </c>
      <c r="F22" s="2">
        <v>1420264</v>
      </c>
      <c r="G22" s="3">
        <v>1530.5</v>
      </c>
      <c r="H22" s="10">
        <v>22.5</v>
      </c>
      <c r="I22" s="9">
        <f>(E22/(D22*365))*100</f>
        <v>8.8127156472213866</v>
      </c>
      <c r="J22" s="36">
        <f t="shared" si="0"/>
        <v>22.537181563834487</v>
      </c>
      <c r="K22" s="9">
        <f>F22/E22</f>
        <v>2.9320429237356369</v>
      </c>
      <c r="L22" s="31">
        <f>I22*K22</f>
        <v>25.83926055232979</v>
      </c>
    </row>
    <row r="23" spans="1:12" ht="20.399999999999999" x14ac:dyDescent="0.65">
      <c r="A23" s="23"/>
      <c r="B23" s="24"/>
      <c r="C23" s="25"/>
      <c r="D23" s="25"/>
      <c r="E23" s="25"/>
      <c r="F23" s="25"/>
      <c r="G23" s="26"/>
      <c r="H23" s="24"/>
      <c r="I23" s="27"/>
      <c r="J23" s="28"/>
      <c r="K23" s="27"/>
      <c r="L23" s="27"/>
    </row>
    <row r="24" spans="1:12" x14ac:dyDescent="0.3">
      <c r="A24" s="18" t="s">
        <v>14</v>
      </c>
      <c r="B24" s="18">
        <f>MIN(B3:B22)</f>
        <v>57</v>
      </c>
      <c r="C24" s="18">
        <f t="shared" ref="C24:L24" si="1">MIN(C3:C22)</f>
        <v>2830</v>
      </c>
      <c r="D24" s="18">
        <f t="shared" si="1"/>
        <v>6159</v>
      </c>
      <c r="E24" s="18">
        <f t="shared" si="1"/>
        <v>45239</v>
      </c>
      <c r="F24" s="18">
        <f t="shared" si="1"/>
        <v>156676</v>
      </c>
      <c r="G24" s="18">
        <f t="shared" si="1"/>
        <v>280.8</v>
      </c>
      <c r="H24" s="18">
        <f t="shared" si="1"/>
        <v>8.4</v>
      </c>
      <c r="I24" s="32">
        <f t="shared" si="1"/>
        <v>2.012379700493987</v>
      </c>
      <c r="J24" s="33">
        <f t="shared" si="1"/>
        <v>9.0404845393688245</v>
      </c>
      <c r="K24" s="32">
        <f t="shared" si="1"/>
        <v>2.1472718555218155</v>
      </c>
      <c r="L24" s="32">
        <f t="shared" si="1"/>
        <v>6.969464443391673</v>
      </c>
    </row>
    <row r="25" spans="1:12" x14ac:dyDescent="0.3">
      <c r="A25" s="18" t="s">
        <v>13</v>
      </c>
      <c r="B25" s="18">
        <f>MAX(B3:B22)</f>
        <v>113</v>
      </c>
      <c r="C25" s="18">
        <f t="shared" ref="C25:L25" si="2">MAX(C3:C22)</f>
        <v>6791</v>
      </c>
      <c r="D25" s="18">
        <f t="shared" si="2"/>
        <v>15059</v>
      </c>
      <c r="E25" s="18">
        <f t="shared" si="2"/>
        <v>610347</v>
      </c>
      <c r="F25" s="18">
        <f t="shared" si="2"/>
        <v>1537311</v>
      </c>
      <c r="G25" s="18">
        <f t="shared" si="2"/>
        <v>1740.5</v>
      </c>
      <c r="H25" s="18">
        <f t="shared" si="2"/>
        <v>50.8</v>
      </c>
      <c r="I25" s="32">
        <f t="shared" si="2"/>
        <v>15.834264301526513</v>
      </c>
      <c r="J25" s="33">
        <f t="shared" si="2"/>
        <v>37.919389978213509</v>
      </c>
      <c r="K25" s="32">
        <f t="shared" si="2"/>
        <v>3.4632949446274233</v>
      </c>
      <c r="L25" s="32">
        <f t="shared" si="2"/>
        <v>35.264882780455032</v>
      </c>
    </row>
  </sheetData>
  <sortState ref="A3:L22">
    <sortCondition ref="A3:A22"/>
  </sortState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akhooli</dc:creator>
  <cp:lastModifiedBy>Abed Khooli</cp:lastModifiedBy>
  <dcterms:created xsi:type="dcterms:W3CDTF">2017-01-08T13:44:18Z</dcterms:created>
  <dcterms:modified xsi:type="dcterms:W3CDTF">2017-01-09T07:27:31Z</dcterms:modified>
</cp:coreProperties>
</file>