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okumente_D03\Testdaten_Stereo-Kalibrierung\"/>
    </mc:Choice>
  </mc:AlternateContent>
  <bookViews>
    <workbookView xWindow="0" yWindow="0" windowWidth="28800" windowHeight="145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33" i="1" l="1"/>
  <c r="D30" i="1"/>
  <c r="D27" i="1"/>
  <c r="D24" i="1"/>
  <c r="D23" i="1"/>
  <c r="D22" i="1"/>
  <c r="D28" i="1"/>
  <c r="D35" i="1"/>
  <c r="D36" i="1"/>
  <c r="D3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" i="1"/>
  <c r="A7" i="1"/>
  <c r="A9" i="1" s="1"/>
  <c r="A6" i="1"/>
  <c r="A5" i="1"/>
  <c r="D12" i="1"/>
</calcChain>
</file>

<file path=xl/sharedStrings.xml><?xml version="1.0" encoding="utf-8"?>
<sst xmlns="http://schemas.openxmlformats.org/spreadsheetml/2006/main" count="77" uniqueCount="71">
  <si>
    <t>Keypoint position accuracy</t>
  </si>
  <si>
    <t>refineRT</t>
  </si>
  <si>
    <t>BART</t>
  </si>
  <si>
    <t>enable/disable, with/without intrinsics</t>
  </si>
  <si>
    <t>enable/disable, 5 Möglichkeiten, 3 Weights</t>
  </si>
  <si>
    <t>RobMethod</t>
  </si>
  <si>
    <t>cfgUSAC</t>
  </si>
  <si>
    <t>refineVFC</t>
  </si>
  <si>
    <t>refineSOF</t>
  </si>
  <si>
    <t>refineGMS</t>
  </si>
  <si>
    <t>enable/disable</t>
  </si>
  <si>
    <t>different configurations</t>
  </si>
  <si>
    <t>USACdegenTh</t>
  </si>
  <si>
    <t>USACInlratFilt</t>
  </si>
  <si>
    <t>GMS or VFC</t>
  </si>
  <si>
    <t>th</t>
  </si>
  <si>
    <t>evStepStereoStable</t>
  </si>
  <si>
    <t>useOnlyStablePose</t>
  </si>
  <si>
    <t>useMostLikelyPose</t>
  </si>
  <si>
    <t>skip nr images if stable-&gt;will not be evaluated</t>
  </si>
  <si>
    <t>refineRT_stereo</t>
  </si>
  <si>
    <t>BART_stereo</t>
  </si>
  <si>
    <t>minStartAggInlRat</t>
  </si>
  <si>
    <t>relInlRatThLast</t>
  </si>
  <si>
    <t>relInlRatThNew</t>
  </si>
  <si>
    <t>minInlierRatSkip</t>
  </si>
  <si>
    <t>maxSkipPairs</t>
  </si>
  <si>
    <t>lets use 5</t>
  </si>
  <si>
    <t>minInlierRatioReInit</t>
  </si>
  <si>
    <t>minPtsDistance</t>
  </si>
  <si>
    <t>maxPoolCorrespondences</t>
  </si>
  <si>
    <t>minContStablePoses</t>
  </si>
  <si>
    <t>absThRankingStable</t>
  </si>
  <si>
    <t>useRANSAC_fewMatches</t>
  </si>
  <si>
    <t>checkPoolPoseRobust</t>
  </si>
  <si>
    <t>2-5</t>
  </si>
  <si>
    <t>minNormDistStable</t>
  </si>
  <si>
    <t>raiseSkipCnt</t>
  </si>
  <si>
    <t>use 1,6</t>
  </si>
  <si>
    <t>maxRat3DPtsFar</t>
  </si>
  <si>
    <t>maxDist3DPtsZ</t>
  </si>
  <si>
    <t>Evaluierung einzeln</t>
  </si>
  <si>
    <t>Evaluierung nach Einzeln 
mit bestem Ergebnis danach mit
anderen Möglichkeiten</t>
  </si>
  <si>
    <t>Property Nr</t>
  </si>
  <si>
    <t>Evaluierung einzeln an verschiedenen
Datensätzen</t>
  </si>
  <si>
    <t>Evaluierung in Kombination mit
property Nr</t>
  </si>
  <si>
    <t>6,15,16,11(cost func),1</t>
  </si>
  <si>
    <t>5,15,16,11?,1</t>
  </si>
  <si>
    <t>9,10,11,1</t>
  </si>
  <si>
    <t>8,10,11,1</t>
  </si>
  <si>
    <t>8,9,11,1</t>
  </si>
  <si>
    <t>1,5,6,7,8,9,10,15,16</t>
  </si>
  <si>
    <t>1,16,5,6,11(const func)</t>
  </si>
  <si>
    <t>1,15,5,6,11?</t>
  </si>
  <si>
    <t>0.5-2.0 (0.25pix res)</t>
  </si>
  <si>
    <t>0.6-2.0  (0.2pix res)</t>
  </si>
  <si>
    <t>0.5-4pixel (0,5pix res)</t>
  </si>
  <si>
    <r>
      <t xml:space="preserve">USAC, ARRSAC, </t>
    </r>
    <r>
      <rPr>
        <sz val="11"/>
        <color rgb="FFFF0000"/>
        <rFont val="Calibri"/>
        <family val="2"/>
        <scheme val="minor"/>
      </rPr>
      <t>RANSAC</t>
    </r>
    <r>
      <rPr>
        <sz val="11"/>
        <color theme="1"/>
        <rFont val="Calibri"/>
        <family val="2"/>
        <scheme val="minor"/>
      </rPr>
      <t>, LMEDS</t>
    </r>
  </si>
  <si>
    <t>20-300(res20)</t>
  </si>
  <si>
    <t>0.1-0.8(res0.1)</t>
  </si>
  <si>
    <t>1-15(res2)</t>
  </si>
  <si>
    <t>200-30000(res100, ab 1000-&gt;res200, ab 2000-&gt;res500, ab 5000-&gt;res1000, ab 10000-&gt;res2000, 
ab 20000-&gt;res5000)</t>
  </si>
  <si>
    <t>0.1-0.5(0.1res)</t>
  </si>
  <si>
    <t>0.05-0.55(0.1res)</t>
  </si>
  <si>
    <t>0.1-0.55(0.075res)</t>
  </si>
  <si>
    <t>0.25-0.75(res0.1)</t>
  </si>
  <si>
    <r>
      <rPr>
        <strike/>
        <sz val="11"/>
        <color theme="1"/>
        <rFont val="Calibri"/>
        <family val="2"/>
        <scheme val="minor"/>
      </rPr>
      <t>enable/disable</t>
    </r>
    <r>
      <rPr>
        <sz val="11"/>
        <color theme="1"/>
        <rFont val="Calibri"/>
        <family val="2"/>
        <scheme val="minor"/>
      </rPr>
      <t>; disable first-test later</t>
    </r>
  </si>
  <si>
    <t>3-5</t>
  </si>
  <si>
    <r>
      <rPr>
        <strike/>
        <sz val="11"/>
        <color theme="1"/>
        <rFont val="Calibri"/>
        <family val="2"/>
        <scheme val="minor"/>
      </rPr>
      <t>0.1-0.6(0.1res);</t>
    </r>
    <r>
      <rPr>
        <sz val="11"/>
        <color theme="1"/>
        <rFont val="Calibri"/>
        <family val="2"/>
        <scheme val="minor"/>
      </rPr>
      <t>Set to 0.075</t>
    </r>
  </si>
  <si>
    <t>0.3-0.8(0.1res)</t>
  </si>
  <si>
    <t>0.025-0.2(res 0.025); set to default (0.075)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</si>
</sst>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quotePrefix="1" applyFill="1"/>
    <xf numFmtId="0" fontId="0" fillId="7" borderId="0" xfId="0" applyFill="1" applyAlignment="1">
      <alignment wrapText="1"/>
    </xf>
    <xf numFmtId="0" fontId="0" fillId="8" borderId="0" xfId="0" applyFill="1"/>
    <xf numFmtId="0" fontId="5" fillId="0" borderId="0" xfId="0" applyFont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topLeftCell="A4" workbookViewId="0">
      <selection activeCell="C31" sqref="C31"/>
    </sheetView>
  </sheetViews>
  <sheetFormatPr baseColWidth="10" defaultRowHeight="15" x14ac:dyDescent="0.25"/>
  <cols>
    <col min="2" max="2" width="25.28515625" customWidth="1"/>
    <col min="3" max="3" width="42.42578125" bestFit="1" customWidth="1"/>
    <col min="5" max="6" width="30.7109375" customWidth="1"/>
    <col min="7" max="7" width="29.7109375" bestFit="1" customWidth="1"/>
    <col min="8" max="9" width="30.85546875" bestFit="1" customWidth="1"/>
  </cols>
  <sheetData>
    <row r="2" spans="1:8" ht="45" x14ac:dyDescent="0.25">
      <c r="A2" t="s">
        <v>43</v>
      </c>
      <c r="E2" t="s">
        <v>41</v>
      </c>
      <c r="F2" s="2" t="s">
        <v>44</v>
      </c>
      <c r="G2" s="2" t="s">
        <v>42</v>
      </c>
      <c r="H2" s="2" t="s">
        <v>45</v>
      </c>
    </row>
    <row r="3" spans="1:8" x14ac:dyDescent="0.25">
      <c r="A3">
        <v>1</v>
      </c>
      <c r="B3" t="s">
        <v>0</v>
      </c>
      <c r="C3" t="s">
        <v>56</v>
      </c>
      <c r="D3">
        <f>(4-0.5)/0.5+1</f>
        <v>8</v>
      </c>
    </row>
    <row r="5" spans="1:8" x14ac:dyDescent="0.25">
      <c r="A5">
        <f>A3+1</f>
        <v>2</v>
      </c>
      <c r="B5" s="4" t="s">
        <v>7</v>
      </c>
      <c r="C5" t="s">
        <v>10</v>
      </c>
      <c r="D5">
        <v>2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f>A5+1</f>
        <v>3</v>
      </c>
      <c r="B6" s="4" t="s">
        <v>8</v>
      </c>
      <c r="C6" t="s">
        <v>10</v>
      </c>
      <c r="D6">
        <v>2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f>A6+1</f>
        <v>4</v>
      </c>
      <c r="B7" s="4" t="s">
        <v>9</v>
      </c>
      <c r="C7" t="s">
        <v>10</v>
      </c>
      <c r="D7">
        <v>2</v>
      </c>
      <c r="E7">
        <v>1</v>
      </c>
      <c r="F7">
        <v>1</v>
      </c>
      <c r="G7">
        <v>1</v>
      </c>
      <c r="H7">
        <v>1</v>
      </c>
    </row>
    <row r="9" spans="1:8" x14ac:dyDescent="0.25">
      <c r="A9">
        <f>A7+1</f>
        <v>5</v>
      </c>
      <c r="B9" s="6" t="s">
        <v>1</v>
      </c>
      <c r="C9" t="s">
        <v>4</v>
      </c>
      <c r="D9">
        <v>16</v>
      </c>
      <c r="E9">
        <v>1</v>
      </c>
      <c r="F9">
        <v>1</v>
      </c>
      <c r="G9">
        <v>1</v>
      </c>
      <c r="H9" t="s">
        <v>46</v>
      </c>
    </row>
    <row r="10" spans="1:8" x14ac:dyDescent="0.25">
      <c r="A10">
        <f>A9+1</f>
        <v>6</v>
      </c>
      <c r="B10" s="6" t="s">
        <v>2</v>
      </c>
      <c r="C10" t="s">
        <v>3</v>
      </c>
      <c r="D10">
        <v>3</v>
      </c>
      <c r="E10">
        <v>1</v>
      </c>
      <c r="F10">
        <v>1</v>
      </c>
      <c r="G10">
        <v>1</v>
      </c>
      <c r="H10" t="s">
        <v>47</v>
      </c>
    </row>
    <row r="11" spans="1:8" x14ac:dyDescent="0.25">
      <c r="A11">
        <f t="shared" ref="A11:A36" si="0">A10+1</f>
        <v>7</v>
      </c>
      <c r="B11" s="5" t="s">
        <v>5</v>
      </c>
      <c r="C11" t="s">
        <v>57</v>
      </c>
      <c r="D11">
        <v>4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f t="shared" si="0"/>
        <v>8</v>
      </c>
      <c r="B12" s="3" t="s">
        <v>6</v>
      </c>
      <c r="C12" t="s">
        <v>11</v>
      </c>
      <c r="D12">
        <f>4*2*2*3*3*8</f>
        <v>1152</v>
      </c>
      <c r="E12">
        <v>1</v>
      </c>
      <c r="F12">
        <v>1</v>
      </c>
      <c r="G12">
        <v>1</v>
      </c>
      <c r="H12" t="s">
        <v>48</v>
      </c>
    </row>
    <row r="13" spans="1:8" x14ac:dyDescent="0.25">
      <c r="A13">
        <f t="shared" si="0"/>
        <v>9</v>
      </c>
      <c r="B13" s="3" t="s">
        <v>12</v>
      </c>
      <c r="C13" t="s">
        <v>54</v>
      </c>
      <c r="D13">
        <v>7</v>
      </c>
      <c r="E13">
        <v>1</v>
      </c>
      <c r="F13">
        <v>1</v>
      </c>
      <c r="G13">
        <v>1</v>
      </c>
      <c r="H13" t="s">
        <v>49</v>
      </c>
    </row>
    <row r="14" spans="1:8" x14ac:dyDescent="0.25">
      <c r="A14">
        <f t="shared" si="0"/>
        <v>10</v>
      </c>
      <c r="B14" s="3" t="s">
        <v>13</v>
      </c>
      <c r="C14" t="s">
        <v>14</v>
      </c>
      <c r="D14">
        <v>2</v>
      </c>
      <c r="E14">
        <v>1</v>
      </c>
      <c r="F14">
        <v>1</v>
      </c>
      <c r="G14">
        <v>1</v>
      </c>
      <c r="H14" t="s">
        <v>50</v>
      </c>
    </row>
    <row r="15" spans="1:8" x14ac:dyDescent="0.25">
      <c r="A15">
        <f t="shared" si="0"/>
        <v>11</v>
      </c>
      <c r="B15" s="3" t="s">
        <v>15</v>
      </c>
      <c r="C15" t="s">
        <v>55</v>
      </c>
      <c r="D15">
        <v>8</v>
      </c>
      <c r="E15">
        <v>1</v>
      </c>
      <c r="F15">
        <v>1</v>
      </c>
      <c r="G15">
        <v>1</v>
      </c>
      <c r="H15" t="s">
        <v>51</v>
      </c>
    </row>
    <row r="16" spans="1:8" x14ac:dyDescent="0.25">
      <c r="A16">
        <f t="shared" si="0"/>
        <v>12</v>
      </c>
      <c r="B16" t="s">
        <v>16</v>
      </c>
      <c r="C16" t="s">
        <v>19</v>
      </c>
    </row>
    <row r="17" spans="1:8" x14ac:dyDescent="0.25">
      <c r="A17">
        <f t="shared" si="0"/>
        <v>13</v>
      </c>
      <c r="B17" s="11" t="s">
        <v>17</v>
      </c>
      <c r="C17" s="12" t="s">
        <v>10</v>
      </c>
      <c r="D17">
        <v>1</v>
      </c>
      <c r="F17">
        <v>1</v>
      </c>
      <c r="G17">
        <v>1</v>
      </c>
    </row>
    <row r="18" spans="1:8" x14ac:dyDescent="0.25">
      <c r="A18">
        <f t="shared" si="0"/>
        <v>14</v>
      </c>
      <c r="B18" s="11" t="s">
        <v>18</v>
      </c>
      <c r="C18" s="12" t="s">
        <v>10</v>
      </c>
      <c r="D18">
        <v>1</v>
      </c>
      <c r="F18">
        <v>1</v>
      </c>
      <c r="G18">
        <v>1</v>
      </c>
    </row>
    <row r="19" spans="1:8" x14ac:dyDescent="0.25">
      <c r="A19">
        <f t="shared" si="0"/>
        <v>15</v>
      </c>
      <c r="B19" s="7" t="s">
        <v>20</v>
      </c>
      <c r="C19" t="s">
        <v>4</v>
      </c>
      <c r="D19">
        <v>16</v>
      </c>
      <c r="E19">
        <v>1</v>
      </c>
      <c r="F19">
        <v>1</v>
      </c>
      <c r="G19">
        <v>1</v>
      </c>
      <c r="H19" t="s">
        <v>52</v>
      </c>
    </row>
    <row r="20" spans="1:8" x14ac:dyDescent="0.25">
      <c r="A20">
        <f t="shared" si="0"/>
        <v>16</v>
      </c>
      <c r="B20" s="7" t="s">
        <v>21</v>
      </c>
      <c r="C20" t="s">
        <v>3</v>
      </c>
      <c r="D20">
        <v>3</v>
      </c>
      <c r="E20">
        <v>1</v>
      </c>
      <c r="F20">
        <v>1</v>
      </c>
      <c r="G20">
        <v>1</v>
      </c>
      <c r="H20" t="s">
        <v>53</v>
      </c>
    </row>
    <row r="21" spans="1:8" x14ac:dyDescent="0.25">
      <c r="A21">
        <f t="shared" si="0"/>
        <v>17</v>
      </c>
      <c r="B21" s="11" t="s">
        <v>22</v>
      </c>
      <c r="C21" t="s">
        <v>68</v>
      </c>
      <c r="D21">
        <v>1</v>
      </c>
    </row>
    <row r="22" spans="1:8" x14ac:dyDescent="0.25">
      <c r="A22">
        <f t="shared" si="0"/>
        <v>18</v>
      </c>
      <c r="B22" s="11" t="s">
        <v>23</v>
      </c>
      <c r="C22" t="s">
        <v>62</v>
      </c>
      <c r="D22">
        <f>(0.5-0.1)/0.1+1</f>
        <v>5</v>
      </c>
    </row>
    <row r="23" spans="1:8" x14ac:dyDescent="0.25">
      <c r="A23">
        <f t="shared" si="0"/>
        <v>19</v>
      </c>
      <c r="B23" s="11" t="s">
        <v>24</v>
      </c>
      <c r="C23" t="s">
        <v>63</v>
      </c>
      <c r="D23">
        <f>(0.55-0.05)/0.1+1</f>
        <v>6</v>
      </c>
    </row>
    <row r="24" spans="1:8" x14ac:dyDescent="0.25">
      <c r="A24">
        <f t="shared" si="0"/>
        <v>20</v>
      </c>
      <c r="B24" s="11" t="s">
        <v>25</v>
      </c>
      <c r="C24" t="s">
        <v>64</v>
      </c>
      <c r="D24">
        <f>(0.55-0.1)/0.075+1</f>
        <v>7.0000000000000009</v>
      </c>
    </row>
    <row r="25" spans="1:8" x14ac:dyDescent="0.25">
      <c r="A25">
        <f t="shared" si="0"/>
        <v>21</v>
      </c>
      <c r="B25" t="s">
        <v>26</v>
      </c>
      <c r="C25" t="s">
        <v>27</v>
      </c>
    </row>
    <row r="26" spans="1:8" x14ac:dyDescent="0.25">
      <c r="A26">
        <f t="shared" si="0"/>
        <v>22</v>
      </c>
      <c r="B26" s="11" t="s">
        <v>28</v>
      </c>
      <c r="C26" t="s">
        <v>69</v>
      </c>
      <c r="D26">
        <f>(0.8-0.3)/0.1+1</f>
        <v>6</v>
      </c>
    </row>
    <row r="27" spans="1:8" x14ac:dyDescent="0.25">
      <c r="A27">
        <f t="shared" si="0"/>
        <v>23</v>
      </c>
      <c r="B27" s="8" t="s">
        <v>29</v>
      </c>
      <c r="C27" s="9" t="s">
        <v>60</v>
      </c>
      <c r="D27">
        <f>(15-1)/2+1</f>
        <v>8</v>
      </c>
    </row>
    <row r="28" spans="1:8" ht="45" x14ac:dyDescent="0.25">
      <c r="A28">
        <f t="shared" si="0"/>
        <v>24</v>
      </c>
      <c r="B28" s="8" t="s">
        <v>30</v>
      </c>
      <c r="C28" s="10" t="s">
        <v>61</v>
      </c>
      <c r="D28">
        <f>(1000-200)/100+1+(2000-1000)/200+(5000-2000)/500+(10000-5000)/1000+(20000-10000)/2000+(30000-20000)/5000</f>
        <v>32</v>
      </c>
    </row>
    <row r="29" spans="1:8" x14ac:dyDescent="0.25">
      <c r="A29">
        <f t="shared" si="0"/>
        <v>25</v>
      </c>
      <c r="B29" s="11" t="s">
        <v>31</v>
      </c>
      <c r="C29" s="1" t="s">
        <v>67</v>
      </c>
      <c r="D29">
        <v>3</v>
      </c>
    </row>
    <row r="30" spans="1:8" x14ac:dyDescent="0.25">
      <c r="A30">
        <f t="shared" si="0"/>
        <v>26</v>
      </c>
      <c r="B30" s="11" t="s">
        <v>32</v>
      </c>
      <c r="C30" t="s">
        <v>70</v>
      </c>
      <c r="D30">
        <f>(0.2-0.025)/0.025+1</f>
        <v>8</v>
      </c>
    </row>
    <row r="31" spans="1:8" x14ac:dyDescent="0.25">
      <c r="A31">
        <f t="shared" si="0"/>
        <v>27</v>
      </c>
      <c r="B31" s="11" t="s">
        <v>33</v>
      </c>
      <c r="C31" t="s">
        <v>66</v>
      </c>
      <c r="D31">
        <v>1</v>
      </c>
    </row>
    <row r="32" spans="1:8" x14ac:dyDescent="0.25">
      <c r="A32">
        <f t="shared" si="0"/>
        <v>28</v>
      </c>
      <c r="B32" s="11" t="s">
        <v>34</v>
      </c>
      <c r="C32" s="1" t="s">
        <v>35</v>
      </c>
      <c r="D32">
        <v>4</v>
      </c>
    </row>
    <row r="33" spans="1:4" x14ac:dyDescent="0.25">
      <c r="A33">
        <f t="shared" si="0"/>
        <v>29</v>
      </c>
      <c r="B33" s="11" t="s">
        <v>36</v>
      </c>
      <c r="C33" t="s">
        <v>65</v>
      </c>
      <c r="D33">
        <f>(0.75-0.25)/0.1+1</f>
        <v>6</v>
      </c>
    </row>
    <row r="34" spans="1:4" x14ac:dyDescent="0.25">
      <c r="A34">
        <f t="shared" si="0"/>
        <v>30</v>
      </c>
      <c r="B34" t="s">
        <v>37</v>
      </c>
      <c r="C34" t="s">
        <v>38</v>
      </c>
    </row>
    <row r="35" spans="1:4" x14ac:dyDescent="0.25">
      <c r="A35">
        <f t="shared" si="0"/>
        <v>31</v>
      </c>
      <c r="B35" s="8" t="s">
        <v>39</v>
      </c>
      <c r="C35" s="8" t="s">
        <v>59</v>
      </c>
      <c r="D35">
        <f>(0.8-0.1)/0.1+1</f>
        <v>8</v>
      </c>
    </row>
    <row r="36" spans="1:4" x14ac:dyDescent="0.25">
      <c r="A36">
        <f t="shared" si="0"/>
        <v>32</v>
      </c>
      <c r="B36" s="8" t="s">
        <v>40</v>
      </c>
      <c r="C36" s="8" t="s">
        <v>58</v>
      </c>
      <c r="D36">
        <f>(300-20)/20+1</f>
        <v>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Josef</dc:creator>
  <cp:lastModifiedBy>Maier Josef</cp:lastModifiedBy>
  <dcterms:created xsi:type="dcterms:W3CDTF">2019-03-20T14:22:37Z</dcterms:created>
  <dcterms:modified xsi:type="dcterms:W3CDTF">2019-03-28T13:59:51Z</dcterms:modified>
</cp:coreProperties>
</file>