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PM\ter\ets\ets\Dados\07_Biblioteca\EXCEL_VBA\Curso\05 Func245es Financeiras\"/>
    </mc:Choice>
  </mc:AlternateContent>
  <bookViews>
    <workbookView xWindow="0" yWindow="0" windowWidth="20490" windowHeight="7545"/>
  </bookViews>
  <sheets>
    <sheet name="Planilha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7" i="1" l="1"/>
  <c r="E57" i="1" s="1"/>
  <c r="D53" i="1"/>
  <c r="C18" i="1"/>
  <c r="I41" i="1" s="1"/>
  <c r="I42" i="1"/>
  <c r="I43" i="1" s="1"/>
  <c r="F57" i="1" l="1"/>
  <c r="C58" i="1" s="1"/>
  <c r="I44" i="1"/>
  <c r="A21" i="1"/>
  <c r="C21" i="1" l="1"/>
  <c r="E21" i="1" s="1"/>
  <c r="A22" i="1" s="1"/>
  <c r="E58" i="1"/>
  <c r="F58" i="1" s="1"/>
  <c r="C59" i="1" s="1"/>
  <c r="E59" i="1" l="1"/>
  <c r="F59" i="1"/>
  <c r="C60" i="1" s="1"/>
  <c r="C22" i="1"/>
  <c r="E22" i="1" s="1"/>
  <c r="A23" i="1" s="1"/>
  <c r="E60" i="1" l="1"/>
  <c r="F60" i="1" s="1"/>
  <c r="C61" i="1" s="1"/>
  <c r="C23" i="1"/>
  <c r="E23" i="1" s="1"/>
  <c r="A24" i="1" s="1"/>
  <c r="E61" i="1" l="1"/>
  <c r="F61" i="1" s="1"/>
  <c r="C62" i="1" s="1"/>
  <c r="C24" i="1"/>
  <c r="E24" i="1" s="1"/>
  <c r="A25" i="1" s="1"/>
  <c r="E62" i="1" l="1"/>
  <c r="F62" i="1" s="1"/>
  <c r="C63" i="1" s="1"/>
  <c r="C25" i="1"/>
  <c r="E25" i="1" s="1"/>
  <c r="A26" i="1" s="1"/>
  <c r="E63" i="1" l="1"/>
  <c r="F63" i="1" s="1"/>
  <c r="C64" i="1" s="1"/>
  <c r="C26" i="1"/>
  <c r="E26" i="1" s="1"/>
  <c r="A27" i="1" s="1"/>
  <c r="E64" i="1" l="1"/>
  <c r="F64" i="1"/>
  <c r="C65" i="1" s="1"/>
  <c r="C27" i="1"/>
  <c r="E27" i="1" s="1"/>
  <c r="A28" i="1" s="1"/>
  <c r="E65" i="1" l="1"/>
  <c r="F65" i="1" s="1"/>
  <c r="C66" i="1" s="1"/>
  <c r="C28" i="1"/>
  <c r="E28" i="1" s="1"/>
  <c r="A29" i="1" s="1"/>
  <c r="E66" i="1" l="1"/>
  <c r="F66" i="1" s="1"/>
  <c r="C67" i="1" s="1"/>
  <c r="C29" i="1"/>
  <c r="E29" i="1" s="1"/>
  <c r="A30" i="1" s="1"/>
  <c r="E67" i="1" l="1"/>
  <c r="F67" i="1" s="1"/>
  <c r="C68" i="1" s="1"/>
  <c r="C30" i="1"/>
  <c r="E30" i="1"/>
  <c r="A31" i="1" s="1"/>
  <c r="E68" i="1" l="1"/>
  <c r="F68" i="1"/>
  <c r="C69" i="1"/>
  <c r="E69" i="1" s="1"/>
  <c r="C31" i="1"/>
  <c r="E31" i="1" s="1"/>
  <c r="A32" i="1" s="1"/>
  <c r="F69" i="1" l="1"/>
  <c r="C70" i="1"/>
  <c r="C32" i="1"/>
  <c r="E32" i="1" s="1"/>
  <c r="A33" i="1" s="1"/>
  <c r="E70" i="1" l="1"/>
  <c r="F70" i="1" s="1"/>
  <c r="C71" i="1" s="1"/>
  <c r="C33" i="1"/>
  <c r="E33" i="1"/>
  <c r="A34" i="1" s="1"/>
  <c r="E71" i="1" l="1"/>
  <c r="F71" i="1" s="1"/>
  <c r="C72" i="1" s="1"/>
  <c r="C34" i="1"/>
  <c r="E34" i="1"/>
  <c r="A35" i="1" s="1"/>
  <c r="E72" i="1" l="1"/>
  <c r="F72" i="1" s="1"/>
  <c r="C73" i="1" s="1"/>
  <c r="C35" i="1"/>
  <c r="E35" i="1" s="1"/>
  <c r="A36" i="1" s="1"/>
  <c r="E73" i="1" l="1"/>
  <c r="F73" i="1" s="1"/>
  <c r="C74" i="1" s="1"/>
  <c r="C36" i="1"/>
  <c r="E36" i="1" s="1"/>
  <c r="A37" i="1" s="1"/>
  <c r="E74" i="1" l="1"/>
  <c r="F74" i="1" s="1"/>
  <c r="C75" i="1" s="1"/>
  <c r="C37" i="1"/>
  <c r="E37" i="1" s="1"/>
  <c r="A38" i="1" s="1"/>
  <c r="E75" i="1" l="1"/>
  <c r="F75" i="1" s="1"/>
  <c r="C38" i="1"/>
  <c r="E38" i="1" s="1"/>
  <c r="A39" i="1" s="1"/>
  <c r="C39" i="1" l="1"/>
  <c r="E39" i="1" s="1"/>
  <c r="A40" i="1" s="1"/>
  <c r="C40" i="1" l="1"/>
  <c r="E40" i="1" s="1"/>
  <c r="A41" i="1" s="1"/>
  <c r="C41" i="1" l="1"/>
  <c r="E41" i="1"/>
  <c r="A42" i="1" s="1"/>
  <c r="C42" i="1" l="1"/>
  <c r="E42" i="1"/>
  <c r="A43" i="1" s="1"/>
  <c r="C43" i="1" l="1"/>
  <c r="E43" i="1" s="1"/>
  <c r="A44" i="1" s="1"/>
  <c r="C44" i="1" l="1"/>
  <c r="E44" i="1" s="1"/>
</calcChain>
</file>

<file path=xl/sharedStrings.xml><?xml version="1.0" encoding="utf-8"?>
<sst xmlns="http://schemas.openxmlformats.org/spreadsheetml/2006/main" count="62" uniqueCount="39">
  <si>
    <t>Descrição</t>
  </si>
  <si>
    <t>Aplicável a: Excel para Office 365 Excel para Office 365 para Mac Excel 2016 Excel 2013 Excel 2010 Excel 2007 Excel 2016 para Mac Excel para Mac 2011 Excel Online Excel para iPad Excel para iPhone Excel para tablets Android Excel para telefones Android Excel Mobile Excel Starter 2010</t>
  </si>
  <si>
    <t>Pgto</t>
  </si>
  <si>
    <t>tipo</t>
  </si>
  <si>
    <t>Opcional. O número 0 ou 1 e indica as datas de vencimento -- 0 ou omitido vencimento final do periodo, 1 no inicio do periodo</t>
  </si>
  <si>
    <t>Dados</t>
  </si>
  <si>
    <t>Validação</t>
  </si>
  <si>
    <t>VP</t>
  </si>
  <si>
    <t>Mês</t>
  </si>
  <si>
    <t>Juros</t>
  </si>
  <si>
    <t>VP Acum</t>
  </si>
  <si>
    <t>Obrigatório. A taxa de juros por período.</t>
  </si>
  <si>
    <t xml:space="preserve"> Obrigatório. O pagamento feito a cada período; não pode mudar durante a vigência da anuidade. Geralmente, pgto contém o capital e os juros e nenhuma outra tarifa ou taxas. Se pgto for omitido, você deverá incluir o argumento vp.</t>
  </si>
  <si>
    <t>Função</t>
  </si>
  <si>
    <t>Taxa</t>
  </si>
  <si>
    <t>Nper</t>
  </si>
  <si>
    <t>Pagto</t>
  </si>
  <si>
    <t>Tipo</t>
  </si>
  <si>
    <t>Taxa Juros Mês</t>
  </si>
  <si>
    <t>Prazo em Meses</t>
  </si>
  <si>
    <t>Prestação</t>
  </si>
  <si>
    <t>Valor Presente</t>
  </si>
  <si>
    <t>Postecipado</t>
  </si>
  <si>
    <t xml:space="preserve"> </t>
  </si>
  <si>
    <t>Função NPER</t>
  </si>
  <si>
    <t>Retorna o número de períodos para investimento de acordo com pagamentos constantes e periódicos e uma taxa de juros constante.</t>
  </si>
  <si>
    <t>NPER(taxa,pgto,vp,[vf],[tipe])</t>
  </si>
  <si>
    <t>VF</t>
  </si>
  <si>
    <t>Obrigatório. O valor presente ou atual de uma série de pagamentos futuros.</t>
  </si>
  <si>
    <t>Opcional. O valor futuro, ou o saldo, que você deseja obter depois do último pagamento. Se vf for omitido, será considerado 0 (o valor futuro de um empréstimo, por exemplo, é 0).</t>
  </si>
  <si>
    <t>Meses/periodo</t>
  </si>
  <si>
    <t>Quantos Meses Para Objetivo</t>
  </si>
  <si>
    <t>Valor do Intercambio</t>
  </si>
  <si>
    <t>Valor Inicial</t>
  </si>
  <si>
    <t>Meses</t>
  </si>
  <si>
    <t>Dias</t>
  </si>
  <si>
    <t>Taxa equivalente</t>
  </si>
  <si>
    <t>Pct</t>
  </si>
  <si>
    <t>Parcela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</si>
</sst>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R$&quot;\ * #,##0.00_-;\-&quot;R$&quot;\ * #,##0.00_-;_-&quot;R$&quot;\ * &quot;-&quot;??_-;_-@_-"/>
    <numFmt numFmtId="43" formatCode="_-* #,##0.00_-;\-* #,##0.00_-;_-* &quot;-&quot;??_-;_-@_-"/>
    <numFmt numFmtId="164" formatCode="0.0%"/>
    <numFmt numFmtId="165" formatCode="0.00000"/>
    <numFmt numFmtId="166" formatCode="0.0000000000"/>
    <numFmt numFmtId="167" formatCode="0.000000%"/>
  </numFmts>
  <fonts count="14" x14ac:knownFonts="1">
    <font>
      <sz val="11"/>
      <color theme="1"/>
      <name val="Calibri"/>
      <family val="2"/>
      <scheme val="minor"/>
    </font>
    <font>
      <sz val="11"/>
      <color theme="1"/>
      <name val="Calibri"/>
      <family val="2"/>
      <scheme val="minor"/>
    </font>
    <font>
      <sz val="10"/>
      <color theme="9" tint="-0.499984740745262"/>
      <name val="Calibri Light"/>
      <family val="2"/>
    </font>
    <font>
      <b/>
      <sz val="14"/>
      <color theme="9" tint="-0.499984740745262"/>
      <name val="Calibri Light"/>
      <family val="2"/>
    </font>
    <font>
      <b/>
      <sz val="14"/>
      <color rgb="FF00B050"/>
      <name val="Calibri"/>
      <family val="2"/>
      <scheme val="minor"/>
    </font>
    <font>
      <b/>
      <sz val="12"/>
      <color theme="9" tint="-0.499984740745262"/>
      <name val="Calibri Light"/>
      <family val="2"/>
    </font>
    <font>
      <sz val="10"/>
      <color theme="0"/>
      <name val="Calibri"/>
      <family val="2"/>
      <scheme val="minor"/>
    </font>
    <font>
      <sz val="9"/>
      <color theme="1"/>
      <name val="Century Gothic"/>
      <family val="2"/>
    </font>
    <font>
      <b/>
      <sz val="9"/>
      <color theme="9" tint="-0.499984740745262"/>
      <name val="Calibri Light"/>
      <family val="2"/>
    </font>
    <font>
      <sz val="11"/>
      <color theme="0"/>
      <name val="Calibri"/>
      <family val="2"/>
      <scheme val="minor"/>
    </font>
    <font>
      <b/>
      <sz val="11"/>
      <color theme="1" tint="4.9989318521683403E-2"/>
      <name val="Calibri"/>
      <family val="2"/>
      <scheme val="minor"/>
    </font>
    <font>
      <b/>
      <sz val="9"/>
      <color theme="1"/>
      <name val="Century Gothic"/>
      <family val="2"/>
    </font>
    <font>
      <b/>
      <sz val="11"/>
      <color rgb="FF002060"/>
      <name val="Calibri"/>
      <family val="2"/>
      <scheme val="minor"/>
    </font>
    <font>
      <b/>
      <sz val="11"/>
      <color theme="4" tint="-0.499984740745262"/>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8"/>
      </patternFill>
    </fill>
    <fill>
      <patternFill patternType="solid">
        <fgColor rgb="FF92D050"/>
        <bgColor indexed="64"/>
      </patternFill>
    </fill>
    <fill>
      <patternFill patternType="solid">
        <fgColor theme="8" tint="0.59999389629810485"/>
        <bgColor indexed="64"/>
      </patternFill>
    </fill>
  </fills>
  <borders count="24">
    <border>
      <left/>
      <right/>
      <top/>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bottom style="thin">
        <color rgb="FF00B050"/>
      </bottom>
      <diagonal/>
    </border>
    <border>
      <left/>
      <right/>
      <top style="thin">
        <color rgb="FF00B050"/>
      </top>
      <bottom style="thin">
        <color rgb="FF00B050"/>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rgb="FF00B050"/>
      </left>
      <right/>
      <top style="thin">
        <color theme="9" tint="-0.499984740745262"/>
      </top>
      <bottom style="thin">
        <color rgb="FF00B050"/>
      </bottom>
      <diagonal/>
    </border>
    <border>
      <left/>
      <right/>
      <top style="thin">
        <color theme="9" tint="-0.499984740745262"/>
      </top>
      <bottom style="thin">
        <color theme="9" tint="-0.499984740745262"/>
      </bottom>
      <diagonal/>
    </border>
    <border>
      <left/>
      <right/>
      <top style="thin">
        <color theme="9" tint="-0.499984740745262"/>
      </top>
      <bottom style="thin">
        <color rgb="FF00B050"/>
      </bottom>
      <diagonal/>
    </border>
    <border>
      <left style="thin">
        <color theme="9" tint="-0.499984740745262"/>
      </left>
      <right/>
      <top/>
      <bottom/>
      <diagonal/>
    </border>
    <border>
      <left style="thin">
        <color rgb="FF00B050"/>
      </left>
      <right/>
      <top/>
      <bottom/>
      <diagonal/>
    </border>
    <border>
      <left style="thin">
        <color rgb="FF00B050"/>
      </left>
      <right/>
      <top style="thin">
        <color theme="9" tint="-0.499984740745262"/>
      </top>
      <bottom style="thin">
        <color theme="9" tint="-0.499984740745262"/>
      </bottom>
      <diagonal/>
    </border>
    <border>
      <left style="thin">
        <color rgb="FF00B050"/>
      </left>
      <right/>
      <top/>
      <bottom style="thin">
        <color rgb="FF00B050"/>
      </bottom>
      <diagonal/>
    </border>
    <border>
      <left/>
      <right/>
      <top/>
      <bottom style="thin">
        <color rgb="FF00B050"/>
      </bottom>
      <diagonal/>
    </border>
    <border>
      <left style="thin">
        <color rgb="FF00B050"/>
      </left>
      <right/>
      <top style="thin">
        <color rgb="FF00B050"/>
      </top>
      <bottom style="thin">
        <color rgb="FF00B050"/>
      </bottom>
      <diagonal/>
    </border>
    <border>
      <left/>
      <right style="thin">
        <color rgb="FF00B050"/>
      </right>
      <top style="thin">
        <color rgb="FF00B050"/>
      </top>
      <bottom style="thin">
        <color rgb="FF00B050"/>
      </bottom>
      <diagonal/>
    </border>
    <border>
      <left/>
      <right style="thin">
        <color rgb="FF00B050"/>
      </right>
      <top style="thin">
        <color rgb="FF00B050"/>
      </top>
      <bottom/>
      <diagonal/>
    </border>
    <border>
      <left/>
      <right style="thin">
        <color rgb="FF00B050"/>
      </right>
      <top/>
      <bottom style="thin">
        <color rgb="FF00B050"/>
      </bottom>
      <diagonal/>
    </border>
    <border>
      <left style="thin">
        <color rgb="FF00B050"/>
      </left>
      <right style="thin">
        <color rgb="FF00B050"/>
      </right>
      <top style="thin">
        <color rgb="FF00B050"/>
      </top>
      <bottom/>
      <diagonal/>
    </border>
    <border>
      <left style="thin">
        <color rgb="FF00B050"/>
      </left>
      <right/>
      <top style="thin">
        <color rgb="FF00B050"/>
      </top>
      <bottom/>
      <diagonal/>
    </border>
    <border>
      <left/>
      <right/>
      <top style="thin">
        <color rgb="FF00B050"/>
      </top>
      <bottom/>
      <diagonal/>
    </border>
    <border>
      <left style="thin">
        <color indexed="64"/>
      </left>
      <right style="thin">
        <color indexed="64"/>
      </right>
      <top style="thin">
        <color indexed="64"/>
      </top>
      <bottom style="thin">
        <color indexed="64"/>
      </bottom>
      <diagonal/>
    </border>
    <border>
      <left style="thin">
        <color theme="9"/>
      </left>
      <right/>
      <top style="thin">
        <color rgb="FF00B050"/>
      </top>
      <bottom style="thin">
        <color theme="9"/>
      </bottom>
      <diagonal/>
    </border>
    <border>
      <left/>
      <right/>
      <top style="thin">
        <color rgb="FF00B050"/>
      </top>
      <bottom style="thin">
        <color theme="9"/>
      </bottom>
      <diagonal/>
    </border>
  </borders>
  <cellStyleXfs count="5">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9" fillId="6" borderId="0" applyNumberFormat="0" applyBorder="0" applyAlignment="0" applyProtection="0"/>
  </cellStyleXfs>
  <cellXfs count="72">
    <xf numFmtId="0" fontId="0" fillId="0" borderId="0" xfId="0"/>
    <xf numFmtId="0" fontId="4" fillId="4" borderId="0" xfId="0" applyFont="1" applyFill="1" applyBorder="1"/>
    <xf numFmtId="0" fontId="0" fillId="0" borderId="0" xfId="0" applyFill="1"/>
    <xf numFmtId="0" fontId="0" fillId="0" borderId="0" xfId="0"/>
    <xf numFmtId="0" fontId="6" fillId="2" borderId="9" xfId="0" applyFont="1" applyFill="1" applyBorder="1" applyAlignment="1">
      <alignment vertical="center"/>
    </xf>
    <xf numFmtId="0" fontId="0" fillId="4" borderId="1" xfId="0" applyFill="1" applyBorder="1" applyAlignment="1">
      <alignment horizontal="center"/>
    </xf>
    <xf numFmtId="0" fontId="9" fillId="2" borderId="1" xfId="0" applyFont="1" applyFill="1" applyBorder="1" applyAlignment="1">
      <alignment horizontal="center"/>
    </xf>
    <xf numFmtId="44" fontId="12" fillId="7" borderId="1" xfId="0" applyNumberFormat="1" applyFont="1" applyFill="1" applyBorder="1" applyAlignment="1">
      <alignment horizontal="center"/>
    </xf>
    <xf numFmtId="1" fontId="7" fillId="5" borderId="1" xfId="0" quotePrefix="1" applyNumberFormat="1" applyFont="1" applyFill="1" applyBorder="1" applyAlignment="1">
      <alignment vertical="center" wrapText="1"/>
    </xf>
    <xf numFmtId="164" fontId="7" fillId="5" borderId="1" xfId="3" quotePrefix="1" applyNumberFormat="1" applyFont="1" applyFill="1" applyBorder="1" applyAlignment="1">
      <alignment vertical="center" wrapText="1"/>
    </xf>
    <xf numFmtId="44" fontId="7" fillId="5" borderId="1" xfId="1" quotePrefix="1" applyFont="1" applyFill="1" applyBorder="1" applyAlignment="1">
      <alignment vertical="center" wrapText="1"/>
    </xf>
    <xf numFmtId="164" fontId="7" fillId="5" borderId="2" xfId="3" quotePrefix="1" applyNumberFormat="1" applyFont="1" applyFill="1" applyBorder="1" applyAlignment="1">
      <alignment vertical="center" wrapText="1"/>
    </xf>
    <xf numFmtId="0" fontId="6" fillId="2" borderId="1" xfId="0" applyFont="1" applyFill="1" applyBorder="1" applyAlignment="1">
      <alignment vertical="center"/>
    </xf>
    <xf numFmtId="44" fontId="7" fillId="5" borderId="18" xfId="1" quotePrefix="1" applyFont="1" applyFill="1" applyBorder="1" applyAlignment="1">
      <alignment vertical="center" wrapText="1"/>
    </xf>
    <xf numFmtId="0" fontId="0" fillId="0" borderId="21" xfId="0" applyBorder="1"/>
    <xf numFmtId="166" fontId="0" fillId="0" borderId="21" xfId="0" applyNumberFormat="1" applyBorder="1"/>
    <xf numFmtId="165" fontId="0" fillId="0" borderId="21" xfId="0" applyNumberFormat="1" applyBorder="1"/>
    <xf numFmtId="167" fontId="0" fillId="0" borderId="21" xfId="3" applyNumberFormat="1" applyFont="1" applyBorder="1"/>
    <xf numFmtId="44" fontId="0" fillId="4" borderId="1" xfId="0" applyNumberFormat="1" applyFill="1" applyBorder="1" applyAlignment="1">
      <alignment horizontal="center"/>
    </xf>
    <xf numFmtId="44" fontId="0" fillId="0" borderId="0" xfId="0" applyNumberFormat="1"/>
    <xf numFmtId="44" fontId="11" fillId="5" borderId="1" xfId="1" applyFont="1" applyFill="1" applyBorder="1" applyAlignment="1">
      <alignment horizontal="center" vertical="center"/>
    </xf>
    <xf numFmtId="0" fontId="0" fillId="0" borderId="0" xfId="0"/>
    <xf numFmtId="0" fontId="6" fillId="2" borderId="1" xfId="0" applyFont="1" applyFill="1" applyBorder="1" applyAlignment="1">
      <alignment horizontal="center" vertical="center"/>
    </xf>
    <xf numFmtId="1" fontId="10" fillId="6" borderId="6" xfId="4" applyNumberFormat="1" applyFont="1" applyBorder="1" applyAlignment="1">
      <alignment horizontal="center" vertical="center"/>
    </xf>
    <xf numFmtId="1" fontId="10" fillId="6" borderId="8" xfId="4" applyNumberFormat="1" applyFont="1" applyBorder="1" applyAlignment="1">
      <alignment horizontal="center" vertical="center"/>
    </xf>
    <xf numFmtId="0" fontId="11" fillId="5" borderId="11" xfId="3" applyNumberFormat="1" applyFont="1" applyFill="1" applyBorder="1" applyAlignment="1">
      <alignment horizontal="center" vertical="center"/>
    </xf>
    <xf numFmtId="0" fontId="11" fillId="5" borderId="7" xfId="3" applyNumberFormat="1" applyFont="1" applyFill="1" applyBorder="1" applyAlignment="1">
      <alignment horizontal="center" vertical="center"/>
    </xf>
    <xf numFmtId="44" fontId="11" fillId="5" borderId="6" xfId="1" applyFont="1" applyFill="1" applyBorder="1" applyAlignment="1">
      <alignment horizontal="center" vertical="center"/>
    </xf>
    <xf numFmtId="44" fontId="11" fillId="5" borderId="8" xfId="1"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164" fontId="11" fillId="5" borderId="6" xfId="3" applyNumberFormat="1" applyFont="1" applyFill="1" applyBorder="1" applyAlignment="1">
      <alignment horizontal="center" vertical="center"/>
    </xf>
    <xf numFmtId="164" fontId="11" fillId="5" borderId="8" xfId="3" applyNumberFormat="1" applyFont="1" applyFill="1" applyBorder="1" applyAlignment="1">
      <alignment horizontal="center" vertical="center"/>
    </xf>
    <xf numFmtId="0" fontId="11" fillId="5" borderId="6" xfId="2" applyNumberFormat="1" applyFont="1" applyFill="1" applyBorder="1" applyAlignment="1">
      <alignment horizontal="center" vertical="center"/>
    </xf>
    <xf numFmtId="0" fontId="11" fillId="5" borderId="8" xfId="2" applyNumberFormat="1" applyFont="1" applyFill="1" applyBorder="1" applyAlignment="1">
      <alignment horizontal="center" vertical="center"/>
    </xf>
    <xf numFmtId="0" fontId="11" fillId="5" borderId="10" xfId="3" applyNumberFormat="1" applyFont="1" applyFill="1" applyBorder="1" applyAlignment="1">
      <alignment horizontal="center" vertical="center"/>
    </xf>
    <xf numFmtId="0" fontId="11" fillId="5" borderId="0" xfId="3" applyNumberFormat="1" applyFont="1" applyFill="1" applyBorder="1" applyAlignment="1">
      <alignment horizontal="center" vertical="center"/>
    </xf>
    <xf numFmtId="1" fontId="7" fillId="5" borderId="14" xfId="0" quotePrefix="1" applyNumberFormat="1" applyFont="1" applyFill="1" applyBorder="1" applyAlignment="1">
      <alignment horizontal="center" vertical="center" wrapText="1"/>
    </xf>
    <xf numFmtId="1" fontId="7" fillId="5" borderId="3" xfId="0" quotePrefix="1" applyNumberFormat="1" applyFont="1" applyFill="1" applyBorder="1" applyAlignment="1">
      <alignment horizontal="center" vertical="center" wrapText="1"/>
    </xf>
    <xf numFmtId="1" fontId="13" fillId="8" borderId="14" xfId="4" applyNumberFormat="1" applyFont="1" applyFill="1" applyBorder="1" applyAlignment="1">
      <alignment horizontal="center" vertical="center"/>
    </xf>
    <xf numFmtId="1" fontId="13" fillId="8" borderId="3" xfId="4" applyNumberFormat="1" applyFont="1" applyFill="1" applyBorder="1" applyAlignment="1">
      <alignment horizontal="center" vertical="center"/>
    </xf>
    <xf numFmtId="1" fontId="13" fillId="8" borderId="15" xfId="4" applyNumberFormat="1" applyFont="1" applyFill="1" applyBorder="1" applyAlignment="1">
      <alignment horizontal="center" vertical="center"/>
    </xf>
    <xf numFmtId="1" fontId="11" fillId="5" borderId="14" xfId="0" quotePrefix="1" applyNumberFormat="1" applyFont="1" applyFill="1" applyBorder="1" applyAlignment="1">
      <alignment horizontal="center" vertical="center" wrapText="1"/>
    </xf>
    <xf numFmtId="1" fontId="11" fillId="5" borderId="3" xfId="0" quotePrefix="1" applyNumberFormat="1" applyFont="1" applyFill="1" applyBorder="1" applyAlignment="1">
      <alignment horizontal="center" vertical="center" wrapText="1"/>
    </xf>
    <xf numFmtId="1" fontId="11" fillId="5" borderId="15" xfId="0" quotePrefix="1" applyNumberFormat="1" applyFont="1" applyFill="1" applyBorder="1" applyAlignment="1">
      <alignment horizontal="center" vertical="center" wrapText="1"/>
    </xf>
    <xf numFmtId="0" fontId="13" fillId="8" borderId="14" xfId="1" quotePrefix="1" applyNumberFormat="1" applyFont="1" applyFill="1" applyBorder="1" applyAlignment="1">
      <alignment horizontal="center" vertical="center" wrapText="1"/>
    </xf>
    <xf numFmtId="0" fontId="13" fillId="8" borderId="3" xfId="1" quotePrefix="1" applyNumberFormat="1" applyFont="1" applyFill="1" applyBorder="1" applyAlignment="1">
      <alignment horizontal="center" vertical="center" wrapText="1"/>
    </xf>
    <xf numFmtId="0" fontId="13" fillId="8" borderId="15" xfId="1" quotePrefix="1" applyNumberFormat="1" applyFont="1" applyFill="1" applyBorder="1" applyAlignment="1">
      <alignment horizontal="center" vertical="center" wrapText="1"/>
    </xf>
    <xf numFmtId="1" fontId="11" fillId="5" borderId="12" xfId="0" quotePrefix="1" applyNumberFormat="1" applyFont="1" applyFill="1" applyBorder="1" applyAlignment="1">
      <alignment horizontal="center" vertical="center" wrapText="1"/>
    </xf>
    <xf numFmtId="1" fontId="11" fillId="5" borderId="13" xfId="0" quotePrefix="1" applyNumberFormat="1" applyFont="1" applyFill="1" applyBorder="1" applyAlignment="1">
      <alignment horizontal="center" vertical="center" wrapText="1"/>
    </xf>
    <xf numFmtId="1" fontId="11" fillId="5" borderId="17" xfId="0" quotePrefix="1" applyNumberFormat="1" applyFont="1" applyFill="1" applyBorder="1" applyAlignment="1">
      <alignment horizontal="center" vertical="center" wrapText="1"/>
    </xf>
    <xf numFmtId="1" fontId="11" fillId="5" borderId="19" xfId="0" quotePrefix="1" applyNumberFormat="1" applyFont="1" applyFill="1" applyBorder="1" applyAlignment="1">
      <alignment horizontal="center" vertical="center" wrapText="1"/>
    </xf>
    <xf numFmtId="1" fontId="11" fillId="5" borderId="20" xfId="0" quotePrefix="1" applyNumberFormat="1" applyFont="1" applyFill="1" applyBorder="1" applyAlignment="1">
      <alignment horizontal="center" vertical="center" wrapText="1"/>
    </xf>
    <xf numFmtId="1" fontId="11" fillId="5" borderId="16" xfId="0" quotePrefix="1" applyNumberFormat="1" applyFont="1" applyFill="1" applyBorder="1" applyAlignment="1">
      <alignment horizontal="center" vertical="center" wrapText="1"/>
    </xf>
    <xf numFmtId="44" fontId="11" fillId="5" borderId="19" xfId="1" applyFont="1" applyFill="1" applyBorder="1" applyAlignment="1">
      <alignment horizontal="center" vertical="center"/>
    </xf>
    <xf numFmtId="44" fontId="11" fillId="5" borderId="20" xfId="1" applyFont="1" applyFill="1" applyBorder="1" applyAlignment="1">
      <alignment horizontal="center" vertical="center"/>
    </xf>
    <xf numFmtId="44" fontId="11" fillId="5" borderId="16" xfId="1" applyFont="1" applyFill="1" applyBorder="1" applyAlignment="1">
      <alignment horizontal="center" vertical="center"/>
    </xf>
    <xf numFmtId="44" fontId="11" fillId="5" borderId="14" xfId="1" applyFont="1" applyFill="1" applyBorder="1" applyAlignment="1">
      <alignment horizontal="center" vertical="center"/>
    </xf>
    <xf numFmtId="44" fontId="11" fillId="5" borderId="15" xfId="1" applyFont="1" applyFill="1" applyBorder="1" applyAlignment="1">
      <alignment horizontal="center" vertical="center"/>
    </xf>
    <xf numFmtId="164" fontId="11" fillId="5" borderId="19" xfId="3" applyNumberFormat="1" applyFont="1" applyFill="1" applyBorder="1" applyAlignment="1">
      <alignment horizontal="center" vertical="center"/>
    </xf>
    <xf numFmtId="164" fontId="11" fillId="5" borderId="16" xfId="3" applyNumberFormat="1" applyFont="1" applyFill="1" applyBorder="1" applyAlignment="1">
      <alignment horizontal="center" vertical="center"/>
    </xf>
    <xf numFmtId="0" fontId="11" fillId="5" borderId="14" xfId="2" applyNumberFormat="1" applyFont="1" applyFill="1" applyBorder="1" applyAlignment="1">
      <alignment horizontal="center" vertical="center"/>
    </xf>
    <xf numFmtId="0" fontId="11" fillId="5" borderId="15" xfId="2" applyNumberFormat="1" applyFont="1" applyFill="1" applyBorder="1" applyAlignment="1">
      <alignment horizontal="center" vertical="center"/>
    </xf>
    <xf numFmtId="0" fontId="2" fillId="4" borderId="3" xfId="0" applyFont="1" applyFill="1" applyBorder="1" applyAlignment="1">
      <alignment vertical="center" wrapText="1"/>
    </xf>
    <xf numFmtId="0" fontId="2" fillId="4" borderId="3" xfId="0" applyFont="1" applyFill="1" applyBorder="1" applyAlignment="1">
      <alignment wrapText="1"/>
    </xf>
    <xf numFmtId="0" fontId="8" fillId="3" borderId="3" xfId="0" applyFont="1" applyFill="1" applyBorder="1" applyAlignment="1">
      <alignment vertical="center" wrapText="1"/>
    </xf>
    <xf numFmtId="0" fontId="6" fillId="2" borderId="13" xfId="0" applyFont="1" applyFill="1" applyBorder="1" applyAlignment="1">
      <alignment horizontal="center" vertical="center"/>
    </xf>
    <xf numFmtId="166" fontId="10" fillId="6" borderId="22" xfId="1" quotePrefix="1" applyNumberFormat="1" applyFont="1" applyFill="1" applyBorder="1" applyAlignment="1">
      <alignment horizontal="center" vertical="center" wrapText="1"/>
    </xf>
    <xf numFmtId="166" fontId="10" fillId="6" borderId="23" xfId="1" quotePrefix="1" applyNumberFormat="1" applyFont="1" applyFill="1" applyBorder="1" applyAlignment="1">
      <alignment horizontal="center" vertical="center" wrapText="1"/>
    </xf>
    <xf numFmtId="0" fontId="3" fillId="4" borderId="3" xfId="0" applyFont="1" applyFill="1" applyBorder="1"/>
    <xf numFmtId="0" fontId="5" fillId="4" borderId="3" xfId="0" applyFont="1" applyFill="1" applyBorder="1" applyAlignment="1">
      <alignment vertical="center"/>
    </xf>
    <xf numFmtId="0" fontId="4" fillId="3" borderId="3" xfId="0" applyFont="1" applyFill="1" applyBorder="1" applyAlignment="1">
      <alignment horizontal="right" vertical="center"/>
    </xf>
  </cellXfs>
  <cellStyles count="5">
    <cellStyle name="Ênfase5" xfId="4" builtinId="45"/>
    <cellStyle name="Moeda" xfId="1" builtinId="4"/>
    <cellStyle name="Normal" xfId="0" builtinId="0"/>
    <cellStyle name="Porcentagem" xfId="3" builtinId="5"/>
    <cellStyle name="Vírgula" xfId="2" builtin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293687</xdr:colOff>
      <xdr:row>10</xdr:row>
      <xdr:rowOff>166688</xdr:rowOff>
    </xdr:from>
    <xdr:to>
      <xdr:col>9</xdr:col>
      <xdr:colOff>611187</xdr:colOff>
      <xdr:row>16</xdr:row>
      <xdr:rowOff>134938</xdr:rowOff>
    </xdr:to>
    <xdr:sp macro="" textlink="">
      <xdr:nvSpPr>
        <xdr:cNvPr id="4" name="CaixaDeTexto 3">
          <a:extLst>
            <a:ext uri="{FF2B5EF4-FFF2-40B4-BE49-F238E27FC236}">
              <a16:creationId xmlns:a16="http://schemas.microsoft.com/office/drawing/2014/main" id="{C2F594B1-4818-4FA8-BF7B-839FE7EDE48A}"/>
            </a:ext>
          </a:extLst>
        </xdr:cNvPr>
        <xdr:cNvSpPr txBox="1"/>
      </xdr:nvSpPr>
      <xdr:spPr>
        <a:xfrm>
          <a:off x="3643312" y="3182938"/>
          <a:ext cx="4079875" cy="11112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pt-BR" sz="1600"/>
            <a:t>Emprestei</a:t>
          </a:r>
          <a:r>
            <a:rPr lang="pt-BR" sz="1600" baseline="0"/>
            <a:t> R$2. 800  a taxa de 2,5% a.m, sei que o valor futuro sera R$ 5,000, em quantos meses realizarei todos os pagamento?</a:t>
          </a:r>
          <a:endParaRPr lang="pt-BR" sz="1600"/>
        </a:p>
      </xdr:txBody>
    </xdr:sp>
    <xdr:clientData/>
  </xdr:twoCellAnchor>
  <xdr:twoCellAnchor>
    <xdr:from>
      <xdr:col>7</xdr:col>
      <xdr:colOff>438150</xdr:colOff>
      <xdr:row>45</xdr:row>
      <xdr:rowOff>144463</xdr:rowOff>
    </xdr:from>
    <xdr:to>
      <xdr:col>12</xdr:col>
      <xdr:colOff>334963</xdr:colOff>
      <xdr:row>51</xdr:row>
      <xdr:rowOff>112713</xdr:rowOff>
    </xdr:to>
    <xdr:sp macro="" textlink="">
      <xdr:nvSpPr>
        <xdr:cNvPr id="9" name="CaixaDeTexto 8">
          <a:extLst>
            <a:ext uri="{FF2B5EF4-FFF2-40B4-BE49-F238E27FC236}">
              <a16:creationId xmlns:a16="http://schemas.microsoft.com/office/drawing/2014/main" id="{CD5B19E6-E6D4-4948-9E58-45D87D1EAAD3}"/>
            </a:ext>
          </a:extLst>
        </xdr:cNvPr>
        <xdr:cNvSpPr txBox="1"/>
      </xdr:nvSpPr>
      <xdr:spPr>
        <a:xfrm>
          <a:off x="5383213" y="11844338"/>
          <a:ext cx="3786188" cy="11112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pt-BR" sz="1600"/>
            <a:t>Quantos meses preciso</a:t>
          </a:r>
          <a:r>
            <a:rPr lang="pt-BR" sz="1600" baseline="0"/>
            <a:t> economizar para ter R$ 8,000 a taxa de 2,0% a.m guardando R$ 300,00 por mês para meu intercambio, aporte inicial de R$ 1000,00?</a:t>
          </a:r>
          <a:endParaRPr lang="pt-BR" sz="1600"/>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showGridLines="0" tabSelected="1" zoomScale="120" zoomScaleNormal="120" zoomScalePageLayoutView="130" workbookViewId="0">
      <selection activeCell="L12" sqref="L12:M12"/>
    </sheetView>
  </sheetViews>
  <sheetFormatPr defaultColWidth="0" defaultRowHeight="15" zeroHeight="1" x14ac:dyDescent="0.25"/>
  <cols>
    <col min="1" max="1" width="6.28515625" customWidth="1"/>
    <col min="2" max="2" width="8" customWidth="1"/>
    <col min="3" max="3" width="11" customWidth="1"/>
    <col min="4" max="4" width="11.140625" customWidth="1"/>
    <col min="5" max="5" width="13.85546875" bestFit="1" customWidth="1"/>
    <col min="6" max="6" width="12.85546875" bestFit="1" customWidth="1"/>
    <col min="7" max="7" width="12.7109375" bestFit="1" customWidth="1"/>
    <col min="8" max="8" width="16.28515625" bestFit="1" customWidth="1"/>
    <col min="9" max="9" width="14.5703125" bestFit="1" customWidth="1"/>
    <col min="10" max="13" width="9.140625" customWidth="1"/>
    <col min="14" max="14" width="2.7109375" customWidth="1"/>
    <col min="15" max="15" width="9.140625" hidden="1"/>
    <col min="16" max="16" width="5.85546875" hidden="1"/>
    <col min="17" max="17" width="4.140625" hidden="1"/>
    <col min="18" max="16384" width="9.140625" style="2" hidden="1"/>
  </cols>
  <sheetData>
    <row r="1" spans="1:17" ht="18.75" x14ac:dyDescent="0.3">
      <c r="A1" s="69" t="s">
        <v>24</v>
      </c>
      <c r="B1" s="69"/>
      <c r="C1" s="69"/>
      <c r="D1" s="69"/>
      <c r="E1" s="69"/>
      <c r="F1" s="69"/>
      <c r="G1" s="69"/>
      <c r="H1" s="69"/>
      <c r="I1" s="69"/>
      <c r="J1" s="69"/>
      <c r="K1" s="69"/>
      <c r="L1" s="69"/>
      <c r="M1" s="69"/>
    </row>
    <row r="2" spans="1:17" ht="27.95" customHeight="1" x14ac:dyDescent="0.25">
      <c r="A2" s="64" t="s">
        <v>1</v>
      </c>
      <c r="B2" s="64"/>
      <c r="C2" s="64"/>
      <c r="D2" s="64"/>
      <c r="E2" s="64"/>
      <c r="F2" s="64"/>
      <c r="G2" s="64"/>
      <c r="H2" s="64"/>
      <c r="I2" s="64"/>
      <c r="J2" s="64"/>
      <c r="K2" s="64"/>
      <c r="L2" s="64"/>
      <c r="M2" s="64"/>
    </row>
    <row r="3" spans="1:17" ht="23.25" customHeight="1" x14ac:dyDescent="0.25">
      <c r="A3" s="63" t="s">
        <v>25</v>
      </c>
      <c r="B3" s="63"/>
      <c r="C3" s="63"/>
      <c r="D3" s="63"/>
      <c r="E3" s="63"/>
      <c r="F3" s="63"/>
      <c r="G3" s="63"/>
      <c r="H3" s="63"/>
      <c r="I3" s="63"/>
      <c r="J3" s="63"/>
      <c r="K3" s="63"/>
      <c r="L3" s="63"/>
      <c r="M3" s="63"/>
    </row>
    <row r="4" spans="1:17" ht="23.25" customHeight="1" x14ac:dyDescent="0.25">
      <c r="A4" s="70" t="s">
        <v>26</v>
      </c>
      <c r="B4" s="70"/>
      <c r="C4" s="70"/>
      <c r="D4" s="70"/>
      <c r="E4" s="70"/>
      <c r="F4" s="70"/>
      <c r="G4" s="70"/>
      <c r="H4" s="70"/>
      <c r="I4" s="70"/>
      <c r="J4" s="70"/>
      <c r="K4" s="70"/>
      <c r="L4" s="70"/>
      <c r="M4" s="70"/>
    </row>
    <row r="5" spans="1:17" ht="18.75" x14ac:dyDescent="0.25">
      <c r="A5" s="71" t="s">
        <v>14</v>
      </c>
      <c r="B5" s="65" t="s">
        <v>11</v>
      </c>
      <c r="C5" s="65"/>
      <c r="D5" s="65"/>
      <c r="E5" s="65"/>
      <c r="F5" s="65"/>
      <c r="G5" s="65"/>
      <c r="H5" s="65"/>
      <c r="I5" s="65"/>
      <c r="J5" s="65"/>
      <c r="K5" s="65"/>
      <c r="L5" s="65"/>
      <c r="M5" s="65"/>
      <c r="P5" s="2"/>
      <c r="Q5" s="2"/>
    </row>
    <row r="6" spans="1:17" ht="24.95" customHeight="1" x14ac:dyDescent="0.25">
      <c r="A6" s="71" t="s">
        <v>2</v>
      </c>
      <c r="B6" s="65" t="s">
        <v>12</v>
      </c>
      <c r="C6" s="65"/>
      <c r="D6" s="65"/>
      <c r="E6" s="65"/>
      <c r="F6" s="65"/>
      <c r="G6" s="65"/>
      <c r="H6" s="65"/>
      <c r="I6" s="65"/>
      <c r="J6" s="65"/>
      <c r="K6" s="65"/>
      <c r="L6" s="65"/>
      <c r="M6" s="65"/>
      <c r="P6" s="2"/>
      <c r="Q6" s="2"/>
    </row>
    <row r="7" spans="1:17" ht="18.75" x14ac:dyDescent="0.25">
      <c r="A7" s="71" t="s">
        <v>7</v>
      </c>
      <c r="B7" s="65" t="s">
        <v>28</v>
      </c>
      <c r="C7" s="65"/>
      <c r="D7" s="65"/>
      <c r="E7" s="65"/>
      <c r="F7" s="65"/>
      <c r="G7" s="65"/>
      <c r="H7" s="65"/>
      <c r="I7" s="65"/>
      <c r="J7" s="65"/>
      <c r="K7" s="65"/>
      <c r="L7" s="65"/>
      <c r="M7" s="65"/>
      <c r="P7" s="2"/>
      <c r="Q7" s="2"/>
    </row>
    <row r="8" spans="1:17" ht="30.75" customHeight="1" x14ac:dyDescent="0.25">
      <c r="A8" s="71" t="s">
        <v>27</v>
      </c>
      <c r="B8" s="65" t="s">
        <v>29</v>
      </c>
      <c r="C8" s="65"/>
      <c r="D8" s="65"/>
      <c r="E8" s="65"/>
      <c r="F8" s="65"/>
      <c r="G8" s="65"/>
      <c r="H8" s="65"/>
      <c r="I8" s="65"/>
      <c r="J8" s="65"/>
      <c r="K8" s="65"/>
      <c r="L8" s="65"/>
      <c r="M8" s="65"/>
      <c r="P8" s="2"/>
      <c r="Q8" s="2"/>
    </row>
    <row r="9" spans="1:17" ht="14.25" customHeight="1" x14ac:dyDescent="0.25">
      <c r="A9" s="71" t="s">
        <v>3</v>
      </c>
      <c r="B9" s="65" t="s">
        <v>4</v>
      </c>
      <c r="C9" s="65"/>
      <c r="D9" s="65"/>
      <c r="E9" s="65"/>
      <c r="F9" s="65"/>
      <c r="G9" s="65"/>
      <c r="H9" s="65"/>
      <c r="I9" s="65"/>
      <c r="J9" s="65"/>
      <c r="K9" s="65"/>
      <c r="L9" s="65"/>
      <c r="M9" s="65"/>
      <c r="P9" s="2"/>
      <c r="Q9" s="2"/>
    </row>
    <row r="10" spans="1:17" x14ac:dyDescent="0.25"/>
    <row r="11" spans="1:17" x14ac:dyDescent="0.25">
      <c r="A11" s="29" t="s">
        <v>13</v>
      </c>
      <c r="B11" s="30"/>
      <c r="C11" s="4" t="s">
        <v>5</v>
      </c>
      <c r="D11" s="66" t="s">
        <v>0</v>
      </c>
      <c r="E11" s="66"/>
      <c r="H11" s="21"/>
      <c r="I11" s="21"/>
      <c r="J11" s="21"/>
      <c r="K11" s="21"/>
      <c r="L11" s="21"/>
      <c r="M11" s="21"/>
    </row>
    <row r="12" spans="1:17" ht="15" customHeight="1" x14ac:dyDescent="0.25">
      <c r="A12" s="31" t="s">
        <v>14</v>
      </c>
      <c r="B12" s="32">
        <v>99</v>
      </c>
      <c r="C12" s="9">
        <v>2.5000000000000001E-2</v>
      </c>
      <c r="D12" s="37" t="s">
        <v>18</v>
      </c>
      <c r="E12" s="38"/>
      <c r="H12" s="21"/>
      <c r="I12" s="21"/>
      <c r="J12" s="21"/>
      <c r="K12" s="21"/>
      <c r="L12" s="21"/>
      <c r="M12" s="21"/>
    </row>
    <row r="13" spans="1:17" ht="15" customHeight="1" x14ac:dyDescent="0.25">
      <c r="A13" s="33" t="s">
        <v>15</v>
      </c>
      <c r="B13" s="34">
        <v>99</v>
      </c>
      <c r="C13" s="8" t="s">
        <v>23</v>
      </c>
      <c r="D13" s="37" t="s">
        <v>19</v>
      </c>
      <c r="E13" s="38"/>
      <c r="H13" s="21"/>
      <c r="I13" s="21"/>
      <c r="J13" s="21"/>
      <c r="K13" s="21"/>
      <c r="L13" s="21"/>
      <c r="M13" s="21"/>
    </row>
    <row r="14" spans="1:17" ht="15" customHeight="1" x14ac:dyDescent="0.25">
      <c r="A14" s="25" t="s">
        <v>16</v>
      </c>
      <c r="B14" s="26"/>
      <c r="C14" s="8" t="s">
        <v>23</v>
      </c>
      <c r="D14" s="37" t="s">
        <v>20</v>
      </c>
      <c r="E14" s="38"/>
    </row>
    <row r="15" spans="1:17" ht="15" customHeight="1" x14ac:dyDescent="0.25">
      <c r="A15" s="27" t="s">
        <v>7</v>
      </c>
      <c r="B15" s="28">
        <v>99</v>
      </c>
      <c r="C15" s="8">
        <v>-2800</v>
      </c>
      <c r="D15" s="37" t="s">
        <v>21</v>
      </c>
      <c r="E15" s="38"/>
    </row>
    <row r="16" spans="1:17" x14ac:dyDescent="0.25">
      <c r="A16" s="27" t="s">
        <v>27</v>
      </c>
      <c r="B16" s="28">
        <v>99</v>
      </c>
      <c r="C16" s="8">
        <v>5000</v>
      </c>
      <c r="D16" s="37"/>
      <c r="E16" s="38"/>
    </row>
    <row r="17" spans="1:13" ht="15" customHeight="1" x14ac:dyDescent="0.25">
      <c r="A17" s="27" t="s">
        <v>17</v>
      </c>
      <c r="B17" s="28">
        <v>99</v>
      </c>
      <c r="C17" s="8">
        <v>0</v>
      </c>
      <c r="D17" s="37" t="s">
        <v>22</v>
      </c>
      <c r="E17" s="38"/>
      <c r="H17" s="21"/>
      <c r="I17" s="21"/>
      <c r="J17" s="21"/>
      <c r="K17" s="21"/>
      <c r="L17" s="21"/>
      <c r="M17" s="21"/>
    </row>
    <row r="18" spans="1:13" x14ac:dyDescent="0.25">
      <c r="A18" s="23" t="s">
        <v>30</v>
      </c>
      <c r="B18" s="24"/>
      <c r="C18" s="67">
        <f>NPER(C12,,C15,C16,C17)</f>
        <v>23.481455967078809</v>
      </c>
      <c r="D18" s="68"/>
      <c r="E18" s="68"/>
      <c r="H18" s="21"/>
      <c r="I18" s="21"/>
      <c r="J18" s="21"/>
      <c r="K18" s="21"/>
      <c r="L18" s="21"/>
      <c r="M18" s="21"/>
    </row>
    <row r="19" spans="1:13" x14ac:dyDescent="0.25"/>
    <row r="20" spans="1:13" x14ac:dyDescent="0.25">
      <c r="A20" s="22" t="s">
        <v>7</v>
      </c>
      <c r="B20" s="22"/>
      <c r="C20" s="22" t="s">
        <v>9</v>
      </c>
      <c r="D20" s="22"/>
      <c r="E20" s="6" t="s">
        <v>10</v>
      </c>
      <c r="F20" s="6" t="s">
        <v>8</v>
      </c>
    </row>
    <row r="21" spans="1:13" x14ac:dyDescent="0.25">
      <c r="A21" s="20">
        <f>C15</f>
        <v>-2800</v>
      </c>
      <c r="B21" s="20"/>
      <c r="C21" s="20">
        <f>A21*$C$12</f>
        <v>-70</v>
      </c>
      <c r="D21" s="20"/>
      <c r="E21" s="7">
        <f>A21+C21</f>
        <v>-2870</v>
      </c>
      <c r="F21" s="5">
        <v>1</v>
      </c>
    </row>
    <row r="22" spans="1:13" x14ac:dyDescent="0.25">
      <c r="A22" s="20">
        <f>E21</f>
        <v>-2870</v>
      </c>
      <c r="B22" s="20"/>
      <c r="C22" s="20">
        <f t="shared" ref="C22:C43" si="0">A22*$C$12</f>
        <v>-71.75</v>
      </c>
      <c r="D22" s="20"/>
      <c r="E22" s="7">
        <f t="shared" ref="E22:E44" si="1">A22+C22</f>
        <v>-2941.75</v>
      </c>
      <c r="F22" s="5">
        <v>2</v>
      </c>
    </row>
    <row r="23" spans="1:13" x14ac:dyDescent="0.25">
      <c r="A23" s="20">
        <f>E22</f>
        <v>-2941.75</v>
      </c>
      <c r="B23" s="20"/>
      <c r="C23" s="20">
        <f t="shared" si="0"/>
        <v>-73.543750000000003</v>
      </c>
      <c r="D23" s="20"/>
      <c r="E23" s="7">
        <f t="shared" si="1"/>
        <v>-3015.2937499999998</v>
      </c>
      <c r="F23" s="5">
        <v>3</v>
      </c>
    </row>
    <row r="24" spans="1:13" x14ac:dyDescent="0.25">
      <c r="A24" s="20">
        <f t="shared" ref="A24:A43" si="2">E23</f>
        <v>-3015.2937499999998</v>
      </c>
      <c r="B24" s="20"/>
      <c r="C24" s="20">
        <f t="shared" si="0"/>
        <v>-75.382343750000004</v>
      </c>
      <c r="D24" s="20"/>
      <c r="E24" s="7">
        <f t="shared" si="1"/>
        <v>-3090.6760937499998</v>
      </c>
      <c r="F24" s="5">
        <v>4</v>
      </c>
    </row>
    <row r="25" spans="1:13" x14ac:dyDescent="0.25">
      <c r="A25" s="20">
        <f t="shared" si="2"/>
        <v>-3090.6760937499998</v>
      </c>
      <c r="B25" s="20"/>
      <c r="C25" s="20">
        <f t="shared" si="0"/>
        <v>-77.266902343750004</v>
      </c>
      <c r="D25" s="20"/>
      <c r="E25" s="7">
        <f t="shared" si="1"/>
        <v>-3167.94299609375</v>
      </c>
      <c r="F25" s="5">
        <v>5</v>
      </c>
    </row>
    <row r="26" spans="1:13" x14ac:dyDescent="0.25">
      <c r="A26" s="20">
        <f t="shared" si="2"/>
        <v>-3167.94299609375</v>
      </c>
      <c r="B26" s="20"/>
      <c r="C26" s="20">
        <f t="shared" si="0"/>
        <v>-79.198574902343751</v>
      </c>
      <c r="D26" s="20"/>
      <c r="E26" s="7">
        <f t="shared" si="1"/>
        <v>-3247.1415709960938</v>
      </c>
      <c r="F26" s="5">
        <v>6</v>
      </c>
    </row>
    <row r="27" spans="1:13" x14ac:dyDescent="0.25">
      <c r="A27" s="20">
        <f t="shared" si="2"/>
        <v>-3247.1415709960938</v>
      </c>
      <c r="B27" s="20"/>
      <c r="C27" s="20">
        <f t="shared" si="0"/>
        <v>-81.178539274902349</v>
      </c>
      <c r="D27" s="20"/>
      <c r="E27" s="7">
        <f t="shared" si="1"/>
        <v>-3328.3201102709963</v>
      </c>
      <c r="F27" s="5">
        <v>7</v>
      </c>
    </row>
    <row r="28" spans="1:13" x14ac:dyDescent="0.25">
      <c r="A28" s="20">
        <f t="shared" si="2"/>
        <v>-3328.3201102709963</v>
      </c>
      <c r="B28" s="20"/>
      <c r="C28" s="20">
        <f t="shared" si="0"/>
        <v>-83.208002756774917</v>
      </c>
      <c r="D28" s="20"/>
      <c r="E28" s="7">
        <f t="shared" si="1"/>
        <v>-3411.5281130277713</v>
      </c>
      <c r="F28" s="5">
        <v>8</v>
      </c>
    </row>
    <row r="29" spans="1:13" x14ac:dyDescent="0.25">
      <c r="A29" s="20">
        <f t="shared" si="2"/>
        <v>-3411.5281130277713</v>
      </c>
      <c r="B29" s="20"/>
      <c r="C29" s="20">
        <f t="shared" si="0"/>
        <v>-85.288202825694285</v>
      </c>
      <c r="D29" s="20"/>
      <c r="E29" s="7">
        <f t="shared" si="1"/>
        <v>-3496.8163158534658</v>
      </c>
      <c r="F29" s="5">
        <v>9</v>
      </c>
    </row>
    <row r="30" spans="1:13" x14ac:dyDescent="0.25">
      <c r="A30" s="20">
        <f t="shared" si="2"/>
        <v>-3496.8163158534658</v>
      </c>
      <c r="B30" s="20"/>
      <c r="C30" s="20">
        <f t="shared" si="0"/>
        <v>-87.420407896336656</v>
      </c>
      <c r="D30" s="20"/>
      <c r="E30" s="7">
        <f t="shared" si="1"/>
        <v>-3584.2367237498024</v>
      </c>
      <c r="F30" s="5">
        <v>10</v>
      </c>
    </row>
    <row r="31" spans="1:13" x14ac:dyDescent="0.25">
      <c r="A31" s="20">
        <f t="shared" si="2"/>
        <v>-3584.2367237498024</v>
      </c>
      <c r="B31" s="20"/>
      <c r="C31" s="20">
        <f t="shared" si="0"/>
        <v>-89.605918093745061</v>
      </c>
      <c r="D31" s="20"/>
      <c r="E31" s="7">
        <f t="shared" si="1"/>
        <v>-3673.8426418435474</v>
      </c>
      <c r="F31" s="5">
        <v>11</v>
      </c>
    </row>
    <row r="32" spans="1:13" x14ac:dyDescent="0.25">
      <c r="A32" s="20">
        <f t="shared" si="2"/>
        <v>-3673.8426418435474</v>
      </c>
      <c r="B32" s="20"/>
      <c r="C32" s="20">
        <f t="shared" si="0"/>
        <v>-91.846066046088694</v>
      </c>
      <c r="D32" s="20"/>
      <c r="E32" s="7">
        <f t="shared" si="1"/>
        <v>-3765.6887078896361</v>
      </c>
      <c r="F32" s="5">
        <v>12</v>
      </c>
    </row>
    <row r="33" spans="1:9" x14ac:dyDescent="0.25">
      <c r="A33" s="20">
        <f t="shared" si="2"/>
        <v>-3765.6887078896361</v>
      </c>
      <c r="B33" s="20"/>
      <c r="C33" s="20">
        <f t="shared" si="0"/>
        <v>-94.142217697240909</v>
      </c>
      <c r="D33" s="20"/>
      <c r="E33" s="7">
        <f t="shared" si="1"/>
        <v>-3859.8309255868771</v>
      </c>
      <c r="F33" s="5">
        <v>13</v>
      </c>
    </row>
    <row r="34" spans="1:9" x14ac:dyDescent="0.25">
      <c r="A34" s="20">
        <f t="shared" si="2"/>
        <v>-3859.8309255868771</v>
      </c>
      <c r="B34" s="20"/>
      <c r="C34" s="20">
        <f t="shared" si="0"/>
        <v>-96.49577313967194</v>
      </c>
      <c r="D34" s="20"/>
      <c r="E34" s="7">
        <f t="shared" si="1"/>
        <v>-3956.3266987265492</v>
      </c>
      <c r="F34" s="5">
        <v>14</v>
      </c>
    </row>
    <row r="35" spans="1:9" x14ac:dyDescent="0.25">
      <c r="A35" s="20">
        <f t="shared" si="2"/>
        <v>-3956.3266987265492</v>
      </c>
      <c r="B35" s="20"/>
      <c r="C35" s="20">
        <f t="shared" si="0"/>
        <v>-98.908167468163739</v>
      </c>
      <c r="D35" s="20"/>
      <c r="E35" s="7">
        <f t="shared" si="1"/>
        <v>-4055.234866194713</v>
      </c>
      <c r="F35" s="5">
        <v>15</v>
      </c>
    </row>
    <row r="36" spans="1:9" x14ac:dyDescent="0.25">
      <c r="A36" s="20">
        <f t="shared" si="2"/>
        <v>-4055.234866194713</v>
      </c>
      <c r="B36" s="20"/>
      <c r="C36" s="20">
        <f t="shared" si="0"/>
        <v>-101.38087165486783</v>
      </c>
      <c r="D36" s="20"/>
      <c r="E36" s="7">
        <f t="shared" si="1"/>
        <v>-4156.6157378495809</v>
      </c>
      <c r="F36" s="5">
        <v>16</v>
      </c>
    </row>
    <row r="37" spans="1:9" x14ac:dyDescent="0.25">
      <c r="A37" s="20">
        <f t="shared" si="2"/>
        <v>-4156.6157378495809</v>
      </c>
      <c r="B37" s="20"/>
      <c r="C37" s="20">
        <f t="shared" si="0"/>
        <v>-103.91539344623953</v>
      </c>
      <c r="D37" s="20"/>
      <c r="E37" s="7">
        <f t="shared" si="1"/>
        <v>-4260.5311312958202</v>
      </c>
      <c r="F37" s="5">
        <v>17</v>
      </c>
    </row>
    <row r="38" spans="1:9" x14ac:dyDescent="0.25">
      <c r="A38" s="20">
        <f t="shared" si="2"/>
        <v>-4260.5311312958202</v>
      </c>
      <c r="B38" s="20"/>
      <c r="C38" s="20">
        <f t="shared" si="0"/>
        <v>-106.5132782823955</v>
      </c>
      <c r="D38" s="20"/>
      <c r="E38" s="7">
        <f t="shared" si="1"/>
        <v>-4367.0444095782159</v>
      </c>
      <c r="F38" s="5">
        <v>18</v>
      </c>
    </row>
    <row r="39" spans="1:9" x14ac:dyDescent="0.25">
      <c r="A39" s="20">
        <f t="shared" si="2"/>
        <v>-4367.0444095782159</v>
      </c>
      <c r="B39" s="20"/>
      <c r="C39" s="20">
        <f t="shared" si="0"/>
        <v>-109.1761102394554</v>
      </c>
      <c r="D39" s="20"/>
      <c r="E39" s="7">
        <f t="shared" si="1"/>
        <v>-4476.2205198176716</v>
      </c>
      <c r="F39" s="5">
        <v>19</v>
      </c>
    </row>
    <row r="40" spans="1:9" x14ac:dyDescent="0.25">
      <c r="A40" s="20">
        <f t="shared" si="2"/>
        <v>-4476.2205198176716</v>
      </c>
      <c r="B40" s="20"/>
      <c r="C40" s="20">
        <f t="shared" si="0"/>
        <v>-111.9055129954418</v>
      </c>
      <c r="D40" s="20"/>
      <c r="E40" s="7">
        <f t="shared" si="1"/>
        <v>-4588.1260328131139</v>
      </c>
      <c r="F40" s="5">
        <v>20</v>
      </c>
    </row>
    <row r="41" spans="1:9" x14ac:dyDescent="0.25">
      <c r="A41" s="20">
        <f t="shared" si="2"/>
        <v>-4588.1260328131139</v>
      </c>
      <c r="B41" s="20"/>
      <c r="C41" s="20">
        <f t="shared" si="0"/>
        <v>-114.70315082032785</v>
      </c>
      <c r="D41" s="20"/>
      <c r="E41" s="7">
        <f t="shared" si="1"/>
        <v>-4702.829183633442</v>
      </c>
      <c r="F41" s="5">
        <v>21</v>
      </c>
      <c r="H41" s="14" t="s">
        <v>34</v>
      </c>
      <c r="I41" s="15">
        <f>C18</f>
        <v>23.481455967078809</v>
      </c>
    </row>
    <row r="42" spans="1:9" x14ac:dyDescent="0.25">
      <c r="A42" s="20">
        <f t="shared" si="2"/>
        <v>-4702.829183633442</v>
      </c>
      <c r="B42" s="20"/>
      <c r="C42" s="20">
        <f t="shared" si="0"/>
        <v>-117.57072959083605</v>
      </c>
      <c r="D42" s="20"/>
      <c r="E42" s="7">
        <f t="shared" si="1"/>
        <v>-4820.399913224278</v>
      </c>
      <c r="F42" s="5">
        <v>22</v>
      </c>
      <c r="H42" s="14" t="s">
        <v>35</v>
      </c>
      <c r="I42" s="16">
        <f>31*0.481</f>
        <v>14.911</v>
      </c>
    </row>
    <row r="43" spans="1:9" x14ac:dyDescent="0.25">
      <c r="A43" s="20">
        <f t="shared" si="2"/>
        <v>-4820.399913224278</v>
      </c>
      <c r="B43" s="20"/>
      <c r="C43" s="20">
        <f t="shared" si="0"/>
        <v>-120.50999783060695</v>
      </c>
      <c r="D43" s="20"/>
      <c r="E43" s="7">
        <f t="shared" si="1"/>
        <v>-4940.909911054885</v>
      </c>
      <c r="F43" s="5">
        <v>23</v>
      </c>
      <c r="H43" s="14" t="s">
        <v>36</v>
      </c>
      <c r="I43" s="14">
        <f>2.5/31*I42</f>
        <v>1.2024999999999999</v>
      </c>
    </row>
    <row r="44" spans="1:9" x14ac:dyDescent="0.25">
      <c r="A44" s="20">
        <f t="shared" ref="A44" si="3">E43</f>
        <v>-4940.909911054885</v>
      </c>
      <c r="B44" s="20"/>
      <c r="C44" s="20">
        <f>A44*I44</f>
        <v>-59.41444168043499</v>
      </c>
      <c r="D44" s="20"/>
      <c r="E44" s="7">
        <f t="shared" si="1"/>
        <v>-5000.3243527353197</v>
      </c>
      <c r="F44" s="5">
        <v>24</v>
      </c>
      <c r="H44" s="14" t="s">
        <v>37</v>
      </c>
      <c r="I44" s="17">
        <f>I43/100</f>
        <v>1.2024999999999999E-2</v>
      </c>
    </row>
    <row r="45" spans="1:9" x14ac:dyDescent="0.25"/>
    <row r="46" spans="1:9" x14ac:dyDescent="0.25">
      <c r="A46" s="22" t="s">
        <v>13</v>
      </c>
      <c r="B46" s="22"/>
      <c r="C46" s="12" t="s">
        <v>5</v>
      </c>
      <c r="D46" s="22" t="s">
        <v>0</v>
      </c>
      <c r="E46" s="22"/>
      <c r="F46" s="22"/>
      <c r="G46" s="22"/>
    </row>
    <row r="47" spans="1:9" ht="15" customHeight="1" x14ac:dyDescent="0.25">
      <c r="A47" s="59" t="s">
        <v>14</v>
      </c>
      <c r="B47" s="60">
        <v>99</v>
      </c>
      <c r="C47" s="11">
        <v>0.02</v>
      </c>
      <c r="D47" s="48" t="s">
        <v>18</v>
      </c>
      <c r="E47" s="49"/>
      <c r="F47" s="49"/>
      <c r="G47" s="50"/>
      <c r="I47" s="3"/>
    </row>
    <row r="48" spans="1:9" ht="15" customHeight="1" x14ac:dyDescent="0.25">
      <c r="A48" s="61" t="s">
        <v>15</v>
      </c>
      <c r="B48" s="62">
        <v>99</v>
      </c>
      <c r="C48" s="10" t="s">
        <v>23</v>
      </c>
      <c r="D48" s="42" t="s">
        <v>19</v>
      </c>
      <c r="E48" s="43"/>
      <c r="F48" s="43"/>
      <c r="G48" s="44"/>
    </row>
    <row r="49" spans="1:7" ht="15" customHeight="1" x14ac:dyDescent="0.25">
      <c r="A49" s="35" t="s">
        <v>16</v>
      </c>
      <c r="B49" s="36"/>
      <c r="C49" s="13">
        <v>-300</v>
      </c>
      <c r="D49" s="51" t="s">
        <v>20</v>
      </c>
      <c r="E49" s="52"/>
      <c r="F49" s="52"/>
      <c r="G49" s="53"/>
    </row>
    <row r="50" spans="1:7" ht="15" customHeight="1" x14ac:dyDescent="0.25">
      <c r="A50" s="54" t="s">
        <v>7</v>
      </c>
      <c r="B50" s="55">
        <v>99</v>
      </c>
      <c r="C50" s="10">
        <v>-1000</v>
      </c>
      <c r="D50" s="42" t="s">
        <v>33</v>
      </c>
      <c r="E50" s="43"/>
      <c r="F50" s="43"/>
      <c r="G50" s="44"/>
    </row>
    <row r="51" spans="1:7" x14ac:dyDescent="0.25">
      <c r="A51" s="54" t="s">
        <v>27</v>
      </c>
      <c r="B51" s="56">
        <v>99</v>
      </c>
      <c r="C51" s="10">
        <v>8000</v>
      </c>
      <c r="D51" s="42" t="s">
        <v>32</v>
      </c>
      <c r="E51" s="43"/>
      <c r="F51" s="43"/>
      <c r="G51" s="44"/>
    </row>
    <row r="52" spans="1:7" ht="15" customHeight="1" x14ac:dyDescent="0.25">
      <c r="A52" s="57" t="s">
        <v>17</v>
      </c>
      <c r="B52" s="58">
        <v>99</v>
      </c>
      <c r="C52" s="8">
        <v>0</v>
      </c>
      <c r="D52" s="42" t="s">
        <v>22</v>
      </c>
      <c r="E52" s="43"/>
      <c r="F52" s="43"/>
      <c r="G52" s="44"/>
    </row>
    <row r="53" spans="1:7" x14ac:dyDescent="0.25">
      <c r="A53" s="39" t="s">
        <v>31</v>
      </c>
      <c r="B53" s="40"/>
      <c r="C53" s="41"/>
      <c r="D53" s="45">
        <f>NPER(C47,C49,C50,C51,C52)</f>
        <v>18.326128561707527</v>
      </c>
      <c r="E53" s="46"/>
      <c r="F53" s="46"/>
      <c r="G53" s="47"/>
    </row>
    <row r="54" spans="1:7" x14ac:dyDescent="0.25"/>
    <row r="55" spans="1:7" ht="18.75" x14ac:dyDescent="0.3">
      <c r="A55" s="1" t="s">
        <v>6</v>
      </c>
      <c r="B55" s="1"/>
      <c r="C55" s="1"/>
      <c r="D55" s="1"/>
      <c r="F55" s="1"/>
      <c r="G55" s="1"/>
    </row>
    <row r="56" spans="1:7" x14ac:dyDescent="0.25">
      <c r="A56" s="22" t="s">
        <v>38</v>
      </c>
      <c r="B56" s="22"/>
      <c r="C56" s="22" t="s">
        <v>7</v>
      </c>
      <c r="D56" s="22"/>
      <c r="E56" s="6" t="s">
        <v>9</v>
      </c>
      <c r="F56" s="6" t="s">
        <v>10</v>
      </c>
      <c r="G56" s="6" t="s">
        <v>8</v>
      </c>
    </row>
    <row r="57" spans="1:7" x14ac:dyDescent="0.25">
      <c r="A57" s="20">
        <v>1000</v>
      </c>
      <c r="B57" s="20"/>
      <c r="C57" s="20">
        <f>A57</f>
        <v>1000</v>
      </c>
      <c r="D57" s="20"/>
      <c r="E57" s="18">
        <f>C57*$C$47</f>
        <v>20</v>
      </c>
      <c r="F57" s="7">
        <f>C57+E57</f>
        <v>1020</v>
      </c>
      <c r="G57" s="5">
        <v>1</v>
      </c>
    </row>
    <row r="58" spans="1:7" x14ac:dyDescent="0.25">
      <c r="A58" s="20">
        <v>300</v>
      </c>
      <c r="B58" s="20"/>
      <c r="C58" s="20">
        <f>A58+F57</f>
        <v>1320</v>
      </c>
      <c r="D58" s="20"/>
      <c r="E58" s="18">
        <f>C58*$C$47</f>
        <v>26.400000000000002</v>
      </c>
      <c r="F58" s="7">
        <f t="shared" ref="F58:F59" si="4">C58+E58</f>
        <v>1346.4</v>
      </c>
      <c r="G58" s="5">
        <v>2</v>
      </c>
    </row>
    <row r="59" spans="1:7" x14ac:dyDescent="0.25">
      <c r="A59" s="20">
        <v>300</v>
      </c>
      <c r="B59" s="20"/>
      <c r="C59" s="20">
        <f t="shared" ref="C59:C75" si="5">A59+F58</f>
        <v>1646.4</v>
      </c>
      <c r="D59" s="20"/>
      <c r="E59" s="18">
        <f t="shared" ref="E59:E75" si="6">C59*$C$47</f>
        <v>32.928000000000004</v>
      </c>
      <c r="F59" s="7">
        <f t="shared" si="4"/>
        <v>1679.3280000000002</v>
      </c>
      <c r="G59" s="5">
        <v>3</v>
      </c>
    </row>
    <row r="60" spans="1:7" x14ac:dyDescent="0.25">
      <c r="A60" s="20">
        <v>300</v>
      </c>
      <c r="B60" s="20"/>
      <c r="C60" s="20">
        <f t="shared" si="5"/>
        <v>1979.3280000000002</v>
      </c>
      <c r="D60" s="20"/>
      <c r="E60" s="18">
        <f t="shared" si="6"/>
        <v>39.586560000000006</v>
      </c>
      <c r="F60" s="7">
        <f t="shared" ref="F60:F74" si="7">C60+E60</f>
        <v>2018.9145600000002</v>
      </c>
      <c r="G60" s="5">
        <v>4</v>
      </c>
    </row>
    <row r="61" spans="1:7" x14ac:dyDescent="0.25">
      <c r="A61" s="20">
        <v>300</v>
      </c>
      <c r="B61" s="20"/>
      <c r="C61" s="20">
        <f t="shared" si="5"/>
        <v>2318.9145600000002</v>
      </c>
      <c r="D61" s="20"/>
      <c r="E61" s="18">
        <f t="shared" si="6"/>
        <v>46.378291200000007</v>
      </c>
      <c r="F61" s="7">
        <f t="shared" si="7"/>
        <v>2365.2928512000003</v>
      </c>
      <c r="G61" s="5">
        <v>5</v>
      </c>
    </row>
    <row r="62" spans="1:7" x14ac:dyDescent="0.25">
      <c r="A62" s="20">
        <v>300</v>
      </c>
      <c r="B62" s="20"/>
      <c r="C62" s="20">
        <f t="shared" si="5"/>
        <v>2665.2928512000003</v>
      </c>
      <c r="D62" s="20"/>
      <c r="E62" s="18">
        <f t="shared" si="6"/>
        <v>53.305857024000005</v>
      </c>
      <c r="F62" s="7">
        <f t="shared" si="7"/>
        <v>2718.5987082240003</v>
      </c>
      <c r="G62" s="5">
        <v>6</v>
      </c>
    </row>
    <row r="63" spans="1:7" x14ac:dyDescent="0.25">
      <c r="A63" s="20">
        <v>300</v>
      </c>
      <c r="B63" s="20"/>
      <c r="C63" s="20">
        <f t="shared" si="5"/>
        <v>3018.5987082240003</v>
      </c>
      <c r="D63" s="20"/>
      <c r="E63" s="18">
        <f t="shared" si="6"/>
        <v>60.371974164480008</v>
      </c>
      <c r="F63" s="7">
        <f t="shared" si="7"/>
        <v>3078.9706823884803</v>
      </c>
      <c r="G63" s="5">
        <v>7</v>
      </c>
    </row>
    <row r="64" spans="1:7" x14ac:dyDescent="0.25">
      <c r="A64" s="20">
        <v>300</v>
      </c>
      <c r="B64" s="20"/>
      <c r="C64" s="20">
        <f t="shared" si="5"/>
        <v>3378.9706823884803</v>
      </c>
      <c r="D64" s="20"/>
      <c r="E64" s="18">
        <f t="shared" si="6"/>
        <v>67.579413647769613</v>
      </c>
      <c r="F64" s="7">
        <f t="shared" si="7"/>
        <v>3446.5500960362501</v>
      </c>
      <c r="G64" s="5">
        <v>8</v>
      </c>
    </row>
    <row r="65" spans="1:7" x14ac:dyDescent="0.25">
      <c r="A65" s="20">
        <v>300</v>
      </c>
      <c r="B65" s="20"/>
      <c r="C65" s="20">
        <f t="shared" si="5"/>
        <v>3746.5500960362501</v>
      </c>
      <c r="D65" s="20"/>
      <c r="E65" s="18">
        <f t="shared" si="6"/>
        <v>74.931001920725009</v>
      </c>
      <c r="F65" s="7">
        <f t="shared" si="7"/>
        <v>3821.4810979569752</v>
      </c>
      <c r="G65" s="5">
        <v>9</v>
      </c>
    </row>
    <row r="66" spans="1:7" x14ac:dyDescent="0.25">
      <c r="A66" s="20">
        <v>300</v>
      </c>
      <c r="B66" s="20"/>
      <c r="C66" s="20">
        <f t="shared" si="5"/>
        <v>4121.4810979569756</v>
      </c>
      <c r="D66" s="20"/>
      <c r="E66" s="18">
        <f t="shared" si="6"/>
        <v>82.42962195913951</v>
      </c>
      <c r="F66" s="7">
        <f t="shared" si="7"/>
        <v>4203.9107199161153</v>
      </c>
      <c r="G66" s="5">
        <v>10</v>
      </c>
    </row>
    <row r="67" spans="1:7" x14ac:dyDescent="0.25">
      <c r="A67" s="20">
        <v>300</v>
      </c>
      <c r="B67" s="20"/>
      <c r="C67" s="20">
        <f t="shared" si="5"/>
        <v>4503.9107199161153</v>
      </c>
      <c r="D67" s="20"/>
      <c r="E67" s="18">
        <f t="shared" si="6"/>
        <v>90.078214398322302</v>
      </c>
      <c r="F67" s="7">
        <f t="shared" si="7"/>
        <v>4593.9889343144378</v>
      </c>
      <c r="G67" s="5">
        <v>11</v>
      </c>
    </row>
    <row r="68" spans="1:7" x14ac:dyDescent="0.25">
      <c r="A68" s="20">
        <v>300</v>
      </c>
      <c r="B68" s="20"/>
      <c r="C68" s="20">
        <f t="shared" si="5"/>
        <v>4893.9889343144378</v>
      </c>
      <c r="D68" s="20"/>
      <c r="E68" s="18">
        <f t="shared" si="6"/>
        <v>97.879778686288759</v>
      </c>
      <c r="F68" s="7">
        <f t="shared" si="7"/>
        <v>4991.8687130007265</v>
      </c>
      <c r="G68" s="5">
        <v>12</v>
      </c>
    </row>
    <row r="69" spans="1:7" x14ac:dyDescent="0.25">
      <c r="A69" s="20">
        <v>300</v>
      </c>
      <c r="B69" s="20"/>
      <c r="C69" s="20">
        <f t="shared" si="5"/>
        <v>5291.8687130007265</v>
      </c>
      <c r="D69" s="20"/>
      <c r="E69" s="18">
        <f t="shared" si="6"/>
        <v>105.83737426001453</v>
      </c>
      <c r="F69" s="7">
        <f t="shared" si="7"/>
        <v>5397.7060872607408</v>
      </c>
      <c r="G69" s="5">
        <v>13</v>
      </c>
    </row>
    <row r="70" spans="1:7" x14ac:dyDescent="0.25">
      <c r="A70" s="20">
        <v>300</v>
      </c>
      <c r="B70" s="20"/>
      <c r="C70" s="20">
        <f t="shared" si="5"/>
        <v>5697.7060872607408</v>
      </c>
      <c r="D70" s="20"/>
      <c r="E70" s="18">
        <f t="shared" si="6"/>
        <v>113.95412174521482</v>
      </c>
      <c r="F70" s="7">
        <f t="shared" si="7"/>
        <v>5811.6602090059559</v>
      </c>
      <c r="G70" s="5">
        <v>14</v>
      </c>
    </row>
    <row r="71" spans="1:7" x14ac:dyDescent="0.25">
      <c r="A71" s="20">
        <v>300</v>
      </c>
      <c r="B71" s="20"/>
      <c r="C71" s="20">
        <f t="shared" si="5"/>
        <v>6111.6602090059559</v>
      </c>
      <c r="D71" s="20"/>
      <c r="E71" s="18">
        <f t="shared" si="6"/>
        <v>122.23320418011912</v>
      </c>
      <c r="F71" s="7">
        <f t="shared" si="7"/>
        <v>6233.8934131860751</v>
      </c>
      <c r="G71" s="5">
        <v>15</v>
      </c>
    </row>
    <row r="72" spans="1:7" x14ac:dyDescent="0.25">
      <c r="A72" s="20">
        <v>300</v>
      </c>
      <c r="B72" s="20"/>
      <c r="C72" s="20">
        <f t="shared" si="5"/>
        <v>6533.8934131860751</v>
      </c>
      <c r="D72" s="20"/>
      <c r="E72" s="18">
        <f t="shared" si="6"/>
        <v>130.67786826372151</v>
      </c>
      <c r="F72" s="7">
        <f t="shared" si="7"/>
        <v>6664.5712814497965</v>
      </c>
      <c r="G72" s="5">
        <v>16</v>
      </c>
    </row>
    <row r="73" spans="1:7" x14ac:dyDescent="0.25">
      <c r="A73" s="20">
        <v>300</v>
      </c>
      <c r="B73" s="20"/>
      <c r="C73" s="20">
        <f t="shared" si="5"/>
        <v>6964.5712814497965</v>
      </c>
      <c r="D73" s="20"/>
      <c r="E73" s="18">
        <f t="shared" si="6"/>
        <v>139.29142562899594</v>
      </c>
      <c r="F73" s="7">
        <f t="shared" si="7"/>
        <v>7103.8627070787925</v>
      </c>
      <c r="G73" s="5">
        <v>17</v>
      </c>
    </row>
    <row r="74" spans="1:7" x14ac:dyDescent="0.25">
      <c r="A74" s="20">
        <v>300</v>
      </c>
      <c r="B74" s="20"/>
      <c r="C74" s="20">
        <f t="shared" si="5"/>
        <v>7403.8627070787925</v>
      </c>
      <c r="D74" s="20"/>
      <c r="E74" s="18">
        <f t="shared" si="6"/>
        <v>148.07725414157585</v>
      </c>
      <c r="F74" s="7">
        <f t="shared" si="7"/>
        <v>7551.9399612203688</v>
      </c>
      <c r="G74" s="5">
        <v>18</v>
      </c>
    </row>
    <row r="75" spans="1:7" x14ac:dyDescent="0.25">
      <c r="A75" s="20">
        <v>300</v>
      </c>
      <c r="B75" s="20"/>
      <c r="C75" s="20">
        <f t="shared" si="5"/>
        <v>7851.9399612203688</v>
      </c>
      <c r="D75" s="20"/>
      <c r="E75" s="18">
        <f t="shared" si="6"/>
        <v>157.03879922440737</v>
      </c>
      <c r="F75" s="7">
        <f t="shared" ref="F75" si="8">C75+E75</f>
        <v>8008.9787604447765</v>
      </c>
      <c r="G75" s="5">
        <v>19</v>
      </c>
    </row>
    <row r="76" spans="1:7" x14ac:dyDescent="0.25"/>
    <row r="77" spans="1:7" hidden="1" x14ac:dyDescent="0.25"/>
    <row r="78" spans="1:7" hidden="1" x14ac:dyDescent="0.25">
      <c r="A78" s="19"/>
    </row>
    <row r="79" spans="1:7" hidden="1" x14ac:dyDescent="0.25"/>
    <row r="80" spans="1:7"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sheetData>
  <mergeCells count="146">
    <mergeCell ref="D11:E11"/>
    <mergeCell ref="D12:E12"/>
    <mergeCell ref="D13:E13"/>
    <mergeCell ref="D14:E14"/>
    <mergeCell ref="A1:M1"/>
    <mergeCell ref="A2:M2"/>
    <mergeCell ref="A3:M3"/>
    <mergeCell ref="A4:M4"/>
    <mergeCell ref="B5:M5"/>
    <mergeCell ref="B6:M6"/>
    <mergeCell ref="B7:M7"/>
    <mergeCell ref="B8:M8"/>
    <mergeCell ref="B9:M9"/>
    <mergeCell ref="A53:C53"/>
    <mergeCell ref="D51:G51"/>
    <mergeCell ref="D53:G53"/>
    <mergeCell ref="C28:D28"/>
    <mergeCell ref="C29:D29"/>
    <mergeCell ref="C30:D30"/>
    <mergeCell ref="C31:D31"/>
    <mergeCell ref="C32:D32"/>
    <mergeCell ref="C26:D26"/>
    <mergeCell ref="C27:D27"/>
    <mergeCell ref="A38:B38"/>
    <mergeCell ref="A39:B39"/>
    <mergeCell ref="C39:D39"/>
    <mergeCell ref="D46:G46"/>
    <mergeCell ref="D47:G47"/>
    <mergeCell ref="D48:G48"/>
    <mergeCell ref="D49:G49"/>
    <mergeCell ref="A50:B50"/>
    <mergeCell ref="A51:B51"/>
    <mergeCell ref="A52:B52"/>
    <mergeCell ref="D50:G50"/>
    <mergeCell ref="D52:G52"/>
    <mergeCell ref="A47:B47"/>
    <mergeCell ref="A48:B48"/>
    <mergeCell ref="A34:B34"/>
    <mergeCell ref="C34:D34"/>
    <mergeCell ref="A24:B24"/>
    <mergeCell ref="C24:D24"/>
    <mergeCell ref="A25:B25"/>
    <mergeCell ref="C25:D25"/>
    <mergeCell ref="C20:D20"/>
    <mergeCell ref="C21:D21"/>
    <mergeCell ref="A22:B22"/>
    <mergeCell ref="C22:D22"/>
    <mergeCell ref="A23:B23"/>
    <mergeCell ref="C23:D23"/>
    <mergeCell ref="L11:M11"/>
    <mergeCell ref="L12:M12"/>
    <mergeCell ref="L13:M13"/>
    <mergeCell ref="C38:D38"/>
    <mergeCell ref="C35:D35"/>
    <mergeCell ref="C36:D36"/>
    <mergeCell ref="C37:D37"/>
    <mergeCell ref="A32:B32"/>
    <mergeCell ref="A29:B29"/>
    <mergeCell ref="A30:B30"/>
    <mergeCell ref="A31:B31"/>
    <mergeCell ref="A26:B26"/>
    <mergeCell ref="A27:B27"/>
    <mergeCell ref="A28:B28"/>
    <mergeCell ref="A35:B35"/>
    <mergeCell ref="A36:B36"/>
    <mergeCell ref="A37:B37"/>
    <mergeCell ref="A33:B33"/>
    <mergeCell ref="A14:B14"/>
    <mergeCell ref="A17:B17"/>
    <mergeCell ref="A20:B20"/>
    <mergeCell ref="A21:B21"/>
    <mergeCell ref="H11:I11"/>
    <mergeCell ref="J11:K11"/>
    <mergeCell ref="H12:I12"/>
    <mergeCell ref="H13:I13"/>
    <mergeCell ref="H17:I17"/>
    <mergeCell ref="H18:I18"/>
    <mergeCell ref="J12:K12"/>
    <mergeCell ref="J13:K13"/>
    <mergeCell ref="J17:K17"/>
    <mergeCell ref="J18:K18"/>
    <mergeCell ref="A16:B16"/>
    <mergeCell ref="A11:B11"/>
    <mergeCell ref="A12:B12"/>
    <mergeCell ref="A13:B13"/>
    <mergeCell ref="A15:B15"/>
    <mergeCell ref="D15:E15"/>
    <mergeCell ref="D16:E16"/>
    <mergeCell ref="D17:E17"/>
    <mergeCell ref="C18:E18"/>
    <mergeCell ref="L17:M17"/>
    <mergeCell ref="L18:M18"/>
    <mergeCell ref="A56:B56"/>
    <mergeCell ref="C56:D56"/>
    <mergeCell ref="A57:B57"/>
    <mergeCell ref="C57:D57"/>
    <mergeCell ref="A58:B58"/>
    <mergeCell ref="C58:D58"/>
    <mergeCell ref="A59:B59"/>
    <mergeCell ref="C59:D59"/>
    <mergeCell ref="A18:B18"/>
    <mergeCell ref="A49:B49"/>
    <mergeCell ref="A46:B46"/>
    <mergeCell ref="A43:B43"/>
    <mergeCell ref="C43:D43"/>
    <mergeCell ref="A44:B44"/>
    <mergeCell ref="C44:D44"/>
    <mergeCell ref="A40:B40"/>
    <mergeCell ref="C40:D40"/>
    <mergeCell ref="A41:B41"/>
    <mergeCell ref="C41:D41"/>
    <mergeCell ref="A42:B42"/>
    <mergeCell ref="C42:D42"/>
    <mergeCell ref="C33:D33"/>
    <mergeCell ref="A60:B60"/>
    <mergeCell ref="C60:D60"/>
    <mergeCell ref="A61:B61"/>
    <mergeCell ref="C61:D61"/>
    <mergeCell ref="A62:B62"/>
    <mergeCell ref="C62:D62"/>
    <mergeCell ref="A63:B63"/>
    <mergeCell ref="C63:D63"/>
    <mergeCell ref="A64:B64"/>
    <mergeCell ref="C64:D64"/>
    <mergeCell ref="A65:B65"/>
    <mergeCell ref="C65:D65"/>
    <mergeCell ref="A66:B66"/>
    <mergeCell ref="C66:D66"/>
    <mergeCell ref="A67:B67"/>
    <mergeCell ref="C67:D67"/>
    <mergeCell ref="A68:B68"/>
    <mergeCell ref="C68:D68"/>
    <mergeCell ref="A69:B69"/>
    <mergeCell ref="C69:D69"/>
    <mergeCell ref="A75:B75"/>
    <mergeCell ref="C75:D75"/>
    <mergeCell ref="A70:B70"/>
    <mergeCell ref="C70:D70"/>
    <mergeCell ref="A71:B71"/>
    <mergeCell ref="C71:D71"/>
    <mergeCell ref="A72:B72"/>
    <mergeCell ref="C72:D72"/>
    <mergeCell ref="A73:B73"/>
    <mergeCell ref="C73:D73"/>
    <mergeCell ref="A74:B74"/>
    <mergeCell ref="C74:D74"/>
  </mergeCells>
  <pageMargins left="0.511811024" right="0.511811024" top="0.78740157499999996" bottom="0.78740157499999996" header="0.31496062000000002" footer="0.31496062000000002"/>
  <pageSetup paperSize="9" orientation="portrait" r:id="rId1"/>
  <customProperties>
    <customPr name="EpmWorksheetKeyString_GUID" r:id="rId2"/>
  </customProperties>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Franquini Francis (CaP/ETS)</cp:lastModifiedBy>
  <dcterms:created xsi:type="dcterms:W3CDTF">2018-07-18T18:01:29Z</dcterms:created>
  <dcterms:modified xsi:type="dcterms:W3CDTF">2021-05-31T16:17:36Z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