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5 Func245es Financeiras\"/>
    </mc:Choice>
  </mc:AlternateContent>
  <bookViews>
    <workbookView xWindow="0" yWindow="0" windowWidth="20490" windowHeight="7545"/>
  </bookViews>
  <sheets>
    <sheet name="Planilha1" sheetId="1" r:id="rId1"/>
  </sheets>
  <definedNames>
    <definedName name="Aliquota_IOF">Planilha1!$H$3</definedName>
    <definedName name="Aliquota_IOF_Adic">Planilha1!$H$6</definedName>
    <definedName name="Aliquota_Máx_IOF">Planilha1!$H$4</definedName>
    <definedName name="CET">Planilha1!$F$4</definedName>
    <definedName name="Data">Planilha1!$B$4</definedName>
    <definedName name="IOF">Planilha1!$F$3</definedName>
    <definedName name="Parcelas">Planilha1!$D$3</definedName>
    <definedName name="Total_Financ">Planilha1!$B$5</definedName>
    <definedName name="tx">Planilha1!$D$4</definedName>
    <definedName name="Valor">Planilha1!$B$3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B5" i="1"/>
  <c r="B8" i="1"/>
  <c r="A23" i="1"/>
  <c r="A9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C9" i="1" l="1"/>
  <c r="C10" i="1"/>
  <c r="C11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9" i="1"/>
  <c r="C30" i="1"/>
  <c r="C31" i="1"/>
  <c r="C32" i="1"/>
  <c r="C33" i="1"/>
  <c r="C34" i="1"/>
  <c r="C37" i="1"/>
  <c r="C38" i="1"/>
  <c r="C39" i="1"/>
  <c r="C40" i="1"/>
  <c r="C41" i="1"/>
  <c r="C42" i="1"/>
  <c r="B44" i="1"/>
  <c r="C45" i="1"/>
  <c r="C46" i="1"/>
  <c r="C47" i="1"/>
  <c r="C48" i="1"/>
  <c r="C49" i="1"/>
  <c r="C50" i="1"/>
  <c r="B51" i="1"/>
  <c r="B52" i="1"/>
  <c r="C53" i="1"/>
  <c r="C54" i="1"/>
  <c r="C55" i="1"/>
  <c r="C56" i="1"/>
  <c r="C57" i="1"/>
  <c r="C58" i="1"/>
  <c r="B59" i="1"/>
  <c r="B60" i="1"/>
  <c r="C61" i="1"/>
  <c r="C62" i="1"/>
  <c r="C63" i="1"/>
  <c r="C64" i="1"/>
  <c r="C65" i="1"/>
  <c r="C66" i="1"/>
  <c r="B67" i="1"/>
  <c r="B68" i="1"/>
  <c r="C69" i="1"/>
  <c r="C70" i="1"/>
  <c r="C71" i="1"/>
  <c r="C72" i="1"/>
  <c r="C73" i="1"/>
  <c r="C74" i="1"/>
  <c r="B75" i="1"/>
  <c r="B76" i="1"/>
  <c r="C77" i="1"/>
  <c r="C78" i="1"/>
  <c r="C79" i="1"/>
  <c r="C80" i="1"/>
  <c r="C81" i="1"/>
  <c r="C82" i="1"/>
  <c r="B83" i="1"/>
  <c r="B84" i="1"/>
  <c r="C85" i="1"/>
  <c r="C86" i="1"/>
  <c r="C87" i="1"/>
  <c r="C88" i="1"/>
  <c r="C89" i="1"/>
  <c r="C90" i="1"/>
  <c r="B91" i="1"/>
  <c r="B92" i="1"/>
  <c r="C93" i="1"/>
  <c r="C94" i="1"/>
  <c r="C95" i="1"/>
  <c r="C96" i="1"/>
  <c r="C59" i="1" l="1"/>
  <c r="B58" i="1"/>
  <c r="C67" i="1"/>
  <c r="C51" i="1"/>
  <c r="C43" i="1"/>
  <c r="B90" i="1"/>
  <c r="C35" i="1"/>
  <c r="B82" i="1"/>
  <c r="C91" i="1"/>
  <c r="C27" i="1"/>
  <c r="B74" i="1"/>
  <c r="C83" i="1"/>
  <c r="B50" i="1"/>
  <c r="B66" i="1"/>
  <c r="C75" i="1"/>
  <c r="C92" i="1"/>
  <c r="C84" i="1"/>
  <c r="C76" i="1"/>
  <c r="C68" i="1"/>
  <c r="C60" i="1"/>
  <c r="C52" i="1"/>
  <c r="C44" i="1"/>
  <c r="C36" i="1"/>
  <c r="C28" i="1"/>
  <c r="C20" i="1"/>
  <c r="C12" i="1"/>
  <c r="F3" i="1"/>
  <c r="B11" i="1" s="1"/>
  <c r="B89" i="1"/>
  <c r="B81" i="1"/>
  <c r="B73" i="1"/>
  <c r="B65" i="1"/>
  <c r="B57" i="1"/>
  <c r="B49" i="1"/>
  <c r="B96" i="1"/>
  <c r="B88" i="1"/>
  <c r="B80" i="1"/>
  <c r="B72" i="1"/>
  <c r="B64" i="1"/>
  <c r="B56" i="1"/>
  <c r="B48" i="1"/>
  <c r="B95" i="1"/>
  <c r="B87" i="1"/>
  <c r="B79" i="1"/>
  <c r="B71" i="1"/>
  <c r="B63" i="1"/>
  <c r="B55" i="1"/>
  <c r="B47" i="1"/>
  <c r="C8" i="1"/>
  <c r="B94" i="1"/>
  <c r="B86" i="1"/>
  <c r="B78" i="1"/>
  <c r="B70" i="1"/>
  <c r="B62" i="1"/>
  <c r="B54" i="1"/>
  <c r="B46" i="1"/>
  <c r="B93" i="1"/>
  <c r="B85" i="1"/>
  <c r="B77" i="1"/>
  <c r="B69" i="1"/>
  <c r="B61" i="1"/>
  <c r="B53" i="1"/>
  <c r="B45" i="1"/>
  <c r="B41" i="1" l="1"/>
  <c r="B42" i="1"/>
  <c r="B33" i="1"/>
  <c r="B40" i="1"/>
  <c r="B35" i="1"/>
  <c r="B43" i="1"/>
  <c r="B37" i="1"/>
  <c r="B38" i="1"/>
  <c r="B39" i="1"/>
  <c r="B32" i="1"/>
  <c r="B34" i="1"/>
  <c r="B36" i="1"/>
  <c r="B23" i="1"/>
  <c r="B29" i="1"/>
  <c r="B21" i="1"/>
  <c r="B22" i="1"/>
  <c r="B30" i="1"/>
  <c r="B31" i="1"/>
  <c r="B24" i="1"/>
  <c r="B26" i="1"/>
  <c r="B27" i="1"/>
  <c r="B25" i="1"/>
  <c r="B20" i="1"/>
  <c r="B28" i="1"/>
  <c r="B14" i="1"/>
  <c r="B13" i="1"/>
  <c r="B16" i="1"/>
  <c r="B12" i="1"/>
  <c r="B18" i="1"/>
  <c r="B10" i="1"/>
  <c r="B9" i="1"/>
  <c r="B15" i="1"/>
  <c r="B17" i="1"/>
  <c r="B19" i="1"/>
  <c r="D15" i="1" l="1"/>
  <c r="D23" i="1"/>
  <c r="D31" i="1"/>
  <c r="D39" i="1"/>
  <c r="D47" i="1"/>
  <c r="D55" i="1"/>
  <c r="D63" i="1"/>
  <c r="D71" i="1"/>
  <c r="D79" i="1"/>
  <c r="D87" i="1"/>
  <c r="D95" i="1"/>
  <c r="D21" i="1"/>
  <c r="D69" i="1"/>
  <c r="D8" i="1"/>
  <c r="D16" i="1"/>
  <c r="D24" i="1"/>
  <c r="D32" i="1"/>
  <c r="D40" i="1"/>
  <c r="D48" i="1"/>
  <c r="D56" i="1"/>
  <c r="D64" i="1"/>
  <c r="D72" i="1"/>
  <c r="D80" i="1"/>
  <c r="D88" i="1"/>
  <c r="D96" i="1"/>
  <c r="D37" i="1"/>
  <c r="D93" i="1"/>
  <c r="D9" i="1"/>
  <c r="D17" i="1"/>
  <c r="D25" i="1"/>
  <c r="D33" i="1"/>
  <c r="D41" i="1"/>
  <c r="D49" i="1"/>
  <c r="D57" i="1"/>
  <c r="D65" i="1"/>
  <c r="D73" i="1"/>
  <c r="D81" i="1"/>
  <c r="D89" i="1"/>
  <c r="D53" i="1"/>
  <c r="D10" i="1"/>
  <c r="D18" i="1"/>
  <c r="D26" i="1"/>
  <c r="D34" i="1"/>
  <c r="D42" i="1"/>
  <c r="D50" i="1"/>
  <c r="D58" i="1"/>
  <c r="D66" i="1"/>
  <c r="D74" i="1"/>
  <c r="D82" i="1"/>
  <c r="D90" i="1"/>
  <c r="D29" i="1"/>
  <c r="D61" i="1"/>
  <c r="D11" i="1"/>
  <c r="D19" i="1"/>
  <c r="D27" i="1"/>
  <c r="D35" i="1"/>
  <c r="D43" i="1"/>
  <c r="D51" i="1"/>
  <c r="D59" i="1"/>
  <c r="D67" i="1"/>
  <c r="D75" i="1"/>
  <c r="D83" i="1"/>
  <c r="D91" i="1"/>
  <c r="D13" i="1"/>
  <c r="D85" i="1"/>
  <c r="D12" i="1"/>
  <c r="D20" i="1"/>
  <c r="D28" i="1"/>
  <c r="D36" i="1"/>
  <c r="D44" i="1"/>
  <c r="D52" i="1"/>
  <c r="D60" i="1"/>
  <c r="D68" i="1"/>
  <c r="D76" i="1"/>
  <c r="D84" i="1"/>
  <c r="D92" i="1"/>
  <c r="D45" i="1"/>
  <c r="D77" i="1"/>
  <c r="D14" i="1"/>
  <c r="D22" i="1"/>
  <c r="D30" i="1"/>
  <c r="D38" i="1"/>
  <c r="D46" i="1"/>
  <c r="D54" i="1"/>
  <c r="D62" i="1"/>
  <c r="D70" i="1"/>
  <c r="D78" i="1"/>
  <c r="D86" i="1"/>
  <c r="D94" i="1"/>
</calcChain>
</file>

<file path=xl/comments1.xml><?xml version="1.0" encoding="utf-8"?>
<comments xmlns="http://schemas.openxmlformats.org/spreadsheetml/2006/main">
  <authors>
    <author>andre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>Parcelas * valor da primeira parcela (B8
)*Parcelas</t>
        </r>
      </text>
    </comment>
  </commentList>
</comments>
</file>

<file path=xl/sharedStrings.xml><?xml version="1.0" encoding="utf-8"?>
<sst xmlns="http://schemas.openxmlformats.org/spreadsheetml/2006/main" count="16" uniqueCount="16">
  <si>
    <t>Saldo</t>
  </si>
  <si>
    <t>Simulador de Parcelas de Empréstimo/Financiamento</t>
  </si>
  <si>
    <t>Valor</t>
  </si>
  <si>
    <t>Data:</t>
  </si>
  <si>
    <t>Parcelas</t>
  </si>
  <si>
    <t>Taxa:</t>
  </si>
  <si>
    <t>IOF:</t>
  </si>
  <si>
    <t>CET:</t>
  </si>
  <si>
    <t>Aliquota IOF</t>
  </si>
  <si>
    <t>Aliquota Máx IOF</t>
  </si>
  <si>
    <t>Aliquota IOF Adic</t>
  </si>
  <si>
    <t>Parcela</t>
  </si>
  <si>
    <t>Vencimento</t>
  </si>
  <si>
    <t>Total Financ</t>
  </si>
  <si>
    <t>Val Parcela</t>
  </si>
  <si>
    <t>http://idg.receita.fazenda.gov.br/noticias/ascom/2008/janeiro/receita-esclarece-alteracoes-de-aliquotas-do-iof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</si>
</sst>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0%"/>
    <numFmt numFmtId="165" formatCode="_-&quot;R$&quot;\ * #,##0.0000_-;\-&quot;R$&quot;\ * #,##0.0000_-;_-&quot;R$&quot;\ * &quot;-&quot;????_-;_-@_-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 Light"/>
      <family val="2"/>
    </font>
    <font>
      <b/>
      <sz val="14"/>
      <color theme="9" tint="-0.499984740745262"/>
      <name val="Calibri Light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2" applyNumberFormat="0" applyAlignment="0" applyProtection="0"/>
    <xf numFmtId="0" fontId="4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3" fillId="3" borderId="1" xfId="0" applyFont="1" applyFill="1" applyBorder="1" applyProtection="1">
      <protection hidden="1"/>
    </xf>
    <xf numFmtId="0" fontId="2" fillId="3" borderId="1" xfId="0" applyFont="1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5" fillId="5" borderId="0" xfId="4" applyFont="1" applyProtection="1">
      <protection hidden="1"/>
    </xf>
    <xf numFmtId="166" fontId="6" fillId="4" borderId="2" xfId="2" applyNumberFormat="1" applyFont="1" applyFill="1" applyBorder="1" applyAlignment="1" applyProtection="1">
      <alignment horizontal="center"/>
      <protection hidden="1"/>
    </xf>
    <xf numFmtId="164" fontId="6" fillId="4" borderId="2" xfId="2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0" fontId="6" fillId="4" borderId="2" xfId="2" applyNumberFormat="1" applyFont="1" applyFill="1" applyBorder="1" applyAlignment="1" applyProtection="1">
      <alignment horizontal="center"/>
      <protection hidden="1"/>
    </xf>
    <xf numFmtId="44" fontId="6" fillId="4" borderId="2" xfId="1" applyFont="1" applyFill="1" applyBorder="1" applyAlignment="1" applyProtection="1">
      <alignment horizontal="center"/>
      <protection hidden="1"/>
    </xf>
    <xf numFmtId="9" fontId="6" fillId="4" borderId="2" xfId="3" applyNumberFormat="1" applyFont="1" applyAlignment="1" applyProtection="1">
      <alignment horizontal="center"/>
      <protection hidden="1"/>
    </xf>
    <xf numFmtId="0" fontId="6" fillId="4" borderId="2" xfId="3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14" fontId="0" fillId="6" borderId="5" xfId="0" applyNumberFormat="1" applyFont="1" applyFill="1" applyBorder="1" applyProtection="1">
      <protection hidden="1"/>
    </xf>
    <xf numFmtId="8" fontId="0" fillId="6" borderId="6" xfId="0" applyNumberFormat="1" applyFont="1" applyFill="1" applyBorder="1" applyProtection="1">
      <protection hidden="1"/>
    </xf>
    <xf numFmtId="0" fontId="0" fillId="6" borderId="6" xfId="0" applyNumberFormat="1" applyFont="1" applyFill="1" applyBorder="1" applyAlignment="1" applyProtection="1">
      <alignment horizontal="center"/>
      <protection hidden="1"/>
    </xf>
    <xf numFmtId="44" fontId="0" fillId="6" borderId="6" xfId="1" applyNumberFormat="1" applyFont="1" applyFill="1" applyBorder="1" applyProtection="1">
      <protection hidden="1"/>
    </xf>
    <xf numFmtId="14" fontId="0" fillId="7" borderId="7" xfId="0" applyNumberFormat="1" applyFont="1" applyFill="1" applyBorder="1" applyProtection="1">
      <protection hidden="1"/>
    </xf>
    <xf numFmtId="8" fontId="0" fillId="7" borderId="3" xfId="0" applyNumberFormat="1" applyFont="1" applyFill="1" applyBorder="1" applyProtection="1">
      <protection hidden="1"/>
    </xf>
    <xf numFmtId="0" fontId="0" fillId="7" borderId="3" xfId="0" applyNumberFormat="1" applyFont="1" applyFill="1" applyBorder="1" applyAlignment="1" applyProtection="1">
      <alignment horizontal="center"/>
      <protection hidden="1"/>
    </xf>
    <xf numFmtId="44" fontId="0" fillId="7" borderId="3" xfId="1" applyNumberFormat="1" applyFont="1" applyFill="1" applyBorder="1" applyProtection="1">
      <protection hidden="1"/>
    </xf>
    <xf numFmtId="14" fontId="0" fillId="6" borderId="7" xfId="0" applyNumberFormat="1" applyFont="1" applyFill="1" applyBorder="1" applyProtection="1">
      <protection hidden="1"/>
    </xf>
    <xf numFmtId="8" fontId="0" fillId="6" borderId="3" xfId="0" applyNumberFormat="1" applyFont="1" applyFill="1" applyBorder="1" applyProtection="1">
      <protection hidden="1"/>
    </xf>
    <xf numFmtId="0" fontId="0" fillId="6" borderId="3" xfId="0" applyNumberFormat="1" applyFont="1" applyFill="1" applyBorder="1" applyAlignment="1" applyProtection="1">
      <alignment horizontal="center"/>
      <protection hidden="1"/>
    </xf>
    <xf numFmtId="44" fontId="0" fillId="6" borderId="3" xfId="1" applyNumberFormat="1" applyFont="1" applyFill="1" applyBorder="1" applyProtection="1">
      <protection hidden="1"/>
    </xf>
    <xf numFmtId="44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44" fontId="0" fillId="6" borderId="3" xfId="0" applyNumberFormat="1" applyFont="1" applyFill="1" applyBorder="1" applyProtection="1">
      <protection hidden="1"/>
    </xf>
    <xf numFmtId="44" fontId="0" fillId="7" borderId="3" xfId="0" applyNumberFormat="1" applyFont="1" applyFill="1" applyBorder="1" applyProtection="1">
      <protection hidden="1"/>
    </xf>
    <xf numFmtId="0" fontId="9" fillId="0" borderId="0" xfId="5" applyProtection="1">
      <protection hidden="1"/>
    </xf>
    <xf numFmtId="44" fontId="6" fillId="8" borderId="2" xfId="1" applyFont="1" applyFill="1" applyBorder="1" applyAlignment="1" applyProtection="1">
      <alignment horizontal="center"/>
      <protection locked="0"/>
    </xf>
    <xf numFmtId="14" fontId="6" fillId="8" borderId="2" xfId="3" applyNumberFormat="1" applyFont="1" applyFill="1" applyAlignment="1" applyProtection="1">
      <alignment horizontal="center"/>
      <protection locked="0"/>
    </xf>
    <xf numFmtId="0" fontId="6" fillId="8" borderId="2" xfId="3" applyFont="1" applyFill="1" applyAlignment="1" applyProtection="1">
      <alignment horizontal="center"/>
      <protection locked="0"/>
    </xf>
    <xf numFmtId="10" fontId="6" fillId="8" borderId="2" xfId="3" applyNumberFormat="1" applyFont="1" applyFill="1" applyAlignment="1" applyProtection="1">
      <alignment horizontal="center"/>
      <protection locked="0"/>
    </xf>
  </cellXfs>
  <cellStyles count="6">
    <cellStyle name="Ênfase1" xfId="4" builtinId="29"/>
    <cellStyle name="Hiperlink" xfId="5" builtinId="8"/>
    <cellStyle name="Moeda" xfId="1" builtinId="4"/>
    <cellStyle name="Normal" xfId="0" builtinId="0"/>
    <cellStyle name="Porcentagem" xfId="2" builtinId="5"/>
    <cellStyle name="Saída" xfId="3" builtinId="2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9" tint="0.59999389629810485"/>
          <bgColor theme="9" tint="0.59999389629810485"/>
        </patternFill>
      </fill>
      <border diagonalUp="0" diagonalDown="0">
        <left/>
        <right/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R$&quot;\ #,##0.00;[Red]\-&quot;R$&quot;\ #,##0.00"/>
      <fill>
        <patternFill patternType="solid">
          <fgColor theme="9" tint="0.59999389629810485"/>
          <bgColor theme="9" tint="0.59999389629810485"/>
        </patternFill>
      </fill>
      <border diagonalUp="0" diagonalDown="0">
        <left/>
        <right/>
        <top style="thin">
          <color theme="0"/>
        </top>
        <bottom/>
      </border>
      <protection locked="1" hidden="1"/>
    </dxf>
    <dxf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198437</xdr:colOff>
      <xdr:row>6</xdr:row>
      <xdr:rowOff>47624</xdr:rowOff>
    </xdr:from>
    <xdr:to>
      <xdr:col>6</xdr:col>
      <xdr:colOff>1031875</xdr:colOff>
      <xdr:row>14</xdr:row>
      <xdr:rowOff>31749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EC665AB-65CB-4093-A5DE-92F3E2DF2622}"/>
            </a:ext>
          </a:extLst>
        </xdr:cNvPr>
        <xdr:cNvSpPr txBox="1"/>
      </xdr:nvSpPr>
      <xdr:spPr>
        <a:xfrm>
          <a:off x="4214812" y="2055812"/>
          <a:ext cx="2698751" cy="150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Vencimento:</a:t>
          </a:r>
        </a:p>
        <a:p>
          <a:r>
            <a:rPr lang="pt-BR" sz="1100" b="0"/>
            <a:t>1º Achar o numero </a:t>
          </a:r>
          <a:r>
            <a:rPr lang="pt-BR" sz="1100" b="1"/>
            <a:t>corresp</a:t>
          </a:r>
          <a:r>
            <a:rPr lang="pt-BR" sz="1100" b="0" baseline="0"/>
            <a:t> de vencimento.</a:t>
          </a:r>
        </a:p>
        <a:p>
          <a:r>
            <a:rPr lang="pt-BR" sz="1100" b="0" baseline="0"/>
            <a:t>2º Subtrair a linha (LIN()) menos o corresp.</a:t>
          </a:r>
        </a:p>
        <a:p>
          <a:r>
            <a:rPr lang="pt-BR" sz="1100" b="0" baseline="0"/>
            <a:t>3º Usando a função </a:t>
          </a:r>
          <a:r>
            <a:rPr lang="pt-BR" sz="1100" b="1" baseline="0"/>
            <a:t>Datam, </a:t>
          </a:r>
          <a:r>
            <a:rPr lang="pt-BR" sz="1100" b="0" baseline="0"/>
            <a:t>Data + linha-corresp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linha-corresp &gt; parcelas, valor em branco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4</xdr:col>
      <xdr:colOff>176212</xdr:colOff>
      <xdr:row>14</xdr:row>
      <xdr:rowOff>96836</xdr:rowOff>
    </xdr:from>
    <xdr:to>
      <xdr:col>6</xdr:col>
      <xdr:colOff>1039812</xdr:colOff>
      <xdr:row>20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0C5C044-021B-41EF-9C92-4304031AAB4C}"/>
            </a:ext>
          </a:extLst>
        </xdr:cNvPr>
        <xdr:cNvSpPr txBox="1"/>
      </xdr:nvSpPr>
      <xdr:spPr>
        <a:xfrm>
          <a:off x="4192587" y="3629024"/>
          <a:ext cx="2728913" cy="11414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Val</a:t>
          </a:r>
          <a:r>
            <a:rPr lang="pt-BR" sz="1100" b="1" baseline="0"/>
            <a:t> Parcela</a:t>
          </a:r>
          <a:r>
            <a:rPr lang="pt-BR" sz="1100" b="1"/>
            <a:t>:</a:t>
          </a:r>
        </a:p>
        <a:p>
          <a:r>
            <a:rPr lang="pt-BR" sz="1100" b="0"/>
            <a:t>Usar a função pagto (tx;parcelas;-soma(valor+iof))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[vencimento] igual a vazio não faz nada, senão calcula o valor da parcela.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4</xdr:col>
      <xdr:colOff>185737</xdr:colOff>
      <xdr:row>20</xdr:row>
      <xdr:rowOff>153988</xdr:rowOff>
    </xdr:from>
    <xdr:to>
      <xdr:col>7</xdr:col>
      <xdr:colOff>1</xdr:colOff>
      <xdr:row>26</xdr:row>
      <xdr:rowOff>182563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D1AE5D5-0BD7-4C35-9527-475326E8F369}"/>
            </a:ext>
          </a:extLst>
        </xdr:cNvPr>
        <xdr:cNvSpPr txBox="1"/>
      </xdr:nvSpPr>
      <xdr:spPr>
        <a:xfrm>
          <a:off x="4202112" y="4829176"/>
          <a:ext cx="2774952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baseline="0"/>
            <a:t>Parcela</a:t>
          </a:r>
          <a:r>
            <a:rPr lang="pt-BR" sz="1100" b="1"/>
            <a:t>:</a:t>
          </a:r>
        </a:p>
        <a:p>
          <a:r>
            <a:rPr lang="pt-BR" sz="1100" b="0"/>
            <a:t>LInha menos o numero</a:t>
          </a:r>
          <a:r>
            <a:rPr lang="pt-BR" sz="1100" b="0" baseline="0"/>
            <a:t> do corresp de vencimento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[vencimento] igual a vazio não faz nada, senão traz o numero da parcela da parcela.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7</xdr:col>
      <xdr:colOff>123823</xdr:colOff>
      <xdr:row>18</xdr:row>
      <xdr:rowOff>155574</xdr:rowOff>
    </xdr:from>
    <xdr:to>
      <xdr:col>14</xdr:col>
      <xdr:colOff>171448</xdr:colOff>
      <xdr:row>23</xdr:row>
      <xdr:rowOff>182562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31CABCA-D16B-48F3-8FF5-49C2A97446FB}"/>
            </a:ext>
          </a:extLst>
        </xdr:cNvPr>
        <xdr:cNvSpPr txBox="1"/>
      </xdr:nvSpPr>
      <xdr:spPr>
        <a:xfrm>
          <a:off x="7100886" y="4449762"/>
          <a:ext cx="2786062" cy="979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baseline="0"/>
            <a:t>Saldo</a:t>
          </a:r>
          <a:r>
            <a:rPr lang="pt-BR" sz="1100" b="1"/>
            <a:t>:</a:t>
          </a:r>
        </a:p>
        <a:p>
          <a:r>
            <a:rPr lang="pt-BR" sz="1100" b="0"/>
            <a:t>Total Financiado -(val</a:t>
          </a:r>
          <a:r>
            <a:rPr lang="pt-BR" sz="1100" b="0" baseline="0"/>
            <a:t> parcela * parcela)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[vencimento] igual a vazio não faz nada, senão calcula saldo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7</xdr:col>
      <xdr:colOff>57149</xdr:colOff>
      <xdr:row>6</xdr:row>
      <xdr:rowOff>41274</xdr:rowOff>
    </xdr:from>
    <xdr:to>
      <xdr:col>14</xdr:col>
      <xdr:colOff>0</xdr:colOff>
      <xdr:row>18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66D2B27-9CF9-4962-BF90-728823C10859}"/>
            </a:ext>
          </a:extLst>
        </xdr:cNvPr>
        <xdr:cNvSpPr txBox="1"/>
      </xdr:nvSpPr>
      <xdr:spPr>
        <a:xfrm>
          <a:off x="7034212" y="2049462"/>
          <a:ext cx="2681288" cy="2244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IOF:</a:t>
          </a:r>
        </a:p>
        <a:p>
          <a:r>
            <a:rPr lang="pt-BR" sz="1100" b="0"/>
            <a:t>1º Encontrar diferença em dias da data emprestimo</a:t>
          </a:r>
          <a:r>
            <a:rPr lang="pt-BR" sz="1100" b="0" baseline="0"/>
            <a:t> para ultima data e multplicar pela aliquota iof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2º Se pct encontrado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&lt;=3%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 valor*(dias*IOF)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senao valor*3%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3º Valor*Aliq IOF Adic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4º Somar os dois valores encontrados, no passo 2 e 3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erro imprimi branco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7</xdr:col>
      <xdr:colOff>122235</xdr:colOff>
      <xdr:row>24</xdr:row>
      <xdr:rowOff>106361</xdr:rowOff>
    </xdr:from>
    <xdr:to>
      <xdr:col>14</xdr:col>
      <xdr:colOff>136524</xdr:colOff>
      <xdr:row>28</xdr:row>
      <xdr:rowOff>142875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5E21C8E-EDEC-43EA-945D-0D218FDE98F9}"/>
            </a:ext>
          </a:extLst>
        </xdr:cNvPr>
        <xdr:cNvSpPr txBox="1"/>
      </xdr:nvSpPr>
      <xdr:spPr>
        <a:xfrm>
          <a:off x="7099298" y="5543549"/>
          <a:ext cx="2752726" cy="7985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CET:</a:t>
          </a:r>
        </a:p>
        <a:p>
          <a:r>
            <a:rPr lang="pt-BR" sz="1100" b="0"/>
            <a:t>Aplicar a função</a:t>
          </a:r>
          <a:r>
            <a:rPr lang="pt-BR" sz="1100" b="0" baseline="0"/>
            <a:t> Taxa (Parcelas;val_parc;-valor)</a:t>
          </a:r>
          <a:endParaRPr lang="pt-BR" sz="1100" b="1" baseline="0"/>
        </a:p>
        <a:p>
          <a:r>
            <a:rPr lang="pt-BR" sz="1100" b="1" baseline="0"/>
            <a:t>Tratando erro:</a:t>
          </a:r>
        </a:p>
        <a:p>
          <a:r>
            <a:rPr lang="pt-BR" sz="1100" b="0" baseline="0"/>
            <a:t>Se erro imprimi branco</a:t>
          </a:r>
        </a:p>
        <a:p>
          <a:endParaRPr lang="pt-BR" sz="1100" b="0" baseline="0"/>
        </a:p>
        <a:p>
          <a:endParaRPr lang="pt-BR" sz="1100" b="1" baseline="0"/>
        </a:p>
        <a:p>
          <a:endParaRPr lang="pt-BR" sz="1100" b="0"/>
        </a:p>
      </xdr:txBody>
    </xdr:sp>
    <xdr:clientData/>
  </xdr:twoCellAnchor>
  <xdr:twoCellAnchor>
    <xdr:from>
      <xdr:col>8</xdr:col>
      <xdr:colOff>55561</xdr:colOff>
      <xdr:row>1</xdr:row>
      <xdr:rowOff>7938</xdr:rowOff>
    </xdr:from>
    <xdr:to>
      <xdr:col>14</xdr:col>
      <xdr:colOff>190500</xdr:colOff>
      <xdr:row>6</xdr:row>
      <xdr:rowOff>7938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EC665AB-65CB-4093-A5DE-92F3E2DF2622}"/>
            </a:ext>
          </a:extLst>
        </xdr:cNvPr>
        <xdr:cNvSpPr txBox="1"/>
      </xdr:nvSpPr>
      <xdr:spPr>
        <a:xfrm>
          <a:off x="7778749" y="246063"/>
          <a:ext cx="2254251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Obs.: </a:t>
          </a:r>
          <a:r>
            <a:rPr lang="pt-BR" sz="1100" b="0" baseline="0"/>
            <a:t>Os campos estão nomeados com seus respectivos valores para facilitar a criação de formulas. Para ver os nomes criados basta ir na aba Dados, em 'Gerencidor de nomes'</a:t>
          </a:r>
        </a:p>
        <a:p>
          <a:endParaRPr lang="pt-BR" sz="1100" b="1" baseline="0"/>
        </a:p>
        <a:p>
          <a:endParaRPr lang="pt-BR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1" name="simulador" displayName="simulador" ref="A7:D96" totalsRowShown="0" headerRowDxfId="5" dataDxfId="4">
  <autoFilter ref="A7:D96"/>
  <tableColumns count="4">
    <tableColumn id="1" name="Vencimento" dataDxfId="0">
      <calculatedColumnFormula>IF(ROW()-MATCH("Vencimento",A:A,0)&gt;Parcelas,"",EDATE(Data,ROW()-MATCH("Vencimento",A:A,0)))</calculatedColumnFormula>
    </tableColumn>
    <tableColumn id="2" name="Val Parcela" dataDxfId="3">
      <calculatedColumnFormula>IF(simulador[Vencimento]&lt;&gt;"",PMT(tx,Parcelas,-SUM(Valor+IOF)),"")</calculatedColumnFormula>
    </tableColumn>
    <tableColumn id="3" name="Parcela" dataDxfId="2">
      <calculatedColumnFormula>IF(simulador[Vencimento]&lt;&gt;"",ROW()-MATCH("Parcela",C:C,0),"")</calculatedColumnFormula>
    </tableColumn>
    <tableColumn id="4" name="Saldo" dataDxfId="1">
      <calculatedColumnFormula>IFERROR(Total_Financ-(simulador[Val Parcela]*simulador[Parcela]),"")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g.receita.fazenda.gov.br/noticias/ascom/2008/janeiro/receita-esclarece-alteracoes-de-aliquotas-do-io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1"/>
  <sheetViews>
    <sheetView showGridLines="0" tabSelected="1" zoomScale="180" zoomScaleNormal="180" zoomScalePageLayoutView="130" workbookViewId="0">
      <selection activeCell="B8" sqref="B8"/>
    </sheetView>
  </sheetViews>
  <sheetFormatPr defaultColWidth="0" defaultRowHeight="15" zeroHeight="1" x14ac:dyDescent="0.25"/>
  <cols>
    <col min="1" max="1" width="14.28515625" style="4" customWidth="1"/>
    <col min="2" max="2" width="14.140625" style="4" bestFit="1" customWidth="1"/>
    <col min="3" max="3" width="16.28515625" style="4" customWidth="1"/>
    <col min="4" max="4" width="15.42578125" style="4" customWidth="1"/>
    <col min="5" max="5" width="13.85546875" style="4" bestFit="1" customWidth="1"/>
    <col min="6" max="6" width="14.140625" style="4" bestFit="1" customWidth="1"/>
    <col min="7" max="7" width="16.42578125" style="4" bestFit="1" customWidth="1"/>
    <col min="8" max="8" width="11.140625" style="4" bestFit="1" customWidth="1"/>
    <col min="9" max="9" width="5" style="4" customWidth="1"/>
    <col min="10" max="10" width="4.140625" style="4" customWidth="1"/>
    <col min="11" max="11" width="12.42578125" style="4" bestFit="1" customWidth="1"/>
    <col min="12" max="12" width="3" style="4" customWidth="1"/>
    <col min="13" max="13" width="4.42578125" style="4" customWidth="1"/>
    <col min="14" max="14" width="2.85546875" style="4" customWidth="1"/>
    <col min="15" max="15" width="3.28515625" style="4" customWidth="1"/>
    <col min="16" max="16" width="2.7109375" style="4" customWidth="1"/>
    <col min="17" max="17" width="5" style="4" hidden="1" customWidth="1"/>
    <col min="18" max="16384" width="9.140625" style="3" hidden="1"/>
  </cols>
  <sheetData>
    <row r="1" spans="1:17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</row>
    <row r="2" spans="1:17" x14ac:dyDescent="0.25"/>
    <row r="3" spans="1:17" x14ac:dyDescent="0.25">
      <c r="A3" s="5" t="s">
        <v>2</v>
      </c>
      <c r="B3" s="33">
        <v>20000</v>
      </c>
      <c r="C3" s="5" t="s">
        <v>4</v>
      </c>
      <c r="D3" s="35">
        <v>15</v>
      </c>
      <c r="E3" s="5" t="s">
        <v>6</v>
      </c>
      <c r="F3" s="6">
        <f>IFERROR(MIN((MAX(simulador[Vencimento])-Data)*Aliquota_IOF,Aliquota_Máx_IOF)*Valor+Valor*Aliquota_IOF_Adic,"")</f>
        <v>676</v>
      </c>
      <c r="G3" s="5" t="s">
        <v>8</v>
      </c>
      <c r="H3" s="7">
        <v>8.2000000000000001E-5</v>
      </c>
      <c r="K3" s="8"/>
    </row>
    <row r="4" spans="1:17" x14ac:dyDescent="0.25">
      <c r="A4" s="5" t="s">
        <v>3</v>
      </c>
      <c r="B4" s="34">
        <v>44349</v>
      </c>
      <c r="C4" s="5" t="s">
        <v>5</v>
      </c>
      <c r="D4" s="36">
        <v>1.4999999999999999E-2</v>
      </c>
      <c r="E4" s="5" t="s">
        <v>7</v>
      </c>
      <c r="F4" s="9">
        <f>IFERROR(RATE(Parcelas,B8,-Valor),"")</f>
        <v>1.9401569206611017E-2</v>
      </c>
      <c r="G4" s="5" t="s">
        <v>9</v>
      </c>
      <c r="H4" s="7">
        <v>0.03</v>
      </c>
      <c r="K4" s="8"/>
    </row>
    <row r="5" spans="1:17" x14ac:dyDescent="0.25">
      <c r="A5" s="5" t="s">
        <v>13</v>
      </c>
      <c r="B5" s="10">
        <f>B8*Parcelas</f>
        <v>23243.24246307075</v>
      </c>
      <c r="C5" s="5"/>
      <c r="D5" s="11"/>
      <c r="E5" s="5"/>
      <c r="F5" s="12"/>
      <c r="G5" s="5"/>
      <c r="H5" s="7"/>
    </row>
    <row r="6" spans="1:17" x14ac:dyDescent="0.25">
      <c r="A6" s="13"/>
      <c r="B6" s="13"/>
      <c r="C6" s="13"/>
      <c r="D6" s="13"/>
      <c r="G6" s="5" t="s">
        <v>10</v>
      </c>
      <c r="H6" s="7">
        <v>3.8E-3</v>
      </c>
    </row>
    <row r="7" spans="1:17" ht="15.75" thickBot="1" x14ac:dyDescent="0.3">
      <c r="A7" s="14" t="s">
        <v>12</v>
      </c>
      <c r="B7" s="15" t="s">
        <v>14</v>
      </c>
      <c r="C7" s="15" t="s">
        <v>11</v>
      </c>
      <c r="D7" s="15" t="s">
        <v>0</v>
      </c>
    </row>
    <row r="8" spans="1:17" ht="15.75" thickTop="1" x14ac:dyDescent="0.25">
      <c r="A8" s="16">
        <f>IF(ROW()-MATCH("Vencimento",A:A,0)&gt;Parcelas,"",EDATE(Data,ROW()-MATCH("Vencimento",A:A,0)))</f>
        <v>44379</v>
      </c>
      <c r="B8" s="17">
        <f>IF(simulador[Vencimento]&lt;&gt;"",PMT(tx,Parcelas,-SUM(Valor+IOF)),"")</f>
        <v>1549.54949753805</v>
      </c>
      <c r="C8" s="18">
        <f>IF(simulador[Vencimento]&lt;&gt;"",ROW()-MATCH("Parcela",C:C,0),"")</f>
        <v>1</v>
      </c>
      <c r="D8" s="19">
        <f>IFERROR(Total_Financ-(simulador[Val Parcela]*simulador[Parcela]),"")</f>
        <v>21693.6929655327</v>
      </c>
    </row>
    <row r="9" spans="1:17" x14ac:dyDescent="0.25">
      <c r="A9" s="20">
        <f>IF(ROW()-MATCH("Vencimento",A:A,0)&gt;Parcelas,"",EDATE(Data,ROW()-MATCH("Vencimento",A:A,0)))</f>
        <v>44410</v>
      </c>
      <c r="B9" s="21">
        <f>IF(simulador[Vencimento]&lt;&gt;"",PMT(tx,Parcelas,-SUM(Valor+IOF)),"")</f>
        <v>1549.54949753805</v>
      </c>
      <c r="C9" s="22">
        <f>IF(simulador[Vencimento]&lt;&gt;"",ROW()-MATCH("Parcela",C:C,0),"")</f>
        <v>2</v>
      </c>
      <c r="D9" s="23">
        <f>IFERROR(Total_Financ-(simulador[Val Parcela]*simulador[Parcela]),"")</f>
        <v>20144.143467994651</v>
      </c>
    </row>
    <row r="10" spans="1:17" x14ac:dyDescent="0.25">
      <c r="A10" s="24">
        <f t="shared" ref="A8:A39" si="0">IF(ROW()-MATCH("Vencimento",A:A,0)&gt;Parcelas,"",EDATE(Data,ROW()-MATCH("Vencimento",A:A,0)))</f>
        <v>44441</v>
      </c>
      <c r="B10" s="25">
        <f>IF(simulador[Vencimento]&lt;&gt;"",PMT(tx,Parcelas,-SUM(Valor+IOF)),"")</f>
        <v>1549.54949753805</v>
      </c>
      <c r="C10" s="26">
        <f>IF(simulador[Vencimento]&lt;&gt;"",ROW()-MATCH("Parcela",C:C,0),"")</f>
        <v>3</v>
      </c>
      <c r="D10" s="27">
        <f>IFERROR(Total_Financ-(simulador[Val Parcela]*simulador[Parcela]),"")</f>
        <v>18594.593970456601</v>
      </c>
      <c r="H10" s="28"/>
    </row>
    <row r="11" spans="1:17" x14ac:dyDescent="0.25">
      <c r="A11" s="20">
        <f t="shared" si="0"/>
        <v>44471</v>
      </c>
      <c r="B11" s="21">
        <f>IF(simulador[Vencimento]&lt;&gt;"",PMT(tx,Parcelas,-SUM(Valor+IOF)),"")</f>
        <v>1549.54949753805</v>
      </c>
      <c r="C11" s="22">
        <f>IF(simulador[Vencimento]&lt;&gt;"",ROW()-MATCH("Parcela",C:C,0),"")</f>
        <v>4</v>
      </c>
      <c r="D11" s="23">
        <f>IFERROR(Total_Financ-(simulador[Val Parcela]*simulador[Parcela]),"")</f>
        <v>17045.044472918551</v>
      </c>
      <c r="F11" s="29"/>
    </row>
    <row r="12" spans="1:17" x14ac:dyDescent="0.25">
      <c r="A12" s="24">
        <f t="shared" si="0"/>
        <v>44502</v>
      </c>
      <c r="B12" s="25">
        <f>IF(simulador[Vencimento]&lt;&gt;"",PMT(tx,Parcelas,-SUM(Valor+IOF)),"")</f>
        <v>1549.54949753805</v>
      </c>
      <c r="C12" s="26">
        <f>IF(simulador[Vencimento]&lt;&gt;"",ROW()-MATCH("Parcela",C:C,0),"")</f>
        <v>5</v>
      </c>
      <c r="D12" s="27">
        <f>IFERROR(Total_Financ-(simulador[Val Parcela]*simulador[Parcela]),"")</f>
        <v>15495.494975380501</v>
      </c>
    </row>
    <row r="13" spans="1:17" x14ac:dyDescent="0.25">
      <c r="A13" s="20">
        <f t="shared" si="0"/>
        <v>44532</v>
      </c>
      <c r="B13" s="21">
        <f>IF(simulador[Vencimento]&lt;&gt;"",PMT(tx,Parcelas,-SUM(Valor+IOF)),"")</f>
        <v>1549.54949753805</v>
      </c>
      <c r="C13" s="22">
        <f>IF(simulador[Vencimento]&lt;&gt;"",ROW()-MATCH("Parcela",C:C,0),"")</f>
        <v>6</v>
      </c>
      <c r="D13" s="23">
        <f>IFERROR(Total_Financ-(simulador[Val Parcela]*simulador[Parcela]),"")</f>
        <v>13945.94547784245</v>
      </c>
    </row>
    <row r="14" spans="1:17" x14ac:dyDescent="0.25">
      <c r="A14" s="24">
        <f t="shared" si="0"/>
        <v>44563</v>
      </c>
      <c r="B14" s="25">
        <f>IF(simulador[Vencimento]&lt;&gt;"",PMT(tx,Parcelas,-SUM(Valor+IOF)),"")</f>
        <v>1549.54949753805</v>
      </c>
      <c r="C14" s="26">
        <f>IF(simulador[Vencimento]&lt;&gt;"",ROW()-MATCH("Parcela",C:C,0),"")</f>
        <v>7</v>
      </c>
      <c r="D14" s="27">
        <f>IFERROR(Total_Financ-(simulador[Val Parcela]*simulador[Parcela]),"")</f>
        <v>12396.3959803044</v>
      </c>
    </row>
    <row r="15" spans="1:17" x14ac:dyDescent="0.25">
      <c r="A15" s="20">
        <f t="shared" si="0"/>
        <v>44594</v>
      </c>
      <c r="B15" s="21">
        <f>IF(simulador[Vencimento]&lt;&gt;"",PMT(tx,Parcelas,-SUM(Valor+IOF)),"")</f>
        <v>1549.54949753805</v>
      </c>
      <c r="C15" s="22">
        <f>IF(simulador[Vencimento]&lt;&gt;"",ROW()-MATCH("Parcela",C:C,0),"")</f>
        <v>8</v>
      </c>
      <c r="D15" s="23">
        <f>IFERROR(Total_Financ-(simulador[Val Parcela]*simulador[Parcela]),"")</f>
        <v>10846.84648276635</v>
      </c>
    </row>
    <row r="16" spans="1:17" x14ac:dyDescent="0.25">
      <c r="A16" s="24">
        <f t="shared" si="0"/>
        <v>44622</v>
      </c>
      <c r="B16" s="25">
        <f>IF(simulador[Vencimento]&lt;&gt;"",PMT(tx,Parcelas,-SUM(Valor+IOF)),"")</f>
        <v>1549.54949753805</v>
      </c>
      <c r="C16" s="26">
        <f>IF(simulador[Vencimento]&lt;&gt;"",ROW()-MATCH("Parcela",C:C,0),"")</f>
        <v>9</v>
      </c>
      <c r="D16" s="27">
        <f>IFERROR(Total_Financ-(simulador[Val Parcela]*simulador[Parcela]),"")</f>
        <v>9297.2969852283004</v>
      </c>
    </row>
    <row r="17" spans="1:4" x14ac:dyDescent="0.25">
      <c r="A17" s="20">
        <f t="shared" si="0"/>
        <v>44653</v>
      </c>
      <c r="B17" s="21">
        <f>IF(simulador[Vencimento]&lt;&gt;"",PMT(tx,Parcelas,-SUM(Valor+IOF)),"")</f>
        <v>1549.54949753805</v>
      </c>
      <c r="C17" s="22">
        <f>IF(simulador[Vencimento]&lt;&gt;"",ROW()-MATCH("Parcela",C:C,0),"")</f>
        <v>10</v>
      </c>
      <c r="D17" s="23">
        <f>IFERROR(Total_Financ-(simulador[Val Parcela]*simulador[Parcela]),"")</f>
        <v>7747.7474876902506</v>
      </c>
    </row>
    <row r="18" spans="1:4" x14ac:dyDescent="0.25">
      <c r="A18" s="24">
        <f t="shared" si="0"/>
        <v>44683</v>
      </c>
      <c r="B18" s="25">
        <f>IF(simulador[Vencimento]&lt;&gt;"",PMT(tx,Parcelas,-SUM(Valor+IOF)),"")</f>
        <v>1549.54949753805</v>
      </c>
      <c r="C18" s="26">
        <f>IF(simulador[Vencimento]&lt;&gt;"",ROW()-MATCH("Parcela",C:C,0),"")</f>
        <v>11</v>
      </c>
      <c r="D18" s="30">
        <f>IFERROR(Total_Financ-(simulador[Val Parcela]*simulador[Parcela]),"")</f>
        <v>6198.1979901521991</v>
      </c>
    </row>
    <row r="19" spans="1:4" x14ac:dyDescent="0.25">
      <c r="A19" s="20">
        <f t="shared" si="0"/>
        <v>44714</v>
      </c>
      <c r="B19" s="21">
        <f>IF(simulador[Vencimento]&lt;&gt;"",PMT(tx,Parcelas,-SUM(Valor+IOF)),"")</f>
        <v>1549.54949753805</v>
      </c>
      <c r="C19" s="22">
        <f>IF(simulador[Vencimento]&lt;&gt;"",ROW()-MATCH("Parcela",C:C,0),"")</f>
        <v>12</v>
      </c>
      <c r="D19" s="31">
        <f>IFERROR(Total_Financ-(simulador[Val Parcela]*simulador[Parcela]),"")</f>
        <v>4648.6484926141493</v>
      </c>
    </row>
    <row r="20" spans="1:4" x14ac:dyDescent="0.25">
      <c r="A20" s="24">
        <f t="shared" si="0"/>
        <v>44744</v>
      </c>
      <c r="B20" s="25">
        <f>IF(simulador[Vencimento]&lt;&gt;"",PMT(tx,Parcelas,-SUM(Valor+IOF)),"")</f>
        <v>1549.54949753805</v>
      </c>
      <c r="C20" s="26">
        <f>IF(simulador[Vencimento]&lt;&gt;"",ROW()-MATCH("Parcela",C:C,0),"")</f>
        <v>13</v>
      </c>
      <c r="D20" s="30">
        <f>IFERROR(Total_Financ-(simulador[Val Parcela]*simulador[Parcela]),"")</f>
        <v>3099.0989950760995</v>
      </c>
    </row>
    <row r="21" spans="1:4" x14ac:dyDescent="0.25">
      <c r="A21" s="20">
        <f t="shared" si="0"/>
        <v>44775</v>
      </c>
      <c r="B21" s="21">
        <f>IF(simulador[Vencimento]&lt;&gt;"",PMT(tx,Parcelas,-SUM(Valor+IOF)),"")</f>
        <v>1549.54949753805</v>
      </c>
      <c r="C21" s="22">
        <f>IF(simulador[Vencimento]&lt;&gt;"",ROW()-MATCH("Parcela",C:C,0),"")</f>
        <v>14</v>
      </c>
      <c r="D21" s="31">
        <f>IFERROR(Total_Financ-(simulador[Val Parcela]*simulador[Parcela]),"")</f>
        <v>1549.5494975380498</v>
      </c>
    </row>
    <row r="22" spans="1:4" x14ac:dyDescent="0.25">
      <c r="A22" s="24">
        <f t="shared" si="0"/>
        <v>44806</v>
      </c>
      <c r="B22" s="25">
        <f>IF(simulador[Vencimento]&lt;&gt;"",PMT(tx,Parcelas,-SUM(Valor+IOF)),"")</f>
        <v>1549.54949753805</v>
      </c>
      <c r="C22" s="26">
        <f>IF(simulador[Vencimento]&lt;&gt;"",ROW()-MATCH("Parcela",C:C,0),"")</f>
        <v>15</v>
      </c>
      <c r="D22" s="30">
        <f>IFERROR(Total_Financ-(simulador[Val Parcela]*simulador[Parcela]),"")</f>
        <v>0</v>
      </c>
    </row>
    <row r="23" spans="1:4" x14ac:dyDescent="0.25">
      <c r="A23" s="20" t="str">
        <f>IF(ROW()-MATCH("Vencimento",A:A,0)&gt;Parcelas,"",EDATE(Data,ROW()-MATCH("Vencimento",A:A,0)))</f>
        <v/>
      </c>
      <c r="B23" s="21" t="str">
        <f>IF(simulador[Vencimento]&lt;&gt;"",PMT(tx,Parcelas,-SUM(Valor+IOF)),"")</f>
        <v/>
      </c>
      <c r="C23" s="22" t="str">
        <f>IF(simulador[Vencimento]&lt;&gt;"",ROW()-MATCH("Parcela",C:C,0),"")</f>
        <v/>
      </c>
      <c r="D23" s="31" t="str">
        <f>IFERROR(Total_Financ-(simulador[Val Parcela]*simulador[Parcela]),"")</f>
        <v/>
      </c>
    </row>
    <row r="24" spans="1:4" x14ac:dyDescent="0.25">
      <c r="A24" s="24" t="str">
        <f t="shared" si="0"/>
        <v/>
      </c>
      <c r="B24" s="25" t="str">
        <f>IF(simulador[Vencimento]&lt;&gt;"",PMT(tx,Parcelas,-SUM(Valor+IOF)),"")</f>
        <v/>
      </c>
      <c r="C24" s="26" t="str">
        <f>IF(simulador[Vencimento]&lt;&gt;"",ROW()-MATCH("Parcela",C:C,0),"")</f>
        <v/>
      </c>
      <c r="D24" s="30" t="str">
        <f>IFERROR(Total_Financ-(simulador[Val Parcela]*simulador[Parcela]),"")</f>
        <v/>
      </c>
    </row>
    <row r="25" spans="1:4" x14ac:dyDescent="0.25">
      <c r="A25" s="20" t="str">
        <f t="shared" si="0"/>
        <v/>
      </c>
      <c r="B25" s="21" t="str">
        <f>IF(simulador[Vencimento]&lt;&gt;"",PMT(tx,Parcelas,-SUM(Valor+IOF)),"")</f>
        <v/>
      </c>
      <c r="C25" s="22" t="str">
        <f>IF(simulador[Vencimento]&lt;&gt;"",ROW()-MATCH("Parcela",C:C,0),"")</f>
        <v/>
      </c>
      <c r="D25" s="31" t="str">
        <f>IFERROR(Total_Financ-(simulador[Val Parcela]*simulador[Parcela]),"")</f>
        <v/>
      </c>
    </row>
    <row r="26" spans="1:4" x14ac:dyDescent="0.25">
      <c r="A26" s="24" t="str">
        <f t="shared" si="0"/>
        <v/>
      </c>
      <c r="B26" s="25" t="str">
        <f>IF(simulador[Vencimento]&lt;&gt;"",PMT(tx,Parcelas,-SUM(Valor+IOF)),"")</f>
        <v/>
      </c>
      <c r="C26" s="26" t="str">
        <f>IF(simulador[Vencimento]&lt;&gt;"",ROW()-MATCH("Parcela",C:C,0),"")</f>
        <v/>
      </c>
      <c r="D26" s="30" t="str">
        <f>IFERROR(Total_Financ-(simulador[Val Parcela]*simulador[Parcela]),"")</f>
        <v/>
      </c>
    </row>
    <row r="27" spans="1:4" x14ac:dyDescent="0.25">
      <c r="A27" s="20" t="str">
        <f t="shared" si="0"/>
        <v/>
      </c>
      <c r="B27" s="21" t="str">
        <f>IF(simulador[Vencimento]&lt;&gt;"",PMT(tx,Parcelas,-SUM(Valor+IOF)),"")</f>
        <v/>
      </c>
      <c r="C27" s="22" t="str">
        <f>IF(simulador[Vencimento]&lt;&gt;"",ROW()-MATCH("Parcela",C:C,0),"")</f>
        <v/>
      </c>
      <c r="D27" s="31" t="str">
        <f>IFERROR(Total_Financ-(simulador[Val Parcela]*simulador[Parcela]),"")</f>
        <v/>
      </c>
    </row>
    <row r="28" spans="1:4" x14ac:dyDescent="0.25">
      <c r="A28" s="24" t="str">
        <f t="shared" si="0"/>
        <v/>
      </c>
      <c r="B28" s="25" t="str">
        <f>IF(simulador[Vencimento]&lt;&gt;"",PMT(tx,Parcelas,-SUM(Valor+IOF)),"")</f>
        <v/>
      </c>
      <c r="C28" s="26" t="str">
        <f>IF(simulador[Vencimento]&lt;&gt;"",ROW()-MATCH("Parcela",C:C,0),"")</f>
        <v/>
      </c>
      <c r="D28" s="30" t="str">
        <f>IFERROR(Total_Financ-(simulador[Val Parcela]*simulador[Parcela]),"")</f>
        <v/>
      </c>
    </row>
    <row r="29" spans="1:4" x14ac:dyDescent="0.25">
      <c r="A29" s="20" t="str">
        <f t="shared" si="0"/>
        <v/>
      </c>
      <c r="B29" s="21" t="str">
        <f>IF(simulador[Vencimento]&lt;&gt;"",PMT(tx,Parcelas,-SUM(Valor+IOF)),"")</f>
        <v/>
      </c>
      <c r="C29" s="22" t="str">
        <f>IF(simulador[Vencimento]&lt;&gt;"",ROW()-MATCH("Parcela",C:C,0),"")</f>
        <v/>
      </c>
      <c r="D29" s="31" t="str">
        <f>IFERROR(Total_Financ-(simulador[Val Parcela]*simulador[Parcela]),"")</f>
        <v/>
      </c>
    </row>
    <row r="30" spans="1:4" x14ac:dyDescent="0.25">
      <c r="A30" s="24" t="str">
        <f t="shared" si="0"/>
        <v/>
      </c>
      <c r="B30" s="25" t="str">
        <f>IF(simulador[Vencimento]&lt;&gt;"",PMT(tx,Parcelas,-SUM(Valor+IOF)),"")</f>
        <v/>
      </c>
      <c r="C30" s="26" t="str">
        <f>IF(simulador[Vencimento]&lt;&gt;"",ROW()-MATCH("Parcela",C:C,0),"")</f>
        <v/>
      </c>
      <c r="D30" s="30" t="str">
        <f>IFERROR(Total_Financ-(simulador[Val Parcela]*simulador[Parcela]),"")</f>
        <v/>
      </c>
    </row>
    <row r="31" spans="1:4" x14ac:dyDescent="0.25">
      <c r="A31" s="20" t="str">
        <f t="shared" si="0"/>
        <v/>
      </c>
      <c r="B31" s="21" t="str">
        <f>IF(simulador[Vencimento]&lt;&gt;"",PMT(tx,Parcelas,-SUM(Valor+IOF)),"")</f>
        <v/>
      </c>
      <c r="C31" s="22" t="str">
        <f>IF(simulador[Vencimento]&lt;&gt;"",ROW()-MATCH("Parcela",C:C,0),"")</f>
        <v/>
      </c>
      <c r="D31" s="31" t="str">
        <f>IFERROR(Total_Financ-(simulador[Val Parcela]*simulador[Parcela]),"")</f>
        <v/>
      </c>
    </row>
    <row r="32" spans="1:4" x14ac:dyDescent="0.25">
      <c r="A32" s="24" t="str">
        <f t="shared" si="0"/>
        <v/>
      </c>
      <c r="B32" s="25" t="str">
        <f>IF(simulador[Vencimento]&lt;&gt;"",PMT(tx,Parcelas,-SUM(Valor+IOF)),"")</f>
        <v/>
      </c>
      <c r="C32" s="26" t="str">
        <f>IF(simulador[Vencimento]&lt;&gt;"",ROW()-MATCH("Parcela",C:C,0),"")</f>
        <v/>
      </c>
      <c r="D32" s="30" t="str">
        <f>IFERROR(Total_Financ-(simulador[Val Parcela]*simulador[Parcela]),"")</f>
        <v/>
      </c>
    </row>
    <row r="33" spans="1:6" x14ac:dyDescent="0.25">
      <c r="A33" s="20" t="str">
        <f t="shared" si="0"/>
        <v/>
      </c>
      <c r="B33" s="21" t="str">
        <f>IF(simulador[Vencimento]&lt;&gt;"",PMT(tx,Parcelas,-SUM(Valor+IOF)),"")</f>
        <v/>
      </c>
      <c r="C33" s="22" t="str">
        <f>IF(simulador[Vencimento]&lt;&gt;"",ROW()-MATCH("Parcela",C:C,0),"")</f>
        <v/>
      </c>
      <c r="D33" s="31" t="str">
        <f>IFERROR(Total_Financ-(simulador[Val Parcela]*simulador[Parcela]),"")</f>
        <v/>
      </c>
    </row>
    <row r="34" spans="1:6" x14ac:dyDescent="0.25">
      <c r="A34" s="24" t="str">
        <f t="shared" si="0"/>
        <v/>
      </c>
      <c r="B34" s="25" t="str">
        <f>IF(simulador[Vencimento]&lt;&gt;"",PMT(tx,Parcelas,-SUM(Valor+IOF)),"")</f>
        <v/>
      </c>
      <c r="C34" s="26" t="str">
        <f>IF(simulador[Vencimento]&lt;&gt;"",ROW()-MATCH("Parcela",C:C,0),"")</f>
        <v/>
      </c>
      <c r="D34" s="30" t="str">
        <f>IFERROR(Total_Financ-(simulador[Val Parcela]*simulador[Parcela]),"")</f>
        <v/>
      </c>
    </row>
    <row r="35" spans="1:6" x14ac:dyDescent="0.25">
      <c r="A35" s="20" t="str">
        <f t="shared" si="0"/>
        <v/>
      </c>
      <c r="B35" s="21" t="str">
        <f>IF(simulador[Vencimento]&lt;&gt;"",PMT(tx,Parcelas,-SUM(Valor+IOF)),"")</f>
        <v/>
      </c>
      <c r="C35" s="22" t="str">
        <f>IF(simulador[Vencimento]&lt;&gt;"",ROW()-MATCH("Parcela",C:C,0),"")</f>
        <v/>
      </c>
      <c r="D35" s="31" t="str">
        <f>IFERROR(Total_Financ-(simulador[Val Parcela]*simulador[Parcela]),"")</f>
        <v/>
      </c>
    </row>
    <row r="36" spans="1:6" x14ac:dyDescent="0.25">
      <c r="A36" s="24" t="str">
        <f t="shared" si="0"/>
        <v/>
      </c>
      <c r="B36" s="25" t="str">
        <f>IF(simulador[Vencimento]&lt;&gt;"",PMT(tx,Parcelas,-SUM(Valor+IOF)),"")</f>
        <v/>
      </c>
      <c r="C36" s="26" t="str">
        <f>IF(simulador[Vencimento]&lt;&gt;"",ROW()-MATCH("Parcela",C:C,0),"")</f>
        <v/>
      </c>
      <c r="D36" s="30" t="str">
        <f>IFERROR(Total_Financ-(simulador[Val Parcela]*simulador[Parcela]),"")</f>
        <v/>
      </c>
    </row>
    <row r="37" spans="1:6" x14ac:dyDescent="0.25">
      <c r="A37" s="20" t="str">
        <f t="shared" si="0"/>
        <v/>
      </c>
      <c r="B37" s="21" t="str">
        <f>IF(simulador[Vencimento]&lt;&gt;"",PMT(tx,Parcelas,-SUM(Valor+IOF)),"")</f>
        <v/>
      </c>
      <c r="C37" s="22" t="str">
        <f>IF(simulador[Vencimento]&lt;&gt;"",ROW()-MATCH("Parcela",C:C,0),"")</f>
        <v/>
      </c>
      <c r="D37" s="31" t="str">
        <f>IFERROR(Total_Financ-(simulador[Val Parcela]*simulador[Parcela]),"")</f>
        <v/>
      </c>
    </row>
    <row r="38" spans="1:6" x14ac:dyDescent="0.25">
      <c r="A38" s="24" t="str">
        <f t="shared" si="0"/>
        <v/>
      </c>
      <c r="B38" s="25" t="str">
        <f>IF(simulador[Vencimento]&lt;&gt;"",PMT(tx,Parcelas,-SUM(Valor+IOF)),"")</f>
        <v/>
      </c>
      <c r="C38" s="26" t="str">
        <f>IF(simulador[Vencimento]&lt;&gt;"",ROW()-MATCH("Parcela",C:C,0),"")</f>
        <v/>
      </c>
      <c r="D38" s="30" t="str">
        <f>IFERROR(Total_Financ-(simulador[Val Parcela]*simulador[Parcela]),"")</f>
        <v/>
      </c>
    </row>
    <row r="39" spans="1:6" x14ac:dyDescent="0.25">
      <c r="A39" s="20" t="str">
        <f t="shared" si="0"/>
        <v/>
      </c>
      <c r="B39" s="21" t="str">
        <f>IF(simulador[Vencimento]&lt;&gt;"",PMT(tx,Parcelas,-SUM(Valor+IOF)),"")</f>
        <v/>
      </c>
      <c r="C39" s="22" t="str">
        <f>IF(simulador[Vencimento]&lt;&gt;"",ROW()-MATCH("Parcela",C:C,0),"")</f>
        <v/>
      </c>
      <c r="D39" s="31" t="str">
        <f>IFERROR(Total_Financ-(simulador[Val Parcela]*simulador[Parcela]),"")</f>
        <v/>
      </c>
    </row>
    <row r="40" spans="1:6" x14ac:dyDescent="0.25">
      <c r="A40" s="24" t="str">
        <f t="shared" ref="A40:A71" si="1">IF(ROW()-MATCH("Vencimento",A:A,0)&gt;Parcelas,"",EDATE(Data,ROW()-MATCH("Vencimento",A:A,0)))</f>
        <v/>
      </c>
      <c r="B40" s="25" t="str">
        <f>IF(simulador[Vencimento]&lt;&gt;"",PMT(tx,Parcelas,-SUM(Valor+IOF)),"")</f>
        <v/>
      </c>
      <c r="C40" s="26" t="str">
        <f>IF(simulador[Vencimento]&lt;&gt;"",ROW()-MATCH("Parcela",C:C,0),"")</f>
        <v/>
      </c>
      <c r="D40" s="30" t="str">
        <f>IFERROR(Total_Financ-(simulador[Val Parcela]*simulador[Parcela]),"")</f>
        <v/>
      </c>
    </row>
    <row r="41" spans="1:6" x14ac:dyDescent="0.25">
      <c r="A41" s="20" t="str">
        <f t="shared" si="1"/>
        <v/>
      </c>
      <c r="B41" s="21" t="str">
        <f>IF(simulador[Vencimento]&lt;&gt;"",PMT(tx,Parcelas,-SUM(Valor+IOF)),"")</f>
        <v/>
      </c>
      <c r="C41" s="22" t="str">
        <f>IF(simulador[Vencimento]&lt;&gt;"",ROW()-MATCH("Parcela",C:C,0),"")</f>
        <v/>
      </c>
      <c r="D41" s="31" t="str">
        <f>IFERROR(Total_Financ-(simulador[Val Parcela]*simulador[Parcela]),"")</f>
        <v/>
      </c>
    </row>
    <row r="42" spans="1:6" x14ac:dyDescent="0.25">
      <c r="A42" s="24" t="str">
        <f t="shared" si="1"/>
        <v/>
      </c>
      <c r="B42" s="25" t="str">
        <f>IF(simulador[Vencimento]&lt;&gt;"",PMT(tx,Parcelas,-SUM(Valor+IOF)),"")</f>
        <v/>
      </c>
      <c r="C42" s="26" t="str">
        <f>IF(simulador[Vencimento]&lt;&gt;"",ROW()-MATCH("Parcela",C:C,0),"")</f>
        <v/>
      </c>
      <c r="D42" s="30" t="str">
        <f>IFERROR(Total_Financ-(simulador[Val Parcela]*simulador[Parcela]),"")</f>
        <v/>
      </c>
      <c r="F42" s="32" t="s">
        <v>15</v>
      </c>
    </row>
    <row r="43" spans="1:6" x14ac:dyDescent="0.25">
      <c r="A43" s="20" t="str">
        <f t="shared" si="1"/>
        <v/>
      </c>
      <c r="B43" s="21" t="str">
        <f>IF(simulador[Vencimento]&lt;&gt;"",PMT(tx,Parcelas,-SUM(Valor+IOF)),"")</f>
        <v/>
      </c>
      <c r="C43" s="22" t="str">
        <f>IF(simulador[Vencimento]&lt;&gt;"",ROW()-MATCH("Parcela",C:C,0),"")</f>
        <v/>
      </c>
      <c r="D43" s="31" t="str">
        <f>IFERROR(Total_Financ-(simulador[Val Parcela]*simulador[Parcela]),"")</f>
        <v/>
      </c>
    </row>
    <row r="44" spans="1:6" x14ac:dyDescent="0.25">
      <c r="A44" s="24" t="str">
        <f t="shared" si="1"/>
        <v/>
      </c>
      <c r="B44" s="25" t="str">
        <f>IF(simulador[Vencimento]&lt;&gt;"",PMT(tx,Parcelas,-SUM(Valor+IOF)),"")</f>
        <v/>
      </c>
      <c r="C44" s="26" t="str">
        <f>IF(simulador[Vencimento]&lt;&gt;"",ROW()-MATCH("Parcela",C:C,0),"")</f>
        <v/>
      </c>
      <c r="D44" s="30" t="str">
        <f>IFERROR(Total_Financ-(simulador[Val Parcela]*simulador[Parcela]),"")</f>
        <v/>
      </c>
    </row>
    <row r="45" spans="1:6" x14ac:dyDescent="0.25">
      <c r="A45" s="20" t="str">
        <f t="shared" si="1"/>
        <v/>
      </c>
      <c r="B45" s="21" t="str">
        <f>IF(simulador[Vencimento]&lt;&gt;"",PMT(tx,Parcelas,-SUM(Valor+IOF)),"")</f>
        <v/>
      </c>
      <c r="C45" s="22" t="str">
        <f>IF(simulador[Vencimento]&lt;&gt;"",ROW()-MATCH("Parcela",C:C,0),"")</f>
        <v/>
      </c>
      <c r="D45" s="31" t="str">
        <f>IFERROR(Total_Financ-(simulador[Val Parcela]*simulador[Parcela]),"")</f>
        <v/>
      </c>
    </row>
    <row r="46" spans="1:6" x14ac:dyDescent="0.25">
      <c r="A46" s="24" t="str">
        <f t="shared" si="1"/>
        <v/>
      </c>
      <c r="B46" s="25" t="str">
        <f>IF(simulador[Vencimento]&lt;&gt;"",PMT(tx,Parcelas,-SUM(Valor+IOF)),"")</f>
        <v/>
      </c>
      <c r="C46" s="26" t="str">
        <f>IF(simulador[Vencimento]&lt;&gt;"",ROW()-MATCH("Parcela",C:C,0),"")</f>
        <v/>
      </c>
      <c r="D46" s="30" t="str">
        <f>IFERROR(Total_Financ-(simulador[Val Parcela]*simulador[Parcela]),"")</f>
        <v/>
      </c>
    </row>
    <row r="47" spans="1:6" x14ac:dyDescent="0.25">
      <c r="A47" s="20" t="str">
        <f t="shared" si="1"/>
        <v/>
      </c>
      <c r="B47" s="21" t="str">
        <f>IF(simulador[Vencimento]&lt;&gt;"",PMT(tx,Parcelas,-SUM(Valor+IOF)),"")</f>
        <v/>
      </c>
      <c r="C47" s="22" t="str">
        <f>IF(simulador[Vencimento]&lt;&gt;"",ROW()-MATCH("Parcela",C:C,0),"")</f>
        <v/>
      </c>
      <c r="D47" s="31" t="str">
        <f>IFERROR(Total_Financ-(simulador[Val Parcela]*simulador[Parcela]),"")</f>
        <v/>
      </c>
    </row>
    <row r="48" spans="1:6" x14ac:dyDescent="0.25">
      <c r="A48" s="24" t="str">
        <f t="shared" si="1"/>
        <v/>
      </c>
      <c r="B48" s="25" t="str">
        <f>IF(simulador[Vencimento]&lt;&gt;"",PMT(tx,Parcelas,-SUM(Valor+IOF)),"")</f>
        <v/>
      </c>
      <c r="C48" s="26" t="str">
        <f>IF(simulador[Vencimento]&lt;&gt;"",ROW()-MATCH("Parcela",C:C,0),"")</f>
        <v/>
      </c>
      <c r="D48" s="30" t="str">
        <f>IFERROR(Total_Financ-(simulador[Val Parcela]*simulador[Parcela]),"")</f>
        <v/>
      </c>
    </row>
    <row r="49" spans="1:4" x14ac:dyDescent="0.25">
      <c r="A49" s="20" t="str">
        <f t="shared" si="1"/>
        <v/>
      </c>
      <c r="B49" s="21" t="str">
        <f>IF(simulador[Vencimento]&lt;&gt;"",PMT(tx,Parcelas,-SUM(Valor+IOF)),"")</f>
        <v/>
      </c>
      <c r="C49" s="22" t="str">
        <f>IF(simulador[Vencimento]&lt;&gt;"",ROW()-MATCH("Parcela",C:C,0),"")</f>
        <v/>
      </c>
      <c r="D49" s="31" t="str">
        <f>IFERROR(Total_Financ-(simulador[Val Parcela]*simulador[Parcela]),"")</f>
        <v/>
      </c>
    </row>
    <row r="50" spans="1:4" x14ac:dyDescent="0.25">
      <c r="A50" s="24" t="str">
        <f t="shared" si="1"/>
        <v/>
      </c>
      <c r="B50" s="25" t="str">
        <f>IF(simulador[Vencimento]&lt;&gt;"",PMT(tx,Parcelas,-SUM(Valor+IOF)),"")</f>
        <v/>
      </c>
      <c r="C50" s="26" t="str">
        <f>IF(simulador[Vencimento]&lt;&gt;"",ROW()-MATCH("Parcela",C:C,0),"")</f>
        <v/>
      </c>
      <c r="D50" s="30" t="str">
        <f>IFERROR(Total_Financ-(simulador[Val Parcela]*simulador[Parcela]),"")</f>
        <v/>
      </c>
    </row>
    <row r="51" spans="1:4" x14ac:dyDescent="0.25">
      <c r="A51" s="20" t="str">
        <f t="shared" si="1"/>
        <v/>
      </c>
      <c r="B51" s="21" t="str">
        <f>IF(simulador[Vencimento]&lt;&gt;"",PMT(tx,Parcelas,-SUM(Valor+IOF)),"")</f>
        <v/>
      </c>
      <c r="C51" s="22" t="str">
        <f>IF(simulador[Vencimento]&lt;&gt;"",ROW()-MATCH("Parcela",C:C,0),"")</f>
        <v/>
      </c>
      <c r="D51" s="31" t="str">
        <f>IFERROR(Total_Financ-(simulador[Val Parcela]*simulador[Parcela]),"")</f>
        <v/>
      </c>
    </row>
    <row r="52" spans="1:4" x14ac:dyDescent="0.25">
      <c r="A52" s="24" t="str">
        <f t="shared" si="1"/>
        <v/>
      </c>
      <c r="B52" s="25" t="str">
        <f>IF(simulador[Vencimento]&lt;&gt;"",PMT(tx,Parcelas,-SUM(Valor+IOF)),"")</f>
        <v/>
      </c>
      <c r="C52" s="26" t="str">
        <f>IF(simulador[Vencimento]&lt;&gt;"",ROW()-MATCH("Parcela",C:C,0),"")</f>
        <v/>
      </c>
      <c r="D52" s="30" t="str">
        <f>IFERROR(Total_Financ-(simulador[Val Parcela]*simulador[Parcela]),"")</f>
        <v/>
      </c>
    </row>
    <row r="53" spans="1:4" x14ac:dyDescent="0.25">
      <c r="A53" s="20" t="str">
        <f t="shared" si="1"/>
        <v/>
      </c>
      <c r="B53" s="21" t="str">
        <f>IF(simulador[Vencimento]&lt;&gt;"",PMT(tx,Parcelas,-SUM(Valor+IOF)),"")</f>
        <v/>
      </c>
      <c r="C53" s="22" t="str">
        <f>IF(simulador[Vencimento]&lt;&gt;"",ROW()-MATCH("Parcela",C:C,0),"")</f>
        <v/>
      </c>
      <c r="D53" s="31" t="str">
        <f>IFERROR(Total_Financ-(simulador[Val Parcela]*simulador[Parcela]),"")</f>
        <v/>
      </c>
    </row>
    <row r="54" spans="1:4" x14ac:dyDescent="0.25">
      <c r="A54" s="24" t="str">
        <f t="shared" si="1"/>
        <v/>
      </c>
      <c r="B54" s="25" t="str">
        <f>IF(simulador[Vencimento]&lt;&gt;"",PMT(tx,Parcelas,-SUM(Valor+IOF)),"")</f>
        <v/>
      </c>
      <c r="C54" s="26" t="str">
        <f>IF(simulador[Vencimento]&lt;&gt;"",ROW()-MATCH("Parcela",C:C,0),"")</f>
        <v/>
      </c>
      <c r="D54" s="30" t="str">
        <f>IFERROR(Total_Financ-(simulador[Val Parcela]*simulador[Parcela]),"")</f>
        <v/>
      </c>
    </row>
    <row r="55" spans="1:4" x14ac:dyDescent="0.25">
      <c r="A55" s="20" t="str">
        <f t="shared" si="1"/>
        <v/>
      </c>
      <c r="B55" s="21" t="str">
        <f>IF(simulador[Vencimento]&lt;&gt;"",PMT(tx,Parcelas,-SUM(Valor+IOF)),"")</f>
        <v/>
      </c>
      <c r="C55" s="22" t="str">
        <f>IF(simulador[Vencimento]&lt;&gt;"",ROW()-MATCH("Parcela",C:C,0),"")</f>
        <v/>
      </c>
      <c r="D55" s="31" t="str">
        <f>IFERROR(Total_Financ-(simulador[Val Parcela]*simulador[Parcela]),"")</f>
        <v/>
      </c>
    </row>
    <row r="56" spans="1:4" x14ac:dyDescent="0.25">
      <c r="A56" s="24" t="str">
        <f t="shared" si="1"/>
        <v/>
      </c>
      <c r="B56" s="25" t="str">
        <f>IF(simulador[Vencimento]&lt;&gt;"",PMT(tx,Parcelas,-SUM(Valor+IOF)),"")</f>
        <v/>
      </c>
      <c r="C56" s="26" t="str">
        <f>IF(simulador[Vencimento]&lt;&gt;"",ROW()-MATCH("Parcela",C:C,0),"")</f>
        <v/>
      </c>
      <c r="D56" s="30" t="str">
        <f>IFERROR(Total_Financ-(simulador[Val Parcela]*simulador[Parcela]),"")</f>
        <v/>
      </c>
    </row>
    <row r="57" spans="1:4" x14ac:dyDescent="0.25">
      <c r="A57" s="20" t="str">
        <f t="shared" si="1"/>
        <v/>
      </c>
      <c r="B57" s="21" t="str">
        <f>IF(simulador[Vencimento]&lt;&gt;"",PMT(tx,Parcelas,-SUM(Valor+IOF)),"")</f>
        <v/>
      </c>
      <c r="C57" s="22" t="str">
        <f>IF(simulador[Vencimento]&lt;&gt;"",ROW()-MATCH("Parcela",C:C,0),"")</f>
        <v/>
      </c>
      <c r="D57" s="31" t="str">
        <f>IFERROR(Total_Financ-(simulador[Val Parcela]*simulador[Parcela]),"")</f>
        <v/>
      </c>
    </row>
    <row r="58" spans="1:4" x14ac:dyDescent="0.25">
      <c r="A58" s="24" t="str">
        <f t="shared" si="1"/>
        <v/>
      </c>
      <c r="B58" s="25" t="str">
        <f>IF(simulador[Vencimento]&lt;&gt;"",PMT(tx,Parcelas,-SUM(Valor+IOF)),"")</f>
        <v/>
      </c>
      <c r="C58" s="26" t="str">
        <f>IF(simulador[Vencimento]&lt;&gt;"",ROW()-MATCH("Parcela",C:C,0),"")</f>
        <v/>
      </c>
      <c r="D58" s="30" t="str">
        <f>IFERROR(Total_Financ-(simulador[Val Parcela]*simulador[Parcela]),"")</f>
        <v/>
      </c>
    </row>
    <row r="59" spans="1:4" x14ac:dyDescent="0.25">
      <c r="A59" s="20" t="str">
        <f t="shared" si="1"/>
        <v/>
      </c>
      <c r="B59" s="21" t="str">
        <f>IF(simulador[Vencimento]&lt;&gt;"",PMT(tx,Parcelas,-SUM(Valor+IOF)),"")</f>
        <v/>
      </c>
      <c r="C59" s="22" t="str">
        <f>IF(simulador[Vencimento]&lt;&gt;"",ROW()-MATCH("Parcela",C:C,0),"")</f>
        <v/>
      </c>
      <c r="D59" s="31" t="str">
        <f>IFERROR(Total_Financ-(simulador[Val Parcela]*simulador[Parcela]),"")</f>
        <v/>
      </c>
    </row>
    <row r="60" spans="1:4" x14ac:dyDescent="0.25">
      <c r="A60" s="24" t="str">
        <f t="shared" si="1"/>
        <v/>
      </c>
      <c r="B60" s="25" t="str">
        <f>IF(simulador[Vencimento]&lt;&gt;"",PMT(tx,Parcelas,-SUM(Valor+IOF)),"")</f>
        <v/>
      </c>
      <c r="C60" s="26" t="str">
        <f>IF(simulador[Vencimento]&lt;&gt;"",ROW()-MATCH("Parcela",C:C,0),"")</f>
        <v/>
      </c>
      <c r="D60" s="30" t="str">
        <f>IFERROR(Total_Financ-(simulador[Val Parcela]*simulador[Parcela]),"")</f>
        <v/>
      </c>
    </row>
    <row r="61" spans="1:4" x14ac:dyDescent="0.25">
      <c r="A61" s="20" t="str">
        <f t="shared" si="1"/>
        <v/>
      </c>
      <c r="B61" s="21" t="str">
        <f>IF(simulador[Vencimento]&lt;&gt;"",PMT(tx,Parcelas,-SUM(Valor+IOF)),"")</f>
        <v/>
      </c>
      <c r="C61" s="22" t="str">
        <f>IF(simulador[Vencimento]&lt;&gt;"",ROW()-MATCH("Parcela",C:C,0),"")</f>
        <v/>
      </c>
      <c r="D61" s="31" t="str">
        <f>IFERROR(Total_Financ-(simulador[Val Parcela]*simulador[Parcela]),"")</f>
        <v/>
      </c>
    </row>
    <row r="62" spans="1:4" x14ac:dyDescent="0.25">
      <c r="A62" s="24" t="str">
        <f t="shared" si="1"/>
        <v/>
      </c>
      <c r="B62" s="25" t="str">
        <f>IF(simulador[Vencimento]&lt;&gt;"",PMT(tx,Parcelas,-SUM(Valor+IOF)),"")</f>
        <v/>
      </c>
      <c r="C62" s="26" t="str">
        <f>IF(simulador[Vencimento]&lt;&gt;"",ROW()-MATCH("Parcela",C:C,0),"")</f>
        <v/>
      </c>
      <c r="D62" s="30" t="str">
        <f>IFERROR(Total_Financ-(simulador[Val Parcela]*simulador[Parcela]),"")</f>
        <v/>
      </c>
    </row>
    <row r="63" spans="1:4" x14ac:dyDescent="0.25">
      <c r="A63" s="20" t="str">
        <f t="shared" si="1"/>
        <v/>
      </c>
      <c r="B63" s="21" t="str">
        <f>IF(simulador[Vencimento]&lt;&gt;"",PMT(tx,Parcelas,-SUM(Valor+IOF)),"")</f>
        <v/>
      </c>
      <c r="C63" s="22" t="str">
        <f>IF(simulador[Vencimento]&lt;&gt;"",ROW()-MATCH("Parcela",C:C,0),"")</f>
        <v/>
      </c>
      <c r="D63" s="31" t="str">
        <f>IFERROR(Total_Financ-(simulador[Val Parcela]*simulador[Parcela]),"")</f>
        <v/>
      </c>
    </row>
    <row r="64" spans="1:4" x14ac:dyDescent="0.25">
      <c r="A64" s="24" t="str">
        <f t="shared" si="1"/>
        <v/>
      </c>
      <c r="B64" s="25" t="str">
        <f>IF(simulador[Vencimento]&lt;&gt;"",PMT(tx,Parcelas,-SUM(Valor+IOF)),"")</f>
        <v/>
      </c>
      <c r="C64" s="26" t="str">
        <f>IF(simulador[Vencimento]&lt;&gt;"",ROW()-MATCH("Parcela",C:C,0),"")</f>
        <v/>
      </c>
      <c r="D64" s="30" t="str">
        <f>IFERROR(Total_Financ-(simulador[Val Parcela]*simulador[Parcela]),"")</f>
        <v/>
      </c>
    </row>
    <row r="65" spans="1:4" x14ac:dyDescent="0.25">
      <c r="A65" s="20" t="str">
        <f t="shared" si="1"/>
        <v/>
      </c>
      <c r="B65" s="21" t="str">
        <f>IF(simulador[Vencimento]&lt;&gt;"",PMT(tx,Parcelas,-SUM(Valor+IOF)),"")</f>
        <v/>
      </c>
      <c r="C65" s="22" t="str">
        <f>IF(simulador[Vencimento]&lt;&gt;"",ROW()-MATCH("Parcela",C:C,0),"")</f>
        <v/>
      </c>
      <c r="D65" s="31" t="str">
        <f>IFERROR(Total_Financ-(simulador[Val Parcela]*simulador[Parcela]),"")</f>
        <v/>
      </c>
    </row>
    <row r="66" spans="1:4" x14ac:dyDescent="0.25">
      <c r="A66" s="24" t="str">
        <f t="shared" si="1"/>
        <v/>
      </c>
      <c r="B66" s="25" t="str">
        <f>IF(simulador[Vencimento]&lt;&gt;"",PMT(tx,Parcelas,-SUM(Valor+IOF)),"")</f>
        <v/>
      </c>
      <c r="C66" s="26" t="str">
        <f>IF(simulador[Vencimento]&lt;&gt;"",ROW()-MATCH("Parcela",C:C,0),"")</f>
        <v/>
      </c>
      <c r="D66" s="30" t="str">
        <f>IFERROR(Total_Financ-(simulador[Val Parcela]*simulador[Parcela]),"")</f>
        <v/>
      </c>
    </row>
    <row r="67" spans="1:4" x14ac:dyDescent="0.25">
      <c r="A67" s="20" t="str">
        <f t="shared" si="1"/>
        <v/>
      </c>
      <c r="B67" s="21" t="str">
        <f>IF(simulador[Vencimento]&lt;&gt;"",PMT(tx,Parcelas,-SUM(Valor+IOF)),"")</f>
        <v/>
      </c>
      <c r="C67" s="22" t="str">
        <f>IF(simulador[Vencimento]&lt;&gt;"",ROW()-MATCH("Parcela",C:C,0),"")</f>
        <v/>
      </c>
      <c r="D67" s="31" t="str">
        <f>IFERROR(Total_Financ-(simulador[Val Parcela]*simulador[Parcela]),"")</f>
        <v/>
      </c>
    </row>
    <row r="68" spans="1:4" x14ac:dyDescent="0.25">
      <c r="A68" s="24" t="str">
        <f t="shared" si="1"/>
        <v/>
      </c>
      <c r="B68" s="25" t="str">
        <f>IF(simulador[Vencimento]&lt;&gt;"",PMT(tx,Parcelas,-SUM(Valor+IOF)),"")</f>
        <v/>
      </c>
      <c r="C68" s="26" t="str">
        <f>IF(simulador[Vencimento]&lt;&gt;"",ROW()-MATCH("Parcela",C:C,0),"")</f>
        <v/>
      </c>
      <c r="D68" s="30" t="str">
        <f>IFERROR(Total_Financ-(simulador[Val Parcela]*simulador[Parcela]),"")</f>
        <v/>
      </c>
    </row>
    <row r="69" spans="1:4" x14ac:dyDescent="0.25">
      <c r="A69" s="20" t="str">
        <f t="shared" si="1"/>
        <v/>
      </c>
      <c r="B69" s="21" t="str">
        <f>IF(simulador[Vencimento]&lt;&gt;"",PMT(tx,Parcelas,-SUM(Valor+IOF)),"")</f>
        <v/>
      </c>
      <c r="C69" s="22" t="str">
        <f>IF(simulador[Vencimento]&lt;&gt;"",ROW()-MATCH("Parcela",C:C,0),"")</f>
        <v/>
      </c>
      <c r="D69" s="31" t="str">
        <f>IFERROR(Total_Financ-(simulador[Val Parcela]*simulador[Parcela]),"")</f>
        <v/>
      </c>
    </row>
    <row r="70" spans="1:4" x14ac:dyDescent="0.25">
      <c r="A70" s="24" t="str">
        <f t="shared" si="1"/>
        <v/>
      </c>
      <c r="B70" s="25" t="str">
        <f>IF(simulador[Vencimento]&lt;&gt;"",PMT(tx,Parcelas,-SUM(Valor+IOF)),"")</f>
        <v/>
      </c>
      <c r="C70" s="26" t="str">
        <f>IF(simulador[Vencimento]&lt;&gt;"",ROW()-MATCH("Parcela",C:C,0),"")</f>
        <v/>
      </c>
      <c r="D70" s="30" t="str">
        <f>IFERROR(Total_Financ-(simulador[Val Parcela]*simulador[Parcela]),"")</f>
        <v/>
      </c>
    </row>
    <row r="71" spans="1:4" x14ac:dyDescent="0.25">
      <c r="A71" s="20" t="str">
        <f t="shared" si="1"/>
        <v/>
      </c>
      <c r="B71" s="21" t="str">
        <f>IF(simulador[Vencimento]&lt;&gt;"",PMT(tx,Parcelas,-SUM(Valor+IOF)),"")</f>
        <v/>
      </c>
      <c r="C71" s="22" t="str">
        <f>IF(simulador[Vencimento]&lt;&gt;"",ROW()-MATCH("Parcela",C:C,0),"")</f>
        <v/>
      </c>
      <c r="D71" s="31" t="str">
        <f>IFERROR(Total_Financ-(simulador[Val Parcela]*simulador[Parcela]),"")</f>
        <v/>
      </c>
    </row>
    <row r="72" spans="1:4" x14ac:dyDescent="0.25">
      <c r="A72" s="24" t="str">
        <f t="shared" ref="A72:A96" si="2">IF(ROW()-MATCH("Vencimento",A:A,0)&gt;Parcelas,"",EDATE(Data,ROW()-MATCH("Vencimento",A:A,0)))</f>
        <v/>
      </c>
      <c r="B72" s="25" t="str">
        <f>IF(simulador[Vencimento]&lt;&gt;"",PMT(tx,Parcelas,-SUM(Valor+IOF)),"")</f>
        <v/>
      </c>
      <c r="C72" s="26" t="str">
        <f>IF(simulador[Vencimento]&lt;&gt;"",ROW()-MATCH("Parcela",C:C,0),"")</f>
        <v/>
      </c>
      <c r="D72" s="30" t="str">
        <f>IFERROR(Total_Financ-(simulador[Val Parcela]*simulador[Parcela]),"")</f>
        <v/>
      </c>
    </row>
    <row r="73" spans="1:4" x14ac:dyDescent="0.25">
      <c r="A73" s="20" t="str">
        <f t="shared" si="2"/>
        <v/>
      </c>
      <c r="B73" s="21" t="str">
        <f>IF(simulador[Vencimento]&lt;&gt;"",PMT(tx,Parcelas,-SUM(Valor+IOF)),"")</f>
        <v/>
      </c>
      <c r="C73" s="22" t="str">
        <f>IF(simulador[Vencimento]&lt;&gt;"",ROW()-MATCH("Parcela",C:C,0),"")</f>
        <v/>
      </c>
      <c r="D73" s="31" t="str">
        <f>IFERROR(Total_Financ-(simulador[Val Parcela]*simulador[Parcela]),"")</f>
        <v/>
      </c>
    </row>
    <row r="74" spans="1:4" x14ac:dyDescent="0.25">
      <c r="A74" s="24" t="str">
        <f t="shared" si="2"/>
        <v/>
      </c>
      <c r="B74" s="25" t="str">
        <f>IF(simulador[Vencimento]&lt;&gt;"",PMT(tx,Parcelas,-SUM(Valor+IOF)),"")</f>
        <v/>
      </c>
      <c r="C74" s="26" t="str">
        <f>IF(simulador[Vencimento]&lt;&gt;"",ROW()-MATCH("Parcela",C:C,0),"")</f>
        <v/>
      </c>
      <c r="D74" s="30" t="str">
        <f>IFERROR(Total_Financ-(simulador[Val Parcela]*simulador[Parcela]),"")</f>
        <v/>
      </c>
    </row>
    <row r="75" spans="1:4" x14ac:dyDescent="0.25">
      <c r="A75" s="20" t="str">
        <f t="shared" si="2"/>
        <v/>
      </c>
      <c r="B75" s="21" t="str">
        <f>IF(simulador[Vencimento]&lt;&gt;"",PMT(tx,Parcelas,-SUM(Valor+IOF)),"")</f>
        <v/>
      </c>
      <c r="C75" s="22" t="str">
        <f>IF(simulador[Vencimento]&lt;&gt;"",ROW()-MATCH("Parcela",C:C,0),"")</f>
        <v/>
      </c>
      <c r="D75" s="31" t="str">
        <f>IFERROR(Total_Financ-(simulador[Val Parcela]*simulador[Parcela]),"")</f>
        <v/>
      </c>
    </row>
    <row r="76" spans="1:4" x14ac:dyDescent="0.25">
      <c r="A76" s="24" t="str">
        <f t="shared" si="2"/>
        <v/>
      </c>
      <c r="B76" s="25" t="str">
        <f>IF(simulador[Vencimento]&lt;&gt;"",PMT(tx,Parcelas,-SUM(Valor+IOF)),"")</f>
        <v/>
      </c>
      <c r="C76" s="26" t="str">
        <f>IF(simulador[Vencimento]&lt;&gt;"",ROW()-MATCH("Parcela",C:C,0),"")</f>
        <v/>
      </c>
      <c r="D76" s="30" t="str">
        <f>IFERROR(Total_Financ-(simulador[Val Parcela]*simulador[Parcela]),"")</f>
        <v/>
      </c>
    </row>
    <row r="77" spans="1:4" x14ac:dyDescent="0.25">
      <c r="A77" s="20" t="str">
        <f t="shared" si="2"/>
        <v/>
      </c>
      <c r="B77" s="21" t="str">
        <f>IF(simulador[Vencimento]&lt;&gt;"",PMT(tx,Parcelas,-SUM(Valor+IOF)),"")</f>
        <v/>
      </c>
      <c r="C77" s="22" t="str">
        <f>IF(simulador[Vencimento]&lt;&gt;"",ROW()-MATCH("Parcela",C:C,0),"")</f>
        <v/>
      </c>
      <c r="D77" s="31" t="str">
        <f>IFERROR(Total_Financ-(simulador[Val Parcela]*simulador[Parcela]),"")</f>
        <v/>
      </c>
    </row>
    <row r="78" spans="1:4" x14ac:dyDescent="0.25">
      <c r="A78" s="24" t="str">
        <f t="shared" si="2"/>
        <v/>
      </c>
      <c r="B78" s="25" t="str">
        <f>IF(simulador[Vencimento]&lt;&gt;"",PMT(tx,Parcelas,-SUM(Valor+IOF)),"")</f>
        <v/>
      </c>
      <c r="C78" s="26" t="str">
        <f>IF(simulador[Vencimento]&lt;&gt;"",ROW()-MATCH("Parcela",C:C,0),"")</f>
        <v/>
      </c>
      <c r="D78" s="30" t="str">
        <f>IFERROR(Total_Financ-(simulador[Val Parcela]*simulador[Parcela]),"")</f>
        <v/>
      </c>
    </row>
    <row r="79" spans="1:4" x14ac:dyDescent="0.25">
      <c r="A79" s="20" t="str">
        <f t="shared" si="2"/>
        <v/>
      </c>
      <c r="B79" s="21" t="str">
        <f>IF(simulador[Vencimento]&lt;&gt;"",PMT(tx,Parcelas,-SUM(Valor+IOF)),"")</f>
        <v/>
      </c>
      <c r="C79" s="22" t="str">
        <f>IF(simulador[Vencimento]&lt;&gt;"",ROW()-MATCH("Parcela",C:C,0),"")</f>
        <v/>
      </c>
      <c r="D79" s="31" t="str">
        <f>IFERROR(Total_Financ-(simulador[Val Parcela]*simulador[Parcela]),"")</f>
        <v/>
      </c>
    </row>
    <row r="80" spans="1:4" x14ac:dyDescent="0.25">
      <c r="A80" s="24" t="str">
        <f t="shared" si="2"/>
        <v/>
      </c>
      <c r="B80" s="25" t="str">
        <f>IF(simulador[Vencimento]&lt;&gt;"",PMT(tx,Parcelas,-SUM(Valor+IOF)),"")</f>
        <v/>
      </c>
      <c r="C80" s="26" t="str">
        <f>IF(simulador[Vencimento]&lt;&gt;"",ROW()-MATCH("Parcela",C:C,0),"")</f>
        <v/>
      </c>
      <c r="D80" s="30" t="str">
        <f>IFERROR(Total_Financ-(simulador[Val Parcela]*simulador[Parcela]),"")</f>
        <v/>
      </c>
    </row>
    <row r="81" spans="1:4" x14ac:dyDescent="0.25">
      <c r="A81" s="20" t="str">
        <f t="shared" si="2"/>
        <v/>
      </c>
      <c r="B81" s="21" t="str">
        <f>IF(simulador[Vencimento]&lt;&gt;"",PMT(tx,Parcelas,-SUM(Valor+IOF)),"")</f>
        <v/>
      </c>
      <c r="C81" s="22" t="str">
        <f>IF(simulador[Vencimento]&lt;&gt;"",ROW()-MATCH("Parcela",C:C,0),"")</f>
        <v/>
      </c>
      <c r="D81" s="31" t="str">
        <f>IFERROR(Total_Financ-(simulador[Val Parcela]*simulador[Parcela]),"")</f>
        <v/>
      </c>
    </row>
    <row r="82" spans="1:4" x14ac:dyDescent="0.25">
      <c r="A82" s="24" t="str">
        <f t="shared" si="2"/>
        <v/>
      </c>
      <c r="B82" s="25" t="str">
        <f>IF(simulador[Vencimento]&lt;&gt;"",PMT(tx,Parcelas,-SUM(Valor+IOF)),"")</f>
        <v/>
      </c>
      <c r="C82" s="26" t="str">
        <f>IF(simulador[Vencimento]&lt;&gt;"",ROW()-MATCH("Parcela",C:C,0),"")</f>
        <v/>
      </c>
      <c r="D82" s="30" t="str">
        <f>IFERROR(Total_Financ-(simulador[Val Parcela]*simulador[Parcela]),"")</f>
        <v/>
      </c>
    </row>
    <row r="83" spans="1:4" x14ac:dyDescent="0.25">
      <c r="A83" s="20" t="str">
        <f t="shared" si="2"/>
        <v/>
      </c>
      <c r="B83" s="21" t="str">
        <f>IF(simulador[Vencimento]&lt;&gt;"",PMT(tx,Parcelas,-SUM(Valor+IOF)),"")</f>
        <v/>
      </c>
      <c r="C83" s="22" t="str">
        <f>IF(simulador[Vencimento]&lt;&gt;"",ROW()-MATCH("Parcela",C:C,0),"")</f>
        <v/>
      </c>
      <c r="D83" s="31" t="str">
        <f>IFERROR(Total_Financ-(simulador[Val Parcela]*simulador[Parcela]),"")</f>
        <v/>
      </c>
    </row>
    <row r="84" spans="1:4" x14ac:dyDescent="0.25">
      <c r="A84" s="24" t="str">
        <f t="shared" si="2"/>
        <v/>
      </c>
      <c r="B84" s="25" t="str">
        <f>IF(simulador[Vencimento]&lt;&gt;"",PMT(tx,Parcelas,-SUM(Valor+IOF)),"")</f>
        <v/>
      </c>
      <c r="C84" s="26" t="str">
        <f>IF(simulador[Vencimento]&lt;&gt;"",ROW()-MATCH("Parcela",C:C,0),"")</f>
        <v/>
      </c>
      <c r="D84" s="30" t="str">
        <f>IFERROR(Total_Financ-(simulador[Val Parcela]*simulador[Parcela]),"")</f>
        <v/>
      </c>
    </row>
    <row r="85" spans="1:4" x14ac:dyDescent="0.25">
      <c r="A85" s="20" t="str">
        <f t="shared" si="2"/>
        <v/>
      </c>
      <c r="B85" s="21" t="str">
        <f>IF(simulador[Vencimento]&lt;&gt;"",PMT(tx,Parcelas,-SUM(Valor+IOF)),"")</f>
        <v/>
      </c>
      <c r="C85" s="22" t="str">
        <f>IF(simulador[Vencimento]&lt;&gt;"",ROW()-MATCH("Parcela",C:C,0),"")</f>
        <v/>
      </c>
      <c r="D85" s="31" t="str">
        <f>IFERROR(Total_Financ-(simulador[Val Parcela]*simulador[Parcela]),"")</f>
        <v/>
      </c>
    </row>
    <row r="86" spans="1:4" x14ac:dyDescent="0.25">
      <c r="A86" s="24" t="str">
        <f t="shared" si="2"/>
        <v/>
      </c>
      <c r="B86" s="25" t="str">
        <f>IF(simulador[Vencimento]&lt;&gt;"",PMT(tx,Parcelas,-SUM(Valor+IOF)),"")</f>
        <v/>
      </c>
      <c r="C86" s="26" t="str">
        <f>IF(simulador[Vencimento]&lt;&gt;"",ROW()-MATCH("Parcela",C:C,0),"")</f>
        <v/>
      </c>
      <c r="D86" s="30" t="str">
        <f>IFERROR(Total_Financ-(simulador[Val Parcela]*simulador[Parcela]),"")</f>
        <v/>
      </c>
    </row>
    <row r="87" spans="1:4" x14ac:dyDescent="0.25">
      <c r="A87" s="20" t="str">
        <f t="shared" si="2"/>
        <v/>
      </c>
      <c r="B87" s="21" t="str">
        <f>IF(simulador[Vencimento]&lt;&gt;"",PMT(tx,Parcelas,-SUM(Valor+IOF)),"")</f>
        <v/>
      </c>
      <c r="C87" s="22" t="str">
        <f>IF(simulador[Vencimento]&lt;&gt;"",ROW()-MATCH("Parcela",C:C,0),"")</f>
        <v/>
      </c>
      <c r="D87" s="31" t="str">
        <f>IFERROR(Total_Financ-(simulador[Val Parcela]*simulador[Parcela]),"")</f>
        <v/>
      </c>
    </row>
    <row r="88" spans="1:4" x14ac:dyDescent="0.25">
      <c r="A88" s="24" t="str">
        <f t="shared" si="2"/>
        <v/>
      </c>
      <c r="B88" s="25" t="str">
        <f>IF(simulador[Vencimento]&lt;&gt;"",PMT(tx,Parcelas,-SUM(Valor+IOF)),"")</f>
        <v/>
      </c>
      <c r="C88" s="26" t="str">
        <f>IF(simulador[Vencimento]&lt;&gt;"",ROW()-MATCH("Parcela",C:C,0),"")</f>
        <v/>
      </c>
      <c r="D88" s="30" t="str">
        <f>IFERROR(Total_Financ-(simulador[Val Parcela]*simulador[Parcela]),"")</f>
        <v/>
      </c>
    </row>
    <row r="89" spans="1:4" x14ac:dyDescent="0.25">
      <c r="A89" s="20" t="str">
        <f t="shared" si="2"/>
        <v/>
      </c>
      <c r="B89" s="21" t="str">
        <f>IF(simulador[Vencimento]&lt;&gt;"",PMT(tx,Parcelas,-SUM(Valor+IOF)),"")</f>
        <v/>
      </c>
      <c r="C89" s="22" t="str">
        <f>IF(simulador[Vencimento]&lt;&gt;"",ROW()-MATCH("Parcela",C:C,0),"")</f>
        <v/>
      </c>
      <c r="D89" s="31" t="str">
        <f>IFERROR(Total_Financ-(simulador[Val Parcela]*simulador[Parcela]),"")</f>
        <v/>
      </c>
    </row>
    <row r="90" spans="1:4" x14ac:dyDescent="0.25">
      <c r="A90" s="24" t="str">
        <f t="shared" si="2"/>
        <v/>
      </c>
      <c r="B90" s="25" t="str">
        <f>IF(simulador[Vencimento]&lt;&gt;"",PMT(tx,Parcelas,-SUM(Valor+IOF)),"")</f>
        <v/>
      </c>
      <c r="C90" s="26" t="str">
        <f>IF(simulador[Vencimento]&lt;&gt;"",ROW()-MATCH("Parcela",C:C,0),"")</f>
        <v/>
      </c>
      <c r="D90" s="30" t="str">
        <f>IFERROR(Total_Financ-(simulador[Val Parcela]*simulador[Parcela]),"")</f>
        <v/>
      </c>
    </row>
    <row r="91" spans="1:4" x14ac:dyDescent="0.25">
      <c r="A91" s="20" t="str">
        <f t="shared" si="2"/>
        <v/>
      </c>
      <c r="B91" s="21" t="str">
        <f>IF(simulador[Vencimento]&lt;&gt;"",PMT(tx,Parcelas,-SUM(Valor+IOF)),"")</f>
        <v/>
      </c>
      <c r="C91" s="22" t="str">
        <f>IF(simulador[Vencimento]&lt;&gt;"",ROW()-MATCH("Parcela",C:C,0),"")</f>
        <v/>
      </c>
      <c r="D91" s="31" t="str">
        <f>IFERROR(Total_Financ-(simulador[Val Parcela]*simulador[Parcela]),"")</f>
        <v/>
      </c>
    </row>
    <row r="92" spans="1:4" x14ac:dyDescent="0.25">
      <c r="A92" s="24" t="str">
        <f t="shared" si="2"/>
        <v/>
      </c>
      <c r="B92" s="25" t="str">
        <f>IF(simulador[Vencimento]&lt;&gt;"",PMT(tx,Parcelas,-SUM(Valor+IOF)),"")</f>
        <v/>
      </c>
      <c r="C92" s="26" t="str">
        <f>IF(simulador[Vencimento]&lt;&gt;"",ROW()-MATCH("Parcela",C:C,0),"")</f>
        <v/>
      </c>
      <c r="D92" s="30" t="str">
        <f>IFERROR(Total_Financ-(simulador[Val Parcela]*simulador[Parcela]),"")</f>
        <v/>
      </c>
    </row>
    <row r="93" spans="1:4" x14ac:dyDescent="0.25">
      <c r="A93" s="20" t="str">
        <f t="shared" si="2"/>
        <v/>
      </c>
      <c r="B93" s="21" t="str">
        <f>IF(simulador[Vencimento]&lt;&gt;"",PMT(tx,Parcelas,-SUM(Valor+IOF)),"")</f>
        <v/>
      </c>
      <c r="C93" s="22" t="str">
        <f>IF(simulador[Vencimento]&lt;&gt;"",ROW()-MATCH("Parcela",C:C,0),"")</f>
        <v/>
      </c>
      <c r="D93" s="31" t="str">
        <f>IFERROR(Total_Financ-(simulador[Val Parcela]*simulador[Parcela]),"")</f>
        <v/>
      </c>
    </row>
    <row r="94" spans="1:4" x14ac:dyDescent="0.25">
      <c r="A94" s="24" t="str">
        <f t="shared" si="2"/>
        <v/>
      </c>
      <c r="B94" s="25" t="str">
        <f>IF(simulador[Vencimento]&lt;&gt;"",PMT(tx,Parcelas,-SUM(Valor+IOF)),"")</f>
        <v/>
      </c>
      <c r="C94" s="26" t="str">
        <f>IF(simulador[Vencimento]&lt;&gt;"",ROW()-MATCH("Parcela",C:C,0),"")</f>
        <v/>
      </c>
      <c r="D94" s="30" t="str">
        <f>IFERROR(Total_Financ-(simulador[Val Parcela]*simulador[Parcela]),"")</f>
        <v/>
      </c>
    </row>
    <row r="95" spans="1:4" x14ac:dyDescent="0.25">
      <c r="A95" s="20" t="str">
        <f t="shared" si="2"/>
        <v/>
      </c>
      <c r="B95" s="21" t="str">
        <f>IF(simulador[Vencimento]&lt;&gt;"",PMT(tx,Parcelas,-SUM(Valor+IOF)),"")</f>
        <v/>
      </c>
      <c r="C95" s="22" t="str">
        <f>IF(simulador[Vencimento]&lt;&gt;"",ROW()-MATCH("Parcela",C:C,0),"")</f>
        <v/>
      </c>
      <c r="D95" s="31" t="str">
        <f>IFERROR(Total_Financ-(simulador[Val Parcela]*simulador[Parcela]),"")</f>
        <v/>
      </c>
    </row>
    <row r="96" spans="1:4" x14ac:dyDescent="0.25">
      <c r="A96" s="24" t="str">
        <f t="shared" si="2"/>
        <v/>
      </c>
      <c r="B96" s="25" t="str">
        <f>IF(simulador[Vencimento]&lt;&gt;"",PMT(tx,Parcelas,-SUM(Valor+IOF)),"")</f>
        <v/>
      </c>
      <c r="C96" s="26" t="str">
        <f>IF(simulador[Vencimento]&lt;&gt;"",ROW()-MATCH("Parcela",C:C,0),"")</f>
        <v/>
      </c>
      <c r="D96" s="30" t="str">
        <f>IFERROR(Total_Financ-(simulador[Val Parcela]*simulador[Parcela]),"")</f>
        <v/>
      </c>
    </row>
    <row r="97" x14ac:dyDescent="0.25"/>
    <row r="98" hidden="1" x14ac:dyDescent="0.25"/>
    <row r="99" hidden="1" x14ac:dyDescent="0.25"/>
    <row r="100" hidden="1" x14ac:dyDescent="0.25"/>
    <row r="101" hidden="1" x14ac:dyDescent="0.25"/>
  </sheetData>
  <hyperlinks>
    <hyperlink ref="F42" r:id="rId1"/>
  </hyperlinks>
  <pageMargins left="0.511811024" right="0.511811024" top="0.78740157499999996" bottom="0.78740157499999996" header="0.31496062000000002" footer="0.31496062000000002"/>
  <pageSetup paperSize="9" orientation="portrait" r:id="rId2"/>
  <customProperties>
    <customPr name="EpmWorksheetKeyString_GUID" r:id="rId3"/>
  </customProperties>
  <drawing r:id="rId4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10</vt:i4>
      </vt:variant>
    </vt:vector>
  </HeadingPairs>
  <TitlesOfParts>
    <vt:vector size="11" baseType="lpstr">
      <vt:lpstr>Planilha1</vt:lpstr>
      <vt:lpstr>Aliquota_IOF</vt:lpstr>
      <vt:lpstr>Aliquota_IOF_Adic</vt:lpstr>
      <vt:lpstr>Aliquota_Máx_IOF</vt:lpstr>
      <vt:lpstr>CET</vt:lpstr>
      <vt:lpstr>Data</vt:lpstr>
      <vt:lpstr>IOF</vt:lpstr>
      <vt:lpstr>Parcelas</vt:lpstr>
      <vt:lpstr>Total_Financ</vt:lpstr>
      <vt:lpstr>tx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2021-06-09T16:36:27Z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