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PM\ter\ets\ets\Dados\07_Biblioteca\EXCEL_VBA\Curso\06 Func227o de Data e Hora\"/>
    </mc:Choice>
  </mc:AlternateContent>
  <bookViews>
    <workbookView xWindow="0" yWindow="0" windowWidth="20490" windowHeight="7545"/>
  </bookViews>
  <sheets>
    <sheet name="Planilha1" sheetId="1" r:id="rId1"/>
    <sheet name="Planilha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K33" i="1" l="1"/>
  <c r="K32" i="1"/>
  <c r="K31" i="1"/>
  <c r="K30" i="1"/>
  <c r="K28" i="1"/>
  <c r="K27" i="1"/>
  <c r="K26" i="1"/>
  <c r="K25" i="1"/>
  <c r="K24" i="1"/>
  <c r="K23" i="1"/>
  <c r="K22" i="1"/>
  <c r="K21" i="1"/>
  <c r="K20" i="1"/>
  <c r="K19" i="1"/>
  <c r="K18" i="1"/>
  <c r="K12" i="1"/>
  <c r="K11" i="1"/>
  <c r="K10" i="1"/>
  <c r="K9" i="1"/>
  <c r="I8" i="1"/>
  <c r="K7" i="1"/>
  <c r="K6" i="1"/>
  <c r="I13" i="1"/>
  <c r="K13" i="1" s="1"/>
  <c r="I18" i="1" l="1"/>
  <c r="I17" i="1"/>
  <c r="K17" i="1" s="1"/>
  <c r="I16" i="1"/>
  <c r="K16" i="1" s="1"/>
  <c r="I15" i="1"/>
  <c r="K15" i="1" s="1"/>
  <c r="I14" i="1"/>
  <c r="K14" i="1" s="1"/>
  <c r="K8" i="1"/>
</calcChain>
</file>

<file path=xl/sharedStrings.xml><?xml version="1.0" encoding="utf-8"?>
<sst xmlns="http://schemas.openxmlformats.org/spreadsheetml/2006/main" count="75" uniqueCount="65">
  <si>
    <t>Descrição</t>
  </si>
  <si>
    <t>Aplicável a: Excel para Office 365 Excel para Office 365 para Mac Excel 2016 Excel 2013 Excel 2010 Excel 2007 Excel 2016 para Mac Excel para Mac 2011 Excel Online Excel para iPad Excel para iPhone Excel para tablets Android Excel para telefones Android Excel Mobile Excel Starter 2010</t>
  </si>
  <si>
    <t>Funções de Data Hora</t>
  </si>
  <si>
    <t>Função</t>
  </si>
  <si>
    <t>Retorna o número de série de uma data específica</t>
  </si>
  <si>
    <t>Converte uma data na forma de texto em um número de série</t>
  </si>
  <si>
    <t>Converte um número de série em um dia do mês</t>
  </si>
  <si>
    <t>Retorna o número de dias entre duas datas</t>
  </si>
  <si>
    <t>Calcula o número de dias entre duas datas com base em um ano de 360 dias</t>
  </si>
  <si>
    <t>Retorna o número de série da data que é o número indicado de meses antes ou depois da data inicial</t>
  </si>
  <si>
    <t>Retorna o número de série do último dia do mês antes ou depois de um número especificado de meses</t>
  </si>
  <si>
    <t>Converte um número de série em uma hora
Converte um número de série em uma hora</t>
  </si>
  <si>
    <t>Retorna o número da semana ISO do ano referente a determinada data</t>
  </si>
  <si>
    <t>Converte um número de série em um minuto</t>
  </si>
  <si>
    <t>Converte um número de série em um mês</t>
  </si>
  <si>
    <t>Retorna o número de dias úteis inteiros entre duas datas</t>
  </si>
  <si>
    <t>Retorna o número de dias de trabalho totais entre duas datas usando parâmetros para indicar quais e quantos dias caem em finais de semana</t>
  </si>
  <si>
    <t>Retorna o número de série sequencial da data e hora atuais</t>
  </si>
  <si>
    <t>Converte um número de série em um valor em segundos</t>
  </si>
  <si>
    <t>Retorna o número de série de uma hora específica</t>
  </si>
  <si>
    <t>Converte um horário na forma de texto em um número de série</t>
  </si>
  <si>
    <t>Retorna o número de série da data de hoje</t>
  </si>
  <si>
    <t>Converte um número de série em um dia da semana</t>
  </si>
  <si>
    <t>Converte um número de série em um número que representa onde a semana cai numericamente em um ano</t>
  </si>
  <si>
    <t>DATA</t>
  </si>
  <si>
    <t>DATA.VALOR</t>
  </si>
  <si>
    <t>DIA</t>
  </si>
  <si>
    <t>DIAS</t>
  </si>
  <si>
    <t>DIAS360</t>
  </si>
  <si>
    <t>DATAM</t>
  </si>
  <si>
    <t>FIMMÊS</t>
  </si>
  <si>
    <t>HORA</t>
  </si>
  <si>
    <t>NÚMSEMANAISO</t>
  </si>
  <si>
    <t>MINUTO</t>
  </si>
  <si>
    <t>MÊS</t>
  </si>
  <si>
    <t>DIATRABALHOTOTAL</t>
  </si>
  <si>
    <t>DIATRABALHOTOTAL.INTL</t>
  </si>
  <si>
    <t>AGORA</t>
  </si>
  <si>
    <t>SEGUNDO</t>
  </si>
  <si>
    <t>TEMPO</t>
  </si>
  <si>
    <t>VALOR.TEMPO</t>
  </si>
  <si>
    <t>HOJE</t>
  </si>
  <si>
    <t>DIA.DA.SEMANA</t>
  </si>
  <si>
    <t>NÚMSEMANA</t>
  </si>
  <si>
    <t>ANO</t>
  </si>
  <si>
    <t>FRAÇÃOANO</t>
  </si>
  <si>
    <t>DIATRABALHO</t>
  </si>
  <si>
    <t>Retorna o número de série da data antes ou depois de um número específico de dias úteis</t>
  </si>
  <si>
    <t>Converte um número de série em um ano</t>
  </si>
  <si>
    <t>Retorna a fração do ano que representa o número de dias entre a data_inicial e a data_final</t>
  </si>
  <si>
    <t>Valor 1</t>
  </si>
  <si>
    <t>Valor 2</t>
  </si>
  <si>
    <t>Retorno</t>
  </si>
  <si>
    <t>1/2/2014</t>
  </si>
  <si>
    <t>07/08/2018 17:04</t>
  </si>
  <si>
    <t>01/01/2018</t>
  </si>
  <si>
    <t>Dia semana Extenso</t>
  </si>
  <si>
    <t>Mês extenso</t>
  </si>
  <si>
    <t>Formata com a Máscara "dddd"</t>
  </si>
  <si>
    <t>Formata com a Máscara "mm"</t>
  </si>
  <si>
    <t>Data por Extensão</t>
  </si>
  <si>
    <t>Formata com a Máscara</t>
  </si>
  <si>
    <t>Formata com a Máscara "dd"</t>
  </si>
  <si>
    <t>Formata com a Máscara "mmmm"</t>
  </si>
  <si>
    <t>Demonstrar Funções de Data e hora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</si>
</sst>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R$&quot;\ * #,##0.00_-;\-&quot;R$&quot;\ * #,##0.00_-;_-&quot;R$&quot;\ * &quot;-&quot;??_-;_-@_-"/>
    <numFmt numFmtId="164" formatCode="[$-F400]h:mm:ss\ AM/PM"/>
    <numFmt numFmtId="165" formatCode="[$-F800]dddd\,\ mmmm\ dd\,\ yyyy"/>
    <numFmt numFmtId="166" formatCode="mmm"/>
    <numFmt numFmtId="167" formatCode="mmmm"/>
  </numFmts>
  <fonts count="8" x14ac:knownFonts="1">
    <font>
      <sz val="11"/>
      <color theme="1"/>
      <name val="Calibri"/>
      <family val="2"/>
      <scheme val="minor"/>
    </font>
    <font>
      <sz val="11"/>
      <color theme="1"/>
      <name val="Calibri"/>
      <family val="2"/>
      <scheme val="minor"/>
    </font>
    <font>
      <sz val="10"/>
      <color theme="9" tint="-0.499984740745262"/>
      <name val="Calibri Light"/>
      <family val="2"/>
    </font>
    <font>
      <b/>
      <sz val="14"/>
      <color theme="9" tint="-0.499984740745262"/>
      <name val="Calibri Light"/>
      <family val="2"/>
    </font>
    <font>
      <b/>
      <sz val="11"/>
      <color theme="0"/>
      <name val="Calibri"/>
      <family val="2"/>
      <scheme val="minor"/>
    </font>
    <font>
      <sz val="11"/>
      <color theme="9" tint="-0.499984740745262"/>
      <name val="Calibri"/>
      <family val="2"/>
      <scheme val="minor"/>
    </font>
    <font>
      <b/>
      <sz val="11"/>
      <color theme="9" tint="-0.499984740745262"/>
      <name val="Calibri"/>
      <family val="2"/>
      <scheme val="minor"/>
    </font>
    <font>
      <sz val="10"/>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9" tint="0.79998168889431442"/>
        <bgColor indexed="64"/>
      </patternFill>
    </fill>
    <fill>
      <patternFill patternType="solid">
        <fgColor theme="9" tint="0.39997558519241921"/>
        <bgColor indexed="64"/>
      </patternFill>
    </fill>
  </fills>
  <borders count="8">
    <border>
      <left/>
      <right/>
      <top/>
      <bottom/>
      <diagonal/>
    </border>
    <border>
      <left/>
      <right/>
      <top style="thin">
        <color rgb="FF00B050"/>
      </top>
      <bottom style="thin">
        <color rgb="FF00B05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35">
    <xf numFmtId="0" fontId="0" fillId="0" borderId="0" xfId="0"/>
    <xf numFmtId="0" fontId="0" fillId="0" borderId="0" xfId="0" applyFill="1"/>
    <xf numFmtId="0" fontId="0" fillId="0" borderId="0" xfId="0"/>
    <xf numFmtId="0" fontId="4" fillId="2" borderId="0" xfId="0" applyFont="1" applyFill="1" applyAlignment="1">
      <alignment horizontal="center"/>
    </xf>
    <xf numFmtId="14" fontId="7" fillId="4" borderId="2" xfId="0" applyNumberFormat="1" applyFont="1" applyFill="1" applyBorder="1" applyAlignment="1">
      <alignment horizontal="center"/>
    </xf>
    <xf numFmtId="0" fontId="7" fillId="4" borderId="2" xfId="0" applyFont="1" applyFill="1" applyBorder="1" applyAlignment="1">
      <alignment horizontal="center"/>
    </xf>
    <xf numFmtId="49" fontId="7" fillId="4" borderId="2" xfId="0" quotePrefix="1" applyNumberFormat="1" applyFont="1" applyFill="1" applyBorder="1" applyAlignment="1">
      <alignment horizontal="center"/>
    </xf>
    <xf numFmtId="22" fontId="7" fillId="4" borderId="2" xfId="0" applyNumberFormat="1" applyFont="1" applyFill="1" applyBorder="1" applyAlignment="1">
      <alignment horizontal="center"/>
    </xf>
    <xf numFmtId="49" fontId="7" fillId="4" borderId="2" xfId="0" applyNumberFormat="1" applyFont="1" applyFill="1" applyBorder="1" applyAlignment="1">
      <alignment horizontal="center"/>
    </xf>
    <xf numFmtId="0" fontId="4" fillId="2" borderId="0" xfId="0" applyFont="1" applyFill="1" applyAlignment="1"/>
    <xf numFmtId="14" fontId="0" fillId="4" borderId="4" xfId="0" applyNumberFormat="1" applyFill="1" applyBorder="1" applyAlignment="1"/>
    <xf numFmtId="0" fontId="0" fillId="4" borderId="4" xfId="0" applyFill="1" applyBorder="1" applyAlignment="1"/>
    <xf numFmtId="14" fontId="0" fillId="4" borderId="4" xfId="1" applyNumberFormat="1" applyFont="1" applyFill="1" applyBorder="1" applyAlignment="1"/>
    <xf numFmtId="0" fontId="0" fillId="4" borderId="4" xfId="0" applyNumberFormat="1" applyFill="1" applyBorder="1" applyAlignment="1"/>
    <xf numFmtId="22" fontId="0" fillId="4" borderId="4" xfId="0" applyNumberFormat="1" applyFill="1" applyBorder="1" applyAlignment="1"/>
    <xf numFmtId="18" fontId="0" fillId="4" borderId="4" xfId="0" applyNumberFormat="1" applyFill="1" applyBorder="1" applyAlignment="1"/>
    <xf numFmtId="164" fontId="0" fillId="4" borderId="4" xfId="0" applyNumberFormat="1" applyFill="1" applyBorder="1" applyAlignment="1"/>
    <xf numFmtId="165" fontId="0" fillId="4" borderId="4" xfId="0" applyNumberFormat="1" applyFill="1" applyBorder="1" applyAlignment="1"/>
    <xf numFmtId="166" fontId="0" fillId="4" borderId="4" xfId="0" applyNumberFormat="1" applyFill="1" applyBorder="1" applyAlignment="1"/>
    <xf numFmtId="167" fontId="0" fillId="4" borderId="4" xfId="0" applyNumberFormat="1" applyFill="1" applyBorder="1" applyAlignment="1"/>
    <xf numFmtId="0" fontId="3" fillId="3" borderId="1" xfId="0" applyFont="1" applyFill="1" applyBorder="1"/>
    <xf numFmtId="0" fontId="2" fillId="3" borderId="1" xfId="0" applyFont="1" applyFill="1" applyBorder="1" applyAlignment="1">
      <alignment wrapText="1"/>
    </xf>
    <xf numFmtId="0" fontId="2" fillId="3" borderId="1" xfId="0" applyFont="1" applyFill="1" applyBorder="1" applyAlignment="1">
      <alignment vertical="center" wrapText="1"/>
    </xf>
    <xf numFmtId="0" fontId="6" fillId="3" borderId="4" xfId="0" applyFont="1" applyFill="1" applyBorder="1" applyAlignment="1">
      <alignment horizontal="center"/>
    </xf>
    <xf numFmtId="0" fontId="6" fillId="3" borderId="3" xfId="0" applyFont="1" applyFill="1" applyBorder="1" applyAlignment="1">
      <alignment horizontal="center"/>
    </xf>
    <xf numFmtId="0" fontId="5" fillId="3" borderId="4" xfId="0" applyFont="1" applyFill="1" applyBorder="1" applyAlignment="1">
      <alignment horizontal="left"/>
    </xf>
    <xf numFmtId="0" fontId="5" fillId="3" borderId="5" xfId="0" applyFont="1" applyFill="1" applyBorder="1" applyAlignment="1">
      <alignment horizontal="left"/>
    </xf>
    <xf numFmtId="0" fontId="5" fillId="3" borderId="3" xfId="0" applyFont="1" applyFill="1" applyBorder="1" applyAlignment="1">
      <alignment horizontal="left"/>
    </xf>
    <xf numFmtId="0" fontId="5" fillId="3" borderId="4" xfId="0" applyFont="1" applyFill="1" applyBorder="1" applyAlignment="1">
      <alignment horizontal="left" wrapText="1"/>
    </xf>
    <xf numFmtId="0" fontId="5" fillId="3" borderId="5" xfId="0" applyFont="1" applyFill="1" applyBorder="1" applyAlignment="1">
      <alignment horizontal="left" wrapText="1"/>
    </xf>
    <xf numFmtId="0" fontId="5" fillId="3" borderId="3" xfId="0" applyFont="1" applyFill="1" applyBorder="1" applyAlignment="1">
      <alignment horizontal="left" wrapText="1"/>
    </xf>
    <xf numFmtId="0" fontId="4" fillId="2" borderId="4" xfId="0" applyFont="1" applyFill="1" applyBorder="1" applyAlignment="1">
      <alignment horizontal="center"/>
    </xf>
    <xf numFmtId="0" fontId="4" fillId="2" borderId="3"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cellXfs>
  <cellStyles count="2">
    <cellStyle name="Moeda" xfId="1" builtinId="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showGridLines="0" tabSelected="1" zoomScale="120" zoomScaleNormal="120" zoomScalePageLayoutView="130" workbookViewId="0">
      <selection sqref="A1:K1"/>
    </sheetView>
  </sheetViews>
  <sheetFormatPr defaultColWidth="0" defaultRowHeight="15" zeroHeight="1" x14ac:dyDescent="0.25"/>
  <cols>
    <col min="1" max="1" width="11" customWidth="1"/>
    <col min="2" max="2" width="14.42578125" customWidth="1"/>
    <col min="3" max="3" width="16.28515625" customWidth="1"/>
    <col min="4" max="4" width="15.42578125" customWidth="1"/>
    <col min="5" max="5" width="13.85546875" bestFit="1" customWidth="1"/>
    <col min="6" max="6" width="11.140625" customWidth="1"/>
    <col min="7" max="7" width="11.5703125" customWidth="1"/>
    <col min="8" max="8" width="11.7109375" customWidth="1"/>
    <col min="9" max="9" width="15.42578125" bestFit="1" customWidth="1"/>
    <col min="10" max="10" width="10.42578125" customWidth="1"/>
    <col min="11" max="11" width="32.85546875" bestFit="1" customWidth="1"/>
    <col min="12" max="12" width="3.85546875" customWidth="1"/>
    <col min="13" max="13" width="4.28515625" hidden="1" customWidth="1"/>
    <col min="14" max="14" width="4.5703125" hidden="1" customWidth="1"/>
    <col min="15" max="15" width="3.140625" hidden="1" customWidth="1"/>
    <col min="16" max="16" width="5.85546875" hidden="1" customWidth="1"/>
    <col min="17" max="17" width="4.140625" hidden="1" customWidth="1"/>
    <col min="18" max="16384" width="9.140625" style="1" hidden="1"/>
  </cols>
  <sheetData>
    <row r="1" spans="1:17" ht="18.75" x14ac:dyDescent="0.3">
      <c r="A1" s="20" t="s">
        <v>2</v>
      </c>
      <c r="B1" s="20"/>
      <c r="C1" s="20"/>
      <c r="D1" s="20"/>
      <c r="E1" s="20"/>
      <c r="F1" s="20"/>
      <c r="G1" s="20"/>
      <c r="H1" s="20"/>
      <c r="I1" s="20"/>
      <c r="J1" s="20"/>
      <c r="K1" s="20"/>
      <c r="P1" s="1"/>
      <c r="Q1" s="1"/>
    </row>
    <row r="2" spans="1:17" ht="27.95" customHeight="1" x14ac:dyDescent="0.25">
      <c r="A2" s="21" t="s">
        <v>1</v>
      </c>
      <c r="B2" s="21"/>
      <c r="C2" s="21"/>
      <c r="D2" s="21"/>
      <c r="E2" s="21"/>
      <c r="F2" s="21"/>
      <c r="G2" s="21"/>
      <c r="H2" s="21"/>
      <c r="I2" s="21"/>
      <c r="J2" s="21"/>
      <c r="K2" s="21"/>
      <c r="P2" s="1"/>
      <c r="Q2" s="1"/>
    </row>
    <row r="3" spans="1:17" x14ac:dyDescent="0.25">
      <c r="A3" s="22" t="s">
        <v>64</v>
      </c>
      <c r="B3" s="22"/>
      <c r="C3" s="22"/>
      <c r="D3" s="22"/>
      <c r="E3" s="22"/>
      <c r="F3" s="22"/>
      <c r="G3" s="22"/>
      <c r="H3" s="22"/>
      <c r="I3" s="22"/>
      <c r="J3" s="22"/>
      <c r="K3" s="22"/>
      <c r="P3" s="1"/>
      <c r="Q3" s="1"/>
    </row>
    <row r="4" spans="1:17" x14ac:dyDescent="0.25"/>
    <row r="5" spans="1:17" x14ac:dyDescent="0.25">
      <c r="A5" s="31" t="s">
        <v>3</v>
      </c>
      <c r="B5" s="32"/>
      <c r="C5" s="33" t="s">
        <v>0</v>
      </c>
      <c r="D5" s="34"/>
      <c r="E5" s="34"/>
      <c r="F5" s="34"/>
      <c r="G5" s="34"/>
      <c r="H5" s="34"/>
      <c r="I5" s="3" t="s">
        <v>50</v>
      </c>
      <c r="J5" s="3" t="s">
        <v>51</v>
      </c>
      <c r="K5" s="9" t="s">
        <v>52</v>
      </c>
    </row>
    <row r="6" spans="1:17" x14ac:dyDescent="0.25">
      <c r="A6" s="23" t="s">
        <v>24</v>
      </c>
      <c r="B6" s="24"/>
      <c r="C6" s="25" t="s">
        <v>4</v>
      </c>
      <c r="D6" s="26"/>
      <c r="E6" s="26"/>
      <c r="F6" s="26"/>
      <c r="G6" s="26"/>
      <c r="H6" s="27"/>
      <c r="I6" s="4">
        <v>43319</v>
      </c>
      <c r="J6" s="5"/>
      <c r="K6" s="10">
        <f>DATE(2018,9,11)</f>
        <v>43354</v>
      </c>
    </row>
    <row r="7" spans="1:17" x14ac:dyDescent="0.25">
      <c r="A7" s="23" t="s">
        <v>25</v>
      </c>
      <c r="B7" s="24"/>
      <c r="C7" s="25" t="s">
        <v>5</v>
      </c>
      <c r="D7" s="26"/>
      <c r="E7" s="26"/>
      <c r="F7" s="26"/>
      <c r="G7" s="26"/>
      <c r="H7" s="27"/>
      <c r="I7" s="6" t="s">
        <v>53</v>
      </c>
      <c r="J7" s="5"/>
      <c r="K7" s="10">
        <f>DATEVALUE(I7)</f>
        <v>41671</v>
      </c>
    </row>
    <row r="8" spans="1:17" x14ac:dyDescent="0.25">
      <c r="A8" s="23" t="s">
        <v>32</v>
      </c>
      <c r="B8" s="24"/>
      <c r="C8" s="25" t="s">
        <v>12</v>
      </c>
      <c r="D8" s="26"/>
      <c r="E8" s="26"/>
      <c r="F8" s="26"/>
      <c r="G8" s="26"/>
      <c r="H8" s="27"/>
      <c r="I8" s="7">
        <f ca="1">NOW()</f>
        <v>44356.414579166667</v>
      </c>
      <c r="J8" s="5"/>
      <c r="K8" s="11">
        <f ca="1">_xlfn.ISOWEEKNUM(I8)</f>
        <v>23</v>
      </c>
    </row>
    <row r="9" spans="1:17" x14ac:dyDescent="0.25">
      <c r="A9" s="23" t="s">
        <v>27</v>
      </c>
      <c r="B9" s="24"/>
      <c r="C9" s="25" t="s">
        <v>7</v>
      </c>
      <c r="D9" s="26"/>
      <c r="E9" s="26"/>
      <c r="F9" s="26"/>
      <c r="G9" s="26"/>
      <c r="H9" s="27"/>
      <c r="I9" s="4">
        <v>43319</v>
      </c>
      <c r="J9" s="4">
        <v>43429</v>
      </c>
      <c r="K9" s="11">
        <f>_xlfn.DAYS(J9,I9)</f>
        <v>110</v>
      </c>
    </row>
    <row r="10" spans="1:17" x14ac:dyDescent="0.25">
      <c r="A10" s="23" t="s">
        <v>28</v>
      </c>
      <c r="B10" s="24"/>
      <c r="C10" s="25" t="s">
        <v>8</v>
      </c>
      <c r="D10" s="26"/>
      <c r="E10" s="26"/>
      <c r="F10" s="26"/>
      <c r="G10" s="26"/>
      <c r="H10" s="27"/>
      <c r="I10" s="4">
        <v>43319</v>
      </c>
      <c r="J10" s="4">
        <v>43429</v>
      </c>
      <c r="K10" s="11">
        <f>DAYS360(I10,J10,TRUE)</f>
        <v>108</v>
      </c>
    </row>
    <row r="11" spans="1:17" ht="30.75" customHeight="1" x14ac:dyDescent="0.25">
      <c r="A11" s="23" t="s">
        <v>29</v>
      </c>
      <c r="B11" s="24"/>
      <c r="C11" s="28" t="s">
        <v>9</v>
      </c>
      <c r="D11" s="29"/>
      <c r="E11" s="29"/>
      <c r="F11" s="29"/>
      <c r="G11" s="29"/>
      <c r="H11" s="30"/>
      <c r="I11" s="4">
        <v>43319</v>
      </c>
      <c r="J11" s="5">
        <v>12</v>
      </c>
      <c r="K11" s="10">
        <f>EDATE(I11,J11)</f>
        <v>43684</v>
      </c>
    </row>
    <row r="12" spans="1:17" ht="31.5" customHeight="1" x14ac:dyDescent="0.25">
      <c r="A12" s="23" t="s">
        <v>30</v>
      </c>
      <c r="B12" s="24"/>
      <c r="C12" s="28" t="s">
        <v>10</v>
      </c>
      <c r="D12" s="29"/>
      <c r="E12" s="29"/>
      <c r="F12" s="29"/>
      <c r="G12" s="29"/>
      <c r="H12" s="30"/>
      <c r="I12" s="4">
        <v>43319</v>
      </c>
      <c r="J12" s="5"/>
      <c r="K12" s="12">
        <f>EOMONTH(I12,1)</f>
        <v>43373</v>
      </c>
    </row>
    <row r="13" spans="1:17" x14ac:dyDescent="0.25">
      <c r="A13" s="23" t="s">
        <v>31</v>
      </c>
      <c r="B13" s="24"/>
      <c r="C13" s="25" t="s">
        <v>11</v>
      </c>
      <c r="D13" s="26"/>
      <c r="E13" s="26"/>
      <c r="F13" s="26"/>
      <c r="G13" s="26"/>
      <c r="H13" s="27"/>
      <c r="I13" s="7">
        <f ca="1">NOW()</f>
        <v>44356.414579166667</v>
      </c>
      <c r="J13" s="5"/>
      <c r="K13" s="11">
        <f ca="1">HOUR(I13)</f>
        <v>9</v>
      </c>
    </row>
    <row r="14" spans="1:17" x14ac:dyDescent="0.25">
      <c r="A14" s="23" t="s">
        <v>33</v>
      </c>
      <c r="B14" s="24"/>
      <c r="C14" s="25" t="s">
        <v>13</v>
      </c>
      <c r="D14" s="26"/>
      <c r="E14" s="26"/>
      <c r="F14" s="26"/>
      <c r="G14" s="26"/>
      <c r="H14" s="27"/>
      <c r="I14" s="7">
        <f t="shared" ref="I14:I18" ca="1" si="0">NOW()</f>
        <v>44356.414579166667</v>
      </c>
      <c r="J14" s="5"/>
      <c r="K14" s="11">
        <f ca="1">MINUTE(I14)</f>
        <v>57</v>
      </c>
    </row>
    <row r="15" spans="1:17" x14ac:dyDescent="0.25">
      <c r="A15" s="23" t="s">
        <v>34</v>
      </c>
      <c r="B15" s="24"/>
      <c r="C15" s="25" t="s">
        <v>14</v>
      </c>
      <c r="D15" s="26"/>
      <c r="E15" s="26"/>
      <c r="F15" s="26"/>
      <c r="G15" s="26"/>
      <c r="H15" s="27"/>
      <c r="I15" s="7">
        <f t="shared" ca="1" si="0"/>
        <v>44356.414579166667</v>
      </c>
      <c r="J15" s="5"/>
      <c r="K15" s="11">
        <f ca="1">MONTH(I15)</f>
        <v>6</v>
      </c>
    </row>
    <row r="16" spans="1:17" x14ac:dyDescent="0.25">
      <c r="A16" s="23" t="s">
        <v>44</v>
      </c>
      <c r="B16" s="24"/>
      <c r="C16" s="28" t="s">
        <v>48</v>
      </c>
      <c r="D16" s="29"/>
      <c r="E16" s="29"/>
      <c r="F16" s="29"/>
      <c r="G16" s="29"/>
      <c r="H16" s="30"/>
      <c r="I16" s="7">
        <f t="shared" ca="1" si="0"/>
        <v>44356.414579166667</v>
      </c>
      <c r="J16" s="5"/>
      <c r="K16" s="11">
        <f ca="1">YEAR(I16)</f>
        <v>2021</v>
      </c>
      <c r="Q16" s="2"/>
    </row>
    <row r="17" spans="1:17" x14ac:dyDescent="0.25">
      <c r="A17" s="23" t="s">
        <v>26</v>
      </c>
      <c r="B17" s="24"/>
      <c r="C17" s="25" t="s">
        <v>6</v>
      </c>
      <c r="D17" s="26"/>
      <c r="E17" s="26"/>
      <c r="F17" s="26"/>
      <c r="G17" s="26"/>
      <c r="H17" s="27"/>
      <c r="I17" s="7">
        <f t="shared" ca="1" si="0"/>
        <v>44356.414579166667</v>
      </c>
      <c r="J17" s="5"/>
      <c r="K17" s="11">
        <f ca="1">DAY(I17)</f>
        <v>9</v>
      </c>
      <c r="Q17" s="2"/>
    </row>
    <row r="18" spans="1:17" x14ac:dyDescent="0.25">
      <c r="A18" s="23" t="s">
        <v>38</v>
      </c>
      <c r="B18" s="24"/>
      <c r="C18" s="28" t="s">
        <v>18</v>
      </c>
      <c r="D18" s="29"/>
      <c r="E18" s="29"/>
      <c r="F18" s="29"/>
      <c r="G18" s="29"/>
      <c r="H18" s="30"/>
      <c r="I18" s="7">
        <f t="shared" ca="1" si="0"/>
        <v>44356.414579166667</v>
      </c>
      <c r="J18" s="5"/>
      <c r="K18" s="11">
        <f>SECOND(I234)</f>
        <v>0</v>
      </c>
    </row>
    <row r="19" spans="1:17" x14ac:dyDescent="0.25">
      <c r="A19" s="23" t="s">
        <v>35</v>
      </c>
      <c r="B19" s="24"/>
      <c r="C19" s="25" t="s">
        <v>15</v>
      </c>
      <c r="D19" s="26"/>
      <c r="E19" s="26"/>
      <c r="F19" s="26"/>
      <c r="G19" s="26"/>
      <c r="H19" s="27"/>
      <c r="I19" s="4">
        <v>43313</v>
      </c>
      <c r="J19" s="4">
        <v>43343</v>
      </c>
      <c r="K19" s="13">
        <f>NETWORKDAYS(I19,J19)</f>
        <v>23</v>
      </c>
    </row>
    <row r="20" spans="1:17" ht="27.75" customHeight="1" x14ac:dyDescent="0.25">
      <c r="A20" s="23" t="s">
        <v>36</v>
      </c>
      <c r="B20" s="24"/>
      <c r="C20" s="28" t="s">
        <v>16</v>
      </c>
      <c r="D20" s="29"/>
      <c r="E20" s="29"/>
      <c r="F20" s="29"/>
      <c r="G20" s="29"/>
      <c r="H20" s="30"/>
      <c r="I20" s="4">
        <v>43313</v>
      </c>
      <c r="J20" s="4">
        <v>43343</v>
      </c>
      <c r="K20" s="13">
        <f>NETWORKDAYS.INTL(I20,J20)</f>
        <v>23</v>
      </c>
    </row>
    <row r="21" spans="1:17" x14ac:dyDescent="0.25">
      <c r="A21" s="23" t="s">
        <v>37</v>
      </c>
      <c r="B21" s="24"/>
      <c r="C21" s="28" t="s">
        <v>17</v>
      </c>
      <c r="D21" s="29"/>
      <c r="E21" s="29"/>
      <c r="F21" s="29"/>
      <c r="G21" s="29"/>
      <c r="H21" s="30"/>
      <c r="I21" s="4"/>
      <c r="J21" s="5"/>
      <c r="K21" s="14">
        <f ca="1">NOW()</f>
        <v>44356.414579166667</v>
      </c>
    </row>
    <row r="22" spans="1:17" x14ac:dyDescent="0.25">
      <c r="A22" s="23" t="s">
        <v>39</v>
      </c>
      <c r="B22" s="24"/>
      <c r="C22" s="28" t="s">
        <v>19</v>
      </c>
      <c r="D22" s="29"/>
      <c r="E22" s="29"/>
      <c r="F22" s="29"/>
      <c r="G22" s="29"/>
      <c r="H22" s="30"/>
      <c r="I22" s="4"/>
      <c r="J22" s="5"/>
      <c r="K22" s="15">
        <f>TIME(5,35,37)</f>
        <v>0.23306712962962961</v>
      </c>
    </row>
    <row r="23" spans="1:17" x14ac:dyDescent="0.25">
      <c r="A23" s="23" t="s">
        <v>40</v>
      </c>
      <c r="B23" s="24"/>
      <c r="C23" s="25" t="s">
        <v>20</v>
      </c>
      <c r="D23" s="26"/>
      <c r="E23" s="26"/>
      <c r="F23" s="26"/>
      <c r="G23" s="26"/>
      <c r="H23" s="27"/>
      <c r="I23" s="8" t="s">
        <v>54</v>
      </c>
      <c r="J23" s="5"/>
      <c r="K23" s="16">
        <f>TIMEVALUE(I23)</f>
        <v>0.71111111110803904</v>
      </c>
    </row>
    <row r="24" spans="1:17" x14ac:dyDescent="0.25">
      <c r="A24" s="23" t="s">
        <v>41</v>
      </c>
      <c r="B24" s="24"/>
      <c r="C24" s="25" t="s">
        <v>21</v>
      </c>
      <c r="D24" s="26"/>
      <c r="E24" s="26"/>
      <c r="F24" s="26"/>
      <c r="G24" s="26"/>
      <c r="H24" s="27"/>
      <c r="I24" s="4"/>
      <c r="J24" s="5"/>
      <c r="K24" s="10">
        <f ca="1">TODAY()</f>
        <v>44356</v>
      </c>
    </row>
    <row r="25" spans="1:17" x14ac:dyDescent="0.25">
      <c r="A25" s="23" t="s">
        <v>42</v>
      </c>
      <c r="B25" s="24"/>
      <c r="C25" s="25" t="s">
        <v>22</v>
      </c>
      <c r="D25" s="26"/>
      <c r="E25" s="26"/>
      <c r="F25" s="26"/>
      <c r="G25" s="26"/>
      <c r="H25" s="27"/>
      <c r="I25" s="8" t="s">
        <v>54</v>
      </c>
      <c r="J25" s="5"/>
      <c r="K25" s="11">
        <f>WEEKDAY(I25,1)</f>
        <v>3</v>
      </c>
    </row>
    <row r="26" spans="1:17" ht="27.75" customHeight="1" x14ac:dyDescent="0.25">
      <c r="A26" s="23" t="s">
        <v>43</v>
      </c>
      <c r="B26" s="24"/>
      <c r="C26" s="28" t="s">
        <v>23</v>
      </c>
      <c r="D26" s="29"/>
      <c r="E26" s="29"/>
      <c r="F26" s="29"/>
      <c r="G26" s="29"/>
      <c r="H26" s="30"/>
      <c r="I26" s="8" t="s">
        <v>54</v>
      </c>
      <c r="J26" s="5"/>
      <c r="K26" s="11">
        <f>WEEKNUM(I26,1)</f>
        <v>32</v>
      </c>
    </row>
    <row r="27" spans="1:17" x14ac:dyDescent="0.25">
      <c r="A27" s="23" t="s">
        <v>46</v>
      </c>
      <c r="B27" s="24"/>
      <c r="C27" s="28" t="s">
        <v>47</v>
      </c>
      <c r="D27" s="29"/>
      <c r="E27" s="29"/>
      <c r="F27" s="29"/>
      <c r="G27" s="29"/>
      <c r="H27" s="30"/>
      <c r="I27" s="8" t="s">
        <v>54</v>
      </c>
      <c r="J27" s="5"/>
      <c r="K27" s="10">
        <f>WORKDAY(I27,10)</f>
        <v>43333</v>
      </c>
    </row>
    <row r="28" spans="1:17" x14ac:dyDescent="0.25">
      <c r="A28" s="23" t="s">
        <v>45</v>
      </c>
      <c r="B28" s="24"/>
      <c r="C28" s="28" t="s">
        <v>49</v>
      </c>
      <c r="D28" s="29"/>
      <c r="E28" s="29"/>
      <c r="F28" s="29"/>
      <c r="G28" s="29"/>
      <c r="H28" s="30"/>
      <c r="I28" s="8" t="s">
        <v>55</v>
      </c>
      <c r="J28" s="4">
        <v>43465</v>
      </c>
      <c r="K28" s="11">
        <f>YEARFRAC(I28,J28,3)</f>
        <v>0.99726027397260275</v>
      </c>
      <c r="Q28" s="2"/>
    </row>
    <row r="29" spans="1:17" x14ac:dyDescent="0.25">
      <c r="A29" s="23" t="s">
        <v>60</v>
      </c>
      <c r="B29" s="24"/>
      <c r="C29" s="28" t="s">
        <v>61</v>
      </c>
      <c r="D29" s="29"/>
      <c r="E29" s="29"/>
      <c r="F29" s="29"/>
      <c r="G29" s="29"/>
      <c r="H29" s="30"/>
      <c r="I29" s="8" t="s">
        <v>55</v>
      </c>
      <c r="J29" s="4"/>
      <c r="K29" s="17">
        <v>43132</v>
      </c>
    </row>
    <row r="30" spans="1:17" ht="15" customHeight="1" x14ac:dyDescent="0.25">
      <c r="A30" s="23" t="s">
        <v>56</v>
      </c>
      <c r="B30" s="24"/>
      <c r="C30" s="28" t="s">
        <v>58</v>
      </c>
      <c r="D30" s="29"/>
      <c r="E30" s="29"/>
      <c r="F30" s="29"/>
      <c r="G30" s="29"/>
      <c r="H30" s="30"/>
      <c r="I30" s="8" t="s">
        <v>55</v>
      </c>
      <c r="J30" s="4">
        <v>43465</v>
      </c>
      <c r="K30" s="17" t="str">
        <f>TEXT(I30,"dddd")</f>
        <v>segunda-feira</v>
      </c>
    </row>
    <row r="31" spans="1:17" ht="15" customHeight="1" x14ac:dyDescent="0.25">
      <c r="A31" s="23" t="s">
        <v>56</v>
      </c>
      <c r="B31" s="24"/>
      <c r="C31" s="28" t="s">
        <v>62</v>
      </c>
      <c r="D31" s="29"/>
      <c r="E31" s="29"/>
      <c r="F31" s="29"/>
      <c r="G31" s="29"/>
      <c r="H31" s="30"/>
      <c r="I31" s="8" t="s">
        <v>55</v>
      </c>
      <c r="J31" s="4">
        <v>43465</v>
      </c>
      <c r="K31" s="17" t="str">
        <f>TEXT(I31,"ddd")</f>
        <v>seg</v>
      </c>
      <c r="Q31" s="2"/>
    </row>
    <row r="32" spans="1:17" x14ac:dyDescent="0.25">
      <c r="A32" s="23" t="s">
        <v>57</v>
      </c>
      <c r="B32" s="24"/>
      <c r="C32" s="28" t="s">
        <v>59</v>
      </c>
      <c r="D32" s="29"/>
      <c r="E32" s="29"/>
      <c r="F32" s="29"/>
      <c r="G32" s="29"/>
      <c r="H32" s="30"/>
      <c r="I32" s="8" t="s">
        <v>55</v>
      </c>
      <c r="J32" s="4"/>
      <c r="K32" s="18" t="str">
        <f>TEXT(I31,"mm")</f>
        <v>01</v>
      </c>
    </row>
    <row r="33" spans="1:11" x14ac:dyDescent="0.25">
      <c r="A33" s="23" t="s">
        <v>57</v>
      </c>
      <c r="B33" s="24"/>
      <c r="C33" s="28" t="s">
        <v>63</v>
      </c>
      <c r="D33" s="29"/>
      <c r="E33" s="29"/>
      <c r="F33" s="29"/>
      <c r="G33" s="29"/>
      <c r="H33" s="30"/>
      <c r="I33" s="8" t="s">
        <v>55</v>
      </c>
      <c r="J33" s="4"/>
      <c r="K33" s="19" t="str">
        <f>TEXT(I33,"mmmm")</f>
        <v>janeiro</v>
      </c>
    </row>
    <row r="34" spans="1:11" x14ac:dyDescent="0.25"/>
    <row r="35" spans="1:11" hidden="1" x14ac:dyDescent="0.25"/>
    <row r="36" spans="1:11" hidden="1" x14ac:dyDescent="0.25"/>
    <row r="37" spans="1:11" hidden="1" x14ac:dyDescent="0.25"/>
    <row r="38" spans="1:11" hidden="1" x14ac:dyDescent="0.25"/>
    <row r="39" spans="1:11" hidden="1" x14ac:dyDescent="0.25"/>
  </sheetData>
  <mergeCells count="61">
    <mergeCell ref="A23:B23"/>
    <mergeCell ref="A33:B33"/>
    <mergeCell ref="C33:H33"/>
    <mergeCell ref="A32:B32"/>
    <mergeCell ref="C32:H32"/>
    <mergeCell ref="A31:B31"/>
    <mergeCell ref="C31:H31"/>
    <mergeCell ref="A30:B30"/>
    <mergeCell ref="C21:H21"/>
    <mergeCell ref="C18:H18"/>
    <mergeCell ref="C22:H22"/>
    <mergeCell ref="C23:H23"/>
    <mergeCell ref="C24:H24"/>
    <mergeCell ref="C30:H30"/>
    <mergeCell ref="C28:H28"/>
    <mergeCell ref="C25:H25"/>
    <mergeCell ref="C26:H26"/>
    <mergeCell ref="C27:H27"/>
    <mergeCell ref="C29:H29"/>
    <mergeCell ref="A24:B24"/>
    <mergeCell ref="A25:B25"/>
    <mergeCell ref="A26:B26"/>
    <mergeCell ref="A27:B27"/>
    <mergeCell ref="A29:B29"/>
    <mergeCell ref="A28:B28"/>
    <mergeCell ref="C17:H17"/>
    <mergeCell ref="C9:H9"/>
    <mergeCell ref="C10:H10"/>
    <mergeCell ref="C11:H11"/>
    <mergeCell ref="C16:H16"/>
    <mergeCell ref="C12:H12"/>
    <mergeCell ref="C13:H13"/>
    <mergeCell ref="C8:H8"/>
    <mergeCell ref="A8:B8"/>
    <mergeCell ref="A5:B5"/>
    <mergeCell ref="A6:B6"/>
    <mergeCell ref="A7:B7"/>
    <mergeCell ref="C6:H6"/>
    <mergeCell ref="C7:H7"/>
    <mergeCell ref="C5:H5"/>
    <mergeCell ref="A15:B15"/>
    <mergeCell ref="A11:B11"/>
    <mergeCell ref="A12:B12"/>
    <mergeCell ref="A13:B13"/>
    <mergeCell ref="A14:B14"/>
    <mergeCell ref="A1:K1"/>
    <mergeCell ref="A2:K2"/>
    <mergeCell ref="A3:K3"/>
    <mergeCell ref="A22:B22"/>
    <mergeCell ref="A19:B19"/>
    <mergeCell ref="A20:B20"/>
    <mergeCell ref="A18:B18"/>
    <mergeCell ref="C14:H14"/>
    <mergeCell ref="C15:H15"/>
    <mergeCell ref="C19:H19"/>
    <mergeCell ref="C20:H20"/>
    <mergeCell ref="A17:B17"/>
    <mergeCell ref="A16:B16"/>
    <mergeCell ref="A21:B21"/>
    <mergeCell ref="A9:B9"/>
    <mergeCell ref="A10:B10"/>
  </mergeCells>
  <pageMargins left="0.511811024" right="0.511811024" top="0.78740157499999996" bottom="0.78740157499999996" header="0.31496062000000002" footer="0.31496062000000002"/>
  <pageSetup paperSize="9" orientation="portrait" r:id="rId1"/>
  <customProperties>
    <customPr name="EpmWorksheetKeyString_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8" sqref="C18:C19"/>
    </sheetView>
  </sheetViews>
  <sheetFormatPr defaultRowHeight="15" x14ac:dyDescent="0.25"/>
  <cols>
    <col min="1" max="1" width="16" bestFit="1" customWidth="1"/>
    <col min="3" max="3" width="39" customWidth="1"/>
  </cols>
  <sheetData/>
  <pageMargins left="0.511811024" right="0.511811024" top="0.78740157499999996" bottom="0.78740157499999996" header="0.31496062000000002" footer="0.31496062000000002"/>
  <customProperties>
    <customPr name="EpmWorksheetKeyString_GU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francis.franquini@br.bosch.com</dc:creator>
  <cp:lastModifiedBy>Franquini Francis (CaP/ETS)</cp:lastModifiedBy>
  <dcterms:created xsi:type="dcterms:W3CDTF">2018-07-18T18:01:29Z</dcterms:created>
  <dcterms:modified xsi:type="dcterms:W3CDTF">2021-06-09T12:57:46Z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00206b4b-c6a9-4ec2-9c56-bd7216dc6b31</vt:lpwstr>
  </property>
</Properties>
</file>