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kipnis/Desktop/Aalto Atomic Scale Physics/"/>
    </mc:Choice>
  </mc:AlternateContent>
  <xr:revisionPtr revIDLastSave="0" documentId="13_ncr:1_{40CC062D-41CC-C540-9369-483DCBD837EB}" xr6:coauthVersionLast="47" xr6:coauthVersionMax="47" xr10:uidLastSave="{00000000-0000-0000-0000-000000000000}"/>
  <bookViews>
    <workbookView minimized="1" xWindow="0" yWindow="500" windowWidth="33600" windowHeight="20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5" i="1" l="1"/>
  <c r="E25" i="1"/>
  <c r="X24" i="1"/>
  <c r="E24" i="1"/>
  <c r="X32" i="1"/>
  <c r="E32" i="1"/>
  <c r="X31" i="1"/>
  <c r="E31" i="1"/>
  <c r="X30" i="1"/>
  <c r="E30" i="1"/>
  <c r="X29" i="1"/>
  <c r="E29" i="1"/>
  <c r="X19" i="1"/>
  <c r="E19" i="1"/>
  <c r="X18" i="1"/>
  <c r="E18" i="1"/>
  <c r="X9" i="1"/>
  <c r="E9" i="1"/>
  <c r="X8" i="1"/>
  <c r="E8" i="1"/>
  <c r="X16" i="1"/>
  <c r="E16" i="1"/>
  <c r="X4" i="1"/>
  <c r="E4" i="1"/>
  <c r="E39" i="1"/>
  <c r="E40" i="1"/>
  <c r="E5" i="1"/>
  <c r="E6" i="1"/>
  <c r="E7" i="1"/>
  <c r="E10" i="1"/>
  <c r="E11" i="1"/>
  <c r="E12" i="1"/>
  <c r="E13" i="1"/>
  <c r="E14" i="1"/>
  <c r="E15" i="1"/>
  <c r="E17" i="1"/>
  <c r="E20" i="1"/>
  <c r="E21" i="1"/>
  <c r="E22" i="1"/>
  <c r="E23" i="1"/>
  <c r="E26" i="1"/>
  <c r="E27" i="1"/>
  <c r="E28" i="1"/>
  <c r="E33" i="1"/>
  <c r="E34" i="1"/>
  <c r="E35" i="1"/>
  <c r="E36" i="1"/>
  <c r="E37" i="1"/>
  <c r="E38" i="1"/>
  <c r="X12" i="1"/>
  <c r="X14" i="1"/>
  <c r="X17" i="1"/>
  <c r="X20" i="1"/>
  <c r="X23" i="1"/>
  <c r="X26" i="1"/>
  <c r="X27" i="1"/>
  <c r="X28" i="1"/>
  <c r="X33" i="1"/>
  <c r="X34" i="1"/>
  <c r="X35" i="1"/>
  <c r="X37" i="1"/>
  <c r="X10" i="1"/>
  <c r="C50" i="1"/>
</calcChain>
</file>

<file path=xl/sharedStrings.xml><?xml version="1.0" encoding="utf-8"?>
<sst xmlns="http://schemas.openxmlformats.org/spreadsheetml/2006/main" count="275" uniqueCount="124">
  <si>
    <t>Date</t>
  </si>
  <si>
    <t>Corral dimensions</t>
  </si>
  <si>
    <t>Major axis (nm)</t>
  </si>
  <si>
    <t>Minor axis (nm)</t>
  </si>
  <si>
    <t>Intended radius (nm)</t>
  </si>
  <si>
    <t>Scan file name &amp; path</t>
  </si>
  <si>
    <t>Energy range</t>
  </si>
  <si>
    <t>Spectra parameters</t>
  </si>
  <si>
    <t>Lock-in amplitude (mV)</t>
  </si>
  <si>
    <t>Bias range (mV)</t>
  </si>
  <si>
    <t>Setpoint</t>
  </si>
  <si>
    <t>Bias (mV)</t>
  </si>
  <si>
    <t>Current (pA)</t>
  </si>
  <si>
    <t>Z-offset (Å)</t>
  </si>
  <si>
    <t>Fit results</t>
  </si>
  <si>
    <t>a</t>
  </si>
  <si>
    <t>q</t>
  </si>
  <si>
    <t>ε0</t>
  </si>
  <si>
    <t>w</t>
  </si>
  <si>
    <t>b</t>
  </si>
  <si>
    <t>c</t>
  </si>
  <si>
    <t>Kondo temperature</t>
  </si>
  <si>
    <t>Normalisation</t>
  </si>
  <si>
    <t>+-20</t>
  </si>
  <si>
    <t>Ag 2021-07-29 corral built\Createc2_210730.105015.dat</t>
  </si>
  <si>
    <t>Notes</t>
  </si>
  <si>
    <t>Bottom atom not included in the fit: closer to circular in reality</t>
  </si>
  <si>
    <t>Ag 2021-07-21 angle sputtering\Createc2_210729.175631.dat</t>
  </si>
  <si>
    <t>First spectrum filename &amp; path</t>
  </si>
  <si>
    <t>Ag 2021-07-29 corral built\Line spectrum across corral\Createc2_210729.180059.L0001.VERT</t>
  </si>
  <si>
    <t>Ag 2021-08-04 corral\Createc2_210804.171029.dat</t>
  </si>
  <si>
    <t>+-100</t>
  </si>
  <si>
    <t>Ag 2021-08-04 corral\line spectrum 200mV range\Createc2_210804.174412.L0001.VERT</t>
  </si>
  <si>
    <t>Ag 2021-08-06\Createc2_210806.135637.dat</t>
  </si>
  <si>
    <t>Top atom not included in fit</t>
  </si>
  <si>
    <t>Ag 2021-08-06\line spectrum across corral - 2p5 nm radius - f'ed up\Createc2_210806.140437.L0001.VERT</t>
  </si>
  <si>
    <t>Ag 2021-08-09 2p5 nm radius\pm 100mV line spectrum across corral\background\Createc2_210809.162426.VERT</t>
  </si>
  <si>
    <t>Ag 2021-08-09 2p5 nm radius\pm 100mV line spectrum across corral\100mV spectrum on Co\Createc2_210809.162718.VERT</t>
  </si>
  <si>
    <t>Ag 2021-08-10 2p5 nm radius\2p5 nm radius pm20mV line spectrum\Createc2_210810.090437.dat</t>
  </si>
  <si>
    <t>Same corral as 9.8.: scan parameters? Tip?</t>
  </si>
  <si>
    <t>Ag 2021-08-10 2p5 nm radius\2p5 nm radius pm20mV line spectrum\Createc2_210810.091431.L0001.VERT</t>
  </si>
  <si>
    <t>Ag 2021-08-11\Createc2_210811.112143.dat</t>
  </si>
  <si>
    <t>Ag 2021-08-11\3p8 nm radius line spectra pm100mV\Createc2_210811.113827.L0001.VERT</t>
  </si>
  <si>
    <t>Ag 2021-08-11\3p8nm_radius line spectra pm20mV\Createc2_210811.134245.dat</t>
  </si>
  <si>
    <t>Ag 2021-08-12 4p5 nm radius\Createc2_210812.170231.dat</t>
  </si>
  <si>
    <t>Top atom not included</t>
  </si>
  <si>
    <t>Ag 2021-08-12 4p5 nm radius\Createc2_210812.152302.dat</t>
  </si>
  <si>
    <t>Ag 2021-08-12 4p5 nm radius\4p5 nm line spectrum pm100mV\Createc2_210812.154131.L0001.VERT</t>
  </si>
  <si>
    <t>Ag 2021-08-12 4p5 nm radius\pm 20mV line\Createc2_210812.171526.L0001.VERT</t>
  </si>
  <si>
    <t>Grid</t>
  </si>
  <si>
    <t>+-200 (?)</t>
  </si>
  <si>
    <t>CH maps: 8, 45, 80, 145, 175 mV</t>
  </si>
  <si>
    <t>Ag 2021-08-13 2p5 nm radius\pm 100 mV 2p5 nm radius line spectrum\Createc2_210813.172359.dat</t>
  </si>
  <si>
    <t>Ag 2021-08-13 2p5 nm radius\2p5nm radius pm 20mV line spectrum\Createc2_210813.161840.dat</t>
  </si>
  <si>
    <t>Before +-20mV line</t>
  </si>
  <si>
    <t>Before +-100mV line</t>
  </si>
  <si>
    <t>Ag 2021-08-13 2p5 nm radius\2p5nm radius pm 20mV line spectrum\Createc2_210813.165557.L0001.VERT</t>
  </si>
  <si>
    <t>Point spectrum on Co</t>
  </si>
  <si>
    <t>Ag 2021-08-13 2p5 nm radius\pm20 mV on Co\Createc2_210813.163836.VERT</t>
  </si>
  <si>
    <t>-200 to +300</t>
  </si>
  <si>
    <t>Ag 2021-08-13 2p5 nm radius\300mV to -200mV line\Createc2_210813.231030.dat</t>
  </si>
  <si>
    <t>grid</t>
  </si>
  <si>
    <t>Ag 2021-08-13 2p5 nm radius\grid\Createc2_210814.214635.specgrid.dat</t>
  </si>
  <si>
    <t>Ag 2021-08-13 3p8 nm radius\Createc2_210813.102220.dat</t>
  </si>
  <si>
    <t>Ag 2021-08-13 3p8 nm radius\3p8nm pm20mV line\Createc2_210813.105240.L0001.VERT</t>
  </si>
  <si>
    <t>Ag 2021-08-13 3p8 nm radius\pm 20mV spectrum on Co\Createc2_210813.104416.VERT</t>
  </si>
  <si>
    <t>Ag 2021-08-16 2p5 nm radius empty\Createc2_210816.135331.dat</t>
  </si>
  <si>
    <t>Empty corral after 100mV line</t>
  </si>
  <si>
    <t>Empty corral</t>
  </si>
  <si>
    <t>Ag 2021-08-16 2p5 nm radius empty\Createc2_210816.170832.dat</t>
  </si>
  <si>
    <t>Line, central index: L36, spatial extent: L33-L42. No relic</t>
  </si>
  <si>
    <t>Ag 2021-08-09 2p5 nm radius\pm 100mV line spectrum across corral\Createc2_210809.154356.L0001.VERT</t>
  </si>
  <si>
    <t>Line, central index: L26, spatial extent: L19-L36, Vmod quite big, corral close to step edge</t>
  </si>
  <si>
    <t>Background outside corral</t>
  </si>
  <si>
    <t># wall atoms</t>
  </si>
  <si>
    <t>Line, empty</t>
  </si>
  <si>
    <t>Ag 2021-08-16 2p5 nm radius empty\3p8 nm pm100mV line\Createc2_210816.171206.L0001.VERT</t>
  </si>
  <si>
    <t>Ag 2021-08-16 2p5 nm radius empty\pm 20mV line\Createc2_210816.143819.L0001.VERT</t>
  </si>
  <si>
    <t>Ag 2021-08-16 2p5 nm radius empty\pm100mV line\Createc2_210816.131406.L0001.VERT</t>
  </si>
  <si>
    <t>none</t>
  </si>
  <si>
    <t>-10.98 to 14.01</t>
  </si>
  <si>
    <t>-20 to 20</t>
  </si>
  <si>
    <t>Ag 2021-08-12 4p5 nm radius\Createc2_210812.163415.VERT</t>
  </si>
  <si>
    <t>-10.98 to 14.97</t>
  </si>
  <si>
    <t>Ag 2021-08-13 2p5 nm radius\pm 100 mV 2p5 nm radius line spectrum\Createc2_210813.173235.L0001.VERT</t>
  </si>
  <si>
    <t>-46.73 to 27.14</t>
  </si>
  <si>
    <t xml:space="preserve">Line, central index: L30, spatial extent of Kondo: L19-L41 </t>
  </si>
  <si>
    <t>-50.9 to 56.49</t>
  </si>
  <si>
    <t>Ag 2021-08-13 3p8 nm radius\3p8nm pm20mV line\Createc2_210813.103843.VERT</t>
  </si>
  <si>
    <t>-6.67 to 20</t>
  </si>
  <si>
    <t>-6.25 to 17.76</t>
  </si>
  <si>
    <t>-6.91 to 20</t>
  </si>
  <si>
    <t>Boltzmann constant (eV/K)</t>
  </si>
  <si>
    <t>Ag 2021-08-13 2p5 nm radius\300mV to -200mV line\Createc2_210813.231403.L0001.VERT</t>
  </si>
  <si>
    <t>-4.07 to 19.92</t>
  </si>
  <si>
    <t>-38.16 to 49.25</t>
  </si>
  <si>
    <t>Line, central index: L25, spatial extent: L20-L31</t>
  </si>
  <si>
    <t>-45.31 to 27.14</t>
  </si>
  <si>
    <t>-39.02 to 39.84</t>
  </si>
  <si>
    <t>No distinguishable Kondo resonance, instability at the center: H sitting on Co</t>
  </si>
  <si>
    <t>H contamination: IETS L22-L27, Kondo L22, L20, spectrum in both directions</t>
  </si>
  <si>
    <t>-20.16 to 20.16</t>
  </si>
  <si>
    <t>-40.24 to 42.68</t>
  </si>
  <si>
    <t>Line, central index: L78, spatial extent: L72-L106 , ( switch between L71 and L72, spatial extent asymmetric), weird relic at -2.5mV</t>
  </si>
  <si>
    <t>no Co</t>
  </si>
  <si>
    <t>Avg (min, maj ax)</t>
  </si>
  <si>
    <t>Line, central index: L29, spatial extent: ~L25-L33</t>
  </si>
  <si>
    <t>Line, central index: L29, spatial extent: L22-L37</t>
  </si>
  <si>
    <t>Line, central index:  L31, spatial extent: L21-L41, extended bias range. Flip at 180 mV at L32&amp;33</t>
  </si>
  <si>
    <t>Line, central index: spatial extent: L26-L43, Peak split at roughly -2.5 mV, but not consistently</t>
  </si>
  <si>
    <t xml:space="preserve"> </t>
  </si>
  <si>
    <t>For fitting to line spectra (read from Python)</t>
  </si>
  <si>
    <t>Emin</t>
  </si>
  <si>
    <t>Emax</t>
  </si>
  <si>
    <t>Lmin</t>
  </si>
  <si>
    <t>Lmax</t>
  </si>
  <si>
    <t>!d</t>
  </si>
  <si>
    <t>Kondo fitting (first pass)</t>
  </si>
  <si>
    <t>E0_fixed</t>
  </si>
  <si>
    <t>w_fixed</t>
  </si>
  <si>
    <t>occupied</t>
  </si>
  <si>
    <t>t</t>
  </si>
  <si>
    <t>f</t>
  </si>
  <si>
    <t>Ag 2021-08-09 2p5 nm radius\Createc2_210809.153302.dat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</si>
</sst>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0" fillId="0" borderId="0" xfId="0" applyBorder="1"/>
    <xf numFmtId="0" fontId="4" fillId="0" borderId="0" xfId="0" applyFont="1" applyBorder="1"/>
    <xf numFmtId="14" fontId="0" fillId="0" borderId="0" xfId="0" applyNumberFormat="1"/>
    <xf numFmtId="0" fontId="0" fillId="0" borderId="2" xfId="0" quotePrefix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 indent="2"/>
    </xf>
    <xf numFmtId="0" fontId="0" fillId="0" borderId="0" xfId="0" applyBorder="1" applyAlignment="1">
      <alignment horizontal="right" indent="2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3" xfId="0" quotePrefix="1" applyFont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Border="1" applyAlignment="1">
      <alignment horizontal="left" wrapText="1"/>
    </xf>
    <xf numFmtId="0" fontId="4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 indent="2"/>
    </xf>
    <xf numFmtId="0" fontId="0" fillId="0" borderId="5" xfId="0" quotePrefix="1" applyBorder="1"/>
    <xf numFmtId="0" fontId="3" fillId="4" borderId="0" xfId="3" applyBorder="1"/>
    <xf numFmtId="0" fontId="2" fillId="3" borderId="0" xfId="2"/>
    <xf numFmtId="0" fontId="0" fillId="0" borderId="0" xfId="0" applyBorder="1" applyAlignment="1">
      <alignment horizontal="right"/>
    </xf>
    <xf numFmtId="0" fontId="1" fillId="2" borderId="0" xfId="1" applyBorder="1"/>
    <xf numFmtId="0" fontId="1" fillId="2" borderId="4" xfId="1" applyBorder="1"/>
    <xf numFmtId="0" fontId="4" fillId="0" borderId="0" xfId="0" applyFont="1" applyBorder="1" applyAlignment="1">
      <alignment horizontal="right"/>
    </xf>
    <xf numFmtId="0" fontId="0" fillId="0" borderId="1" xfId="0" quotePrefix="1" applyFont="1" applyBorder="1" applyAlignment="1">
      <alignment horizontal="right" wrapText="1"/>
    </xf>
    <xf numFmtId="14" fontId="0" fillId="0" borderId="0" xfId="0" applyNumberFormat="1" applyBorder="1"/>
    <xf numFmtId="0" fontId="0" fillId="0" borderId="0" xfId="0" applyFill="1" applyBorder="1" applyAlignment="1">
      <alignment horizontal="right" indent="2"/>
    </xf>
    <xf numFmtId="0" fontId="0" fillId="0" borderId="0" xfId="0" quotePrefix="1" applyBorder="1" applyAlignment="1">
      <alignment horizontal="right" indent="2"/>
    </xf>
    <xf numFmtId="0" fontId="0" fillId="0" borderId="2" xfId="0" applyBorder="1" applyAlignment="1">
      <alignment horizontal="right"/>
    </xf>
    <xf numFmtId="0" fontId="0" fillId="0" borderId="0" xfId="0" applyBorder="1" applyAlignment="1"/>
    <xf numFmtId="0" fontId="0" fillId="0" borderId="0" xfId="0" quotePrefix="1" applyBorder="1"/>
    <xf numFmtId="0" fontId="0" fillId="0" borderId="0" xfId="0" quotePrefix="1" applyBorder="1" applyAlignment="1">
      <alignment horizontal="right"/>
    </xf>
    <xf numFmtId="0" fontId="0" fillId="0" borderId="0" xfId="0" quotePrefix="1" applyFill="1" applyBorder="1"/>
    <xf numFmtId="11" fontId="0" fillId="0" borderId="0" xfId="0" applyNumberFormat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1" fontId="0" fillId="0" borderId="0" xfId="0" applyNumberFormat="1" applyBorder="1"/>
    <xf numFmtId="0" fontId="0" fillId="0" borderId="9" xfId="0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Sheet1!$E$4:$E$40</c:f>
              <c:numCache>
                <c:formatCode>General</c:formatCode>
                <c:ptCount val="37"/>
                <c:pt idx="0">
                  <c:v>2.4050000000000002</c:v>
                </c:pt>
                <c:pt idx="1">
                  <c:v>2.4900000000000002</c:v>
                </c:pt>
                <c:pt idx="2">
                  <c:v>2.3450000000000002</c:v>
                </c:pt>
                <c:pt idx="3">
                  <c:v>2.3849999999999998</c:v>
                </c:pt>
                <c:pt idx="4">
                  <c:v>2.7250000000000001</c:v>
                </c:pt>
                <c:pt idx="5">
                  <c:v>2.7250000000000001</c:v>
                </c:pt>
                <c:pt idx="6">
                  <c:v>2.7250000000000001</c:v>
                </c:pt>
                <c:pt idx="7">
                  <c:v>2.7250000000000001</c:v>
                </c:pt>
                <c:pt idx="8">
                  <c:v>2.7250000000000001</c:v>
                </c:pt>
                <c:pt idx="9">
                  <c:v>2.6900000000000004</c:v>
                </c:pt>
                <c:pt idx="10">
                  <c:v>3.835</c:v>
                </c:pt>
                <c:pt idx="11">
                  <c:v>3.8250000000000002</c:v>
                </c:pt>
                <c:pt idx="12">
                  <c:v>4.6500000000000004</c:v>
                </c:pt>
                <c:pt idx="13">
                  <c:v>4.6500000000000004</c:v>
                </c:pt>
                <c:pt idx="14">
                  <c:v>4.6449999999999996</c:v>
                </c:pt>
                <c:pt idx="15">
                  <c:v>4.6449999999999996</c:v>
                </c:pt>
                <c:pt idx="16">
                  <c:v>4.6449999999999996</c:v>
                </c:pt>
                <c:pt idx="17">
                  <c:v>4.6449999999999996</c:v>
                </c:pt>
                <c:pt idx="18">
                  <c:v>4.6449999999999996</c:v>
                </c:pt>
                <c:pt idx="19">
                  <c:v>4.6449999999999996</c:v>
                </c:pt>
                <c:pt idx="20">
                  <c:v>3.65</c:v>
                </c:pt>
                <c:pt idx="21">
                  <c:v>3.65</c:v>
                </c:pt>
                <c:pt idx="22">
                  <c:v>3.65</c:v>
                </c:pt>
                <c:pt idx="23">
                  <c:v>3.65</c:v>
                </c:pt>
                <c:pt idx="24">
                  <c:v>3.65</c:v>
                </c:pt>
                <c:pt idx="25">
                  <c:v>2.4500000000000002</c:v>
                </c:pt>
                <c:pt idx="26">
                  <c:v>2.4500000000000002</c:v>
                </c:pt>
                <c:pt idx="27">
                  <c:v>2.4500000000000002</c:v>
                </c:pt>
                <c:pt idx="28">
                  <c:v>2.4500000000000002</c:v>
                </c:pt>
                <c:pt idx="29">
                  <c:v>2.4500000000000002</c:v>
                </c:pt>
                <c:pt idx="30">
                  <c:v>2.4500000000000002</c:v>
                </c:pt>
                <c:pt idx="31">
                  <c:v>2.4699999999999998</c:v>
                </c:pt>
                <c:pt idx="32">
                  <c:v>2.4699999999999998</c:v>
                </c:pt>
                <c:pt idx="33">
                  <c:v>2.4699999999999998</c:v>
                </c:pt>
                <c:pt idx="34">
                  <c:v>2.665</c:v>
                </c:pt>
                <c:pt idx="35">
                  <c:v>0</c:v>
                </c:pt>
                <c:pt idx="36">
                  <c:v>3.6500000000000004</c:v>
                </c:pt>
              </c:numCache>
            </c:numRef>
          </c:xVal>
          <c:yVal>
            <c:numRef>
              <c:f>Sheet1!$U$4:$U$2940</c:f>
              <c:numCache>
                <c:formatCode>General</c:formatCode>
                <c:ptCount val="2937"/>
                <c:pt idx="0">
                  <c:v>6.84</c:v>
                </c:pt>
                <c:pt idx="4">
                  <c:v>7.07</c:v>
                </c:pt>
                <c:pt idx="5">
                  <c:v>7.07</c:v>
                </c:pt>
                <c:pt idx="6">
                  <c:v>7.07</c:v>
                </c:pt>
                <c:pt idx="8">
                  <c:v>7.39</c:v>
                </c:pt>
                <c:pt idx="10">
                  <c:v>3.12</c:v>
                </c:pt>
                <c:pt idx="12">
                  <c:v>2.82</c:v>
                </c:pt>
                <c:pt idx="13">
                  <c:v>2.82</c:v>
                </c:pt>
                <c:pt idx="14">
                  <c:v>3.81</c:v>
                </c:pt>
                <c:pt idx="15">
                  <c:v>3.81</c:v>
                </c:pt>
                <c:pt idx="16">
                  <c:v>3.81</c:v>
                </c:pt>
                <c:pt idx="19">
                  <c:v>3.37</c:v>
                </c:pt>
                <c:pt idx="20">
                  <c:v>4.12</c:v>
                </c:pt>
                <c:pt idx="21">
                  <c:v>4.12</c:v>
                </c:pt>
                <c:pt idx="22">
                  <c:v>4.12</c:v>
                </c:pt>
                <c:pt idx="23">
                  <c:v>4.3899999999999997</c:v>
                </c:pt>
                <c:pt idx="24">
                  <c:v>4.2300000000000004</c:v>
                </c:pt>
                <c:pt idx="25">
                  <c:v>6.94</c:v>
                </c:pt>
                <c:pt idx="26">
                  <c:v>6.94</c:v>
                </c:pt>
                <c:pt idx="27">
                  <c:v>6.94</c:v>
                </c:pt>
                <c:pt idx="28">
                  <c:v>6.94</c:v>
                </c:pt>
                <c:pt idx="29">
                  <c:v>6.94</c:v>
                </c:pt>
                <c:pt idx="30">
                  <c:v>5.51</c:v>
                </c:pt>
                <c:pt idx="31">
                  <c:v>7.83</c:v>
                </c:pt>
                <c:pt idx="33">
                  <c:v>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6C-A748-97D0-E7BDB7DE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989919"/>
        <c:axId val="1585529679"/>
      </c:scatterChart>
      <c:valAx>
        <c:axId val="157098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radius from 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29679"/>
        <c:crosses val="autoZero"/>
        <c:crossBetween val="midCat"/>
      </c:valAx>
      <c:valAx>
        <c:axId val="15855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Fano</a:t>
                </a:r>
                <a:r>
                  <a:rPr lang="en-US" baseline="0"/>
                  <a:t> fit width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8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vs. 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Sheet1!$U$4:$U$37</c:f>
              <c:numCache>
                <c:formatCode>General</c:formatCode>
                <c:ptCount val="34"/>
                <c:pt idx="0">
                  <c:v>6.84</c:v>
                </c:pt>
                <c:pt idx="4">
                  <c:v>7.07</c:v>
                </c:pt>
                <c:pt idx="5">
                  <c:v>7.07</c:v>
                </c:pt>
                <c:pt idx="6">
                  <c:v>7.07</c:v>
                </c:pt>
                <c:pt idx="8">
                  <c:v>7.39</c:v>
                </c:pt>
                <c:pt idx="10">
                  <c:v>3.12</c:v>
                </c:pt>
                <c:pt idx="12">
                  <c:v>2.82</c:v>
                </c:pt>
                <c:pt idx="13">
                  <c:v>2.82</c:v>
                </c:pt>
                <c:pt idx="14">
                  <c:v>3.81</c:v>
                </c:pt>
                <c:pt idx="15">
                  <c:v>3.81</c:v>
                </c:pt>
                <c:pt idx="16">
                  <c:v>3.81</c:v>
                </c:pt>
                <c:pt idx="19">
                  <c:v>3.37</c:v>
                </c:pt>
                <c:pt idx="20">
                  <c:v>4.12</c:v>
                </c:pt>
                <c:pt idx="21">
                  <c:v>4.12</c:v>
                </c:pt>
                <c:pt idx="22">
                  <c:v>4.12</c:v>
                </c:pt>
                <c:pt idx="23">
                  <c:v>4.3899999999999997</c:v>
                </c:pt>
                <c:pt idx="24">
                  <c:v>4.2300000000000004</c:v>
                </c:pt>
                <c:pt idx="25">
                  <c:v>6.94</c:v>
                </c:pt>
                <c:pt idx="26">
                  <c:v>6.94</c:v>
                </c:pt>
                <c:pt idx="27">
                  <c:v>6.94</c:v>
                </c:pt>
                <c:pt idx="28">
                  <c:v>6.94</c:v>
                </c:pt>
                <c:pt idx="29">
                  <c:v>6.94</c:v>
                </c:pt>
                <c:pt idx="30">
                  <c:v>5.51</c:v>
                </c:pt>
                <c:pt idx="31">
                  <c:v>7.83</c:v>
                </c:pt>
                <c:pt idx="33">
                  <c:v>7.02</c:v>
                </c:pt>
              </c:numCache>
            </c:numRef>
          </c:xVal>
          <c:yVal>
            <c:numRef>
              <c:f>Sheet1!$S$4:$S$37</c:f>
              <c:numCache>
                <c:formatCode>General</c:formatCode>
                <c:ptCount val="34"/>
                <c:pt idx="0">
                  <c:v>-0.03</c:v>
                </c:pt>
                <c:pt idx="4">
                  <c:v>-0.06</c:v>
                </c:pt>
                <c:pt idx="5">
                  <c:v>-0.06</c:v>
                </c:pt>
                <c:pt idx="6">
                  <c:v>-0.06</c:v>
                </c:pt>
                <c:pt idx="8">
                  <c:v>-0.1</c:v>
                </c:pt>
                <c:pt idx="10">
                  <c:v>1.05</c:v>
                </c:pt>
                <c:pt idx="12">
                  <c:v>-0.39</c:v>
                </c:pt>
                <c:pt idx="13">
                  <c:v>-0.39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-7.0000000000000007E-2</c:v>
                </c:pt>
                <c:pt idx="19">
                  <c:v>-0.11</c:v>
                </c:pt>
                <c:pt idx="20">
                  <c:v>1.04</c:v>
                </c:pt>
                <c:pt idx="21">
                  <c:v>1.04</c:v>
                </c:pt>
                <c:pt idx="22">
                  <c:v>1.04</c:v>
                </c:pt>
                <c:pt idx="23">
                  <c:v>0.95</c:v>
                </c:pt>
                <c:pt idx="24">
                  <c:v>0.95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0.48</c:v>
                </c:pt>
                <c:pt idx="31">
                  <c:v>-0.22</c:v>
                </c:pt>
                <c:pt idx="33">
                  <c:v>-0.09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6-41E9-AA0B-16C2FD6B4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57856"/>
        <c:axId val="78166176"/>
      </c:scatterChart>
      <c:valAx>
        <c:axId val="78157856"/>
        <c:scaling>
          <c:orientation val="minMax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6176"/>
        <c:crosses val="autoZero"/>
        <c:crossBetween val="midCat"/>
      </c:valAx>
      <c:valAx>
        <c:axId val="781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 vs.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Sheet1!$U$3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Sheet1!$E$4:$E$40</c:f>
              <c:numCache>
                <c:formatCode>General</c:formatCode>
                <c:ptCount val="37"/>
                <c:pt idx="0">
                  <c:v>2.4050000000000002</c:v>
                </c:pt>
                <c:pt idx="1">
                  <c:v>2.4900000000000002</c:v>
                </c:pt>
                <c:pt idx="2">
                  <c:v>2.3450000000000002</c:v>
                </c:pt>
                <c:pt idx="3">
                  <c:v>2.3849999999999998</c:v>
                </c:pt>
                <c:pt idx="4">
                  <c:v>2.7250000000000001</c:v>
                </c:pt>
                <c:pt idx="5">
                  <c:v>2.7250000000000001</c:v>
                </c:pt>
                <c:pt idx="6">
                  <c:v>2.7250000000000001</c:v>
                </c:pt>
                <c:pt idx="7">
                  <c:v>2.7250000000000001</c:v>
                </c:pt>
                <c:pt idx="8">
                  <c:v>2.7250000000000001</c:v>
                </c:pt>
                <c:pt idx="9">
                  <c:v>2.6900000000000004</c:v>
                </c:pt>
                <c:pt idx="10">
                  <c:v>3.835</c:v>
                </c:pt>
                <c:pt idx="11">
                  <c:v>3.8250000000000002</c:v>
                </c:pt>
                <c:pt idx="12">
                  <c:v>4.6500000000000004</c:v>
                </c:pt>
                <c:pt idx="13">
                  <c:v>4.6500000000000004</c:v>
                </c:pt>
                <c:pt idx="14">
                  <c:v>4.6449999999999996</c:v>
                </c:pt>
                <c:pt idx="15">
                  <c:v>4.6449999999999996</c:v>
                </c:pt>
                <c:pt idx="16">
                  <c:v>4.6449999999999996</c:v>
                </c:pt>
                <c:pt idx="17">
                  <c:v>4.6449999999999996</c:v>
                </c:pt>
                <c:pt idx="18">
                  <c:v>4.6449999999999996</c:v>
                </c:pt>
                <c:pt idx="19">
                  <c:v>4.6449999999999996</c:v>
                </c:pt>
                <c:pt idx="20">
                  <c:v>3.65</c:v>
                </c:pt>
                <c:pt idx="21">
                  <c:v>3.65</c:v>
                </c:pt>
                <c:pt idx="22">
                  <c:v>3.65</c:v>
                </c:pt>
                <c:pt idx="23">
                  <c:v>3.65</c:v>
                </c:pt>
                <c:pt idx="24">
                  <c:v>3.65</c:v>
                </c:pt>
                <c:pt idx="25">
                  <c:v>2.4500000000000002</c:v>
                </c:pt>
                <c:pt idx="26">
                  <c:v>2.4500000000000002</c:v>
                </c:pt>
                <c:pt idx="27">
                  <c:v>2.4500000000000002</c:v>
                </c:pt>
                <c:pt idx="28">
                  <c:v>2.4500000000000002</c:v>
                </c:pt>
                <c:pt idx="29">
                  <c:v>2.4500000000000002</c:v>
                </c:pt>
                <c:pt idx="30">
                  <c:v>2.4500000000000002</c:v>
                </c:pt>
                <c:pt idx="31">
                  <c:v>2.4699999999999998</c:v>
                </c:pt>
                <c:pt idx="32">
                  <c:v>2.4699999999999998</c:v>
                </c:pt>
                <c:pt idx="33">
                  <c:v>2.4699999999999998</c:v>
                </c:pt>
                <c:pt idx="34">
                  <c:v>2.665</c:v>
                </c:pt>
                <c:pt idx="35">
                  <c:v>0</c:v>
                </c:pt>
                <c:pt idx="36">
                  <c:v>3.6500000000000004</c:v>
                </c:pt>
              </c:numCache>
            </c:numRef>
          </c:xVal>
          <c:yVal>
            <c:numRef>
              <c:f>Sheet1!$U$4:$U$37</c:f>
              <c:numCache>
                <c:formatCode>General</c:formatCode>
                <c:ptCount val="34"/>
                <c:pt idx="0">
                  <c:v>6.84</c:v>
                </c:pt>
                <c:pt idx="4">
                  <c:v>7.07</c:v>
                </c:pt>
                <c:pt idx="5">
                  <c:v>7.07</c:v>
                </c:pt>
                <c:pt idx="6">
                  <c:v>7.07</c:v>
                </c:pt>
                <c:pt idx="8">
                  <c:v>7.39</c:v>
                </c:pt>
                <c:pt idx="10">
                  <c:v>3.12</c:v>
                </c:pt>
                <c:pt idx="12">
                  <c:v>2.82</c:v>
                </c:pt>
                <c:pt idx="13">
                  <c:v>2.82</c:v>
                </c:pt>
                <c:pt idx="14">
                  <c:v>3.81</c:v>
                </c:pt>
                <c:pt idx="15">
                  <c:v>3.81</c:v>
                </c:pt>
                <c:pt idx="16">
                  <c:v>3.81</c:v>
                </c:pt>
                <c:pt idx="19">
                  <c:v>3.37</c:v>
                </c:pt>
                <c:pt idx="20">
                  <c:v>4.12</c:v>
                </c:pt>
                <c:pt idx="21">
                  <c:v>4.12</c:v>
                </c:pt>
                <c:pt idx="22">
                  <c:v>4.12</c:v>
                </c:pt>
                <c:pt idx="23">
                  <c:v>4.3899999999999997</c:v>
                </c:pt>
                <c:pt idx="24">
                  <c:v>4.2300000000000004</c:v>
                </c:pt>
                <c:pt idx="25">
                  <c:v>6.94</c:v>
                </c:pt>
                <c:pt idx="26">
                  <c:v>6.94</c:v>
                </c:pt>
                <c:pt idx="27">
                  <c:v>6.94</c:v>
                </c:pt>
                <c:pt idx="28">
                  <c:v>6.94</c:v>
                </c:pt>
                <c:pt idx="29">
                  <c:v>6.94</c:v>
                </c:pt>
                <c:pt idx="30">
                  <c:v>5.51</c:v>
                </c:pt>
                <c:pt idx="31">
                  <c:v>7.83</c:v>
                </c:pt>
                <c:pt idx="33">
                  <c:v>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1-4BE8-9472-34E9A46A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92384"/>
        <c:axId val="78183232"/>
      </c:scatterChart>
      <c:valAx>
        <c:axId val="78192384"/>
        <c:scaling>
          <c:orientation val="minMax"/>
          <c:max val="4.8"/>
          <c:min val="2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</a:t>
                </a:r>
                <a:r>
                  <a:rPr lang="en-US" baseline="0"/>
                  <a:t> nm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3232"/>
        <c:crosses val="autoZero"/>
        <c:crossBetween val="midCat"/>
      </c:valAx>
      <c:valAx>
        <c:axId val="78183232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w, meV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eps0 vs.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ε0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Sheet1!$E$4:$E$40</c:f>
              <c:numCache>
                <c:formatCode>General</c:formatCode>
                <c:ptCount val="37"/>
                <c:pt idx="0">
                  <c:v>2.4050000000000002</c:v>
                </c:pt>
                <c:pt idx="1">
                  <c:v>2.4900000000000002</c:v>
                </c:pt>
                <c:pt idx="2">
                  <c:v>2.3450000000000002</c:v>
                </c:pt>
                <c:pt idx="3">
                  <c:v>2.3849999999999998</c:v>
                </c:pt>
                <c:pt idx="4">
                  <c:v>2.7250000000000001</c:v>
                </c:pt>
                <c:pt idx="5">
                  <c:v>2.7250000000000001</c:v>
                </c:pt>
                <c:pt idx="6">
                  <c:v>2.7250000000000001</c:v>
                </c:pt>
                <c:pt idx="7">
                  <c:v>2.7250000000000001</c:v>
                </c:pt>
                <c:pt idx="8">
                  <c:v>2.7250000000000001</c:v>
                </c:pt>
                <c:pt idx="9">
                  <c:v>2.6900000000000004</c:v>
                </c:pt>
                <c:pt idx="10">
                  <c:v>3.835</c:v>
                </c:pt>
                <c:pt idx="11">
                  <c:v>3.8250000000000002</c:v>
                </c:pt>
                <c:pt idx="12">
                  <c:v>4.6500000000000004</c:v>
                </c:pt>
                <c:pt idx="13">
                  <c:v>4.6500000000000004</c:v>
                </c:pt>
                <c:pt idx="14">
                  <c:v>4.6449999999999996</c:v>
                </c:pt>
                <c:pt idx="15">
                  <c:v>4.6449999999999996</c:v>
                </c:pt>
                <c:pt idx="16">
                  <c:v>4.6449999999999996</c:v>
                </c:pt>
                <c:pt idx="17">
                  <c:v>4.6449999999999996</c:v>
                </c:pt>
                <c:pt idx="18">
                  <c:v>4.6449999999999996</c:v>
                </c:pt>
                <c:pt idx="19">
                  <c:v>4.6449999999999996</c:v>
                </c:pt>
                <c:pt idx="20">
                  <c:v>3.65</c:v>
                </c:pt>
                <c:pt idx="21">
                  <c:v>3.65</c:v>
                </c:pt>
                <c:pt idx="22">
                  <c:v>3.65</c:v>
                </c:pt>
                <c:pt idx="23">
                  <c:v>3.65</c:v>
                </c:pt>
                <c:pt idx="24">
                  <c:v>3.65</c:v>
                </c:pt>
                <c:pt idx="25">
                  <c:v>2.4500000000000002</c:v>
                </c:pt>
                <c:pt idx="26">
                  <c:v>2.4500000000000002</c:v>
                </c:pt>
                <c:pt idx="27">
                  <c:v>2.4500000000000002</c:v>
                </c:pt>
                <c:pt idx="28">
                  <c:v>2.4500000000000002</c:v>
                </c:pt>
                <c:pt idx="29">
                  <c:v>2.4500000000000002</c:v>
                </c:pt>
                <c:pt idx="30">
                  <c:v>2.4500000000000002</c:v>
                </c:pt>
                <c:pt idx="31">
                  <c:v>2.4699999999999998</c:v>
                </c:pt>
                <c:pt idx="32">
                  <c:v>2.4699999999999998</c:v>
                </c:pt>
                <c:pt idx="33">
                  <c:v>2.4699999999999998</c:v>
                </c:pt>
                <c:pt idx="34">
                  <c:v>2.665</c:v>
                </c:pt>
                <c:pt idx="35">
                  <c:v>0</c:v>
                </c:pt>
                <c:pt idx="36">
                  <c:v>3.6500000000000004</c:v>
                </c:pt>
              </c:numCache>
            </c:numRef>
          </c:xVal>
          <c:yVal>
            <c:numRef>
              <c:f>Sheet1!$T$4:$T$39</c:f>
              <c:numCache>
                <c:formatCode>General</c:formatCode>
                <c:ptCount val="36"/>
                <c:pt idx="0">
                  <c:v>2.69</c:v>
                </c:pt>
                <c:pt idx="4">
                  <c:v>4.32</c:v>
                </c:pt>
                <c:pt idx="5">
                  <c:v>4.32</c:v>
                </c:pt>
                <c:pt idx="6">
                  <c:v>4.32</c:v>
                </c:pt>
                <c:pt idx="8">
                  <c:v>3.65</c:v>
                </c:pt>
                <c:pt idx="10">
                  <c:v>9.68</c:v>
                </c:pt>
                <c:pt idx="12">
                  <c:v>5.88</c:v>
                </c:pt>
                <c:pt idx="13">
                  <c:v>5.88</c:v>
                </c:pt>
                <c:pt idx="14">
                  <c:v>6.61</c:v>
                </c:pt>
                <c:pt idx="15">
                  <c:v>6.61</c:v>
                </c:pt>
                <c:pt idx="16">
                  <c:v>6.61</c:v>
                </c:pt>
                <c:pt idx="19">
                  <c:v>6.91</c:v>
                </c:pt>
                <c:pt idx="20">
                  <c:v>10.26</c:v>
                </c:pt>
                <c:pt idx="21">
                  <c:v>10.26</c:v>
                </c:pt>
                <c:pt idx="22">
                  <c:v>10.26</c:v>
                </c:pt>
                <c:pt idx="23">
                  <c:v>9.94</c:v>
                </c:pt>
                <c:pt idx="24">
                  <c:v>9.8699999999999992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8.08</c:v>
                </c:pt>
                <c:pt idx="31">
                  <c:v>2.1</c:v>
                </c:pt>
                <c:pt idx="33">
                  <c:v>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0-4377-A415-29D0C6864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92384"/>
        <c:axId val="78183232"/>
      </c:scatterChart>
      <c:valAx>
        <c:axId val="78192384"/>
        <c:scaling>
          <c:orientation val="minMax"/>
          <c:max val="4.8"/>
          <c:min val="2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</a:t>
                </a:r>
                <a:r>
                  <a:rPr lang="en-US" baseline="0"/>
                  <a:t> nm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3232"/>
        <c:crosses val="autoZero"/>
        <c:crossBetween val="midCat"/>
      </c:valAx>
      <c:valAx>
        <c:axId val="7818323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eps0, meV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vs.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Sheet1!$E$4:$E$40</c:f>
              <c:numCache>
                <c:formatCode>General</c:formatCode>
                <c:ptCount val="37"/>
                <c:pt idx="0">
                  <c:v>2.4050000000000002</c:v>
                </c:pt>
                <c:pt idx="1">
                  <c:v>2.4900000000000002</c:v>
                </c:pt>
                <c:pt idx="2">
                  <c:v>2.3450000000000002</c:v>
                </c:pt>
                <c:pt idx="3">
                  <c:v>2.3849999999999998</c:v>
                </c:pt>
                <c:pt idx="4">
                  <c:v>2.7250000000000001</c:v>
                </c:pt>
                <c:pt idx="5">
                  <c:v>2.7250000000000001</c:v>
                </c:pt>
                <c:pt idx="6">
                  <c:v>2.7250000000000001</c:v>
                </c:pt>
                <c:pt idx="7">
                  <c:v>2.7250000000000001</c:v>
                </c:pt>
                <c:pt idx="8">
                  <c:v>2.7250000000000001</c:v>
                </c:pt>
                <c:pt idx="9">
                  <c:v>2.6900000000000004</c:v>
                </c:pt>
                <c:pt idx="10">
                  <c:v>3.835</c:v>
                </c:pt>
                <c:pt idx="11">
                  <c:v>3.8250000000000002</c:v>
                </c:pt>
                <c:pt idx="12">
                  <c:v>4.6500000000000004</c:v>
                </c:pt>
                <c:pt idx="13">
                  <c:v>4.6500000000000004</c:v>
                </c:pt>
                <c:pt idx="14">
                  <c:v>4.6449999999999996</c:v>
                </c:pt>
                <c:pt idx="15">
                  <c:v>4.6449999999999996</c:v>
                </c:pt>
                <c:pt idx="16">
                  <c:v>4.6449999999999996</c:v>
                </c:pt>
                <c:pt idx="17">
                  <c:v>4.6449999999999996</c:v>
                </c:pt>
                <c:pt idx="18">
                  <c:v>4.6449999999999996</c:v>
                </c:pt>
                <c:pt idx="19">
                  <c:v>4.6449999999999996</c:v>
                </c:pt>
                <c:pt idx="20">
                  <c:v>3.65</c:v>
                </c:pt>
                <c:pt idx="21">
                  <c:v>3.65</c:v>
                </c:pt>
                <c:pt idx="22">
                  <c:v>3.65</c:v>
                </c:pt>
                <c:pt idx="23">
                  <c:v>3.65</c:v>
                </c:pt>
                <c:pt idx="24">
                  <c:v>3.65</c:v>
                </c:pt>
                <c:pt idx="25">
                  <c:v>2.4500000000000002</c:v>
                </c:pt>
                <c:pt idx="26">
                  <c:v>2.4500000000000002</c:v>
                </c:pt>
                <c:pt idx="27">
                  <c:v>2.4500000000000002</c:v>
                </c:pt>
                <c:pt idx="28">
                  <c:v>2.4500000000000002</c:v>
                </c:pt>
                <c:pt idx="29">
                  <c:v>2.4500000000000002</c:v>
                </c:pt>
                <c:pt idx="30">
                  <c:v>2.4500000000000002</c:v>
                </c:pt>
                <c:pt idx="31">
                  <c:v>2.4699999999999998</c:v>
                </c:pt>
                <c:pt idx="32">
                  <c:v>2.4699999999999998</c:v>
                </c:pt>
                <c:pt idx="33">
                  <c:v>2.4699999999999998</c:v>
                </c:pt>
                <c:pt idx="34">
                  <c:v>2.665</c:v>
                </c:pt>
                <c:pt idx="35">
                  <c:v>0</c:v>
                </c:pt>
                <c:pt idx="36">
                  <c:v>3.6500000000000004</c:v>
                </c:pt>
              </c:numCache>
            </c:numRef>
          </c:xVal>
          <c:yVal>
            <c:numRef>
              <c:f>Sheet1!$S$4:$S$39</c:f>
              <c:numCache>
                <c:formatCode>General</c:formatCode>
                <c:ptCount val="36"/>
                <c:pt idx="0">
                  <c:v>-0.03</c:v>
                </c:pt>
                <c:pt idx="4">
                  <c:v>-0.06</c:v>
                </c:pt>
                <c:pt idx="5">
                  <c:v>-0.06</c:v>
                </c:pt>
                <c:pt idx="6">
                  <c:v>-0.06</c:v>
                </c:pt>
                <c:pt idx="8">
                  <c:v>-0.1</c:v>
                </c:pt>
                <c:pt idx="10">
                  <c:v>1.05</c:v>
                </c:pt>
                <c:pt idx="12">
                  <c:v>-0.39</c:v>
                </c:pt>
                <c:pt idx="13">
                  <c:v>-0.39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-7.0000000000000007E-2</c:v>
                </c:pt>
                <c:pt idx="19">
                  <c:v>-0.11</c:v>
                </c:pt>
                <c:pt idx="20">
                  <c:v>1.04</c:v>
                </c:pt>
                <c:pt idx="21">
                  <c:v>1.04</c:v>
                </c:pt>
                <c:pt idx="22">
                  <c:v>1.04</c:v>
                </c:pt>
                <c:pt idx="23">
                  <c:v>0.95</c:v>
                </c:pt>
                <c:pt idx="24">
                  <c:v>0.95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0.48</c:v>
                </c:pt>
                <c:pt idx="31">
                  <c:v>-0.22</c:v>
                </c:pt>
                <c:pt idx="33">
                  <c:v>-0.09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5-40E6-B4F1-C9BF3352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92384"/>
        <c:axId val="78183232"/>
      </c:scatterChart>
      <c:valAx>
        <c:axId val="78192384"/>
        <c:scaling>
          <c:orientation val="minMax"/>
          <c:max val="4.8"/>
          <c:min val="2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r,</a:t>
                </a:r>
                <a:r>
                  <a:rPr lang="en-US" baseline="0"/>
                  <a:t> nm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3232"/>
        <c:crosses val="autoZero"/>
        <c:crossBetween val="midCat"/>
      </c:valAx>
      <c:valAx>
        <c:axId val="78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 vs. eps0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Sheet1!$T$4:$T$37</c:f>
              <c:numCache>
                <c:formatCode>General</c:formatCode>
                <c:ptCount val="34"/>
                <c:pt idx="0">
                  <c:v>2.69</c:v>
                </c:pt>
                <c:pt idx="4">
                  <c:v>4.32</c:v>
                </c:pt>
                <c:pt idx="5">
                  <c:v>4.32</c:v>
                </c:pt>
                <c:pt idx="6">
                  <c:v>4.32</c:v>
                </c:pt>
                <c:pt idx="8">
                  <c:v>3.65</c:v>
                </c:pt>
                <c:pt idx="10">
                  <c:v>9.68</c:v>
                </c:pt>
                <c:pt idx="12">
                  <c:v>5.88</c:v>
                </c:pt>
                <c:pt idx="13">
                  <c:v>5.88</c:v>
                </c:pt>
                <c:pt idx="14">
                  <c:v>6.61</c:v>
                </c:pt>
                <c:pt idx="15">
                  <c:v>6.61</c:v>
                </c:pt>
                <c:pt idx="16">
                  <c:v>6.61</c:v>
                </c:pt>
                <c:pt idx="19">
                  <c:v>6.91</c:v>
                </c:pt>
                <c:pt idx="20">
                  <c:v>10.26</c:v>
                </c:pt>
                <c:pt idx="21">
                  <c:v>10.26</c:v>
                </c:pt>
                <c:pt idx="22">
                  <c:v>10.26</c:v>
                </c:pt>
                <c:pt idx="23">
                  <c:v>9.94</c:v>
                </c:pt>
                <c:pt idx="24">
                  <c:v>9.8699999999999992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8.08</c:v>
                </c:pt>
                <c:pt idx="31">
                  <c:v>2.1</c:v>
                </c:pt>
                <c:pt idx="33">
                  <c:v>3.92</c:v>
                </c:pt>
              </c:numCache>
            </c:numRef>
          </c:xVal>
          <c:yVal>
            <c:numRef>
              <c:f>Sheet1!$U$4:$U$37</c:f>
              <c:numCache>
                <c:formatCode>General</c:formatCode>
                <c:ptCount val="34"/>
                <c:pt idx="0">
                  <c:v>6.84</c:v>
                </c:pt>
                <c:pt idx="4">
                  <c:v>7.07</c:v>
                </c:pt>
                <c:pt idx="5">
                  <c:v>7.07</c:v>
                </c:pt>
                <c:pt idx="6">
                  <c:v>7.07</c:v>
                </c:pt>
                <c:pt idx="8">
                  <c:v>7.39</c:v>
                </c:pt>
                <c:pt idx="10">
                  <c:v>3.12</c:v>
                </c:pt>
                <c:pt idx="12">
                  <c:v>2.82</c:v>
                </c:pt>
                <c:pt idx="13">
                  <c:v>2.82</c:v>
                </c:pt>
                <c:pt idx="14">
                  <c:v>3.81</c:v>
                </c:pt>
                <c:pt idx="15">
                  <c:v>3.81</c:v>
                </c:pt>
                <c:pt idx="16">
                  <c:v>3.81</c:v>
                </c:pt>
                <c:pt idx="19">
                  <c:v>3.37</c:v>
                </c:pt>
                <c:pt idx="20">
                  <c:v>4.12</c:v>
                </c:pt>
                <c:pt idx="21">
                  <c:v>4.12</c:v>
                </c:pt>
                <c:pt idx="22">
                  <c:v>4.12</c:v>
                </c:pt>
                <c:pt idx="23">
                  <c:v>4.3899999999999997</c:v>
                </c:pt>
                <c:pt idx="24">
                  <c:v>4.2300000000000004</c:v>
                </c:pt>
                <c:pt idx="25">
                  <c:v>6.94</c:v>
                </c:pt>
                <c:pt idx="26">
                  <c:v>6.94</c:v>
                </c:pt>
                <c:pt idx="27">
                  <c:v>6.94</c:v>
                </c:pt>
                <c:pt idx="28">
                  <c:v>6.94</c:v>
                </c:pt>
                <c:pt idx="29">
                  <c:v>6.94</c:v>
                </c:pt>
                <c:pt idx="30">
                  <c:v>5.51</c:v>
                </c:pt>
                <c:pt idx="31">
                  <c:v>7.83</c:v>
                </c:pt>
                <c:pt idx="33">
                  <c:v>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D-4F76-A93C-3E8169D8E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57856"/>
        <c:axId val="78166176"/>
      </c:scatterChart>
      <c:valAx>
        <c:axId val="78157856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w,</a:t>
                </a:r>
                <a:r>
                  <a:rPr lang="en-US" baseline="0"/>
                  <a:t> meV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6176"/>
        <c:crosses val="autoZero"/>
        <c:crossBetween val="midCat"/>
      </c:valAx>
      <c:valAx>
        <c:axId val="7816617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eps0, meV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eps0 vs. 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Sheet1!$T$4:$T$37</c:f>
              <c:numCache>
                <c:formatCode>General</c:formatCode>
                <c:ptCount val="34"/>
                <c:pt idx="0">
                  <c:v>2.69</c:v>
                </c:pt>
                <c:pt idx="4">
                  <c:v>4.32</c:v>
                </c:pt>
                <c:pt idx="5">
                  <c:v>4.32</c:v>
                </c:pt>
                <c:pt idx="6">
                  <c:v>4.32</c:v>
                </c:pt>
                <c:pt idx="8">
                  <c:v>3.65</c:v>
                </c:pt>
                <c:pt idx="10">
                  <c:v>9.68</c:v>
                </c:pt>
                <c:pt idx="12">
                  <c:v>5.88</c:v>
                </c:pt>
                <c:pt idx="13">
                  <c:v>5.88</c:v>
                </c:pt>
                <c:pt idx="14">
                  <c:v>6.61</c:v>
                </c:pt>
                <c:pt idx="15">
                  <c:v>6.61</c:v>
                </c:pt>
                <c:pt idx="16">
                  <c:v>6.61</c:v>
                </c:pt>
                <c:pt idx="19">
                  <c:v>6.91</c:v>
                </c:pt>
                <c:pt idx="20">
                  <c:v>10.26</c:v>
                </c:pt>
                <c:pt idx="21">
                  <c:v>10.26</c:v>
                </c:pt>
                <c:pt idx="22">
                  <c:v>10.26</c:v>
                </c:pt>
                <c:pt idx="23">
                  <c:v>9.94</c:v>
                </c:pt>
                <c:pt idx="24">
                  <c:v>9.8699999999999992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8.08</c:v>
                </c:pt>
                <c:pt idx="31">
                  <c:v>2.1</c:v>
                </c:pt>
                <c:pt idx="33">
                  <c:v>3.92</c:v>
                </c:pt>
              </c:numCache>
            </c:numRef>
          </c:xVal>
          <c:yVal>
            <c:numRef>
              <c:f>Sheet1!$S$4:$S$37</c:f>
              <c:numCache>
                <c:formatCode>General</c:formatCode>
                <c:ptCount val="34"/>
                <c:pt idx="0">
                  <c:v>-0.03</c:v>
                </c:pt>
                <c:pt idx="4">
                  <c:v>-0.06</c:v>
                </c:pt>
                <c:pt idx="5">
                  <c:v>-0.06</c:v>
                </c:pt>
                <c:pt idx="6">
                  <c:v>-0.06</c:v>
                </c:pt>
                <c:pt idx="8">
                  <c:v>-0.1</c:v>
                </c:pt>
                <c:pt idx="10">
                  <c:v>1.05</c:v>
                </c:pt>
                <c:pt idx="12">
                  <c:v>-0.39</c:v>
                </c:pt>
                <c:pt idx="13">
                  <c:v>-0.39</c:v>
                </c:pt>
                <c:pt idx="14">
                  <c:v>-7.0000000000000007E-2</c:v>
                </c:pt>
                <c:pt idx="15">
                  <c:v>-7.0000000000000007E-2</c:v>
                </c:pt>
                <c:pt idx="16">
                  <c:v>-7.0000000000000007E-2</c:v>
                </c:pt>
                <c:pt idx="19">
                  <c:v>-0.11</c:v>
                </c:pt>
                <c:pt idx="20">
                  <c:v>1.04</c:v>
                </c:pt>
                <c:pt idx="21">
                  <c:v>1.04</c:v>
                </c:pt>
                <c:pt idx="22">
                  <c:v>1.04</c:v>
                </c:pt>
                <c:pt idx="23">
                  <c:v>0.95</c:v>
                </c:pt>
                <c:pt idx="24">
                  <c:v>0.95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0.48</c:v>
                </c:pt>
                <c:pt idx="31">
                  <c:v>-0.22</c:v>
                </c:pt>
                <c:pt idx="33">
                  <c:v>-0.09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2-4E05-98F1-B12DC3310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57856"/>
        <c:axId val="78166176"/>
      </c:scatterChart>
      <c:valAx>
        <c:axId val="78157856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eps0, meV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6176"/>
        <c:crosses val="autoZero"/>
        <c:crossBetween val="midCat"/>
      </c:valAx>
      <c:valAx>
        <c:axId val="781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844175</xdr:colOff>
      <xdr:row>41</xdr:row>
      <xdr:rowOff>70223</xdr:rowOff>
    </xdr:from>
    <xdr:to>
      <xdr:col>13</xdr:col>
      <xdr:colOff>3451411</xdr:colOff>
      <xdr:row>64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77814C-465B-3B46-97BF-FB731A577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39</xdr:row>
      <xdr:rowOff>178547</xdr:rowOff>
    </xdr:from>
    <xdr:to>
      <xdr:col>30</xdr:col>
      <xdr:colOff>283882</xdr:colOff>
      <xdr:row>54</xdr:row>
      <xdr:rowOff>120277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A31562-250B-4C83-9697-77F773787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463177</xdr:colOff>
      <xdr:row>39</xdr:row>
      <xdr:rowOff>171077</xdr:rowOff>
    </xdr:from>
    <xdr:to>
      <xdr:col>22</xdr:col>
      <xdr:colOff>149412</xdr:colOff>
      <xdr:row>54</xdr:row>
      <xdr:rowOff>112807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7423F7-1A8F-4DAC-9ED4-8FAB22E1A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470647</xdr:colOff>
      <xdr:row>56</xdr:row>
      <xdr:rowOff>67235</xdr:rowOff>
    </xdr:from>
    <xdr:to>
      <xdr:col>22</xdr:col>
      <xdr:colOff>156882</xdr:colOff>
      <xdr:row>71</xdr:row>
      <xdr:rowOff>8965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B3C752-4633-4830-B242-6D4FADBA1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485588</xdr:colOff>
      <xdr:row>72</xdr:row>
      <xdr:rowOff>171823</xdr:rowOff>
    </xdr:from>
    <xdr:to>
      <xdr:col>22</xdr:col>
      <xdr:colOff>171823</xdr:colOff>
      <xdr:row>87</xdr:row>
      <xdr:rowOff>113552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A33A1A-62E9-4BB4-93CF-2DBAC1EE5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56</xdr:row>
      <xdr:rowOff>0</xdr:rowOff>
    </xdr:from>
    <xdr:to>
      <xdr:col>30</xdr:col>
      <xdr:colOff>283882</xdr:colOff>
      <xdr:row>70</xdr:row>
      <xdr:rowOff>128494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553C35-DF74-4821-A680-F32BA8BAB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73</xdr:row>
      <xdr:rowOff>0</xdr:rowOff>
    </xdr:from>
    <xdr:to>
      <xdr:col>30</xdr:col>
      <xdr:colOff>283882</xdr:colOff>
      <xdr:row>87</xdr:row>
      <xdr:rowOff>128494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734BAC-E1CA-488E-85B6-1837D7B93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0"/>
  <sheetViews>
    <sheetView tabSelected="1" topLeftCell="A3" zoomScale="89" workbookViewId="0">
      <selection activeCell="F26" sqref="F26"/>
    </sheetView>
  </sheetViews>
  <sheetFormatPr baseColWidth="10" defaultColWidth="8.83203125" defaultRowHeight="15" x14ac:dyDescent="0.2"/>
  <cols>
    <col min="1" max="1" width="8.1640625" customWidth="1"/>
    <col min="2" max="2" width="17.5" style="3" customWidth="1"/>
    <col min="3" max="3" width="13" customWidth="1"/>
    <col min="4" max="4" width="13.1640625" customWidth="1"/>
    <col min="5" max="5" width="9.1640625" customWidth="1"/>
    <col min="6" max="6" width="19.83203125" style="9" customWidth="1"/>
    <col min="7" max="7" width="10.33203125" style="9" customWidth="1"/>
    <col min="8" max="8" width="30.33203125" style="4" customWidth="1"/>
    <col min="9" max="9" width="12.5" style="3" customWidth="1"/>
    <col min="10" max="10" width="14.5" customWidth="1"/>
    <col min="11" max="11" width="8" customWidth="1"/>
    <col min="12" max="12" width="10.1640625" style="4" customWidth="1"/>
    <col min="13" max="13" width="4" style="4" customWidth="1"/>
    <col min="14" max="14" width="49.33203125" style="29" customWidth="1"/>
    <col min="15" max="15" width="72" style="11" customWidth="1"/>
    <col min="16" max="16" width="12.5" style="3" bestFit="1" customWidth="1"/>
    <col min="17" max="17" width="13.6640625" style="4" bestFit="1" customWidth="1"/>
    <col min="25" max="25" width="21.83203125" customWidth="1"/>
  </cols>
  <sheetData>
    <row r="2" spans="1:31" ht="32" x14ac:dyDescent="0.2">
      <c r="B2" s="2" t="s">
        <v>1</v>
      </c>
      <c r="I2" s="2" t="s">
        <v>7</v>
      </c>
      <c r="K2" t="s">
        <v>10</v>
      </c>
      <c r="L2" s="5"/>
      <c r="M2" s="5"/>
      <c r="N2" s="32"/>
      <c r="O2" s="10"/>
      <c r="P2" s="2" t="s">
        <v>117</v>
      </c>
      <c r="Q2" s="5"/>
      <c r="R2" s="1" t="s">
        <v>14</v>
      </c>
      <c r="Y2" s="13" t="s">
        <v>111</v>
      </c>
    </row>
    <row r="3" spans="1:31" s="13" customFormat="1" ht="29.25" customHeight="1" x14ac:dyDescent="0.2">
      <c r="A3" s="13" t="s">
        <v>0</v>
      </c>
      <c r="B3" s="14" t="s">
        <v>4</v>
      </c>
      <c r="C3" s="13" t="s">
        <v>2</v>
      </c>
      <c r="D3" s="13" t="s">
        <v>3</v>
      </c>
      <c r="E3" s="13" t="s">
        <v>105</v>
      </c>
      <c r="F3" s="15" t="s">
        <v>5</v>
      </c>
      <c r="G3" s="15" t="s">
        <v>74</v>
      </c>
      <c r="H3" s="13" t="s">
        <v>25</v>
      </c>
      <c r="I3" s="16" t="s">
        <v>9</v>
      </c>
      <c r="J3" s="12" t="s">
        <v>8</v>
      </c>
      <c r="K3" s="12" t="s">
        <v>11</v>
      </c>
      <c r="L3" s="17" t="s">
        <v>12</v>
      </c>
      <c r="M3" s="17" t="s">
        <v>13</v>
      </c>
      <c r="N3" s="33" t="s">
        <v>28</v>
      </c>
      <c r="O3" s="18" t="s">
        <v>25</v>
      </c>
      <c r="P3" s="16" t="s">
        <v>6</v>
      </c>
      <c r="Q3" s="19" t="s">
        <v>22</v>
      </c>
      <c r="R3" s="13" t="s">
        <v>15</v>
      </c>
      <c r="S3" s="13" t="s">
        <v>16</v>
      </c>
      <c r="T3" s="20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112</v>
      </c>
      <c r="Z3" s="13" t="s">
        <v>113</v>
      </c>
      <c r="AA3" s="13" t="s">
        <v>114</v>
      </c>
      <c r="AB3" s="13" t="s">
        <v>115</v>
      </c>
      <c r="AC3" s="13" t="s">
        <v>118</v>
      </c>
      <c r="AD3" s="13" t="s">
        <v>119</v>
      </c>
      <c r="AE3" s="13" t="s">
        <v>120</v>
      </c>
    </row>
    <row r="4" spans="1:31" ht="16" x14ac:dyDescent="0.2">
      <c r="A4" s="6">
        <v>44406</v>
      </c>
      <c r="B4" s="3">
        <v>2.5</v>
      </c>
      <c r="C4">
        <v>2.58</v>
      </c>
      <c r="D4">
        <v>2.23</v>
      </c>
      <c r="E4">
        <f>AVERAGE(C4:D4)</f>
        <v>2.4050000000000002</v>
      </c>
      <c r="F4" s="9" t="s">
        <v>24</v>
      </c>
      <c r="G4" s="9">
        <v>8</v>
      </c>
      <c r="H4" s="4" t="s">
        <v>26</v>
      </c>
      <c r="I4" s="7" t="s">
        <v>23</v>
      </c>
      <c r="J4" s="28">
        <v>2</v>
      </c>
      <c r="K4">
        <v>100</v>
      </c>
      <c r="L4" s="4">
        <v>500</v>
      </c>
      <c r="M4" s="8">
        <v>0</v>
      </c>
      <c r="N4" s="29" t="s">
        <v>29</v>
      </c>
      <c r="O4" s="11" t="s">
        <v>72</v>
      </c>
      <c r="P4" s="7" t="s">
        <v>98</v>
      </c>
      <c r="Q4" s="4" t="s">
        <v>79</v>
      </c>
      <c r="R4">
        <v>128.1</v>
      </c>
      <c r="S4">
        <v>-0.03</v>
      </c>
      <c r="T4">
        <v>2.69</v>
      </c>
      <c r="U4">
        <v>6.84</v>
      </c>
      <c r="V4">
        <v>-2.2999999999999998</v>
      </c>
      <c r="W4">
        <v>320.98</v>
      </c>
      <c r="X4" s="42">
        <f>$U4*1000*2*$A$48</f>
        <v>1.178850790512</v>
      </c>
      <c r="AE4" s="47" t="s">
        <v>121</v>
      </c>
    </row>
    <row r="5" spans="1:31" x14ac:dyDescent="0.2">
      <c r="A5" s="4"/>
      <c r="B5" s="3">
        <v>2.5</v>
      </c>
      <c r="C5" s="4">
        <v>2.58</v>
      </c>
      <c r="D5" s="4">
        <v>2.4</v>
      </c>
      <c r="E5">
        <f t="shared" ref="E5:E40" si="0">AVERAGE(C5:D5)</f>
        <v>2.4900000000000002</v>
      </c>
      <c r="F5" s="29" t="s">
        <v>27</v>
      </c>
      <c r="G5" s="29">
        <v>8</v>
      </c>
      <c r="J5" s="4"/>
      <c r="K5" s="4"/>
      <c r="R5" s="4"/>
      <c r="S5" s="4"/>
      <c r="T5" s="4"/>
      <c r="U5" s="4"/>
      <c r="V5" s="4"/>
      <c r="W5" s="4"/>
      <c r="X5" s="42"/>
      <c r="AE5" t="s">
        <v>121</v>
      </c>
    </row>
    <row r="6" spans="1:31" s="23" customFormat="1" x14ac:dyDescent="0.2">
      <c r="A6" s="21">
        <v>44412</v>
      </c>
      <c r="B6" s="22">
        <v>2.5</v>
      </c>
      <c r="C6" s="23">
        <v>2.4900000000000002</v>
      </c>
      <c r="D6" s="23">
        <v>2.2000000000000002</v>
      </c>
      <c r="E6">
        <f t="shared" si="0"/>
        <v>2.3450000000000002</v>
      </c>
      <c r="F6" s="24" t="s">
        <v>30</v>
      </c>
      <c r="G6" s="24">
        <v>8</v>
      </c>
      <c r="I6" s="26" t="s">
        <v>31</v>
      </c>
      <c r="J6" s="23">
        <v>1</v>
      </c>
      <c r="K6" s="23">
        <v>100.6</v>
      </c>
      <c r="L6" s="23">
        <v>337</v>
      </c>
      <c r="M6" s="23">
        <v>0</v>
      </c>
      <c r="N6" s="24" t="s">
        <v>32</v>
      </c>
      <c r="O6" s="25" t="s">
        <v>99</v>
      </c>
      <c r="P6" s="22"/>
      <c r="X6" s="42"/>
      <c r="AE6" t="s">
        <v>121</v>
      </c>
    </row>
    <row r="7" spans="1:31" s="23" customFormat="1" x14ac:dyDescent="0.2">
      <c r="A7" s="21">
        <v>44414</v>
      </c>
      <c r="B7" s="22">
        <v>2.5</v>
      </c>
      <c r="C7" s="23">
        <v>2.4500000000000002</v>
      </c>
      <c r="D7" s="23">
        <v>2.3199999999999998</v>
      </c>
      <c r="E7">
        <f t="shared" si="0"/>
        <v>2.3849999999999998</v>
      </c>
      <c r="F7" s="24" t="s">
        <v>33</v>
      </c>
      <c r="G7" s="24"/>
      <c r="H7" s="23" t="s">
        <v>34</v>
      </c>
      <c r="I7" s="26" t="s">
        <v>31</v>
      </c>
      <c r="M7" s="23">
        <v>0</v>
      </c>
      <c r="N7" s="24" t="s">
        <v>35</v>
      </c>
      <c r="O7" s="25" t="s">
        <v>100</v>
      </c>
      <c r="P7" s="22"/>
      <c r="X7" s="42"/>
      <c r="AE7" s="23" t="s">
        <v>121</v>
      </c>
    </row>
    <row r="8" spans="1:31" s="23" customFormat="1" x14ac:dyDescent="0.2">
      <c r="A8" s="43">
        <v>44417</v>
      </c>
      <c r="B8" s="23">
        <v>2.5</v>
      </c>
      <c r="C8" s="23">
        <v>2.73</v>
      </c>
      <c r="D8" s="23">
        <v>2.72</v>
      </c>
      <c r="E8">
        <f t="shared" ref="E8:E9" si="1">AVERAGE(C8:D8)</f>
        <v>2.7250000000000001</v>
      </c>
      <c r="F8" s="24" t="s">
        <v>123</v>
      </c>
      <c r="G8" s="24" t="s">
        <v>116</v>
      </c>
      <c r="I8" s="26" t="s">
        <v>31</v>
      </c>
      <c r="J8" s="23">
        <v>1</v>
      </c>
      <c r="K8" s="23">
        <v>99.8</v>
      </c>
      <c r="L8" s="23">
        <v>500</v>
      </c>
      <c r="M8" s="23">
        <v>0</v>
      </c>
      <c r="N8" s="24" t="s">
        <v>71</v>
      </c>
      <c r="O8" s="25" t="s">
        <v>96</v>
      </c>
      <c r="P8" s="26" t="s">
        <v>97</v>
      </c>
      <c r="Q8" s="23" t="s">
        <v>79</v>
      </c>
      <c r="R8" s="23">
        <v>75.510000000000005</v>
      </c>
      <c r="S8" s="23">
        <v>-0.06</v>
      </c>
      <c r="T8" s="23">
        <v>4.32</v>
      </c>
      <c r="U8" s="23">
        <v>7.07</v>
      </c>
      <c r="V8" s="23">
        <v>-2.56</v>
      </c>
      <c r="W8" s="23">
        <v>202.6</v>
      </c>
      <c r="X8" s="42">
        <f>$U8*1000*2*$A$48</f>
        <v>1.2184905100760002</v>
      </c>
      <c r="Y8" s="23">
        <v>-14</v>
      </c>
      <c r="Z8" s="23">
        <v>30</v>
      </c>
      <c r="AA8" s="23">
        <v>20</v>
      </c>
      <c r="AB8" s="23">
        <v>23</v>
      </c>
      <c r="AE8" s="23" t="s">
        <v>121</v>
      </c>
    </row>
    <row r="9" spans="1:31" s="23" customFormat="1" x14ac:dyDescent="0.2">
      <c r="A9" s="43">
        <v>44417</v>
      </c>
      <c r="B9" s="23">
        <v>2.5</v>
      </c>
      <c r="C9" s="23">
        <v>2.73</v>
      </c>
      <c r="D9" s="23">
        <v>2.72</v>
      </c>
      <c r="E9">
        <f t="shared" si="1"/>
        <v>2.7250000000000001</v>
      </c>
      <c r="F9" s="24" t="s">
        <v>123</v>
      </c>
      <c r="G9" s="24" t="s">
        <v>116</v>
      </c>
      <c r="I9" s="26" t="s">
        <v>31</v>
      </c>
      <c r="J9" s="23">
        <v>1</v>
      </c>
      <c r="K9" s="23">
        <v>99.8</v>
      </c>
      <c r="L9" s="23">
        <v>500</v>
      </c>
      <c r="M9" s="23">
        <v>0</v>
      </c>
      <c r="N9" s="24" t="s">
        <v>71</v>
      </c>
      <c r="O9" s="25" t="s">
        <v>96</v>
      </c>
      <c r="P9" s="26" t="s">
        <v>97</v>
      </c>
      <c r="Q9" s="23" t="s">
        <v>79</v>
      </c>
      <c r="R9" s="23">
        <v>75.510000000000005</v>
      </c>
      <c r="S9" s="23">
        <v>-0.06</v>
      </c>
      <c r="T9" s="23">
        <v>4.32</v>
      </c>
      <c r="U9" s="23">
        <v>7.07</v>
      </c>
      <c r="V9" s="23">
        <v>-2.56</v>
      </c>
      <c r="W9" s="23">
        <v>202.6</v>
      </c>
      <c r="X9" s="42">
        <f>$U9*1000*2*$A$48</f>
        <v>1.2184905100760002</v>
      </c>
      <c r="Y9" s="23">
        <v>-30</v>
      </c>
      <c r="Z9" s="23">
        <v>35</v>
      </c>
      <c r="AA9" s="23">
        <v>24</v>
      </c>
      <c r="AB9" s="23">
        <v>28</v>
      </c>
      <c r="AE9" s="23" t="s">
        <v>121</v>
      </c>
    </row>
    <row r="10" spans="1:31" s="23" customFormat="1" x14ac:dyDescent="0.2">
      <c r="A10" s="43">
        <v>44417</v>
      </c>
      <c r="B10" s="23">
        <v>2.5</v>
      </c>
      <c r="C10" s="23">
        <v>2.73</v>
      </c>
      <c r="D10" s="23">
        <v>2.72</v>
      </c>
      <c r="E10">
        <f t="shared" si="0"/>
        <v>2.7250000000000001</v>
      </c>
      <c r="F10" s="24" t="s">
        <v>123</v>
      </c>
      <c r="G10" s="24" t="s">
        <v>116</v>
      </c>
      <c r="I10" s="26" t="s">
        <v>31</v>
      </c>
      <c r="J10" s="23">
        <v>1</v>
      </c>
      <c r="K10" s="23">
        <v>99.8</v>
      </c>
      <c r="L10" s="23">
        <v>500</v>
      </c>
      <c r="M10" s="23">
        <v>0</v>
      </c>
      <c r="N10" s="24" t="s">
        <v>71</v>
      </c>
      <c r="O10" s="25" t="s">
        <v>96</v>
      </c>
      <c r="P10" s="26" t="s">
        <v>97</v>
      </c>
      <c r="Q10" s="23" t="s">
        <v>79</v>
      </c>
      <c r="R10" s="23">
        <v>75.510000000000005</v>
      </c>
      <c r="S10" s="23">
        <v>-0.06</v>
      </c>
      <c r="T10" s="23">
        <v>4.32</v>
      </c>
      <c r="U10" s="23">
        <v>7.07</v>
      </c>
      <c r="V10" s="23">
        <v>-2.56</v>
      </c>
      <c r="W10" s="23">
        <v>202.6</v>
      </c>
      <c r="X10" s="42">
        <f>$U10*1000*2*$A$48</f>
        <v>1.2184905100760002</v>
      </c>
      <c r="Y10" s="23">
        <v>-14</v>
      </c>
      <c r="Z10" s="23">
        <v>30</v>
      </c>
      <c r="AA10" s="23">
        <v>29</v>
      </c>
      <c r="AB10" s="23">
        <v>31</v>
      </c>
      <c r="AE10" s="23" t="s">
        <v>121</v>
      </c>
    </row>
    <row r="11" spans="1:31" x14ac:dyDescent="0.2">
      <c r="A11" s="44">
        <v>44417</v>
      </c>
      <c r="B11" s="8">
        <v>2.5</v>
      </c>
      <c r="C11" s="23">
        <v>2.73</v>
      </c>
      <c r="D11" s="23">
        <v>2.72</v>
      </c>
      <c r="E11">
        <f t="shared" si="0"/>
        <v>2.7250000000000001</v>
      </c>
      <c r="I11" s="7" t="s">
        <v>31</v>
      </c>
      <c r="J11" s="8">
        <v>1</v>
      </c>
      <c r="K11" s="4">
        <v>99.8</v>
      </c>
      <c r="L11" s="4">
        <v>500</v>
      </c>
      <c r="M11" s="8">
        <v>0</v>
      </c>
      <c r="N11" s="29" t="s">
        <v>36</v>
      </c>
      <c r="O11" s="11" t="s">
        <v>73</v>
      </c>
      <c r="X11" s="42"/>
      <c r="AB11" s="23"/>
      <c r="AE11" s="23" t="s">
        <v>121</v>
      </c>
    </row>
    <row r="12" spans="1:31" x14ac:dyDescent="0.2">
      <c r="A12" s="45">
        <v>44417</v>
      </c>
      <c r="B12" s="8">
        <v>2.5</v>
      </c>
      <c r="C12" s="23">
        <v>2.73</v>
      </c>
      <c r="D12" s="23">
        <v>2.72</v>
      </c>
      <c r="E12">
        <f t="shared" si="0"/>
        <v>2.7250000000000001</v>
      </c>
      <c r="I12" s="7" t="s">
        <v>31</v>
      </c>
      <c r="J12" s="8">
        <v>1</v>
      </c>
      <c r="K12" s="4">
        <v>99.8</v>
      </c>
      <c r="L12" s="4">
        <v>500</v>
      </c>
      <c r="M12" s="8">
        <v>0</v>
      </c>
      <c r="N12" s="29" t="s">
        <v>37</v>
      </c>
      <c r="O12" s="11" t="s">
        <v>57</v>
      </c>
      <c r="P12" s="7" t="s">
        <v>85</v>
      </c>
      <c r="Q12" s="4" t="s">
        <v>79</v>
      </c>
      <c r="R12">
        <v>72.2</v>
      </c>
      <c r="S12">
        <v>-0.1</v>
      </c>
      <c r="T12">
        <v>3.65</v>
      </c>
      <c r="U12">
        <v>7.39</v>
      </c>
      <c r="V12">
        <v>-2.35</v>
      </c>
      <c r="W12">
        <v>199.98</v>
      </c>
      <c r="X12" s="42">
        <f>$U12*1000*2*$A$48</f>
        <v>1.273641424252</v>
      </c>
      <c r="AE12" s="23" t="s">
        <v>121</v>
      </c>
    </row>
    <row r="13" spans="1:31" x14ac:dyDescent="0.2">
      <c r="A13" s="45">
        <v>44418</v>
      </c>
      <c r="B13" s="3">
        <v>2.5</v>
      </c>
      <c r="C13" s="4">
        <v>2.7</v>
      </c>
      <c r="D13" s="4">
        <v>2.68</v>
      </c>
      <c r="E13">
        <f t="shared" si="0"/>
        <v>2.6900000000000004</v>
      </c>
      <c r="F13" s="29" t="s">
        <v>38</v>
      </c>
      <c r="G13" s="29">
        <v>12</v>
      </c>
      <c r="H13" s="4" t="s">
        <v>39</v>
      </c>
      <c r="I13" s="7" t="s">
        <v>23</v>
      </c>
      <c r="J13" s="27">
        <v>1</v>
      </c>
      <c r="K13" s="8">
        <v>20</v>
      </c>
      <c r="L13" s="8">
        <v>642</v>
      </c>
      <c r="M13" s="8">
        <v>0</v>
      </c>
      <c r="N13" s="29" t="s">
        <v>40</v>
      </c>
      <c r="O13" s="11" t="s">
        <v>103</v>
      </c>
      <c r="R13" s="4"/>
      <c r="S13" s="4"/>
      <c r="T13" s="4"/>
      <c r="U13" s="4"/>
      <c r="V13" s="4"/>
      <c r="W13" s="4"/>
      <c r="X13" s="42"/>
      <c r="AE13" t="s">
        <v>121</v>
      </c>
    </row>
    <row r="14" spans="1:31" s="23" customFormat="1" x14ac:dyDescent="0.2">
      <c r="A14" s="43">
        <v>44419</v>
      </c>
      <c r="B14" s="23">
        <v>3.8</v>
      </c>
      <c r="C14" s="23">
        <v>3.98</v>
      </c>
      <c r="D14" s="23">
        <v>3.69</v>
      </c>
      <c r="E14">
        <f t="shared" si="0"/>
        <v>3.835</v>
      </c>
      <c r="F14" s="24" t="s">
        <v>41</v>
      </c>
      <c r="G14" s="24"/>
      <c r="I14" s="26" t="s">
        <v>31</v>
      </c>
      <c r="J14" s="23">
        <v>1</v>
      </c>
      <c r="K14" s="23">
        <v>100.8</v>
      </c>
      <c r="L14" s="23">
        <v>1580</v>
      </c>
      <c r="M14" s="23">
        <v>0</v>
      </c>
      <c r="N14" s="24" t="s">
        <v>42</v>
      </c>
      <c r="O14" s="25" t="s">
        <v>110</v>
      </c>
      <c r="P14" s="26" t="s">
        <v>94</v>
      </c>
      <c r="Q14" s="23" t="s">
        <v>79</v>
      </c>
      <c r="R14" s="23">
        <v>30.14</v>
      </c>
      <c r="S14" s="23">
        <v>1.05</v>
      </c>
      <c r="T14" s="23">
        <v>9.68</v>
      </c>
      <c r="U14" s="23">
        <v>3.12</v>
      </c>
      <c r="V14" s="23">
        <v>7.1</v>
      </c>
      <c r="W14" s="23">
        <v>360.68</v>
      </c>
      <c r="X14" s="42">
        <f>$U14*1000*2*$A$48</f>
        <v>0.53772141321599998</v>
      </c>
      <c r="Y14" s="23">
        <v>-5</v>
      </c>
      <c r="Z14" s="23">
        <v>20</v>
      </c>
      <c r="AA14" s="23">
        <v>26</v>
      </c>
      <c r="AB14" s="23">
        <v>35</v>
      </c>
      <c r="AE14" t="s">
        <v>121</v>
      </c>
    </row>
    <row r="15" spans="1:31" x14ac:dyDescent="0.2">
      <c r="A15" s="45">
        <v>44419</v>
      </c>
      <c r="B15" s="4">
        <v>3.8</v>
      </c>
      <c r="C15" s="8">
        <v>3.96</v>
      </c>
      <c r="D15" s="8">
        <v>3.69</v>
      </c>
      <c r="E15">
        <f t="shared" si="0"/>
        <v>3.8250000000000002</v>
      </c>
      <c r="F15" s="9" t="s">
        <v>43</v>
      </c>
      <c r="I15" s="7"/>
      <c r="J15" s="4"/>
      <c r="K15" s="4"/>
      <c r="R15" s="4"/>
      <c r="S15" s="4"/>
      <c r="T15" s="4"/>
      <c r="U15" s="4"/>
      <c r="V15" s="4"/>
      <c r="W15" s="4"/>
      <c r="X15" s="42"/>
      <c r="AE15" t="s">
        <v>121</v>
      </c>
    </row>
    <row r="16" spans="1:31" s="23" customFormat="1" x14ac:dyDescent="0.2">
      <c r="A16" s="44">
        <v>44420</v>
      </c>
      <c r="B16" s="23">
        <v>4.5</v>
      </c>
      <c r="C16" s="23">
        <v>4.7300000000000004</v>
      </c>
      <c r="D16" s="23">
        <v>4.57</v>
      </c>
      <c r="E16">
        <f t="shared" ref="E16" si="2">AVERAGE(C16:D16)</f>
        <v>4.6500000000000004</v>
      </c>
      <c r="F16" s="29" t="s">
        <v>46</v>
      </c>
      <c r="G16" s="29"/>
      <c r="H16" s="23" t="s">
        <v>45</v>
      </c>
      <c r="I16" s="26" t="s">
        <v>31</v>
      </c>
      <c r="J16" s="23">
        <v>1</v>
      </c>
      <c r="K16" s="23">
        <v>100</v>
      </c>
      <c r="L16" s="23">
        <v>1254</v>
      </c>
      <c r="M16" s="23">
        <v>0</v>
      </c>
      <c r="N16" s="24" t="s">
        <v>47</v>
      </c>
      <c r="O16" s="25" t="s">
        <v>70</v>
      </c>
      <c r="P16" s="26" t="s">
        <v>101</v>
      </c>
      <c r="Q16" s="23" t="s">
        <v>79</v>
      </c>
      <c r="R16" s="23">
        <v>48.05</v>
      </c>
      <c r="S16" s="23">
        <v>-0.39</v>
      </c>
      <c r="T16" s="23">
        <v>5.88</v>
      </c>
      <c r="U16" s="23">
        <v>2.82</v>
      </c>
      <c r="V16" s="23">
        <v>6.01</v>
      </c>
      <c r="W16" s="23">
        <v>470.18</v>
      </c>
      <c r="X16" s="42">
        <f>$U16*1000*2*$A$48</f>
        <v>0.48601743117600005</v>
      </c>
      <c r="Y16" s="23">
        <v>-5</v>
      </c>
      <c r="Z16" s="23">
        <v>19</v>
      </c>
      <c r="AA16" s="23">
        <v>34</v>
      </c>
      <c r="AB16" s="23">
        <v>34</v>
      </c>
      <c r="AE16" t="s">
        <v>121</v>
      </c>
    </row>
    <row r="17" spans="1:31" s="23" customFormat="1" x14ac:dyDescent="0.2">
      <c r="A17" s="44">
        <v>44420</v>
      </c>
      <c r="B17" s="23">
        <v>4.5</v>
      </c>
      <c r="C17" s="23">
        <v>4.7300000000000004</v>
      </c>
      <c r="D17" s="23">
        <v>4.57</v>
      </c>
      <c r="E17">
        <f t="shared" si="0"/>
        <v>4.6500000000000004</v>
      </c>
      <c r="F17" s="29" t="s">
        <v>46</v>
      </c>
      <c r="G17" s="29"/>
      <c r="H17" s="23" t="s">
        <v>45</v>
      </c>
      <c r="I17" s="26" t="s">
        <v>31</v>
      </c>
      <c r="J17" s="23">
        <v>1</v>
      </c>
      <c r="K17" s="23">
        <v>100</v>
      </c>
      <c r="L17" s="23">
        <v>1254</v>
      </c>
      <c r="M17" s="23">
        <v>0</v>
      </c>
      <c r="N17" s="24" t="s">
        <v>47</v>
      </c>
      <c r="O17" s="25" t="s">
        <v>70</v>
      </c>
      <c r="P17" s="26" t="s">
        <v>101</v>
      </c>
      <c r="Q17" s="23" t="s">
        <v>79</v>
      </c>
      <c r="R17" s="23">
        <v>48.05</v>
      </c>
      <c r="S17" s="23">
        <v>-0.39</v>
      </c>
      <c r="T17" s="23">
        <v>5.88</v>
      </c>
      <c r="U17" s="23">
        <v>2.82</v>
      </c>
      <c r="V17" s="23">
        <v>6.01</v>
      </c>
      <c r="W17" s="23">
        <v>470.18</v>
      </c>
      <c r="X17" s="42">
        <f>$U17*1000*2*$A$48</f>
        <v>0.48601743117600005</v>
      </c>
      <c r="Y17" s="23">
        <v>-9</v>
      </c>
      <c r="Z17" s="23">
        <v>19</v>
      </c>
      <c r="AA17" s="23">
        <v>35</v>
      </c>
      <c r="AB17" s="23">
        <v>38</v>
      </c>
      <c r="AE17" t="s">
        <v>121</v>
      </c>
    </row>
    <row r="18" spans="1:31" x14ac:dyDescent="0.2">
      <c r="A18" s="44">
        <v>44420</v>
      </c>
      <c r="B18" s="4">
        <v>4.5</v>
      </c>
      <c r="C18" s="4">
        <v>4.72</v>
      </c>
      <c r="D18" s="4">
        <v>4.57</v>
      </c>
      <c r="E18">
        <f t="shared" ref="E18" si="3">AVERAGE(C18:D18)</f>
        <v>4.6449999999999996</v>
      </c>
      <c r="F18" s="29" t="s">
        <v>44</v>
      </c>
      <c r="G18" s="29"/>
      <c r="H18" s="4" t="s">
        <v>45</v>
      </c>
      <c r="I18" s="7" t="s">
        <v>23</v>
      </c>
      <c r="J18" s="30">
        <v>0.5</v>
      </c>
      <c r="K18" s="8">
        <v>20</v>
      </c>
      <c r="L18" s="8">
        <v>1250</v>
      </c>
      <c r="M18" s="8">
        <v>0</v>
      </c>
      <c r="N18" s="29" t="s">
        <v>48</v>
      </c>
      <c r="O18" s="11" t="s">
        <v>109</v>
      </c>
      <c r="P18" s="7" t="s">
        <v>80</v>
      </c>
      <c r="Q18" s="4" t="s">
        <v>79</v>
      </c>
      <c r="R18">
        <v>130</v>
      </c>
      <c r="S18">
        <v>-7.0000000000000007E-2</v>
      </c>
      <c r="T18">
        <v>6.61</v>
      </c>
      <c r="U18">
        <v>3.81</v>
      </c>
      <c r="V18">
        <v>10.88</v>
      </c>
      <c r="W18">
        <v>928.77</v>
      </c>
      <c r="X18" s="42">
        <f>$U18*1000*2*$A$48</f>
        <v>0.65664057190800007</v>
      </c>
      <c r="Y18">
        <v>-2.5</v>
      </c>
      <c r="Z18">
        <v>18</v>
      </c>
      <c r="AA18">
        <v>34</v>
      </c>
      <c r="AB18">
        <v>34</v>
      </c>
      <c r="AE18" s="23" t="s">
        <v>121</v>
      </c>
    </row>
    <row r="19" spans="1:31" x14ac:dyDescent="0.2">
      <c r="A19" s="44">
        <v>44420</v>
      </c>
      <c r="B19" s="4">
        <v>4.5</v>
      </c>
      <c r="C19" s="4">
        <v>4.72</v>
      </c>
      <c r="D19" s="4">
        <v>4.57</v>
      </c>
      <c r="E19">
        <f t="shared" ref="E19" si="4">AVERAGE(C19:D19)</f>
        <v>4.6449999999999996</v>
      </c>
      <c r="F19" s="29" t="s">
        <v>44</v>
      </c>
      <c r="G19" s="29"/>
      <c r="H19" s="4" t="s">
        <v>45</v>
      </c>
      <c r="I19" s="7" t="s">
        <v>23</v>
      </c>
      <c r="J19" s="30">
        <v>0.5</v>
      </c>
      <c r="K19" s="8">
        <v>20</v>
      </c>
      <c r="L19" s="8">
        <v>1250</v>
      </c>
      <c r="M19" s="8">
        <v>0</v>
      </c>
      <c r="N19" s="29" t="s">
        <v>48</v>
      </c>
      <c r="O19" s="11" t="s">
        <v>109</v>
      </c>
      <c r="P19" s="7" t="s">
        <v>80</v>
      </c>
      <c r="Q19" s="4" t="s">
        <v>79</v>
      </c>
      <c r="R19">
        <v>130</v>
      </c>
      <c r="S19">
        <v>-7.0000000000000007E-2</v>
      </c>
      <c r="T19">
        <v>6.61</v>
      </c>
      <c r="U19">
        <v>3.81</v>
      </c>
      <c r="V19">
        <v>10.88</v>
      </c>
      <c r="W19">
        <v>928.77</v>
      </c>
      <c r="X19" s="42">
        <f>$U19*1000*2*$A$48</f>
        <v>0.65664057190800007</v>
      </c>
      <c r="Y19">
        <v>-5</v>
      </c>
      <c r="Z19">
        <v>15</v>
      </c>
      <c r="AA19">
        <v>35</v>
      </c>
      <c r="AB19">
        <v>36</v>
      </c>
      <c r="AE19" s="23" t="s">
        <v>121</v>
      </c>
    </row>
    <row r="20" spans="1:31" x14ac:dyDescent="0.2">
      <c r="A20" s="44">
        <v>44420</v>
      </c>
      <c r="B20" s="4">
        <v>4.5</v>
      </c>
      <c r="C20" s="4">
        <v>4.72</v>
      </c>
      <c r="D20" s="4">
        <v>4.57</v>
      </c>
      <c r="E20">
        <f t="shared" si="0"/>
        <v>4.6449999999999996</v>
      </c>
      <c r="F20" s="29" t="s">
        <v>44</v>
      </c>
      <c r="G20" s="29"/>
      <c r="H20" s="4" t="s">
        <v>45</v>
      </c>
      <c r="I20" s="7" t="s">
        <v>23</v>
      </c>
      <c r="J20" s="30">
        <v>0.5</v>
      </c>
      <c r="K20" s="8">
        <v>20</v>
      </c>
      <c r="L20" s="8">
        <v>1250</v>
      </c>
      <c r="M20" s="8">
        <v>0</v>
      </c>
      <c r="N20" s="29" t="s">
        <v>48</v>
      </c>
      <c r="O20" s="11" t="s">
        <v>109</v>
      </c>
      <c r="P20" s="7" t="s">
        <v>80</v>
      </c>
      <c r="Q20" s="4" t="s">
        <v>79</v>
      </c>
      <c r="R20">
        <v>130</v>
      </c>
      <c r="S20">
        <v>-7.0000000000000007E-2</v>
      </c>
      <c r="T20">
        <v>6.61</v>
      </c>
      <c r="U20">
        <v>3.81</v>
      </c>
      <c r="V20">
        <v>10.88</v>
      </c>
      <c r="W20">
        <v>928.77</v>
      </c>
      <c r="X20" s="42">
        <f>$U20*1000*2*$A$48</f>
        <v>0.65664057190800007</v>
      </c>
      <c r="Y20">
        <v>0</v>
      </c>
      <c r="Z20">
        <v>15</v>
      </c>
      <c r="AA20">
        <v>37</v>
      </c>
      <c r="AB20">
        <v>38</v>
      </c>
      <c r="AE20" s="23" t="s">
        <v>121</v>
      </c>
    </row>
    <row r="21" spans="1:31" x14ac:dyDescent="0.2">
      <c r="A21" s="44">
        <v>44420</v>
      </c>
      <c r="B21" s="8">
        <v>4.5</v>
      </c>
      <c r="C21" s="4">
        <v>4.72</v>
      </c>
      <c r="D21" s="4">
        <v>4.57</v>
      </c>
      <c r="E21">
        <f t="shared" si="0"/>
        <v>4.6449999999999996</v>
      </c>
      <c r="F21" s="29"/>
      <c r="G21" s="29"/>
      <c r="I21" s="7" t="s">
        <v>50</v>
      </c>
      <c r="J21" s="4"/>
      <c r="K21" s="4"/>
      <c r="O21" s="37" t="s">
        <v>49</v>
      </c>
      <c r="R21" s="4"/>
      <c r="S21" s="4"/>
      <c r="T21" s="4"/>
      <c r="U21" s="4"/>
      <c r="V21" s="4"/>
      <c r="W21" s="4"/>
      <c r="X21" s="46"/>
      <c r="AE21" t="s">
        <v>121</v>
      </c>
    </row>
    <row r="22" spans="1:31" x14ac:dyDescent="0.2">
      <c r="A22" s="44">
        <v>44420</v>
      </c>
      <c r="B22" s="8">
        <v>4.5</v>
      </c>
      <c r="C22" s="4">
        <v>4.72</v>
      </c>
      <c r="D22" s="4">
        <v>4.57</v>
      </c>
      <c r="E22">
        <f t="shared" si="0"/>
        <v>4.6449999999999996</v>
      </c>
      <c r="I22" s="7"/>
      <c r="O22" s="11" t="s">
        <v>51</v>
      </c>
      <c r="X22" s="42"/>
      <c r="AE22" t="s">
        <v>121</v>
      </c>
    </row>
    <row r="23" spans="1:31" x14ac:dyDescent="0.2">
      <c r="A23" s="45">
        <v>44420</v>
      </c>
      <c r="B23" s="8">
        <v>4.5</v>
      </c>
      <c r="C23" s="4">
        <v>4.72</v>
      </c>
      <c r="D23" s="4">
        <v>4.57</v>
      </c>
      <c r="E23">
        <f t="shared" si="0"/>
        <v>4.6449999999999996</v>
      </c>
      <c r="F23" s="29"/>
      <c r="G23" s="29"/>
      <c r="I23" s="7" t="s">
        <v>31</v>
      </c>
      <c r="J23" s="4"/>
      <c r="K23" s="4"/>
      <c r="M23" s="4">
        <v>0</v>
      </c>
      <c r="N23" s="29" t="s">
        <v>82</v>
      </c>
      <c r="O23" s="11" t="s">
        <v>57</v>
      </c>
      <c r="P23" s="7" t="s">
        <v>83</v>
      </c>
      <c r="Q23" s="4" t="s">
        <v>79</v>
      </c>
      <c r="R23" s="4">
        <v>83.87</v>
      </c>
      <c r="S23" s="4">
        <v>-0.11</v>
      </c>
      <c r="T23" s="4">
        <v>6.91</v>
      </c>
      <c r="U23" s="4">
        <v>3.37</v>
      </c>
      <c r="V23" s="4">
        <v>9.17</v>
      </c>
      <c r="W23" s="4">
        <v>723.7</v>
      </c>
      <c r="X23" s="46">
        <f t="shared" ref="X23:X35" si="5">$U23*1000*2*$A$48</f>
        <v>0.58080806491600001</v>
      </c>
      <c r="AE23" s="23" t="s">
        <v>121</v>
      </c>
    </row>
    <row r="24" spans="1:31" s="23" customFormat="1" x14ac:dyDescent="0.2">
      <c r="A24" s="34">
        <v>44421</v>
      </c>
      <c r="B24" s="22">
        <v>3.8</v>
      </c>
      <c r="C24" s="23">
        <v>3.67</v>
      </c>
      <c r="D24" s="23">
        <v>3.63</v>
      </c>
      <c r="E24">
        <f t="shared" ref="E24:E25" si="6">AVERAGE(C24:D24)</f>
        <v>3.65</v>
      </c>
      <c r="F24" s="24" t="s">
        <v>63</v>
      </c>
      <c r="G24" s="23">
        <v>14</v>
      </c>
      <c r="I24" s="7" t="s">
        <v>23</v>
      </c>
      <c r="J24" s="31">
        <v>0.5</v>
      </c>
      <c r="K24" s="23">
        <v>20</v>
      </c>
      <c r="L24" s="23">
        <v>1585.43</v>
      </c>
      <c r="M24" s="23">
        <v>0</v>
      </c>
      <c r="N24" s="24" t="s">
        <v>64</v>
      </c>
      <c r="O24" s="24" t="s">
        <v>106</v>
      </c>
      <c r="P24" s="26" t="s">
        <v>90</v>
      </c>
      <c r="Q24" s="23" t="s">
        <v>79</v>
      </c>
      <c r="R24" s="23">
        <v>156</v>
      </c>
      <c r="S24" s="23">
        <v>1.04</v>
      </c>
      <c r="T24" s="23">
        <v>10.26</v>
      </c>
      <c r="U24" s="23">
        <v>4.12</v>
      </c>
      <c r="V24" s="23">
        <v>19.32</v>
      </c>
      <c r="W24" s="23">
        <v>1079.3599999999999</v>
      </c>
      <c r="X24" s="42">
        <f t="shared" si="5"/>
        <v>0.710068020016</v>
      </c>
      <c r="Y24" s="23">
        <v>5</v>
      </c>
      <c r="Z24" s="23">
        <v>20</v>
      </c>
      <c r="AA24" s="23">
        <v>23</v>
      </c>
      <c r="AB24" s="23">
        <v>24</v>
      </c>
      <c r="AE24" t="s">
        <v>121</v>
      </c>
    </row>
    <row r="25" spans="1:31" s="23" customFormat="1" x14ac:dyDescent="0.2">
      <c r="A25" s="34">
        <v>44421</v>
      </c>
      <c r="B25" s="22">
        <v>3.8</v>
      </c>
      <c r="C25" s="23">
        <v>3.67</v>
      </c>
      <c r="D25" s="23">
        <v>3.63</v>
      </c>
      <c r="E25">
        <f t="shared" si="6"/>
        <v>3.65</v>
      </c>
      <c r="F25" s="24" t="s">
        <v>63</v>
      </c>
      <c r="G25" s="23">
        <v>14</v>
      </c>
      <c r="I25" s="7" t="s">
        <v>23</v>
      </c>
      <c r="J25" s="31">
        <v>0.5</v>
      </c>
      <c r="K25" s="23">
        <v>20</v>
      </c>
      <c r="L25" s="23">
        <v>1585.43</v>
      </c>
      <c r="M25" s="23">
        <v>0</v>
      </c>
      <c r="N25" s="24" t="s">
        <v>64</v>
      </c>
      <c r="O25" s="24" t="s">
        <v>106</v>
      </c>
      <c r="P25" s="26" t="s">
        <v>90</v>
      </c>
      <c r="Q25" s="23" t="s">
        <v>79</v>
      </c>
      <c r="R25" s="23">
        <v>156</v>
      </c>
      <c r="S25" s="23">
        <v>1.04</v>
      </c>
      <c r="T25" s="23">
        <v>10.26</v>
      </c>
      <c r="U25" s="23">
        <v>4.12</v>
      </c>
      <c r="V25" s="23">
        <v>19.32</v>
      </c>
      <c r="W25" s="23">
        <v>1079.3599999999999</v>
      </c>
      <c r="X25" s="42">
        <f t="shared" si="5"/>
        <v>0.710068020016</v>
      </c>
      <c r="Y25" s="23">
        <v>4</v>
      </c>
      <c r="Z25" s="23">
        <v>12</v>
      </c>
      <c r="AA25" s="23">
        <v>25</v>
      </c>
      <c r="AB25" s="23">
        <v>31</v>
      </c>
      <c r="AE25" t="s">
        <v>121</v>
      </c>
    </row>
    <row r="26" spans="1:31" s="23" customFormat="1" x14ac:dyDescent="0.2">
      <c r="A26" s="34">
        <v>44421</v>
      </c>
      <c r="B26" s="22">
        <v>3.8</v>
      </c>
      <c r="C26" s="23">
        <v>3.67</v>
      </c>
      <c r="D26" s="23">
        <v>3.63</v>
      </c>
      <c r="E26">
        <f t="shared" si="0"/>
        <v>3.65</v>
      </c>
      <c r="F26" s="24" t="s">
        <v>63</v>
      </c>
      <c r="G26" s="23">
        <v>14</v>
      </c>
      <c r="I26" s="7" t="s">
        <v>23</v>
      </c>
      <c r="J26" s="31">
        <v>0.5</v>
      </c>
      <c r="K26" s="23">
        <v>20</v>
      </c>
      <c r="L26" s="23">
        <v>1585.43</v>
      </c>
      <c r="M26" s="23">
        <v>0</v>
      </c>
      <c r="N26" s="24" t="s">
        <v>64</v>
      </c>
      <c r="O26" s="24" t="s">
        <v>106</v>
      </c>
      <c r="P26" s="26" t="s">
        <v>90</v>
      </c>
      <c r="Q26" s="23" t="s">
        <v>79</v>
      </c>
      <c r="R26" s="23">
        <v>156</v>
      </c>
      <c r="S26" s="23">
        <v>1.04</v>
      </c>
      <c r="T26" s="23">
        <v>10.26</v>
      </c>
      <c r="U26" s="23">
        <v>4.12</v>
      </c>
      <c r="V26" s="23">
        <v>19.32</v>
      </c>
      <c r="W26" s="23">
        <v>1079.3599999999999</v>
      </c>
      <c r="X26" s="42">
        <f t="shared" si="5"/>
        <v>0.710068020016</v>
      </c>
      <c r="Y26" s="23">
        <v>4</v>
      </c>
      <c r="Z26" s="23">
        <v>20</v>
      </c>
      <c r="AA26" s="23">
        <v>32</v>
      </c>
      <c r="AB26" s="23">
        <v>34</v>
      </c>
      <c r="AE26" t="s">
        <v>121</v>
      </c>
    </row>
    <row r="27" spans="1:31" s="4" customFormat="1" x14ac:dyDescent="0.2">
      <c r="A27" s="34">
        <v>44421</v>
      </c>
      <c r="B27" s="3">
        <v>3.8</v>
      </c>
      <c r="C27" s="23">
        <v>3.67</v>
      </c>
      <c r="D27" s="23">
        <v>3.63</v>
      </c>
      <c r="E27">
        <f t="shared" si="0"/>
        <v>3.65</v>
      </c>
      <c r="F27" s="29"/>
      <c r="I27" s="7" t="s">
        <v>23</v>
      </c>
      <c r="J27" s="31"/>
      <c r="L27" s="23"/>
      <c r="M27" s="8">
        <v>0</v>
      </c>
      <c r="N27" s="29" t="s">
        <v>88</v>
      </c>
      <c r="O27" s="29" t="s">
        <v>57</v>
      </c>
      <c r="P27" s="39" t="s">
        <v>89</v>
      </c>
      <c r="Q27" s="4" t="s">
        <v>79</v>
      </c>
      <c r="R27" s="4">
        <v>186.98</v>
      </c>
      <c r="S27" s="4">
        <v>0.95</v>
      </c>
      <c r="T27" s="4">
        <v>9.94</v>
      </c>
      <c r="U27" s="8">
        <v>4.3899999999999997</v>
      </c>
      <c r="V27" s="8">
        <v>22.65</v>
      </c>
      <c r="W27" s="8">
        <v>1148</v>
      </c>
      <c r="X27" s="42">
        <f t="shared" si="5"/>
        <v>0.75660160385200004</v>
      </c>
      <c r="AE27" t="s">
        <v>121</v>
      </c>
    </row>
    <row r="28" spans="1:31" s="4" customFormat="1" x14ac:dyDescent="0.2">
      <c r="A28" s="34">
        <v>44421</v>
      </c>
      <c r="B28" s="3">
        <v>3.8</v>
      </c>
      <c r="C28" s="23">
        <v>3.67</v>
      </c>
      <c r="D28" s="23">
        <v>3.63</v>
      </c>
      <c r="E28">
        <f t="shared" si="0"/>
        <v>3.65</v>
      </c>
      <c r="F28" s="29"/>
      <c r="I28" s="7" t="s">
        <v>23</v>
      </c>
      <c r="J28" s="31">
        <v>0.5</v>
      </c>
      <c r="K28" s="8">
        <v>20</v>
      </c>
      <c r="L28" s="23">
        <v>1585.43</v>
      </c>
      <c r="M28" s="8">
        <v>0</v>
      </c>
      <c r="N28" s="29" t="s">
        <v>65</v>
      </c>
      <c r="O28" s="35" t="s">
        <v>57</v>
      </c>
      <c r="P28" s="41" t="s">
        <v>91</v>
      </c>
      <c r="Q28" s="8" t="s">
        <v>79</v>
      </c>
      <c r="R28" s="8">
        <v>204.41</v>
      </c>
      <c r="S28" s="8">
        <v>0.95</v>
      </c>
      <c r="T28" s="8">
        <v>9.8699999999999992</v>
      </c>
      <c r="U28" s="8">
        <v>4.2300000000000004</v>
      </c>
      <c r="V28" s="8">
        <v>25.47</v>
      </c>
      <c r="W28" s="8">
        <v>1291</v>
      </c>
      <c r="X28" s="42">
        <f t="shared" si="5"/>
        <v>0.72902614676400002</v>
      </c>
      <c r="AE28" t="s">
        <v>121</v>
      </c>
    </row>
    <row r="29" spans="1:31" x14ac:dyDescent="0.2">
      <c r="A29" s="34">
        <v>44421</v>
      </c>
      <c r="B29" s="22">
        <v>2.5</v>
      </c>
      <c r="C29" s="23">
        <v>2.48</v>
      </c>
      <c r="D29" s="23">
        <v>2.42</v>
      </c>
      <c r="E29">
        <f t="shared" ref="E29:E32" si="7">AVERAGE(C29:D29)</f>
        <v>2.4500000000000002</v>
      </c>
      <c r="F29" s="24" t="s">
        <v>53</v>
      </c>
      <c r="G29" s="24">
        <v>14</v>
      </c>
      <c r="H29" s="23" t="s">
        <v>54</v>
      </c>
      <c r="I29" s="7" t="s">
        <v>23</v>
      </c>
      <c r="J29" s="31">
        <v>0.5</v>
      </c>
      <c r="K29" s="23">
        <v>20</v>
      </c>
      <c r="L29" s="23">
        <v>1280</v>
      </c>
      <c r="M29" s="23">
        <v>0</v>
      </c>
      <c r="N29" s="24" t="s">
        <v>56</v>
      </c>
      <c r="O29" s="24" t="s">
        <v>107</v>
      </c>
      <c r="P29" s="7" t="s">
        <v>102</v>
      </c>
      <c r="Q29" s="8" t="s">
        <v>79</v>
      </c>
      <c r="R29" s="8">
        <v>128.07</v>
      </c>
      <c r="S29" s="8">
        <v>-0.05</v>
      </c>
      <c r="T29" s="8">
        <v>2.5</v>
      </c>
      <c r="U29" s="8">
        <v>6.94</v>
      </c>
      <c r="V29" s="8">
        <v>-2.2400000000000002</v>
      </c>
      <c r="W29" s="8">
        <v>321.35000000000002</v>
      </c>
      <c r="X29" s="42">
        <f t="shared" si="5"/>
        <v>1.196085451192</v>
      </c>
      <c r="Y29" s="8">
        <v>-10</v>
      </c>
      <c r="Z29" s="8">
        <v>20</v>
      </c>
      <c r="AA29" s="8">
        <v>23</v>
      </c>
      <c r="AB29" s="8">
        <v>23</v>
      </c>
      <c r="AC29" s="8"/>
      <c r="AE29" t="s">
        <v>121</v>
      </c>
    </row>
    <row r="30" spans="1:31" x14ac:dyDescent="0.2">
      <c r="A30" s="34">
        <v>44421</v>
      </c>
      <c r="B30" s="22">
        <v>2.5</v>
      </c>
      <c r="C30" s="23">
        <v>2.48</v>
      </c>
      <c r="D30" s="23">
        <v>2.42</v>
      </c>
      <c r="E30">
        <f t="shared" si="7"/>
        <v>2.4500000000000002</v>
      </c>
      <c r="F30" s="24" t="s">
        <v>53</v>
      </c>
      <c r="G30" s="24">
        <v>14</v>
      </c>
      <c r="H30" s="23" t="s">
        <v>54</v>
      </c>
      <c r="I30" s="7" t="s">
        <v>23</v>
      </c>
      <c r="J30" s="31">
        <v>0.5</v>
      </c>
      <c r="K30" s="23">
        <v>20</v>
      </c>
      <c r="L30" s="23">
        <v>1280</v>
      </c>
      <c r="M30" s="23">
        <v>0</v>
      </c>
      <c r="N30" s="24" t="s">
        <v>56</v>
      </c>
      <c r="O30" s="24" t="s">
        <v>107</v>
      </c>
      <c r="P30" s="7" t="s">
        <v>102</v>
      </c>
      <c r="Q30" s="8" t="s">
        <v>79</v>
      </c>
      <c r="R30" s="8">
        <v>128.07</v>
      </c>
      <c r="S30" s="8">
        <v>-0.05</v>
      </c>
      <c r="T30" s="8">
        <v>2.5</v>
      </c>
      <c r="U30" s="8">
        <v>6.94</v>
      </c>
      <c r="V30" s="8">
        <v>-2.2400000000000002</v>
      </c>
      <c r="W30" s="8">
        <v>321.35000000000002</v>
      </c>
      <c r="X30" s="42">
        <f t="shared" si="5"/>
        <v>1.196085451192</v>
      </c>
      <c r="Y30" s="8">
        <v>-13</v>
      </c>
      <c r="Z30" s="8">
        <v>20</v>
      </c>
      <c r="AA30" s="8">
        <v>24</v>
      </c>
      <c r="AB30" s="8">
        <v>24</v>
      </c>
      <c r="AC30" s="8"/>
      <c r="AE30" t="s">
        <v>121</v>
      </c>
    </row>
    <row r="31" spans="1:31" x14ac:dyDescent="0.2">
      <c r="A31" s="34">
        <v>44421</v>
      </c>
      <c r="B31" s="22">
        <v>2.5</v>
      </c>
      <c r="C31" s="23">
        <v>2.48</v>
      </c>
      <c r="D31" s="23">
        <v>2.42</v>
      </c>
      <c r="E31">
        <f t="shared" si="7"/>
        <v>2.4500000000000002</v>
      </c>
      <c r="F31" s="24" t="s">
        <v>53</v>
      </c>
      <c r="G31" s="24">
        <v>14</v>
      </c>
      <c r="H31" s="23" t="s">
        <v>54</v>
      </c>
      <c r="I31" s="7" t="s">
        <v>23</v>
      </c>
      <c r="J31" s="31">
        <v>0.5</v>
      </c>
      <c r="K31" s="23">
        <v>20</v>
      </c>
      <c r="L31" s="23">
        <v>1280</v>
      </c>
      <c r="M31" s="23">
        <v>0</v>
      </c>
      <c r="N31" s="24" t="s">
        <v>56</v>
      </c>
      <c r="O31" s="24" t="s">
        <v>107</v>
      </c>
      <c r="P31" s="7" t="s">
        <v>102</v>
      </c>
      <c r="Q31" s="8" t="s">
        <v>79</v>
      </c>
      <c r="R31" s="8">
        <v>128.07</v>
      </c>
      <c r="S31" s="8">
        <v>-0.05</v>
      </c>
      <c r="T31" s="8">
        <v>2.5</v>
      </c>
      <c r="U31" s="8">
        <v>6.94</v>
      </c>
      <c r="V31" s="8">
        <v>-2.2400000000000002</v>
      </c>
      <c r="W31" s="8">
        <v>321.35000000000002</v>
      </c>
      <c r="X31" s="42">
        <f t="shared" si="5"/>
        <v>1.196085451192</v>
      </c>
      <c r="Y31" s="8">
        <v>-11</v>
      </c>
      <c r="Z31" s="8">
        <v>20</v>
      </c>
      <c r="AA31" s="8">
        <v>25</v>
      </c>
      <c r="AB31" s="8">
        <v>25</v>
      </c>
      <c r="AC31" s="8"/>
      <c r="AE31" t="s">
        <v>121</v>
      </c>
    </row>
    <row r="32" spans="1:31" x14ac:dyDescent="0.2">
      <c r="A32" s="34">
        <v>44421</v>
      </c>
      <c r="B32" s="22">
        <v>2.5</v>
      </c>
      <c r="C32" s="23">
        <v>2.48</v>
      </c>
      <c r="D32" s="23">
        <v>2.42</v>
      </c>
      <c r="E32">
        <f t="shared" si="7"/>
        <v>2.4500000000000002</v>
      </c>
      <c r="F32" s="24" t="s">
        <v>53</v>
      </c>
      <c r="G32" s="24">
        <v>14</v>
      </c>
      <c r="H32" s="23" t="s">
        <v>54</v>
      </c>
      <c r="I32" s="7" t="s">
        <v>23</v>
      </c>
      <c r="J32" s="31">
        <v>0.5</v>
      </c>
      <c r="K32" s="23">
        <v>20</v>
      </c>
      <c r="L32" s="23">
        <v>1280</v>
      </c>
      <c r="M32" s="23">
        <v>0</v>
      </c>
      <c r="N32" s="24" t="s">
        <v>56</v>
      </c>
      <c r="O32" s="24" t="s">
        <v>107</v>
      </c>
      <c r="P32" s="7" t="s">
        <v>102</v>
      </c>
      <c r="Q32" s="8" t="s">
        <v>79</v>
      </c>
      <c r="R32" s="8">
        <v>128.07</v>
      </c>
      <c r="S32" s="8">
        <v>-0.05</v>
      </c>
      <c r="T32" s="8">
        <v>2.5</v>
      </c>
      <c r="U32" s="8">
        <v>6.94</v>
      </c>
      <c r="V32" s="8">
        <v>-2.2400000000000002</v>
      </c>
      <c r="W32" s="8">
        <v>321.35000000000002</v>
      </c>
      <c r="X32" s="42">
        <f t="shared" si="5"/>
        <v>1.196085451192</v>
      </c>
      <c r="Y32" s="8">
        <v>-20</v>
      </c>
      <c r="Z32" s="8">
        <v>20</v>
      </c>
      <c r="AA32" s="8">
        <v>26</v>
      </c>
      <c r="AB32" s="8">
        <v>34</v>
      </c>
      <c r="AC32" s="8"/>
      <c r="AE32" t="s">
        <v>121</v>
      </c>
    </row>
    <row r="33" spans="1:31" x14ac:dyDescent="0.2">
      <c r="A33" s="34">
        <v>44421</v>
      </c>
      <c r="B33" s="22">
        <v>2.5</v>
      </c>
      <c r="C33" s="23">
        <v>2.48</v>
      </c>
      <c r="D33" s="23">
        <v>2.42</v>
      </c>
      <c r="E33">
        <f t="shared" si="0"/>
        <v>2.4500000000000002</v>
      </c>
      <c r="F33" s="24" t="s">
        <v>53</v>
      </c>
      <c r="G33" s="24">
        <v>14</v>
      </c>
      <c r="H33" s="23" t="s">
        <v>54</v>
      </c>
      <c r="I33" s="7" t="s">
        <v>23</v>
      </c>
      <c r="J33" s="31">
        <v>0.5</v>
      </c>
      <c r="K33" s="23">
        <v>20</v>
      </c>
      <c r="L33" s="23">
        <v>1280</v>
      </c>
      <c r="M33" s="23">
        <v>0</v>
      </c>
      <c r="N33" s="24" t="s">
        <v>56</v>
      </c>
      <c r="O33" s="24" t="s">
        <v>107</v>
      </c>
      <c r="P33" s="7" t="s">
        <v>102</v>
      </c>
      <c r="Q33" s="8" t="s">
        <v>79</v>
      </c>
      <c r="R33" s="8">
        <v>128.07</v>
      </c>
      <c r="S33" s="8">
        <v>-0.05</v>
      </c>
      <c r="T33" s="8">
        <v>2.5</v>
      </c>
      <c r="U33" s="8">
        <v>6.94</v>
      </c>
      <c r="V33" s="8">
        <v>-2.2400000000000002</v>
      </c>
      <c r="W33" s="8">
        <v>321.35000000000002</v>
      </c>
      <c r="X33" s="42">
        <f t="shared" si="5"/>
        <v>1.196085451192</v>
      </c>
      <c r="Y33" s="8">
        <v>-11</v>
      </c>
      <c r="Z33" s="8">
        <v>20</v>
      </c>
      <c r="AA33" s="8">
        <v>35</v>
      </c>
      <c r="AB33" s="8">
        <v>37</v>
      </c>
      <c r="AC33" s="8"/>
      <c r="AE33" t="s">
        <v>121</v>
      </c>
    </row>
    <row r="34" spans="1:31" x14ac:dyDescent="0.2">
      <c r="A34" s="34">
        <v>44421</v>
      </c>
      <c r="B34" s="3">
        <v>2.5</v>
      </c>
      <c r="C34" s="23">
        <v>2.48</v>
      </c>
      <c r="D34" s="23">
        <v>2.42</v>
      </c>
      <c r="E34">
        <f t="shared" si="0"/>
        <v>2.4500000000000002</v>
      </c>
      <c r="F34" s="29"/>
      <c r="G34" s="29"/>
      <c r="I34" s="7" t="s">
        <v>23</v>
      </c>
      <c r="J34" s="30">
        <v>0.5</v>
      </c>
      <c r="K34" s="4">
        <v>20</v>
      </c>
      <c r="L34" s="8">
        <v>317</v>
      </c>
      <c r="M34" s="8">
        <v>0</v>
      </c>
      <c r="N34" s="29" t="s">
        <v>58</v>
      </c>
      <c r="O34" s="35" t="s">
        <v>57</v>
      </c>
      <c r="P34" s="7" t="s">
        <v>81</v>
      </c>
      <c r="Q34" s="4" t="s">
        <v>79</v>
      </c>
      <c r="R34" s="4">
        <v>109.7</v>
      </c>
      <c r="S34" s="4">
        <v>0.48</v>
      </c>
      <c r="T34" s="4">
        <v>8.08</v>
      </c>
      <c r="U34" s="4">
        <v>5.51</v>
      </c>
      <c r="V34" s="4">
        <v>-5.44</v>
      </c>
      <c r="W34" s="4">
        <v>265.5</v>
      </c>
      <c r="X34" s="42">
        <f t="shared" si="5"/>
        <v>0.94962980346800008</v>
      </c>
      <c r="AE34" t="s">
        <v>121</v>
      </c>
    </row>
    <row r="35" spans="1:31" x14ac:dyDescent="0.2">
      <c r="A35" s="34">
        <v>44421</v>
      </c>
      <c r="B35" s="3">
        <v>2.5</v>
      </c>
      <c r="C35" s="4">
        <v>2.5</v>
      </c>
      <c r="D35" s="4">
        <v>2.44</v>
      </c>
      <c r="E35">
        <f t="shared" si="0"/>
        <v>2.4699999999999998</v>
      </c>
      <c r="F35" s="29" t="s">
        <v>52</v>
      </c>
      <c r="G35" s="29">
        <v>14</v>
      </c>
      <c r="H35" s="4" t="s">
        <v>55</v>
      </c>
      <c r="I35" s="7" t="s">
        <v>31</v>
      </c>
      <c r="J35" s="4">
        <v>1</v>
      </c>
      <c r="K35" s="4">
        <v>100</v>
      </c>
      <c r="L35" s="4">
        <v>405.2</v>
      </c>
      <c r="M35" s="4">
        <v>0</v>
      </c>
      <c r="N35" s="29" t="s">
        <v>84</v>
      </c>
      <c r="O35" s="11" t="s">
        <v>86</v>
      </c>
      <c r="P35" s="7" t="s">
        <v>87</v>
      </c>
      <c r="Q35" s="4" t="s">
        <v>79</v>
      </c>
      <c r="R35" s="4">
        <v>55.8</v>
      </c>
      <c r="S35" s="4">
        <v>-0.22</v>
      </c>
      <c r="T35" s="4">
        <v>2.1</v>
      </c>
      <c r="U35" s="4">
        <v>7.83</v>
      </c>
      <c r="V35" s="4">
        <v>-1.21</v>
      </c>
      <c r="W35" s="4">
        <v>130.80000000000001</v>
      </c>
      <c r="X35" s="42">
        <f t="shared" si="5"/>
        <v>1.3494739312440001</v>
      </c>
      <c r="Y35" s="8">
        <v>-20</v>
      </c>
      <c r="Z35" s="8">
        <v>25</v>
      </c>
      <c r="AA35">
        <v>9</v>
      </c>
      <c r="AB35">
        <v>44</v>
      </c>
      <c r="AE35" t="s">
        <v>121</v>
      </c>
    </row>
    <row r="36" spans="1:31" x14ac:dyDescent="0.2">
      <c r="A36" s="34">
        <v>44421</v>
      </c>
      <c r="B36" s="3">
        <v>2.5</v>
      </c>
      <c r="C36" s="4">
        <v>2.5</v>
      </c>
      <c r="D36" s="4">
        <v>2.44</v>
      </c>
      <c r="E36">
        <f t="shared" si="0"/>
        <v>2.4699999999999998</v>
      </c>
      <c r="I36" s="7" t="s">
        <v>23</v>
      </c>
      <c r="J36" s="8">
        <v>0.5</v>
      </c>
      <c r="K36">
        <v>20</v>
      </c>
      <c r="L36" s="8">
        <v>2000</v>
      </c>
      <c r="M36" s="8">
        <v>0</v>
      </c>
      <c r="N36" s="29" t="s">
        <v>62</v>
      </c>
      <c r="O36" s="36" t="s">
        <v>61</v>
      </c>
      <c r="X36" s="42"/>
      <c r="AE36" t="s">
        <v>121</v>
      </c>
    </row>
    <row r="37" spans="1:31" x14ac:dyDescent="0.2">
      <c r="A37" s="34">
        <v>44421</v>
      </c>
      <c r="B37" s="3">
        <v>2.5</v>
      </c>
      <c r="C37">
        <v>2.5</v>
      </c>
      <c r="D37">
        <v>2.44</v>
      </c>
      <c r="E37">
        <f t="shared" si="0"/>
        <v>2.4699999999999998</v>
      </c>
      <c r="F37" s="29" t="s">
        <v>60</v>
      </c>
      <c r="I37" s="7" t="s">
        <v>59</v>
      </c>
      <c r="J37" s="8">
        <v>1</v>
      </c>
      <c r="K37">
        <v>299.98</v>
      </c>
      <c r="L37" s="8">
        <v>1590</v>
      </c>
      <c r="M37" s="8">
        <v>0</v>
      </c>
      <c r="N37" s="29" t="s">
        <v>93</v>
      </c>
      <c r="O37" s="11" t="s">
        <v>108</v>
      </c>
      <c r="P37" s="7" t="s">
        <v>95</v>
      </c>
      <c r="Q37" s="8" t="s">
        <v>79</v>
      </c>
      <c r="R37">
        <v>63.43</v>
      </c>
      <c r="S37">
        <v>-0.09</v>
      </c>
      <c r="T37">
        <v>3.92</v>
      </c>
      <c r="U37">
        <v>7.02</v>
      </c>
      <c r="V37">
        <v>-1.5</v>
      </c>
      <c r="W37">
        <v>145.54</v>
      </c>
      <c r="X37" s="42">
        <f>$U37*1000*2*$A$48</f>
        <v>1.2098731797360001</v>
      </c>
      <c r="Y37">
        <v>-20</v>
      </c>
      <c r="Z37">
        <v>37</v>
      </c>
      <c r="AA37">
        <v>18</v>
      </c>
      <c r="AB37">
        <v>44</v>
      </c>
      <c r="AE37" t="s">
        <v>121</v>
      </c>
    </row>
    <row r="38" spans="1:31" s="23" customFormat="1" x14ac:dyDescent="0.2">
      <c r="A38" s="34">
        <v>44424</v>
      </c>
      <c r="B38" s="23">
        <v>2.5</v>
      </c>
      <c r="C38" s="23">
        <v>2.74</v>
      </c>
      <c r="D38" s="23">
        <v>2.59</v>
      </c>
      <c r="E38">
        <f t="shared" si="0"/>
        <v>2.665</v>
      </c>
      <c r="F38" s="24" t="s">
        <v>66</v>
      </c>
      <c r="G38" s="24">
        <v>14</v>
      </c>
      <c r="H38" s="23" t="s">
        <v>67</v>
      </c>
      <c r="I38" s="26" t="s">
        <v>31</v>
      </c>
      <c r="M38" s="23">
        <v>0</v>
      </c>
      <c r="N38" s="24" t="s">
        <v>78</v>
      </c>
      <c r="O38" s="11"/>
      <c r="P38" s="23" t="s">
        <v>104</v>
      </c>
      <c r="AE38" t="s">
        <v>122</v>
      </c>
    </row>
    <row r="39" spans="1:31" x14ac:dyDescent="0.2">
      <c r="A39" s="34">
        <v>44424</v>
      </c>
      <c r="B39" s="8">
        <v>2.5</v>
      </c>
      <c r="C39" s="4"/>
      <c r="D39" s="4"/>
      <c r="E39" t="e">
        <f t="shared" si="0"/>
        <v>#DIV/0!</v>
      </c>
      <c r="F39" s="40"/>
      <c r="G39" s="40"/>
      <c r="I39" s="7" t="s">
        <v>23</v>
      </c>
      <c r="J39" s="4"/>
      <c r="K39" s="4"/>
      <c r="M39" s="8">
        <v>0</v>
      </c>
      <c r="N39" s="29" t="s">
        <v>77</v>
      </c>
      <c r="O39" s="25"/>
      <c r="R39" s="4"/>
      <c r="S39" s="4"/>
      <c r="T39" s="4"/>
      <c r="U39" s="4"/>
      <c r="V39" s="4"/>
      <c r="W39" s="4"/>
      <c r="AE39" t="s">
        <v>122</v>
      </c>
    </row>
    <row r="40" spans="1:31" s="23" customFormat="1" x14ac:dyDescent="0.2">
      <c r="A40" s="4"/>
      <c r="B40" s="22">
        <v>3.8</v>
      </c>
      <c r="C40" s="23">
        <v>3.68</v>
      </c>
      <c r="D40" s="23">
        <v>3.62</v>
      </c>
      <c r="E40">
        <f t="shared" si="0"/>
        <v>3.6500000000000004</v>
      </c>
      <c r="F40" s="24" t="s">
        <v>69</v>
      </c>
      <c r="G40" s="24">
        <v>14</v>
      </c>
      <c r="H40" s="23" t="s">
        <v>68</v>
      </c>
      <c r="I40" s="26" t="s">
        <v>31</v>
      </c>
      <c r="M40" s="23">
        <v>0</v>
      </c>
      <c r="N40" s="24" t="s">
        <v>76</v>
      </c>
      <c r="O40" s="23" t="s">
        <v>75</v>
      </c>
      <c r="P40" s="22"/>
      <c r="AE40" t="s">
        <v>122</v>
      </c>
    </row>
    <row r="41" spans="1:31" x14ac:dyDescent="0.2">
      <c r="N41" s="38"/>
      <c r="AE41" s="23" t="s">
        <v>122</v>
      </c>
    </row>
    <row r="42" spans="1:31" x14ac:dyDescent="0.2">
      <c r="AE42" s="8" t="s">
        <v>122</v>
      </c>
    </row>
    <row r="43" spans="1:31" x14ac:dyDescent="0.2">
      <c r="AE43" s="23" t="s">
        <v>122</v>
      </c>
    </row>
    <row r="47" spans="1:31" x14ac:dyDescent="0.2">
      <c r="A47" t="s">
        <v>92</v>
      </c>
    </row>
    <row r="48" spans="1:31" x14ac:dyDescent="0.2">
      <c r="A48" s="42">
        <v>8.6173303400000005E-5</v>
      </c>
    </row>
    <row r="50" spans="3:3" x14ac:dyDescent="0.2">
      <c r="C50">
        <f>AVERAGE(C17:D17)</f>
        <v>4.6500000000000004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4B5-051F-1A4B-BCEC-61150EB6FEB2}">
  <dimension ref="A1"/>
  <sheetViews>
    <sheetView workbookViewId="0"/>
  </sheetViews>
  <sheetFormatPr baseColWidth="10" defaultColWidth="10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Aapro Markus</dc:creator>
  <cp:lastModifiedBy>Microsoft Office User</cp:lastModifiedBy>
  <dcterms:created xsi:type="dcterms:W3CDTF">2015-06-05T18:17:20Z</dcterms:created>
  <dcterms:modified xsi:type="dcterms:W3CDTF">2022-02-10T07:42:25Z</dcterms:modified>
</cp:coreProperties>
</file>