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el\Downloads\"/>
    </mc:Choice>
  </mc:AlternateContent>
  <xr:revisionPtr revIDLastSave="0" documentId="13_ncr:1_{9E27748B-6166-4DFF-A97B-5A3AC8CFA6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N3" i="1" s="1"/>
  <c r="M4" i="1"/>
  <c r="M5" i="1"/>
  <c r="M6" i="1"/>
  <c r="M7" i="1"/>
  <c r="N7" i="1" s="1"/>
  <c r="M8" i="1"/>
  <c r="M9" i="1"/>
  <c r="N9" i="1" s="1"/>
  <c r="M10" i="1"/>
  <c r="M11" i="1"/>
  <c r="N11" i="1" s="1"/>
  <c r="M12" i="1"/>
  <c r="N12" i="1" s="1"/>
  <c r="M13" i="1"/>
  <c r="M14" i="1"/>
  <c r="M15" i="1"/>
  <c r="M16" i="1"/>
  <c r="M17" i="1"/>
  <c r="M18" i="1"/>
  <c r="M19" i="1"/>
  <c r="M20" i="1"/>
  <c r="M21" i="1"/>
  <c r="M22" i="1"/>
  <c r="N22" i="1" s="1"/>
  <c r="M23" i="1"/>
  <c r="N23" i="1" s="1"/>
  <c r="M24" i="1"/>
  <c r="N24" i="1" s="1"/>
  <c r="M25" i="1"/>
  <c r="M26" i="1"/>
  <c r="N26" i="1" s="1"/>
  <c r="M27" i="1"/>
  <c r="M28" i="1"/>
  <c r="M29" i="1"/>
  <c r="M30" i="1"/>
  <c r="M31" i="1"/>
  <c r="M32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N39" i="1" s="1"/>
  <c r="M40" i="1"/>
  <c r="M41" i="1"/>
  <c r="M42" i="1"/>
  <c r="M43" i="1"/>
  <c r="M44" i="1"/>
  <c r="M45" i="1"/>
  <c r="M46" i="1"/>
  <c r="N46" i="1" s="1"/>
  <c r="M47" i="1"/>
  <c r="N47" i="1" s="1"/>
  <c r="M48" i="1"/>
  <c r="N48" i="1" s="1"/>
  <c r="M49" i="1"/>
  <c r="M50" i="1"/>
  <c r="M51" i="1"/>
  <c r="M52" i="1"/>
  <c r="M53" i="1"/>
  <c r="M54" i="1"/>
  <c r="M55" i="1"/>
  <c r="M56" i="1"/>
  <c r="M57" i="1"/>
  <c r="M58" i="1"/>
  <c r="M59" i="1"/>
  <c r="M60" i="1"/>
  <c r="N60" i="1" s="1"/>
  <c r="M61" i="1"/>
  <c r="M62" i="1"/>
  <c r="N15" i="1"/>
  <c r="N18" i="1"/>
  <c r="N19" i="1"/>
  <c r="N29" i="1"/>
  <c r="N30" i="1"/>
  <c r="N31" i="1"/>
  <c r="N43" i="1"/>
  <c r="N51" i="1"/>
  <c r="N55" i="1"/>
  <c r="N14" i="1"/>
  <c r="N16" i="1"/>
  <c r="N21" i="1"/>
  <c r="N25" i="1"/>
  <c r="N50" i="1"/>
  <c r="N53" i="1"/>
  <c r="N54" i="1"/>
  <c r="N58" i="1"/>
  <c r="N13" i="1"/>
  <c r="N28" i="1"/>
  <c r="N37" i="1"/>
  <c r="N40" i="1"/>
  <c r="N44" i="1"/>
  <c r="N52" i="1"/>
  <c r="N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K2" i="1"/>
  <c r="N4" i="1"/>
  <c r="N5" i="1"/>
  <c r="N6" i="1"/>
  <c r="N8" i="1"/>
  <c r="N10" i="1"/>
  <c r="N17" i="1"/>
  <c r="N20" i="1"/>
  <c r="N27" i="1"/>
  <c r="N32" i="1"/>
  <c r="N41" i="1"/>
  <c r="N42" i="1"/>
  <c r="N45" i="1"/>
  <c r="N49" i="1"/>
  <c r="N57" i="1"/>
  <c r="N59" i="1"/>
  <c r="N61" i="1"/>
  <c r="N62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G3" i="1"/>
  <c r="G4" i="1"/>
  <c r="H4" i="1" s="1"/>
  <c r="G5" i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G16" i="1"/>
  <c r="G17" i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G27" i="1"/>
  <c r="G28" i="1"/>
  <c r="G29" i="1"/>
  <c r="G30" i="1"/>
  <c r="G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G39" i="1"/>
  <c r="G40" i="1"/>
  <c r="G41" i="1"/>
  <c r="G42" i="1"/>
  <c r="G43" i="1"/>
  <c r="G44" i="1"/>
  <c r="H44" i="1" s="1"/>
  <c r="G45" i="1"/>
  <c r="H45" i="1" s="1"/>
  <c r="G46" i="1"/>
  <c r="H46" i="1" s="1"/>
  <c r="G47" i="1"/>
  <c r="H47" i="1" s="1"/>
  <c r="G48" i="1"/>
  <c r="H48" i="1" s="1"/>
  <c r="G49" i="1"/>
  <c r="G50" i="1"/>
  <c r="G51" i="1"/>
  <c r="G52" i="1"/>
  <c r="G53" i="1"/>
  <c r="G54" i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G2" i="1"/>
  <c r="H2" i="1"/>
  <c r="H3" i="1"/>
  <c r="I3" i="1"/>
  <c r="I4" i="1"/>
  <c r="H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H6" i="1"/>
  <c r="H7" i="1"/>
  <c r="H14" i="1"/>
  <c r="H15" i="1"/>
  <c r="H16" i="1"/>
  <c r="H17" i="1"/>
  <c r="H18" i="1"/>
  <c r="H19" i="1"/>
  <c r="H25" i="1"/>
  <c r="H26" i="1"/>
  <c r="H27" i="1"/>
  <c r="H28" i="1"/>
  <c r="H29" i="1"/>
  <c r="H30" i="1"/>
  <c r="H31" i="1"/>
  <c r="H37" i="1"/>
  <c r="H38" i="1"/>
  <c r="H39" i="1"/>
  <c r="H40" i="1"/>
  <c r="H41" i="1"/>
  <c r="H42" i="1"/>
  <c r="H43" i="1"/>
  <c r="H49" i="1"/>
  <c r="H50" i="1"/>
  <c r="H51" i="1"/>
  <c r="H52" i="1"/>
  <c r="H53" i="1"/>
  <c r="H54" i="1"/>
  <c r="H55" i="1"/>
  <c r="H61" i="1"/>
  <c r="H62" i="1"/>
</calcChain>
</file>

<file path=xl/sharedStrings.xml><?xml version="1.0" encoding="utf-8"?>
<sst xmlns="http://schemas.openxmlformats.org/spreadsheetml/2006/main" count="78" uniqueCount="77">
  <si>
    <t>Implementation name</t>
  </si>
  <si>
    <t>Slice</t>
  </si>
  <si>
    <t>Slice Registers</t>
  </si>
  <si>
    <t>LUT as Logic</t>
  </si>
  <si>
    <t>Period</t>
  </si>
  <si>
    <t>WNS</t>
  </si>
  <si>
    <t>reports_4_100ns</t>
  </si>
  <si>
    <t>reports_5_100ns</t>
  </si>
  <si>
    <t>reports_6_100ns</t>
  </si>
  <si>
    <t>reports_7_100ns</t>
  </si>
  <si>
    <t>reports_8_100ns</t>
  </si>
  <si>
    <t>reports_9_100ns</t>
  </si>
  <si>
    <t>reports_10_100ns</t>
  </si>
  <si>
    <t>reports_11_100ns</t>
  </si>
  <si>
    <t>reports_12_100ns</t>
  </si>
  <si>
    <t>reports_13_100ns</t>
  </si>
  <si>
    <t>reports_14_100ns</t>
  </si>
  <si>
    <t>reports_15_100ns</t>
  </si>
  <si>
    <t>reports_16_100ns</t>
  </si>
  <si>
    <t>reports_17_100ns</t>
  </si>
  <si>
    <t>reports_18_100ns</t>
  </si>
  <si>
    <t>reports_19_100ns</t>
  </si>
  <si>
    <t>reports_20_100ns</t>
  </si>
  <si>
    <t>reports_21_100ns</t>
  </si>
  <si>
    <t>reports_22_100ns</t>
  </si>
  <si>
    <t>reports_23_100ns</t>
  </si>
  <si>
    <t>reports_24_100ns</t>
  </si>
  <si>
    <t>reports_25_100ns</t>
  </si>
  <si>
    <t>reports_26_100ns</t>
  </si>
  <si>
    <t>reports_27_100ns</t>
  </si>
  <si>
    <t>reports_28_100ns</t>
  </si>
  <si>
    <t>reports_29_100ns</t>
  </si>
  <si>
    <t>reports_30_100ns</t>
  </si>
  <si>
    <t>reports_31_100ns</t>
  </si>
  <si>
    <t>reports_32_100ns</t>
  </si>
  <si>
    <t>reports_33_100ns</t>
  </si>
  <si>
    <t>reports_34_100ns</t>
  </si>
  <si>
    <t>reports_35_100ns</t>
  </si>
  <si>
    <t>reports_36_100ns</t>
  </si>
  <si>
    <t>reports_37_100ns</t>
  </si>
  <si>
    <t>reports_38_100ns</t>
  </si>
  <si>
    <t>reports_39_100ns</t>
  </si>
  <si>
    <t>reports_40_100ns</t>
  </si>
  <si>
    <t>reports_41_100ns</t>
  </si>
  <si>
    <t>reports_42_100ns</t>
  </si>
  <si>
    <t>reports_43_100ns</t>
  </si>
  <si>
    <t>reports_44_100ns</t>
  </si>
  <si>
    <t>reports_45_100ns</t>
  </si>
  <si>
    <t>reports_46_100ns</t>
  </si>
  <si>
    <t>reports_47_100ns</t>
  </si>
  <si>
    <t>reports_48_100ns</t>
  </si>
  <si>
    <t>reports_49_100ns</t>
  </si>
  <si>
    <t>reports_50_100ns</t>
  </si>
  <si>
    <t>reports_51_100ns</t>
  </si>
  <si>
    <t>reports_52_100ns</t>
  </si>
  <si>
    <t>reports_53_100ns</t>
  </si>
  <si>
    <t>reports_54_100ns</t>
  </si>
  <si>
    <t>reports_55_100ns</t>
  </si>
  <si>
    <t>reports_56_100ns</t>
  </si>
  <si>
    <t>reports_57_100ns</t>
  </si>
  <si>
    <t>reports_58_100ns</t>
  </si>
  <si>
    <t>reports_59_100ns</t>
  </si>
  <si>
    <t>reports_60_100ns</t>
  </si>
  <si>
    <t>reports_61_100ns</t>
  </si>
  <si>
    <t>reports_62_100ns</t>
  </si>
  <si>
    <t>reports_63_100ns</t>
  </si>
  <si>
    <t>reports_64_100ns</t>
  </si>
  <si>
    <t>Tmin</t>
  </si>
  <si>
    <t>Fmax</t>
  </si>
  <si>
    <t>Nbr de bit</t>
  </si>
  <si>
    <t>SliceTheorique</t>
  </si>
  <si>
    <t>DifferenceSlice</t>
  </si>
  <si>
    <t>LUTTheorique</t>
  </si>
  <si>
    <t>DiffLUT</t>
  </si>
  <si>
    <t>RapportSlice</t>
  </si>
  <si>
    <t>RapportLUT</t>
  </si>
  <si>
    <t>TminTheorique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</si>
</sst>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8"/>
      <color theme="1"/>
      <name val="&quot;Liberatio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Tmin(ns) = période(contrainte</a:t>
            </a:r>
            <a:r>
              <a:rPr lang="fr-FR" baseline="0"/>
              <a:t>) - WNS(ns)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Tmin(ns)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'Feuille 1'!$G$2:$G$62</c:f>
              <c:numCache>
                <c:formatCode>General</c:formatCode>
                <c:ptCount val="61"/>
                <c:pt idx="0">
                  <c:v>1.4210000000000065</c:v>
                </c:pt>
                <c:pt idx="1">
                  <c:v>1.438999999999993</c:v>
                </c:pt>
                <c:pt idx="2">
                  <c:v>1.6329999999999956</c:v>
                </c:pt>
                <c:pt idx="3">
                  <c:v>1.6760000000000019</c:v>
                </c:pt>
                <c:pt idx="4">
                  <c:v>2.9500000000000028</c:v>
                </c:pt>
                <c:pt idx="5">
                  <c:v>3.8119999999999976</c:v>
                </c:pt>
                <c:pt idx="6">
                  <c:v>3.5750000000000028</c:v>
                </c:pt>
                <c:pt idx="7">
                  <c:v>4.3329999999999984</c:v>
                </c:pt>
                <c:pt idx="8">
                  <c:v>5.1650000000000063</c:v>
                </c:pt>
                <c:pt idx="9">
                  <c:v>6.8960000000000008</c:v>
                </c:pt>
                <c:pt idx="10">
                  <c:v>6.8169999999999931</c:v>
                </c:pt>
                <c:pt idx="11">
                  <c:v>7.061000000000007</c:v>
                </c:pt>
                <c:pt idx="12">
                  <c:v>8.2680000000000007</c:v>
                </c:pt>
                <c:pt idx="13">
                  <c:v>8.2339999999999947</c:v>
                </c:pt>
                <c:pt idx="14">
                  <c:v>10.346999999999994</c:v>
                </c:pt>
                <c:pt idx="15">
                  <c:v>11.686000000000007</c:v>
                </c:pt>
                <c:pt idx="16">
                  <c:v>10.694000000000003</c:v>
                </c:pt>
                <c:pt idx="17">
                  <c:v>11.765000000000001</c:v>
                </c:pt>
                <c:pt idx="18">
                  <c:v>12.653999999999996</c:v>
                </c:pt>
                <c:pt idx="19">
                  <c:v>13.329999999999998</c:v>
                </c:pt>
                <c:pt idx="20">
                  <c:v>14.694000000000003</c:v>
                </c:pt>
                <c:pt idx="21">
                  <c:v>14.945999999999998</c:v>
                </c:pt>
                <c:pt idx="22">
                  <c:v>15.808999999999997</c:v>
                </c:pt>
                <c:pt idx="23">
                  <c:v>16.111000000000004</c:v>
                </c:pt>
                <c:pt idx="24">
                  <c:v>17.441000000000003</c:v>
                </c:pt>
                <c:pt idx="25">
                  <c:v>17.341999999999999</c:v>
                </c:pt>
                <c:pt idx="26">
                  <c:v>18.811000000000007</c:v>
                </c:pt>
                <c:pt idx="27">
                  <c:v>20.510000000000005</c:v>
                </c:pt>
                <c:pt idx="28">
                  <c:v>21.001000000000005</c:v>
                </c:pt>
                <c:pt idx="29">
                  <c:v>19.385999999999996</c:v>
                </c:pt>
                <c:pt idx="30">
                  <c:v>21.22</c:v>
                </c:pt>
                <c:pt idx="31">
                  <c:v>21.980000000000004</c:v>
                </c:pt>
                <c:pt idx="32">
                  <c:v>22.688000000000002</c:v>
                </c:pt>
                <c:pt idx="33">
                  <c:v>23.700000000000003</c:v>
                </c:pt>
                <c:pt idx="34">
                  <c:v>23.518000000000001</c:v>
                </c:pt>
                <c:pt idx="35">
                  <c:v>23.510999999999996</c:v>
                </c:pt>
                <c:pt idx="36">
                  <c:v>25.599000000000004</c:v>
                </c:pt>
                <c:pt idx="37">
                  <c:v>26.397000000000006</c:v>
                </c:pt>
                <c:pt idx="38">
                  <c:v>26.561999999999998</c:v>
                </c:pt>
                <c:pt idx="39">
                  <c:v>27.409999999999997</c:v>
                </c:pt>
                <c:pt idx="40">
                  <c:v>29.055999999999997</c:v>
                </c:pt>
                <c:pt idx="41">
                  <c:v>28.728999999999999</c:v>
                </c:pt>
                <c:pt idx="42">
                  <c:v>28.938999999999993</c:v>
                </c:pt>
                <c:pt idx="43">
                  <c:v>29.093999999999994</c:v>
                </c:pt>
                <c:pt idx="44">
                  <c:v>30.188999999999993</c:v>
                </c:pt>
                <c:pt idx="45">
                  <c:v>30.308999999999997</c:v>
                </c:pt>
                <c:pt idx="46">
                  <c:v>32.632999999999996</c:v>
                </c:pt>
                <c:pt idx="47">
                  <c:v>32.370000000000005</c:v>
                </c:pt>
                <c:pt idx="48">
                  <c:v>32.807000000000002</c:v>
                </c:pt>
                <c:pt idx="49">
                  <c:v>33.144999999999996</c:v>
                </c:pt>
                <c:pt idx="50">
                  <c:v>34.959999999999994</c:v>
                </c:pt>
                <c:pt idx="51">
                  <c:v>33.709000000000003</c:v>
                </c:pt>
                <c:pt idx="52">
                  <c:v>35.293000000000006</c:v>
                </c:pt>
                <c:pt idx="53">
                  <c:v>38.267000000000003</c:v>
                </c:pt>
                <c:pt idx="54">
                  <c:v>37.372999999999998</c:v>
                </c:pt>
                <c:pt idx="55">
                  <c:v>38.261000000000003</c:v>
                </c:pt>
                <c:pt idx="56">
                  <c:v>39.383000000000003</c:v>
                </c:pt>
                <c:pt idx="57">
                  <c:v>40.19</c:v>
                </c:pt>
                <c:pt idx="58">
                  <c:v>39.311</c:v>
                </c:pt>
                <c:pt idx="59">
                  <c:v>40.756999999999998</c:v>
                </c:pt>
                <c:pt idx="60">
                  <c:v>41.54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3-4289-A107-F8930A3A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751"/>
        <c:axId val="98408543"/>
      </c:lineChart>
      <c:catAx>
        <c:axId val="1632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08543"/>
        <c:crosses val="autoZero"/>
        <c:auto val="1"/>
        <c:lblAlgn val="ctr"/>
        <c:lblOffset val="100"/>
        <c:noMultiLvlLbl val="0"/>
      </c:catAx>
      <c:valAx>
        <c:axId val="984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fmax(MHz) = 1/Tmin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'Feuille 1'!$H$2:$H$62</c:f>
              <c:numCache>
                <c:formatCode>General</c:formatCode>
                <c:ptCount val="61"/>
                <c:pt idx="0">
                  <c:v>703729767.76917338</c:v>
                </c:pt>
                <c:pt idx="1">
                  <c:v>694927032.66157389</c:v>
                </c:pt>
                <c:pt idx="2">
                  <c:v>612369871.40232861</c:v>
                </c:pt>
                <c:pt idx="3">
                  <c:v>596658711.21718299</c:v>
                </c:pt>
                <c:pt idx="4">
                  <c:v>338983050.84745729</c:v>
                </c:pt>
                <c:pt idx="5">
                  <c:v>262329485.83420789</c:v>
                </c:pt>
                <c:pt idx="6">
                  <c:v>279720279.72027946</c:v>
                </c:pt>
                <c:pt idx="7">
                  <c:v>230786983.61412421</c:v>
                </c:pt>
                <c:pt idx="8">
                  <c:v>193610842.20716333</c:v>
                </c:pt>
                <c:pt idx="9">
                  <c:v>145011600.92807421</c:v>
                </c:pt>
                <c:pt idx="10">
                  <c:v>146692093.29617149</c:v>
                </c:pt>
                <c:pt idx="11">
                  <c:v>141622999.57513085</c:v>
                </c:pt>
                <c:pt idx="12">
                  <c:v>120948234.1557813</c:v>
                </c:pt>
                <c:pt idx="13">
                  <c:v>121447656.06023812</c:v>
                </c:pt>
                <c:pt idx="14">
                  <c:v>96646370.928771675</c:v>
                </c:pt>
                <c:pt idx="15">
                  <c:v>85572479.890467167</c:v>
                </c:pt>
                <c:pt idx="16">
                  <c:v>93510379.652141362</c:v>
                </c:pt>
                <c:pt idx="17">
                  <c:v>84997875.053123668</c:v>
                </c:pt>
                <c:pt idx="18">
                  <c:v>79026394.815868512</c:v>
                </c:pt>
                <c:pt idx="19">
                  <c:v>75018754.68867217</c:v>
                </c:pt>
                <c:pt idx="20">
                  <c:v>68054988.430651948</c:v>
                </c:pt>
                <c:pt idx="21">
                  <c:v>66907533.78830456</c:v>
                </c:pt>
                <c:pt idx="22">
                  <c:v>63255107.849958889</c:v>
                </c:pt>
                <c:pt idx="23">
                  <c:v>62069393.582024686</c:v>
                </c:pt>
                <c:pt idx="24">
                  <c:v>57336161.917321242</c:v>
                </c:pt>
                <c:pt idx="25">
                  <c:v>57663475.954330526</c:v>
                </c:pt>
                <c:pt idx="26">
                  <c:v>53160384.881186515</c:v>
                </c:pt>
                <c:pt idx="27">
                  <c:v>48756704.046806417</c:v>
                </c:pt>
                <c:pt idx="28">
                  <c:v>47616780.153326012</c:v>
                </c:pt>
                <c:pt idx="29">
                  <c:v>51583617.043227084</c:v>
                </c:pt>
                <c:pt idx="30">
                  <c:v>47125353.440150797</c:v>
                </c:pt>
                <c:pt idx="31">
                  <c:v>45495905.368516825</c:v>
                </c:pt>
                <c:pt idx="32">
                  <c:v>44076163.610719316</c:v>
                </c:pt>
                <c:pt idx="33">
                  <c:v>42194092.827004209</c:v>
                </c:pt>
                <c:pt idx="34">
                  <c:v>42520622.501913421</c:v>
                </c:pt>
                <c:pt idx="35">
                  <c:v>42533282.293394588</c:v>
                </c:pt>
                <c:pt idx="36">
                  <c:v>39064025.938513212</c:v>
                </c:pt>
                <c:pt idx="37">
                  <c:v>37883092.775694199</c:v>
                </c:pt>
                <c:pt idx="38">
                  <c:v>37647767.487388</c:v>
                </c:pt>
                <c:pt idx="39">
                  <c:v>36483035.388544329</c:v>
                </c:pt>
                <c:pt idx="40">
                  <c:v>34416299.559471369</c:v>
                </c:pt>
                <c:pt idx="41">
                  <c:v>34808033.694176614</c:v>
                </c:pt>
                <c:pt idx="42">
                  <c:v>34555444.210235327</c:v>
                </c:pt>
                <c:pt idx="43">
                  <c:v>34371348.044270299</c:v>
                </c:pt>
                <c:pt idx="44">
                  <c:v>33124648.050614469</c:v>
                </c:pt>
                <c:pt idx="45">
                  <c:v>32993500.280444756</c:v>
                </c:pt>
                <c:pt idx="46">
                  <c:v>30643826.801090922</c:v>
                </c:pt>
                <c:pt idx="47">
                  <c:v>30892801.977139324</c:v>
                </c:pt>
                <c:pt idx="48">
                  <c:v>30481299.722620171</c:v>
                </c:pt>
                <c:pt idx="49">
                  <c:v>30170463.116608843</c:v>
                </c:pt>
                <c:pt idx="50">
                  <c:v>28604118.993135013</c:v>
                </c:pt>
                <c:pt idx="51">
                  <c:v>29665667.922513269</c:v>
                </c:pt>
                <c:pt idx="52">
                  <c:v>28334230.583968483</c:v>
                </c:pt>
                <c:pt idx="53">
                  <c:v>26132176.548984759</c:v>
                </c:pt>
                <c:pt idx="54">
                  <c:v>26757284.670751613</c:v>
                </c:pt>
                <c:pt idx="55">
                  <c:v>26136274.535427716</c:v>
                </c:pt>
                <c:pt idx="56">
                  <c:v>25391666.455069445</c:v>
                </c:pt>
                <c:pt idx="57">
                  <c:v>24881811.39586962</c:v>
                </c:pt>
                <c:pt idx="58">
                  <c:v>25438172.521686044</c:v>
                </c:pt>
                <c:pt idx="59">
                  <c:v>24535662.585568123</c:v>
                </c:pt>
                <c:pt idx="60">
                  <c:v>24073182.474723157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8-4CE7-B38C-E529620AAE1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'Feuille 1'!$H$2:$H$62</c:f>
              <c:numCache>
                <c:formatCode>General</c:formatCode>
                <c:ptCount val="61"/>
                <c:pt idx="0">
                  <c:v>703729767.76917338</c:v>
                </c:pt>
                <c:pt idx="1">
                  <c:v>694927032.66157389</c:v>
                </c:pt>
                <c:pt idx="2">
                  <c:v>612369871.40232861</c:v>
                </c:pt>
                <c:pt idx="3">
                  <c:v>596658711.21718299</c:v>
                </c:pt>
                <c:pt idx="4">
                  <c:v>338983050.84745729</c:v>
                </c:pt>
                <c:pt idx="5">
                  <c:v>262329485.83420789</c:v>
                </c:pt>
                <c:pt idx="6">
                  <c:v>279720279.72027946</c:v>
                </c:pt>
                <c:pt idx="7">
                  <c:v>230786983.61412421</c:v>
                </c:pt>
                <c:pt idx="8">
                  <c:v>193610842.20716333</c:v>
                </c:pt>
                <c:pt idx="9">
                  <c:v>145011600.92807421</c:v>
                </c:pt>
                <c:pt idx="10">
                  <c:v>146692093.29617149</c:v>
                </c:pt>
                <c:pt idx="11">
                  <c:v>141622999.57513085</c:v>
                </c:pt>
                <c:pt idx="12">
                  <c:v>120948234.1557813</c:v>
                </c:pt>
                <c:pt idx="13">
                  <c:v>121447656.06023812</c:v>
                </c:pt>
                <c:pt idx="14">
                  <c:v>96646370.928771675</c:v>
                </c:pt>
                <c:pt idx="15">
                  <c:v>85572479.890467167</c:v>
                </c:pt>
                <c:pt idx="16">
                  <c:v>93510379.652141362</c:v>
                </c:pt>
                <c:pt idx="17">
                  <c:v>84997875.053123668</c:v>
                </c:pt>
                <c:pt idx="18">
                  <c:v>79026394.815868512</c:v>
                </c:pt>
                <c:pt idx="19">
                  <c:v>75018754.68867217</c:v>
                </c:pt>
                <c:pt idx="20">
                  <c:v>68054988.430651948</c:v>
                </c:pt>
                <c:pt idx="21">
                  <c:v>66907533.78830456</c:v>
                </c:pt>
                <c:pt idx="22">
                  <c:v>63255107.849958889</c:v>
                </c:pt>
                <c:pt idx="23">
                  <c:v>62069393.582024686</c:v>
                </c:pt>
                <c:pt idx="24">
                  <c:v>57336161.917321242</c:v>
                </c:pt>
                <c:pt idx="25">
                  <c:v>57663475.954330526</c:v>
                </c:pt>
                <c:pt idx="26">
                  <c:v>53160384.881186515</c:v>
                </c:pt>
                <c:pt idx="27">
                  <c:v>48756704.046806417</c:v>
                </c:pt>
                <c:pt idx="28">
                  <c:v>47616780.153326012</c:v>
                </c:pt>
                <c:pt idx="29">
                  <c:v>51583617.043227084</c:v>
                </c:pt>
                <c:pt idx="30">
                  <c:v>47125353.440150797</c:v>
                </c:pt>
                <c:pt idx="31">
                  <c:v>45495905.368516825</c:v>
                </c:pt>
                <c:pt idx="32">
                  <c:v>44076163.610719316</c:v>
                </c:pt>
                <c:pt idx="33">
                  <c:v>42194092.827004209</c:v>
                </c:pt>
                <c:pt idx="34">
                  <c:v>42520622.501913421</c:v>
                </c:pt>
                <c:pt idx="35">
                  <c:v>42533282.293394588</c:v>
                </c:pt>
                <c:pt idx="36">
                  <c:v>39064025.938513212</c:v>
                </c:pt>
                <c:pt idx="37">
                  <c:v>37883092.775694199</c:v>
                </c:pt>
                <c:pt idx="38">
                  <c:v>37647767.487388</c:v>
                </c:pt>
                <c:pt idx="39">
                  <c:v>36483035.388544329</c:v>
                </c:pt>
                <c:pt idx="40">
                  <c:v>34416299.559471369</c:v>
                </c:pt>
                <c:pt idx="41">
                  <c:v>34808033.694176614</c:v>
                </c:pt>
                <c:pt idx="42">
                  <c:v>34555444.210235327</c:v>
                </c:pt>
                <c:pt idx="43">
                  <c:v>34371348.044270299</c:v>
                </c:pt>
                <c:pt idx="44">
                  <c:v>33124648.050614469</c:v>
                </c:pt>
                <c:pt idx="45">
                  <c:v>32993500.280444756</c:v>
                </c:pt>
                <c:pt idx="46">
                  <c:v>30643826.801090922</c:v>
                </c:pt>
                <c:pt idx="47">
                  <c:v>30892801.977139324</c:v>
                </c:pt>
                <c:pt idx="48">
                  <c:v>30481299.722620171</c:v>
                </c:pt>
                <c:pt idx="49">
                  <c:v>30170463.116608843</c:v>
                </c:pt>
                <c:pt idx="50">
                  <c:v>28604118.993135013</c:v>
                </c:pt>
                <c:pt idx="51">
                  <c:v>29665667.922513269</c:v>
                </c:pt>
                <c:pt idx="52">
                  <c:v>28334230.583968483</c:v>
                </c:pt>
                <c:pt idx="53">
                  <c:v>26132176.548984759</c:v>
                </c:pt>
                <c:pt idx="54">
                  <c:v>26757284.670751613</c:v>
                </c:pt>
                <c:pt idx="55">
                  <c:v>26136274.535427716</c:v>
                </c:pt>
                <c:pt idx="56">
                  <c:v>25391666.455069445</c:v>
                </c:pt>
                <c:pt idx="57">
                  <c:v>24881811.39586962</c:v>
                </c:pt>
                <c:pt idx="58">
                  <c:v>25438172.521686044</c:v>
                </c:pt>
                <c:pt idx="59">
                  <c:v>24535662.585568123</c:v>
                </c:pt>
                <c:pt idx="60">
                  <c:v>24073182.474723157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8-4CE7-B38C-E529620A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751"/>
        <c:axId val="98408543"/>
      </c:lineChart>
      <c:catAx>
        <c:axId val="1632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08543"/>
        <c:crosses val="autoZero"/>
        <c:auto val="1"/>
        <c:lblAlgn val="ctr"/>
        <c:lblOffset val="100"/>
        <c:noMultiLvlLbl val="0"/>
      </c:catAx>
      <c:valAx>
        <c:axId val="984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607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Nombre de LUT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'Feuille 1'!$D$2:$D$62</c:f>
              <c:numCache>
                <c:formatCode>General</c:formatCode>
                <c:ptCount val="6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34</c:v>
                </c:pt>
                <c:pt idx="9">
                  <c:v>45</c:v>
                </c:pt>
                <c:pt idx="10">
                  <c:v>52</c:v>
                </c:pt>
                <c:pt idx="11">
                  <c:v>58</c:v>
                </c:pt>
                <c:pt idx="12">
                  <c:v>75</c:v>
                </c:pt>
                <c:pt idx="13">
                  <c:v>79</c:v>
                </c:pt>
                <c:pt idx="14">
                  <c:v>93</c:v>
                </c:pt>
                <c:pt idx="15">
                  <c:v>110</c:v>
                </c:pt>
                <c:pt idx="16">
                  <c:v>122</c:v>
                </c:pt>
                <c:pt idx="17">
                  <c:v>134</c:v>
                </c:pt>
                <c:pt idx="18">
                  <c:v>155</c:v>
                </c:pt>
                <c:pt idx="19">
                  <c:v>166</c:v>
                </c:pt>
                <c:pt idx="20">
                  <c:v>186</c:v>
                </c:pt>
                <c:pt idx="21">
                  <c:v>204</c:v>
                </c:pt>
                <c:pt idx="22">
                  <c:v>217</c:v>
                </c:pt>
                <c:pt idx="23">
                  <c:v>216</c:v>
                </c:pt>
                <c:pt idx="24">
                  <c:v>264</c:v>
                </c:pt>
                <c:pt idx="25">
                  <c:v>278</c:v>
                </c:pt>
                <c:pt idx="26">
                  <c:v>302</c:v>
                </c:pt>
                <c:pt idx="27">
                  <c:v>332</c:v>
                </c:pt>
                <c:pt idx="28">
                  <c:v>348</c:v>
                </c:pt>
                <c:pt idx="29">
                  <c:v>371</c:v>
                </c:pt>
                <c:pt idx="30">
                  <c:v>403</c:v>
                </c:pt>
                <c:pt idx="31">
                  <c:v>420</c:v>
                </c:pt>
                <c:pt idx="32">
                  <c:v>448</c:v>
                </c:pt>
                <c:pt idx="33">
                  <c:v>485</c:v>
                </c:pt>
                <c:pt idx="34">
                  <c:v>502</c:v>
                </c:pt>
                <c:pt idx="35">
                  <c:v>525</c:v>
                </c:pt>
                <c:pt idx="36">
                  <c:v>570</c:v>
                </c:pt>
                <c:pt idx="37">
                  <c:v>593</c:v>
                </c:pt>
                <c:pt idx="38">
                  <c:v>626</c:v>
                </c:pt>
                <c:pt idx="39">
                  <c:v>661</c:v>
                </c:pt>
                <c:pt idx="40">
                  <c:v>759</c:v>
                </c:pt>
                <c:pt idx="41">
                  <c:v>788</c:v>
                </c:pt>
                <c:pt idx="42">
                  <c:v>810</c:v>
                </c:pt>
                <c:pt idx="43">
                  <c:v>861</c:v>
                </c:pt>
                <c:pt idx="44">
                  <c:v>908</c:v>
                </c:pt>
                <c:pt idx="45">
                  <c:v>931</c:v>
                </c:pt>
                <c:pt idx="46">
                  <c:v>985</c:v>
                </c:pt>
                <c:pt idx="47">
                  <c:v>941</c:v>
                </c:pt>
                <c:pt idx="48">
                  <c:v>985</c:v>
                </c:pt>
                <c:pt idx="49">
                  <c:v>1020</c:v>
                </c:pt>
                <c:pt idx="50">
                  <c:v>1068</c:v>
                </c:pt>
                <c:pt idx="51">
                  <c:v>1102</c:v>
                </c:pt>
                <c:pt idx="52">
                  <c:v>1128</c:v>
                </c:pt>
                <c:pt idx="53">
                  <c:v>1178</c:v>
                </c:pt>
                <c:pt idx="54">
                  <c:v>1237</c:v>
                </c:pt>
                <c:pt idx="55">
                  <c:v>1261</c:v>
                </c:pt>
                <c:pt idx="56">
                  <c:v>1318</c:v>
                </c:pt>
                <c:pt idx="57">
                  <c:v>1370</c:v>
                </c:pt>
                <c:pt idx="58">
                  <c:v>1417</c:v>
                </c:pt>
                <c:pt idx="59">
                  <c:v>1453</c:v>
                </c:pt>
                <c:pt idx="6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8-4760-9560-C12A018A2E1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'Feuille 1'!$D$2:$D$62</c:f>
              <c:numCache>
                <c:formatCode>General</c:formatCode>
                <c:ptCount val="6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34</c:v>
                </c:pt>
                <c:pt idx="9">
                  <c:v>45</c:v>
                </c:pt>
                <c:pt idx="10">
                  <c:v>52</c:v>
                </c:pt>
                <c:pt idx="11">
                  <c:v>58</c:v>
                </c:pt>
                <c:pt idx="12">
                  <c:v>75</c:v>
                </c:pt>
                <c:pt idx="13">
                  <c:v>79</c:v>
                </c:pt>
                <c:pt idx="14">
                  <c:v>93</c:v>
                </c:pt>
                <c:pt idx="15">
                  <c:v>110</c:v>
                </c:pt>
                <c:pt idx="16">
                  <c:v>122</c:v>
                </c:pt>
                <c:pt idx="17">
                  <c:v>134</c:v>
                </c:pt>
                <c:pt idx="18">
                  <c:v>155</c:v>
                </c:pt>
                <c:pt idx="19">
                  <c:v>166</c:v>
                </c:pt>
                <c:pt idx="20">
                  <c:v>186</c:v>
                </c:pt>
                <c:pt idx="21">
                  <c:v>204</c:v>
                </c:pt>
                <c:pt idx="22">
                  <c:v>217</c:v>
                </c:pt>
                <c:pt idx="23">
                  <c:v>216</c:v>
                </c:pt>
                <c:pt idx="24">
                  <c:v>264</c:v>
                </c:pt>
                <c:pt idx="25">
                  <c:v>278</c:v>
                </c:pt>
                <c:pt idx="26">
                  <c:v>302</c:v>
                </c:pt>
                <c:pt idx="27">
                  <c:v>332</c:v>
                </c:pt>
                <c:pt idx="28">
                  <c:v>348</c:v>
                </c:pt>
                <c:pt idx="29">
                  <c:v>371</c:v>
                </c:pt>
                <c:pt idx="30">
                  <c:v>403</c:v>
                </c:pt>
                <c:pt idx="31">
                  <c:v>420</c:v>
                </c:pt>
                <c:pt idx="32">
                  <c:v>448</c:v>
                </c:pt>
                <c:pt idx="33">
                  <c:v>485</c:v>
                </c:pt>
                <c:pt idx="34">
                  <c:v>502</c:v>
                </c:pt>
                <c:pt idx="35">
                  <c:v>525</c:v>
                </c:pt>
                <c:pt idx="36">
                  <c:v>570</c:v>
                </c:pt>
                <c:pt idx="37">
                  <c:v>593</c:v>
                </c:pt>
                <c:pt idx="38">
                  <c:v>626</c:v>
                </c:pt>
                <c:pt idx="39">
                  <c:v>661</c:v>
                </c:pt>
                <c:pt idx="40">
                  <c:v>759</c:v>
                </c:pt>
                <c:pt idx="41">
                  <c:v>788</c:v>
                </c:pt>
                <c:pt idx="42">
                  <c:v>810</c:v>
                </c:pt>
                <c:pt idx="43">
                  <c:v>861</c:v>
                </c:pt>
                <c:pt idx="44">
                  <c:v>908</c:v>
                </c:pt>
                <c:pt idx="45">
                  <c:v>931</c:v>
                </c:pt>
                <c:pt idx="46">
                  <c:v>985</c:v>
                </c:pt>
                <c:pt idx="47">
                  <c:v>941</c:v>
                </c:pt>
                <c:pt idx="48">
                  <c:v>985</c:v>
                </c:pt>
                <c:pt idx="49">
                  <c:v>1020</c:v>
                </c:pt>
                <c:pt idx="50">
                  <c:v>1068</c:v>
                </c:pt>
                <c:pt idx="51">
                  <c:v>1102</c:v>
                </c:pt>
                <c:pt idx="52">
                  <c:v>1128</c:v>
                </c:pt>
                <c:pt idx="53">
                  <c:v>1178</c:v>
                </c:pt>
                <c:pt idx="54">
                  <c:v>1237</c:v>
                </c:pt>
                <c:pt idx="55">
                  <c:v>1261</c:v>
                </c:pt>
                <c:pt idx="56">
                  <c:v>1318</c:v>
                </c:pt>
                <c:pt idx="57">
                  <c:v>1370</c:v>
                </c:pt>
                <c:pt idx="58">
                  <c:v>1417</c:v>
                </c:pt>
                <c:pt idx="59">
                  <c:v>1453</c:v>
                </c:pt>
                <c:pt idx="60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8-4760-9560-C12A018A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751"/>
        <c:axId val="98408543"/>
      </c:lineChart>
      <c:catAx>
        <c:axId val="1632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08543"/>
        <c:crosses val="autoZero"/>
        <c:auto val="1"/>
        <c:lblAlgn val="ctr"/>
        <c:lblOffset val="100"/>
        <c:noMultiLvlLbl val="0"/>
      </c:catAx>
      <c:valAx>
        <c:axId val="984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LUT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607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Nombre de Slice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'Feuille 1'!$B$2:$B$62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22</c:v>
                </c:pt>
                <c:pt idx="12">
                  <c:v>29</c:v>
                </c:pt>
                <c:pt idx="13">
                  <c:v>27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50</c:v>
                </c:pt>
                <c:pt idx="19">
                  <c:v>55</c:v>
                </c:pt>
                <c:pt idx="20">
                  <c:v>69</c:v>
                </c:pt>
                <c:pt idx="21">
                  <c:v>74</c:v>
                </c:pt>
                <c:pt idx="22">
                  <c:v>71</c:v>
                </c:pt>
                <c:pt idx="23">
                  <c:v>74</c:v>
                </c:pt>
                <c:pt idx="24">
                  <c:v>85</c:v>
                </c:pt>
                <c:pt idx="25">
                  <c:v>91</c:v>
                </c:pt>
                <c:pt idx="26">
                  <c:v>101</c:v>
                </c:pt>
                <c:pt idx="27">
                  <c:v>107</c:v>
                </c:pt>
                <c:pt idx="28">
                  <c:v>111</c:v>
                </c:pt>
                <c:pt idx="29">
                  <c:v>112</c:v>
                </c:pt>
                <c:pt idx="30">
                  <c:v>128</c:v>
                </c:pt>
                <c:pt idx="31">
                  <c:v>134</c:v>
                </c:pt>
                <c:pt idx="32">
                  <c:v>141</c:v>
                </c:pt>
                <c:pt idx="33">
                  <c:v>153</c:v>
                </c:pt>
                <c:pt idx="34">
                  <c:v>156</c:v>
                </c:pt>
                <c:pt idx="35">
                  <c:v>167</c:v>
                </c:pt>
                <c:pt idx="36">
                  <c:v>183</c:v>
                </c:pt>
                <c:pt idx="37">
                  <c:v>192</c:v>
                </c:pt>
                <c:pt idx="38">
                  <c:v>195</c:v>
                </c:pt>
                <c:pt idx="39">
                  <c:v>202</c:v>
                </c:pt>
                <c:pt idx="40">
                  <c:v>253</c:v>
                </c:pt>
                <c:pt idx="41">
                  <c:v>243</c:v>
                </c:pt>
                <c:pt idx="42">
                  <c:v>261</c:v>
                </c:pt>
                <c:pt idx="43">
                  <c:v>263</c:v>
                </c:pt>
                <c:pt idx="44">
                  <c:v>273</c:v>
                </c:pt>
                <c:pt idx="45">
                  <c:v>285</c:v>
                </c:pt>
                <c:pt idx="46">
                  <c:v>301</c:v>
                </c:pt>
                <c:pt idx="47">
                  <c:v>285</c:v>
                </c:pt>
                <c:pt idx="48">
                  <c:v>302</c:v>
                </c:pt>
                <c:pt idx="49">
                  <c:v>325</c:v>
                </c:pt>
                <c:pt idx="50">
                  <c:v>321</c:v>
                </c:pt>
                <c:pt idx="51">
                  <c:v>347</c:v>
                </c:pt>
                <c:pt idx="52">
                  <c:v>345</c:v>
                </c:pt>
                <c:pt idx="53">
                  <c:v>351</c:v>
                </c:pt>
                <c:pt idx="54">
                  <c:v>378</c:v>
                </c:pt>
                <c:pt idx="55">
                  <c:v>380</c:v>
                </c:pt>
                <c:pt idx="56">
                  <c:v>387</c:v>
                </c:pt>
                <c:pt idx="57">
                  <c:v>429</c:v>
                </c:pt>
                <c:pt idx="58">
                  <c:v>431</c:v>
                </c:pt>
                <c:pt idx="59">
                  <c:v>446</c:v>
                </c:pt>
                <c:pt idx="6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E-4B9D-9949-7688A920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751"/>
        <c:axId val="98408543"/>
      </c:lineChart>
      <c:catAx>
        <c:axId val="1632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08543"/>
        <c:crosses val="autoZero"/>
        <c:auto val="1"/>
        <c:lblAlgn val="ctr"/>
        <c:lblOffset val="100"/>
        <c:noMultiLvlLbl val="0"/>
      </c:catAx>
      <c:valAx>
        <c:axId val="984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Slice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66</xdr:row>
      <xdr:rowOff>15240</xdr:rowOff>
    </xdr:from>
    <xdr:to>
      <xdr:col>8</xdr:col>
      <xdr:colOff>251460</xdr:colOff>
      <xdr:row>85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67EB58-AD17-45F9-A193-52268E0B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66</xdr:row>
      <xdr:rowOff>0</xdr:rowOff>
    </xdr:from>
    <xdr:to>
      <xdr:col>17</xdr:col>
      <xdr:colOff>815340</xdr:colOff>
      <xdr:row>85</xdr:row>
      <xdr:rowOff>110490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F78F000-7CB0-41EE-AD9A-E6CFA97BC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87</xdr:row>
      <xdr:rowOff>91440</xdr:rowOff>
    </xdr:from>
    <xdr:to>
      <xdr:col>8</xdr:col>
      <xdr:colOff>281940</xdr:colOff>
      <xdr:row>107</xdr:row>
      <xdr:rowOff>3810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911943-25C5-4617-8AD8-472CF0CD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807720</xdr:colOff>
      <xdr:row>87</xdr:row>
      <xdr:rowOff>76200</xdr:rowOff>
    </xdr:from>
    <xdr:to>
      <xdr:col>17</xdr:col>
      <xdr:colOff>723900</xdr:colOff>
      <xdr:row>106</xdr:row>
      <xdr:rowOff>186690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FB0571-10D3-42DD-89CF-5514511A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2"/>
  <sheetViews>
    <sheetView tabSelected="1" topLeftCell="B1" zoomScale="89" zoomScaleNormal="50" workbookViewId="0">
      <selection activeCell="L6" sqref="L6"/>
    </sheetView>
  </sheetViews>
  <sheetFormatPr baseColWidth="10" defaultColWidth="12.6640625" defaultRowHeight="15.75" customHeight="1"/>
  <cols>
    <col min="1" max="1" width="25.6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  <c r="H1" s="1" t="s">
        <v>68</v>
      </c>
      <c r="I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68</v>
      </c>
    </row>
    <row r="2" spans="1:18">
      <c r="A2" s="1" t="s">
        <v>6</v>
      </c>
      <c r="B2" s="2">
        <v>3</v>
      </c>
      <c r="C2" s="2">
        <v>9</v>
      </c>
      <c r="D2" s="2">
        <v>3</v>
      </c>
      <c r="E2" s="1">
        <v>100</v>
      </c>
      <c r="F2" s="1">
        <v>98.578999999999994</v>
      </c>
      <c r="G2">
        <f>E2-F2</f>
        <v>1.4210000000000065</v>
      </c>
      <c r="H2">
        <f>1/(G2*10^-9)</f>
        <v>703729767.76917338</v>
      </c>
      <c r="I2">
        <v>4</v>
      </c>
      <c r="K2">
        <f>ROUNDUP((I2-ROUNDUP(LOG10(POWER(2,I2)),0))*ROUNDUP(LOG10(POWER(2,I2)),0)*3/4,)</f>
        <v>3</v>
      </c>
      <c r="L2">
        <f>K2-B2</f>
        <v>0</v>
      </c>
      <c r="M2">
        <f>ROUNDUP(K2*(3/4)*3,)</f>
        <v>7</v>
      </c>
      <c r="N2">
        <f>M2-D2</f>
        <v>4</v>
      </c>
      <c r="O2">
        <f>K2/C2</f>
        <v>0.33333333333333331</v>
      </c>
      <c r="P2">
        <f>K2/D2</f>
        <v>1</v>
      </c>
      <c r="Q2">
        <f>(I2-ROUNDUP(LOG10(POWER(2,I2)),0))*ROUNDUP(LOG10(POWER(2,I2)),0)*0.048</f>
        <v>0.192</v>
      </c>
      <c r="R2">
        <f>1/(Q2*10^-9)</f>
        <v>5208333333.333333</v>
      </c>
    </row>
    <row r="3" spans="1:18">
      <c r="A3" s="1" t="s">
        <v>7</v>
      </c>
      <c r="B3" s="2">
        <v>3</v>
      </c>
      <c r="C3" s="2">
        <v>11</v>
      </c>
      <c r="D3" s="2">
        <v>4</v>
      </c>
      <c r="E3" s="1">
        <v>100</v>
      </c>
      <c r="F3" s="1">
        <v>98.561000000000007</v>
      </c>
      <c r="G3">
        <f t="shared" ref="G3:G62" si="0">E3-F3</f>
        <v>1.438999999999993</v>
      </c>
      <c r="H3">
        <f t="shared" ref="H3:H62" si="1">1/(G3*10^-9)</f>
        <v>694927032.66157389</v>
      </c>
      <c r="I3">
        <f>I2+1</f>
        <v>5</v>
      </c>
      <c r="K3">
        <f t="shared" ref="K3:K63" si="2">ROUNDUP((I3-ROUNDUP(LOG10(POWER(2,I3)),0))*ROUNDUP(LOG10(POWER(2,I3)),0)*3/4,)</f>
        <v>5</v>
      </c>
      <c r="L3">
        <f t="shared" ref="L3:L62" si="3">K3-B3</f>
        <v>2</v>
      </c>
      <c r="M3">
        <f t="shared" ref="M3:M62" si="4">ROUNDUP(K3*(3/4)*3,)</f>
        <v>12</v>
      </c>
      <c r="N3">
        <f t="shared" ref="N3:N62" si="5">M3-D3</f>
        <v>8</v>
      </c>
      <c r="O3">
        <f t="shared" ref="O3:O62" si="6">K3/C3</f>
        <v>0.45454545454545453</v>
      </c>
      <c r="P3">
        <f t="shared" ref="P3:P62" si="7">K3/D3</f>
        <v>1.25</v>
      </c>
      <c r="Q3">
        <f t="shared" ref="Q3:Q62" si="8">(I3-ROUNDUP(LOG10(POWER(2,I3)),0))*ROUNDUP(LOG10(POWER(2,I3)),0)*0.048</f>
        <v>0.28800000000000003</v>
      </c>
      <c r="R3">
        <f t="shared" ref="R3:R62" si="9">1/(Q3*10^-9)</f>
        <v>3472222222.2222219</v>
      </c>
    </row>
    <row r="4" spans="1:18">
      <c r="A4" s="1" t="s">
        <v>8</v>
      </c>
      <c r="B4" s="2">
        <v>2</v>
      </c>
      <c r="C4" s="2">
        <v>13</v>
      </c>
      <c r="D4" s="2">
        <v>5</v>
      </c>
      <c r="E4" s="1">
        <v>100</v>
      </c>
      <c r="F4" s="1">
        <v>98.367000000000004</v>
      </c>
      <c r="G4">
        <f t="shared" si="0"/>
        <v>1.6329999999999956</v>
      </c>
      <c r="H4">
        <f t="shared" si="1"/>
        <v>612369871.40232861</v>
      </c>
      <c r="I4">
        <f t="shared" ref="I4:I62" si="10">I3+1</f>
        <v>6</v>
      </c>
      <c r="K4">
        <f t="shared" si="2"/>
        <v>6</v>
      </c>
      <c r="L4">
        <f t="shared" si="3"/>
        <v>4</v>
      </c>
      <c r="M4">
        <f t="shared" si="4"/>
        <v>14</v>
      </c>
      <c r="N4">
        <f t="shared" si="5"/>
        <v>9</v>
      </c>
      <c r="O4">
        <f t="shared" si="6"/>
        <v>0.46153846153846156</v>
      </c>
      <c r="P4">
        <f t="shared" si="7"/>
        <v>1.2</v>
      </c>
      <c r="Q4">
        <f t="shared" si="8"/>
        <v>0.38400000000000001</v>
      </c>
      <c r="R4">
        <f t="shared" si="9"/>
        <v>2604166666.6666665</v>
      </c>
    </row>
    <row r="5" spans="1:18">
      <c r="A5" s="1" t="s">
        <v>9</v>
      </c>
      <c r="B5" s="2">
        <v>4</v>
      </c>
      <c r="C5" s="2">
        <v>16</v>
      </c>
      <c r="D5" s="2">
        <v>7</v>
      </c>
      <c r="E5" s="1">
        <v>100</v>
      </c>
      <c r="F5" s="1">
        <v>98.323999999999998</v>
      </c>
      <c r="G5">
        <f t="shared" si="0"/>
        <v>1.6760000000000019</v>
      </c>
      <c r="H5">
        <f t="shared" si="1"/>
        <v>596658711.21718299</v>
      </c>
      <c r="I5">
        <f t="shared" si="10"/>
        <v>7</v>
      </c>
      <c r="K5">
        <f t="shared" si="2"/>
        <v>9</v>
      </c>
      <c r="L5">
        <f t="shared" si="3"/>
        <v>5</v>
      </c>
      <c r="M5">
        <f t="shared" si="4"/>
        <v>21</v>
      </c>
      <c r="N5">
        <f t="shared" si="5"/>
        <v>14</v>
      </c>
      <c r="O5">
        <f t="shared" si="6"/>
        <v>0.5625</v>
      </c>
      <c r="P5">
        <f t="shared" si="7"/>
        <v>1.2857142857142858</v>
      </c>
      <c r="Q5">
        <f t="shared" si="8"/>
        <v>0.57600000000000007</v>
      </c>
      <c r="R5">
        <f t="shared" si="9"/>
        <v>1736111111.1111109</v>
      </c>
    </row>
    <row r="6" spans="1:18">
      <c r="A6" s="1" t="s">
        <v>10</v>
      </c>
      <c r="B6" s="2">
        <v>4</v>
      </c>
      <c r="C6" s="2">
        <v>18</v>
      </c>
      <c r="D6" s="2">
        <v>10</v>
      </c>
      <c r="E6" s="1">
        <v>100</v>
      </c>
      <c r="F6" s="1">
        <v>97.05</v>
      </c>
      <c r="G6">
        <f t="shared" si="0"/>
        <v>2.9500000000000028</v>
      </c>
      <c r="H6">
        <f t="shared" si="1"/>
        <v>338983050.84745729</v>
      </c>
      <c r="I6">
        <f t="shared" si="10"/>
        <v>8</v>
      </c>
      <c r="K6">
        <f t="shared" si="2"/>
        <v>12</v>
      </c>
      <c r="L6">
        <f t="shared" si="3"/>
        <v>8</v>
      </c>
      <c r="M6">
        <f t="shared" si="4"/>
        <v>27</v>
      </c>
      <c r="N6">
        <f t="shared" si="5"/>
        <v>17</v>
      </c>
      <c r="O6">
        <f t="shared" si="6"/>
        <v>0.66666666666666663</v>
      </c>
      <c r="P6">
        <f t="shared" si="7"/>
        <v>1.2</v>
      </c>
      <c r="Q6">
        <f t="shared" si="8"/>
        <v>0.72</v>
      </c>
      <c r="R6">
        <f t="shared" si="9"/>
        <v>1388888888.8888888</v>
      </c>
    </row>
    <row r="7" spans="1:18">
      <c r="A7" s="1" t="s">
        <v>11</v>
      </c>
      <c r="B7" s="2">
        <v>5</v>
      </c>
      <c r="C7" s="2">
        <v>20</v>
      </c>
      <c r="D7" s="2">
        <v>15</v>
      </c>
      <c r="E7" s="1">
        <v>100</v>
      </c>
      <c r="F7" s="1">
        <v>96.188000000000002</v>
      </c>
      <c r="G7">
        <f t="shared" si="0"/>
        <v>3.8119999999999976</v>
      </c>
      <c r="H7">
        <f t="shared" si="1"/>
        <v>262329485.83420789</v>
      </c>
      <c r="I7">
        <f t="shared" si="10"/>
        <v>9</v>
      </c>
      <c r="K7">
        <f t="shared" si="2"/>
        <v>14</v>
      </c>
      <c r="L7">
        <f t="shared" si="3"/>
        <v>9</v>
      </c>
      <c r="M7">
        <f t="shared" si="4"/>
        <v>32</v>
      </c>
      <c r="N7">
        <f t="shared" si="5"/>
        <v>17</v>
      </c>
      <c r="O7">
        <f t="shared" si="6"/>
        <v>0.7</v>
      </c>
      <c r="P7">
        <f t="shared" si="7"/>
        <v>0.93333333333333335</v>
      </c>
      <c r="Q7">
        <f t="shared" si="8"/>
        <v>0.86399999999999999</v>
      </c>
      <c r="R7">
        <f t="shared" si="9"/>
        <v>1157407407.4074073</v>
      </c>
    </row>
    <row r="8" spans="1:18">
      <c r="A8" s="1" t="s">
        <v>12</v>
      </c>
      <c r="B8" s="2">
        <v>8</v>
      </c>
      <c r="C8" s="2">
        <v>23</v>
      </c>
      <c r="D8" s="2">
        <v>21</v>
      </c>
      <c r="E8" s="1">
        <v>100</v>
      </c>
      <c r="F8" s="1">
        <v>96.424999999999997</v>
      </c>
      <c r="G8">
        <f t="shared" si="0"/>
        <v>3.5750000000000028</v>
      </c>
      <c r="H8">
        <f t="shared" si="1"/>
        <v>279720279.72027946</v>
      </c>
      <c r="I8">
        <f t="shared" si="10"/>
        <v>10</v>
      </c>
      <c r="K8">
        <f t="shared" si="2"/>
        <v>18</v>
      </c>
      <c r="L8">
        <f t="shared" si="3"/>
        <v>10</v>
      </c>
      <c r="M8">
        <f t="shared" si="4"/>
        <v>41</v>
      </c>
      <c r="N8">
        <f t="shared" si="5"/>
        <v>20</v>
      </c>
      <c r="O8">
        <f t="shared" si="6"/>
        <v>0.78260869565217395</v>
      </c>
      <c r="P8">
        <f t="shared" si="7"/>
        <v>0.8571428571428571</v>
      </c>
      <c r="Q8">
        <f t="shared" si="8"/>
        <v>1.1520000000000001</v>
      </c>
      <c r="R8">
        <f t="shared" si="9"/>
        <v>868055555.55555546</v>
      </c>
    </row>
    <row r="9" spans="1:18">
      <c r="A9" s="1" t="s">
        <v>13</v>
      </c>
      <c r="B9" s="2">
        <v>11</v>
      </c>
      <c r="C9" s="2">
        <v>25</v>
      </c>
      <c r="D9" s="2">
        <v>29</v>
      </c>
      <c r="E9" s="1">
        <v>100</v>
      </c>
      <c r="F9" s="1">
        <v>95.667000000000002</v>
      </c>
      <c r="G9">
        <f t="shared" si="0"/>
        <v>4.3329999999999984</v>
      </c>
      <c r="H9">
        <f t="shared" si="1"/>
        <v>230786983.61412421</v>
      </c>
      <c r="I9">
        <f t="shared" si="10"/>
        <v>11</v>
      </c>
      <c r="K9">
        <f t="shared" si="2"/>
        <v>21</v>
      </c>
      <c r="L9">
        <f t="shared" si="3"/>
        <v>10</v>
      </c>
      <c r="M9">
        <f t="shared" si="4"/>
        <v>48</v>
      </c>
      <c r="N9">
        <f t="shared" si="5"/>
        <v>19</v>
      </c>
      <c r="O9">
        <f t="shared" si="6"/>
        <v>0.84</v>
      </c>
      <c r="P9">
        <f t="shared" si="7"/>
        <v>0.72413793103448276</v>
      </c>
      <c r="Q9">
        <f t="shared" si="8"/>
        <v>1.3440000000000001</v>
      </c>
      <c r="R9">
        <f t="shared" si="9"/>
        <v>744047619.04761899</v>
      </c>
    </row>
    <row r="10" spans="1:18">
      <c r="A10" s="1" t="s">
        <v>14</v>
      </c>
      <c r="B10" s="2">
        <v>11</v>
      </c>
      <c r="C10" s="2">
        <v>27</v>
      </c>
      <c r="D10" s="2">
        <v>34</v>
      </c>
      <c r="E10" s="1">
        <v>100</v>
      </c>
      <c r="F10" s="1">
        <v>94.834999999999994</v>
      </c>
      <c r="G10">
        <f t="shared" si="0"/>
        <v>5.1650000000000063</v>
      </c>
      <c r="H10">
        <f t="shared" si="1"/>
        <v>193610842.20716333</v>
      </c>
      <c r="I10">
        <f t="shared" si="10"/>
        <v>12</v>
      </c>
      <c r="K10">
        <f t="shared" si="2"/>
        <v>24</v>
      </c>
      <c r="L10">
        <f t="shared" si="3"/>
        <v>13</v>
      </c>
      <c r="M10">
        <f t="shared" si="4"/>
        <v>54</v>
      </c>
      <c r="N10">
        <f t="shared" si="5"/>
        <v>20</v>
      </c>
      <c r="O10">
        <f t="shared" si="6"/>
        <v>0.88888888888888884</v>
      </c>
      <c r="P10">
        <f t="shared" si="7"/>
        <v>0.70588235294117652</v>
      </c>
      <c r="Q10">
        <f t="shared" si="8"/>
        <v>1.536</v>
      </c>
      <c r="R10">
        <f t="shared" si="9"/>
        <v>651041666.66666663</v>
      </c>
    </row>
    <row r="11" spans="1:18">
      <c r="A11" s="1" t="s">
        <v>15</v>
      </c>
      <c r="B11" s="2">
        <v>13</v>
      </c>
      <c r="C11" s="2">
        <v>29</v>
      </c>
      <c r="D11" s="2">
        <v>45</v>
      </c>
      <c r="E11" s="1">
        <v>100</v>
      </c>
      <c r="F11" s="1">
        <v>93.103999999999999</v>
      </c>
      <c r="G11">
        <f t="shared" si="0"/>
        <v>6.8960000000000008</v>
      </c>
      <c r="H11">
        <f t="shared" si="1"/>
        <v>145011600.92807421</v>
      </c>
      <c r="I11">
        <f t="shared" si="10"/>
        <v>13</v>
      </c>
      <c r="K11">
        <f t="shared" si="2"/>
        <v>27</v>
      </c>
      <c r="L11">
        <f t="shared" si="3"/>
        <v>14</v>
      </c>
      <c r="M11">
        <f t="shared" si="4"/>
        <v>61</v>
      </c>
      <c r="N11">
        <f t="shared" si="5"/>
        <v>16</v>
      </c>
      <c r="O11">
        <f t="shared" si="6"/>
        <v>0.93103448275862066</v>
      </c>
      <c r="P11">
        <f t="shared" si="7"/>
        <v>0.6</v>
      </c>
      <c r="Q11">
        <f t="shared" si="8"/>
        <v>1.728</v>
      </c>
      <c r="R11">
        <f t="shared" si="9"/>
        <v>578703703.70370364</v>
      </c>
    </row>
    <row r="12" spans="1:18">
      <c r="A12" s="1" t="s">
        <v>16</v>
      </c>
      <c r="B12" s="2">
        <v>21</v>
      </c>
      <c r="C12" s="2">
        <v>32</v>
      </c>
      <c r="D12" s="2">
        <v>52</v>
      </c>
      <c r="E12" s="1">
        <v>100</v>
      </c>
      <c r="F12" s="1">
        <v>93.183000000000007</v>
      </c>
      <c r="G12">
        <f t="shared" si="0"/>
        <v>6.8169999999999931</v>
      </c>
      <c r="H12">
        <f t="shared" si="1"/>
        <v>146692093.29617149</v>
      </c>
      <c r="I12">
        <f t="shared" si="10"/>
        <v>14</v>
      </c>
      <c r="K12">
        <f t="shared" si="2"/>
        <v>34</v>
      </c>
      <c r="L12">
        <f t="shared" si="3"/>
        <v>13</v>
      </c>
      <c r="M12">
        <f t="shared" si="4"/>
        <v>77</v>
      </c>
      <c r="N12">
        <f t="shared" si="5"/>
        <v>25</v>
      </c>
      <c r="O12">
        <f t="shared" si="6"/>
        <v>1.0625</v>
      </c>
      <c r="P12">
        <f t="shared" si="7"/>
        <v>0.65384615384615385</v>
      </c>
      <c r="Q12">
        <f t="shared" si="8"/>
        <v>2.16</v>
      </c>
      <c r="R12">
        <f t="shared" si="9"/>
        <v>462962962.96296287</v>
      </c>
    </row>
    <row r="13" spans="1:18">
      <c r="A13" s="1" t="s">
        <v>17</v>
      </c>
      <c r="B13" s="2">
        <v>22</v>
      </c>
      <c r="C13" s="2">
        <v>33</v>
      </c>
      <c r="D13" s="2">
        <v>58</v>
      </c>
      <c r="E13" s="1">
        <v>100</v>
      </c>
      <c r="F13" s="1">
        <v>92.938999999999993</v>
      </c>
      <c r="G13">
        <f t="shared" si="0"/>
        <v>7.061000000000007</v>
      </c>
      <c r="H13">
        <f t="shared" si="1"/>
        <v>141622999.57513085</v>
      </c>
      <c r="I13">
        <f t="shared" si="10"/>
        <v>15</v>
      </c>
      <c r="K13">
        <f t="shared" si="2"/>
        <v>38</v>
      </c>
      <c r="L13">
        <f t="shared" si="3"/>
        <v>16</v>
      </c>
      <c r="M13">
        <f t="shared" si="4"/>
        <v>86</v>
      </c>
      <c r="N13">
        <f t="shared" si="5"/>
        <v>28</v>
      </c>
      <c r="O13">
        <f t="shared" si="6"/>
        <v>1.1515151515151516</v>
      </c>
      <c r="P13">
        <f t="shared" si="7"/>
        <v>0.65517241379310343</v>
      </c>
      <c r="Q13">
        <f t="shared" si="8"/>
        <v>2.4</v>
      </c>
      <c r="R13">
        <f t="shared" si="9"/>
        <v>416666666.66666669</v>
      </c>
    </row>
    <row r="14" spans="1:18">
      <c r="A14" s="1" t="s">
        <v>18</v>
      </c>
      <c r="B14" s="2">
        <v>29</v>
      </c>
      <c r="C14" s="2">
        <v>36</v>
      </c>
      <c r="D14" s="2">
        <v>75</v>
      </c>
      <c r="E14" s="1">
        <v>100</v>
      </c>
      <c r="F14" s="1">
        <v>91.731999999999999</v>
      </c>
      <c r="G14">
        <f t="shared" si="0"/>
        <v>8.2680000000000007</v>
      </c>
      <c r="H14">
        <f t="shared" si="1"/>
        <v>120948234.1557813</v>
      </c>
      <c r="I14">
        <f t="shared" si="10"/>
        <v>16</v>
      </c>
      <c r="K14">
        <f t="shared" si="2"/>
        <v>42</v>
      </c>
      <c r="L14">
        <f t="shared" si="3"/>
        <v>13</v>
      </c>
      <c r="M14">
        <f t="shared" si="4"/>
        <v>95</v>
      </c>
      <c r="N14">
        <f t="shared" si="5"/>
        <v>20</v>
      </c>
      <c r="O14">
        <f t="shared" si="6"/>
        <v>1.1666666666666667</v>
      </c>
      <c r="P14">
        <f t="shared" si="7"/>
        <v>0.56000000000000005</v>
      </c>
      <c r="Q14">
        <f t="shared" si="8"/>
        <v>2.64</v>
      </c>
      <c r="R14">
        <f t="shared" si="9"/>
        <v>378787878.78787875</v>
      </c>
    </row>
    <row r="15" spans="1:18">
      <c r="A15" s="1" t="s">
        <v>19</v>
      </c>
      <c r="B15" s="2">
        <v>27</v>
      </c>
      <c r="C15" s="2">
        <v>38</v>
      </c>
      <c r="D15" s="2">
        <v>79</v>
      </c>
      <c r="E15" s="1">
        <v>100</v>
      </c>
      <c r="F15" s="1">
        <v>91.766000000000005</v>
      </c>
      <c r="G15">
        <f t="shared" si="0"/>
        <v>8.2339999999999947</v>
      </c>
      <c r="H15">
        <f t="shared" si="1"/>
        <v>121447656.06023812</v>
      </c>
      <c r="I15">
        <f t="shared" si="10"/>
        <v>17</v>
      </c>
      <c r="K15">
        <f t="shared" si="2"/>
        <v>50</v>
      </c>
      <c r="L15">
        <f t="shared" si="3"/>
        <v>23</v>
      </c>
      <c r="M15">
        <f t="shared" si="4"/>
        <v>113</v>
      </c>
      <c r="N15">
        <f t="shared" si="5"/>
        <v>34</v>
      </c>
      <c r="O15">
        <f t="shared" si="6"/>
        <v>1.3157894736842106</v>
      </c>
      <c r="P15">
        <f t="shared" si="7"/>
        <v>0.63291139240506333</v>
      </c>
      <c r="Q15">
        <f t="shared" si="8"/>
        <v>3.1680000000000001</v>
      </c>
      <c r="R15">
        <f t="shared" si="9"/>
        <v>315656565.65656561</v>
      </c>
    </row>
    <row r="16" spans="1:18">
      <c r="A16" s="1" t="s">
        <v>20</v>
      </c>
      <c r="B16" s="2">
        <v>36</v>
      </c>
      <c r="C16" s="2">
        <v>41</v>
      </c>
      <c r="D16" s="2">
        <v>93</v>
      </c>
      <c r="E16" s="1">
        <v>100</v>
      </c>
      <c r="F16" s="1">
        <v>89.653000000000006</v>
      </c>
      <c r="G16">
        <f t="shared" si="0"/>
        <v>10.346999999999994</v>
      </c>
      <c r="H16">
        <f t="shared" si="1"/>
        <v>96646370.928771675</v>
      </c>
      <c r="I16">
        <f t="shared" si="10"/>
        <v>18</v>
      </c>
      <c r="K16">
        <f t="shared" si="2"/>
        <v>54</v>
      </c>
      <c r="L16">
        <f t="shared" si="3"/>
        <v>18</v>
      </c>
      <c r="M16">
        <f t="shared" si="4"/>
        <v>122</v>
      </c>
      <c r="N16">
        <f t="shared" si="5"/>
        <v>29</v>
      </c>
      <c r="O16">
        <f t="shared" si="6"/>
        <v>1.3170731707317074</v>
      </c>
      <c r="P16">
        <f t="shared" si="7"/>
        <v>0.58064516129032262</v>
      </c>
      <c r="Q16">
        <f t="shared" si="8"/>
        <v>3.456</v>
      </c>
      <c r="R16">
        <f t="shared" si="9"/>
        <v>289351851.85185182</v>
      </c>
    </row>
    <row r="17" spans="1:18">
      <c r="A17" s="1" t="s">
        <v>21</v>
      </c>
      <c r="B17" s="2">
        <v>38</v>
      </c>
      <c r="C17" s="2">
        <v>43</v>
      </c>
      <c r="D17" s="2">
        <v>110</v>
      </c>
      <c r="E17" s="1">
        <v>100</v>
      </c>
      <c r="F17" s="1">
        <v>88.313999999999993</v>
      </c>
      <c r="G17">
        <f t="shared" si="0"/>
        <v>11.686000000000007</v>
      </c>
      <c r="H17">
        <f t="shared" si="1"/>
        <v>85572479.890467167</v>
      </c>
      <c r="I17">
        <f t="shared" si="10"/>
        <v>19</v>
      </c>
      <c r="K17">
        <f t="shared" si="2"/>
        <v>59</v>
      </c>
      <c r="L17">
        <f t="shared" si="3"/>
        <v>21</v>
      </c>
      <c r="M17">
        <f t="shared" si="4"/>
        <v>133</v>
      </c>
      <c r="N17">
        <f t="shared" si="5"/>
        <v>23</v>
      </c>
      <c r="O17">
        <f t="shared" si="6"/>
        <v>1.3720930232558139</v>
      </c>
      <c r="P17">
        <f t="shared" si="7"/>
        <v>0.53636363636363638</v>
      </c>
      <c r="Q17">
        <f t="shared" si="8"/>
        <v>3.7440000000000002</v>
      </c>
      <c r="R17">
        <f t="shared" si="9"/>
        <v>267094017.09401706</v>
      </c>
    </row>
    <row r="18" spans="1:18">
      <c r="A18" s="1" t="s">
        <v>22</v>
      </c>
      <c r="B18" s="2">
        <v>41</v>
      </c>
      <c r="C18" s="2">
        <v>46</v>
      </c>
      <c r="D18" s="2">
        <v>122</v>
      </c>
      <c r="E18" s="1">
        <v>100</v>
      </c>
      <c r="F18" s="1">
        <v>89.305999999999997</v>
      </c>
      <c r="G18">
        <f t="shared" si="0"/>
        <v>10.694000000000003</v>
      </c>
      <c r="H18">
        <f t="shared" si="1"/>
        <v>93510379.652141362</v>
      </c>
      <c r="I18">
        <f t="shared" si="10"/>
        <v>20</v>
      </c>
      <c r="K18">
        <f t="shared" si="2"/>
        <v>69</v>
      </c>
      <c r="L18">
        <f t="shared" si="3"/>
        <v>28</v>
      </c>
      <c r="M18">
        <f t="shared" si="4"/>
        <v>156</v>
      </c>
      <c r="N18">
        <f t="shared" si="5"/>
        <v>34</v>
      </c>
      <c r="O18">
        <f t="shared" si="6"/>
        <v>1.5</v>
      </c>
      <c r="P18">
        <f t="shared" si="7"/>
        <v>0.56557377049180324</v>
      </c>
      <c r="Q18">
        <f t="shared" si="8"/>
        <v>4.3680000000000003</v>
      </c>
      <c r="R18">
        <f t="shared" si="9"/>
        <v>228937728.93772891</v>
      </c>
    </row>
    <row r="19" spans="1:18">
      <c r="A19" s="1" t="s">
        <v>23</v>
      </c>
      <c r="B19" s="2">
        <v>43</v>
      </c>
      <c r="C19" s="2">
        <v>48</v>
      </c>
      <c r="D19" s="2">
        <v>134</v>
      </c>
      <c r="E19" s="1">
        <v>100</v>
      </c>
      <c r="F19" s="1">
        <v>88.234999999999999</v>
      </c>
      <c r="G19">
        <f t="shared" si="0"/>
        <v>11.765000000000001</v>
      </c>
      <c r="H19">
        <f t="shared" si="1"/>
        <v>84997875.053123668</v>
      </c>
      <c r="I19">
        <f t="shared" si="10"/>
        <v>21</v>
      </c>
      <c r="K19">
        <f t="shared" si="2"/>
        <v>74</v>
      </c>
      <c r="L19">
        <f t="shared" si="3"/>
        <v>31</v>
      </c>
      <c r="M19">
        <f t="shared" si="4"/>
        <v>167</v>
      </c>
      <c r="N19">
        <f t="shared" si="5"/>
        <v>33</v>
      </c>
      <c r="O19">
        <f t="shared" si="6"/>
        <v>1.5416666666666667</v>
      </c>
      <c r="P19">
        <f t="shared" si="7"/>
        <v>0.55223880597014929</v>
      </c>
      <c r="Q19">
        <f t="shared" si="8"/>
        <v>4.7039999999999997</v>
      </c>
      <c r="R19">
        <f t="shared" si="9"/>
        <v>212585034.01360542</v>
      </c>
    </row>
    <row r="20" spans="1:18">
      <c r="A20" s="1" t="s">
        <v>24</v>
      </c>
      <c r="B20" s="2">
        <v>50</v>
      </c>
      <c r="C20" s="2">
        <v>50</v>
      </c>
      <c r="D20" s="2">
        <v>155</v>
      </c>
      <c r="E20" s="1">
        <v>100</v>
      </c>
      <c r="F20" s="1">
        <v>87.346000000000004</v>
      </c>
      <c r="G20">
        <f t="shared" si="0"/>
        <v>12.653999999999996</v>
      </c>
      <c r="H20">
        <f t="shared" si="1"/>
        <v>79026394.815868512</v>
      </c>
      <c r="I20">
        <f t="shared" si="10"/>
        <v>22</v>
      </c>
      <c r="K20">
        <f t="shared" si="2"/>
        <v>79</v>
      </c>
      <c r="L20">
        <f t="shared" si="3"/>
        <v>29</v>
      </c>
      <c r="M20">
        <f t="shared" si="4"/>
        <v>178</v>
      </c>
      <c r="N20">
        <f t="shared" si="5"/>
        <v>23</v>
      </c>
      <c r="O20">
        <f t="shared" si="6"/>
        <v>1.58</v>
      </c>
      <c r="P20">
        <f t="shared" si="7"/>
        <v>0.50967741935483868</v>
      </c>
      <c r="Q20">
        <f t="shared" si="8"/>
        <v>5.04</v>
      </c>
      <c r="R20">
        <f t="shared" si="9"/>
        <v>198412698.41269842</v>
      </c>
    </row>
    <row r="21" spans="1:18">
      <c r="A21" s="1" t="s">
        <v>25</v>
      </c>
      <c r="B21" s="2">
        <v>55</v>
      </c>
      <c r="C21" s="2">
        <v>51</v>
      </c>
      <c r="D21" s="2">
        <v>166</v>
      </c>
      <c r="E21" s="1">
        <v>100</v>
      </c>
      <c r="F21" s="1">
        <v>86.67</v>
      </c>
      <c r="G21">
        <f t="shared" si="0"/>
        <v>13.329999999999998</v>
      </c>
      <c r="H21">
        <f t="shared" si="1"/>
        <v>75018754.68867217</v>
      </c>
      <c r="I21">
        <f t="shared" si="10"/>
        <v>23</v>
      </c>
      <c r="K21">
        <f t="shared" si="2"/>
        <v>84</v>
      </c>
      <c r="L21">
        <f t="shared" si="3"/>
        <v>29</v>
      </c>
      <c r="M21">
        <f t="shared" si="4"/>
        <v>189</v>
      </c>
      <c r="N21">
        <f t="shared" si="5"/>
        <v>23</v>
      </c>
      <c r="O21">
        <f t="shared" si="6"/>
        <v>1.6470588235294117</v>
      </c>
      <c r="P21">
        <f t="shared" si="7"/>
        <v>0.50602409638554213</v>
      </c>
      <c r="Q21">
        <f t="shared" si="8"/>
        <v>5.3760000000000003</v>
      </c>
      <c r="R21">
        <f t="shared" si="9"/>
        <v>186011904.76190475</v>
      </c>
    </row>
    <row r="22" spans="1:18">
      <c r="A22" s="1" t="s">
        <v>26</v>
      </c>
      <c r="B22" s="2">
        <v>69</v>
      </c>
      <c r="C22" s="2">
        <v>55</v>
      </c>
      <c r="D22" s="2">
        <v>186</v>
      </c>
      <c r="E22" s="1">
        <v>100</v>
      </c>
      <c r="F22" s="1">
        <v>85.305999999999997</v>
      </c>
      <c r="G22">
        <f t="shared" si="0"/>
        <v>14.694000000000003</v>
      </c>
      <c r="H22">
        <f t="shared" si="1"/>
        <v>68054988.430651948</v>
      </c>
      <c r="I22">
        <f t="shared" si="10"/>
        <v>24</v>
      </c>
      <c r="K22">
        <f t="shared" si="2"/>
        <v>96</v>
      </c>
      <c r="L22">
        <f t="shared" si="3"/>
        <v>27</v>
      </c>
      <c r="M22">
        <f t="shared" si="4"/>
        <v>216</v>
      </c>
      <c r="N22">
        <f t="shared" si="5"/>
        <v>30</v>
      </c>
      <c r="O22">
        <f t="shared" si="6"/>
        <v>1.7454545454545454</v>
      </c>
      <c r="P22">
        <f t="shared" si="7"/>
        <v>0.5161290322580645</v>
      </c>
      <c r="Q22">
        <f t="shared" si="8"/>
        <v>6.1440000000000001</v>
      </c>
      <c r="R22">
        <f t="shared" si="9"/>
        <v>162760416.66666666</v>
      </c>
    </row>
    <row r="23" spans="1:18">
      <c r="A23" s="1" t="s">
        <v>27</v>
      </c>
      <c r="B23" s="2">
        <v>74</v>
      </c>
      <c r="C23" s="2">
        <v>57</v>
      </c>
      <c r="D23" s="2">
        <v>204</v>
      </c>
      <c r="E23" s="1">
        <v>100</v>
      </c>
      <c r="F23" s="1">
        <v>85.054000000000002</v>
      </c>
      <c r="G23">
        <f t="shared" si="0"/>
        <v>14.945999999999998</v>
      </c>
      <c r="H23">
        <f t="shared" si="1"/>
        <v>66907533.78830456</v>
      </c>
      <c r="I23">
        <f t="shared" si="10"/>
        <v>25</v>
      </c>
      <c r="K23">
        <f t="shared" si="2"/>
        <v>102</v>
      </c>
      <c r="L23">
        <f t="shared" si="3"/>
        <v>28</v>
      </c>
      <c r="M23">
        <f t="shared" si="4"/>
        <v>230</v>
      </c>
      <c r="N23">
        <f t="shared" si="5"/>
        <v>26</v>
      </c>
      <c r="O23">
        <f t="shared" si="6"/>
        <v>1.7894736842105263</v>
      </c>
      <c r="P23">
        <f t="shared" si="7"/>
        <v>0.5</v>
      </c>
      <c r="Q23">
        <f t="shared" si="8"/>
        <v>6.5280000000000005</v>
      </c>
      <c r="R23">
        <f t="shared" si="9"/>
        <v>153186274.50980392</v>
      </c>
    </row>
    <row r="24" spans="1:18">
      <c r="A24" s="1" t="s">
        <v>28</v>
      </c>
      <c r="B24" s="2">
        <v>71</v>
      </c>
      <c r="C24" s="2">
        <v>58</v>
      </c>
      <c r="D24" s="2">
        <v>217</v>
      </c>
      <c r="E24" s="1">
        <v>100</v>
      </c>
      <c r="F24" s="1">
        <v>84.191000000000003</v>
      </c>
      <c r="G24">
        <f t="shared" si="0"/>
        <v>15.808999999999997</v>
      </c>
      <c r="H24">
        <f t="shared" si="1"/>
        <v>63255107.849958889</v>
      </c>
      <c r="I24">
        <f t="shared" si="10"/>
        <v>26</v>
      </c>
      <c r="K24">
        <f t="shared" si="2"/>
        <v>108</v>
      </c>
      <c r="L24">
        <f t="shared" si="3"/>
        <v>37</v>
      </c>
      <c r="M24">
        <f t="shared" si="4"/>
        <v>243</v>
      </c>
      <c r="N24">
        <f t="shared" si="5"/>
        <v>26</v>
      </c>
      <c r="O24">
        <f t="shared" si="6"/>
        <v>1.8620689655172413</v>
      </c>
      <c r="P24">
        <f t="shared" si="7"/>
        <v>0.49769585253456222</v>
      </c>
      <c r="Q24">
        <f t="shared" si="8"/>
        <v>6.9119999999999999</v>
      </c>
      <c r="R24">
        <f t="shared" si="9"/>
        <v>144675925.92592591</v>
      </c>
    </row>
    <row r="25" spans="1:18">
      <c r="A25" s="1" t="s">
        <v>29</v>
      </c>
      <c r="B25" s="2">
        <v>74</v>
      </c>
      <c r="C25" s="2">
        <v>60</v>
      </c>
      <c r="D25" s="2">
        <v>216</v>
      </c>
      <c r="E25" s="1">
        <v>100</v>
      </c>
      <c r="F25" s="1">
        <v>83.888999999999996</v>
      </c>
      <c r="G25">
        <f t="shared" si="0"/>
        <v>16.111000000000004</v>
      </c>
      <c r="H25">
        <f t="shared" si="1"/>
        <v>62069393.582024686</v>
      </c>
      <c r="I25">
        <f t="shared" si="10"/>
        <v>27</v>
      </c>
      <c r="K25">
        <f t="shared" si="2"/>
        <v>122</v>
      </c>
      <c r="L25">
        <f t="shared" si="3"/>
        <v>48</v>
      </c>
      <c r="M25">
        <f t="shared" si="4"/>
        <v>275</v>
      </c>
      <c r="N25">
        <f t="shared" si="5"/>
        <v>59</v>
      </c>
      <c r="O25">
        <f t="shared" si="6"/>
        <v>2.0333333333333332</v>
      </c>
      <c r="P25">
        <f t="shared" si="7"/>
        <v>0.56481481481481477</v>
      </c>
      <c r="Q25">
        <f t="shared" si="8"/>
        <v>7.7759999999999998</v>
      </c>
      <c r="R25">
        <f t="shared" si="9"/>
        <v>128600823.04526749</v>
      </c>
    </row>
    <row r="26" spans="1:18">
      <c r="A26" s="1" t="s">
        <v>30</v>
      </c>
      <c r="B26" s="2">
        <v>85</v>
      </c>
      <c r="C26" s="2">
        <v>64</v>
      </c>
      <c r="D26" s="2">
        <v>264</v>
      </c>
      <c r="E26" s="1">
        <v>100</v>
      </c>
      <c r="F26" s="1">
        <v>82.558999999999997</v>
      </c>
      <c r="G26">
        <f t="shared" si="0"/>
        <v>17.441000000000003</v>
      </c>
      <c r="H26">
        <f t="shared" si="1"/>
        <v>57336161.917321242</v>
      </c>
      <c r="I26">
        <f t="shared" si="10"/>
        <v>28</v>
      </c>
      <c r="K26">
        <f t="shared" si="2"/>
        <v>129</v>
      </c>
      <c r="L26">
        <f t="shared" si="3"/>
        <v>44</v>
      </c>
      <c r="M26">
        <f t="shared" si="4"/>
        <v>291</v>
      </c>
      <c r="N26">
        <f t="shared" si="5"/>
        <v>27</v>
      </c>
      <c r="O26">
        <f t="shared" si="6"/>
        <v>2.015625</v>
      </c>
      <c r="P26">
        <f t="shared" si="7"/>
        <v>0.48863636363636365</v>
      </c>
      <c r="Q26">
        <f t="shared" si="8"/>
        <v>8.2080000000000002</v>
      </c>
      <c r="R26">
        <f t="shared" si="9"/>
        <v>121832358.67446391</v>
      </c>
    </row>
    <row r="27" spans="1:18">
      <c r="A27" s="1" t="s">
        <v>31</v>
      </c>
      <c r="B27" s="2">
        <v>91</v>
      </c>
      <c r="C27" s="2">
        <v>65</v>
      </c>
      <c r="D27" s="2">
        <v>278</v>
      </c>
      <c r="E27" s="1">
        <v>100</v>
      </c>
      <c r="F27" s="1">
        <v>82.658000000000001</v>
      </c>
      <c r="G27">
        <f t="shared" si="0"/>
        <v>17.341999999999999</v>
      </c>
      <c r="H27">
        <f t="shared" si="1"/>
        <v>57663475.954330526</v>
      </c>
      <c r="I27">
        <f t="shared" si="10"/>
        <v>29</v>
      </c>
      <c r="K27">
        <f t="shared" si="2"/>
        <v>135</v>
      </c>
      <c r="L27">
        <f t="shared" si="3"/>
        <v>44</v>
      </c>
      <c r="M27">
        <f t="shared" si="4"/>
        <v>304</v>
      </c>
      <c r="N27">
        <f t="shared" si="5"/>
        <v>26</v>
      </c>
      <c r="O27">
        <f t="shared" si="6"/>
        <v>2.0769230769230771</v>
      </c>
      <c r="P27">
        <f t="shared" si="7"/>
        <v>0.48561151079136688</v>
      </c>
      <c r="Q27">
        <f t="shared" si="8"/>
        <v>8.64</v>
      </c>
      <c r="R27">
        <f t="shared" si="9"/>
        <v>115740740.74074072</v>
      </c>
    </row>
    <row r="28" spans="1:18">
      <c r="A28" s="1" t="s">
        <v>32</v>
      </c>
      <c r="B28" s="2">
        <v>101</v>
      </c>
      <c r="C28" s="2">
        <v>69</v>
      </c>
      <c r="D28" s="2">
        <v>302</v>
      </c>
      <c r="E28" s="1">
        <v>100</v>
      </c>
      <c r="F28" s="1">
        <v>81.188999999999993</v>
      </c>
      <c r="G28">
        <f t="shared" si="0"/>
        <v>18.811000000000007</v>
      </c>
      <c r="H28">
        <f t="shared" si="1"/>
        <v>53160384.881186515</v>
      </c>
      <c r="I28">
        <f t="shared" si="10"/>
        <v>30</v>
      </c>
      <c r="K28">
        <f t="shared" si="2"/>
        <v>150</v>
      </c>
      <c r="L28">
        <f t="shared" si="3"/>
        <v>49</v>
      </c>
      <c r="M28">
        <f t="shared" si="4"/>
        <v>338</v>
      </c>
      <c r="N28">
        <f t="shared" si="5"/>
        <v>36</v>
      </c>
      <c r="O28">
        <f t="shared" si="6"/>
        <v>2.1739130434782608</v>
      </c>
      <c r="P28">
        <f t="shared" si="7"/>
        <v>0.49668874172185429</v>
      </c>
      <c r="Q28">
        <f t="shared" si="8"/>
        <v>9.6</v>
      </c>
      <c r="R28">
        <f t="shared" si="9"/>
        <v>104166666.66666667</v>
      </c>
    </row>
    <row r="29" spans="1:18">
      <c r="A29" s="1" t="s">
        <v>33</v>
      </c>
      <c r="B29" s="2">
        <v>107</v>
      </c>
      <c r="C29" s="2">
        <v>71</v>
      </c>
      <c r="D29" s="2">
        <v>332</v>
      </c>
      <c r="E29" s="1">
        <v>100</v>
      </c>
      <c r="F29" s="1">
        <v>79.489999999999995</v>
      </c>
      <c r="G29">
        <f t="shared" si="0"/>
        <v>20.510000000000005</v>
      </c>
      <c r="H29">
        <f t="shared" si="1"/>
        <v>48756704.046806417</v>
      </c>
      <c r="I29">
        <f t="shared" si="10"/>
        <v>31</v>
      </c>
      <c r="K29">
        <f t="shared" si="2"/>
        <v>158</v>
      </c>
      <c r="L29">
        <f t="shared" si="3"/>
        <v>51</v>
      </c>
      <c r="M29">
        <f t="shared" si="4"/>
        <v>356</v>
      </c>
      <c r="N29">
        <f t="shared" si="5"/>
        <v>24</v>
      </c>
      <c r="O29">
        <f t="shared" si="6"/>
        <v>2.2253521126760565</v>
      </c>
      <c r="P29">
        <f t="shared" si="7"/>
        <v>0.4759036144578313</v>
      </c>
      <c r="Q29">
        <f t="shared" si="8"/>
        <v>10.08</v>
      </c>
      <c r="R29">
        <f t="shared" si="9"/>
        <v>99206349.206349209</v>
      </c>
    </row>
    <row r="30" spans="1:18">
      <c r="A30" s="1" t="s">
        <v>34</v>
      </c>
      <c r="B30" s="2">
        <v>111</v>
      </c>
      <c r="C30" s="2">
        <v>72</v>
      </c>
      <c r="D30" s="2">
        <v>348</v>
      </c>
      <c r="E30" s="1">
        <v>100</v>
      </c>
      <c r="F30" s="1">
        <v>78.998999999999995</v>
      </c>
      <c r="G30">
        <f t="shared" si="0"/>
        <v>21.001000000000005</v>
      </c>
      <c r="H30">
        <f t="shared" si="1"/>
        <v>47616780.153326012</v>
      </c>
      <c r="I30">
        <f t="shared" si="10"/>
        <v>32</v>
      </c>
      <c r="K30">
        <f t="shared" si="2"/>
        <v>165</v>
      </c>
      <c r="L30">
        <f t="shared" si="3"/>
        <v>54</v>
      </c>
      <c r="M30">
        <f t="shared" si="4"/>
        <v>372</v>
      </c>
      <c r="N30">
        <f t="shared" si="5"/>
        <v>24</v>
      </c>
      <c r="O30">
        <f t="shared" si="6"/>
        <v>2.2916666666666665</v>
      </c>
      <c r="P30">
        <f t="shared" si="7"/>
        <v>0.47413793103448276</v>
      </c>
      <c r="Q30">
        <f t="shared" si="8"/>
        <v>10.56</v>
      </c>
      <c r="R30">
        <f t="shared" si="9"/>
        <v>94696969.696969688</v>
      </c>
    </row>
    <row r="31" spans="1:18">
      <c r="A31" s="1" t="s">
        <v>35</v>
      </c>
      <c r="B31" s="2">
        <v>112</v>
      </c>
      <c r="C31" s="2">
        <v>73</v>
      </c>
      <c r="D31" s="2">
        <v>371</v>
      </c>
      <c r="E31" s="1">
        <v>100</v>
      </c>
      <c r="F31" s="1">
        <v>80.614000000000004</v>
      </c>
      <c r="G31">
        <f t="shared" si="0"/>
        <v>19.385999999999996</v>
      </c>
      <c r="H31">
        <f t="shared" si="1"/>
        <v>51583617.043227084</v>
      </c>
      <c r="I31">
        <f t="shared" si="10"/>
        <v>33</v>
      </c>
      <c r="K31">
        <f t="shared" si="2"/>
        <v>173</v>
      </c>
      <c r="L31">
        <f t="shared" si="3"/>
        <v>61</v>
      </c>
      <c r="M31">
        <f t="shared" si="4"/>
        <v>390</v>
      </c>
      <c r="N31">
        <f t="shared" si="5"/>
        <v>19</v>
      </c>
      <c r="O31">
        <f t="shared" si="6"/>
        <v>2.3698630136986303</v>
      </c>
      <c r="P31">
        <f t="shared" si="7"/>
        <v>0.46630727762803237</v>
      </c>
      <c r="Q31">
        <f t="shared" si="8"/>
        <v>11.040000000000001</v>
      </c>
      <c r="R31">
        <f t="shared" si="9"/>
        <v>90579710.144927517</v>
      </c>
    </row>
    <row r="32" spans="1:18">
      <c r="A32" s="1" t="s">
        <v>36</v>
      </c>
      <c r="B32" s="2">
        <v>128</v>
      </c>
      <c r="C32" s="2">
        <v>78</v>
      </c>
      <c r="D32" s="2">
        <v>403</v>
      </c>
      <c r="E32" s="1">
        <v>100</v>
      </c>
      <c r="F32" s="1">
        <v>78.78</v>
      </c>
      <c r="G32">
        <f t="shared" si="0"/>
        <v>21.22</v>
      </c>
      <c r="H32">
        <f t="shared" si="1"/>
        <v>47125353.440150797</v>
      </c>
      <c r="I32">
        <f t="shared" si="10"/>
        <v>34</v>
      </c>
      <c r="K32">
        <f t="shared" si="2"/>
        <v>190</v>
      </c>
      <c r="L32">
        <f t="shared" si="3"/>
        <v>62</v>
      </c>
      <c r="M32">
        <f t="shared" si="4"/>
        <v>428</v>
      </c>
      <c r="N32">
        <f t="shared" si="5"/>
        <v>25</v>
      </c>
      <c r="O32">
        <f t="shared" si="6"/>
        <v>2.4358974358974357</v>
      </c>
      <c r="P32">
        <f t="shared" si="7"/>
        <v>0.47146401985111663</v>
      </c>
      <c r="Q32">
        <f t="shared" si="8"/>
        <v>12.144</v>
      </c>
      <c r="R32">
        <f t="shared" si="9"/>
        <v>82345191.040843204</v>
      </c>
    </row>
    <row r="33" spans="1:18">
      <c r="A33" s="1" t="s">
        <v>37</v>
      </c>
      <c r="B33" s="2">
        <v>134</v>
      </c>
      <c r="C33" s="2">
        <v>79</v>
      </c>
      <c r="D33" s="2">
        <v>420</v>
      </c>
      <c r="E33" s="1">
        <v>100</v>
      </c>
      <c r="F33" s="1">
        <v>78.02</v>
      </c>
      <c r="G33">
        <f t="shared" si="0"/>
        <v>21.980000000000004</v>
      </c>
      <c r="H33">
        <f t="shared" si="1"/>
        <v>45495905.368516825</v>
      </c>
      <c r="I33">
        <f t="shared" si="10"/>
        <v>35</v>
      </c>
      <c r="K33">
        <f t="shared" si="2"/>
        <v>198</v>
      </c>
      <c r="L33">
        <f t="shared" si="3"/>
        <v>64</v>
      </c>
      <c r="M33">
        <f t="shared" si="4"/>
        <v>446</v>
      </c>
      <c r="N33">
        <f t="shared" si="5"/>
        <v>26</v>
      </c>
      <c r="O33">
        <f t="shared" si="6"/>
        <v>2.5063291139240507</v>
      </c>
      <c r="P33">
        <f t="shared" si="7"/>
        <v>0.47142857142857142</v>
      </c>
      <c r="Q33">
        <f t="shared" si="8"/>
        <v>12.672000000000001</v>
      </c>
      <c r="R33">
        <f t="shared" si="9"/>
        <v>78914141.414141402</v>
      </c>
    </row>
    <row r="34" spans="1:18">
      <c r="A34" s="1" t="s">
        <v>38</v>
      </c>
      <c r="B34" s="2">
        <v>141</v>
      </c>
      <c r="C34" s="2">
        <v>80</v>
      </c>
      <c r="D34" s="2">
        <v>448</v>
      </c>
      <c r="E34" s="1">
        <v>100</v>
      </c>
      <c r="F34" s="1">
        <v>77.311999999999998</v>
      </c>
      <c r="G34">
        <f t="shared" si="0"/>
        <v>22.688000000000002</v>
      </c>
      <c r="H34">
        <f t="shared" si="1"/>
        <v>44076163.610719316</v>
      </c>
      <c r="I34">
        <f t="shared" si="10"/>
        <v>36</v>
      </c>
      <c r="K34">
        <f t="shared" si="2"/>
        <v>207</v>
      </c>
      <c r="L34">
        <f t="shared" si="3"/>
        <v>66</v>
      </c>
      <c r="M34">
        <f t="shared" si="4"/>
        <v>466</v>
      </c>
      <c r="N34">
        <f t="shared" si="5"/>
        <v>18</v>
      </c>
      <c r="O34">
        <f t="shared" si="6"/>
        <v>2.5874999999999999</v>
      </c>
      <c r="P34">
        <f t="shared" si="7"/>
        <v>0.46205357142857145</v>
      </c>
      <c r="Q34">
        <f t="shared" si="8"/>
        <v>13.200000000000001</v>
      </c>
      <c r="R34">
        <f t="shared" si="9"/>
        <v>75757575.75757575</v>
      </c>
    </row>
    <row r="35" spans="1:18">
      <c r="A35" s="1" t="s">
        <v>39</v>
      </c>
      <c r="B35" s="2">
        <v>153</v>
      </c>
      <c r="C35" s="2">
        <v>85</v>
      </c>
      <c r="D35" s="2">
        <v>485</v>
      </c>
      <c r="E35" s="1">
        <v>100</v>
      </c>
      <c r="F35" s="1">
        <v>76.3</v>
      </c>
      <c r="G35">
        <f t="shared" si="0"/>
        <v>23.700000000000003</v>
      </c>
      <c r="H35">
        <f t="shared" si="1"/>
        <v>42194092.827004209</v>
      </c>
      <c r="I35">
        <f t="shared" si="10"/>
        <v>37</v>
      </c>
      <c r="K35">
        <f t="shared" si="2"/>
        <v>225</v>
      </c>
      <c r="L35">
        <f t="shared" si="3"/>
        <v>72</v>
      </c>
      <c r="M35">
        <f t="shared" si="4"/>
        <v>507</v>
      </c>
      <c r="N35">
        <f t="shared" si="5"/>
        <v>22</v>
      </c>
      <c r="O35">
        <f t="shared" si="6"/>
        <v>2.6470588235294117</v>
      </c>
      <c r="P35">
        <f t="shared" si="7"/>
        <v>0.46391752577319589</v>
      </c>
      <c r="Q35">
        <f t="shared" si="8"/>
        <v>14.4</v>
      </c>
      <c r="R35">
        <f t="shared" si="9"/>
        <v>69444444.444444433</v>
      </c>
    </row>
    <row r="36" spans="1:18">
      <c r="A36" s="1" t="s">
        <v>40</v>
      </c>
      <c r="B36" s="2">
        <v>156</v>
      </c>
      <c r="C36" s="2">
        <v>86</v>
      </c>
      <c r="D36" s="2">
        <v>502</v>
      </c>
      <c r="E36" s="1">
        <v>100</v>
      </c>
      <c r="F36" s="1">
        <v>76.481999999999999</v>
      </c>
      <c r="G36">
        <f t="shared" si="0"/>
        <v>23.518000000000001</v>
      </c>
      <c r="H36">
        <f t="shared" si="1"/>
        <v>42520622.501913421</v>
      </c>
      <c r="I36">
        <f t="shared" si="10"/>
        <v>38</v>
      </c>
      <c r="K36">
        <f t="shared" si="2"/>
        <v>234</v>
      </c>
      <c r="L36">
        <f t="shared" si="3"/>
        <v>78</v>
      </c>
      <c r="M36">
        <f t="shared" si="4"/>
        <v>527</v>
      </c>
      <c r="N36">
        <f t="shared" si="5"/>
        <v>25</v>
      </c>
      <c r="O36">
        <f t="shared" si="6"/>
        <v>2.7209302325581395</v>
      </c>
      <c r="P36">
        <f t="shared" si="7"/>
        <v>0.46613545816733065</v>
      </c>
      <c r="Q36">
        <f t="shared" si="8"/>
        <v>14.976000000000001</v>
      </c>
      <c r="R36">
        <f t="shared" si="9"/>
        <v>66773504.273504265</v>
      </c>
    </row>
    <row r="37" spans="1:18">
      <c r="A37" s="1" t="s">
        <v>41</v>
      </c>
      <c r="B37" s="2">
        <v>167</v>
      </c>
      <c r="C37" s="2">
        <v>87</v>
      </c>
      <c r="D37" s="2">
        <v>525</v>
      </c>
      <c r="E37" s="1">
        <v>100</v>
      </c>
      <c r="F37" s="1">
        <v>76.489000000000004</v>
      </c>
      <c r="G37">
        <f t="shared" si="0"/>
        <v>23.510999999999996</v>
      </c>
      <c r="H37">
        <f t="shared" si="1"/>
        <v>42533282.293394588</v>
      </c>
      <c r="I37">
        <f t="shared" si="10"/>
        <v>39</v>
      </c>
      <c r="K37">
        <f t="shared" si="2"/>
        <v>243</v>
      </c>
      <c r="L37">
        <f t="shared" si="3"/>
        <v>76</v>
      </c>
      <c r="M37">
        <f t="shared" si="4"/>
        <v>547</v>
      </c>
      <c r="N37">
        <f t="shared" si="5"/>
        <v>22</v>
      </c>
      <c r="O37">
        <f t="shared" si="6"/>
        <v>2.7931034482758621</v>
      </c>
      <c r="P37">
        <f t="shared" si="7"/>
        <v>0.46285714285714286</v>
      </c>
      <c r="Q37">
        <f t="shared" si="8"/>
        <v>15.552</v>
      </c>
      <c r="R37">
        <f t="shared" si="9"/>
        <v>64300411.522633746</v>
      </c>
    </row>
    <row r="38" spans="1:18">
      <c r="A38" s="1" t="s">
        <v>42</v>
      </c>
      <c r="B38" s="2">
        <v>183</v>
      </c>
      <c r="C38" s="2">
        <v>92</v>
      </c>
      <c r="D38" s="2">
        <v>570</v>
      </c>
      <c r="E38" s="1">
        <v>100</v>
      </c>
      <c r="F38" s="1">
        <v>74.400999999999996</v>
      </c>
      <c r="G38">
        <f t="shared" si="0"/>
        <v>25.599000000000004</v>
      </c>
      <c r="H38">
        <f t="shared" si="1"/>
        <v>39064025.938513212</v>
      </c>
      <c r="I38">
        <f t="shared" si="10"/>
        <v>40</v>
      </c>
      <c r="K38">
        <f t="shared" si="2"/>
        <v>264</v>
      </c>
      <c r="L38">
        <f t="shared" si="3"/>
        <v>81</v>
      </c>
      <c r="M38">
        <f t="shared" si="4"/>
        <v>594</v>
      </c>
      <c r="N38">
        <f t="shared" si="5"/>
        <v>24</v>
      </c>
      <c r="O38">
        <f t="shared" si="6"/>
        <v>2.8695652173913042</v>
      </c>
      <c r="P38">
        <f t="shared" si="7"/>
        <v>0.4631578947368421</v>
      </c>
      <c r="Q38">
        <f t="shared" si="8"/>
        <v>16.847999999999999</v>
      </c>
      <c r="R38">
        <f t="shared" si="9"/>
        <v>59354226.020892687</v>
      </c>
    </row>
    <row r="39" spans="1:18">
      <c r="A39" s="1" t="s">
        <v>43</v>
      </c>
      <c r="B39" s="2">
        <v>192</v>
      </c>
      <c r="C39" s="2">
        <v>93</v>
      </c>
      <c r="D39" s="2">
        <v>593</v>
      </c>
      <c r="E39" s="1">
        <v>100</v>
      </c>
      <c r="F39" s="1">
        <v>73.602999999999994</v>
      </c>
      <c r="G39">
        <f t="shared" si="0"/>
        <v>26.397000000000006</v>
      </c>
      <c r="H39">
        <f t="shared" si="1"/>
        <v>37883092.775694199</v>
      </c>
      <c r="I39">
        <f t="shared" si="10"/>
        <v>41</v>
      </c>
      <c r="K39">
        <f t="shared" si="2"/>
        <v>273</v>
      </c>
      <c r="L39">
        <f t="shared" si="3"/>
        <v>81</v>
      </c>
      <c r="M39">
        <f t="shared" si="4"/>
        <v>615</v>
      </c>
      <c r="N39">
        <f t="shared" si="5"/>
        <v>22</v>
      </c>
      <c r="O39">
        <f t="shared" si="6"/>
        <v>2.935483870967742</v>
      </c>
      <c r="P39">
        <f t="shared" si="7"/>
        <v>0.46037099494097805</v>
      </c>
      <c r="Q39">
        <f t="shared" si="8"/>
        <v>17.472000000000001</v>
      </c>
      <c r="R39">
        <f t="shared" si="9"/>
        <v>57234432.234432228</v>
      </c>
    </row>
    <row r="40" spans="1:18">
      <c r="A40" s="1" t="s">
        <v>44</v>
      </c>
      <c r="B40" s="2">
        <v>195</v>
      </c>
      <c r="C40" s="2">
        <v>94</v>
      </c>
      <c r="D40" s="2">
        <v>626</v>
      </c>
      <c r="E40" s="1">
        <v>100</v>
      </c>
      <c r="F40" s="1">
        <v>73.438000000000002</v>
      </c>
      <c r="G40">
        <f t="shared" si="0"/>
        <v>26.561999999999998</v>
      </c>
      <c r="H40">
        <f t="shared" si="1"/>
        <v>37647767.487388</v>
      </c>
      <c r="I40">
        <f t="shared" si="10"/>
        <v>42</v>
      </c>
      <c r="K40">
        <f t="shared" si="2"/>
        <v>283</v>
      </c>
      <c r="L40">
        <f t="shared" si="3"/>
        <v>88</v>
      </c>
      <c r="M40">
        <f t="shared" si="4"/>
        <v>637</v>
      </c>
      <c r="N40">
        <f t="shared" si="5"/>
        <v>11</v>
      </c>
      <c r="O40">
        <f t="shared" si="6"/>
        <v>3.0106382978723403</v>
      </c>
      <c r="P40">
        <f t="shared" si="7"/>
        <v>0.45207667731629392</v>
      </c>
      <c r="Q40">
        <f t="shared" si="8"/>
        <v>18.096</v>
      </c>
      <c r="R40">
        <f t="shared" si="9"/>
        <v>55260831.122900084</v>
      </c>
    </row>
    <row r="41" spans="1:18">
      <c r="A41" s="1" t="s">
        <v>45</v>
      </c>
      <c r="B41" s="2">
        <v>202</v>
      </c>
      <c r="C41" s="2">
        <v>95</v>
      </c>
      <c r="D41" s="2">
        <v>661</v>
      </c>
      <c r="E41" s="1">
        <v>100</v>
      </c>
      <c r="F41" s="1">
        <v>72.59</v>
      </c>
      <c r="G41">
        <f t="shared" si="0"/>
        <v>27.409999999999997</v>
      </c>
      <c r="H41">
        <f t="shared" si="1"/>
        <v>36483035.388544329</v>
      </c>
      <c r="I41">
        <f t="shared" si="10"/>
        <v>43</v>
      </c>
      <c r="K41">
        <f t="shared" si="2"/>
        <v>293</v>
      </c>
      <c r="L41">
        <f t="shared" si="3"/>
        <v>91</v>
      </c>
      <c r="M41">
        <f t="shared" si="4"/>
        <v>660</v>
      </c>
      <c r="N41">
        <f t="shared" si="5"/>
        <v>-1</v>
      </c>
      <c r="O41">
        <f t="shared" si="6"/>
        <v>3.0842105263157893</v>
      </c>
      <c r="P41">
        <f t="shared" si="7"/>
        <v>0.443267776096823</v>
      </c>
      <c r="Q41">
        <f t="shared" si="8"/>
        <v>18.72</v>
      </c>
      <c r="R41">
        <f t="shared" si="9"/>
        <v>53418803.418803416</v>
      </c>
    </row>
    <row r="42" spans="1:18">
      <c r="A42" s="1" t="s">
        <v>46</v>
      </c>
      <c r="B42" s="2">
        <v>253</v>
      </c>
      <c r="C42" s="2">
        <v>100</v>
      </c>
      <c r="D42" s="2">
        <v>759</v>
      </c>
      <c r="E42" s="1">
        <v>100</v>
      </c>
      <c r="F42" s="1">
        <v>70.944000000000003</v>
      </c>
      <c r="G42">
        <f t="shared" si="0"/>
        <v>29.055999999999997</v>
      </c>
      <c r="H42">
        <f t="shared" si="1"/>
        <v>34416299.559471369</v>
      </c>
      <c r="I42">
        <f t="shared" si="10"/>
        <v>44</v>
      </c>
      <c r="K42">
        <f t="shared" si="2"/>
        <v>315</v>
      </c>
      <c r="L42">
        <f t="shared" si="3"/>
        <v>62</v>
      </c>
      <c r="M42">
        <f t="shared" si="4"/>
        <v>709</v>
      </c>
      <c r="N42">
        <f t="shared" si="5"/>
        <v>-50</v>
      </c>
      <c r="O42">
        <f t="shared" si="6"/>
        <v>3.15</v>
      </c>
      <c r="P42">
        <f t="shared" si="7"/>
        <v>0.41501976284584979</v>
      </c>
      <c r="Q42">
        <f t="shared" si="8"/>
        <v>20.16</v>
      </c>
      <c r="R42">
        <f t="shared" si="9"/>
        <v>49603174.603174604</v>
      </c>
    </row>
    <row r="43" spans="1:18">
      <c r="A43" s="1" t="s">
        <v>47</v>
      </c>
      <c r="B43" s="2">
        <v>243</v>
      </c>
      <c r="C43" s="2">
        <v>101</v>
      </c>
      <c r="D43" s="2">
        <v>788</v>
      </c>
      <c r="E43" s="1">
        <v>100</v>
      </c>
      <c r="F43" s="1">
        <v>71.271000000000001</v>
      </c>
      <c r="G43">
        <f t="shared" si="0"/>
        <v>28.728999999999999</v>
      </c>
      <c r="H43">
        <f t="shared" si="1"/>
        <v>34808033.694176614</v>
      </c>
      <c r="I43">
        <f t="shared" si="10"/>
        <v>45</v>
      </c>
      <c r="K43">
        <f t="shared" si="2"/>
        <v>326</v>
      </c>
      <c r="L43">
        <f t="shared" si="3"/>
        <v>83</v>
      </c>
      <c r="M43">
        <f t="shared" si="4"/>
        <v>734</v>
      </c>
      <c r="N43">
        <f t="shared" si="5"/>
        <v>-54</v>
      </c>
      <c r="O43">
        <f t="shared" si="6"/>
        <v>3.2277227722772279</v>
      </c>
      <c r="P43">
        <f t="shared" si="7"/>
        <v>0.4137055837563452</v>
      </c>
      <c r="Q43">
        <f t="shared" si="8"/>
        <v>20.832000000000001</v>
      </c>
      <c r="R43">
        <f t="shared" si="9"/>
        <v>48003072.196620584</v>
      </c>
    </row>
    <row r="44" spans="1:18">
      <c r="A44" s="1" t="s">
        <v>48</v>
      </c>
      <c r="B44" s="2">
        <v>261</v>
      </c>
      <c r="C44" s="2">
        <v>102</v>
      </c>
      <c r="D44" s="2">
        <v>810</v>
      </c>
      <c r="E44" s="1">
        <v>100</v>
      </c>
      <c r="F44" s="1">
        <v>71.061000000000007</v>
      </c>
      <c r="G44">
        <f t="shared" si="0"/>
        <v>28.938999999999993</v>
      </c>
      <c r="H44">
        <f t="shared" si="1"/>
        <v>34555444.210235327</v>
      </c>
      <c r="I44">
        <f t="shared" si="10"/>
        <v>46</v>
      </c>
      <c r="K44">
        <f t="shared" si="2"/>
        <v>336</v>
      </c>
      <c r="L44">
        <f t="shared" si="3"/>
        <v>75</v>
      </c>
      <c r="M44">
        <f t="shared" si="4"/>
        <v>756</v>
      </c>
      <c r="N44">
        <f t="shared" si="5"/>
        <v>-54</v>
      </c>
      <c r="O44">
        <f t="shared" si="6"/>
        <v>3.2941176470588234</v>
      </c>
      <c r="P44">
        <f t="shared" si="7"/>
        <v>0.4148148148148148</v>
      </c>
      <c r="Q44">
        <f t="shared" si="8"/>
        <v>21.504000000000001</v>
      </c>
      <c r="R44">
        <f t="shared" si="9"/>
        <v>46502976.190476187</v>
      </c>
    </row>
    <row r="45" spans="1:18">
      <c r="A45" s="1" t="s">
        <v>49</v>
      </c>
      <c r="B45" s="2">
        <v>263</v>
      </c>
      <c r="C45" s="2">
        <v>107</v>
      </c>
      <c r="D45" s="2">
        <v>861</v>
      </c>
      <c r="E45" s="1">
        <v>100</v>
      </c>
      <c r="F45" s="1">
        <v>70.906000000000006</v>
      </c>
      <c r="G45">
        <f t="shared" si="0"/>
        <v>29.093999999999994</v>
      </c>
      <c r="H45">
        <f t="shared" si="1"/>
        <v>34371348.044270299</v>
      </c>
      <c r="I45">
        <f t="shared" si="10"/>
        <v>47</v>
      </c>
      <c r="K45">
        <f t="shared" si="2"/>
        <v>360</v>
      </c>
      <c r="L45">
        <f t="shared" si="3"/>
        <v>97</v>
      </c>
      <c r="M45">
        <f t="shared" si="4"/>
        <v>810</v>
      </c>
      <c r="N45">
        <f t="shared" si="5"/>
        <v>-51</v>
      </c>
      <c r="O45">
        <f t="shared" si="6"/>
        <v>3.3644859813084111</v>
      </c>
      <c r="P45">
        <f t="shared" si="7"/>
        <v>0.41811846689895471</v>
      </c>
      <c r="Q45">
        <f t="shared" si="8"/>
        <v>23.04</v>
      </c>
      <c r="R45">
        <f t="shared" si="9"/>
        <v>43402777.777777776</v>
      </c>
    </row>
    <row r="46" spans="1:18">
      <c r="A46" s="1" t="s">
        <v>50</v>
      </c>
      <c r="B46" s="2">
        <v>273</v>
      </c>
      <c r="C46" s="2">
        <v>108</v>
      </c>
      <c r="D46" s="2">
        <v>908</v>
      </c>
      <c r="E46" s="1">
        <v>100</v>
      </c>
      <c r="F46" s="1">
        <v>69.811000000000007</v>
      </c>
      <c r="G46">
        <f t="shared" si="0"/>
        <v>30.188999999999993</v>
      </c>
      <c r="H46">
        <f t="shared" si="1"/>
        <v>33124648.050614469</v>
      </c>
      <c r="I46">
        <f t="shared" si="10"/>
        <v>48</v>
      </c>
      <c r="K46">
        <f t="shared" si="2"/>
        <v>372</v>
      </c>
      <c r="L46">
        <f t="shared" si="3"/>
        <v>99</v>
      </c>
      <c r="M46">
        <f t="shared" si="4"/>
        <v>837</v>
      </c>
      <c r="N46">
        <f t="shared" si="5"/>
        <v>-71</v>
      </c>
      <c r="O46">
        <f t="shared" si="6"/>
        <v>3.4444444444444446</v>
      </c>
      <c r="P46">
        <f t="shared" si="7"/>
        <v>0.40969162995594716</v>
      </c>
      <c r="Q46">
        <f t="shared" si="8"/>
        <v>23.76</v>
      </c>
      <c r="R46">
        <f t="shared" si="9"/>
        <v>42087542.087542087</v>
      </c>
    </row>
    <row r="47" spans="1:18">
      <c r="A47" s="1" t="s">
        <v>51</v>
      </c>
      <c r="B47" s="2">
        <v>285</v>
      </c>
      <c r="C47" s="2">
        <v>109</v>
      </c>
      <c r="D47" s="2">
        <v>931</v>
      </c>
      <c r="E47" s="1">
        <v>100</v>
      </c>
      <c r="F47" s="1">
        <v>69.691000000000003</v>
      </c>
      <c r="G47">
        <f t="shared" si="0"/>
        <v>30.308999999999997</v>
      </c>
      <c r="H47">
        <f t="shared" si="1"/>
        <v>32993500.280444756</v>
      </c>
      <c r="I47">
        <f t="shared" si="10"/>
        <v>49</v>
      </c>
      <c r="K47">
        <f t="shared" si="2"/>
        <v>383</v>
      </c>
      <c r="L47">
        <f t="shared" si="3"/>
        <v>98</v>
      </c>
      <c r="M47">
        <f t="shared" si="4"/>
        <v>862</v>
      </c>
      <c r="N47">
        <f t="shared" si="5"/>
        <v>-69</v>
      </c>
      <c r="O47">
        <f t="shared" si="6"/>
        <v>3.5137614678899083</v>
      </c>
      <c r="P47">
        <f t="shared" si="7"/>
        <v>0.41138560687432868</v>
      </c>
      <c r="Q47">
        <f t="shared" si="8"/>
        <v>24.48</v>
      </c>
      <c r="R47">
        <f t="shared" si="9"/>
        <v>40849673.202614374</v>
      </c>
    </row>
    <row r="48" spans="1:18">
      <c r="A48" s="1" t="s">
        <v>52</v>
      </c>
      <c r="B48" s="2">
        <v>301</v>
      </c>
      <c r="C48" s="2">
        <v>114</v>
      </c>
      <c r="D48" s="2">
        <v>985</v>
      </c>
      <c r="E48" s="1">
        <v>100</v>
      </c>
      <c r="F48" s="1">
        <v>67.367000000000004</v>
      </c>
      <c r="G48">
        <f t="shared" si="0"/>
        <v>32.632999999999996</v>
      </c>
      <c r="H48">
        <f t="shared" si="1"/>
        <v>30643826.801090922</v>
      </c>
      <c r="I48">
        <f t="shared" si="10"/>
        <v>50</v>
      </c>
      <c r="K48">
        <f t="shared" si="2"/>
        <v>408</v>
      </c>
      <c r="L48">
        <f t="shared" si="3"/>
        <v>107</v>
      </c>
      <c r="M48">
        <f t="shared" si="4"/>
        <v>918</v>
      </c>
      <c r="N48">
        <f t="shared" si="5"/>
        <v>-67</v>
      </c>
      <c r="O48">
        <f t="shared" si="6"/>
        <v>3.5789473684210527</v>
      </c>
      <c r="P48">
        <f t="shared" si="7"/>
        <v>0.41421319796954315</v>
      </c>
      <c r="Q48">
        <f t="shared" si="8"/>
        <v>26.112000000000002</v>
      </c>
      <c r="R48">
        <f t="shared" si="9"/>
        <v>38296568.62745098</v>
      </c>
    </row>
    <row r="49" spans="1:18">
      <c r="A49" s="1" t="s">
        <v>53</v>
      </c>
      <c r="B49" s="2">
        <v>285</v>
      </c>
      <c r="C49" s="2">
        <v>115</v>
      </c>
      <c r="D49" s="2">
        <v>941</v>
      </c>
      <c r="E49" s="1">
        <v>100</v>
      </c>
      <c r="F49" s="1">
        <v>67.63</v>
      </c>
      <c r="G49">
        <f t="shared" si="0"/>
        <v>32.370000000000005</v>
      </c>
      <c r="H49">
        <f t="shared" si="1"/>
        <v>30892801.977139324</v>
      </c>
      <c r="I49">
        <f t="shared" si="10"/>
        <v>51</v>
      </c>
      <c r="K49">
        <f t="shared" si="2"/>
        <v>420</v>
      </c>
      <c r="L49">
        <f t="shared" si="3"/>
        <v>135</v>
      </c>
      <c r="M49">
        <f t="shared" si="4"/>
        <v>945</v>
      </c>
      <c r="N49">
        <f t="shared" si="5"/>
        <v>4</v>
      </c>
      <c r="O49">
        <f t="shared" si="6"/>
        <v>3.652173913043478</v>
      </c>
      <c r="P49">
        <f t="shared" si="7"/>
        <v>0.44633368756641872</v>
      </c>
      <c r="Q49">
        <f t="shared" si="8"/>
        <v>26.88</v>
      </c>
      <c r="R49">
        <f t="shared" si="9"/>
        <v>37202380.952380955</v>
      </c>
    </row>
    <row r="50" spans="1:18">
      <c r="A50" s="1" t="s">
        <v>54</v>
      </c>
      <c r="B50" s="2">
        <v>302</v>
      </c>
      <c r="C50" s="2">
        <v>116</v>
      </c>
      <c r="D50" s="2">
        <v>985</v>
      </c>
      <c r="E50" s="1">
        <v>100</v>
      </c>
      <c r="F50" s="1">
        <v>67.192999999999998</v>
      </c>
      <c r="G50">
        <f t="shared" si="0"/>
        <v>32.807000000000002</v>
      </c>
      <c r="H50">
        <f t="shared" si="1"/>
        <v>30481299.722620171</v>
      </c>
      <c r="I50">
        <f t="shared" si="10"/>
        <v>52</v>
      </c>
      <c r="K50">
        <f t="shared" si="2"/>
        <v>432</v>
      </c>
      <c r="L50">
        <f t="shared" si="3"/>
        <v>130</v>
      </c>
      <c r="M50">
        <f t="shared" si="4"/>
        <v>972</v>
      </c>
      <c r="N50">
        <f t="shared" si="5"/>
        <v>-13</v>
      </c>
      <c r="O50">
        <f t="shared" si="6"/>
        <v>3.7241379310344827</v>
      </c>
      <c r="P50">
        <f t="shared" si="7"/>
        <v>0.43857868020304569</v>
      </c>
      <c r="Q50">
        <f t="shared" si="8"/>
        <v>27.648</v>
      </c>
      <c r="R50">
        <f t="shared" si="9"/>
        <v>36168981.481481478</v>
      </c>
    </row>
    <row r="51" spans="1:18">
      <c r="A51" s="1" t="s">
        <v>55</v>
      </c>
      <c r="B51" s="2">
        <v>325</v>
      </c>
      <c r="C51" s="2">
        <v>117</v>
      </c>
      <c r="D51" s="2">
        <v>1020</v>
      </c>
      <c r="E51" s="1">
        <v>100</v>
      </c>
      <c r="F51" s="1">
        <v>66.855000000000004</v>
      </c>
      <c r="G51">
        <f t="shared" si="0"/>
        <v>33.144999999999996</v>
      </c>
      <c r="H51">
        <f t="shared" si="1"/>
        <v>30170463.116608843</v>
      </c>
      <c r="I51">
        <f t="shared" si="10"/>
        <v>53</v>
      </c>
      <c r="K51">
        <f t="shared" si="2"/>
        <v>444</v>
      </c>
      <c r="L51">
        <f t="shared" si="3"/>
        <v>119</v>
      </c>
      <c r="M51">
        <f t="shared" si="4"/>
        <v>999</v>
      </c>
      <c r="N51">
        <f t="shared" si="5"/>
        <v>-21</v>
      </c>
      <c r="O51">
        <f t="shared" si="6"/>
        <v>3.7948717948717947</v>
      </c>
      <c r="P51">
        <f t="shared" si="7"/>
        <v>0.43529411764705883</v>
      </c>
      <c r="Q51">
        <f t="shared" si="8"/>
        <v>28.416</v>
      </c>
      <c r="R51">
        <f t="shared" si="9"/>
        <v>35191441.441441439</v>
      </c>
    </row>
    <row r="52" spans="1:18">
      <c r="A52" s="1" t="s">
        <v>56</v>
      </c>
      <c r="B52" s="2">
        <v>321</v>
      </c>
      <c r="C52" s="2">
        <v>122</v>
      </c>
      <c r="D52" s="2">
        <v>1068</v>
      </c>
      <c r="E52" s="1">
        <v>100</v>
      </c>
      <c r="F52" s="1">
        <v>65.040000000000006</v>
      </c>
      <c r="G52">
        <f t="shared" si="0"/>
        <v>34.959999999999994</v>
      </c>
      <c r="H52">
        <f t="shared" si="1"/>
        <v>28604118.993135013</v>
      </c>
      <c r="I52">
        <f t="shared" si="10"/>
        <v>54</v>
      </c>
      <c r="K52">
        <f t="shared" si="2"/>
        <v>472</v>
      </c>
      <c r="L52">
        <f t="shared" si="3"/>
        <v>151</v>
      </c>
      <c r="M52">
        <f t="shared" si="4"/>
        <v>1062</v>
      </c>
      <c r="N52">
        <f t="shared" si="5"/>
        <v>-6</v>
      </c>
      <c r="O52">
        <f t="shared" si="6"/>
        <v>3.8688524590163933</v>
      </c>
      <c r="P52">
        <f t="shared" si="7"/>
        <v>0.44194756554307119</v>
      </c>
      <c r="Q52">
        <f t="shared" si="8"/>
        <v>30.192</v>
      </c>
      <c r="R52">
        <f t="shared" si="9"/>
        <v>33121356.65076841</v>
      </c>
    </row>
    <row r="53" spans="1:18">
      <c r="A53" s="1" t="s">
        <v>57</v>
      </c>
      <c r="B53" s="2">
        <v>347</v>
      </c>
      <c r="C53" s="2">
        <v>123</v>
      </c>
      <c r="D53" s="2">
        <v>1102</v>
      </c>
      <c r="E53" s="1">
        <v>100</v>
      </c>
      <c r="F53" s="1">
        <v>66.290999999999997</v>
      </c>
      <c r="G53">
        <f t="shared" si="0"/>
        <v>33.709000000000003</v>
      </c>
      <c r="H53">
        <f t="shared" si="1"/>
        <v>29665667.922513269</v>
      </c>
      <c r="I53">
        <f t="shared" si="10"/>
        <v>55</v>
      </c>
      <c r="K53">
        <f t="shared" si="2"/>
        <v>485</v>
      </c>
      <c r="L53">
        <f t="shared" si="3"/>
        <v>138</v>
      </c>
      <c r="M53">
        <f t="shared" si="4"/>
        <v>1092</v>
      </c>
      <c r="N53">
        <f t="shared" si="5"/>
        <v>-10</v>
      </c>
      <c r="O53">
        <f t="shared" si="6"/>
        <v>3.9430894308943087</v>
      </c>
      <c r="P53">
        <f t="shared" si="7"/>
        <v>0.44010889292196009</v>
      </c>
      <c r="Q53">
        <f t="shared" si="8"/>
        <v>31.007999999999999</v>
      </c>
      <c r="R53">
        <f t="shared" si="9"/>
        <v>32249742.002063982</v>
      </c>
    </row>
    <row r="54" spans="1:18">
      <c r="A54" s="1" t="s">
        <v>58</v>
      </c>
      <c r="B54" s="2">
        <v>345</v>
      </c>
      <c r="C54" s="2">
        <v>124</v>
      </c>
      <c r="D54" s="2">
        <v>1128</v>
      </c>
      <c r="E54" s="1">
        <v>100</v>
      </c>
      <c r="F54" s="1">
        <v>64.706999999999994</v>
      </c>
      <c r="G54">
        <f t="shared" si="0"/>
        <v>35.293000000000006</v>
      </c>
      <c r="H54">
        <f t="shared" si="1"/>
        <v>28334230.583968483</v>
      </c>
      <c r="I54">
        <f t="shared" si="10"/>
        <v>56</v>
      </c>
      <c r="K54">
        <f t="shared" si="2"/>
        <v>498</v>
      </c>
      <c r="L54">
        <f t="shared" si="3"/>
        <v>153</v>
      </c>
      <c r="M54">
        <f t="shared" si="4"/>
        <v>1121</v>
      </c>
      <c r="N54">
        <f t="shared" si="5"/>
        <v>-7</v>
      </c>
      <c r="O54">
        <f t="shared" si="6"/>
        <v>4.0161290322580649</v>
      </c>
      <c r="P54">
        <f t="shared" si="7"/>
        <v>0.44148936170212766</v>
      </c>
      <c r="Q54">
        <f t="shared" si="8"/>
        <v>31.824000000000002</v>
      </c>
      <c r="R54">
        <f t="shared" si="9"/>
        <v>31422825.540472597</v>
      </c>
    </row>
    <row r="55" spans="1:18">
      <c r="A55" s="1" t="s">
        <v>59</v>
      </c>
      <c r="B55" s="2">
        <v>351</v>
      </c>
      <c r="C55" s="2">
        <v>129</v>
      </c>
      <c r="D55" s="2">
        <v>1178</v>
      </c>
      <c r="E55" s="1">
        <v>100</v>
      </c>
      <c r="F55" s="1">
        <v>61.732999999999997</v>
      </c>
      <c r="G55">
        <f t="shared" si="0"/>
        <v>38.267000000000003</v>
      </c>
      <c r="H55">
        <f t="shared" si="1"/>
        <v>26132176.548984759</v>
      </c>
      <c r="I55">
        <f t="shared" si="10"/>
        <v>57</v>
      </c>
      <c r="K55">
        <f t="shared" si="2"/>
        <v>527</v>
      </c>
      <c r="L55">
        <f t="shared" si="3"/>
        <v>176</v>
      </c>
      <c r="M55">
        <f t="shared" si="4"/>
        <v>1186</v>
      </c>
      <c r="N55">
        <f t="shared" si="5"/>
        <v>8</v>
      </c>
      <c r="O55">
        <f t="shared" si="6"/>
        <v>4.0852713178294575</v>
      </c>
      <c r="P55">
        <f t="shared" si="7"/>
        <v>0.44736842105263158</v>
      </c>
      <c r="Q55">
        <f t="shared" si="8"/>
        <v>33.695999999999998</v>
      </c>
      <c r="R55">
        <f t="shared" si="9"/>
        <v>29677113.010446344</v>
      </c>
    </row>
    <row r="56" spans="1:18">
      <c r="A56" s="1" t="s">
        <v>60</v>
      </c>
      <c r="B56" s="2">
        <v>378</v>
      </c>
      <c r="C56" s="2">
        <v>130</v>
      </c>
      <c r="D56" s="2">
        <v>1237</v>
      </c>
      <c r="E56" s="1">
        <v>100</v>
      </c>
      <c r="F56" s="1">
        <v>62.627000000000002</v>
      </c>
      <c r="G56">
        <f t="shared" si="0"/>
        <v>37.372999999999998</v>
      </c>
      <c r="H56">
        <f t="shared" si="1"/>
        <v>26757284.670751613</v>
      </c>
      <c r="I56">
        <f t="shared" si="10"/>
        <v>58</v>
      </c>
      <c r="K56">
        <f t="shared" si="2"/>
        <v>540</v>
      </c>
      <c r="L56">
        <f t="shared" si="3"/>
        <v>162</v>
      </c>
      <c r="M56">
        <f t="shared" si="4"/>
        <v>1215</v>
      </c>
      <c r="N56">
        <f t="shared" si="5"/>
        <v>-22</v>
      </c>
      <c r="O56">
        <f t="shared" si="6"/>
        <v>4.1538461538461542</v>
      </c>
      <c r="P56">
        <f t="shared" si="7"/>
        <v>0.43654001616814875</v>
      </c>
      <c r="Q56">
        <f t="shared" si="8"/>
        <v>34.56</v>
      </c>
      <c r="R56">
        <f t="shared" si="9"/>
        <v>28935185.185185179</v>
      </c>
    </row>
    <row r="57" spans="1:18">
      <c r="A57" s="1" t="s">
        <v>61</v>
      </c>
      <c r="B57" s="2">
        <v>380</v>
      </c>
      <c r="C57" s="2">
        <v>131</v>
      </c>
      <c r="D57" s="2">
        <v>1261</v>
      </c>
      <c r="E57" s="1">
        <v>100</v>
      </c>
      <c r="F57" s="1">
        <v>61.738999999999997</v>
      </c>
      <c r="G57">
        <f t="shared" si="0"/>
        <v>38.261000000000003</v>
      </c>
      <c r="H57">
        <f t="shared" si="1"/>
        <v>26136274.535427716</v>
      </c>
      <c r="I57">
        <f t="shared" si="10"/>
        <v>59</v>
      </c>
      <c r="K57">
        <f t="shared" si="2"/>
        <v>554</v>
      </c>
      <c r="L57">
        <f t="shared" si="3"/>
        <v>174</v>
      </c>
      <c r="M57">
        <f t="shared" si="4"/>
        <v>1247</v>
      </c>
      <c r="N57">
        <f t="shared" si="5"/>
        <v>-14</v>
      </c>
      <c r="O57">
        <f t="shared" si="6"/>
        <v>4.229007633587786</v>
      </c>
      <c r="P57">
        <f t="shared" si="7"/>
        <v>0.43933386201427438</v>
      </c>
      <c r="Q57">
        <f t="shared" si="8"/>
        <v>35.423999999999999</v>
      </c>
      <c r="R57">
        <f t="shared" si="9"/>
        <v>28229448.961156279</v>
      </c>
    </row>
    <row r="58" spans="1:18">
      <c r="A58" s="1" t="s">
        <v>62</v>
      </c>
      <c r="B58" s="2">
        <v>387</v>
      </c>
      <c r="C58" s="2">
        <v>136</v>
      </c>
      <c r="D58" s="2">
        <v>1318</v>
      </c>
      <c r="E58" s="1">
        <v>100</v>
      </c>
      <c r="F58" s="1">
        <v>60.616999999999997</v>
      </c>
      <c r="G58">
        <f t="shared" si="0"/>
        <v>39.383000000000003</v>
      </c>
      <c r="H58">
        <f t="shared" si="1"/>
        <v>25391666.455069445</v>
      </c>
      <c r="I58">
        <f t="shared" si="10"/>
        <v>60</v>
      </c>
      <c r="K58">
        <f t="shared" si="2"/>
        <v>585</v>
      </c>
      <c r="L58">
        <f t="shared" si="3"/>
        <v>198</v>
      </c>
      <c r="M58">
        <f t="shared" si="4"/>
        <v>1317</v>
      </c>
      <c r="N58">
        <f t="shared" si="5"/>
        <v>-1</v>
      </c>
      <c r="O58">
        <f t="shared" si="6"/>
        <v>4.3014705882352944</v>
      </c>
      <c r="P58">
        <f t="shared" si="7"/>
        <v>0.44385432473444614</v>
      </c>
      <c r="Q58">
        <f t="shared" si="8"/>
        <v>37.392000000000003</v>
      </c>
      <c r="R58">
        <f t="shared" si="9"/>
        <v>26743688.489516467</v>
      </c>
    </row>
    <row r="59" spans="1:18">
      <c r="A59" s="1" t="s">
        <v>63</v>
      </c>
      <c r="B59" s="2">
        <v>429</v>
      </c>
      <c r="C59" s="2">
        <v>137</v>
      </c>
      <c r="D59" s="2">
        <v>1370</v>
      </c>
      <c r="E59" s="1">
        <v>100</v>
      </c>
      <c r="F59" s="1">
        <v>59.81</v>
      </c>
      <c r="G59">
        <f t="shared" si="0"/>
        <v>40.19</v>
      </c>
      <c r="H59">
        <f t="shared" si="1"/>
        <v>24881811.39586962</v>
      </c>
      <c r="I59">
        <f t="shared" si="10"/>
        <v>61</v>
      </c>
      <c r="K59">
        <f t="shared" si="2"/>
        <v>599</v>
      </c>
      <c r="L59">
        <f t="shared" si="3"/>
        <v>170</v>
      </c>
      <c r="M59">
        <f t="shared" si="4"/>
        <v>1348</v>
      </c>
      <c r="N59">
        <f t="shared" si="5"/>
        <v>-22</v>
      </c>
      <c r="O59">
        <f t="shared" si="6"/>
        <v>4.3722627737226274</v>
      </c>
      <c r="P59">
        <f t="shared" si="7"/>
        <v>0.43722627737226277</v>
      </c>
      <c r="Q59">
        <f t="shared" si="8"/>
        <v>38.304000000000002</v>
      </c>
      <c r="R59">
        <f t="shared" si="9"/>
        <v>26106934.001670841</v>
      </c>
    </row>
    <row r="60" spans="1:18">
      <c r="A60" s="1" t="s">
        <v>64</v>
      </c>
      <c r="B60" s="2">
        <v>431</v>
      </c>
      <c r="C60" s="2">
        <v>138</v>
      </c>
      <c r="D60" s="2">
        <v>1417</v>
      </c>
      <c r="E60" s="1">
        <v>100</v>
      </c>
      <c r="F60" s="1">
        <v>60.689</v>
      </c>
      <c r="G60">
        <f t="shared" si="0"/>
        <v>39.311</v>
      </c>
      <c r="H60">
        <f t="shared" si="1"/>
        <v>25438172.521686044</v>
      </c>
      <c r="I60">
        <f t="shared" si="10"/>
        <v>62</v>
      </c>
      <c r="K60">
        <f t="shared" si="2"/>
        <v>613</v>
      </c>
      <c r="L60">
        <f t="shared" si="3"/>
        <v>182</v>
      </c>
      <c r="M60">
        <f t="shared" si="4"/>
        <v>1380</v>
      </c>
      <c r="N60">
        <f t="shared" si="5"/>
        <v>-37</v>
      </c>
      <c r="O60">
        <f t="shared" si="6"/>
        <v>4.4420289855072461</v>
      </c>
      <c r="P60">
        <f t="shared" si="7"/>
        <v>0.43260409315455189</v>
      </c>
      <c r="Q60">
        <f t="shared" si="8"/>
        <v>39.216000000000001</v>
      </c>
      <c r="R60">
        <f t="shared" si="9"/>
        <v>25499796.001631983</v>
      </c>
    </row>
    <row r="61" spans="1:18">
      <c r="A61" s="1" t="s">
        <v>65</v>
      </c>
      <c r="B61" s="2">
        <v>446</v>
      </c>
      <c r="C61" s="2">
        <v>139</v>
      </c>
      <c r="D61" s="2">
        <v>1453</v>
      </c>
      <c r="E61" s="1">
        <v>100</v>
      </c>
      <c r="F61" s="1">
        <v>59.243000000000002</v>
      </c>
      <c r="G61">
        <f t="shared" si="0"/>
        <v>40.756999999999998</v>
      </c>
      <c r="H61">
        <f t="shared" si="1"/>
        <v>24535662.585568123</v>
      </c>
      <c r="I61">
        <f t="shared" si="10"/>
        <v>63</v>
      </c>
      <c r="K61">
        <f t="shared" si="2"/>
        <v>627</v>
      </c>
      <c r="L61">
        <f t="shared" si="3"/>
        <v>181</v>
      </c>
      <c r="M61">
        <f t="shared" si="4"/>
        <v>1411</v>
      </c>
      <c r="N61">
        <f t="shared" si="5"/>
        <v>-42</v>
      </c>
      <c r="O61">
        <f t="shared" si="6"/>
        <v>4.5107913669064752</v>
      </c>
      <c r="P61">
        <f t="shared" si="7"/>
        <v>0.4315209910529938</v>
      </c>
      <c r="Q61">
        <f t="shared" si="8"/>
        <v>40.128</v>
      </c>
      <c r="R61">
        <f t="shared" si="9"/>
        <v>24920255.183413077</v>
      </c>
    </row>
    <row r="62" spans="1:18">
      <c r="A62" s="1" t="s">
        <v>66</v>
      </c>
      <c r="B62" s="2">
        <v>462</v>
      </c>
      <c r="C62" s="2">
        <v>144</v>
      </c>
      <c r="D62" s="2">
        <v>1513</v>
      </c>
      <c r="E62" s="1">
        <v>100</v>
      </c>
      <c r="F62" s="1">
        <v>58.46</v>
      </c>
      <c r="G62">
        <f t="shared" si="0"/>
        <v>41.54</v>
      </c>
      <c r="H62">
        <f t="shared" si="1"/>
        <v>24073182.474723157</v>
      </c>
      <c r="I62">
        <f t="shared" si="10"/>
        <v>64</v>
      </c>
      <c r="K62">
        <f t="shared" si="2"/>
        <v>660</v>
      </c>
      <c r="L62">
        <f t="shared" si="3"/>
        <v>198</v>
      </c>
      <c r="M62">
        <f t="shared" si="4"/>
        <v>1485</v>
      </c>
      <c r="N62">
        <f t="shared" si="5"/>
        <v>-28</v>
      </c>
      <c r="O62">
        <f t="shared" si="6"/>
        <v>4.583333333333333</v>
      </c>
      <c r="P62">
        <f t="shared" si="7"/>
        <v>0.43621943159286186</v>
      </c>
      <c r="Q62">
        <f t="shared" si="8"/>
        <v>42.24</v>
      </c>
      <c r="R62">
        <f t="shared" si="9"/>
        <v>23674242.424242422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abel.didouh@edu.esiee.fr</cp:lastModifiedBy>
  <dcterms:created xsi:type="dcterms:W3CDTF">2024-03-11T11:42:41Z</dcterms:created>
  <dcterms:modified xsi:type="dcterms:W3CDTF">2024-03-17T03:12:31Z</dcterms:modified>
</cp:coreProperties>
</file>