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600" windowHeight="7035"/>
  </bookViews>
  <sheets>
    <sheet name="產品" sheetId="1" r:id="rId1"/>
    <sheet name="歷史需求預估" sheetId="8" r:id="rId2"/>
    <sheet name="原料" sheetId="2" r:id="rId3"/>
    <sheet name="包材" sheetId="4" r:id="rId4"/>
    <sheet name="銷管輪值" sheetId="6" r:id="rId5"/>
  </sheets>
  <definedNames>
    <definedName name="_xlnm._FilterDatabase" localSheetId="0" hidden="1">產品!$A$1:$W$28</definedName>
    <definedName name="_xlnm._FilterDatabase" localSheetId="1" hidden="1">歷史需求預估!$A$1:$U$27</definedName>
    <definedName name="_xlnm.Print_Area" localSheetId="3">包材!$A$2:$G$6</definedName>
    <definedName name="_xlnm.Print_Area" localSheetId="2">原料!$A$2:$H$6</definedName>
    <definedName name="_xlnm.Print_Area" localSheetId="0">產品!$A$2:$J$25</definedName>
    <definedName name="_xlnm.Print_Area" localSheetId="1">歷史需求預估!$A$2:$C$24</definedName>
  </definedNames>
  <calcPr calcId="125725"/>
</workbook>
</file>

<file path=xl/calcChain.xml><?xml version="1.0" encoding="utf-8"?>
<calcChain xmlns="http://schemas.openxmlformats.org/spreadsheetml/2006/main">
  <c r="M17" i="1"/>
  <c r="M16"/>
  <c r="M9"/>
  <c r="M10"/>
  <c r="M11"/>
  <c r="M12"/>
  <c r="M13"/>
  <c r="M14"/>
  <c r="M15"/>
  <c r="M8"/>
  <c r="M18"/>
  <c r="J16"/>
  <c r="F16"/>
  <c r="F5"/>
  <c r="F6"/>
  <c r="F7"/>
  <c r="F8"/>
  <c r="F9"/>
  <c r="F10"/>
  <c r="F11"/>
  <c r="F12"/>
  <c r="F13"/>
  <c r="F14"/>
  <c r="F15"/>
  <c r="J5"/>
  <c r="J6"/>
  <c r="J7"/>
  <c r="J8"/>
  <c r="J9"/>
  <c r="J10"/>
  <c r="J11"/>
  <c r="J12"/>
  <c r="J13"/>
  <c r="J14"/>
  <c r="J15"/>
  <c r="M3"/>
  <c r="M4"/>
  <c r="M5"/>
  <c r="M6"/>
  <c r="M7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I4" l="1"/>
  <c r="J4"/>
  <c r="I18"/>
  <c r="J18"/>
  <c r="I30"/>
  <c r="I19"/>
  <c r="J19"/>
  <c r="I20"/>
  <c r="J20"/>
  <c r="I21"/>
  <c r="J21"/>
  <c r="I31"/>
  <c r="I22"/>
  <c r="J22"/>
  <c r="I23"/>
  <c r="J23"/>
  <c r="I24"/>
  <c r="J24"/>
  <c r="I32"/>
  <c r="K32" s="1"/>
  <c r="I33"/>
  <c r="K33" s="1"/>
  <c r="I25"/>
  <c r="J25"/>
  <c r="I26"/>
  <c r="J26"/>
  <c r="I34"/>
  <c r="I35"/>
  <c r="K35" s="1"/>
  <c r="I36"/>
  <c r="K36" s="1"/>
  <c r="I28"/>
  <c r="J28"/>
  <c r="I29"/>
  <c r="J29"/>
  <c r="K27"/>
  <c r="K30"/>
  <c r="K31"/>
  <c r="K34"/>
  <c r="I3"/>
  <c r="J3"/>
  <c r="F4"/>
  <c r="F18"/>
  <c r="F30"/>
  <c r="F19"/>
  <c r="F20"/>
  <c r="F21"/>
  <c r="F31"/>
  <c r="F22"/>
  <c r="F23"/>
  <c r="F24"/>
  <c r="F32"/>
  <c r="F33"/>
  <c r="F25"/>
  <c r="F26"/>
  <c r="F34"/>
  <c r="F35"/>
  <c r="F36"/>
  <c r="F28"/>
  <c r="F29"/>
  <c r="F3"/>
  <c r="K29" l="1"/>
  <c r="K19"/>
  <c r="K18"/>
  <c r="K4"/>
  <c r="K28"/>
  <c r="K26"/>
  <c r="K25"/>
  <c r="K24"/>
  <c r="K23"/>
  <c r="K22"/>
  <c r="K21"/>
  <c r="K20"/>
  <c r="K3"/>
</calcChain>
</file>

<file path=xl/comments1.xml><?xml version="1.0" encoding="utf-8"?>
<comments xmlns="http://schemas.openxmlformats.org/spreadsheetml/2006/main">
  <authors>
    <author>ufac15</author>
  </authors>
  <commentList>
    <comment ref="E28" authorId="0">
      <text>
        <r>
          <rPr>
            <b/>
            <sz val="12"/>
            <color indexed="81"/>
            <rFont val="Tahoma"/>
            <family val="2"/>
          </rPr>
          <t>ufac15: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再有原料正常下排成
</t>
        </r>
      </text>
    </comment>
    <comment ref="E29" authorId="0">
      <text>
        <r>
          <rPr>
            <b/>
            <sz val="12"/>
            <color indexed="81"/>
            <rFont val="Tahoma"/>
            <family val="2"/>
          </rPr>
          <t>ufac15: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含有機認證
含鋁袋</t>
        </r>
        <r>
          <rPr>
            <sz val="12"/>
            <color indexed="81"/>
            <rFont val="Tahoma"/>
            <family val="2"/>
          </rPr>
          <t>3</t>
        </r>
        <r>
          <rPr>
            <sz val="12"/>
            <color indexed="81"/>
            <rFont val="細明體"/>
            <family val="3"/>
            <charset val="136"/>
          </rPr>
          <t>週
注意</t>
        </r>
        <r>
          <rPr>
            <sz val="12"/>
            <color indexed="81"/>
            <rFont val="Tahoma"/>
            <family val="2"/>
          </rPr>
          <t>5/1</t>
        </r>
        <r>
          <rPr>
            <sz val="12"/>
            <color indexed="81"/>
            <rFont val="細明體"/>
            <family val="3"/>
            <charset val="136"/>
          </rPr>
          <t>和雙十和過年長假要避開</t>
        </r>
      </text>
    </comment>
    <comment ref="D31" authorId="0">
      <text>
        <r>
          <rPr>
            <b/>
            <sz val="12"/>
            <color indexed="81"/>
            <rFont val="Tahoma"/>
            <family val="2"/>
          </rPr>
          <t>ufac15: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每次下單需</t>
        </r>
        <r>
          <rPr>
            <sz val="12"/>
            <color indexed="81"/>
            <rFont val="Tahoma"/>
            <family val="2"/>
          </rPr>
          <t>10</t>
        </r>
        <r>
          <rPr>
            <sz val="12"/>
            <color indexed="81"/>
            <rFont val="細明體"/>
            <family val="3"/>
            <charset val="136"/>
          </rPr>
          <t>板</t>
        </r>
        <r>
          <rPr>
            <sz val="12"/>
            <color indexed="81"/>
            <rFont val="Tahoma"/>
            <family val="2"/>
          </rPr>
          <t>,</t>
        </r>
        <r>
          <rPr>
            <sz val="12"/>
            <color indexed="81"/>
            <rFont val="細明體"/>
            <family val="3"/>
            <charset val="136"/>
          </rPr>
          <t>含橄欖油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細明體"/>
            <family val="3"/>
            <charset val="136"/>
          </rPr>
          <t>及門市需求</t>
        </r>
        <r>
          <rPr>
            <sz val="12"/>
            <color indexed="81"/>
            <rFont val="Tahoma"/>
            <family val="2"/>
          </rPr>
          <t>,</t>
        </r>
        <r>
          <rPr>
            <sz val="12"/>
            <color indexed="81"/>
            <rFont val="細明體"/>
            <family val="3"/>
            <charset val="136"/>
          </rPr>
          <t>經銷商</t>
        </r>
        <r>
          <rPr>
            <sz val="12"/>
            <color indexed="81"/>
            <rFont val="Tahoma"/>
            <family val="2"/>
          </rPr>
          <t>1</t>
        </r>
        <r>
          <rPr>
            <sz val="12"/>
            <color indexed="81"/>
            <rFont val="細明體"/>
            <family val="3"/>
            <charset val="136"/>
          </rPr>
          <t>板</t>
        </r>
        <r>
          <rPr>
            <sz val="12"/>
            <color indexed="81"/>
            <rFont val="Tahoma"/>
            <family val="2"/>
          </rPr>
          <t>1008</t>
        </r>
        <r>
          <rPr>
            <sz val="12"/>
            <color indexed="81"/>
            <rFont val="細明體"/>
            <family val="3"/>
            <charset val="136"/>
          </rPr>
          <t xml:space="preserve">罐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u</t>
        </r>
        <r>
          <rPr>
            <b/>
            <sz val="14"/>
            <color indexed="81"/>
            <rFont val="Tahoma"/>
            <family val="2"/>
          </rPr>
          <t>fac15: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細明體"/>
            <family val="3"/>
            <charset val="136"/>
          </rPr>
          <t>無最低量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細明體"/>
            <family val="3"/>
            <charset val="136"/>
          </rPr>
          <t xml:space="preserve">依下單需求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
</t>
        </r>
      </text>
    </comment>
    <comment ref="E34" authorId="0">
      <text>
        <r>
          <rPr>
            <b/>
            <sz val="12"/>
            <color indexed="81"/>
            <rFont val="Tahoma"/>
            <family val="2"/>
          </rPr>
          <t>ufac15: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含有機認證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ufac15: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<sst xmlns="http://schemas.openxmlformats.org/spreadsheetml/2006/main" count="365" uniqueCount="137">
  <si>
    <t>品名</t>
  </si>
  <si>
    <t>美麗果蔓越莓乾200g(袋)</t>
  </si>
  <si>
    <t>有機黑木耳膠原飲290ml</t>
  </si>
  <si>
    <t>枸杞菊花養生飲450ml</t>
  </si>
  <si>
    <t>香菇拌醬(康健)380g</t>
  </si>
  <si>
    <t>陽光堅果210g(PX)</t>
  </si>
  <si>
    <t>香椿拌醬(康健)380g</t>
  </si>
  <si>
    <t>野蔬拌醬(康健)380g</t>
  </si>
  <si>
    <t>有機大燕麥片600g</t>
  </si>
  <si>
    <t>台灣極品洛神烏梅飲450ml</t>
  </si>
  <si>
    <t>品號</t>
    <phoneticPr fontId="1" type="noConversion"/>
  </si>
  <si>
    <t>最低批次量</t>
    <phoneticPr fontId="1" type="noConversion"/>
  </si>
  <si>
    <t>最快交貨天數</t>
    <phoneticPr fontId="1" type="noConversion"/>
  </si>
  <si>
    <t>最低安全庫存量</t>
    <phoneticPr fontId="1" type="noConversion"/>
  </si>
  <si>
    <t>智利去籽黑棗(kg)</t>
    <phoneticPr fontId="2" type="noConversion"/>
  </si>
  <si>
    <t>全果粒蔓越莓乾(kg)</t>
  </si>
  <si>
    <t>加州去籽黑棗(kg)</t>
  </si>
  <si>
    <t>通路</t>
    <phoneticPr fontId="1" type="noConversion"/>
  </si>
  <si>
    <t>流通</t>
    <phoneticPr fontId="1" type="noConversion"/>
  </si>
  <si>
    <t>台灣產黑豆-M(kg)</t>
    <phoneticPr fontId="1" type="noConversion"/>
  </si>
  <si>
    <t xml:space="preserve">紅地球葡萄乾(kg)   </t>
    <phoneticPr fontId="1" type="noConversion"/>
  </si>
  <si>
    <t>200公斤</t>
    <phoneticPr fontId="1" type="noConversion"/>
  </si>
  <si>
    <t>60天</t>
    <phoneticPr fontId="1" type="noConversion"/>
  </si>
  <si>
    <t>正常情況下2天到貨</t>
    <phoneticPr fontId="1" type="noConversion"/>
  </si>
  <si>
    <t>看茶葉</t>
    <phoneticPr fontId="1" type="noConversion"/>
  </si>
  <si>
    <t>紅寶石葡萄乾380g(罐)</t>
  </si>
  <si>
    <t>VITA香鬆300g</t>
  </si>
  <si>
    <t>O'Health葡萄籽油750ml</t>
  </si>
  <si>
    <t>VITA牛蒡香鬆220g</t>
  </si>
  <si>
    <t>Sunny Coco 有機冷壓椰子油500ml(康健生機)</t>
  </si>
  <si>
    <t>實體</t>
    <phoneticPr fontId="1" type="noConversion"/>
  </si>
  <si>
    <t>有機可催芽黃豆900g(康健有機)</t>
    <phoneticPr fontId="4" type="noConversion"/>
  </si>
  <si>
    <t>有機燕麥黑麥片600g</t>
  </si>
  <si>
    <t>霸豆子180g-黑豆(罐)</t>
    <phoneticPr fontId="1" type="noConversion"/>
  </si>
  <si>
    <t>依下單量</t>
    <phoneticPr fontId="1" type="noConversion"/>
  </si>
  <si>
    <t>備註</t>
    <phoneticPr fontId="1" type="noConversion"/>
  </si>
  <si>
    <t>每年2月份，提出整年度到隔年5月前預估量，
決策下櫃數量及時間，再下請購單</t>
    <phoneticPr fontId="1" type="noConversion"/>
  </si>
  <si>
    <t>有機大燕麥片(kg)</t>
    <phoneticPr fontId="1" type="noConversion"/>
  </si>
  <si>
    <t>立鋁袋－金牌黑棗(去籽)300g</t>
  </si>
  <si>
    <t>立鋁袋－美麗果蔓越莓乾200g</t>
  </si>
  <si>
    <t>批次單位</t>
    <phoneticPr fontId="1" type="noConversion"/>
  </si>
  <si>
    <t>袋</t>
    <phoneticPr fontId="1" type="noConversion"/>
  </si>
  <si>
    <t>1個月</t>
    <phoneticPr fontId="1" type="noConversion"/>
  </si>
  <si>
    <t>一次下8萬，分批4萬進來</t>
    <phoneticPr fontId="1" type="noConversion"/>
  </si>
  <si>
    <t>各通路預估量</t>
    <phoneticPr fontId="1" type="noConversion"/>
  </si>
  <si>
    <t>3000箱</t>
    <phoneticPr fontId="1" type="noConversion"/>
  </si>
  <si>
    <t>7200罐</t>
    <phoneticPr fontId="1" type="noConversion"/>
  </si>
  <si>
    <t>3000包</t>
    <phoneticPr fontId="1" type="noConversion"/>
  </si>
  <si>
    <t>2000罐</t>
    <phoneticPr fontId="1" type="noConversion"/>
  </si>
  <si>
    <t>2400包</t>
  </si>
  <si>
    <t>2400包</t>
    <phoneticPr fontId="1" type="noConversion"/>
  </si>
  <si>
    <t>4540包</t>
    <phoneticPr fontId="1" type="noConversion"/>
  </si>
  <si>
    <t>3024瓶</t>
    <phoneticPr fontId="1" type="noConversion"/>
  </si>
  <si>
    <t>660瓶</t>
  </si>
  <si>
    <t>1200罐</t>
    <phoneticPr fontId="1" type="noConversion"/>
  </si>
  <si>
    <t>600罐</t>
    <phoneticPr fontId="1" type="noConversion"/>
  </si>
  <si>
    <t>600包</t>
    <phoneticPr fontId="1" type="noConversion"/>
  </si>
  <si>
    <t>88000包</t>
    <phoneticPr fontId="1" type="noConversion"/>
  </si>
  <si>
    <t>有機山裡茶590ml</t>
    <phoneticPr fontId="1" type="noConversion"/>
  </si>
  <si>
    <t>流通105年度銷量</t>
    <phoneticPr fontId="1" type="noConversion"/>
  </si>
  <si>
    <t>交貨日</t>
    <phoneticPr fontId="1" type="noConversion"/>
  </si>
  <si>
    <t>合計</t>
    <phoneticPr fontId="1" type="noConversion"/>
  </si>
  <si>
    <t>數量</t>
    <phoneticPr fontId="1" type="noConversion"/>
  </si>
  <si>
    <t>安全庫存
水位</t>
    <phoneticPr fontId="1" type="noConversion"/>
  </si>
  <si>
    <t>現有
庫存量</t>
    <phoneticPr fontId="1" type="noConversion"/>
  </si>
  <si>
    <t>最快
交貨天數</t>
    <phoneticPr fontId="1" type="noConversion"/>
  </si>
  <si>
    <t>最低
批次量</t>
    <phoneticPr fontId="1" type="noConversion"/>
  </si>
  <si>
    <t>實體105年度銷量</t>
    <phoneticPr fontId="1" type="noConversion"/>
  </si>
  <si>
    <t>產季</t>
    <phoneticPr fontId="1" type="noConversion"/>
  </si>
  <si>
    <t>曉詩</t>
    <phoneticPr fontId="1" type="noConversion"/>
  </si>
  <si>
    <t>舒婷</t>
    <phoneticPr fontId="1" type="noConversion"/>
  </si>
  <si>
    <t>佳容</t>
    <phoneticPr fontId="1" type="noConversion"/>
  </si>
  <si>
    <t>昱慧</t>
    <phoneticPr fontId="1" type="noConversion"/>
  </si>
  <si>
    <t>銷管輪值負責控管</t>
    <phoneticPr fontId="1" type="noConversion"/>
  </si>
  <si>
    <t>實體通路負責</t>
    <phoneticPr fontId="1" type="noConversion"/>
  </si>
  <si>
    <t>流通通路負責</t>
    <phoneticPr fontId="1" type="noConversion"/>
  </si>
  <si>
    <t>年月</t>
    <phoneticPr fontId="1" type="noConversion"/>
  </si>
  <si>
    <t>負責採購</t>
    <phoneticPr fontId="1" type="noConversion"/>
  </si>
  <si>
    <t>徐副理</t>
    <phoneticPr fontId="1" type="noConversion"/>
  </si>
  <si>
    <t>林芸玫</t>
    <phoneticPr fontId="1" type="noConversion"/>
  </si>
  <si>
    <t>徐蕙珍</t>
    <phoneticPr fontId="1" type="noConversion"/>
  </si>
  <si>
    <t>柳曉雯</t>
    <phoneticPr fontId="1" type="noConversion"/>
  </si>
  <si>
    <t>每年底</t>
    <phoneticPr fontId="1" type="noConversion"/>
  </si>
  <si>
    <t>每年底(不一定)</t>
    <phoneticPr fontId="1" type="noConversion"/>
  </si>
  <si>
    <t>1000公斤</t>
    <phoneticPr fontId="1" type="noConversion"/>
  </si>
  <si>
    <t>依原料狀況而定</t>
    <phoneticPr fontId="1" type="noConversion"/>
  </si>
  <si>
    <t>1櫃大約18144公斤(1600箱)</t>
    <phoneticPr fontId="1" type="noConversion"/>
  </si>
  <si>
    <t>每年2-3月收成
5月供貨</t>
    <phoneticPr fontId="1" type="noConversion"/>
  </si>
  <si>
    <t>每年10月收成
12月供貨</t>
    <phoneticPr fontId="1" type="noConversion"/>
  </si>
  <si>
    <t>9月初至底播種
12-2月收成
經曬再兩週後供貨</t>
    <phoneticPr fontId="1" type="noConversion"/>
  </si>
  <si>
    <t>600公斤至1噸</t>
    <phoneticPr fontId="1" type="noConversion"/>
  </si>
  <si>
    <t>毛豆</t>
    <phoneticPr fontId="1" type="noConversion"/>
  </si>
  <si>
    <t>2月種 5月底6月初收成</t>
    <phoneticPr fontId="1" type="noConversion"/>
  </si>
  <si>
    <t>毛豆仁</t>
    <phoneticPr fontId="1" type="noConversion"/>
  </si>
  <si>
    <t>7-8月採收</t>
    <phoneticPr fontId="1" type="noConversion"/>
  </si>
  <si>
    <t>詢問廠長</t>
    <phoneticPr fontId="1" type="noConversion"/>
  </si>
  <si>
    <t>每年2-3月收成
5-6月供貨</t>
    <phoneticPr fontId="1" type="noConversion"/>
  </si>
  <si>
    <t>660瓶</t>
    <phoneticPr fontId="1" type="noConversion"/>
  </si>
  <si>
    <t>金牌黑棗(去籽)300g</t>
    <phoneticPr fontId="1" type="noConversion"/>
  </si>
  <si>
    <t>有機甘栗150g</t>
    <phoneticPr fontId="1" type="noConversion"/>
  </si>
  <si>
    <t>一箱原料是11.35公斤</t>
    <phoneticPr fontId="1" type="noConversion"/>
  </si>
  <si>
    <t>流通</t>
  </si>
  <si>
    <t>纖食魔術師-蕎麥仁300g</t>
  </si>
  <si>
    <t>纖食魔術師-燕麥仁300g</t>
  </si>
  <si>
    <t>纖食魔術師-糙薏仁280g</t>
  </si>
  <si>
    <t>纖食魔術師-糯小米300g</t>
  </si>
  <si>
    <t>流通</t>
    <phoneticPr fontId="1" type="noConversion"/>
  </si>
  <si>
    <t>流通/實體</t>
    <phoneticPr fontId="1" type="noConversion"/>
  </si>
  <si>
    <t>有機黃金藜麥(紅)300g-康健生機</t>
    <phoneticPr fontId="1" type="noConversion"/>
  </si>
  <si>
    <t>有機黃金藜麥(三彩)300g-康健生機</t>
    <phoneticPr fontId="1" type="noConversion"/>
  </si>
  <si>
    <t>纖食魔術師-紅糯米300g</t>
    <phoneticPr fontId="1" type="noConversion"/>
  </si>
  <si>
    <t>纖食魔術師-麥片230g</t>
    <phoneticPr fontId="1" type="noConversion"/>
  </si>
  <si>
    <t>纖食魔術師-冰湖野米十穀290g</t>
    <phoneticPr fontId="1" type="noConversion"/>
  </si>
  <si>
    <t>纖食魔術師-黑糯米300g</t>
    <phoneticPr fontId="1" type="noConversion"/>
  </si>
  <si>
    <t>雙采果乾280g</t>
    <phoneticPr fontId="1" type="noConversion"/>
  </si>
  <si>
    <t>Family加州金牌黑棗(去籽)240g</t>
    <phoneticPr fontId="1" type="noConversion"/>
  </si>
  <si>
    <t>300罐</t>
    <phoneticPr fontId="1" type="noConversion"/>
  </si>
  <si>
    <t>2400包</t>
    <phoneticPr fontId="1" type="noConversion"/>
  </si>
  <si>
    <t>1200罐</t>
    <phoneticPr fontId="1" type="noConversion"/>
  </si>
  <si>
    <t>1200包</t>
    <phoneticPr fontId="1" type="noConversion"/>
  </si>
  <si>
    <t>家福11/15-11/28</t>
    <phoneticPr fontId="1" type="noConversion"/>
  </si>
  <si>
    <t>全聯10/31-11/23</t>
    <phoneticPr fontId="1" type="noConversion"/>
  </si>
  <si>
    <t>新東陽12/6-1/5</t>
    <phoneticPr fontId="1" type="noConversion"/>
  </si>
  <si>
    <t>超大有籽葡萄乾300g</t>
    <phoneticPr fontId="1" type="noConversion"/>
  </si>
  <si>
    <t>有機黃金藜麥(紅)300g</t>
    <phoneticPr fontId="1" type="noConversion"/>
  </si>
  <si>
    <t>有機黃金藜麥(三彩)300g</t>
    <phoneticPr fontId="1" type="noConversion"/>
  </si>
  <si>
    <t>家福1/12-2/20</t>
    <phoneticPr fontId="1" type="noConversion"/>
  </si>
  <si>
    <t>各通路預估量</t>
    <phoneticPr fontId="1" type="noConversion"/>
  </si>
  <si>
    <t>流通</t>
    <phoneticPr fontId="1" type="noConversion"/>
  </si>
  <si>
    <t>數量</t>
    <phoneticPr fontId="1" type="noConversion"/>
  </si>
  <si>
    <t>全聯5/30-6/15</t>
    <phoneticPr fontId="1" type="noConversion"/>
  </si>
  <si>
    <t>家福6/21-7/4</t>
    <phoneticPr fontId="1" type="noConversion"/>
  </si>
  <si>
    <t>全聯8/1-8/17</t>
    <phoneticPr fontId="1" type="noConversion"/>
  </si>
  <si>
    <t>家福8/2-9/5</t>
    <phoneticPr fontId="1" type="noConversion"/>
  </si>
  <si>
    <t>HOLA 10/19-12/26</t>
    <phoneticPr fontId="1" type="noConversion"/>
  </si>
  <si>
    <t>三寶粉</t>
    <phoneticPr fontId="1" type="noConversion"/>
  </si>
  <si>
    <t>1櫃20000公斤(2000箱)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</si>
</sst>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 ;[Red]\-#,##0\ "/>
    <numFmt numFmtId="178" formatCode="#,##0_);[Red]\(#,##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6"/>
      <color rgb="FFFF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name val="新細明體"/>
      <family val="1"/>
      <charset val="136"/>
      <scheme val="minor"/>
    </font>
    <font>
      <sz val="14"/>
      <color indexed="81"/>
      <name val="細明體"/>
      <family val="3"/>
      <charset val="136"/>
    </font>
    <font>
      <sz val="14"/>
      <color indexed="81"/>
      <name val="Tahoma"/>
      <family val="2"/>
    </font>
    <font>
      <sz val="12"/>
      <color indexed="81"/>
      <name val="細明體"/>
      <family val="3"/>
      <charset val="136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 tint="4.9989318521683403E-2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0" xfId="2" applyFill="1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/>
    </xf>
    <xf numFmtId="177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9" fillId="2" borderId="2" xfId="0" applyNumberFormat="1" applyFont="1" applyFill="1" applyBorder="1" applyAlignment="1">
      <alignment horizontal="center" vertical="center"/>
    </xf>
    <xf numFmtId="177" fontId="9" fillId="2" borderId="4" xfId="0" applyNumberFormat="1" applyFont="1" applyFill="1" applyBorder="1" applyAlignment="1">
      <alignment horizontal="center" vertical="center"/>
    </xf>
    <xf numFmtId="176" fontId="9" fillId="2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176" fontId="9" fillId="2" borderId="3" xfId="0" applyNumberFormat="1" applyFont="1" applyFill="1" applyBorder="1" applyAlignment="1">
      <alignment horizontal="center" vertical="center"/>
    </xf>
    <xf numFmtId="177" fontId="10" fillId="2" borderId="4" xfId="0" applyNumberFormat="1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177" fontId="9" fillId="0" borderId="0" xfId="0" applyNumberFormat="1" applyFont="1">
      <alignment vertical="center"/>
    </xf>
    <xf numFmtId="177" fontId="9" fillId="0" borderId="0" xfId="0" applyNumberFormat="1" applyFont="1" applyFill="1" applyAlignment="1">
      <alignment horizontal="center" vertical="center"/>
    </xf>
    <xf numFmtId="177" fontId="17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176" fontId="9" fillId="2" borderId="2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 wrapText="1"/>
    </xf>
    <xf numFmtId="176" fontId="8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3">
    <cellStyle name="一般" xfId="0" builtinId="0"/>
    <cellStyle name="一般 6" xfId="1"/>
    <cellStyle name="一般 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36"/>
  <sheetViews>
    <sheetView tabSelected="1" zoomScale="71" zoomScaleNormal="71" workbookViewId="0">
      <pane xSplit="13" ySplit="2" topLeftCell="T3" activePane="bottomRight" state="frozen"/>
      <selection pane="topRight" activeCell="M1" sqref="M1"/>
      <selection pane="bottomLeft" activeCell="A3" sqref="A3"/>
      <selection pane="bottomRight" activeCell="Z11" sqref="Z11"/>
    </sheetView>
  </sheetViews>
  <sheetFormatPr defaultRowHeight="21"/>
  <cols>
    <col min="1" max="1" width="15.25" style="20" customWidth="1"/>
    <col min="2" max="2" width="21.375" style="20" customWidth="1"/>
    <col min="3" max="3" width="39.375" style="19" customWidth="1"/>
    <col min="4" max="4" width="14.375" style="21" hidden="1" customWidth="1"/>
    <col min="5" max="5" width="10.625" style="20" hidden="1" customWidth="1"/>
    <col min="6" max="6" width="22.5" style="20" hidden="1" customWidth="1"/>
    <col min="7" max="7" width="16.125" style="20" hidden="1" customWidth="1"/>
    <col min="8" max="8" width="16" style="20" hidden="1" customWidth="1"/>
    <col min="9" max="9" width="10.125" style="21" hidden="1" customWidth="1"/>
    <col min="10" max="10" width="11.75" style="21" hidden="1" customWidth="1"/>
    <col min="11" max="11" width="10.875" style="21" hidden="1" customWidth="1"/>
    <col min="12" max="12" width="9.75" style="25" customWidth="1"/>
    <col min="13" max="13" width="12.5" style="21" customWidth="1"/>
    <col min="14" max="14" width="20.75" style="23" customWidth="1"/>
    <col min="15" max="15" width="9.75" style="23" customWidth="1"/>
    <col min="16" max="16" width="20.75" style="23" customWidth="1"/>
    <col min="17" max="17" width="8.75" style="23" customWidth="1"/>
    <col min="18" max="18" width="27.25" style="52" bestFit="1" customWidth="1"/>
    <col min="19" max="19" width="9" style="23" customWidth="1"/>
    <col min="20" max="20" width="19.125" style="23" customWidth="1"/>
    <col min="21" max="21" width="7.625" style="23" customWidth="1"/>
    <col min="22" max="22" width="20.5" style="52" bestFit="1" customWidth="1"/>
    <col min="23" max="23" width="8.5" style="52" customWidth="1"/>
    <col min="24" max="38" width="9" style="52" customWidth="1"/>
    <col min="39" max="56" width="9" style="52"/>
    <col min="57" max="16384" width="9" style="19"/>
  </cols>
  <sheetData>
    <row r="1" spans="1:56">
      <c r="A1" s="68" t="s">
        <v>17</v>
      </c>
      <c r="B1" s="68" t="s">
        <v>10</v>
      </c>
      <c r="C1" s="68" t="s">
        <v>0</v>
      </c>
      <c r="D1" s="69" t="s">
        <v>66</v>
      </c>
      <c r="E1" s="70" t="s">
        <v>65</v>
      </c>
      <c r="F1" s="68" t="s">
        <v>60</v>
      </c>
      <c r="G1" s="67" t="s">
        <v>13</v>
      </c>
      <c r="H1" s="67"/>
      <c r="I1" s="67"/>
      <c r="J1" s="67"/>
      <c r="K1" s="67"/>
      <c r="L1" s="63" t="s">
        <v>64</v>
      </c>
      <c r="M1" s="65" t="s">
        <v>63</v>
      </c>
      <c r="N1" s="62" t="s">
        <v>44</v>
      </c>
      <c r="O1" s="62"/>
      <c r="P1" s="62" t="s">
        <v>44</v>
      </c>
      <c r="Q1" s="62"/>
      <c r="R1" s="62" t="s">
        <v>44</v>
      </c>
      <c r="S1" s="62"/>
      <c r="T1" s="62" t="s">
        <v>44</v>
      </c>
      <c r="U1" s="62"/>
      <c r="V1" s="62" t="s">
        <v>44</v>
      </c>
      <c r="W1" s="62"/>
    </row>
    <row r="2" spans="1:56" s="20" customFormat="1">
      <c r="A2" s="68"/>
      <c r="B2" s="68"/>
      <c r="C2" s="68"/>
      <c r="D2" s="67"/>
      <c r="E2" s="68"/>
      <c r="F2" s="68"/>
      <c r="G2" s="20" t="s">
        <v>67</v>
      </c>
      <c r="H2" s="20" t="s">
        <v>59</v>
      </c>
      <c r="I2" s="21" t="s">
        <v>30</v>
      </c>
      <c r="J2" s="21" t="s">
        <v>18</v>
      </c>
      <c r="K2" s="21" t="s">
        <v>61</v>
      </c>
      <c r="L2" s="64"/>
      <c r="M2" s="66"/>
      <c r="N2" s="53" t="s">
        <v>18</v>
      </c>
      <c r="O2" s="53" t="s">
        <v>62</v>
      </c>
      <c r="P2" s="53" t="s">
        <v>18</v>
      </c>
      <c r="Q2" s="53" t="s">
        <v>62</v>
      </c>
      <c r="R2" s="59" t="s">
        <v>18</v>
      </c>
      <c r="S2" s="59" t="s">
        <v>62</v>
      </c>
      <c r="T2" s="53" t="s">
        <v>18</v>
      </c>
      <c r="U2" s="53" t="s">
        <v>62</v>
      </c>
      <c r="V2" s="53" t="s">
        <v>18</v>
      </c>
      <c r="W2" s="53" t="s">
        <v>62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</row>
    <row r="3" spans="1:56">
      <c r="A3" s="38" t="s">
        <v>18</v>
      </c>
      <c r="B3" s="43">
        <v>11103006</v>
      </c>
      <c r="C3" s="44" t="s">
        <v>3</v>
      </c>
      <c r="D3" s="21" t="s">
        <v>46</v>
      </c>
      <c r="E3" s="20">
        <v>21</v>
      </c>
      <c r="F3" s="22">
        <f ca="1">TODAY( )+E3</f>
        <v>44036</v>
      </c>
      <c r="G3" s="21">
        <v>43200</v>
      </c>
      <c r="H3" s="21">
        <v>24312</v>
      </c>
      <c r="I3" s="21">
        <f>G3/360*E3</f>
        <v>2520</v>
      </c>
      <c r="J3" s="21">
        <f>H3/360*E3</f>
        <v>1418.2</v>
      </c>
      <c r="K3" s="21">
        <f>I3+J3</f>
        <v>3938.2</v>
      </c>
      <c r="L3" s="26">
        <v>1607</v>
      </c>
      <c r="M3" s="23">
        <f>(L3-Q3-O3-U3-W3)*1.2</f>
        <v>1928.3999999999999</v>
      </c>
      <c r="V3" s="23"/>
      <c r="W3" s="23"/>
    </row>
    <row r="4" spans="1:56">
      <c r="A4" s="38" t="s">
        <v>18</v>
      </c>
      <c r="B4" s="43">
        <v>11103010</v>
      </c>
      <c r="C4" s="44" t="s">
        <v>9</v>
      </c>
      <c r="D4" s="21" t="s">
        <v>46</v>
      </c>
      <c r="E4" s="20">
        <v>21</v>
      </c>
      <c r="F4" s="22">
        <f ca="1">TODAY( )+E4</f>
        <v>44036</v>
      </c>
      <c r="G4" s="21">
        <v>41256</v>
      </c>
      <c r="H4" s="21">
        <v>3702</v>
      </c>
      <c r="I4" s="21">
        <f>G4/360*E4</f>
        <v>2406.6</v>
      </c>
      <c r="J4" s="21">
        <f>H4/360*E4</f>
        <v>215.95</v>
      </c>
      <c r="K4" s="21">
        <f>I4+J4</f>
        <v>2622.5499999999997</v>
      </c>
      <c r="L4" s="26">
        <v>6692</v>
      </c>
      <c r="M4" s="23">
        <f>(L4-Q4-O4-U4-W4)*1.2</f>
        <v>8030.4</v>
      </c>
      <c r="V4" s="23"/>
      <c r="W4" s="23"/>
    </row>
    <row r="5" spans="1:56">
      <c r="A5" s="38" t="s">
        <v>101</v>
      </c>
      <c r="B5" s="38">
        <v>11304271</v>
      </c>
      <c r="C5" s="39" t="s">
        <v>123</v>
      </c>
      <c r="D5" s="56" t="s">
        <v>117</v>
      </c>
      <c r="E5" s="20">
        <v>14</v>
      </c>
      <c r="F5" s="22">
        <f t="shared" ref="F5:F16" ca="1" si="0">TODAY( )+E5</f>
        <v>44029</v>
      </c>
      <c r="G5" s="37"/>
      <c r="H5" s="37"/>
      <c r="J5" s="56">
        <f t="shared" ref="J5:J15" si="1">H5/360*E5</f>
        <v>0</v>
      </c>
      <c r="L5" s="35">
        <v>540</v>
      </c>
      <c r="M5" s="23">
        <f>(L5-Q5-O5-U5-W5)*1.2</f>
        <v>648</v>
      </c>
    </row>
    <row r="6" spans="1:56">
      <c r="A6" s="38" t="s">
        <v>101</v>
      </c>
      <c r="B6" s="38">
        <v>21906012</v>
      </c>
      <c r="C6" s="51" t="s">
        <v>108</v>
      </c>
      <c r="D6" s="56" t="s">
        <v>118</v>
      </c>
      <c r="E6" s="55">
        <v>14</v>
      </c>
      <c r="F6" s="22">
        <f t="shared" ca="1" si="0"/>
        <v>44029</v>
      </c>
      <c r="G6" s="37"/>
      <c r="H6" s="37"/>
      <c r="J6" s="56">
        <f t="shared" si="1"/>
        <v>0</v>
      </c>
      <c r="L6" s="48">
        <v>0</v>
      </c>
      <c r="M6" s="23">
        <f>(L6-Q6-O6-U6-W6)*1.2</f>
        <v>0</v>
      </c>
    </row>
    <row r="7" spans="1:56">
      <c r="A7" s="38" t="s">
        <v>106</v>
      </c>
      <c r="B7" s="38">
        <v>21906017</v>
      </c>
      <c r="C7" s="51" t="s">
        <v>109</v>
      </c>
      <c r="D7" s="56" t="s">
        <v>118</v>
      </c>
      <c r="E7" s="55">
        <v>14</v>
      </c>
      <c r="F7" s="22">
        <f t="shared" ca="1" si="0"/>
        <v>44029</v>
      </c>
      <c r="G7" s="37"/>
      <c r="H7" s="37"/>
      <c r="J7" s="56">
        <f t="shared" si="1"/>
        <v>0</v>
      </c>
      <c r="L7" s="35">
        <v>0</v>
      </c>
      <c r="M7" s="23">
        <f>(L7-Q7-O7-U7-W7)*1.2</f>
        <v>0</v>
      </c>
    </row>
    <row r="8" spans="1:56">
      <c r="A8" s="38" t="s">
        <v>101</v>
      </c>
      <c r="B8" s="38">
        <v>11906033</v>
      </c>
      <c r="C8" s="51" t="s">
        <v>110</v>
      </c>
      <c r="D8" s="56" t="s">
        <v>116</v>
      </c>
      <c r="E8" s="55">
        <v>14</v>
      </c>
      <c r="F8" s="22">
        <f t="shared" ca="1" si="0"/>
        <v>44029</v>
      </c>
      <c r="G8" s="37"/>
      <c r="H8" s="37"/>
      <c r="J8" s="56">
        <f t="shared" si="1"/>
        <v>0</v>
      </c>
      <c r="L8" s="35">
        <v>156</v>
      </c>
      <c r="M8" s="23">
        <f t="shared" ref="M8:M17" si="2">(L8-Q8-O8-U8-W8-S8)*1.2</f>
        <v>187.2</v>
      </c>
      <c r="R8" s="23"/>
    </row>
    <row r="9" spans="1:56">
      <c r="A9" s="38" t="s">
        <v>101</v>
      </c>
      <c r="B9" s="38">
        <v>11906032</v>
      </c>
      <c r="C9" s="51" t="s">
        <v>111</v>
      </c>
      <c r="D9" s="56" t="s">
        <v>116</v>
      </c>
      <c r="E9" s="55">
        <v>14</v>
      </c>
      <c r="F9" s="22">
        <f t="shared" ca="1" si="0"/>
        <v>44029</v>
      </c>
      <c r="G9" s="37"/>
      <c r="H9" s="37"/>
      <c r="J9" s="56">
        <f t="shared" si="1"/>
        <v>0</v>
      </c>
      <c r="L9" s="35">
        <v>114</v>
      </c>
      <c r="M9" s="23">
        <f t="shared" si="2"/>
        <v>136.79999999999998</v>
      </c>
      <c r="R9" s="23"/>
    </row>
    <row r="10" spans="1:56">
      <c r="A10" s="38" t="s">
        <v>106</v>
      </c>
      <c r="B10" s="38">
        <v>10903019</v>
      </c>
      <c r="C10" s="51" t="s">
        <v>112</v>
      </c>
      <c r="D10" s="56" t="s">
        <v>116</v>
      </c>
      <c r="E10" s="55">
        <v>14</v>
      </c>
      <c r="F10" s="22">
        <f t="shared" ca="1" si="0"/>
        <v>44029</v>
      </c>
      <c r="G10" s="37"/>
      <c r="H10" s="37"/>
      <c r="J10" s="56">
        <f t="shared" si="1"/>
        <v>0</v>
      </c>
      <c r="L10" s="48">
        <v>168</v>
      </c>
      <c r="M10" s="23">
        <f t="shared" si="2"/>
        <v>201.6</v>
      </c>
      <c r="R10" s="23"/>
    </row>
    <row r="11" spans="1:56" s="34" customFormat="1">
      <c r="A11" s="38" t="s">
        <v>101</v>
      </c>
      <c r="B11" s="38">
        <v>11906034</v>
      </c>
      <c r="C11" s="51" t="s">
        <v>113</v>
      </c>
      <c r="D11" s="56" t="s">
        <v>116</v>
      </c>
      <c r="E11" s="55">
        <v>14</v>
      </c>
      <c r="F11" s="22">
        <f t="shared" ca="1" si="0"/>
        <v>44029</v>
      </c>
      <c r="G11" s="37"/>
      <c r="H11" s="37"/>
      <c r="I11" s="36"/>
      <c r="J11" s="56">
        <f t="shared" si="1"/>
        <v>0</v>
      </c>
      <c r="K11" s="36"/>
      <c r="L11" s="35">
        <v>156</v>
      </c>
      <c r="M11" s="23">
        <f t="shared" si="2"/>
        <v>187.2</v>
      </c>
      <c r="N11" s="23"/>
      <c r="O11" s="23"/>
      <c r="P11" s="23"/>
      <c r="Q11" s="23"/>
      <c r="R11" s="23"/>
      <c r="S11" s="32"/>
      <c r="T11" s="23"/>
      <c r="U11" s="23"/>
      <c r="V11" s="52"/>
      <c r="W11" s="52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s="34" customFormat="1">
      <c r="A12" s="38" t="s">
        <v>101</v>
      </c>
      <c r="B12" s="38">
        <v>11906029</v>
      </c>
      <c r="C12" s="51" t="s">
        <v>102</v>
      </c>
      <c r="D12" s="56" t="s">
        <v>116</v>
      </c>
      <c r="E12" s="55">
        <v>14</v>
      </c>
      <c r="F12" s="22">
        <f t="shared" ca="1" si="0"/>
        <v>44029</v>
      </c>
      <c r="G12" s="37"/>
      <c r="H12" s="37"/>
      <c r="I12" s="36"/>
      <c r="J12" s="56">
        <f t="shared" si="1"/>
        <v>0</v>
      </c>
      <c r="K12" s="36"/>
      <c r="L12" s="35">
        <v>252</v>
      </c>
      <c r="M12" s="23">
        <f t="shared" si="2"/>
        <v>302.39999999999998</v>
      </c>
      <c r="N12" s="23"/>
      <c r="O12" s="23"/>
      <c r="P12" s="23"/>
      <c r="Q12" s="23"/>
      <c r="R12" s="23"/>
      <c r="S12" s="32"/>
      <c r="T12" s="23"/>
      <c r="U12" s="23"/>
      <c r="V12" s="52"/>
      <c r="W12" s="52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s="34" customFormat="1">
      <c r="A13" s="38" t="s">
        <v>106</v>
      </c>
      <c r="B13" s="38">
        <v>11906028</v>
      </c>
      <c r="C13" s="51" t="s">
        <v>103</v>
      </c>
      <c r="D13" s="56" t="s">
        <v>116</v>
      </c>
      <c r="E13" s="55">
        <v>14</v>
      </c>
      <c r="F13" s="22">
        <f t="shared" ca="1" si="0"/>
        <v>44029</v>
      </c>
      <c r="G13" s="37"/>
      <c r="H13" s="37"/>
      <c r="I13" s="36"/>
      <c r="J13" s="56">
        <f t="shared" si="1"/>
        <v>0</v>
      </c>
      <c r="K13" s="36"/>
      <c r="L13" s="35">
        <v>258</v>
      </c>
      <c r="M13" s="23">
        <f t="shared" si="2"/>
        <v>309.59999999999997</v>
      </c>
      <c r="N13" s="23"/>
      <c r="O13" s="23"/>
      <c r="P13" s="23"/>
      <c r="Q13" s="23"/>
      <c r="R13" s="23"/>
      <c r="S13" s="32"/>
      <c r="T13" s="23"/>
      <c r="U13" s="23"/>
      <c r="V13" s="52"/>
      <c r="W13" s="52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>
      <c r="A14" s="38" t="s">
        <v>101</v>
      </c>
      <c r="B14" s="38">
        <v>11906030</v>
      </c>
      <c r="C14" s="51" t="s">
        <v>104</v>
      </c>
      <c r="D14" s="56" t="s">
        <v>116</v>
      </c>
      <c r="E14" s="55">
        <v>14</v>
      </c>
      <c r="F14" s="22">
        <f t="shared" ca="1" si="0"/>
        <v>44029</v>
      </c>
      <c r="G14" s="37"/>
      <c r="H14" s="37"/>
      <c r="J14" s="56">
        <f t="shared" si="1"/>
        <v>0</v>
      </c>
      <c r="L14" s="42">
        <v>312</v>
      </c>
      <c r="M14" s="23">
        <f t="shared" si="2"/>
        <v>374.4</v>
      </c>
      <c r="R14" s="23"/>
    </row>
    <row r="15" spans="1:56">
      <c r="A15" s="38" t="s">
        <v>106</v>
      </c>
      <c r="B15" s="38">
        <v>11906031</v>
      </c>
      <c r="C15" s="51" t="s">
        <v>105</v>
      </c>
      <c r="D15" s="56" t="s">
        <v>116</v>
      </c>
      <c r="E15" s="55">
        <v>14</v>
      </c>
      <c r="F15" s="22">
        <f t="shared" ca="1" si="0"/>
        <v>44029</v>
      </c>
      <c r="G15" s="37"/>
      <c r="H15" s="37"/>
      <c r="J15" s="56">
        <f t="shared" si="1"/>
        <v>0</v>
      </c>
      <c r="L15" s="40">
        <v>210</v>
      </c>
      <c r="M15" s="23">
        <f t="shared" si="2"/>
        <v>252</v>
      </c>
      <c r="R15" s="23"/>
    </row>
    <row r="16" spans="1:56" s="34" customFormat="1">
      <c r="A16" s="38" t="s">
        <v>18</v>
      </c>
      <c r="B16" s="38">
        <v>11304102</v>
      </c>
      <c r="C16" s="39" t="s">
        <v>115</v>
      </c>
      <c r="D16" s="56" t="s">
        <v>119</v>
      </c>
      <c r="E16" s="55">
        <v>14</v>
      </c>
      <c r="F16" s="22">
        <f t="shared" ca="1" si="0"/>
        <v>44029</v>
      </c>
      <c r="G16" s="55"/>
      <c r="H16" s="55">
        <v>10238</v>
      </c>
      <c r="I16" s="56"/>
      <c r="J16" s="56">
        <f>H16/360*E16</f>
        <v>398.14444444444445</v>
      </c>
      <c r="K16" s="56"/>
      <c r="L16" s="42">
        <v>1584</v>
      </c>
      <c r="M16" s="23">
        <f t="shared" si="2"/>
        <v>1900.8</v>
      </c>
      <c r="N16" s="23"/>
      <c r="O16" s="23"/>
      <c r="P16" s="23"/>
      <c r="Q16" s="23"/>
      <c r="R16" s="54"/>
      <c r="S16" s="32"/>
      <c r="T16" s="23"/>
      <c r="U16" s="23"/>
      <c r="V16" s="52"/>
      <c r="W16" s="52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s="34" customFormat="1">
      <c r="A17" s="38" t="s">
        <v>107</v>
      </c>
      <c r="B17" s="43">
        <v>11704003</v>
      </c>
      <c r="C17" s="39" t="s">
        <v>135</v>
      </c>
      <c r="D17" s="60"/>
      <c r="E17" s="61"/>
      <c r="F17" s="22"/>
      <c r="G17" s="60"/>
      <c r="H17" s="60"/>
      <c r="I17" s="60"/>
      <c r="J17" s="60"/>
      <c r="K17" s="60"/>
      <c r="L17" s="26">
        <v>405</v>
      </c>
      <c r="M17" s="23">
        <f t="shared" si="2"/>
        <v>486</v>
      </c>
      <c r="N17" s="23"/>
      <c r="O17" s="23"/>
      <c r="P17" s="23"/>
      <c r="Q17" s="23"/>
      <c r="R17" s="54"/>
      <c r="S17" s="32"/>
      <c r="T17" s="23"/>
      <c r="U17" s="23"/>
      <c r="V17" s="23"/>
      <c r="W17" s="23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s="34" customFormat="1">
      <c r="A18" s="38" t="s">
        <v>107</v>
      </c>
      <c r="B18" s="43">
        <v>11304007</v>
      </c>
      <c r="C18" s="44" t="s">
        <v>1</v>
      </c>
      <c r="D18" s="36" t="s">
        <v>47</v>
      </c>
      <c r="E18" s="37">
        <v>14</v>
      </c>
      <c r="F18" s="22">
        <f t="shared" ref="F18:F26" ca="1" si="3">TODAY( )+E18</f>
        <v>44029</v>
      </c>
      <c r="G18" s="36">
        <v>30298</v>
      </c>
      <c r="H18" s="36">
        <v>63756</v>
      </c>
      <c r="I18" s="36">
        <f t="shared" ref="I18:I26" si="4">G18/360*E18</f>
        <v>1178.2555555555555</v>
      </c>
      <c r="J18" s="36">
        <f t="shared" ref="J18:J26" si="5">H18/360*E18</f>
        <v>2479.4</v>
      </c>
      <c r="K18" s="36">
        <f t="shared" ref="K18:K36" si="6">I18+J18</f>
        <v>3657.6555555555556</v>
      </c>
      <c r="L18" s="26">
        <v>10790</v>
      </c>
      <c r="M18" s="23">
        <f t="shared" ref="M18:M36" si="7">(L18-Q18-O18-U18-W18)*1.2</f>
        <v>9348</v>
      </c>
      <c r="N18" s="23"/>
      <c r="O18" s="23"/>
      <c r="P18" s="23"/>
      <c r="Q18" s="23"/>
      <c r="R18" s="54"/>
      <c r="S18" s="32"/>
      <c r="T18" s="23"/>
      <c r="U18" s="23"/>
      <c r="V18" s="23" t="s">
        <v>126</v>
      </c>
      <c r="W18" s="23">
        <v>3000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>
      <c r="A19" s="38" t="s">
        <v>107</v>
      </c>
      <c r="B19" s="43">
        <v>11304021</v>
      </c>
      <c r="C19" s="44" t="s">
        <v>114</v>
      </c>
      <c r="D19" s="21" t="s">
        <v>50</v>
      </c>
      <c r="E19" s="20">
        <v>14</v>
      </c>
      <c r="F19" s="22">
        <f t="shared" ca="1" si="3"/>
        <v>44029</v>
      </c>
      <c r="G19" s="21">
        <v>9084</v>
      </c>
      <c r="H19" s="21">
        <v>9443</v>
      </c>
      <c r="I19" s="21">
        <f t="shared" si="4"/>
        <v>353.26666666666665</v>
      </c>
      <c r="J19" s="21">
        <f t="shared" si="5"/>
        <v>367.22777777777776</v>
      </c>
      <c r="K19" s="21">
        <f t="shared" si="6"/>
        <v>720.49444444444441</v>
      </c>
      <c r="L19" s="26">
        <v>1413</v>
      </c>
      <c r="M19" s="23">
        <f t="shared" si="7"/>
        <v>1695.6</v>
      </c>
      <c r="V19" s="23"/>
      <c r="W19" s="23"/>
    </row>
    <row r="20" spans="1:56">
      <c r="A20" s="38" t="s">
        <v>107</v>
      </c>
      <c r="B20" s="43">
        <v>11304227</v>
      </c>
      <c r="C20" s="44" t="s">
        <v>98</v>
      </c>
      <c r="D20" s="21" t="s">
        <v>47</v>
      </c>
      <c r="E20" s="20">
        <v>14</v>
      </c>
      <c r="F20" s="22">
        <f t="shared" ca="1" si="3"/>
        <v>44029</v>
      </c>
      <c r="G20" s="21">
        <v>19095</v>
      </c>
      <c r="H20" s="21">
        <v>91592</v>
      </c>
      <c r="I20" s="21">
        <f t="shared" si="4"/>
        <v>742.58333333333326</v>
      </c>
      <c r="J20" s="21">
        <f t="shared" si="5"/>
        <v>3561.911111111111</v>
      </c>
      <c r="K20" s="21">
        <f t="shared" si="6"/>
        <v>4304.4944444444445</v>
      </c>
      <c r="L20" s="26">
        <v>7500</v>
      </c>
      <c r="M20" s="23">
        <f t="shared" si="7"/>
        <v>1800</v>
      </c>
      <c r="V20" s="23" t="s">
        <v>126</v>
      </c>
      <c r="W20" s="23">
        <v>6000</v>
      </c>
    </row>
    <row r="21" spans="1:56">
      <c r="A21" s="38" t="s">
        <v>107</v>
      </c>
      <c r="B21" s="43">
        <v>11304234</v>
      </c>
      <c r="C21" s="44" t="s">
        <v>5</v>
      </c>
      <c r="D21" s="21" t="s">
        <v>51</v>
      </c>
      <c r="E21" s="20">
        <v>14</v>
      </c>
      <c r="F21" s="22">
        <f t="shared" ca="1" si="3"/>
        <v>44029</v>
      </c>
      <c r="G21" s="21">
        <v>18984</v>
      </c>
      <c r="H21" s="21">
        <v>11676</v>
      </c>
      <c r="I21" s="21">
        <f t="shared" si="4"/>
        <v>738.26666666666665</v>
      </c>
      <c r="J21" s="21">
        <f t="shared" si="5"/>
        <v>454.06666666666661</v>
      </c>
      <c r="K21" s="21">
        <f t="shared" si="6"/>
        <v>1192.3333333333333</v>
      </c>
      <c r="L21" s="49">
        <v>3975</v>
      </c>
      <c r="M21" s="23">
        <f t="shared" si="7"/>
        <v>4770</v>
      </c>
      <c r="V21" s="23"/>
      <c r="W21" s="23"/>
    </row>
    <row r="22" spans="1:56">
      <c r="A22" s="45" t="s">
        <v>107</v>
      </c>
      <c r="B22" s="46">
        <v>11601029</v>
      </c>
      <c r="C22" s="47" t="s">
        <v>7</v>
      </c>
      <c r="D22" s="29" t="s">
        <v>97</v>
      </c>
      <c r="E22" s="28">
        <v>30</v>
      </c>
      <c r="F22" s="30">
        <f t="shared" ca="1" si="3"/>
        <v>44045</v>
      </c>
      <c r="G22" s="29">
        <v>4897</v>
      </c>
      <c r="H22" s="29">
        <v>2920</v>
      </c>
      <c r="I22" s="29">
        <f t="shared" si="4"/>
        <v>408.08333333333331</v>
      </c>
      <c r="J22" s="29">
        <f t="shared" si="5"/>
        <v>243.33333333333331</v>
      </c>
      <c r="K22" s="29">
        <f t="shared" si="6"/>
        <v>651.41666666666663</v>
      </c>
      <c r="L22" s="31">
        <v>1652</v>
      </c>
      <c r="M22" s="23">
        <f t="shared" si="7"/>
        <v>1262.3999999999999</v>
      </c>
      <c r="N22" s="32"/>
      <c r="O22" s="32"/>
      <c r="P22" s="32"/>
      <c r="Q22" s="32"/>
      <c r="T22" s="32"/>
      <c r="U22" s="32"/>
      <c r="V22" s="23" t="s">
        <v>126</v>
      </c>
      <c r="W22" s="32">
        <v>600</v>
      </c>
    </row>
    <row r="23" spans="1:56">
      <c r="A23" s="45" t="s">
        <v>107</v>
      </c>
      <c r="B23" s="46">
        <v>11601030</v>
      </c>
      <c r="C23" s="47" t="s">
        <v>4</v>
      </c>
      <c r="D23" s="29" t="s">
        <v>53</v>
      </c>
      <c r="E23" s="28">
        <v>30</v>
      </c>
      <c r="F23" s="30">
        <f t="shared" ca="1" si="3"/>
        <v>44045</v>
      </c>
      <c r="G23" s="29">
        <v>7540</v>
      </c>
      <c r="H23" s="29">
        <v>6158</v>
      </c>
      <c r="I23" s="29">
        <f t="shared" si="4"/>
        <v>628.33333333333326</v>
      </c>
      <c r="J23" s="29">
        <f t="shared" si="5"/>
        <v>513.16666666666663</v>
      </c>
      <c r="K23" s="29">
        <f t="shared" si="6"/>
        <v>1141.5</v>
      </c>
      <c r="L23" s="50">
        <v>2622</v>
      </c>
      <c r="M23" s="23">
        <f t="shared" si="7"/>
        <v>1706.3999999999999</v>
      </c>
      <c r="N23" s="32"/>
      <c r="O23" s="32"/>
      <c r="P23" s="32"/>
      <c r="Q23" s="32"/>
      <c r="T23" s="32"/>
      <c r="U23" s="32"/>
      <c r="V23" s="23" t="s">
        <v>126</v>
      </c>
      <c r="W23" s="32">
        <v>1200</v>
      </c>
    </row>
    <row r="24" spans="1:56">
      <c r="A24" s="45" t="s">
        <v>107</v>
      </c>
      <c r="B24" s="46">
        <v>11601034</v>
      </c>
      <c r="C24" s="47" t="s">
        <v>6</v>
      </c>
      <c r="D24" s="29" t="s">
        <v>53</v>
      </c>
      <c r="E24" s="28">
        <v>30</v>
      </c>
      <c r="F24" s="30">
        <f t="shared" ca="1" si="3"/>
        <v>44045</v>
      </c>
      <c r="G24" s="29">
        <v>7162</v>
      </c>
      <c r="H24" s="29">
        <v>4777</v>
      </c>
      <c r="I24" s="29">
        <f t="shared" si="4"/>
        <v>596.83333333333337</v>
      </c>
      <c r="J24" s="29">
        <f t="shared" si="5"/>
        <v>398.08333333333331</v>
      </c>
      <c r="K24" s="29">
        <f t="shared" si="6"/>
        <v>994.91666666666674</v>
      </c>
      <c r="L24" s="31">
        <v>1509</v>
      </c>
      <c r="M24" s="23">
        <f t="shared" si="7"/>
        <v>730.8</v>
      </c>
      <c r="N24" s="32"/>
      <c r="O24" s="32"/>
      <c r="P24" s="32"/>
      <c r="Q24" s="32"/>
      <c r="T24" s="32"/>
      <c r="U24" s="32"/>
      <c r="V24" s="23" t="s">
        <v>126</v>
      </c>
      <c r="W24" s="32">
        <v>900</v>
      </c>
    </row>
    <row r="25" spans="1:56">
      <c r="A25" s="45" t="s">
        <v>107</v>
      </c>
      <c r="B25" s="46">
        <v>11902015</v>
      </c>
      <c r="C25" s="47" t="s">
        <v>33</v>
      </c>
      <c r="D25" s="29" t="s">
        <v>55</v>
      </c>
      <c r="E25" s="28">
        <v>14</v>
      </c>
      <c r="F25" s="30">
        <f t="shared" ca="1" si="3"/>
        <v>44029</v>
      </c>
      <c r="G25" s="29">
        <v>7942</v>
      </c>
      <c r="H25" s="29">
        <v>4627</v>
      </c>
      <c r="I25" s="29">
        <f t="shared" si="4"/>
        <v>308.85555555555555</v>
      </c>
      <c r="J25" s="29">
        <f t="shared" si="5"/>
        <v>179.9388888888889</v>
      </c>
      <c r="K25" s="29">
        <f t="shared" si="6"/>
        <v>488.79444444444448</v>
      </c>
      <c r="L25" s="31">
        <v>1030</v>
      </c>
      <c r="M25" s="23">
        <f t="shared" si="7"/>
        <v>-204</v>
      </c>
      <c r="N25" s="32"/>
      <c r="O25" s="32"/>
      <c r="P25" s="32"/>
      <c r="Q25" s="32"/>
      <c r="T25" s="32"/>
      <c r="U25" s="32"/>
      <c r="V25" s="23" t="s">
        <v>126</v>
      </c>
      <c r="W25" s="32">
        <v>1200</v>
      </c>
    </row>
    <row r="26" spans="1:56">
      <c r="A26" s="38" t="s">
        <v>107</v>
      </c>
      <c r="B26" s="43">
        <v>21103001</v>
      </c>
      <c r="C26" s="44" t="s">
        <v>2</v>
      </c>
      <c r="D26" s="21" t="s">
        <v>45</v>
      </c>
      <c r="E26" s="20">
        <v>60</v>
      </c>
      <c r="F26" s="22">
        <f t="shared" ca="1" si="3"/>
        <v>44075</v>
      </c>
      <c r="G26" s="36">
        <v>264588</v>
      </c>
      <c r="H26" s="36">
        <v>27432</v>
      </c>
      <c r="I26" s="21">
        <f t="shared" si="4"/>
        <v>44098</v>
      </c>
      <c r="J26" s="21">
        <f t="shared" si="5"/>
        <v>4572</v>
      </c>
      <c r="K26" s="21">
        <f t="shared" si="6"/>
        <v>48670</v>
      </c>
      <c r="L26" s="41">
        <v>56759</v>
      </c>
      <c r="M26" s="23">
        <f t="shared" si="7"/>
        <v>68110.8</v>
      </c>
      <c r="V26" s="23"/>
      <c r="W26" s="23"/>
    </row>
    <row r="27" spans="1:56">
      <c r="A27" s="38" t="s">
        <v>107</v>
      </c>
      <c r="B27" s="43">
        <v>21103016</v>
      </c>
      <c r="C27" s="44" t="s">
        <v>58</v>
      </c>
      <c r="D27" s="21" t="s">
        <v>45</v>
      </c>
      <c r="E27" s="20" t="s">
        <v>24</v>
      </c>
      <c r="F27" s="22"/>
      <c r="G27" s="36">
        <v>72076</v>
      </c>
      <c r="H27" s="36">
        <v>3480</v>
      </c>
      <c r="I27" s="21">
        <v>0</v>
      </c>
      <c r="J27" s="21">
        <v>0</v>
      </c>
      <c r="K27" s="21">
        <f t="shared" si="6"/>
        <v>0</v>
      </c>
      <c r="L27" s="27">
        <v>22152</v>
      </c>
      <c r="M27" s="23">
        <f t="shared" si="7"/>
        <v>26582.399999999998</v>
      </c>
      <c r="V27" s="23"/>
      <c r="W27" s="23"/>
    </row>
    <row r="28" spans="1:56">
      <c r="A28" s="38" t="s">
        <v>107</v>
      </c>
      <c r="B28" s="43">
        <v>21906008</v>
      </c>
      <c r="C28" s="44" t="s">
        <v>8</v>
      </c>
      <c r="D28" s="21" t="s">
        <v>54</v>
      </c>
      <c r="E28" s="20">
        <v>14</v>
      </c>
      <c r="F28" s="22">
        <f t="shared" ref="F28:F36" ca="1" si="8">TODAY( )+E28</f>
        <v>44029</v>
      </c>
      <c r="G28" s="36">
        <v>3956</v>
      </c>
      <c r="H28" s="36">
        <v>2018</v>
      </c>
      <c r="I28" s="21">
        <f t="shared" ref="I28:I36" si="9">G28/360*E28</f>
        <v>153.84444444444443</v>
      </c>
      <c r="J28" s="21">
        <f>H28/360*E28</f>
        <v>78.477777777777774</v>
      </c>
      <c r="K28" s="21">
        <f t="shared" si="6"/>
        <v>232.32222222222219</v>
      </c>
      <c r="L28" s="27">
        <v>252</v>
      </c>
      <c r="M28" s="23">
        <f t="shared" si="7"/>
        <v>-1137.5999999999999</v>
      </c>
      <c r="V28" s="23" t="s">
        <v>126</v>
      </c>
      <c r="W28" s="23">
        <v>1200</v>
      </c>
    </row>
    <row r="29" spans="1:56">
      <c r="A29" s="38" t="s">
        <v>107</v>
      </c>
      <c r="B29" s="43">
        <v>21908003</v>
      </c>
      <c r="C29" s="44" t="s">
        <v>99</v>
      </c>
      <c r="D29" s="21" t="s">
        <v>57</v>
      </c>
      <c r="E29" s="20">
        <v>105</v>
      </c>
      <c r="F29" s="22">
        <f t="shared" ca="1" si="8"/>
        <v>44120</v>
      </c>
      <c r="G29" s="36">
        <v>24352</v>
      </c>
      <c r="H29" s="36">
        <v>91980</v>
      </c>
      <c r="I29" s="21">
        <f t="shared" si="9"/>
        <v>7102.666666666667</v>
      </c>
      <c r="J29" s="21">
        <f>H29/360*E29</f>
        <v>26827.5</v>
      </c>
      <c r="K29" s="21">
        <f t="shared" si="6"/>
        <v>33930.166666666664</v>
      </c>
      <c r="L29" s="27">
        <v>27624</v>
      </c>
      <c r="M29" s="23">
        <f t="shared" si="7"/>
        <v>33148.799999999996</v>
      </c>
      <c r="V29" s="23"/>
      <c r="W29" s="23"/>
    </row>
    <row r="30" spans="1:56">
      <c r="A30" s="38" t="s">
        <v>30</v>
      </c>
      <c r="B30" s="43">
        <v>11304019</v>
      </c>
      <c r="C30" s="44" t="s">
        <v>25</v>
      </c>
      <c r="D30" s="21" t="s">
        <v>48</v>
      </c>
      <c r="E30" s="20">
        <v>14</v>
      </c>
      <c r="F30" s="22">
        <f t="shared" ca="1" si="8"/>
        <v>44029</v>
      </c>
      <c r="G30" s="36">
        <v>30735</v>
      </c>
      <c r="H30" s="36"/>
      <c r="I30" s="21">
        <f t="shared" si="9"/>
        <v>1195.25</v>
      </c>
      <c r="J30" s="21">
        <v>0</v>
      </c>
      <c r="K30" s="21">
        <f t="shared" si="6"/>
        <v>1195.25</v>
      </c>
      <c r="L30" s="26">
        <v>1548</v>
      </c>
      <c r="M30" s="23">
        <f t="shared" si="7"/>
        <v>1857.6</v>
      </c>
      <c r="V30" s="23"/>
      <c r="W30" s="23"/>
    </row>
    <row r="31" spans="1:56">
      <c r="A31" s="38" t="s">
        <v>30</v>
      </c>
      <c r="B31" s="43">
        <v>11402018</v>
      </c>
      <c r="C31" s="44" t="s">
        <v>27</v>
      </c>
      <c r="D31" s="21" t="s">
        <v>52</v>
      </c>
      <c r="E31" s="20">
        <v>90</v>
      </c>
      <c r="F31" s="22">
        <f t="shared" ca="1" si="8"/>
        <v>44105</v>
      </c>
      <c r="G31" s="36">
        <v>10310</v>
      </c>
      <c r="H31" s="36"/>
      <c r="I31" s="21">
        <f t="shared" si="9"/>
        <v>2577.5</v>
      </c>
      <c r="J31" s="21">
        <v>0</v>
      </c>
      <c r="K31" s="21">
        <f t="shared" si="6"/>
        <v>2577.5</v>
      </c>
      <c r="L31" s="26">
        <v>2472</v>
      </c>
      <c r="M31" s="23">
        <f t="shared" si="7"/>
        <v>2966.4</v>
      </c>
    </row>
    <row r="32" spans="1:56">
      <c r="A32" s="38" t="s">
        <v>30</v>
      </c>
      <c r="B32" s="43">
        <v>11606002</v>
      </c>
      <c r="C32" s="44" t="s">
        <v>26</v>
      </c>
      <c r="D32" s="21" t="s">
        <v>50</v>
      </c>
      <c r="E32" s="20">
        <v>14</v>
      </c>
      <c r="F32" s="22">
        <f t="shared" ca="1" si="8"/>
        <v>44029</v>
      </c>
      <c r="G32" s="36">
        <v>39988</v>
      </c>
      <c r="H32" s="36"/>
      <c r="I32" s="21">
        <f t="shared" si="9"/>
        <v>1555.088888888889</v>
      </c>
      <c r="J32" s="21">
        <v>0</v>
      </c>
      <c r="K32" s="21">
        <f t="shared" si="6"/>
        <v>1555.088888888889</v>
      </c>
      <c r="L32" s="27">
        <v>757</v>
      </c>
      <c r="M32" s="23">
        <f t="shared" si="7"/>
        <v>908.4</v>
      </c>
    </row>
    <row r="33" spans="1:13">
      <c r="A33" s="38" t="s">
        <v>30</v>
      </c>
      <c r="B33" s="43">
        <v>11606005</v>
      </c>
      <c r="C33" s="44" t="s">
        <v>28</v>
      </c>
      <c r="D33" s="21" t="s">
        <v>49</v>
      </c>
      <c r="E33" s="20">
        <v>14</v>
      </c>
      <c r="F33" s="22">
        <f t="shared" ca="1" si="8"/>
        <v>44029</v>
      </c>
      <c r="G33" s="36">
        <v>17545</v>
      </c>
      <c r="H33" s="36"/>
      <c r="I33" s="21">
        <f t="shared" si="9"/>
        <v>682.30555555555566</v>
      </c>
      <c r="J33" s="21">
        <v>0</v>
      </c>
      <c r="K33" s="21">
        <f t="shared" si="6"/>
        <v>682.30555555555566</v>
      </c>
      <c r="L33" s="27">
        <v>1236</v>
      </c>
      <c r="M33" s="23">
        <f t="shared" si="7"/>
        <v>1483.2</v>
      </c>
    </row>
    <row r="34" spans="1:13">
      <c r="A34" s="38" t="s">
        <v>30</v>
      </c>
      <c r="B34" s="43">
        <v>21406010</v>
      </c>
      <c r="C34" s="44" t="s">
        <v>29</v>
      </c>
      <c r="D34" s="21" t="s">
        <v>34</v>
      </c>
      <c r="E34" s="20">
        <v>120</v>
      </c>
      <c r="F34" s="22">
        <f t="shared" ca="1" si="8"/>
        <v>44135</v>
      </c>
      <c r="G34" s="36">
        <v>7512</v>
      </c>
      <c r="H34" s="36"/>
      <c r="I34" s="21">
        <f t="shared" si="9"/>
        <v>2504</v>
      </c>
      <c r="J34" s="21">
        <v>0</v>
      </c>
      <c r="K34" s="21">
        <f t="shared" si="6"/>
        <v>2504</v>
      </c>
      <c r="L34" s="27">
        <v>0</v>
      </c>
      <c r="M34" s="23">
        <f t="shared" si="7"/>
        <v>0</v>
      </c>
    </row>
    <row r="35" spans="1:13">
      <c r="A35" s="38" t="s">
        <v>30</v>
      </c>
      <c r="B35" s="43">
        <v>21905003</v>
      </c>
      <c r="C35" s="44" t="s">
        <v>31</v>
      </c>
      <c r="D35" s="21" t="s">
        <v>56</v>
      </c>
      <c r="E35" s="20">
        <v>7</v>
      </c>
      <c r="F35" s="22">
        <f t="shared" ca="1" si="8"/>
        <v>44022</v>
      </c>
      <c r="G35" s="36">
        <v>4559</v>
      </c>
      <c r="H35" s="36"/>
      <c r="I35" s="21">
        <f t="shared" si="9"/>
        <v>88.647222222222226</v>
      </c>
      <c r="J35" s="21">
        <v>0</v>
      </c>
      <c r="K35" s="21">
        <f t="shared" si="6"/>
        <v>88.647222222222226</v>
      </c>
      <c r="L35" s="27">
        <v>0</v>
      </c>
      <c r="M35" s="23">
        <f t="shared" si="7"/>
        <v>0</v>
      </c>
    </row>
    <row r="36" spans="1:13">
      <c r="A36" s="38" t="s">
        <v>30</v>
      </c>
      <c r="B36" s="43">
        <v>21906007</v>
      </c>
      <c r="C36" s="44" t="s">
        <v>32</v>
      </c>
      <c r="D36" s="21" t="s">
        <v>55</v>
      </c>
      <c r="E36" s="20">
        <v>14</v>
      </c>
      <c r="F36" s="22">
        <f t="shared" ca="1" si="8"/>
        <v>44029</v>
      </c>
      <c r="G36" s="36">
        <v>2765</v>
      </c>
      <c r="H36" s="36"/>
      <c r="I36" s="21">
        <f t="shared" si="9"/>
        <v>107.52777777777777</v>
      </c>
      <c r="J36" s="21">
        <v>0</v>
      </c>
      <c r="K36" s="21">
        <f t="shared" si="6"/>
        <v>107.52777777777777</v>
      </c>
      <c r="L36" s="27">
        <v>1423</v>
      </c>
      <c r="M36" s="23">
        <f t="shared" si="7"/>
        <v>1707.6</v>
      </c>
    </row>
  </sheetData>
  <sortState ref="A3:U34">
    <sortCondition ref="A3:A34"/>
  </sortState>
  <mergeCells count="14">
    <mergeCell ref="G1:K1"/>
    <mergeCell ref="F1:F2"/>
    <mergeCell ref="A1:A2"/>
    <mergeCell ref="B1:B2"/>
    <mergeCell ref="C1:C2"/>
    <mergeCell ref="D1:D2"/>
    <mergeCell ref="E1:E2"/>
    <mergeCell ref="V1:W1"/>
    <mergeCell ref="P1:Q1"/>
    <mergeCell ref="L1:L2"/>
    <mergeCell ref="M1:M2"/>
    <mergeCell ref="N1:O1"/>
    <mergeCell ref="T1:U1"/>
    <mergeCell ref="R1:S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28"/>
  <sheetViews>
    <sheetView zoomScale="71" zoomScaleNormal="71" workbookViewId="0">
      <pane xSplit="3" ySplit="2" topLeftCell="D6" activePane="bottomRight" state="frozen"/>
      <selection pane="topRight" activeCell="M1" sqref="M1"/>
      <selection pane="bottomLeft" activeCell="A3" sqref="A3"/>
      <selection pane="bottomRight" activeCell="P18" sqref="P18"/>
    </sheetView>
  </sheetViews>
  <sheetFormatPr defaultRowHeight="21"/>
  <cols>
    <col min="1" max="1" width="15.25" style="58" customWidth="1"/>
    <col min="2" max="2" width="21.375" style="58" customWidth="1"/>
    <col min="3" max="3" width="39.375" style="19" customWidth="1"/>
    <col min="4" max="4" width="20.5" style="23" bestFit="1" customWidth="1"/>
    <col min="5" max="5" width="11.25" style="23" bestFit="1" customWidth="1"/>
    <col min="6" max="6" width="19" style="52" bestFit="1" customWidth="1"/>
    <col min="7" max="7" width="8.5" style="52" customWidth="1"/>
    <col min="8" max="8" width="19" style="23" bestFit="1" customWidth="1"/>
    <col min="9" max="9" width="11.25" style="23" bestFit="1" customWidth="1"/>
    <col min="10" max="10" width="17.375" style="52" bestFit="1" customWidth="1"/>
    <col min="11" max="11" width="8.5" style="52" customWidth="1"/>
    <col min="12" max="12" width="20.75" style="23" customWidth="1"/>
    <col min="13" max="13" width="9.75" style="23" customWidth="1"/>
    <col min="14" max="14" width="20.75" style="23" customWidth="1"/>
    <col min="15" max="15" width="8.75" style="23" customWidth="1"/>
    <col min="16" max="16" width="25.5" style="23" customWidth="1"/>
    <col min="17" max="17" width="7.625" style="23" customWidth="1"/>
    <col min="18" max="18" width="19.125" style="23" customWidth="1"/>
    <col min="19" max="19" width="7.625" style="23" customWidth="1"/>
    <col min="20" max="20" width="20.5" style="52" customWidth="1"/>
    <col min="21" max="21" width="8.5" style="52" customWidth="1"/>
    <col min="22" max="22" width="20.5" style="52" customWidth="1"/>
    <col min="23" max="23" width="8.5" style="52" customWidth="1"/>
    <col min="24" max="24" width="20.5" style="52" customWidth="1"/>
    <col min="25" max="25" width="8.5" style="52" customWidth="1"/>
    <col min="26" max="26" width="20.5" style="52" customWidth="1"/>
    <col min="27" max="27" width="8.5" style="52" customWidth="1"/>
    <col min="28" max="28" width="20.5" style="52" customWidth="1"/>
    <col min="29" max="29" width="8.5" style="52" customWidth="1"/>
    <col min="30" max="30" width="20.5" style="52" customWidth="1"/>
    <col min="31" max="31" width="8.5" style="52" customWidth="1"/>
    <col min="32" max="32" width="20.5" style="52" customWidth="1"/>
    <col min="33" max="33" width="8.5" style="52" customWidth="1"/>
    <col min="34" max="34" width="20.5" style="52" customWidth="1"/>
    <col min="35" max="35" width="8.5" style="52" customWidth="1"/>
    <col min="36" max="36" width="20.5" style="52" customWidth="1"/>
    <col min="37" max="37" width="8.5" style="52" customWidth="1"/>
    <col min="38" max="38" width="9" style="52" customWidth="1"/>
    <col min="39" max="56" width="9" style="52"/>
    <col min="57" max="16384" width="9" style="19"/>
  </cols>
  <sheetData>
    <row r="1" spans="1:56" ht="21" customHeight="1">
      <c r="A1" s="68" t="s">
        <v>17</v>
      </c>
      <c r="B1" s="68" t="s">
        <v>10</v>
      </c>
      <c r="C1" s="68" t="s">
        <v>0</v>
      </c>
      <c r="D1" s="62" t="s">
        <v>44</v>
      </c>
      <c r="E1" s="62"/>
      <c r="F1" s="62" t="s">
        <v>44</v>
      </c>
      <c r="G1" s="62"/>
      <c r="H1" s="62" t="s">
        <v>44</v>
      </c>
      <c r="I1" s="62"/>
      <c r="J1" s="62" t="s">
        <v>44</v>
      </c>
      <c r="K1" s="62"/>
      <c r="L1" s="62" t="s">
        <v>44</v>
      </c>
      <c r="M1" s="62"/>
      <c r="N1" s="62" t="s">
        <v>44</v>
      </c>
      <c r="O1" s="62"/>
      <c r="P1" s="62" t="s">
        <v>44</v>
      </c>
      <c r="Q1" s="62"/>
      <c r="R1" s="62" t="s">
        <v>44</v>
      </c>
      <c r="S1" s="62"/>
      <c r="T1" s="62" t="s">
        <v>44</v>
      </c>
      <c r="U1" s="62"/>
      <c r="V1" s="62" t="s">
        <v>127</v>
      </c>
      <c r="W1" s="62"/>
      <c r="X1" s="62" t="s">
        <v>127</v>
      </c>
      <c r="Y1" s="62"/>
      <c r="Z1" s="62" t="s">
        <v>127</v>
      </c>
      <c r="AA1" s="62"/>
      <c r="AB1" s="62" t="s">
        <v>127</v>
      </c>
      <c r="AC1" s="62"/>
      <c r="AD1" s="62" t="s">
        <v>127</v>
      </c>
      <c r="AE1" s="62"/>
      <c r="AF1" s="62" t="s">
        <v>127</v>
      </c>
      <c r="AG1" s="62"/>
      <c r="AH1" s="62" t="s">
        <v>127</v>
      </c>
      <c r="AI1" s="62"/>
      <c r="AJ1" s="62" t="s">
        <v>127</v>
      </c>
      <c r="AK1" s="62"/>
    </row>
    <row r="2" spans="1:56" s="58" customFormat="1">
      <c r="A2" s="68"/>
      <c r="B2" s="68"/>
      <c r="C2" s="68"/>
      <c r="D2" s="57" t="s">
        <v>18</v>
      </c>
      <c r="E2" s="57" t="s">
        <v>62</v>
      </c>
      <c r="F2" s="57" t="s">
        <v>18</v>
      </c>
      <c r="G2" s="57" t="s">
        <v>62</v>
      </c>
      <c r="H2" s="57" t="s">
        <v>18</v>
      </c>
      <c r="I2" s="57" t="s">
        <v>62</v>
      </c>
      <c r="J2" s="57" t="s">
        <v>18</v>
      </c>
      <c r="K2" s="57" t="s">
        <v>62</v>
      </c>
      <c r="L2" s="57" t="s">
        <v>18</v>
      </c>
      <c r="M2" s="57" t="s">
        <v>62</v>
      </c>
      <c r="N2" s="57" t="s">
        <v>18</v>
      </c>
      <c r="O2" s="57" t="s">
        <v>62</v>
      </c>
      <c r="P2" s="59" t="s">
        <v>18</v>
      </c>
      <c r="Q2" s="59" t="s">
        <v>62</v>
      </c>
      <c r="R2" s="57" t="s">
        <v>18</v>
      </c>
      <c r="S2" s="57" t="s">
        <v>62</v>
      </c>
      <c r="T2" s="57" t="s">
        <v>18</v>
      </c>
      <c r="U2" s="57" t="s">
        <v>62</v>
      </c>
      <c r="V2" s="57" t="s">
        <v>128</v>
      </c>
      <c r="W2" s="57" t="s">
        <v>129</v>
      </c>
      <c r="X2" s="57" t="s">
        <v>128</v>
      </c>
      <c r="Y2" s="57" t="s">
        <v>129</v>
      </c>
      <c r="Z2" s="57" t="s">
        <v>128</v>
      </c>
      <c r="AA2" s="57" t="s">
        <v>129</v>
      </c>
      <c r="AB2" s="57" t="s">
        <v>128</v>
      </c>
      <c r="AC2" s="57" t="s">
        <v>129</v>
      </c>
      <c r="AD2" s="57" t="s">
        <v>128</v>
      </c>
      <c r="AE2" s="57" t="s">
        <v>129</v>
      </c>
      <c r="AF2" s="57" t="s">
        <v>128</v>
      </c>
      <c r="AG2" s="57" t="s">
        <v>129</v>
      </c>
      <c r="AH2" s="57" t="s">
        <v>128</v>
      </c>
      <c r="AI2" s="57" t="s">
        <v>129</v>
      </c>
      <c r="AJ2" s="57" t="s">
        <v>128</v>
      </c>
      <c r="AK2" s="57" t="s">
        <v>129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</row>
    <row r="3" spans="1:56">
      <c r="A3" s="38" t="s">
        <v>18</v>
      </c>
      <c r="B3" s="43">
        <v>11103006</v>
      </c>
      <c r="C3" s="44" t="s">
        <v>3</v>
      </c>
      <c r="F3" s="23"/>
      <c r="G3" s="23"/>
      <c r="J3" s="23"/>
      <c r="K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</row>
    <row r="4" spans="1:56">
      <c r="A4" s="38" t="s">
        <v>18</v>
      </c>
      <c r="B4" s="43">
        <v>11103010</v>
      </c>
      <c r="C4" s="44" t="s">
        <v>9</v>
      </c>
      <c r="F4" s="23"/>
      <c r="G4" s="23"/>
      <c r="J4" s="23"/>
      <c r="K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</row>
    <row r="5" spans="1:56">
      <c r="A5" s="38" t="s">
        <v>101</v>
      </c>
      <c r="B5" s="38">
        <v>11304271</v>
      </c>
      <c r="C5" s="39" t="s">
        <v>123</v>
      </c>
    </row>
    <row r="6" spans="1:56">
      <c r="A6" s="38" t="s">
        <v>101</v>
      </c>
      <c r="B6" s="38">
        <v>21906012</v>
      </c>
      <c r="C6" s="51" t="s">
        <v>124</v>
      </c>
    </row>
    <row r="7" spans="1:56">
      <c r="A7" s="38" t="s">
        <v>18</v>
      </c>
      <c r="B7" s="38">
        <v>21906017</v>
      </c>
      <c r="C7" s="51" t="s">
        <v>125</v>
      </c>
    </row>
    <row r="8" spans="1:56">
      <c r="A8" s="38" t="s">
        <v>101</v>
      </c>
      <c r="B8" s="38">
        <v>11906033</v>
      </c>
      <c r="C8" s="51" t="s">
        <v>110</v>
      </c>
      <c r="P8" s="23" t="s">
        <v>134</v>
      </c>
      <c r="Q8" s="23">
        <v>60</v>
      </c>
    </row>
    <row r="9" spans="1:56">
      <c r="A9" s="38" t="s">
        <v>101</v>
      </c>
      <c r="B9" s="38">
        <v>11906032</v>
      </c>
      <c r="C9" s="51" t="s">
        <v>111</v>
      </c>
      <c r="P9" s="23" t="s">
        <v>134</v>
      </c>
      <c r="Q9" s="23">
        <v>60</v>
      </c>
    </row>
    <row r="10" spans="1:56">
      <c r="A10" s="38" t="s">
        <v>18</v>
      </c>
      <c r="B10" s="38">
        <v>10903019</v>
      </c>
      <c r="C10" s="51" t="s">
        <v>112</v>
      </c>
      <c r="P10" s="23" t="s">
        <v>134</v>
      </c>
      <c r="Q10" s="23">
        <v>60</v>
      </c>
    </row>
    <row r="11" spans="1:56" s="34" customFormat="1">
      <c r="A11" s="38" t="s">
        <v>101</v>
      </c>
      <c r="B11" s="38">
        <v>11906034</v>
      </c>
      <c r="C11" s="51" t="s">
        <v>113</v>
      </c>
      <c r="D11" s="23"/>
      <c r="E11" s="23"/>
      <c r="F11" s="52"/>
      <c r="G11" s="52"/>
      <c r="H11" s="23"/>
      <c r="I11" s="23"/>
      <c r="J11" s="52"/>
      <c r="K11" s="52"/>
      <c r="L11" s="23"/>
      <c r="M11" s="23"/>
      <c r="N11" s="23"/>
      <c r="O11" s="23"/>
      <c r="P11" s="23" t="s">
        <v>134</v>
      </c>
      <c r="Q11" s="32">
        <v>60</v>
      </c>
      <c r="R11" s="23"/>
      <c r="S11" s="23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s="34" customFormat="1">
      <c r="A12" s="38" t="s">
        <v>101</v>
      </c>
      <c r="B12" s="38">
        <v>11906029</v>
      </c>
      <c r="C12" s="51" t="s">
        <v>102</v>
      </c>
      <c r="D12" s="23"/>
      <c r="E12" s="23"/>
      <c r="F12" s="52"/>
      <c r="G12" s="52"/>
      <c r="H12" s="23"/>
      <c r="I12" s="23"/>
      <c r="J12" s="52"/>
      <c r="K12" s="52"/>
      <c r="L12" s="23"/>
      <c r="M12" s="23"/>
      <c r="N12" s="23"/>
      <c r="O12" s="23"/>
      <c r="P12" s="23" t="s">
        <v>134</v>
      </c>
      <c r="Q12" s="32">
        <v>60</v>
      </c>
      <c r="R12" s="23"/>
      <c r="S12" s="23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s="34" customFormat="1">
      <c r="A13" s="38" t="s">
        <v>18</v>
      </c>
      <c r="B13" s="38">
        <v>11906028</v>
      </c>
      <c r="C13" s="51" t="s">
        <v>103</v>
      </c>
      <c r="D13" s="23"/>
      <c r="E13" s="23"/>
      <c r="F13" s="52"/>
      <c r="G13" s="52"/>
      <c r="H13" s="23"/>
      <c r="I13" s="23"/>
      <c r="J13" s="52"/>
      <c r="K13" s="52"/>
      <c r="L13" s="23"/>
      <c r="M13" s="23"/>
      <c r="N13" s="23"/>
      <c r="O13" s="23"/>
      <c r="P13" s="23" t="s">
        <v>134</v>
      </c>
      <c r="Q13" s="32">
        <v>60</v>
      </c>
      <c r="R13" s="23"/>
      <c r="S13" s="23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>
      <c r="A14" s="38" t="s">
        <v>101</v>
      </c>
      <c r="B14" s="38">
        <v>11906030</v>
      </c>
      <c r="C14" s="51" t="s">
        <v>104</v>
      </c>
      <c r="P14" s="23" t="s">
        <v>134</v>
      </c>
      <c r="Q14" s="23">
        <v>60</v>
      </c>
    </row>
    <row r="15" spans="1:56">
      <c r="A15" s="38" t="s">
        <v>18</v>
      </c>
      <c r="B15" s="38">
        <v>11906031</v>
      </c>
      <c r="C15" s="51" t="s">
        <v>105</v>
      </c>
      <c r="P15" s="23" t="s">
        <v>134</v>
      </c>
      <c r="Q15" s="23">
        <v>60</v>
      </c>
    </row>
    <row r="16" spans="1:56" s="34" customFormat="1">
      <c r="A16" s="38" t="s">
        <v>18</v>
      </c>
      <c r="B16" s="38">
        <v>11304102</v>
      </c>
      <c r="C16" s="39" t="s">
        <v>115</v>
      </c>
      <c r="D16" s="23"/>
      <c r="E16" s="23"/>
      <c r="F16" s="52"/>
      <c r="G16" s="52"/>
      <c r="H16" s="23"/>
      <c r="I16" s="23"/>
      <c r="J16" s="52"/>
      <c r="K16" s="52"/>
      <c r="L16" s="23"/>
      <c r="M16" s="23"/>
      <c r="N16" s="23"/>
      <c r="O16" s="23"/>
      <c r="P16" s="23"/>
      <c r="Q16" s="23"/>
      <c r="R16" s="23"/>
      <c r="S16" s="23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s="34" customFormat="1">
      <c r="A17" s="38" t="s">
        <v>107</v>
      </c>
      <c r="B17" s="43">
        <v>11304007</v>
      </c>
      <c r="C17" s="44" t="s">
        <v>1</v>
      </c>
      <c r="D17" s="24" t="s">
        <v>130</v>
      </c>
      <c r="E17" s="24">
        <v>25000</v>
      </c>
      <c r="F17" s="24" t="s">
        <v>131</v>
      </c>
      <c r="G17" s="24">
        <v>3000</v>
      </c>
      <c r="H17" s="24" t="s">
        <v>132</v>
      </c>
      <c r="I17" s="24">
        <v>15000</v>
      </c>
      <c r="J17" s="24" t="s">
        <v>133</v>
      </c>
      <c r="K17" s="24">
        <v>6000</v>
      </c>
      <c r="L17" s="23" t="s">
        <v>121</v>
      </c>
      <c r="M17" s="23">
        <v>15000</v>
      </c>
      <c r="N17" s="23" t="s">
        <v>120</v>
      </c>
      <c r="O17" s="23">
        <v>7200</v>
      </c>
      <c r="P17" s="23"/>
      <c r="Q17" s="23"/>
      <c r="R17" s="23"/>
      <c r="S17" s="23"/>
      <c r="T17" s="23" t="s">
        <v>126</v>
      </c>
      <c r="U17" s="23">
        <v>3000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>
      <c r="A18" s="38" t="s">
        <v>107</v>
      </c>
      <c r="B18" s="43">
        <v>11304021</v>
      </c>
      <c r="C18" s="44" t="s">
        <v>114</v>
      </c>
      <c r="F18" s="23"/>
      <c r="G18" s="23"/>
      <c r="J18" s="23"/>
      <c r="K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</row>
    <row r="19" spans="1:56">
      <c r="A19" s="38" t="s">
        <v>107</v>
      </c>
      <c r="B19" s="43">
        <v>11304227</v>
      </c>
      <c r="C19" s="44" t="s">
        <v>98</v>
      </c>
      <c r="D19" s="24" t="s">
        <v>130</v>
      </c>
      <c r="E19" s="24">
        <v>20000</v>
      </c>
      <c r="F19" s="24" t="s">
        <v>131</v>
      </c>
      <c r="G19" s="24">
        <v>3000</v>
      </c>
      <c r="H19" s="24" t="s">
        <v>132</v>
      </c>
      <c r="I19" s="24">
        <v>25000</v>
      </c>
      <c r="J19" s="24" t="s">
        <v>133</v>
      </c>
      <c r="K19" s="24">
        <v>3000</v>
      </c>
      <c r="L19" s="23" t="s">
        <v>121</v>
      </c>
      <c r="M19" s="23">
        <v>25000</v>
      </c>
      <c r="N19" s="23" t="s">
        <v>120</v>
      </c>
      <c r="O19" s="23">
        <v>7200</v>
      </c>
      <c r="T19" s="23" t="s">
        <v>126</v>
      </c>
      <c r="U19" s="23">
        <v>6000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spans="1:56">
      <c r="A20" s="38" t="s">
        <v>107</v>
      </c>
      <c r="B20" s="43">
        <v>11304234</v>
      </c>
      <c r="C20" s="44" t="s">
        <v>5</v>
      </c>
      <c r="F20" s="23"/>
      <c r="G20" s="23"/>
      <c r="J20" s="23"/>
      <c r="K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</row>
    <row r="21" spans="1:56">
      <c r="A21" s="45" t="s">
        <v>107</v>
      </c>
      <c r="B21" s="46">
        <v>11601029</v>
      </c>
      <c r="C21" s="47" t="s">
        <v>7</v>
      </c>
      <c r="D21" s="32"/>
      <c r="E21" s="32"/>
      <c r="F21" s="32"/>
      <c r="G21" s="32"/>
      <c r="H21" s="32"/>
      <c r="I21" s="32"/>
      <c r="J21" s="33" t="s">
        <v>133</v>
      </c>
      <c r="K21" s="33">
        <v>600</v>
      </c>
      <c r="L21" s="32"/>
      <c r="M21" s="32"/>
      <c r="N21" s="32"/>
      <c r="O21" s="32"/>
      <c r="P21" s="32"/>
      <c r="Q21" s="32"/>
      <c r="R21" s="32"/>
      <c r="S21" s="32"/>
      <c r="T21" s="23" t="s">
        <v>126</v>
      </c>
      <c r="U21" s="32">
        <v>600</v>
      </c>
      <c r="V21" s="23"/>
      <c r="W21" s="32"/>
      <c r="X21" s="23"/>
      <c r="Y21" s="32"/>
      <c r="Z21" s="23"/>
      <c r="AA21" s="32"/>
      <c r="AB21" s="23"/>
      <c r="AC21" s="32"/>
      <c r="AD21" s="23"/>
      <c r="AE21" s="32"/>
      <c r="AF21" s="23"/>
      <c r="AG21" s="32"/>
      <c r="AH21" s="23"/>
      <c r="AI21" s="32"/>
      <c r="AJ21" s="23"/>
      <c r="AK21" s="32"/>
    </row>
    <row r="22" spans="1:56">
      <c r="A22" s="45" t="s">
        <v>107</v>
      </c>
      <c r="B22" s="46">
        <v>11601030</v>
      </c>
      <c r="C22" s="47" t="s">
        <v>4</v>
      </c>
      <c r="D22" s="32"/>
      <c r="E22" s="32"/>
      <c r="F22" s="32"/>
      <c r="G22" s="32"/>
      <c r="H22" s="32"/>
      <c r="I22" s="32"/>
      <c r="J22" s="33" t="s">
        <v>133</v>
      </c>
      <c r="K22" s="33">
        <v>1200</v>
      </c>
      <c r="L22" s="32"/>
      <c r="M22" s="32"/>
      <c r="N22" s="32"/>
      <c r="O22" s="32"/>
      <c r="P22" s="32"/>
      <c r="Q22" s="32"/>
      <c r="R22" s="32"/>
      <c r="S22" s="32"/>
      <c r="T22" s="23" t="s">
        <v>126</v>
      </c>
      <c r="U22" s="32">
        <v>1200</v>
      </c>
      <c r="V22" s="23"/>
      <c r="W22" s="32"/>
      <c r="X22" s="23"/>
      <c r="Y22" s="32"/>
      <c r="Z22" s="23"/>
      <c r="AA22" s="32"/>
      <c r="AB22" s="23"/>
      <c r="AC22" s="32"/>
      <c r="AD22" s="23"/>
      <c r="AE22" s="32"/>
      <c r="AF22" s="23"/>
      <c r="AG22" s="32"/>
      <c r="AH22" s="23"/>
      <c r="AI22" s="32"/>
      <c r="AJ22" s="23"/>
      <c r="AK22" s="32"/>
    </row>
    <row r="23" spans="1:56">
      <c r="A23" s="45" t="s">
        <v>107</v>
      </c>
      <c r="B23" s="46">
        <v>11601034</v>
      </c>
      <c r="C23" s="47" t="s">
        <v>6</v>
      </c>
      <c r="D23" s="32"/>
      <c r="E23" s="32"/>
      <c r="F23" s="32"/>
      <c r="G23" s="32"/>
      <c r="H23" s="32"/>
      <c r="I23" s="32"/>
      <c r="J23" s="33" t="s">
        <v>133</v>
      </c>
      <c r="K23" s="33">
        <v>900</v>
      </c>
      <c r="L23" s="32"/>
      <c r="M23" s="32"/>
      <c r="N23" s="32"/>
      <c r="O23" s="32"/>
      <c r="P23" s="32"/>
      <c r="Q23" s="32"/>
      <c r="R23" s="32"/>
      <c r="S23" s="32"/>
      <c r="T23" s="23" t="s">
        <v>126</v>
      </c>
      <c r="U23" s="32">
        <v>900</v>
      </c>
      <c r="V23" s="23"/>
      <c r="W23" s="32"/>
      <c r="X23" s="23"/>
      <c r="Y23" s="32"/>
      <c r="Z23" s="23"/>
      <c r="AA23" s="32"/>
      <c r="AB23" s="23"/>
      <c r="AC23" s="32"/>
      <c r="AD23" s="23"/>
      <c r="AE23" s="32"/>
      <c r="AF23" s="23"/>
      <c r="AG23" s="32"/>
      <c r="AH23" s="23"/>
      <c r="AI23" s="32"/>
      <c r="AJ23" s="23"/>
      <c r="AK23" s="32"/>
    </row>
    <row r="24" spans="1:56">
      <c r="A24" s="45" t="s">
        <v>107</v>
      </c>
      <c r="B24" s="46">
        <v>11902015</v>
      </c>
      <c r="C24" s="47" t="s">
        <v>33</v>
      </c>
      <c r="D24" s="32"/>
      <c r="E24" s="32"/>
      <c r="F24" s="32"/>
      <c r="G24" s="32"/>
      <c r="H24" s="32"/>
      <c r="I24" s="32"/>
      <c r="J24" s="33" t="s">
        <v>133</v>
      </c>
      <c r="K24" s="33">
        <v>1200</v>
      </c>
      <c r="L24" s="32"/>
      <c r="M24" s="32"/>
      <c r="N24" s="32"/>
      <c r="O24" s="32"/>
      <c r="P24" s="32"/>
      <c r="Q24" s="32"/>
      <c r="R24" s="32" t="s">
        <v>122</v>
      </c>
      <c r="S24" s="32">
        <v>600</v>
      </c>
      <c r="T24" s="23" t="s">
        <v>126</v>
      </c>
      <c r="U24" s="32">
        <v>1200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56">
      <c r="A25" s="38" t="s">
        <v>107</v>
      </c>
      <c r="B25" s="43">
        <v>21103001</v>
      </c>
      <c r="C25" s="44" t="s">
        <v>2</v>
      </c>
      <c r="F25" s="23"/>
      <c r="G25" s="23"/>
      <c r="J25" s="23"/>
      <c r="K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56">
      <c r="A26" s="38" t="s">
        <v>107</v>
      </c>
      <c r="B26" s="43">
        <v>21103016</v>
      </c>
      <c r="C26" s="44" t="s">
        <v>58</v>
      </c>
      <c r="F26" s="23"/>
      <c r="G26" s="23"/>
      <c r="J26" s="23"/>
      <c r="K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56">
      <c r="A27" s="38" t="s">
        <v>107</v>
      </c>
      <c r="B27" s="43">
        <v>21906008</v>
      </c>
      <c r="C27" s="44" t="s">
        <v>8</v>
      </c>
      <c r="F27" s="23"/>
      <c r="G27" s="23"/>
      <c r="J27" s="24" t="s">
        <v>133</v>
      </c>
      <c r="K27" s="24">
        <v>1200</v>
      </c>
      <c r="T27" s="23" t="s">
        <v>126</v>
      </c>
      <c r="U27" s="23">
        <v>1200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1:56">
      <c r="A28" s="38" t="s">
        <v>107</v>
      </c>
      <c r="B28" s="43">
        <v>21908003</v>
      </c>
      <c r="C28" s="44" t="s">
        <v>99</v>
      </c>
      <c r="F28" s="23"/>
      <c r="G28" s="23"/>
      <c r="J28" s="24" t="s">
        <v>133</v>
      </c>
      <c r="K28" s="24">
        <v>1800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</row>
  </sheetData>
  <mergeCells count="20">
    <mergeCell ref="V1:W1"/>
    <mergeCell ref="L1:M1"/>
    <mergeCell ref="N1:O1"/>
    <mergeCell ref="R1:S1"/>
    <mergeCell ref="A1:A2"/>
    <mergeCell ref="B1:B2"/>
    <mergeCell ref="C1:C2"/>
    <mergeCell ref="T1:U1"/>
    <mergeCell ref="H1:I1"/>
    <mergeCell ref="J1:K1"/>
    <mergeCell ref="D1:E1"/>
    <mergeCell ref="F1:G1"/>
    <mergeCell ref="P1:Q1"/>
    <mergeCell ref="AJ1:AK1"/>
    <mergeCell ref="X1:Y1"/>
    <mergeCell ref="Z1:AA1"/>
    <mergeCell ref="AB1:AC1"/>
    <mergeCell ref="AD1:AE1"/>
    <mergeCell ref="AF1:AG1"/>
    <mergeCell ref="AH1:AI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pane ySplit="1" topLeftCell="A2" activePane="bottomLeft" state="frozen"/>
      <selection pane="bottomLeft" activeCell="H5" sqref="H5"/>
    </sheetView>
  </sheetViews>
  <sheetFormatPr defaultRowHeight="16.5"/>
  <cols>
    <col min="1" max="1" width="11" style="3" customWidth="1"/>
    <col min="2" max="2" width="19.75" style="2" bestFit="1" customWidth="1"/>
    <col min="3" max="3" width="26.375" style="9" bestFit="1" customWidth="1"/>
    <col min="4" max="4" width="19.375" style="9" bestFit="1" customWidth="1"/>
    <col min="5" max="5" width="16.125" style="2" bestFit="1" customWidth="1"/>
    <col min="6" max="6" width="22.25" style="2" bestFit="1" customWidth="1"/>
    <col min="7" max="7" width="9.5" style="13" bestFit="1" customWidth="1"/>
    <col min="8" max="8" width="41.75" style="2" customWidth="1"/>
    <col min="9" max="16384" width="9" style="2"/>
  </cols>
  <sheetData>
    <row r="1" spans="1:8" s="3" customFormat="1">
      <c r="A1" s="3" t="s">
        <v>10</v>
      </c>
      <c r="B1" s="3" t="s">
        <v>0</v>
      </c>
      <c r="C1" s="3" t="s">
        <v>11</v>
      </c>
      <c r="D1" s="3" t="s">
        <v>12</v>
      </c>
      <c r="E1" s="3" t="s">
        <v>13</v>
      </c>
      <c r="F1" s="13" t="s">
        <v>68</v>
      </c>
      <c r="G1" s="13" t="s">
        <v>77</v>
      </c>
      <c r="H1" s="3" t="s">
        <v>35</v>
      </c>
    </row>
    <row r="2" spans="1:8" ht="33">
      <c r="A2" s="3">
        <v>51304026</v>
      </c>
      <c r="B2" s="6" t="s">
        <v>14</v>
      </c>
      <c r="C2" s="13" t="s">
        <v>136</v>
      </c>
      <c r="D2" s="13" t="s">
        <v>22</v>
      </c>
      <c r="F2" s="17" t="s">
        <v>87</v>
      </c>
      <c r="G2" s="13" t="s">
        <v>78</v>
      </c>
      <c r="H2" s="11" t="s">
        <v>36</v>
      </c>
    </row>
    <row r="3" spans="1:8" ht="33" customHeight="1">
      <c r="A3" s="3">
        <v>51304007</v>
      </c>
      <c r="B3" s="6" t="s">
        <v>15</v>
      </c>
      <c r="C3" s="13" t="s">
        <v>21</v>
      </c>
      <c r="D3" s="13" t="s">
        <v>23</v>
      </c>
      <c r="F3" s="13" t="s">
        <v>82</v>
      </c>
      <c r="G3" s="13" t="s">
        <v>79</v>
      </c>
      <c r="H3" s="6" t="s">
        <v>100</v>
      </c>
    </row>
    <row r="4" spans="1:8" ht="33" customHeight="1">
      <c r="A4" s="5">
        <v>51304013</v>
      </c>
      <c r="B4" s="7" t="s">
        <v>16</v>
      </c>
      <c r="C4" s="13" t="s">
        <v>86</v>
      </c>
      <c r="D4" s="13" t="s">
        <v>22</v>
      </c>
      <c r="F4" s="17" t="s">
        <v>88</v>
      </c>
      <c r="G4" s="13" t="s">
        <v>80</v>
      </c>
    </row>
    <row r="5" spans="1:8" ht="33" customHeight="1">
      <c r="A5" s="5">
        <v>51304018</v>
      </c>
      <c r="B5" s="7" t="s">
        <v>20</v>
      </c>
      <c r="C5" s="13" t="s">
        <v>21</v>
      </c>
      <c r="D5" s="13" t="s">
        <v>23</v>
      </c>
      <c r="F5" s="17" t="s">
        <v>96</v>
      </c>
      <c r="G5" s="13" t="s">
        <v>78</v>
      </c>
    </row>
    <row r="6" spans="1:8" ht="60.75" customHeight="1">
      <c r="A6" s="4">
        <v>51905020</v>
      </c>
      <c r="B6" s="8" t="s">
        <v>19</v>
      </c>
      <c r="C6" s="13" t="s">
        <v>90</v>
      </c>
      <c r="D6" s="13"/>
      <c r="F6" s="17" t="s">
        <v>89</v>
      </c>
      <c r="G6" s="13" t="s">
        <v>81</v>
      </c>
    </row>
    <row r="7" spans="1:8" ht="33" customHeight="1">
      <c r="A7" s="4">
        <v>61906007</v>
      </c>
      <c r="B7" s="8" t="s">
        <v>37</v>
      </c>
      <c r="C7" s="13" t="s">
        <v>84</v>
      </c>
      <c r="D7" s="13" t="s">
        <v>85</v>
      </c>
      <c r="F7" s="13" t="s">
        <v>83</v>
      </c>
      <c r="G7" s="13" t="s">
        <v>79</v>
      </c>
    </row>
    <row r="8" spans="1:8">
      <c r="A8" s="4"/>
      <c r="B8" s="1"/>
    </row>
    <row r="9" spans="1:8">
      <c r="A9" s="4"/>
      <c r="B9" s="8" t="s">
        <v>91</v>
      </c>
      <c r="F9" s="13" t="s">
        <v>92</v>
      </c>
      <c r="G9" s="13" t="s">
        <v>95</v>
      </c>
    </row>
    <row r="10" spans="1:8">
      <c r="A10" s="4"/>
      <c r="B10" s="8" t="s">
        <v>93</v>
      </c>
      <c r="F10" s="13" t="s">
        <v>94</v>
      </c>
      <c r="G10" s="13" t="s">
        <v>95</v>
      </c>
    </row>
    <row r="11" spans="1:8">
      <c r="A11" s="4"/>
      <c r="B11" s="1"/>
      <c r="D11" s="18"/>
    </row>
    <row r="12" spans="1:8">
      <c r="A12" s="4"/>
      <c r="B12" s="1"/>
    </row>
    <row r="13" spans="1:8">
      <c r="A13" s="4"/>
      <c r="B13" s="1"/>
    </row>
    <row r="14" spans="1:8">
      <c r="A14" s="4"/>
      <c r="B14" s="1"/>
    </row>
    <row r="15" spans="1:8">
      <c r="A15" s="4"/>
      <c r="B15" s="1"/>
    </row>
    <row r="16" spans="1:8">
      <c r="A16" s="4"/>
      <c r="B16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ySplit="1" topLeftCell="A2" activePane="bottomLeft" state="frozen"/>
      <selection pane="bottomLeft" activeCell="C9" sqref="C9"/>
    </sheetView>
  </sheetViews>
  <sheetFormatPr defaultRowHeight="16.5"/>
  <cols>
    <col min="1" max="1" width="11" style="3" customWidth="1"/>
    <col min="2" max="2" width="29.375" style="6" bestFit="1" customWidth="1"/>
    <col min="3" max="3" width="11.625" style="9" bestFit="1" customWidth="1"/>
    <col min="4" max="4" width="11.625" style="9" customWidth="1"/>
    <col min="5" max="5" width="13.875" style="3" bestFit="1" customWidth="1"/>
    <col min="6" max="6" width="16.125" style="2" bestFit="1" customWidth="1"/>
    <col min="7" max="7" width="31.625" style="2" customWidth="1"/>
    <col min="8" max="16384" width="9" style="2"/>
  </cols>
  <sheetData>
    <row r="1" spans="1:7" s="3" customFormat="1">
      <c r="A1" s="3" t="s">
        <v>10</v>
      </c>
      <c r="B1" s="3" t="s">
        <v>0</v>
      </c>
      <c r="C1" s="3" t="s">
        <v>11</v>
      </c>
      <c r="D1" s="3" t="s">
        <v>40</v>
      </c>
      <c r="E1" s="3" t="s">
        <v>12</v>
      </c>
      <c r="F1" s="3" t="s">
        <v>13</v>
      </c>
      <c r="G1" s="3" t="s">
        <v>35</v>
      </c>
    </row>
    <row r="2" spans="1:7">
      <c r="A2" s="3">
        <v>70208050</v>
      </c>
      <c r="B2" s="6" t="s">
        <v>38</v>
      </c>
      <c r="C2" s="10">
        <v>40000</v>
      </c>
      <c r="D2" s="10" t="s">
        <v>41</v>
      </c>
      <c r="E2" s="3" t="s">
        <v>42</v>
      </c>
      <c r="G2" s="11"/>
    </row>
    <row r="3" spans="1:7">
      <c r="A3" s="3">
        <v>70208016</v>
      </c>
      <c r="B3" s="6" t="s">
        <v>39</v>
      </c>
      <c r="C3" s="10">
        <v>80000</v>
      </c>
      <c r="D3" s="10" t="s">
        <v>41</v>
      </c>
      <c r="E3" s="3" t="s">
        <v>42</v>
      </c>
      <c r="G3" s="2" t="s">
        <v>43</v>
      </c>
    </row>
    <row r="4" spans="1:7">
      <c r="A4" s="5"/>
      <c r="B4" s="7"/>
      <c r="C4" s="6"/>
      <c r="D4" s="6"/>
    </row>
    <row r="5" spans="1:7">
      <c r="A5" s="5"/>
      <c r="B5" s="7"/>
      <c r="C5" s="6"/>
      <c r="D5" s="6"/>
    </row>
    <row r="6" spans="1:7">
      <c r="A6" s="4"/>
      <c r="B6" s="8"/>
      <c r="C6" s="6"/>
      <c r="D6" s="6"/>
    </row>
    <row r="7" spans="1:7">
      <c r="A7" s="4"/>
      <c r="B7" s="12"/>
    </row>
    <row r="8" spans="1:7">
      <c r="A8" s="4"/>
      <c r="B8" s="12"/>
    </row>
    <row r="9" spans="1:7">
      <c r="A9" s="4"/>
      <c r="B9" s="12"/>
    </row>
    <row r="10" spans="1:7">
      <c r="A10" s="4"/>
      <c r="B10" s="12"/>
    </row>
    <row r="11" spans="1:7">
      <c r="A11" s="4"/>
      <c r="B11" s="12"/>
    </row>
    <row r="12" spans="1:7">
      <c r="A12" s="4"/>
      <c r="B12" s="12"/>
    </row>
    <row r="13" spans="1:7">
      <c r="A13" s="4"/>
      <c r="B13" s="12"/>
    </row>
    <row r="14" spans="1:7">
      <c r="A14" s="4"/>
      <c r="B14" s="12"/>
    </row>
    <row r="15" spans="1:7">
      <c r="A15" s="4"/>
      <c r="B15" s="12"/>
    </row>
    <row r="16" spans="1:7">
      <c r="A16" s="4"/>
      <c r="B16" s="1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13" sqref="E13"/>
    </sheetView>
  </sheetViews>
  <sheetFormatPr defaultRowHeight="16.5"/>
  <cols>
    <col min="1" max="1" width="10.5" style="13" customWidth="1"/>
    <col min="2" max="2" width="18.375" style="13" bestFit="1" customWidth="1"/>
    <col min="3" max="4" width="13.875" style="13" bestFit="1" customWidth="1"/>
  </cols>
  <sheetData>
    <row r="1" spans="1:4" ht="20.25" customHeight="1">
      <c r="A1" s="14" t="s">
        <v>76</v>
      </c>
      <c r="B1" s="14" t="s">
        <v>73</v>
      </c>
      <c r="C1" s="14" t="s">
        <v>74</v>
      </c>
      <c r="D1" s="14" t="s">
        <v>75</v>
      </c>
    </row>
    <row r="2" spans="1:4" ht="30" customHeight="1">
      <c r="A2" s="15">
        <v>201705</v>
      </c>
      <c r="B2" s="15" t="s">
        <v>69</v>
      </c>
      <c r="C2" s="16" t="s">
        <v>71</v>
      </c>
      <c r="D2" s="16" t="s">
        <v>72</v>
      </c>
    </row>
    <row r="3" spans="1:4" ht="30" customHeight="1">
      <c r="A3" s="16">
        <v>201706</v>
      </c>
      <c r="B3" s="16" t="s">
        <v>70</v>
      </c>
      <c r="C3" s="16" t="s">
        <v>71</v>
      </c>
      <c r="D3" s="16" t="s">
        <v>72</v>
      </c>
    </row>
    <row r="4" spans="1:4" ht="30" customHeight="1">
      <c r="A4" s="15">
        <v>201707</v>
      </c>
      <c r="B4" s="15" t="s">
        <v>69</v>
      </c>
      <c r="C4" s="16" t="s">
        <v>71</v>
      </c>
      <c r="D4" s="16" t="s">
        <v>72</v>
      </c>
    </row>
    <row r="5" spans="1:4" ht="30" customHeight="1">
      <c r="A5" s="16">
        <v>201708</v>
      </c>
      <c r="B5" s="16" t="s">
        <v>70</v>
      </c>
      <c r="C5" s="16" t="s">
        <v>71</v>
      </c>
      <c r="D5" s="16" t="s">
        <v>72</v>
      </c>
    </row>
    <row r="6" spans="1:4" ht="30" customHeight="1">
      <c r="A6" s="15">
        <v>201709</v>
      </c>
      <c r="B6" s="15" t="s">
        <v>69</v>
      </c>
      <c r="C6" s="16" t="s">
        <v>71</v>
      </c>
      <c r="D6" s="16" t="s">
        <v>72</v>
      </c>
    </row>
    <row r="7" spans="1:4" ht="30" customHeight="1">
      <c r="A7" s="16">
        <v>201710</v>
      </c>
      <c r="B7" s="16" t="s">
        <v>70</v>
      </c>
      <c r="C7" s="16" t="s">
        <v>71</v>
      </c>
      <c r="D7" s="16" t="s">
        <v>72</v>
      </c>
    </row>
    <row r="8" spans="1:4" ht="30" customHeight="1">
      <c r="A8" s="15">
        <v>201711</v>
      </c>
      <c r="B8" s="15" t="s">
        <v>69</v>
      </c>
      <c r="C8" s="16" t="s">
        <v>71</v>
      </c>
      <c r="D8" s="16" t="s">
        <v>72</v>
      </c>
    </row>
    <row r="9" spans="1:4" ht="30" customHeight="1">
      <c r="A9" s="16">
        <v>201712</v>
      </c>
      <c r="B9" s="16" t="s">
        <v>70</v>
      </c>
      <c r="C9" s="16" t="s">
        <v>71</v>
      </c>
      <c r="D9" s="16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產品</vt:lpstr>
      <vt:lpstr>歷史需求預估</vt:lpstr>
      <vt:lpstr>原料</vt:lpstr>
      <vt:lpstr>包材</vt:lpstr>
      <vt:lpstr>銷管輪值</vt:lpstr>
      <vt:lpstr>包材!Print_Area</vt:lpstr>
      <vt:lpstr>原料!Print_Area</vt:lpstr>
      <vt:lpstr>產品!Print_Area</vt:lpstr>
      <vt:lpstr>歷史需求預估!Print_Area</vt:lpstr>
    </vt:vector>
  </TitlesOfParts>
  <Company>有機園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udev36</dc:creator>
  <cp:lastModifiedBy>網通-李昱慧</cp:lastModifiedBy>
  <cp:lastPrinted>2017-09-27T02:29:22Z</cp:lastPrinted>
  <dcterms:created xsi:type="dcterms:W3CDTF">2017-04-17T07:03:03Z</dcterms:created>
  <dcterms:modified xsi:type="dcterms:W3CDTF">2020-07-03T01:17:56Z</dcterms:modified>
</cp:coreProperties>
</file>