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 tabRatio="681"/>
  </bookViews>
  <sheets>
    <sheet name="2021_02" sheetId="15" r:id="rId1"/>
    <sheet name="2021_01" sheetId="14" r:id="rId2"/>
  </sheets>
  <definedNames>
    <definedName name="_xlnm.Print_Area" localSheetId="1">'2021_01'!$A$1:$E$8</definedName>
    <definedName name="_xlnm.Print_Area" localSheetId="0">'2021_02'!$A$1:$E$8</definedName>
  </definedNames>
  <calcPr calcId="125725"/>
</workbook>
</file>

<file path=xl/calcChain.xml><?xml version="1.0" encoding="utf-8"?>
<calcChain xmlns="http://schemas.openxmlformats.org/spreadsheetml/2006/main">
  <c r="C18" i="15"/>
  <c r="B17"/>
  <c r="B18" s="1"/>
  <c r="C16"/>
  <c r="B15"/>
  <c r="E15" s="1"/>
  <c r="B14"/>
  <c r="D14" s="1"/>
  <c r="B13"/>
  <c r="E13" s="1"/>
  <c r="F8"/>
  <c r="C8"/>
  <c r="B8"/>
  <c r="D8" s="1"/>
  <c r="E7"/>
  <c r="D7"/>
  <c r="F6"/>
  <c r="F9" s="1"/>
  <c r="C6"/>
  <c r="C9" s="1"/>
  <c r="B6"/>
  <c r="E5"/>
  <c r="D5"/>
  <c r="E4"/>
  <c r="D4"/>
  <c r="E3"/>
  <c r="D3"/>
  <c r="C18" i="14"/>
  <c r="C16"/>
  <c r="C6"/>
  <c r="E5"/>
  <c r="D5"/>
  <c r="C19" i="15" l="1"/>
  <c r="E6"/>
  <c r="D13"/>
  <c r="D15"/>
  <c r="D18"/>
  <c r="E18"/>
  <c r="D6"/>
  <c r="E8"/>
  <c r="B9"/>
  <c r="E14"/>
  <c r="B16"/>
  <c r="E17"/>
  <c r="D17"/>
  <c r="C19" i="14"/>
  <c r="E9" i="15" l="1"/>
  <c r="D9"/>
  <c r="B19"/>
  <c r="E16"/>
  <c r="D16"/>
  <c r="B17" i="14"/>
  <c r="B15"/>
  <c r="B14"/>
  <c r="B13"/>
  <c r="F8"/>
  <c r="C8"/>
  <c r="B8"/>
  <c r="E7"/>
  <c r="D7"/>
  <c r="F6"/>
  <c r="C9"/>
  <c r="B6"/>
  <c r="E4"/>
  <c r="D4"/>
  <c r="E3"/>
  <c r="D3"/>
  <c r="D19" i="15" l="1"/>
  <c r="E19"/>
  <c r="E8" i="14"/>
  <c r="E14"/>
  <c r="D14"/>
  <c r="E15"/>
  <c r="D15"/>
  <c r="B18"/>
  <c r="E17"/>
  <c r="D17"/>
  <c r="D13"/>
  <c r="E13"/>
  <c r="D8"/>
  <c r="E6"/>
  <c r="F9"/>
  <c r="D6"/>
  <c r="B9"/>
  <c r="B16"/>
  <c r="D18" l="1"/>
  <c r="E18"/>
  <c r="E16"/>
  <c r="D16"/>
  <c r="B19"/>
  <c r="E9"/>
  <c r="D9"/>
  <c r="E19" l="1"/>
  <c r="D19"/>
</calcChain>
</file>

<file path=xl/sharedStrings.xml><?xml version="1.0" encoding="utf-8"?>
<sst xmlns="http://schemas.openxmlformats.org/spreadsheetml/2006/main" count="64" uniqueCount="26">
  <si>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</si>
  <si>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</si>
  <si>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</si>
  <si>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</si>
  <si>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</si>
  <si>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</si>
  <si>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</si>
  <si>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網企</t>
    <phoneticPr fontId="2" type="noConversion"/>
  </si>
  <si>
    <t>網通部</t>
    <phoneticPr fontId="2" type="noConversion"/>
  </si>
  <si>
    <t>預入績效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</si>
  <si>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</si>
  <si>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</si>
  <si>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王瑲賢</t>
    <phoneticPr fontId="2" type="noConversion"/>
  </si>
  <si>
    <t xml:space="preserve">博客來止預入
</t>
    <phoneticPr fontId="2" type="noConversion"/>
  </si>
  <si>
    <t>全聯01/25預入</t>
    <phoneticPr fontId="2" type="noConversion"/>
  </si>
  <si>
    <t>01月銷貨淨額</t>
    <phoneticPr fontId="2" type="noConversion"/>
  </si>
  <si>
    <t>01月目標</t>
    <phoneticPr fontId="2" type="noConversion"/>
  </si>
  <si>
    <t xml:space="preserve"> 2021/01/01~01/08</t>
    <phoneticPr fontId="2" type="noConversion"/>
  </si>
  <si>
    <t>01/08當日績效</t>
    <phoneticPr fontId="2" type="noConversion"/>
  </si>
  <si>
    <t>東森1/8止預入</t>
    <phoneticPr fontId="2" type="noConversion"/>
  </si>
  <si>
    <t xml:space="preserve"> 2021/02/01~02/01</t>
    <phoneticPr fontId="2" type="noConversion"/>
  </si>
  <si>
    <t>02月銷貨淨額</t>
    <phoneticPr fontId="2" type="noConversion"/>
  </si>
  <si>
    <t>全聯02/25預入</t>
    <phoneticPr fontId="2" type="noConversion"/>
  </si>
  <si>
    <t>東森止預入</t>
    <phoneticPr fontId="2" type="noConversion"/>
  </si>
  <si>
    <t>02月目標</t>
    <phoneticPr fontId="2" type="noConversion"/>
  </si>
  <si>
    <t>02/01當日績效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</si>
</sst>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#,##0_ ;[Red]\-#,##0\ "/>
    <numFmt numFmtId="177" formatCode="#,##0_);[Red]\(#,##0\)"/>
    <numFmt numFmtId="178" formatCode="#,##0_ "/>
  </numFmts>
  <fonts count="10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176" fontId="6" fillId="0" borderId="3" xfId="0" applyNumberFormat="1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4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zoomScale="60" zoomScaleNormal="60" workbookViewId="0">
      <selection activeCell="I6" sqref="I6"/>
    </sheetView>
  </sheetViews>
  <sheetFormatPr defaultRowHeight="25.5" customHeight="1"/>
  <cols>
    <col min="1" max="1" width="14.5" style="11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52" t="s">
        <v>10</v>
      </c>
      <c r="B1" s="52"/>
      <c r="C1" s="52" t="s">
        <v>20</v>
      </c>
      <c r="D1" s="52"/>
      <c r="I1" s="11"/>
    </row>
    <row r="2" spans="1:9" ht="35.1" customHeight="1">
      <c r="A2" s="4" t="s">
        <v>0</v>
      </c>
      <c r="B2" s="13" t="s">
        <v>21</v>
      </c>
      <c r="C2" s="13" t="s">
        <v>24</v>
      </c>
      <c r="D2" s="13" t="s">
        <v>1</v>
      </c>
      <c r="E2" s="3" t="s">
        <v>2</v>
      </c>
      <c r="F2" s="44" t="s">
        <v>25</v>
      </c>
    </row>
    <row r="3" spans="1:9" ht="35.1" customHeight="1">
      <c r="A3" s="39" t="s">
        <v>3</v>
      </c>
      <c r="B3" s="21"/>
      <c r="C3" s="21">
        <v>2200000</v>
      </c>
      <c r="D3" s="22">
        <f>B3/C3</f>
        <v>0</v>
      </c>
      <c r="E3" s="23">
        <f>B3-C3</f>
        <v>-2200000</v>
      </c>
      <c r="F3" s="51"/>
    </row>
    <row r="4" spans="1:9" ht="35.1" customHeight="1">
      <c r="A4" s="39" t="s">
        <v>4</v>
      </c>
      <c r="B4" s="21"/>
      <c r="C4" s="21">
        <v>600000</v>
      </c>
      <c r="D4" s="22">
        <f t="shared" ref="D4:D9" si="0">B4/C4</f>
        <v>0</v>
      </c>
      <c r="E4" s="23">
        <f t="shared" ref="E4:E9" si="1">B4-C4</f>
        <v>-600000</v>
      </c>
      <c r="F4" s="51"/>
    </row>
    <row r="5" spans="1:9" ht="35.1" customHeight="1">
      <c r="A5" s="36" t="s">
        <v>12</v>
      </c>
      <c r="B5" s="21"/>
      <c r="C5" s="21">
        <v>500000</v>
      </c>
      <c r="D5" s="22">
        <f t="shared" si="0"/>
        <v>0</v>
      </c>
      <c r="E5" s="23">
        <f t="shared" si="1"/>
        <v>-500000</v>
      </c>
      <c r="F5" s="20"/>
    </row>
    <row r="6" spans="1:9" ht="35.1" customHeight="1">
      <c r="A6" s="40" t="s">
        <v>5</v>
      </c>
      <c r="B6" s="24">
        <f>SUM(B3:B5)</f>
        <v>0</v>
      </c>
      <c r="C6" s="24">
        <f>SUM(C3:C5)</f>
        <v>3300000</v>
      </c>
      <c r="D6" s="25">
        <f t="shared" si="0"/>
        <v>0</v>
      </c>
      <c r="E6" s="26">
        <f t="shared" si="1"/>
        <v>-3300000</v>
      </c>
      <c r="F6" s="45">
        <f>SUM(F3:F4)</f>
        <v>0</v>
      </c>
    </row>
    <row r="7" spans="1:9" ht="35.1" customHeight="1">
      <c r="A7" s="39" t="s">
        <v>6</v>
      </c>
      <c r="B7" s="21"/>
      <c r="C7" s="27">
        <v>3700000</v>
      </c>
      <c r="D7" s="22">
        <f t="shared" si="0"/>
        <v>0</v>
      </c>
      <c r="E7" s="23">
        <f t="shared" si="1"/>
        <v>-3700000</v>
      </c>
      <c r="F7" s="51"/>
    </row>
    <row r="8" spans="1:9" ht="35.1" customHeight="1">
      <c r="A8" s="40" t="s">
        <v>7</v>
      </c>
      <c r="B8" s="24">
        <f>SUM(B7:B7)</f>
        <v>0</v>
      </c>
      <c r="C8" s="24">
        <f>SUM(C7:C7)</f>
        <v>3700000</v>
      </c>
      <c r="D8" s="25">
        <f t="shared" si="0"/>
        <v>0</v>
      </c>
      <c r="E8" s="26">
        <f t="shared" si="1"/>
        <v>-3700000</v>
      </c>
      <c r="F8" s="45">
        <f>SUM(F7:F7)</f>
        <v>0</v>
      </c>
    </row>
    <row r="9" spans="1:9" ht="35.1" customHeight="1">
      <c r="A9" s="41" t="s">
        <v>8</v>
      </c>
      <c r="B9" s="28">
        <f>B6+B8</f>
        <v>0</v>
      </c>
      <c r="C9" s="28">
        <f>C6+C8</f>
        <v>7000000</v>
      </c>
      <c r="D9" s="29">
        <f t="shared" si="0"/>
        <v>0</v>
      </c>
      <c r="E9" s="30">
        <f t="shared" si="1"/>
        <v>-7000000</v>
      </c>
      <c r="F9" s="46">
        <f>F6+F8</f>
        <v>0</v>
      </c>
    </row>
    <row r="10" spans="1:9" ht="25.5" customHeight="1">
      <c r="A10" s="31"/>
      <c r="B10" s="31"/>
      <c r="C10" s="31"/>
      <c r="D10" s="31"/>
      <c r="E10" s="31"/>
      <c r="F10" s="14"/>
    </row>
    <row r="11" spans="1:9" ht="35.1" customHeight="1">
      <c r="A11" s="52" t="s">
        <v>11</v>
      </c>
      <c r="B11" s="52"/>
      <c r="C11" s="52"/>
      <c r="D11" s="52"/>
      <c r="E11" s="31"/>
      <c r="F11" s="14"/>
    </row>
    <row r="12" spans="1:9" ht="35.1" customHeight="1">
      <c r="A12" s="4" t="s">
        <v>0</v>
      </c>
      <c r="B12" s="13" t="s">
        <v>21</v>
      </c>
      <c r="C12" s="13" t="s">
        <v>24</v>
      </c>
      <c r="D12" s="13" t="s">
        <v>1</v>
      </c>
      <c r="E12" s="3" t="s">
        <v>2</v>
      </c>
      <c r="F12" s="53" t="s">
        <v>9</v>
      </c>
      <c r="G12" s="54"/>
      <c r="H12" s="15"/>
    </row>
    <row r="13" spans="1:9" ht="35.1" customHeight="1">
      <c r="A13" s="36" t="s">
        <v>3</v>
      </c>
      <c r="B13" s="32">
        <f>B3+G13</f>
        <v>1000000</v>
      </c>
      <c r="C13" s="21">
        <v>2200000</v>
      </c>
      <c r="D13" s="22">
        <f>B13/C13</f>
        <v>0.45454545454545453</v>
      </c>
      <c r="E13" s="23">
        <f>B13-C13</f>
        <v>-1200000</v>
      </c>
      <c r="F13" s="19" t="s">
        <v>22</v>
      </c>
      <c r="G13" s="51">
        <v>1000000</v>
      </c>
      <c r="H13" s="15"/>
    </row>
    <row r="14" spans="1:9" ht="35.1" customHeight="1">
      <c r="A14" s="36" t="s">
        <v>4</v>
      </c>
      <c r="B14" s="32">
        <f>B4</f>
        <v>0</v>
      </c>
      <c r="C14" s="21">
        <v>600000</v>
      </c>
      <c r="D14" s="22">
        <f t="shared" ref="D14:D19" si="2">B14/C14</f>
        <v>0</v>
      </c>
      <c r="E14" s="23">
        <f t="shared" ref="E14:E19" si="3">B14-C14</f>
        <v>-600000</v>
      </c>
      <c r="F14" s="4"/>
      <c r="G14" s="43"/>
      <c r="H14" s="15"/>
    </row>
    <row r="15" spans="1:9" ht="35.1" customHeight="1">
      <c r="A15" s="36" t="s">
        <v>12</v>
      </c>
      <c r="B15" s="32">
        <f>B5</f>
        <v>0</v>
      </c>
      <c r="C15" s="21">
        <v>500000</v>
      </c>
      <c r="D15" s="22">
        <f t="shared" si="2"/>
        <v>0</v>
      </c>
      <c r="E15" s="23">
        <f t="shared" si="3"/>
        <v>-500000</v>
      </c>
      <c r="F15" s="4"/>
      <c r="G15" s="43"/>
      <c r="H15" s="15"/>
    </row>
    <row r="16" spans="1:9" ht="35.1" customHeight="1">
      <c r="A16" s="37" t="s">
        <v>5</v>
      </c>
      <c r="B16" s="34">
        <f>SUM(B13:B15)</f>
        <v>1000000</v>
      </c>
      <c r="C16" s="24">
        <f>SUM(C13:C15)</f>
        <v>3300000</v>
      </c>
      <c r="D16" s="25">
        <f t="shared" si="2"/>
        <v>0.30303030303030304</v>
      </c>
      <c r="E16" s="26">
        <f t="shared" si="3"/>
        <v>-2300000</v>
      </c>
      <c r="F16" s="47"/>
      <c r="G16" s="43"/>
      <c r="H16" s="15"/>
    </row>
    <row r="17" spans="1:8" s="5" customFormat="1" ht="35.1" customHeight="1">
      <c r="A17" s="42" t="s">
        <v>6</v>
      </c>
      <c r="B17" s="33">
        <f>B7+G17+G18</f>
        <v>0</v>
      </c>
      <c r="C17" s="27">
        <v>3700000</v>
      </c>
      <c r="D17" s="22">
        <f t="shared" si="2"/>
        <v>0</v>
      </c>
      <c r="E17" s="23">
        <f t="shared" si="3"/>
        <v>-3700000</v>
      </c>
      <c r="F17" s="50" t="s">
        <v>13</v>
      </c>
      <c r="G17" s="51"/>
      <c r="H17" s="16"/>
    </row>
    <row r="18" spans="1:8" ht="35.1" customHeight="1">
      <c r="A18" s="37" t="s">
        <v>7</v>
      </c>
      <c r="B18" s="34">
        <f>SUM(B17:B17)</f>
        <v>0</v>
      </c>
      <c r="C18" s="24">
        <f>SUM(C17:C17)</f>
        <v>3700000</v>
      </c>
      <c r="D18" s="25">
        <f t="shared" si="2"/>
        <v>0</v>
      </c>
      <c r="E18" s="26">
        <f t="shared" si="3"/>
        <v>-3700000</v>
      </c>
      <c r="F18" s="49" t="s">
        <v>23</v>
      </c>
      <c r="G18" s="51"/>
      <c r="H18" s="15"/>
    </row>
    <row r="19" spans="1:8" ht="35.1" customHeight="1">
      <c r="A19" s="38" t="s">
        <v>8</v>
      </c>
      <c r="B19" s="35">
        <f>B16+B18</f>
        <v>1000000</v>
      </c>
      <c r="C19" s="28">
        <f>C16+C18</f>
        <v>7000000</v>
      </c>
      <c r="D19" s="29">
        <f t="shared" si="2"/>
        <v>0.14285714285714285</v>
      </c>
      <c r="E19" s="30">
        <f t="shared" si="3"/>
        <v>-6000000</v>
      </c>
      <c r="F19" s="48"/>
      <c r="G19" s="43"/>
      <c r="H19" s="15"/>
    </row>
    <row r="20" spans="1:8" s="10" customFormat="1" ht="25.5" customHeight="1">
      <c r="A20" s="6"/>
      <c r="B20" s="7"/>
      <c r="C20" s="7"/>
      <c r="D20" s="8"/>
      <c r="E20" s="9"/>
      <c r="G20" s="17"/>
      <c r="H20" s="17"/>
    </row>
    <row r="21" spans="1:8" ht="25.5" customHeight="1">
      <c r="F21" s="12"/>
      <c r="G21" s="15"/>
      <c r="H21" s="15"/>
    </row>
    <row r="22" spans="1:8" ht="25.5" customHeight="1">
      <c r="E22" s="18"/>
      <c r="G22" s="15"/>
      <c r="H22" s="15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1" priority="2" operator="greaterThan">
      <formula>0</formula>
    </cfRule>
  </conditionalFormatting>
  <conditionalFormatting sqref="E3:E9 E13:E20">
    <cfRule type="cellIs" dxfId="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zoomScale="60" zoomScaleNormal="60" workbookViewId="0">
      <selection activeCell="G13" sqref="G13"/>
    </sheetView>
  </sheetViews>
  <sheetFormatPr defaultRowHeight="25.5" customHeight="1"/>
  <cols>
    <col min="1" max="1" width="14.5" style="11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52" t="s">
        <v>10</v>
      </c>
      <c r="B1" s="52"/>
      <c r="C1" s="52" t="s">
        <v>17</v>
      </c>
      <c r="D1" s="52"/>
      <c r="I1" s="11"/>
    </row>
    <row r="2" spans="1:9" ht="35.1" customHeight="1">
      <c r="A2" s="4" t="s">
        <v>0</v>
      </c>
      <c r="B2" s="13" t="s">
        <v>15</v>
      </c>
      <c r="C2" s="13" t="s">
        <v>16</v>
      </c>
      <c r="D2" s="13" t="s">
        <v>1</v>
      </c>
      <c r="E2" s="3" t="s">
        <v>2</v>
      </c>
      <c r="F2" s="44" t="s">
        <v>18</v>
      </c>
    </row>
    <row r="3" spans="1:9" ht="35.1" customHeight="1">
      <c r="A3" s="39" t="s">
        <v>3</v>
      </c>
      <c r="B3" s="21">
        <v>254555</v>
      </c>
      <c r="C3" s="21">
        <v>3100000</v>
      </c>
      <c r="D3" s="22">
        <f>B3/C3</f>
        <v>8.2114516129032256E-2</v>
      </c>
      <c r="E3" s="23">
        <f>B3-C3</f>
        <v>-2845445</v>
      </c>
      <c r="F3" s="51"/>
    </row>
    <row r="4" spans="1:9" ht="35.1" customHeight="1">
      <c r="A4" s="39" t="s">
        <v>4</v>
      </c>
      <c r="B4" s="21">
        <v>350287</v>
      </c>
      <c r="C4" s="21">
        <v>800000</v>
      </c>
      <c r="D4" s="22">
        <f t="shared" ref="D4:D9" si="0">B4/C4</f>
        <v>0.43785875000000002</v>
      </c>
      <c r="E4" s="23">
        <f t="shared" ref="E4:E9" si="1">B4-C4</f>
        <v>-449713</v>
      </c>
      <c r="F4" s="51"/>
    </row>
    <row r="5" spans="1:9" ht="35.1" customHeight="1">
      <c r="A5" s="36" t="s">
        <v>12</v>
      </c>
      <c r="B5" s="21">
        <v>50149</v>
      </c>
      <c r="C5" s="21">
        <v>700000</v>
      </c>
      <c r="D5" s="22">
        <f t="shared" ref="D5" si="2">B5/C5</f>
        <v>7.1641428571428578E-2</v>
      </c>
      <c r="E5" s="23">
        <f t="shared" ref="E5" si="3">B5-C5</f>
        <v>-649851</v>
      </c>
      <c r="F5" s="20"/>
    </row>
    <row r="6" spans="1:9" ht="35.1" customHeight="1">
      <c r="A6" s="40" t="s">
        <v>5</v>
      </c>
      <c r="B6" s="24">
        <f>SUM(B3:B5)</f>
        <v>654991</v>
      </c>
      <c r="C6" s="24">
        <f>SUM(C3:C5)</f>
        <v>4600000</v>
      </c>
      <c r="D6" s="25">
        <f t="shared" si="0"/>
        <v>0.14238934782608695</v>
      </c>
      <c r="E6" s="26">
        <f t="shared" si="1"/>
        <v>-3945009</v>
      </c>
      <c r="F6" s="45">
        <f>SUM(F3:F4)</f>
        <v>0</v>
      </c>
    </row>
    <row r="7" spans="1:9" ht="35.1" customHeight="1">
      <c r="A7" s="39" t="s">
        <v>6</v>
      </c>
      <c r="B7" s="21">
        <v>123167</v>
      </c>
      <c r="C7" s="27">
        <v>3500000</v>
      </c>
      <c r="D7" s="22">
        <f t="shared" si="0"/>
        <v>3.5190571428571425E-2</v>
      </c>
      <c r="E7" s="23">
        <f t="shared" si="1"/>
        <v>-3376833</v>
      </c>
      <c r="F7" s="51"/>
    </row>
    <row r="8" spans="1:9" ht="35.1" customHeight="1">
      <c r="A8" s="40" t="s">
        <v>7</v>
      </c>
      <c r="B8" s="24">
        <f>SUM(B7:B7)</f>
        <v>123167</v>
      </c>
      <c r="C8" s="24">
        <f>SUM(C7:C7)</f>
        <v>3500000</v>
      </c>
      <c r="D8" s="25">
        <f t="shared" si="0"/>
        <v>3.5190571428571425E-2</v>
      </c>
      <c r="E8" s="26">
        <f t="shared" si="1"/>
        <v>-3376833</v>
      </c>
      <c r="F8" s="45">
        <f>SUM(F7:F7)</f>
        <v>0</v>
      </c>
    </row>
    <row r="9" spans="1:9" ht="35.1" customHeight="1">
      <c r="A9" s="41" t="s">
        <v>8</v>
      </c>
      <c r="B9" s="28">
        <f>B6+B8</f>
        <v>778158</v>
      </c>
      <c r="C9" s="28">
        <f>C6+C8</f>
        <v>8100000</v>
      </c>
      <c r="D9" s="29">
        <f t="shared" si="0"/>
        <v>9.6068888888888884E-2</v>
      </c>
      <c r="E9" s="30">
        <f t="shared" si="1"/>
        <v>-7321842</v>
      </c>
      <c r="F9" s="46">
        <f>F6+F8</f>
        <v>0</v>
      </c>
    </row>
    <row r="10" spans="1:9" ht="25.5" customHeight="1">
      <c r="A10" s="31"/>
      <c r="B10" s="31"/>
      <c r="C10" s="31"/>
      <c r="D10" s="31"/>
      <c r="E10" s="31"/>
      <c r="F10" s="14"/>
    </row>
    <row r="11" spans="1:9" ht="35.1" customHeight="1">
      <c r="A11" s="52" t="s">
        <v>11</v>
      </c>
      <c r="B11" s="52"/>
      <c r="C11" s="52"/>
      <c r="D11" s="52"/>
      <c r="E11" s="31"/>
      <c r="F11" s="14"/>
    </row>
    <row r="12" spans="1:9" ht="35.1" customHeight="1">
      <c r="A12" s="4" t="s">
        <v>0</v>
      </c>
      <c r="B12" s="13" t="s">
        <v>15</v>
      </c>
      <c r="C12" s="13" t="s">
        <v>16</v>
      </c>
      <c r="D12" s="13" t="s">
        <v>1</v>
      </c>
      <c r="E12" s="3" t="s">
        <v>2</v>
      </c>
      <c r="F12" s="53" t="s">
        <v>9</v>
      </c>
      <c r="G12" s="54"/>
      <c r="H12" s="15"/>
    </row>
    <row r="13" spans="1:9" ht="35.1" customHeight="1">
      <c r="A13" s="36" t="s">
        <v>3</v>
      </c>
      <c r="B13" s="32">
        <f>B3+G13</f>
        <v>1254555</v>
      </c>
      <c r="C13" s="21">
        <v>3100000</v>
      </c>
      <c r="D13" s="22">
        <f>B13/C13</f>
        <v>0.40469516129032257</v>
      </c>
      <c r="E13" s="23">
        <f>B13-C13</f>
        <v>-1845445</v>
      </c>
      <c r="F13" s="19" t="s">
        <v>14</v>
      </c>
      <c r="G13" s="51">
        <v>1000000</v>
      </c>
      <c r="H13" s="15"/>
    </row>
    <row r="14" spans="1:9" ht="35.1" customHeight="1">
      <c r="A14" s="36" t="s">
        <v>4</v>
      </c>
      <c r="B14" s="32">
        <f>B4</f>
        <v>350287</v>
      </c>
      <c r="C14" s="21">
        <v>800000</v>
      </c>
      <c r="D14" s="22">
        <f t="shared" ref="D14:D19" si="4">B14/C14</f>
        <v>0.43785875000000002</v>
      </c>
      <c r="E14" s="23">
        <f t="shared" ref="E14:E19" si="5">B14-C14</f>
        <v>-449713</v>
      </c>
      <c r="F14" s="4"/>
      <c r="G14" s="43"/>
      <c r="H14" s="15"/>
    </row>
    <row r="15" spans="1:9" ht="35.1" customHeight="1">
      <c r="A15" s="36" t="s">
        <v>12</v>
      </c>
      <c r="B15" s="32">
        <f>B5</f>
        <v>50149</v>
      </c>
      <c r="C15" s="21">
        <v>700000</v>
      </c>
      <c r="D15" s="22">
        <f t="shared" si="4"/>
        <v>7.1641428571428578E-2</v>
      </c>
      <c r="E15" s="23">
        <f t="shared" si="5"/>
        <v>-649851</v>
      </c>
      <c r="F15" s="4"/>
      <c r="G15" s="43"/>
      <c r="H15" s="15"/>
    </row>
    <row r="16" spans="1:9" ht="35.1" customHeight="1">
      <c r="A16" s="37" t="s">
        <v>5</v>
      </c>
      <c r="B16" s="34">
        <f>SUM(B13:B15)</f>
        <v>1654991</v>
      </c>
      <c r="C16" s="24">
        <f>SUM(C13:C15)</f>
        <v>4600000</v>
      </c>
      <c r="D16" s="25">
        <f t="shared" si="4"/>
        <v>0.35978065217391303</v>
      </c>
      <c r="E16" s="26">
        <f t="shared" si="5"/>
        <v>-2945009</v>
      </c>
      <c r="F16" s="47"/>
      <c r="G16" s="43"/>
      <c r="H16" s="15"/>
    </row>
    <row r="17" spans="1:8" s="5" customFormat="1" ht="35.1" customHeight="1">
      <c r="A17" s="42" t="s">
        <v>6</v>
      </c>
      <c r="B17" s="33">
        <f>B7+G17+G18</f>
        <v>1166879</v>
      </c>
      <c r="C17" s="27">
        <v>3500000</v>
      </c>
      <c r="D17" s="22">
        <f t="shared" si="4"/>
        <v>0.33339400000000002</v>
      </c>
      <c r="E17" s="23">
        <f t="shared" si="5"/>
        <v>-2333121</v>
      </c>
      <c r="F17" s="50" t="s">
        <v>13</v>
      </c>
      <c r="G17" s="51"/>
      <c r="H17" s="16"/>
    </row>
    <row r="18" spans="1:8" ht="35.1" customHeight="1">
      <c r="A18" s="37" t="s">
        <v>7</v>
      </c>
      <c r="B18" s="34">
        <f>SUM(B17:B17)</f>
        <v>1166879</v>
      </c>
      <c r="C18" s="24">
        <f>SUM(C17:C17)</f>
        <v>3500000</v>
      </c>
      <c r="D18" s="25">
        <f t="shared" si="4"/>
        <v>0.33339400000000002</v>
      </c>
      <c r="E18" s="26">
        <f t="shared" si="5"/>
        <v>-2333121</v>
      </c>
      <c r="F18" s="49" t="s">
        <v>19</v>
      </c>
      <c r="G18" s="51">
        <v>1043712</v>
      </c>
      <c r="H18" s="15"/>
    </row>
    <row r="19" spans="1:8" ht="35.1" customHeight="1">
      <c r="A19" s="38" t="s">
        <v>8</v>
      </c>
      <c r="B19" s="35">
        <f>B16+B18</f>
        <v>2821870</v>
      </c>
      <c r="C19" s="28">
        <f>C16+C18</f>
        <v>8100000</v>
      </c>
      <c r="D19" s="29">
        <f t="shared" si="4"/>
        <v>0.34837901234567903</v>
      </c>
      <c r="E19" s="30">
        <f t="shared" si="5"/>
        <v>-5278130</v>
      </c>
      <c r="F19" s="48"/>
      <c r="G19" s="43"/>
      <c r="H19" s="15"/>
    </row>
    <row r="20" spans="1:8" s="10" customFormat="1" ht="25.5" customHeight="1">
      <c r="A20" s="6"/>
      <c r="B20" s="7"/>
      <c r="C20" s="7"/>
      <c r="D20" s="8"/>
      <c r="E20" s="9"/>
      <c r="G20" s="17"/>
      <c r="H20" s="17"/>
    </row>
    <row r="21" spans="1:8" ht="25.5" customHeight="1">
      <c r="F21" s="12"/>
      <c r="G21" s="15"/>
      <c r="H21" s="15"/>
    </row>
    <row r="22" spans="1:8" ht="25.5" customHeight="1">
      <c r="E22" s="18"/>
      <c r="G22" s="15"/>
      <c r="H22" s="15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3" priority="2" operator="greaterThan">
      <formula>0</formula>
    </cfRule>
  </conditionalFormatting>
  <conditionalFormatting sqref="E3:E9 E13:E20">
    <cfRule type="cellIs" dxfId="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2021_02</vt:lpstr>
      <vt:lpstr>2021_01</vt:lpstr>
      <vt:lpstr>'2021_01'!Print_Area</vt:lpstr>
      <vt:lpstr>'2021_02'!Print_Area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2021-01-27T03:18:49Z</dcterms:modified>
</cp:coreProperties>
</file>