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trey\scratch\rnaseq\lpanamensis_2016\sample_sheets\"/>
    </mc:Choice>
  </mc:AlternateContent>
  <bookViews>
    <workbookView xWindow="0" yWindow="0" windowWidth="16380" windowHeight="8190" tabRatio="500"/>
  </bookViews>
  <sheets>
    <sheet name="sample_metadata" sheetId="1" r:id="rId1"/>
  </sheets>
  <definedNames>
    <definedName name="_xlnm.Print_Area" localSheetId="0">#REF!</definedName>
    <definedName name="_xlnm.Sheet_Title" localSheetId="0">"all_samples-hsapiens.csv"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F12" i="1" l="1"/>
  <c r="BC12" i="1"/>
  <c r="BA12" i="1"/>
  <c r="AX12" i="1"/>
  <c r="AU12" i="1"/>
  <c r="AS12" i="1"/>
  <c r="AM12" i="1"/>
  <c r="AP12" i="1" s="1"/>
  <c r="BF11" i="1"/>
  <c r="BC11" i="1"/>
  <c r="BA11" i="1"/>
  <c r="AX11" i="1"/>
  <c r="AU11" i="1"/>
  <c r="AS11" i="1"/>
  <c r="AN11" i="1"/>
  <c r="AM11" i="1"/>
  <c r="AP11" i="1" s="1"/>
  <c r="BA10" i="1"/>
  <c r="AX10" i="1"/>
  <c r="AS10" i="1"/>
  <c r="AN10" i="1"/>
  <c r="AM10" i="1"/>
  <c r="BF9" i="1"/>
  <c r="BC9" i="1"/>
  <c r="BA9" i="1"/>
  <c r="AX9" i="1"/>
  <c r="AU9" i="1"/>
  <c r="AS9" i="1"/>
  <c r="AM9" i="1"/>
  <c r="AP9" i="1" s="1"/>
  <c r="BF8" i="1"/>
  <c r="BC8" i="1"/>
  <c r="BA8" i="1"/>
  <c r="AX8" i="1"/>
  <c r="AU8" i="1"/>
  <c r="AS8" i="1"/>
  <c r="AN8" i="1"/>
  <c r="AM8" i="1"/>
  <c r="AP8" i="1" s="1"/>
  <c r="BF7" i="1"/>
  <c r="BC7" i="1"/>
  <c r="BA7" i="1"/>
  <c r="AX7" i="1"/>
  <c r="AU7" i="1"/>
  <c r="AS7" i="1"/>
  <c r="AP7" i="1"/>
  <c r="AN7" i="1"/>
  <c r="AM7" i="1"/>
  <c r="BF6" i="1"/>
  <c r="BC6" i="1"/>
  <c r="BA6" i="1"/>
  <c r="AX6" i="1"/>
  <c r="AU6" i="1"/>
  <c r="AS6" i="1"/>
  <c r="AP6" i="1"/>
  <c r="AN6" i="1"/>
  <c r="AM6" i="1"/>
  <c r="BF5" i="1"/>
  <c r="BC5" i="1"/>
  <c r="BA5" i="1"/>
  <c r="AX5" i="1"/>
  <c r="AU5" i="1"/>
  <c r="AS5" i="1"/>
  <c r="AM5" i="1"/>
  <c r="AP5" i="1" s="1"/>
  <c r="BF4" i="1"/>
  <c r="BC4" i="1"/>
  <c r="BA4" i="1"/>
  <c r="AX4" i="1"/>
  <c r="AU4" i="1"/>
  <c r="AS4" i="1"/>
  <c r="AN4" i="1"/>
  <c r="AM4" i="1"/>
  <c r="AP4" i="1" s="1"/>
  <c r="BF3" i="1"/>
  <c r="BC3" i="1"/>
  <c r="BA3" i="1"/>
  <c r="AX3" i="1"/>
  <c r="AU3" i="1"/>
  <c r="AS3" i="1"/>
  <c r="AP3" i="1"/>
  <c r="AN3" i="1"/>
  <c r="AM3" i="1"/>
  <c r="BA2" i="1"/>
  <c r="AX2" i="1"/>
  <c r="AS2" i="1"/>
  <c r="AN2" i="1"/>
  <c r="AM2" i="1"/>
  <c r="AN12" i="1" l="1"/>
  <c r="AN5" i="1"/>
  <c r="AN9" i="1"/>
</calcChain>
</file>

<file path=xl/sharedStrings.xml><?xml version="1.0" encoding="utf-8"?>
<sst xmlns="http://schemas.openxmlformats.org/spreadsheetml/2006/main" count="397" uniqueCount="157">
  <si>
    <t>Sample ID</t>
  </si>
  <si>
    <t>Pathogen strain</t>
  </si>
  <si>
    <t>experiment_name</t>
  </si>
  <si>
    <t>Tube label</t>
  </si>
  <si>
    <t>Alias</t>
  </si>
  <si>
    <t>condition</t>
  </si>
  <si>
    <t>batch</t>
  </si>
  <si>
    <t>another_batch</t>
  </si>
  <si>
    <t>snp_clade</t>
  </si>
  <si>
    <t>snpcladev2</t>
  </si>
  <si>
    <t>snpcladev3</t>
  </si>
  <si>
    <t>label</t>
  </si>
  <si>
    <t>donor</t>
  </si>
  <si>
    <t>time</t>
  </si>
  <si>
    <t>pct_mapped_parasite</t>
  </si>
  <si>
    <t>pct_category</t>
  </si>
  <si>
    <t>state</t>
  </si>
  <si>
    <t>Source Lab</t>
  </si>
  <si>
    <t>Expt date</t>
  </si>
  <si>
    <t>Exp person</t>
  </si>
  <si>
    <t>Pathogen</t>
  </si>
  <si>
    <t>No of pathogens</t>
  </si>
  <si>
    <t>Host</t>
  </si>
  <si>
    <t>Host cell type</t>
  </si>
  <si>
    <t>No of host cells</t>
  </si>
  <si>
    <t>Infection period (hpi)/time of harvest</t>
  </si>
  <si>
    <t>MOI exposure</t>
  </si>
  <si>
    <t>Parasites per cell</t>
  </si>
  <si>
    <t>pct Inf</t>
  </si>
  <si>
    <t>RNA (ng/ul)</t>
  </si>
  <si>
    <t>RNA QC Passed</t>
  </si>
  <si>
    <t>Library const</t>
  </si>
  <si>
    <t>Lib QC Passed</t>
  </si>
  <si>
    <t>Index</t>
  </si>
  <si>
    <t>Index sequence</t>
  </si>
  <si>
    <t>Descripton and Remarks</t>
  </si>
  <si>
    <t>Observation</t>
  </si>
  <si>
    <t>lowercaseid</t>
  </si>
  <si>
    <t>humanfile</t>
  </si>
  <si>
    <t>parasitefile</t>
  </si>
  <si>
    <t>bcftable</t>
  </si>
  <si>
    <t>salmon_reads</t>
  </si>
  <si>
    <t>hs_salmon_mapped</t>
  </si>
  <si>
    <t>hs_salmon_map_rate</t>
  </si>
  <si>
    <t>lp_salmon_mapped</t>
  </si>
  <si>
    <t>lp_salmon_map_rate</t>
  </si>
  <si>
    <t>tophat_pairs</t>
  </si>
  <si>
    <t>hs_tophat_aligned</t>
  </si>
  <si>
    <t>hs_tophat_pct</t>
  </si>
  <si>
    <t>hs_tophat_multi</t>
  </si>
  <si>
    <t>hs_tophat_discordant</t>
  </si>
  <si>
    <t>hs_tophat_concordant_pct</t>
  </si>
  <si>
    <t>lp_tophat_aligned</t>
  </si>
  <si>
    <t>lp_tophat_pct</t>
  </si>
  <si>
    <t>lp_tophat_multi</t>
  </si>
  <si>
    <t>lp_tophat_discordant</t>
  </si>
  <si>
    <t>lp_concordant_pct</t>
  </si>
  <si>
    <t>variant_positions</t>
  </si>
  <si>
    <t>HPGL0241</t>
  </si>
  <si>
    <t>none</t>
  </si>
  <si>
    <t>macrophage</t>
  </si>
  <si>
    <t>TM130-Nil (Blue label)</t>
  </si>
  <si>
    <t>Nil</t>
  </si>
  <si>
    <t>uninf</t>
  </si>
  <si>
    <t>a</t>
  </si>
  <si>
    <t>undef</t>
  </si>
  <si>
    <t>uninf_1</t>
  </si>
  <si>
    <t>d130</t>
  </si>
  <si>
    <t>uninfected</t>
  </si>
  <si>
    <t>Ade</t>
  </si>
  <si>
    <t>Adriana</t>
  </si>
  <si>
    <t>Human</t>
  </si>
  <si>
    <t>Human macs</t>
  </si>
  <si>
    <t>Max 2 mill</t>
  </si>
  <si>
    <t>2h - 24h chase period</t>
  </si>
  <si>
    <t>unknown</t>
  </si>
  <si>
    <t>Y</t>
  </si>
  <si>
    <t>Wanderson</t>
  </si>
  <si>
    <t>Uninfected human macrophages</t>
  </si>
  <si>
    <t>HPGL0242</t>
  </si>
  <si>
    <t>s2271</t>
  </si>
  <si>
    <t>TM130-2271</t>
  </si>
  <si>
    <t>Self-Healing</t>
  </si>
  <si>
    <t>sh</t>
  </si>
  <si>
    <t>white</t>
  </si>
  <si>
    <t>whitepink</t>
  </si>
  <si>
    <t>right</t>
  </si>
  <si>
    <t>sh_2271</t>
  </si>
  <si>
    <t>self_heal</t>
  </si>
  <si>
    <t>Lp</t>
  </si>
  <si>
    <t>Infected human macrophages.</t>
  </si>
  <si>
    <t>preprocessing/hpgl0242/outputs/tophat_lpanamensis/accepted_paired.count.xz</t>
  </si>
  <si>
    <t>HPGL0243</t>
  </si>
  <si>
    <t>s2272</t>
  </si>
  <si>
    <t>TM130-2272</t>
  </si>
  <si>
    <t>sh_2272</t>
  </si>
  <si>
    <t>Infected human macrophages</t>
  </si>
  <si>
    <t>preprocessing/hpgl0243/outputs/tophat_lpanamensis/accepted_paired.count.xz</t>
  </si>
  <si>
    <t>HPGL0244</t>
  </si>
  <si>
    <t>s5433</t>
  </si>
  <si>
    <t>TM130-5433</t>
  </si>
  <si>
    <t>Chronic</t>
  </si>
  <si>
    <t>chr</t>
  </si>
  <si>
    <t>blue_self</t>
  </si>
  <si>
    <t>blue</t>
  </si>
  <si>
    <t>left</t>
  </si>
  <si>
    <t>chr_5433</t>
  </si>
  <si>
    <t>chronic</t>
  </si>
  <si>
    <t>preprocessing/hpgl0244/outputs/tophat_lpanamensis/accepted_paired.count.xz</t>
  </si>
  <si>
    <t>HPGL0245</t>
  </si>
  <si>
    <t>s1320</t>
  </si>
  <si>
    <t>TM130-1320</t>
  </si>
  <si>
    <t>multicolor</t>
  </si>
  <si>
    <t>yellowbrownmulti</t>
  </si>
  <si>
    <t>chr_1320</t>
  </si>
  <si>
    <t>preprocessing/hpgl0245/outputs/tophat_lpanamensis/accepted_paired.count.xz</t>
  </si>
  <si>
    <t>HPGL0246</t>
  </si>
  <si>
    <t>s2504</t>
  </si>
  <si>
    <t>TM130-2504</t>
  </si>
  <si>
    <t>blue_chronic</t>
  </si>
  <si>
    <t>chr_2504</t>
  </si>
  <si>
    <t>preprocessing/hpgl0246/outputs/tophat_lpanamensis/accepted_paired.count.xz</t>
  </si>
  <si>
    <t>HPGL0247</t>
  </si>
  <si>
    <t>s5430</t>
  </si>
  <si>
    <t>TM130-5430</t>
  </si>
  <si>
    <t>red</t>
  </si>
  <si>
    <t>chr_5430</t>
  </si>
  <si>
    <t>preprocessing/hpgl0247/outputs/tophat_lpanamensis/accepted_paired.count.xz</t>
  </si>
  <si>
    <t>HPGL0248</t>
  </si>
  <si>
    <t>s5397</t>
  </si>
  <si>
    <t>TM130-5397</t>
  </si>
  <si>
    <t>yellow</t>
  </si>
  <si>
    <t>chr_5397</t>
  </si>
  <si>
    <t>preprocessing/hpgl0248/outputs/tophat_lpanamensis/accepted_paired.count.xz</t>
  </si>
  <si>
    <t>HPGL0637</t>
  </si>
  <si>
    <t>TM130-Nil (black label)</t>
  </si>
  <si>
    <t>b</t>
  </si>
  <si>
    <t>Adelaida</t>
  </si>
  <si>
    <t>Uninfected human macrophages / RNA QC 2013-03-26 sample TM130.1</t>
  </si>
  <si>
    <t>Library constructed with 200 ng total RNA.</t>
  </si>
  <si>
    <t>HPGL0638</t>
  </si>
  <si>
    <t>s2189</t>
  </si>
  <si>
    <t>TM130-2189</t>
  </si>
  <si>
    <t>pink</t>
  </si>
  <si>
    <t>sh_2189</t>
  </si>
  <si>
    <t>Infected human macrophages /RNA QC 2013-03-26 sample TM130.8</t>
  </si>
  <si>
    <t>Library constructed with 342 ng total RNA.</t>
  </si>
  <si>
    <t>preprocessing/hpgl0638/outputs/tophat_lpanamensis/accepted_paired.count.xz</t>
  </si>
  <si>
    <t>HPGL0639</t>
  </si>
  <si>
    <t>s1022</t>
  </si>
  <si>
    <t>TM130-1022</t>
  </si>
  <si>
    <t>sh_1022</t>
  </si>
  <si>
    <t>Infected human macrophages / RNA QC 2013-03-26 sample TM130.7</t>
  </si>
  <si>
    <t>Library constructed with 500 ng total RNA.</t>
  </si>
  <si>
    <t>preprocessing/hpgl0639/outputs/tophat_lpanamensis/accepted_paired.count.xz</t>
  </si>
  <si>
    <t xml:space="preserve"> </t>
  </si>
  <si>
    <t>uninf_2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</si>
</sst>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[$-409]h:mm:ss"/>
  </numFmts>
  <fonts count="2">
    <font>
      <sz val="10"/>
      <color rgb="FF000000"/>
      <name val="Sans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10">
    <xf numFmtId="0" fontId="0" fillId="0" borderId="0" xfId="0"/>
    <xf numFmtId="0" fontId="0" fillId="0" borderId="0" xfId="0" applyFont="1" applyBorder="1" applyAlignment="1" applyProtection="1">
      <alignment horizontal="center"/>
    </xf>
    <xf numFmtId="3" fontId="0" fillId="0" borderId="0" xfId="0" applyNumberFormat="1" applyFont="1" applyBorder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10" fontId="1" fillId="0" borderId="0" xfId="1" applyNumberFormat="1" applyBorder="1" applyAlignment="1" applyProtection="1">
      <alignment horizontal="center"/>
    </xf>
    <xf numFmtId="165" fontId="0" fillId="0" borderId="0" xfId="0" applyNumberFormat="1" applyFont="1" applyBorder="1" applyAlignment="1" applyProtection="1">
      <alignment horizontal="center"/>
    </xf>
    <xf numFmtId="3" fontId="0" fillId="0" borderId="0" xfId="0" applyNumberFormat="1" applyFont="1" applyAlignment="1">
      <alignment horizontal="center" wrapText="1"/>
    </xf>
    <xf numFmtId="10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3"/>
  <sheetViews>
    <sheetView tabSelected="1" zoomScale="155" zoomScaleNormal="155" workbookViewId="0">
      <pane xSplit="1" topLeftCell="K1" activePane="topRight" state="frozen"/>
      <selection pane="topRight" activeCell="M11" sqref="M11"/>
    </sheetView>
  </sheetViews>
  <sheetFormatPr defaultColWidth="9.90625" defaultRowHeight="12.5"/>
  <cols>
    <col min="1" max="1" width="12.7265625" style="1" customWidth="1"/>
    <col min="2" max="2" width="9.453125" style="1" customWidth="1"/>
    <col min="3" max="3" width="11.36328125" style="1" customWidth="1"/>
    <col min="4" max="4" width="22" style="1" customWidth="1"/>
    <col min="5" max="6" width="28.81640625" style="1" customWidth="1"/>
    <col min="7" max="7" width="6.81640625" style="1" customWidth="1"/>
    <col min="8" max="9" width="14.08984375" style="1" customWidth="1"/>
    <col min="10" max="12" width="9.453125" style="1" customWidth="1"/>
    <col min="13" max="14" width="14.08984375" style="1" customWidth="1"/>
    <col min="15" max="15" width="28.81640625" style="1" customWidth="1"/>
    <col min="16" max="16" width="9.453125" style="1" customWidth="1"/>
    <col min="17" max="17" width="11.1796875" style="1" customWidth="1"/>
    <col min="18" max="18" width="9.453125" style="1" customWidth="1"/>
    <col min="19" max="19" width="9.90625" style="1"/>
    <col min="20" max="20" width="9.453125" style="1" customWidth="1"/>
    <col min="21" max="39" width="9.90625" style="1"/>
    <col min="40" max="40" width="68" style="1" customWidth="1"/>
    <col min="41" max="41" width="29.08984375" style="1" customWidth="1"/>
    <col min="42" max="42" width="9.90625" style="1"/>
    <col min="43" max="43" width="15.54296875" style="2" customWidth="1"/>
    <col min="44" max="44" width="14.6328125" style="2" customWidth="1"/>
    <col min="45" max="45" width="15.1796875" style="1" customWidth="1"/>
    <col min="46" max="46" width="17.1796875" style="2" customWidth="1"/>
    <col min="47" max="47" width="17.81640625" style="1" customWidth="1"/>
    <col min="48" max="48" width="17.81640625" style="2" customWidth="1"/>
    <col min="49" max="49" width="19.7265625" style="2" customWidth="1"/>
    <col min="50" max="50" width="12.90625" style="1" customWidth="1"/>
    <col min="51" max="51" width="13.54296875" style="2" customWidth="1"/>
    <col min="52" max="52" width="18.08984375" style="2" customWidth="1"/>
    <col min="53" max="53" width="9.90625" style="1"/>
    <col min="54" max="54" width="16" style="2" customWidth="1"/>
    <col min="55" max="55" width="14.6328125" style="1" customWidth="1"/>
    <col min="56" max="56" width="14.6328125" style="2" customWidth="1"/>
    <col min="57" max="57" width="18.54296875" style="2" customWidth="1"/>
    <col min="58" max="58" width="9.90625" style="1"/>
    <col min="59" max="59" width="9.90625" style="3"/>
    <col min="60" max="1015" width="9.90625" style="1"/>
    <col min="1016" max="1020" width="7.90625" style="4" customWidth="1"/>
    <col min="1021" max="1022" width="9.90625" style="4"/>
  </cols>
  <sheetData>
    <row r="1" spans="1:5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 t="s">
        <v>42</v>
      </c>
      <c r="AS1" s="1" t="s">
        <v>43</v>
      </c>
      <c r="AT1" s="2" t="s">
        <v>44</v>
      </c>
      <c r="AU1" s="1" t="s">
        <v>45</v>
      </c>
      <c r="AV1" s="2" t="s">
        <v>46</v>
      </c>
      <c r="AW1" s="2" t="s">
        <v>47</v>
      </c>
      <c r="AX1" s="1" t="s">
        <v>48</v>
      </c>
      <c r="AY1" s="2" t="s">
        <v>49</v>
      </c>
      <c r="AZ1" s="2" t="s">
        <v>50</v>
      </c>
      <c r="BA1" s="1" t="s">
        <v>51</v>
      </c>
      <c r="BB1" s="2" t="s">
        <v>52</v>
      </c>
      <c r="BC1" s="1" t="s">
        <v>53</v>
      </c>
      <c r="BD1" s="2" t="s">
        <v>54</v>
      </c>
      <c r="BE1" s="2" t="s">
        <v>55</v>
      </c>
      <c r="BF1" s="1" t="s">
        <v>56</v>
      </c>
      <c r="BG1" s="3" t="s">
        <v>57</v>
      </c>
    </row>
    <row r="2" spans="1:59">
      <c r="A2" s="1" t="s">
        <v>58</v>
      </c>
      <c r="B2" s="1" t="s">
        <v>59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64</v>
      </c>
      <c r="I2" s="1" t="s">
        <v>65</v>
      </c>
      <c r="J2" s="1" t="s">
        <v>65</v>
      </c>
      <c r="K2" s="1" t="s">
        <v>65</v>
      </c>
      <c r="L2" s="1" t="s">
        <v>59</v>
      </c>
      <c r="M2" s="1" t="s">
        <v>156</v>
      </c>
      <c r="N2" s="1" t="s">
        <v>67</v>
      </c>
      <c r="O2" s="1" t="s">
        <v>65</v>
      </c>
      <c r="P2" s="1" t="s">
        <v>65</v>
      </c>
      <c r="Q2" s="1">
        <v>0</v>
      </c>
      <c r="R2" s="1" t="s">
        <v>68</v>
      </c>
      <c r="S2" s="1" t="s">
        <v>69</v>
      </c>
      <c r="U2" s="1" t="s">
        <v>70</v>
      </c>
      <c r="V2" s="1" t="s">
        <v>59</v>
      </c>
      <c r="X2" s="1" t="s">
        <v>71</v>
      </c>
      <c r="Y2" s="1" t="s">
        <v>72</v>
      </c>
      <c r="Z2" s="1" t="s">
        <v>73</v>
      </c>
      <c r="AA2" s="1" t="s">
        <v>74</v>
      </c>
      <c r="AC2" s="1" t="s">
        <v>75</v>
      </c>
      <c r="AD2" s="1" t="s">
        <v>75</v>
      </c>
      <c r="AE2" s="1">
        <v>468</v>
      </c>
      <c r="AF2" s="1" t="s">
        <v>76</v>
      </c>
      <c r="AG2" s="1" t="s">
        <v>77</v>
      </c>
      <c r="AH2" s="1" t="s">
        <v>76</v>
      </c>
      <c r="AI2" s="1">
        <v>1</v>
      </c>
      <c r="AK2" s="1" t="s">
        <v>78</v>
      </c>
      <c r="AM2" s="1" t="str">
        <f t="shared" ref="AM2:AM12" si="0">LOWER(A2)</f>
        <v>hpgl0241</v>
      </c>
      <c r="AN2" s="1" t="str">
        <f t="shared" ref="AN2:AN12" si="1">CONCATENATE("preprocessing/",AM2,"/outputs/tophat_hsapiens/accepted_paired.count.xz")</f>
        <v>preprocessing/hpgl0241/outputs/tophat_hsapiens/accepted_paired.count.xz</v>
      </c>
      <c r="AO2" s="1" t="s">
        <v>65</v>
      </c>
      <c r="AP2" s="1" t="s">
        <v>65</v>
      </c>
      <c r="AQ2" s="2">
        <v>46628648</v>
      </c>
      <c r="AR2" s="2">
        <v>26156539</v>
      </c>
      <c r="AS2" s="5">
        <f t="shared" ref="AS2:AS12" si="2">AR2/AQ2</f>
        <v>0.56095426571235774</v>
      </c>
      <c r="AV2" s="2">
        <v>46319335</v>
      </c>
      <c r="AW2" s="2">
        <v>40905961</v>
      </c>
      <c r="AX2" s="5">
        <f t="shared" ref="AX2:AX12" si="3">AW2/AV2</f>
        <v>0.88312928067728091</v>
      </c>
      <c r="AY2" s="2">
        <v>1374099</v>
      </c>
      <c r="AZ2" s="2">
        <v>1430888</v>
      </c>
      <c r="BA2" s="5">
        <f t="shared" ref="BA2:BA12" si="4">(AW2-AZ2)/AV2</f>
        <v>0.8522374727530091</v>
      </c>
    </row>
    <row r="3" spans="1:59">
      <c r="A3" s="1" t="s">
        <v>79</v>
      </c>
      <c r="B3" s="1" t="s">
        <v>80</v>
      </c>
      <c r="C3" s="1" t="s">
        <v>60</v>
      </c>
      <c r="D3" s="1" t="s">
        <v>81</v>
      </c>
      <c r="E3" s="1" t="s">
        <v>82</v>
      </c>
      <c r="F3" s="1" t="s">
        <v>83</v>
      </c>
      <c r="G3" s="1" t="s">
        <v>64</v>
      </c>
      <c r="H3" s="1" t="s">
        <v>64</v>
      </c>
      <c r="I3" s="1" t="s">
        <v>84</v>
      </c>
      <c r="J3" s="1" t="s">
        <v>85</v>
      </c>
      <c r="K3" s="1" t="s">
        <v>86</v>
      </c>
      <c r="L3" s="1" t="s">
        <v>80</v>
      </c>
      <c r="M3" s="1" t="s">
        <v>87</v>
      </c>
      <c r="N3" s="1" t="s">
        <v>67</v>
      </c>
      <c r="O3" s="1" t="s">
        <v>65</v>
      </c>
      <c r="P3" s="1">
        <v>30</v>
      </c>
      <c r="Q3" s="1">
        <v>3</v>
      </c>
      <c r="R3" s="1" t="s">
        <v>88</v>
      </c>
      <c r="S3" s="1" t="s">
        <v>69</v>
      </c>
      <c r="U3" s="1" t="s">
        <v>70</v>
      </c>
      <c r="V3" s="1" t="s">
        <v>89</v>
      </c>
      <c r="X3" s="1" t="s">
        <v>71</v>
      </c>
      <c r="Y3" s="1" t="s">
        <v>72</v>
      </c>
      <c r="Z3" s="1" t="s">
        <v>73</v>
      </c>
      <c r="AA3" s="1" t="s">
        <v>74</v>
      </c>
      <c r="AB3" s="6">
        <v>4.8611111111111098E-2</v>
      </c>
      <c r="AC3" s="1" t="s">
        <v>75</v>
      </c>
      <c r="AD3" s="1" t="s">
        <v>75</v>
      </c>
      <c r="AE3" s="1">
        <v>276</v>
      </c>
      <c r="AF3" s="1" t="s">
        <v>76</v>
      </c>
      <c r="AG3" s="1" t="s">
        <v>77</v>
      </c>
      <c r="AH3" s="1" t="s">
        <v>76</v>
      </c>
      <c r="AI3" s="1">
        <v>8</v>
      </c>
      <c r="AK3" s="1" t="s">
        <v>90</v>
      </c>
      <c r="AM3" s="1" t="str">
        <f t="shared" si="0"/>
        <v>hpgl0242</v>
      </c>
      <c r="AN3" s="1" t="str">
        <f t="shared" si="1"/>
        <v>preprocessing/hpgl0242/outputs/tophat_hsapiens/accepted_paired.count.xz</v>
      </c>
      <c r="AO3" s="1" t="s">
        <v>91</v>
      </c>
      <c r="AP3" s="1" t="str">
        <f t="shared" ref="AP3:AP9" si="5">CONCATENATE("preprocessing/outputs/",AM3, "_parsed_count.txt")</f>
        <v>preprocessing/outputs/hpgl0242_parsed_count.txt</v>
      </c>
      <c r="AQ3" s="2">
        <v>42742857</v>
      </c>
      <c r="AR3" s="2">
        <v>17945935</v>
      </c>
      <c r="AS3" s="5">
        <f t="shared" si="2"/>
        <v>0.41985810634979315</v>
      </c>
      <c r="AT3" s="7">
        <v>8023463</v>
      </c>
      <c r="AU3" s="8">
        <f t="shared" ref="AU3:AU9" si="6">AT3/AQ3</f>
        <v>0.18771470985198765</v>
      </c>
      <c r="AV3" s="2">
        <v>42612353</v>
      </c>
      <c r="AW3" s="2">
        <v>25394266</v>
      </c>
      <c r="AX3" s="5">
        <f t="shared" si="3"/>
        <v>0.59593672285592869</v>
      </c>
      <c r="AY3" s="2">
        <v>869649</v>
      </c>
      <c r="AZ3" s="2">
        <v>784620</v>
      </c>
      <c r="BA3" s="5">
        <f t="shared" si="4"/>
        <v>0.57752375232599806</v>
      </c>
      <c r="BB3" s="7">
        <v>13117819</v>
      </c>
      <c r="BC3" s="8">
        <f t="shared" ref="BC3:BC9" si="7">BB3/AV3</f>
        <v>0.30784075688099177</v>
      </c>
      <c r="BD3" s="7">
        <v>350277</v>
      </c>
      <c r="BE3" s="7">
        <v>263923</v>
      </c>
      <c r="BF3" s="5">
        <f t="shared" ref="BF3:BF9" si="8">(BB3-BE3)/AV3</f>
        <v>0.30164717728683044</v>
      </c>
      <c r="BG3" s="3">
        <v>3930</v>
      </c>
    </row>
    <row r="4" spans="1:59">
      <c r="A4" s="1" t="s">
        <v>92</v>
      </c>
      <c r="B4" s="1" t="s">
        <v>93</v>
      </c>
      <c r="C4" s="1" t="s">
        <v>60</v>
      </c>
      <c r="D4" s="1" t="s">
        <v>94</v>
      </c>
      <c r="E4" s="1" t="s">
        <v>82</v>
      </c>
      <c r="F4" s="1" t="s">
        <v>83</v>
      </c>
      <c r="G4" s="1" t="s">
        <v>64</v>
      </c>
      <c r="H4" s="1" t="s">
        <v>64</v>
      </c>
      <c r="I4" s="1" t="s">
        <v>84</v>
      </c>
      <c r="J4" s="1" t="s">
        <v>85</v>
      </c>
      <c r="K4" s="1" t="s">
        <v>86</v>
      </c>
      <c r="L4" s="1" t="s">
        <v>93</v>
      </c>
      <c r="M4" s="1" t="s">
        <v>95</v>
      </c>
      <c r="N4" s="1" t="s">
        <v>67</v>
      </c>
      <c r="O4" s="1" t="s">
        <v>65</v>
      </c>
      <c r="P4" s="1">
        <v>30</v>
      </c>
      <c r="Q4" s="1">
        <v>3</v>
      </c>
      <c r="R4" s="1" t="s">
        <v>88</v>
      </c>
      <c r="S4" s="1" t="s">
        <v>69</v>
      </c>
      <c r="U4" s="1" t="s">
        <v>70</v>
      </c>
      <c r="V4" s="1" t="s">
        <v>89</v>
      </c>
      <c r="X4" s="1" t="s">
        <v>71</v>
      </c>
      <c r="Y4" s="1" t="s">
        <v>72</v>
      </c>
      <c r="Z4" s="1" t="s">
        <v>73</v>
      </c>
      <c r="AA4" s="1" t="s">
        <v>74</v>
      </c>
      <c r="AB4" s="6">
        <v>4.8611111111111098E-2</v>
      </c>
      <c r="AC4" s="1" t="s">
        <v>75</v>
      </c>
      <c r="AD4" s="1" t="s">
        <v>75</v>
      </c>
      <c r="AE4" s="1">
        <v>532</v>
      </c>
      <c r="AF4" s="1" t="s">
        <v>76</v>
      </c>
      <c r="AG4" s="1" t="s">
        <v>77</v>
      </c>
      <c r="AH4" s="1" t="s">
        <v>76</v>
      </c>
      <c r="AI4" s="1">
        <v>10</v>
      </c>
      <c r="AK4" s="1" t="s">
        <v>96</v>
      </c>
      <c r="AM4" s="1" t="str">
        <f t="shared" si="0"/>
        <v>hpgl0243</v>
      </c>
      <c r="AN4" s="1" t="str">
        <f t="shared" si="1"/>
        <v>preprocessing/hpgl0243/outputs/tophat_hsapiens/accepted_paired.count.xz</v>
      </c>
      <c r="AO4" s="1" t="s">
        <v>97</v>
      </c>
      <c r="AP4" s="1" t="str">
        <f t="shared" si="5"/>
        <v>preprocessing/outputs/hpgl0243_parsed_count.txt</v>
      </c>
      <c r="AQ4" s="2">
        <v>46796079</v>
      </c>
      <c r="AR4" s="2">
        <v>21046460</v>
      </c>
      <c r="AS4" s="5">
        <f t="shared" si="2"/>
        <v>0.4497483646012308</v>
      </c>
      <c r="AT4" s="7">
        <v>6823750</v>
      </c>
      <c r="AU4" s="8">
        <f t="shared" si="6"/>
        <v>0.14581884093323288</v>
      </c>
      <c r="AV4" s="2">
        <v>47344642</v>
      </c>
      <c r="AW4" s="2">
        <v>31160297</v>
      </c>
      <c r="AX4" s="5">
        <f t="shared" si="3"/>
        <v>0.65815888944730006</v>
      </c>
      <c r="AY4" s="2">
        <v>1000248</v>
      </c>
      <c r="AZ4" s="2">
        <v>924296</v>
      </c>
      <c r="BA4" s="5">
        <f t="shared" si="4"/>
        <v>0.63863617344492751</v>
      </c>
      <c r="BB4" s="7">
        <v>11581460</v>
      </c>
      <c r="BC4" s="8">
        <f t="shared" si="7"/>
        <v>0.24462028881747591</v>
      </c>
      <c r="BD4" s="7">
        <v>319338</v>
      </c>
      <c r="BE4" s="7">
        <v>245169</v>
      </c>
      <c r="BF4" s="5">
        <f t="shared" si="8"/>
        <v>0.2394418992544077</v>
      </c>
    </row>
    <row r="5" spans="1:59">
      <c r="A5" s="1" t="s">
        <v>98</v>
      </c>
      <c r="B5" s="1" t="s">
        <v>99</v>
      </c>
      <c r="C5" s="1" t="s">
        <v>60</v>
      </c>
      <c r="D5" s="1" t="s">
        <v>100</v>
      </c>
      <c r="E5" s="1" t="s">
        <v>101</v>
      </c>
      <c r="F5" s="1" t="s">
        <v>102</v>
      </c>
      <c r="G5" s="1" t="s">
        <v>64</v>
      </c>
      <c r="H5" s="1" t="s">
        <v>64</v>
      </c>
      <c r="I5" s="1" t="s">
        <v>103</v>
      </c>
      <c r="J5" s="1" t="s">
        <v>104</v>
      </c>
      <c r="K5" s="1" t="s">
        <v>105</v>
      </c>
      <c r="L5" s="1" t="s">
        <v>99</v>
      </c>
      <c r="M5" s="1" t="s">
        <v>106</v>
      </c>
      <c r="N5" s="1" t="s">
        <v>67</v>
      </c>
      <c r="O5" s="1" t="s">
        <v>65</v>
      </c>
      <c r="P5" s="1">
        <v>15</v>
      </c>
      <c r="Q5" s="1">
        <v>1</v>
      </c>
      <c r="R5" s="1" t="s">
        <v>107</v>
      </c>
      <c r="S5" s="1" t="s">
        <v>69</v>
      </c>
      <c r="U5" s="1" t="s">
        <v>70</v>
      </c>
      <c r="V5" s="1" t="s">
        <v>89</v>
      </c>
      <c r="X5" s="1" t="s">
        <v>71</v>
      </c>
      <c r="Y5" s="1" t="s">
        <v>72</v>
      </c>
      <c r="Z5" s="1" t="s">
        <v>73</v>
      </c>
      <c r="AA5" s="1" t="s">
        <v>74</v>
      </c>
      <c r="AB5" s="6">
        <v>4.8611111111111098E-2</v>
      </c>
      <c r="AC5" s="1" t="s">
        <v>75</v>
      </c>
      <c r="AD5" s="1" t="s">
        <v>75</v>
      </c>
      <c r="AE5" s="1">
        <v>261</v>
      </c>
      <c r="AF5" s="1" t="s">
        <v>76</v>
      </c>
      <c r="AG5" s="1" t="s">
        <v>77</v>
      </c>
      <c r="AH5" s="1" t="s">
        <v>76</v>
      </c>
      <c r="AI5" s="1">
        <v>27</v>
      </c>
      <c r="AK5" s="1" t="s">
        <v>96</v>
      </c>
      <c r="AM5" s="1" t="str">
        <f t="shared" si="0"/>
        <v>hpgl0244</v>
      </c>
      <c r="AN5" s="1" t="str">
        <f t="shared" si="1"/>
        <v>preprocessing/hpgl0244/outputs/tophat_hsapiens/accepted_paired.count.xz</v>
      </c>
      <c r="AO5" s="1" t="s">
        <v>108</v>
      </c>
      <c r="AP5" s="1" t="str">
        <f t="shared" si="5"/>
        <v>preprocessing/outputs/hpgl0244_parsed_count.txt</v>
      </c>
      <c r="AQ5" s="2">
        <v>47150925</v>
      </c>
      <c r="AR5" s="2">
        <v>25281958</v>
      </c>
      <c r="AS5" s="5">
        <f t="shared" si="2"/>
        <v>0.53619219559319353</v>
      </c>
      <c r="AT5" s="7">
        <v>3761371</v>
      </c>
      <c r="AU5" s="8">
        <f t="shared" si="6"/>
        <v>7.9773005513677622E-2</v>
      </c>
      <c r="AV5" s="2">
        <v>46925604</v>
      </c>
      <c r="AW5" s="2">
        <v>36379602</v>
      </c>
      <c r="AX5" s="5">
        <f t="shared" si="3"/>
        <v>0.77526124117656536</v>
      </c>
      <c r="AY5" s="2">
        <v>1070964</v>
      </c>
      <c r="AZ5" s="2">
        <v>991929</v>
      </c>
      <c r="BA5" s="5">
        <f t="shared" si="4"/>
        <v>0.75412290910522961</v>
      </c>
      <c r="BB5" s="7">
        <v>5755998</v>
      </c>
      <c r="BC5" s="8">
        <f t="shared" si="7"/>
        <v>0.12266220377259289</v>
      </c>
      <c r="BD5" s="7">
        <v>154830</v>
      </c>
      <c r="BE5" s="7">
        <v>116414</v>
      </c>
      <c r="BF5" s="5">
        <f t="shared" si="8"/>
        <v>0.12018138328064994</v>
      </c>
      <c r="BG5" s="3">
        <v>85981</v>
      </c>
    </row>
    <row r="6" spans="1:59">
      <c r="A6" s="1" t="s">
        <v>109</v>
      </c>
      <c r="B6" s="1" t="s">
        <v>110</v>
      </c>
      <c r="C6" s="1" t="s">
        <v>60</v>
      </c>
      <c r="D6" s="1" t="s">
        <v>111</v>
      </c>
      <c r="E6" s="1" t="s">
        <v>101</v>
      </c>
      <c r="F6" s="1" t="s">
        <v>102</v>
      </c>
      <c r="G6" s="1" t="s">
        <v>64</v>
      </c>
      <c r="H6" s="1" t="s">
        <v>64</v>
      </c>
      <c r="I6" s="1" t="s">
        <v>112</v>
      </c>
      <c r="J6" s="1" t="s">
        <v>113</v>
      </c>
      <c r="K6" s="1" t="s">
        <v>86</v>
      </c>
      <c r="L6" s="1" t="s">
        <v>110</v>
      </c>
      <c r="M6" s="1" t="s">
        <v>114</v>
      </c>
      <c r="N6" s="1" t="s">
        <v>67</v>
      </c>
      <c r="O6" s="1" t="s">
        <v>65</v>
      </c>
      <c r="P6" s="1">
        <v>40</v>
      </c>
      <c r="Q6" s="1">
        <v>4</v>
      </c>
      <c r="R6" s="1" t="s">
        <v>107</v>
      </c>
      <c r="S6" s="1" t="s">
        <v>69</v>
      </c>
      <c r="U6" s="1" t="s">
        <v>70</v>
      </c>
      <c r="V6" s="1" t="s">
        <v>89</v>
      </c>
      <c r="X6" s="1" t="s">
        <v>71</v>
      </c>
      <c r="Y6" s="1" t="s">
        <v>72</v>
      </c>
      <c r="Z6" s="1" t="s">
        <v>73</v>
      </c>
      <c r="AA6" s="1" t="s">
        <v>74</v>
      </c>
      <c r="AB6" s="6">
        <v>4.8611111111111098E-2</v>
      </c>
      <c r="AC6" s="1" t="s">
        <v>75</v>
      </c>
      <c r="AD6" s="1" t="s">
        <v>75</v>
      </c>
      <c r="AE6" s="1">
        <v>199</v>
      </c>
      <c r="AF6" s="1" t="s">
        <v>76</v>
      </c>
      <c r="AG6" s="1" t="s">
        <v>77</v>
      </c>
      <c r="AH6" s="1" t="s">
        <v>76</v>
      </c>
      <c r="AI6" s="1">
        <v>11</v>
      </c>
      <c r="AK6" s="1" t="s">
        <v>96</v>
      </c>
      <c r="AM6" s="1" t="str">
        <f t="shared" si="0"/>
        <v>hpgl0245</v>
      </c>
      <c r="AN6" s="1" t="str">
        <f t="shared" si="1"/>
        <v>preprocessing/hpgl0245/outputs/tophat_hsapiens/accepted_paired.count.xz</v>
      </c>
      <c r="AO6" s="1" t="s">
        <v>115</v>
      </c>
      <c r="AP6" s="1" t="str">
        <f t="shared" si="5"/>
        <v>preprocessing/outputs/hpgl0245_parsed_count.txt</v>
      </c>
      <c r="AQ6" s="2">
        <v>44501247</v>
      </c>
      <c r="AR6" s="2">
        <v>15904014</v>
      </c>
      <c r="AS6" s="5">
        <f t="shared" si="2"/>
        <v>0.35738355826298529</v>
      </c>
      <c r="AT6" s="7">
        <v>10310518</v>
      </c>
      <c r="AU6" s="8">
        <f t="shared" si="6"/>
        <v>0.23169054116618351</v>
      </c>
      <c r="AV6" s="2">
        <v>44384269</v>
      </c>
      <c r="AW6" s="2">
        <v>22909280</v>
      </c>
      <c r="AX6" s="5">
        <f t="shared" si="3"/>
        <v>0.51615765036031125</v>
      </c>
      <c r="AY6" s="2">
        <v>673982</v>
      </c>
      <c r="AZ6" s="2">
        <v>600480</v>
      </c>
      <c r="BA6" s="5">
        <f t="shared" si="4"/>
        <v>0.50262853264520369</v>
      </c>
      <c r="BB6" s="7">
        <v>16414676</v>
      </c>
      <c r="BC6" s="8">
        <f t="shared" si="7"/>
        <v>0.36983094167890879</v>
      </c>
      <c r="BD6" s="7">
        <v>441931</v>
      </c>
      <c r="BE6" s="7">
        <v>310092</v>
      </c>
      <c r="BF6" s="5">
        <f t="shared" si="8"/>
        <v>0.36284441228490211</v>
      </c>
      <c r="BG6" s="3">
        <v>38072</v>
      </c>
    </row>
    <row r="7" spans="1:59">
      <c r="A7" s="1" t="s">
        <v>116</v>
      </c>
      <c r="B7" s="1" t="s">
        <v>117</v>
      </c>
      <c r="C7" s="1" t="s">
        <v>60</v>
      </c>
      <c r="D7" s="1" t="s">
        <v>118</v>
      </c>
      <c r="E7" s="1" t="s">
        <v>101</v>
      </c>
      <c r="F7" s="1" t="s">
        <v>102</v>
      </c>
      <c r="G7" s="1" t="s">
        <v>64</v>
      </c>
      <c r="H7" s="1" t="s">
        <v>64</v>
      </c>
      <c r="I7" s="1" t="s">
        <v>119</v>
      </c>
      <c r="J7" s="1" t="s">
        <v>104</v>
      </c>
      <c r="K7" s="1" t="s">
        <v>105</v>
      </c>
      <c r="L7" s="1" t="s">
        <v>117</v>
      </c>
      <c r="M7" s="1" t="s">
        <v>120</v>
      </c>
      <c r="N7" s="1" t="s">
        <v>67</v>
      </c>
      <c r="O7" s="1" t="s">
        <v>65</v>
      </c>
      <c r="P7" s="1">
        <v>20</v>
      </c>
      <c r="Q7" s="1">
        <v>2</v>
      </c>
      <c r="R7" s="1" t="s">
        <v>107</v>
      </c>
      <c r="S7" s="1" t="s">
        <v>69</v>
      </c>
      <c r="U7" s="1" t="s">
        <v>70</v>
      </c>
      <c r="V7" s="1" t="s">
        <v>89</v>
      </c>
      <c r="X7" s="1" t="s">
        <v>71</v>
      </c>
      <c r="Y7" s="1" t="s">
        <v>72</v>
      </c>
      <c r="Z7" s="1" t="s">
        <v>73</v>
      </c>
      <c r="AA7" s="1" t="s">
        <v>74</v>
      </c>
      <c r="AB7" s="6">
        <v>4.8611111111111098E-2</v>
      </c>
      <c r="AC7" s="1" t="s">
        <v>75</v>
      </c>
      <c r="AD7" s="1" t="s">
        <v>75</v>
      </c>
      <c r="AE7" s="1">
        <v>313</v>
      </c>
      <c r="AF7" s="1" t="s">
        <v>76</v>
      </c>
      <c r="AG7" s="1" t="s">
        <v>77</v>
      </c>
      <c r="AH7" s="1" t="s">
        <v>76</v>
      </c>
      <c r="AI7" s="1">
        <v>3</v>
      </c>
      <c r="AK7" s="1" t="s">
        <v>96</v>
      </c>
      <c r="AM7" s="1" t="str">
        <f t="shared" si="0"/>
        <v>hpgl0246</v>
      </c>
      <c r="AN7" s="1" t="str">
        <f t="shared" si="1"/>
        <v>preprocessing/hpgl0246/outputs/tophat_hsapiens/accepted_paired.count.xz</v>
      </c>
      <c r="AO7" s="1" t="s">
        <v>121</v>
      </c>
      <c r="AP7" s="1" t="str">
        <f t="shared" si="5"/>
        <v>preprocessing/outputs/hpgl0246_parsed_count.txt</v>
      </c>
      <c r="AQ7" s="2">
        <v>45990222</v>
      </c>
      <c r="AR7" s="2">
        <v>24037744</v>
      </c>
      <c r="AS7" s="5">
        <f t="shared" si="2"/>
        <v>0.52267075379631789</v>
      </c>
      <c r="AT7" s="7">
        <v>4993609</v>
      </c>
      <c r="AU7" s="8">
        <f t="shared" si="6"/>
        <v>0.10857979767960242</v>
      </c>
      <c r="AV7" s="2">
        <v>45756606</v>
      </c>
      <c r="AW7" s="2">
        <v>33107145</v>
      </c>
      <c r="AX7" s="5">
        <f t="shared" si="3"/>
        <v>0.72354896689671433</v>
      </c>
      <c r="AY7" s="2">
        <v>980273</v>
      </c>
      <c r="AZ7" s="2">
        <v>864852</v>
      </c>
      <c r="BA7" s="5">
        <f t="shared" si="4"/>
        <v>0.70464782724487918</v>
      </c>
      <c r="BB7" s="7">
        <v>7642919</v>
      </c>
      <c r="BC7" s="8">
        <f t="shared" si="7"/>
        <v>0.16703422015173067</v>
      </c>
      <c r="BD7" s="7">
        <v>210443</v>
      </c>
      <c r="BE7" s="7">
        <v>140598</v>
      </c>
      <c r="BF7" s="5">
        <f t="shared" si="8"/>
        <v>0.16396148350688422</v>
      </c>
    </row>
    <row r="8" spans="1:59">
      <c r="A8" s="1" t="s">
        <v>122</v>
      </c>
      <c r="B8" s="1" t="s">
        <v>123</v>
      </c>
      <c r="C8" s="1" t="s">
        <v>60</v>
      </c>
      <c r="D8" s="1" t="s">
        <v>124</v>
      </c>
      <c r="E8" s="1" t="s">
        <v>101</v>
      </c>
      <c r="F8" s="1" t="s">
        <v>102</v>
      </c>
      <c r="G8" s="1" t="s">
        <v>64</v>
      </c>
      <c r="H8" s="1" t="s">
        <v>64</v>
      </c>
      <c r="I8" s="1" t="s">
        <v>125</v>
      </c>
      <c r="J8" s="1" t="s">
        <v>125</v>
      </c>
      <c r="K8" s="1" t="s">
        <v>105</v>
      </c>
      <c r="L8" s="1" t="s">
        <v>123</v>
      </c>
      <c r="M8" s="1" t="s">
        <v>126</v>
      </c>
      <c r="N8" s="1" t="s">
        <v>67</v>
      </c>
      <c r="O8" s="1" t="s">
        <v>65</v>
      </c>
      <c r="P8" s="1">
        <v>20</v>
      </c>
      <c r="Q8" s="1">
        <v>2</v>
      </c>
      <c r="R8" s="1" t="s">
        <v>107</v>
      </c>
      <c r="S8" s="1" t="s">
        <v>69</v>
      </c>
      <c r="U8" s="1" t="s">
        <v>70</v>
      </c>
      <c r="V8" s="1" t="s">
        <v>89</v>
      </c>
      <c r="X8" s="1" t="s">
        <v>71</v>
      </c>
      <c r="Y8" s="1" t="s">
        <v>72</v>
      </c>
      <c r="Z8" s="1" t="s">
        <v>73</v>
      </c>
      <c r="AA8" s="1" t="s">
        <v>74</v>
      </c>
      <c r="AB8" s="6">
        <v>4.8611111111111098E-2</v>
      </c>
      <c r="AC8" s="1" t="s">
        <v>75</v>
      </c>
      <c r="AD8" s="1" t="s">
        <v>75</v>
      </c>
      <c r="AE8" s="1">
        <v>372</v>
      </c>
      <c r="AF8" s="1" t="s">
        <v>76</v>
      </c>
      <c r="AG8" s="1" t="s">
        <v>77</v>
      </c>
      <c r="AH8" s="1" t="s">
        <v>76</v>
      </c>
      <c r="AI8" s="1">
        <v>9</v>
      </c>
      <c r="AK8" s="1" t="s">
        <v>96</v>
      </c>
      <c r="AM8" s="1" t="str">
        <f t="shared" si="0"/>
        <v>hpgl0247</v>
      </c>
      <c r="AN8" s="1" t="str">
        <f t="shared" si="1"/>
        <v>preprocessing/hpgl0247/outputs/tophat_hsapiens/accepted_paired.count.xz</v>
      </c>
      <c r="AO8" s="1" t="s">
        <v>127</v>
      </c>
      <c r="AP8" s="1" t="str">
        <f t="shared" si="5"/>
        <v>preprocessing/outputs/hpgl0247_parsed_count.txt</v>
      </c>
      <c r="AQ8" s="2">
        <v>39212599</v>
      </c>
      <c r="AR8" s="2">
        <v>16244349</v>
      </c>
      <c r="AS8" s="5">
        <f t="shared" si="2"/>
        <v>0.41426351260216138</v>
      </c>
      <c r="AT8" s="7">
        <v>7090399</v>
      </c>
      <c r="AU8" s="8">
        <f t="shared" si="6"/>
        <v>0.18081940959843035</v>
      </c>
      <c r="AV8" s="2">
        <v>39107703</v>
      </c>
      <c r="AW8" s="2">
        <v>23623200</v>
      </c>
      <c r="AX8" s="5">
        <f t="shared" si="3"/>
        <v>0.60405490959159636</v>
      </c>
      <c r="AY8" s="2">
        <v>706834</v>
      </c>
      <c r="AZ8" s="2">
        <v>636925</v>
      </c>
      <c r="BA8" s="5">
        <f t="shared" si="4"/>
        <v>0.58776847620020023</v>
      </c>
      <c r="BB8" s="7">
        <v>6866370</v>
      </c>
      <c r="BC8" s="8">
        <f t="shared" si="7"/>
        <v>0.17557589613483562</v>
      </c>
      <c r="BD8" s="7">
        <v>258284</v>
      </c>
      <c r="BE8" s="7">
        <v>135087</v>
      </c>
      <c r="BF8" s="5">
        <f t="shared" si="8"/>
        <v>0.17212166615871047</v>
      </c>
      <c r="BG8" s="3">
        <v>288422</v>
      </c>
    </row>
    <row r="9" spans="1:59">
      <c r="A9" s="1" t="s">
        <v>128</v>
      </c>
      <c r="B9" s="1" t="s">
        <v>129</v>
      </c>
      <c r="C9" s="1" t="s">
        <v>60</v>
      </c>
      <c r="D9" s="1" t="s">
        <v>130</v>
      </c>
      <c r="E9" s="1" t="s">
        <v>101</v>
      </c>
      <c r="F9" s="1" t="s">
        <v>102</v>
      </c>
      <c r="G9" s="1" t="s">
        <v>64</v>
      </c>
      <c r="H9" s="1" t="s">
        <v>64</v>
      </c>
      <c r="I9" s="1" t="s">
        <v>131</v>
      </c>
      <c r="J9" s="1" t="s">
        <v>113</v>
      </c>
      <c r="K9" s="1" t="s">
        <v>86</v>
      </c>
      <c r="L9" s="1" t="s">
        <v>129</v>
      </c>
      <c r="M9" s="1" t="s">
        <v>132</v>
      </c>
      <c r="N9" s="1" t="s">
        <v>67</v>
      </c>
      <c r="O9" s="1" t="s">
        <v>65</v>
      </c>
      <c r="P9" s="1">
        <v>40</v>
      </c>
      <c r="Q9" s="1">
        <v>4</v>
      </c>
      <c r="R9" s="1" t="s">
        <v>107</v>
      </c>
      <c r="S9" s="1" t="s">
        <v>69</v>
      </c>
      <c r="U9" s="1" t="s">
        <v>70</v>
      </c>
      <c r="V9" s="1" t="s">
        <v>89</v>
      </c>
      <c r="X9" s="1" t="s">
        <v>71</v>
      </c>
      <c r="Y9" s="1" t="s">
        <v>72</v>
      </c>
      <c r="Z9" s="1" t="s">
        <v>73</v>
      </c>
      <c r="AA9" s="1" t="s">
        <v>74</v>
      </c>
      <c r="AB9" s="6">
        <v>4.8611111111111098E-2</v>
      </c>
      <c r="AC9" s="1" t="s">
        <v>75</v>
      </c>
      <c r="AD9" s="1" t="s">
        <v>75</v>
      </c>
      <c r="AE9" s="1">
        <v>193</v>
      </c>
      <c r="AF9" s="1" t="s">
        <v>76</v>
      </c>
      <c r="AG9" s="1" t="s">
        <v>77</v>
      </c>
      <c r="AH9" s="1" t="s">
        <v>76</v>
      </c>
      <c r="AI9" s="1">
        <v>22</v>
      </c>
      <c r="AK9" s="1" t="s">
        <v>96</v>
      </c>
      <c r="AM9" s="1" t="str">
        <f t="shared" si="0"/>
        <v>hpgl0248</v>
      </c>
      <c r="AN9" s="1" t="str">
        <f t="shared" si="1"/>
        <v>preprocessing/hpgl0248/outputs/tophat_hsapiens/accepted_paired.count.xz</v>
      </c>
      <c r="AO9" s="1" t="s">
        <v>133</v>
      </c>
      <c r="AP9" s="1" t="str">
        <f t="shared" si="5"/>
        <v>preprocessing/outputs/hpgl0248_parsed_count.txt</v>
      </c>
      <c r="AQ9" s="2">
        <v>38557817</v>
      </c>
      <c r="AR9" s="2">
        <v>14584469</v>
      </c>
      <c r="AS9" s="5">
        <f t="shared" si="2"/>
        <v>0.37824934435473878</v>
      </c>
      <c r="AT9" s="7">
        <v>8329338</v>
      </c>
      <c r="AU9" s="8">
        <f t="shared" si="6"/>
        <v>0.21602203257513256</v>
      </c>
      <c r="AV9" s="2">
        <v>38422951</v>
      </c>
      <c r="AW9" s="2">
        <v>20643854</v>
      </c>
      <c r="AX9" s="5">
        <f t="shared" si="3"/>
        <v>0.53727924229453383</v>
      </c>
      <c r="AY9" s="2">
        <v>600842</v>
      </c>
      <c r="AZ9" s="2">
        <v>555883</v>
      </c>
      <c r="BA9" s="5">
        <f t="shared" si="4"/>
        <v>0.52281176945518837</v>
      </c>
      <c r="BB9" s="7">
        <v>13800405</v>
      </c>
      <c r="BC9" s="8">
        <f t="shared" si="7"/>
        <v>0.3591708768022529</v>
      </c>
      <c r="BD9" s="7">
        <v>346858</v>
      </c>
      <c r="BE9" s="7">
        <v>261499</v>
      </c>
      <c r="BF9" s="5">
        <f t="shared" si="8"/>
        <v>0.35236507471797263</v>
      </c>
      <c r="BG9" s="3">
        <v>6919</v>
      </c>
    </row>
    <row r="10" spans="1:59">
      <c r="A10" s="1" t="s">
        <v>134</v>
      </c>
      <c r="B10" s="1" t="s">
        <v>59</v>
      </c>
      <c r="C10" s="1" t="s">
        <v>60</v>
      </c>
      <c r="D10" s="1" t="s">
        <v>135</v>
      </c>
      <c r="E10" s="1" t="s">
        <v>62</v>
      </c>
      <c r="F10" s="1" t="s">
        <v>63</v>
      </c>
      <c r="G10" s="1" t="s">
        <v>136</v>
      </c>
      <c r="H10" s="1" t="s">
        <v>136</v>
      </c>
      <c r="I10" s="1" t="s">
        <v>65</v>
      </c>
      <c r="J10" s="1" t="s">
        <v>65</v>
      </c>
      <c r="K10" s="1" t="s">
        <v>65</v>
      </c>
      <c r="L10" s="1" t="s">
        <v>59</v>
      </c>
      <c r="M10" s="1" t="s">
        <v>66</v>
      </c>
      <c r="N10" s="1" t="s">
        <v>67</v>
      </c>
      <c r="O10" s="1" t="s">
        <v>65</v>
      </c>
      <c r="P10" s="1" t="s">
        <v>65</v>
      </c>
      <c r="Q10" s="1">
        <v>0</v>
      </c>
      <c r="R10" s="1" t="s">
        <v>68</v>
      </c>
      <c r="S10" s="1" t="s">
        <v>69</v>
      </c>
      <c r="U10" s="1" t="s">
        <v>70</v>
      </c>
      <c r="V10" s="1" t="s">
        <v>59</v>
      </c>
      <c r="X10" s="1" t="s">
        <v>71</v>
      </c>
      <c r="Y10" s="1" t="s">
        <v>72</v>
      </c>
      <c r="Z10" s="1" t="s">
        <v>73</v>
      </c>
      <c r="AA10" s="1" t="s">
        <v>74</v>
      </c>
      <c r="AC10" s="1" t="s">
        <v>75</v>
      </c>
      <c r="AD10" s="1" t="s">
        <v>75</v>
      </c>
      <c r="AE10" s="1">
        <v>32</v>
      </c>
      <c r="AF10" s="1" t="s">
        <v>76</v>
      </c>
      <c r="AG10" s="1" t="s">
        <v>137</v>
      </c>
      <c r="AH10" s="1" t="s">
        <v>76</v>
      </c>
      <c r="AI10" s="1">
        <v>2</v>
      </c>
      <c r="AK10" s="1" t="s">
        <v>138</v>
      </c>
      <c r="AL10" s="1" t="s">
        <v>139</v>
      </c>
      <c r="AM10" s="1" t="str">
        <f t="shared" si="0"/>
        <v>hpgl0637</v>
      </c>
      <c r="AN10" s="1" t="str">
        <f t="shared" si="1"/>
        <v>preprocessing/hpgl0637/outputs/tophat_hsapiens/accepted_paired.count.xz</v>
      </c>
      <c r="AO10" s="9" t="s">
        <v>65</v>
      </c>
      <c r="AP10" s="9" t="s">
        <v>65</v>
      </c>
      <c r="AQ10" s="2">
        <v>21524389</v>
      </c>
      <c r="AR10" s="2">
        <v>13538602</v>
      </c>
      <c r="AS10" s="5">
        <f t="shared" si="2"/>
        <v>0.62898891113703626</v>
      </c>
      <c r="AV10" s="2">
        <v>20796624</v>
      </c>
      <c r="AW10" s="2">
        <v>18983002</v>
      </c>
      <c r="AX10" s="5">
        <f t="shared" si="3"/>
        <v>0.9127924801640882</v>
      </c>
      <c r="AY10" s="2">
        <v>477963</v>
      </c>
      <c r="AZ10" s="2">
        <v>509412</v>
      </c>
      <c r="BA10" s="5">
        <f t="shared" si="4"/>
        <v>0.88829754290888752</v>
      </c>
    </row>
    <row r="11" spans="1:59">
      <c r="A11" s="1" t="s">
        <v>140</v>
      </c>
      <c r="B11" s="1" t="s">
        <v>141</v>
      </c>
      <c r="C11" s="1" t="s">
        <v>60</v>
      </c>
      <c r="D11" s="1" t="s">
        <v>142</v>
      </c>
      <c r="E11" s="1" t="s">
        <v>82</v>
      </c>
      <c r="F11" s="1" t="s">
        <v>83</v>
      </c>
      <c r="G11" s="1" t="s">
        <v>136</v>
      </c>
      <c r="H11" s="1" t="s">
        <v>136</v>
      </c>
      <c r="I11" s="1" t="s">
        <v>143</v>
      </c>
      <c r="J11" s="1" t="s">
        <v>85</v>
      </c>
      <c r="K11" s="1" t="s">
        <v>86</v>
      </c>
      <c r="L11" s="1" t="s">
        <v>141</v>
      </c>
      <c r="M11" s="1" t="s">
        <v>144</v>
      </c>
      <c r="N11" s="1" t="s">
        <v>67</v>
      </c>
      <c r="O11" s="1" t="s">
        <v>65</v>
      </c>
      <c r="P11" s="1">
        <v>55</v>
      </c>
      <c r="Q11" s="1">
        <v>5</v>
      </c>
      <c r="R11" s="1" t="s">
        <v>88</v>
      </c>
      <c r="S11" s="1" t="s">
        <v>69</v>
      </c>
      <c r="U11" s="1" t="s">
        <v>70</v>
      </c>
      <c r="V11" s="1" t="s">
        <v>89</v>
      </c>
      <c r="X11" s="1" t="s">
        <v>71</v>
      </c>
      <c r="Y11" s="1" t="s">
        <v>72</v>
      </c>
      <c r="Z11" s="1" t="s">
        <v>73</v>
      </c>
      <c r="AA11" s="1" t="s">
        <v>74</v>
      </c>
      <c r="AB11" s="6">
        <v>4.8611111111111098E-2</v>
      </c>
      <c r="AC11" s="1" t="s">
        <v>75</v>
      </c>
      <c r="AD11" s="1" t="s">
        <v>75</v>
      </c>
      <c r="AE11" s="1">
        <v>37</v>
      </c>
      <c r="AF11" s="1" t="s">
        <v>76</v>
      </c>
      <c r="AG11" s="1" t="s">
        <v>137</v>
      </c>
      <c r="AH11" s="1" t="s">
        <v>76</v>
      </c>
      <c r="AI11" s="1">
        <v>4</v>
      </c>
      <c r="AK11" s="1" t="s">
        <v>145</v>
      </c>
      <c r="AL11" s="1" t="s">
        <v>146</v>
      </c>
      <c r="AM11" s="1" t="str">
        <f t="shared" si="0"/>
        <v>hpgl0638</v>
      </c>
      <c r="AN11" s="1" t="str">
        <f t="shared" si="1"/>
        <v>preprocessing/hpgl0638/outputs/tophat_hsapiens/accepted_paired.count.xz</v>
      </c>
      <c r="AO11" s="1" t="s">
        <v>147</v>
      </c>
      <c r="AP11" s="1" t="str">
        <f>CONCATENATE("preprocessing/outputs/",AM11, "_parsed_count.txt")</f>
        <v>preprocessing/outputs/hpgl0638_parsed_count.txt</v>
      </c>
      <c r="AQ11" s="2">
        <v>23011577</v>
      </c>
      <c r="AR11" s="2">
        <v>5695626</v>
      </c>
      <c r="AS11" s="5">
        <f t="shared" si="2"/>
        <v>0.24751132875421794</v>
      </c>
      <c r="AT11" s="7">
        <v>7617842</v>
      </c>
      <c r="AU11" s="8">
        <f>AT11/AQ11</f>
        <v>0.3310438915159965</v>
      </c>
      <c r="AV11" s="2">
        <v>22108038</v>
      </c>
      <c r="AW11" s="2">
        <v>7593759</v>
      </c>
      <c r="AX11" s="5">
        <f t="shared" si="3"/>
        <v>0.34348407579180024</v>
      </c>
      <c r="AY11" s="2">
        <v>206846</v>
      </c>
      <c r="AZ11" s="2">
        <v>209830</v>
      </c>
      <c r="BA11" s="5">
        <f t="shared" si="4"/>
        <v>0.33399295767448928</v>
      </c>
      <c r="BB11" s="7">
        <v>11947968</v>
      </c>
      <c r="BC11" s="8">
        <f>BB11/AV11</f>
        <v>0.54043547419268956</v>
      </c>
      <c r="BD11" s="7">
        <v>334817</v>
      </c>
      <c r="BE11" s="7">
        <v>252150</v>
      </c>
      <c r="BF11" s="5">
        <f>(BB11-BE11)/AV11</f>
        <v>0.52903012017620021</v>
      </c>
      <c r="BG11" s="3">
        <v>4138</v>
      </c>
    </row>
    <row r="12" spans="1:59">
      <c r="A12" s="1" t="s">
        <v>148</v>
      </c>
      <c r="B12" s="1" t="s">
        <v>149</v>
      </c>
      <c r="C12" s="1" t="s">
        <v>60</v>
      </c>
      <c r="D12" s="1" t="s">
        <v>150</v>
      </c>
      <c r="E12" s="1" t="s">
        <v>82</v>
      </c>
      <c r="F12" s="1" t="s">
        <v>83</v>
      </c>
      <c r="G12" s="1" t="s">
        <v>136</v>
      </c>
      <c r="H12" s="1" t="s">
        <v>136</v>
      </c>
      <c r="I12" s="1" t="s">
        <v>103</v>
      </c>
      <c r="J12" s="1" t="s">
        <v>104</v>
      </c>
      <c r="K12" s="1" t="s">
        <v>105</v>
      </c>
      <c r="L12" s="1" t="s">
        <v>149</v>
      </c>
      <c r="M12" s="1" t="s">
        <v>151</v>
      </c>
      <c r="N12" s="1" t="s">
        <v>67</v>
      </c>
      <c r="O12" s="1" t="s">
        <v>65</v>
      </c>
      <c r="P12" s="1">
        <v>30</v>
      </c>
      <c r="Q12" s="1">
        <v>3</v>
      </c>
      <c r="R12" s="1" t="s">
        <v>88</v>
      </c>
      <c r="S12" s="1" t="s">
        <v>69</v>
      </c>
      <c r="U12" s="1" t="s">
        <v>70</v>
      </c>
      <c r="V12" s="1" t="s">
        <v>89</v>
      </c>
      <c r="X12" s="1" t="s">
        <v>71</v>
      </c>
      <c r="Y12" s="1" t="s">
        <v>72</v>
      </c>
      <c r="Z12" s="1" t="s">
        <v>73</v>
      </c>
      <c r="AA12" s="1" t="s">
        <v>74</v>
      </c>
      <c r="AB12" s="6">
        <v>4.8611111111111098E-2</v>
      </c>
      <c r="AC12" s="1" t="s">
        <v>75</v>
      </c>
      <c r="AD12" s="1" t="s">
        <v>75</v>
      </c>
      <c r="AE12" s="1">
        <v>54</v>
      </c>
      <c r="AF12" s="1" t="s">
        <v>76</v>
      </c>
      <c r="AG12" s="1" t="s">
        <v>137</v>
      </c>
      <c r="AH12" s="1" t="s">
        <v>76</v>
      </c>
      <c r="AI12" s="1">
        <v>7</v>
      </c>
      <c r="AK12" s="1" t="s">
        <v>152</v>
      </c>
      <c r="AL12" s="1" t="s">
        <v>153</v>
      </c>
      <c r="AM12" s="1" t="str">
        <f t="shared" si="0"/>
        <v>hpgl0639</v>
      </c>
      <c r="AN12" s="1" t="str">
        <f t="shared" si="1"/>
        <v>preprocessing/hpgl0639/outputs/tophat_hsapiens/accepted_paired.count.xz</v>
      </c>
      <c r="AO12" s="1" t="s">
        <v>154</v>
      </c>
      <c r="AP12" s="1" t="str">
        <f>CONCATENATE("preprocessing/outputs/",AM12, "_parsed_count.txt")</f>
        <v>preprocessing/outputs/hpgl0639_parsed_count.txt</v>
      </c>
      <c r="AQ12" s="2">
        <v>14739989</v>
      </c>
      <c r="AR12" s="2">
        <v>6822424</v>
      </c>
      <c r="AS12" s="5">
        <f t="shared" si="2"/>
        <v>0.46285136305054231</v>
      </c>
      <c r="AT12" s="7">
        <v>2453354</v>
      </c>
      <c r="AU12" s="8">
        <f>AT12/AQ12</f>
        <v>0.16644205094047221</v>
      </c>
      <c r="AV12" s="2">
        <v>14247364</v>
      </c>
      <c r="AW12" s="2">
        <v>9109370</v>
      </c>
      <c r="AX12" s="5">
        <f t="shared" si="3"/>
        <v>0.63937230774759457</v>
      </c>
      <c r="AY12" s="2">
        <v>263673</v>
      </c>
      <c r="AZ12" s="2">
        <v>277588</v>
      </c>
      <c r="BA12" s="5">
        <f t="shared" si="4"/>
        <v>0.61988884399949351</v>
      </c>
      <c r="BB12" s="7">
        <v>3493842</v>
      </c>
      <c r="BC12" s="8">
        <f>BB12/AV12</f>
        <v>0.2452272574772428</v>
      </c>
      <c r="BD12" s="7">
        <v>88340</v>
      </c>
      <c r="BE12" s="7">
        <v>55597</v>
      </c>
      <c r="BF12" s="5">
        <f>(BB12-BE12)/AV12</f>
        <v>0.24132499176689806</v>
      </c>
      <c r="BG12" s="3">
        <v>82775</v>
      </c>
    </row>
    <row r="13" spans="1:59">
      <c r="G13" s="1" t="s">
        <v>155</v>
      </c>
    </row>
  </sheetData>
  <pageMargins left="1" right="1" top="1.6666666666666701" bottom="1.666666666666670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trey</dc:creator>
  <dc:description/>
  <cp:lastModifiedBy>trey</cp:lastModifiedBy>
  <cp:revision>28</cp:revision>
  <dcterms:created xsi:type="dcterms:W3CDTF">2016-02-28T18:13:41Z</dcterms:created>
  <dcterms:modified xsi:type="dcterms:W3CDTF">2020-07-08T19:47:59Z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